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mendesloboconstrucao.sharepoint.com/sites/ML/2Engenharia/2 - TABELAS DE REFÊNCIA/"/>
    </mc:Choice>
  </mc:AlternateContent>
  <xr:revisionPtr revIDLastSave="1" documentId="8_{5ADB8B81-8BB4-41F8-AEA5-C358D8203E8F}" xr6:coauthVersionLast="47" xr6:coauthVersionMax="47" xr10:uidLastSave="{2764D9FB-A085-41B3-9EA6-9088B00AEE21}"/>
  <bookViews>
    <workbookView xWindow="-120" yWindow="-120" windowWidth="29040" windowHeight="15720" tabRatio="820" firstSheet="2" activeTab="2" xr2:uid="{00000000-000D-0000-FFFF-FFFF00000000}"/>
  </bookViews>
  <sheets>
    <sheet name="ORÇAMENTO" sheetId="107" state="hidden" r:id="rId1"/>
    <sheet name="ENCARGOS" sheetId="142" state="hidden" r:id="rId2"/>
    <sheet name="PU VENDA" sheetId="211" r:id="rId3"/>
    <sheet name="MÃO DE OBRA" sheetId="140" state="hidden" r:id="rId4"/>
    <sheet name="EQUIPAMENTOS" sheetId="141" state="hidden" r:id="rId5"/>
    <sheet name="MATERIAIS" sheetId="122" state="hidden" r:id="rId6"/>
    <sheet name="PARÂMETROS" sheetId="206" state="hidden" r:id="rId7"/>
    <sheet name="BD_MÃO_DE_OBRA" sheetId="207" r:id="rId8"/>
    <sheet name="BD_EQUIPAMENTOS" sheetId="208" r:id="rId9"/>
    <sheet name="BD_MATERIAIS" sheetId="209" r:id="rId10"/>
    <sheet name="BD_CIDADES" sheetId="212" state="hidden" r:id="rId11"/>
    <sheet name="BD_PRODUTIVIDADES" sheetId="210" r:id="rId12"/>
    <sheet name="SERVIÇOS TERCEIRIZADOS" sheetId="145" r:id="rId13"/>
    <sheet name="BDI" sheetId="224" r:id="rId14"/>
    <sheet name="BENCHMARK_INDIRETOS" sheetId="217" r:id="rId15"/>
    <sheet name="TENDÊNCIA INDIRETO" sheetId="255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</externalReferences>
  <definedNames>
    <definedName name="\\\" localSheetId="13" hidden="1">{#N/A,#N/A,FALSE,"RESUMO-BB1";#N/A,#N/A,FALSE,"MOD-A01-R - BB1";#N/A,#N/A,FALSE,"URB-BB1"}</definedName>
    <definedName name="\\\" hidden="1">{#N/A,#N/A,FALSE,"RESUMO-BB1";#N/A,#N/A,FALSE,"MOD-A01-R - BB1";#N/A,#N/A,FALSE,"URB-BB1"}</definedName>
    <definedName name="\I">#REF!</definedName>
    <definedName name="\S">[1]COMPOS1!#REF!</definedName>
    <definedName name="__________________________________ltf2" hidden="1">#REF!</definedName>
    <definedName name="_________________________________n2" localSheetId="13" hidden="1">{#N/A,#N/A,FALSE,"PCOL"}</definedName>
    <definedName name="_________________________________n2" hidden="1">{#N/A,#N/A,FALSE,"PCOL"}</definedName>
    <definedName name="_________________________________n2_1" localSheetId="13" hidden="1">{#N/A,#N/A,FALSE,"PCOL"}</definedName>
    <definedName name="_________________________________n2_1" hidden="1">{#N/A,#N/A,FALSE,"PCOL"}</definedName>
    <definedName name="_________________________________n2_1_1" localSheetId="13" hidden="1">{#N/A,#N/A,FALSE,"PCOL"}</definedName>
    <definedName name="_________________________________n2_1_1" hidden="1">{#N/A,#N/A,FALSE,"PCOL"}</definedName>
    <definedName name="_________________________________n2_1_1_1" localSheetId="13" hidden="1">{#N/A,#N/A,FALSE,"PCOL"}</definedName>
    <definedName name="_________________________________n2_1_1_1" hidden="1">{#N/A,#N/A,FALSE,"PCOL"}</definedName>
    <definedName name="_________________________________n2_1_2" localSheetId="13" hidden="1">{#N/A,#N/A,FALSE,"PCOL"}</definedName>
    <definedName name="_________________________________n2_1_2" hidden="1">{#N/A,#N/A,FALSE,"PCOL"}</definedName>
    <definedName name="_________________________________n2_2" localSheetId="13" hidden="1">{#N/A,#N/A,FALSE,"PCOL"}</definedName>
    <definedName name="_________________________________n2_2" hidden="1">{#N/A,#N/A,FALSE,"PCOL"}</definedName>
    <definedName name="_________________________________r" localSheetId="13" hidden="1">{#N/A,#N/A,FALSE,"PCOL"}</definedName>
    <definedName name="_________________________________r" hidden="1">{#N/A,#N/A,FALSE,"PCOL"}</definedName>
    <definedName name="_________________________________r_1" localSheetId="13" hidden="1">{#N/A,#N/A,FALSE,"PCOL"}</definedName>
    <definedName name="_________________________________r_1" hidden="1">{#N/A,#N/A,FALSE,"PCOL"}</definedName>
    <definedName name="_________________________________r_1_1" localSheetId="13" hidden="1">{#N/A,#N/A,FALSE,"PCOL"}</definedName>
    <definedName name="_________________________________r_1_1" hidden="1">{#N/A,#N/A,FALSE,"PCOL"}</definedName>
    <definedName name="_________________________________r_1_1_1" localSheetId="13" hidden="1">{#N/A,#N/A,FALSE,"PCOL"}</definedName>
    <definedName name="_________________________________r_1_1_1" hidden="1">{#N/A,#N/A,FALSE,"PCOL"}</definedName>
    <definedName name="_________________________________r_1_2" localSheetId="13" hidden="1">{#N/A,#N/A,FALSE,"PCOL"}</definedName>
    <definedName name="_________________________________r_1_2" hidden="1">{#N/A,#N/A,FALSE,"PCOL"}</definedName>
    <definedName name="_________________________________r_2" localSheetId="13" hidden="1">{#N/A,#N/A,FALSE,"PCOL"}</definedName>
    <definedName name="_________________________________r_2" hidden="1">{#N/A,#N/A,FALSE,"PCOL"}</definedName>
    <definedName name="________________________________ltf2" hidden="1">#REF!</definedName>
    <definedName name="________________________________n2" localSheetId="13" hidden="1">{#N/A,#N/A,FALSE,"PCOL"}</definedName>
    <definedName name="________________________________n2" hidden="1">{#N/A,#N/A,FALSE,"PCOL"}</definedName>
    <definedName name="________________________________n2_1" localSheetId="13" hidden="1">{#N/A,#N/A,FALSE,"PCOL"}</definedName>
    <definedName name="________________________________n2_1" hidden="1">{#N/A,#N/A,FALSE,"PCOL"}</definedName>
    <definedName name="________________________________n2_1_1" localSheetId="13" hidden="1">{#N/A,#N/A,FALSE,"PCOL"}</definedName>
    <definedName name="________________________________n2_1_1" hidden="1">{#N/A,#N/A,FALSE,"PCOL"}</definedName>
    <definedName name="________________________________n2_1_1_1" localSheetId="13" hidden="1">{#N/A,#N/A,FALSE,"PCOL"}</definedName>
    <definedName name="________________________________n2_1_1_1" hidden="1">{#N/A,#N/A,FALSE,"PCOL"}</definedName>
    <definedName name="________________________________n2_1_2" localSheetId="13" hidden="1">{#N/A,#N/A,FALSE,"PCOL"}</definedName>
    <definedName name="________________________________n2_1_2" hidden="1">{#N/A,#N/A,FALSE,"PCOL"}</definedName>
    <definedName name="________________________________n2_2" localSheetId="13" hidden="1">{#N/A,#N/A,FALSE,"PCOL"}</definedName>
    <definedName name="________________________________n2_2" hidden="1">{#N/A,#N/A,FALSE,"PCOL"}</definedName>
    <definedName name="________________________________r" localSheetId="13" hidden="1">{#N/A,#N/A,FALSE,"PCOL"}</definedName>
    <definedName name="________________________________r" hidden="1">{#N/A,#N/A,FALSE,"PCOL"}</definedName>
    <definedName name="________________________________r_1" localSheetId="13" hidden="1">{#N/A,#N/A,FALSE,"PCOL"}</definedName>
    <definedName name="________________________________r_1" hidden="1">{#N/A,#N/A,FALSE,"PCOL"}</definedName>
    <definedName name="________________________________r_1_1" localSheetId="13" hidden="1">{#N/A,#N/A,FALSE,"PCOL"}</definedName>
    <definedName name="________________________________r_1_1" hidden="1">{#N/A,#N/A,FALSE,"PCOL"}</definedName>
    <definedName name="________________________________r_1_1_1" localSheetId="13" hidden="1">{#N/A,#N/A,FALSE,"PCOL"}</definedName>
    <definedName name="________________________________r_1_1_1" hidden="1">{#N/A,#N/A,FALSE,"PCOL"}</definedName>
    <definedName name="________________________________r_1_2" localSheetId="13" hidden="1">{#N/A,#N/A,FALSE,"PCOL"}</definedName>
    <definedName name="________________________________r_1_2" hidden="1">{#N/A,#N/A,FALSE,"PCOL"}</definedName>
    <definedName name="________________________________r_2" localSheetId="13" hidden="1">{#N/A,#N/A,FALSE,"PCOL"}</definedName>
    <definedName name="________________________________r_2" hidden="1">{#N/A,#N/A,FALSE,"PCOL"}</definedName>
    <definedName name="_______________________________n2" localSheetId="13" hidden="1">{#N/A,#N/A,FALSE,"PCOL"}</definedName>
    <definedName name="_______________________________n2" hidden="1">{#N/A,#N/A,FALSE,"PCOL"}</definedName>
    <definedName name="_______________________________n2_1" localSheetId="13" hidden="1">{#N/A,#N/A,FALSE,"PCOL"}</definedName>
    <definedName name="_______________________________n2_1" hidden="1">{#N/A,#N/A,FALSE,"PCOL"}</definedName>
    <definedName name="_______________________________n2_1_1" localSheetId="13" hidden="1">{#N/A,#N/A,FALSE,"PCOL"}</definedName>
    <definedName name="_______________________________n2_1_1" hidden="1">{#N/A,#N/A,FALSE,"PCOL"}</definedName>
    <definedName name="_______________________________n2_1_1_1" localSheetId="13" hidden="1">{#N/A,#N/A,FALSE,"PCOL"}</definedName>
    <definedName name="_______________________________n2_1_1_1" hidden="1">{#N/A,#N/A,FALSE,"PCOL"}</definedName>
    <definedName name="_______________________________n2_1_2" localSheetId="13" hidden="1">{#N/A,#N/A,FALSE,"PCOL"}</definedName>
    <definedName name="_______________________________n2_1_2" hidden="1">{#N/A,#N/A,FALSE,"PCOL"}</definedName>
    <definedName name="_______________________________n2_2" localSheetId="13" hidden="1">{#N/A,#N/A,FALSE,"PCOL"}</definedName>
    <definedName name="_______________________________n2_2" hidden="1">{#N/A,#N/A,FALSE,"PCOL"}</definedName>
    <definedName name="_______________________________r" localSheetId="13" hidden="1">{#N/A,#N/A,FALSE,"PCOL"}</definedName>
    <definedName name="_______________________________r" hidden="1">{#N/A,#N/A,FALSE,"PCOL"}</definedName>
    <definedName name="_______________________________r_1" localSheetId="13" hidden="1">{#N/A,#N/A,FALSE,"PCOL"}</definedName>
    <definedName name="_______________________________r_1" hidden="1">{#N/A,#N/A,FALSE,"PCOL"}</definedName>
    <definedName name="_______________________________r_1_1" localSheetId="13" hidden="1">{#N/A,#N/A,FALSE,"PCOL"}</definedName>
    <definedName name="_______________________________r_1_1" hidden="1">{#N/A,#N/A,FALSE,"PCOL"}</definedName>
    <definedName name="_______________________________r_1_1_1" localSheetId="13" hidden="1">{#N/A,#N/A,FALSE,"PCOL"}</definedName>
    <definedName name="_______________________________r_1_1_1" hidden="1">{#N/A,#N/A,FALSE,"PCOL"}</definedName>
    <definedName name="_______________________________r_1_2" localSheetId="13" hidden="1">{#N/A,#N/A,FALSE,"PCOL"}</definedName>
    <definedName name="_______________________________r_1_2" hidden="1">{#N/A,#N/A,FALSE,"PCOL"}</definedName>
    <definedName name="_______________________________r_2" localSheetId="13" hidden="1">{#N/A,#N/A,FALSE,"PCOL"}</definedName>
    <definedName name="_______________________________r_2" hidden="1">{#N/A,#N/A,FALSE,"PCOL"}</definedName>
    <definedName name="______________________________ltf2" hidden="1">#REF!</definedName>
    <definedName name="______________________________n2" localSheetId="13" hidden="1">{#N/A,#N/A,FALSE,"PCOL"}</definedName>
    <definedName name="______________________________n2" hidden="1">{#N/A,#N/A,FALSE,"PCOL"}</definedName>
    <definedName name="______________________________n2_1" localSheetId="13" hidden="1">{#N/A,#N/A,FALSE,"PCOL"}</definedName>
    <definedName name="______________________________n2_1" hidden="1">{#N/A,#N/A,FALSE,"PCOL"}</definedName>
    <definedName name="______________________________n2_1_1" localSheetId="13" hidden="1">{#N/A,#N/A,FALSE,"PCOL"}</definedName>
    <definedName name="______________________________n2_1_1" hidden="1">{#N/A,#N/A,FALSE,"PCOL"}</definedName>
    <definedName name="______________________________n2_1_1_1" localSheetId="13" hidden="1">{#N/A,#N/A,FALSE,"PCOL"}</definedName>
    <definedName name="______________________________n2_1_1_1" hidden="1">{#N/A,#N/A,FALSE,"PCOL"}</definedName>
    <definedName name="______________________________n2_1_2" localSheetId="13" hidden="1">{#N/A,#N/A,FALSE,"PCOL"}</definedName>
    <definedName name="______________________________n2_1_2" hidden="1">{#N/A,#N/A,FALSE,"PCOL"}</definedName>
    <definedName name="______________________________n2_2" localSheetId="13" hidden="1">{#N/A,#N/A,FALSE,"PCOL"}</definedName>
    <definedName name="______________________________n2_2" hidden="1">{#N/A,#N/A,FALSE,"PCOL"}</definedName>
    <definedName name="______________________________r" localSheetId="13" hidden="1">{#N/A,#N/A,FALSE,"PCOL"}</definedName>
    <definedName name="______________________________r" hidden="1">{#N/A,#N/A,FALSE,"PCOL"}</definedName>
    <definedName name="______________________________r_1" localSheetId="13" hidden="1">{#N/A,#N/A,FALSE,"PCOL"}</definedName>
    <definedName name="______________________________r_1" hidden="1">{#N/A,#N/A,FALSE,"PCOL"}</definedName>
    <definedName name="______________________________r_1_1" localSheetId="13" hidden="1">{#N/A,#N/A,FALSE,"PCOL"}</definedName>
    <definedName name="______________________________r_1_1" hidden="1">{#N/A,#N/A,FALSE,"PCOL"}</definedName>
    <definedName name="______________________________r_1_1_1" localSheetId="13" hidden="1">{#N/A,#N/A,FALSE,"PCOL"}</definedName>
    <definedName name="______________________________r_1_1_1" hidden="1">{#N/A,#N/A,FALSE,"PCOL"}</definedName>
    <definedName name="______________________________r_1_2" localSheetId="13" hidden="1">{#N/A,#N/A,FALSE,"PCOL"}</definedName>
    <definedName name="______________________________r_1_2" hidden="1">{#N/A,#N/A,FALSE,"PCOL"}</definedName>
    <definedName name="______________________________r_2" localSheetId="13" hidden="1">{#N/A,#N/A,FALSE,"PCOL"}</definedName>
    <definedName name="______________________________r_2" hidden="1">{#N/A,#N/A,FALSE,"PCOL"}</definedName>
    <definedName name="_____________________________n2" localSheetId="13" hidden="1">{#N/A,#N/A,FALSE,"PCOL"}</definedName>
    <definedName name="_____________________________n2" hidden="1">{#N/A,#N/A,FALSE,"PCOL"}</definedName>
    <definedName name="_____________________________n2_1" localSheetId="13" hidden="1">{#N/A,#N/A,FALSE,"PCOL"}</definedName>
    <definedName name="_____________________________n2_1" hidden="1">{#N/A,#N/A,FALSE,"PCOL"}</definedName>
    <definedName name="_____________________________n2_1_1" localSheetId="13" hidden="1">{#N/A,#N/A,FALSE,"PCOL"}</definedName>
    <definedName name="_____________________________n2_1_1" hidden="1">{#N/A,#N/A,FALSE,"PCOL"}</definedName>
    <definedName name="_____________________________n2_1_1_1" localSheetId="13" hidden="1">{#N/A,#N/A,FALSE,"PCOL"}</definedName>
    <definedName name="_____________________________n2_1_1_1" hidden="1">{#N/A,#N/A,FALSE,"PCOL"}</definedName>
    <definedName name="_____________________________n2_1_2" localSheetId="13" hidden="1">{#N/A,#N/A,FALSE,"PCOL"}</definedName>
    <definedName name="_____________________________n2_1_2" hidden="1">{#N/A,#N/A,FALSE,"PCOL"}</definedName>
    <definedName name="_____________________________n2_2" localSheetId="13" hidden="1">{#N/A,#N/A,FALSE,"PCOL"}</definedName>
    <definedName name="_____________________________n2_2" hidden="1">{#N/A,#N/A,FALSE,"PCOL"}</definedName>
    <definedName name="_____________________________r" localSheetId="13" hidden="1">{#N/A,#N/A,FALSE,"PCOL"}</definedName>
    <definedName name="_____________________________r" hidden="1">{#N/A,#N/A,FALSE,"PCOL"}</definedName>
    <definedName name="_____________________________r_1" localSheetId="13" hidden="1">{#N/A,#N/A,FALSE,"PCOL"}</definedName>
    <definedName name="_____________________________r_1" hidden="1">{#N/A,#N/A,FALSE,"PCOL"}</definedName>
    <definedName name="_____________________________r_1_1" localSheetId="13" hidden="1">{#N/A,#N/A,FALSE,"PCOL"}</definedName>
    <definedName name="_____________________________r_1_1" hidden="1">{#N/A,#N/A,FALSE,"PCOL"}</definedName>
    <definedName name="_____________________________r_1_1_1" localSheetId="13" hidden="1">{#N/A,#N/A,FALSE,"PCOL"}</definedName>
    <definedName name="_____________________________r_1_1_1" hidden="1">{#N/A,#N/A,FALSE,"PCOL"}</definedName>
    <definedName name="_____________________________r_1_2" localSheetId="13" hidden="1">{#N/A,#N/A,FALSE,"PCOL"}</definedName>
    <definedName name="_____________________________r_1_2" hidden="1">{#N/A,#N/A,FALSE,"PCOL"}</definedName>
    <definedName name="_____________________________r_2" localSheetId="13" hidden="1">{#N/A,#N/A,FALSE,"PCOL"}</definedName>
    <definedName name="_____________________________r_2" hidden="1">{#N/A,#N/A,FALSE,"PCOL"}</definedName>
    <definedName name="____________________________ltf2" hidden="1">#REF!</definedName>
    <definedName name="___________________________n2" localSheetId="13" hidden="1">{#N/A,#N/A,FALSE,"PCOL"}</definedName>
    <definedName name="___________________________n2" hidden="1">{#N/A,#N/A,FALSE,"PCOL"}</definedName>
    <definedName name="___________________________n2_1" localSheetId="13" hidden="1">{#N/A,#N/A,FALSE,"PCOL"}</definedName>
    <definedName name="___________________________n2_1" hidden="1">{#N/A,#N/A,FALSE,"PCOL"}</definedName>
    <definedName name="___________________________n2_1_1" localSheetId="13" hidden="1">{#N/A,#N/A,FALSE,"PCOL"}</definedName>
    <definedName name="___________________________n2_1_1" hidden="1">{#N/A,#N/A,FALSE,"PCOL"}</definedName>
    <definedName name="___________________________n2_1_1_1" localSheetId="13" hidden="1">{#N/A,#N/A,FALSE,"PCOL"}</definedName>
    <definedName name="___________________________n2_1_1_1" hidden="1">{#N/A,#N/A,FALSE,"PCOL"}</definedName>
    <definedName name="___________________________n2_1_2" localSheetId="13" hidden="1">{#N/A,#N/A,FALSE,"PCOL"}</definedName>
    <definedName name="___________________________n2_1_2" hidden="1">{#N/A,#N/A,FALSE,"PCOL"}</definedName>
    <definedName name="___________________________n2_2" localSheetId="13" hidden="1">{#N/A,#N/A,FALSE,"PCOL"}</definedName>
    <definedName name="___________________________n2_2" hidden="1">{#N/A,#N/A,FALSE,"PCOL"}</definedName>
    <definedName name="___________________________r" localSheetId="13" hidden="1">{#N/A,#N/A,FALSE,"PCOL"}</definedName>
    <definedName name="___________________________r" hidden="1">{#N/A,#N/A,FALSE,"PCOL"}</definedName>
    <definedName name="___________________________r_1" localSheetId="13" hidden="1">{#N/A,#N/A,FALSE,"PCOL"}</definedName>
    <definedName name="___________________________r_1" hidden="1">{#N/A,#N/A,FALSE,"PCOL"}</definedName>
    <definedName name="___________________________r_1_1" localSheetId="13" hidden="1">{#N/A,#N/A,FALSE,"PCOL"}</definedName>
    <definedName name="___________________________r_1_1" hidden="1">{#N/A,#N/A,FALSE,"PCOL"}</definedName>
    <definedName name="___________________________r_1_1_1" localSheetId="13" hidden="1">{#N/A,#N/A,FALSE,"PCOL"}</definedName>
    <definedName name="___________________________r_1_1_1" hidden="1">{#N/A,#N/A,FALSE,"PCOL"}</definedName>
    <definedName name="___________________________r_1_2" localSheetId="13" hidden="1">{#N/A,#N/A,FALSE,"PCOL"}</definedName>
    <definedName name="___________________________r_1_2" hidden="1">{#N/A,#N/A,FALSE,"PCOL"}</definedName>
    <definedName name="___________________________r_2" localSheetId="13" hidden="1">{#N/A,#N/A,FALSE,"PCOL"}</definedName>
    <definedName name="___________________________r_2" hidden="1">{#N/A,#N/A,FALSE,"PCOL"}</definedName>
    <definedName name="__________________________ltf2" hidden="1">#REF!</definedName>
    <definedName name="_________________________ltf2" hidden="1">#REF!</definedName>
    <definedName name="_________________________n2" localSheetId="13" hidden="1">{#N/A,#N/A,FALSE,"PCOL"}</definedName>
    <definedName name="_________________________n2" hidden="1">{#N/A,#N/A,FALSE,"PCOL"}</definedName>
    <definedName name="_________________________n2_1" localSheetId="13" hidden="1">{#N/A,#N/A,FALSE,"PCOL"}</definedName>
    <definedName name="_________________________n2_1" hidden="1">{#N/A,#N/A,FALSE,"PCOL"}</definedName>
    <definedName name="_________________________n2_1_1" localSheetId="13" hidden="1">{#N/A,#N/A,FALSE,"PCOL"}</definedName>
    <definedName name="_________________________n2_1_1" hidden="1">{#N/A,#N/A,FALSE,"PCOL"}</definedName>
    <definedName name="_________________________n2_1_1_1" localSheetId="13" hidden="1">{#N/A,#N/A,FALSE,"PCOL"}</definedName>
    <definedName name="_________________________n2_1_1_1" hidden="1">{#N/A,#N/A,FALSE,"PCOL"}</definedName>
    <definedName name="_________________________n2_1_2" localSheetId="13" hidden="1">{#N/A,#N/A,FALSE,"PCOL"}</definedName>
    <definedName name="_________________________n2_1_2" hidden="1">{#N/A,#N/A,FALSE,"PCOL"}</definedName>
    <definedName name="_________________________n2_2" localSheetId="13" hidden="1">{#N/A,#N/A,FALSE,"PCOL"}</definedName>
    <definedName name="_________________________n2_2" hidden="1">{#N/A,#N/A,FALSE,"PCOL"}</definedName>
    <definedName name="_________________________r" localSheetId="13" hidden="1">{#N/A,#N/A,FALSE,"PCOL"}</definedName>
    <definedName name="_________________________r" hidden="1">{#N/A,#N/A,FALSE,"PCOL"}</definedName>
    <definedName name="_________________________r_1" localSheetId="13" hidden="1">{#N/A,#N/A,FALSE,"PCOL"}</definedName>
    <definedName name="_________________________r_1" hidden="1">{#N/A,#N/A,FALSE,"PCOL"}</definedName>
    <definedName name="_________________________r_1_1" localSheetId="13" hidden="1">{#N/A,#N/A,FALSE,"PCOL"}</definedName>
    <definedName name="_________________________r_1_1" hidden="1">{#N/A,#N/A,FALSE,"PCOL"}</definedName>
    <definedName name="_________________________r_1_1_1" localSheetId="13" hidden="1">{#N/A,#N/A,FALSE,"PCOL"}</definedName>
    <definedName name="_________________________r_1_1_1" hidden="1">{#N/A,#N/A,FALSE,"PCOL"}</definedName>
    <definedName name="_________________________r_1_2" localSheetId="13" hidden="1">{#N/A,#N/A,FALSE,"PCOL"}</definedName>
    <definedName name="_________________________r_1_2" hidden="1">{#N/A,#N/A,FALSE,"PCOL"}</definedName>
    <definedName name="_________________________r_2" localSheetId="13" hidden="1">{#N/A,#N/A,FALSE,"PCOL"}</definedName>
    <definedName name="_________________________r_2" hidden="1">{#N/A,#N/A,FALSE,"PCOL"}</definedName>
    <definedName name="________________________ltf2" hidden="1">#REF!</definedName>
    <definedName name="________________________n2" localSheetId="13" hidden="1">{#N/A,#N/A,FALSE,"PCOL"}</definedName>
    <definedName name="________________________n2" hidden="1">{#N/A,#N/A,FALSE,"PCOL"}</definedName>
    <definedName name="________________________n2_1" localSheetId="13" hidden="1">{#N/A,#N/A,FALSE,"PCOL"}</definedName>
    <definedName name="________________________n2_1" hidden="1">{#N/A,#N/A,FALSE,"PCOL"}</definedName>
    <definedName name="________________________n2_1_1" localSheetId="13" hidden="1">{#N/A,#N/A,FALSE,"PCOL"}</definedName>
    <definedName name="________________________n2_1_1" hidden="1">{#N/A,#N/A,FALSE,"PCOL"}</definedName>
    <definedName name="________________________n2_1_1_1" localSheetId="13" hidden="1">{#N/A,#N/A,FALSE,"PCOL"}</definedName>
    <definedName name="________________________n2_1_1_1" hidden="1">{#N/A,#N/A,FALSE,"PCOL"}</definedName>
    <definedName name="________________________n2_1_2" localSheetId="13" hidden="1">{#N/A,#N/A,FALSE,"PCOL"}</definedName>
    <definedName name="________________________n2_1_2" hidden="1">{#N/A,#N/A,FALSE,"PCOL"}</definedName>
    <definedName name="________________________n2_2" localSheetId="13" hidden="1">{#N/A,#N/A,FALSE,"PCOL"}</definedName>
    <definedName name="________________________n2_2" hidden="1">{#N/A,#N/A,FALSE,"PCOL"}</definedName>
    <definedName name="________________________r" localSheetId="13" hidden="1">{#N/A,#N/A,FALSE,"PCOL"}</definedName>
    <definedName name="________________________r" hidden="1">{#N/A,#N/A,FALSE,"PCOL"}</definedName>
    <definedName name="________________________r_1" localSheetId="13" hidden="1">{#N/A,#N/A,FALSE,"PCOL"}</definedName>
    <definedName name="________________________r_1" hidden="1">{#N/A,#N/A,FALSE,"PCOL"}</definedName>
    <definedName name="________________________r_1_1" localSheetId="13" hidden="1">{#N/A,#N/A,FALSE,"PCOL"}</definedName>
    <definedName name="________________________r_1_1" hidden="1">{#N/A,#N/A,FALSE,"PCOL"}</definedName>
    <definedName name="________________________r_1_1_1" localSheetId="13" hidden="1">{#N/A,#N/A,FALSE,"PCOL"}</definedName>
    <definedName name="________________________r_1_1_1" hidden="1">{#N/A,#N/A,FALSE,"PCOL"}</definedName>
    <definedName name="________________________r_1_2" localSheetId="13" hidden="1">{#N/A,#N/A,FALSE,"PCOL"}</definedName>
    <definedName name="________________________r_1_2" hidden="1">{#N/A,#N/A,FALSE,"PCOL"}</definedName>
    <definedName name="________________________r_2" localSheetId="13" hidden="1">{#N/A,#N/A,FALSE,"PCOL"}</definedName>
    <definedName name="________________________r_2" hidden="1">{#N/A,#N/A,FALSE,"PCOL"}</definedName>
    <definedName name="_______________________n2" localSheetId="13" hidden="1">{#N/A,#N/A,FALSE,"PCOL"}</definedName>
    <definedName name="_______________________n2" hidden="1">{#N/A,#N/A,FALSE,"PCOL"}</definedName>
    <definedName name="_______________________n2_1" localSheetId="13" hidden="1">{#N/A,#N/A,FALSE,"PCOL"}</definedName>
    <definedName name="_______________________n2_1" hidden="1">{#N/A,#N/A,FALSE,"PCOL"}</definedName>
    <definedName name="_______________________n2_1_1" localSheetId="13" hidden="1">{#N/A,#N/A,FALSE,"PCOL"}</definedName>
    <definedName name="_______________________n2_1_1" hidden="1">{#N/A,#N/A,FALSE,"PCOL"}</definedName>
    <definedName name="_______________________n2_1_1_1" localSheetId="13" hidden="1">{#N/A,#N/A,FALSE,"PCOL"}</definedName>
    <definedName name="_______________________n2_1_1_1" hidden="1">{#N/A,#N/A,FALSE,"PCOL"}</definedName>
    <definedName name="_______________________n2_1_2" localSheetId="13" hidden="1">{#N/A,#N/A,FALSE,"PCOL"}</definedName>
    <definedName name="_______________________n2_1_2" hidden="1">{#N/A,#N/A,FALSE,"PCOL"}</definedName>
    <definedName name="_______________________n2_2" localSheetId="13" hidden="1">{#N/A,#N/A,FALSE,"PCOL"}</definedName>
    <definedName name="_______________________n2_2" hidden="1">{#N/A,#N/A,FALSE,"PCOL"}</definedName>
    <definedName name="_______________________r" localSheetId="13" hidden="1">{"'CptDifn'!$AA$32:$AG$32"}</definedName>
    <definedName name="_______________________r" hidden="1">{"'CptDifn'!$AA$32:$AG$32"}</definedName>
    <definedName name="_______________________r_1" localSheetId="13" hidden="1">{"'CptDifn'!$AA$32:$AG$32"}</definedName>
    <definedName name="_______________________r_1" hidden="1">{"'CptDifn'!$AA$32:$AG$32"}</definedName>
    <definedName name="_______________________r_1_1" localSheetId="13" hidden="1">{"'CptDifn'!$AA$32:$AG$32"}</definedName>
    <definedName name="_______________________r_1_1" hidden="1">{"'CptDifn'!$AA$32:$AG$32"}</definedName>
    <definedName name="_______________________r_1_1_1" localSheetId="13" hidden="1">{"'CptDifn'!$AA$32:$AG$32"}</definedName>
    <definedName name="_______________________r_1_1_1" hidden="1">{"'CptDifn'!$AA$32:$AG$32"}</definedName>
    <definedName name="_______________________r_1_2" localSheetId="13" hidden="1">{"'CptDifn'!$AA$32:$AG$32"}</definedName>
    <definedName name="_______________________r_1_2" hidden="1">{"'CptDifn'!$AA$32:$AG$32"}</definedName>
    <definedName name="_______________________r_2" localSheetId="13" hidden="1">{"'CptDifn'!$AA$32:$AG$32"}</definedName>
    <definedName name="_______________________r_2" hidden="1">{"'CptDifn'!$AA$32:$AG$32"}</definedName>
    <definedName name="______________________ltf2" hidden="1">#REF!</definedName>
    <definedName name="______________________n2" localSheetId="13" hidden="1">{#N/A,#N/A,FALSE,"PCOL"}</definedName>
    <definedName name="______________________n2" hidden="1">{#N/A,#N/A,FALSE,"PCOL"}</definedName>
    <definedName name="______________________n2_1" localSheetId="13" hidden="1">{#N/A,#N/A,FALSE,"PCOL"}</definedName>
    <definedName name="______________________n2_1" hidden="1">{#N/A,#N/A,FALSE,"PCOL"}</definedName>
    <definedName name="______________________n2_1_1" localSheetId="13" hidden="1">{#N/A,#N/A,FALSE,"PCOL"}</definedName>
    <definedName name="______________________n2_1_1" hidden="1">{#N/A,#N/A,FALSE,"PCOL"}</definedName>
    <definedName name="______________________n2_1_1_1" localSheetId="13" hidden="1">{#N/A,#N/A,FALSE,"PCOL"}</definedName>
    <definedName name="______________________n2_1_1_1" hidden="1">{#N/A,#N/A,FALSE,"PCOL"}</definedName>
    <definedName name="______________________n2_1_2" localSheetId="13" hidden="1">{#N/A,#N/A,FALSE,"PCOL"}</definedName>
    <definedName name="______________________n2_1_2" hidden="1">{#N/A,#N/A,FALSE,"PCOL"}</definedName>
    <definedName name="______________________n2_2" localSheetId="13" hidden="1">{#N/A,#N/A,FALSE,"PCOL"}</definedName>
    <definedName name="______________________n2_2" hidden="1">{#N/A,#N/A,FALSE,"PCOL"}</definedName>
    <definedName name="______________________r" localSheetId="13" hidden="1">{"'CptDifn'!$AA$32:$AG$32"}</definedName>
    <definedName name="______________________r" hidden="1">{"'CptDifn'!$AA$32:$AG$32"}</definedName>
    <definedName name="______________________r_1" localSheetId="13" hidden="1">{"'CptDifn'!$AA$32:$AG$32"}</definedName>
    <definedName name="______________________r_1" hidden="1">{"'CptDifn'!$AA$32:$AG$32"}</definedName>
    <definedName name="______________________r_1_1" localSheetId="13" hidden="1">{"'CptDifn'!$AA$32:$AG$32"}</definedName>
    <definedName name="______________________r_1_1" hidden="1">{"'CptDifn'!$AA$32:$AG$32"}</definedName>
    <definedName name="______________________r_1_1_1" localSheetId="13" hidden="1">{"'CptDifn'!$AA$32:$AG$32"}</definedName>
    <definedName name="______________________r_1_1_1" hidden="1">{"'CptDifn'!$AA$32:$AG$32"}</definedName>
    <definedName name="______________________r_1_2" localSheetId="13" hidden="1">{"'CptDifn'!$AA$32:$AG$32"}</definedName>
    <definedName name="______________________r_1_2" hidden="1">{"'CptDifn'!$AA$32:$AG$32"}</definedName>
    <definedName name="______________________r_2" localSheetId="13" hidden="1">{"'CptDifn'!$AA$32:$AG$32"}</definedName>
    <definedName name="______________________r_2" hidden="1">{"'CptDifn'!$AA$32:$AG$32"}</definedName>
    <definedName name="___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_ltf2" hidden="1">#REF!</definedName>
    <definedName name="__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_ltf2" hidden="1">#REF!</definedName>
    <definedName name="____________________n2" localSheetId="13" hidden="1">{#N/A,#N/A,FALSE,"PCOL"}</definedName>
    <definedName name="____________________n2" hidden="1">{#N/A,#N/A,FALSE,"PCOL"}</definedName>
    <definedName name="____________________n2_1" localSheetId="13" hidden="1">{#N/A,#N/A,FALSE,"PCOL"}</definedName>
    <definedName name="____________________n2_1" hidden="1">{#N/A,#N/A,FALSE,"PCOL"}</definedName>
    <definedName name="____________________n2_1_1" localSheetId="13" hidden="1">{#N/A,#N/A,FALSE,"PCOL"}</definedName>
    <definedName name="____________________n2_1_1" hidden="1">{#N/A,#N/A,FALSE,"PCOL"}</definedName>
    <definedName name="____________________n2_1_1_1" localSheetId="13" hidden="1">{#N/A,#N/A,FALSE,"PCOL"}</definedName>
    <definedName name="____________________n2_1_1_1" hidden="1">{#N/A,#N/A,FALSE,"PCOL"}</definedName>
    <definedName name="____________________n2_1_2" localSheetId="13" hidden="1">{#N/A,#N/A,FALSE,"PCOL"}</definedName>
    <definedName name="____________________n2_1_2" hidden="1">{#N/A,#N/A,FALSE,"PCOL"}</definedName>
    <definedName name="____________________n2_2" localSheetId="13" hidden="1">{#N/A,#N/A,FALSE,"PCOL"}</definedName>
    <definedName name="____________________n2_2" hidden="1">{#N/A,#N/A,FALSE,"PCOL"}</definedName>
    <definedName name="____________________r" localSheetId="13" hidden="1">{#N/A,#N/A,FALSE,"PCOL"}</definedName>
    <definedName name="____________________r" hidden="1">{#N/A,#N/A,FALSE,"PCOL"}</definedName>
    <definedName name="____________________r_1" localSheetId="13" hidden="1">{#N/A,#N/A,FALSE,"PCOL"}</definedName>
    <definedName name="____________________r_1" hidden="1">{#N/A,#N/A,FALSE,"PCOL"}</definedName>
    <definedName name="____________________r_1_1" localSheetId="13" hidden="1">{#N/A,#N/A,FALSE,"PCOL"}</definedName>
    <definedName name="____________________r_1_1" hidden="1">{#N/A,#N/A,FALSE,"PCOL"}</definedName>
    <definedName name="____________________r_1_1_1" localSheetId="13" hidden="1">{#N/A,#N/A,FALSE,"PCOL"}</definedName>
    <definedName name="____________________r_1_1_1" hidden="1">{#N/A,#N/A,FALSE,"PCOL"}</definedName>
    <definedName name="____________________r_1_2" localSheetId="13" hidden="1">{#N/A,#N/A,FALSE,"PCOL"}</definedName>
    <definedName name="____________________r_1_2" hidden="1">{#N/A,#N/A,FALSE,"PCOL"}</definedName>
    <definedName name="____________________r_2" localSheetId="13" hidden="1">{#N/A,#N/A,FALSE,"PCOL"}</definedName>
    <definedName name="____________________r_2" hidden="1">{#N/A,#N/A,FALSE,"PCOL"}</definedName>
    <definedName name="_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_ltf2" hidden="1">#REF!</definedName>
    <definedName name="_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_n2" localSheetId="13" hidden="1">{#N/A,#N/A,FALSE,"PCOL"}</definedName>
    <definedName name="__________________n2" hidden="1">{#N/A,#N/A,FALSE,"PCOL"}</definedName>
    <definedName name="__________________n2_1" localSheetId="13" hidden="1">{#N/A,#N/A,FALSE,"PCOL"}</definedName>
    <definedName name="__________________n2_1" hidden="1">{#N/A,#N/A,FALSE,"PCOL"}</definedName>
    <definedName name="__________________n2_1_1" localSheetId="13" hidden="1">{#N/A,#N/A,FALSE,"PCOL"}</definedName>
    <definedName name="__________________n2_1_1" hidden="1">{#N/A,#N/A,FALSE,"PCOL"}</definedName>
    <definedName name="__________________n2_1_1_1" localSheetId="13" hidden="1">{#N/A,#N/A,FALSE,"PCOL"}</definedName>
    <definedName name="__________________n2_1_1_1" hidden="1">{#N/A,#N/A,FALSE,"PCOL"}</definedName>
    <definedName name="__________________n2_1_2" localSheetId="13" hidden="1">{#N/A,#N/A,FALSE,"PCOL"}</definedName>
    <definedName name="__________________n2_1_2" hidden="1">{#N/A,#N/A,FALSE,"PCOL"}</definedName>
    <definedName name="__________________n2_2" localSheetId="13" hidden="1">{#N/A,#N/A,FALSE,"PCOL"}</definedName>
    <definedName name="__________________n2_2" hidden="1">{#N/A,#N/A,FALSE,"PCOL"}</definedName>
    <definedName name="__________________OUT98" localSheetId="13" hidden="1">{#N/A,#N/A,TRUE,"Serviços"}</definedName>
    <definedName name="__________________OUT98" hidden="1">{#N/A,#N/A,TRUE,"Serviços"}</definedName>
    <definedName name="__________________PPU1" localSheetId="13" hidden="1">{#N/A,#N/A,FALSE,"Cronograma";#N/A,#N/A,FALSE,"Cronogr. 2"}</definedName>
    <definedName name="__________________PPU1" hidden="1">{#N/A,#N/A,FALSE,"Cronograma";#N/A,#N/A,FALSE,"Cronogr. 2"}</definedName>
    <definedName name="__________________PPU1_1" localSheetId="13" hidden="1">{#N/A,#N/A,FALSE,"Cronograma";#N/A,#N/A,FALSE,"Cronogr. 2"}</definedName>
    <definedName name="__________________PPU1_1" hidden="1">{#N/A,#N/A,FALSE,"Cronograma";#N/A,#N/A,FALSE,"Cronogr. 2"}</definedName>
    <definedName name="__________________PPU1_1_1" localSheetId="13" hidden="1">{#N/A,#N/A,FALSE,"Cronograma";#N/A,#N/A,FALSE,"Cronogr. 2"}</definedName>
    <definedName name="__________________PPU1_1_1" hidden="1">{#N/A,#N/A,FALSE,"Cronograma";#N/A,#N/A,FALSE,"Cronogr. 2"}</definedName>
    <definedName name="__________________PPU1_1_1_1" localSheetId="13" hidden="1">{#N/A,#N/A,FALSE,"Cronograma";#N/A,#N/A,FALSE,"Cronogr. 2"}</definedName>
    <definedName name="__________________PPU1_1_1_1" hidden="1">{#N/A,#N/A,FALSE,"Cronograma";#N/A,#N/A,FALSE,"Cronogr. 2"}</definedName>
    <definedName name="__________________PPU1_1_2" localSheetId="13" hidden="1">{#N/A,#N/A,FALSE,"Cronograma";#N/A,#N/A,FALSE,"Cronogr. 2"}</definedName>
    <definedName name="__________________PPU1_1_2" hidden="1">{#N/A,#N/A,FALSE,"Cronograma";#N/A,#N/A,FALSE,"Cronogr. 2"}</definedName>
    <definedName name="__________________PPU1_2" localSheetId="13" hidden="1">{#N/A,#N/A,FALSE,"Cronograma";#N/A,#N/A,FALSE,"Cronogr. 2"}</definedName>
    <definedName name="__________________PPU1_2" hidden="1">{#N/A,#N/A,FALSE,"Cronograma";#N/A,#N/A,FALSE,"Cronogr. 2"}</definedName>
    <definedName name="__________________r" localSheetId="13" hidden="1">{"'CptDifn'!$AA$32:$AG$32"}</definedName>
    <definedName name="__________________r" hidden="1">{"'CptDifn'!$AA$32:$AG$32"}</definedName>
    <definedName name="__________________r_1" localSheetId="13" hidden="1">{"'CptDifn'!$AA$32:$AG$32"}</definedName>
    <definedName name="__________________r_1" hidden="1">{"'CptDifn'!$AA$32:$AG$32"}</definedName>
    <definedName name="__________________r_1_1" localSheetId="13" hidden="1">{"'CptDifn'!$AA$32:$AG$32"}</definedName>
    <definedName name="__________________r_1_1" hidden="1">{"'CptDifn'!$AA$32:$AG$32"}</definedName>
    <definedName name="__________________r_1_1_1" localSheetId="13" hidden="1">{"'CptDifn'!$AA$32:$AG$32"}</definedName>
    <definedName name="__________________r_1_1_1" hidden="1">{"'CptDifn'!$AA$32:$AG$32"}</definedName>
    <definedName name="__________________r_1_2" localSheetId="13" hidden="1">{"'CptDifn'!$AA$32:$AG$32"}</definedName>
    <definedName name="__________________r_1_2" hidden="1">{"'CptDifn'!$AA$32:$AG$32"}</definedName>
    <definedName name="__________________r_2" localSheetId="13" hidden="1">{"'CptDifn'!$AA$32:$AG$32"}</definedName>
    <definedName name="__________________r_2" hidden="1">{"'CptDifn'!$AA$32:$AG$32"}</definedName>
    <definedName name="_________________ago1" localSheetId="13" hidden="1">{"'gráf jan00'!$A$1:$AK$41"}</definedName>
    <definedName name="_________________ago1" hidden="1">{"'gráf jan00'!$A$1:$AK$41"}</definedName>
    <definedName name="_________________ago10" localSheetId="13" hidden="1">{"'gráf jan00'!$A$1:$AK$41"}</definedName>
    <definedName name="_________________ago10" hidden="1">{"'gráf jan00'!$A$1:$AK$41"}</definedName>
    <definedName name="_________________ago2" localSheetId="13" hidden="1">{"'gráf jan00'!$A$1:$AK$41"}</definedName>
    <definedName name="_________________ago2" hidden="1">{"'gráf jan00'!$A$1:$AK$41"}</definedName>
    <definedName name="_________________ago3" localSheetId="13" hidden="1">{"'gráf jan00'!$A$1:$AK$41"}</definedName>
    <definedName name="_________________ago3" hidden="1">{"'gráf jan00'!$A$1:$AK$41"}</definedName>
    <definedName name="_________________ago4" localSheetId="13" hidden="1">{"'gráf jan00'!$A$1:$AK$41"}</definedName>
    <definedName name="_________________ago4" hidden="1">{"'gráf jan00'!$A$1:$AK$41"}</definedName>
    <definedName name="_________________ago5" localSheetId="13" hidden="1">{"'gráf jan00'!$A$1:$AK$41"}</definedName>
    <definedName name="_________________ago5" hidden="1">{"'gráf jan00'!$A$1:$AK$41"}</definedName>
    <definedName name="_________________ago6" localSheetId="13" hidden="1">{"'gráf jan00'!$A$1:$AK$41"}</definedName>
    <definedName name="_________________ago6" hidden="1">{"'gráf jan00'!$A$1:$AK$41"}</definedName>
    <definedName name="_________________ago7" localSheetId="13" hidden="1">{"'gráf jan00'!$A$1:$AK$41"}</definedName>
    <definedName name="_________________ago7" hidden="1">{"'gráf jan00'!$A$1:$AK$41"}</definedName>
    <definedName name="_________________ago8" localSheetId="13" hidden="1">{"'gráf jan00'!$A$1:$AK$41"}</definedName>
    <definedName name="_________________ago8" hidden="1">{"'gráf jan00'!$A$1:$AK$41"}</definedName>
    <definedName name="_________________ago9" localSheetId="13" hidden="1">{"'gráf jan00'!$A$1:$AK$41"}</definedName>
    <definedName name="_________________ago9" hidden="1">{"'gráf jan00'!$A$1:$AK$41"}</definedName>
    <definedName name="_________________ago99999" localSheetId="13" hidden="1">{"'gráf jan00'!$A$1:$AK$41"}</definedName>
    <definedName name="_________________ago99999" hidden="1">{"'gráf jan00'!$A$1:$AK$41"}</definedName>
    <definedName name="_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efc10" localSheetId="13" hidden="1">{"'RR'!$A$2:$E$81"}</definedName>
    <definedName name="_________________efc10" hidden="1">{"'RR'!$A$2:$E$81"}</definedName>
    <definedName name="_________________EFC2" localSheetId="13" hidden="1">{"'RR'!$A$2:$E$81"}</definedName>
    <definedName name="_________________EFC2" hidden="1">{"'RR'!$A$2:$E$81"}</definedName>
    <definedName name="_________________EFC3" localSheetId="13" hidden="1">{"'RR'!$A$2:$E$81"}</definedName>
    <definedName name="_________________EFC3" hidden="1">{"'RR'!$A$2:$E$81"}</definedName>
    <definedName name="_________________EFC4" localSheetId="13" hidden="1">{"'RR'!$A$2:$E$81"}</definedName>
    <definedName name="_________________EFC4" hidden="1">{"'RR'!$A$2:$E$81"}</definedName>
    <definedName name="_________________ffp16" localSheetId="13" hidden="1">{"'gráf jan00'!$A$1:$AK$41"}</definedName>
    <definedName name="_________________ffp16" hidden="1">{"'gráf jan00'!$A$1:$AK$41"}</definedName>
    <definedName name="_________________ffp4589" localSheetId="13" hidden="1">{"'gráf jan00'!$A$1:$AK$41"}</definedName>
    <definedName name="_________________ffp4589" hidden="1">{"'gráf jan00'!$A$1:$AK$41"}</definedName>
    <definedName name="___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_jun04" localSheetId="13" hidden="1">{"'gráf jan00'!$A$1:$AK$41"}</definedName>
    <definedName name="_________________jun04" hidden="1">{"'gráf jan00'!$A$1:$AK$41"}</definedName>
    <definedName name="_________________ltf2" hidden="1">#REF!</definedName>
    <definedName name="_________________n2" localSheetId="13" hidden="1">{#N/A,#N/A,FALSE,"PCOL"}</definedName>
    <definedName name="_________________n2" hidden="1">{#N/A,#N/A,FALSE,"PCOL"}</definedName>
    <definedName name="_________________n2_1" localSheetId="13" hidden="1">{#N/A,#N/A,FALSE,"PCOL"}</definedName>
    <definedName name="_________________n2_1" hidden="1">{#N/A,#N/A,FALSE,"PCOL"}</definedName>
    <definedName name="_________________n2_1_1" localSheetId="13" hidden="1">{#N/A,#N/A,FALSE,"PCOL"}</definedName>
    <definedName name="_________________n2_1_1" hidden="1">{#N/A,#N/A,FALSE,"PCOL"}</definedName>
    <definedName name="_________________n2_1_1_1" localSheetId="13" hidden="1">{#N/A,#N/A,FALSE,"PCOL"}</definedName>
    <definedName name="_________________n2_1_1_1" hidden="1">{#N/A,#N/A,FALSE,"PCOL"}</definedName>
    <definedName name="_________________n2_1_2" localSheetId="13" hidden="1">{#N/A,#N/A,FALSE,"PCOL"}</definedName>
    <definedName name="_________________n2_1_2" hidden="1">{#N/A,#N/A,FALSE,"PCOL"}</definedName>
    <definedName name="_________________n2_2" localSheetId="13" hidden="1">{#N/A,#N/A,FALSE,"PCOL"}</definedName>
    <definedName name="_________________n2_2" hidden="1">{#N/A,#N/A,FALSE,"PCOL"}</definedName>
    <definedName name="_________________PN10" localSheetId="13" hidden="1">{"'gráf jan00'!$A$1:$AK$41"}</definedName>
    <definedName name="_________________PN10" hidden="1">{"'gráf jan00'!$A$1:$AK$41"}</definedName>
    <definedName name="_________________r" localSheetId="13" hidden="1">{"'CptDifn'!$AA$32:$AG$32"}</definedName>
    <definedName name="_________________r" hidden="1">{"'CptDifn'!$AA$32:$AG$32"}</definedName>
    <definedName name="_________________r_1" localSheetId="13" hidden="1">{"'CptDifn'!$AA$32:$AG$32"}</definedName>
    <definedName name="_________________r_1" hidden="1">{"'CptDifn'!$AA$32:$AG$32"}</definedName>
    <definedName name="_________________r_1_1" localSheetId="13" hidden="1">{"'CptDifn'!$AA$32:$AG$32"}</definedName>
    <definedName name="_________________r_1_1" hidden="1">{"'CptDifn'!$AA$32:$AG$32"}</definedName>
    <definedName name="_________________r_1_1_1" localSheetId="13" hidden="1">{"'CptDifn'!$AA$32:$AG$32"}</definedName>
    <definedName name="_________________r_1_1_1" hidden="1">{"'CptDifn'!$AA$32:$AG$32"}</definedName>
    <definedName name="_________________r_1_2" localSheetId="13" hidden="1">{"'CptDifn'!$AA$32:$AG$32"}</definedName>
    <definedName name="_________________r_1_2" hidden="1">{"'CptDifn'!$AA$32:$AG$32"}</definedName>
    <definedName name="_________________r_2" localSheetId="13" hidden="1">{"'CptDifn'!$AA$32:$AG$32"}</definedName>
    <definedName name="_________________r_2" hidden="1">{"'CptDifn'!$AA$32:$AG$32"}</definedName>
    <definedName name="_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_ltf2" hidden="1">#REF!</definedName>
    <definedName name="________________n2" localSheetId="13" hidden="1">{#N/A,#N/A,FALSE,"PCOL"}</definedName>
    <definedName name="________________n2" hidden="1">{#N/A,#N/A,FALSE,"PCOL"}</definedName>
    <definedName name="________________n2_1" localSheetId="13" hidden="1">{#N/A,#N/A,FALSE,"PCOL"}</definedName>
    <definedName name="________________n2_1" hidden="1">{#N/A,#N/A,FALSE,"PCOL"}</definedName>
    <definedName name="________________n2_1_1" localSheetId="13" hidden="1">{#N/A,#N/A,FALSE,"PCOL"}</definedName>
    <definedName name="________________n2_1_1" hidden="1">{#N/A,#N/A,FALSE,"PCOL"}</definedName>
    <definedName name="________________n2_1_1_1" localSheetId="13" hidden="1">{#N/A,#N/A,FALSE,"PCOL"}</definedName>
    <definedName name="________________n2_1_1_1" hidden="1">{#N/A,#N/A,FALSE,"PCOL"}</definedName>
    <definedName name="________________n2_1_2" localSheetId="13" hidden="1">{#N/A,#N/A,FALSE,"PCOL"}</definedName>
    <definedName name="________________n2_1_2" hidden="1">{#N/A,#N/A,FALSE,"PCOL"}</definedName>
    <definedName name="________________n2_2" localSheetId="13" hidden="1">{#N/A,#N/A,FALSE,"PCOL"}</definedName>
    <definedName name="________________n2_2" hidden="1">{#N/A,#N/A,FALSE,"PCOL"}</definedName>
    <definedName name="________________OUT98" localSheetId="13" hidden="1">{#N/A,#N/A,TRUE,"Serviços"}</definedName>
    <definedName name="________________OUT98" hidden="1">{#N/A,#N/A,TRUE,"Serviços"}</definedName>
    <definedName name="________________PPU1" localSheetId="13" hidden="1">{#N/A,#N/A,FALSE,"Cronograma";#N/A,#N/A,FALSE,"Cronogr. 2"}</definedName>
    <definedName name="________________PPU1" hidden="1">{#N/A,#N/A,FALSE,"Cronograma";#N/A,#N/A,FALSE,"Cronogr. 2"}</definedName>
    <definedName name="________________PPU1_1" localSheetId="13" hidden="1">{#N/A,#N/A,FALSE,"Cronograma";#N/A,#N/A,FALSE,"Cronogr. 2"}</definedName>
    <definedName name="________________PPU1_1" hidden="1">{#N/A,#N/A,FALSE,"Cronograma";#N/A,#N/A,FALSE,"Cronogr. 2"}</definedName>
    <definedName name="________________PPU1_1_1" localSheetId="13" hidden="1">{#N/A,#N/A,FALSE,"Cronograma";#N/A,#N/A,FALSE,"Cronogr. 2"}</definedName>
    <definedName name="________________PPU1_1_1" hidden="1">{#N/A,#N/A,FALSE,"Cronograma";#N/A,#N/A,FALSE,"Cronogr. 2"}</definedName>
    <definedName name="________________PPU1_1_1_1" localSheetId="13" hidden="1">{#N/A,#N/A,FALSE,"Cronograma";#N/A,#N/A,FALSE,"Cronogr. 2"}</definedName>
    <definedName name="________________PPU1_1_1_1" hidden="1">{#N/A,#N/A,FALSE,"Cronograma";#N/A,#N/A,FALSE,"Cronogr. 2"}</definedName>
    <definedName name="________________PPU1_1_2" localSheetId="13" hidden="1">{#N/A,#N/A,FALSE,"Cronograma";#N/A,#N/A,FALSE,"Cronogr. 2"}</definedName>
    <definedName name="________________PPU1_1_2" hidden="1">{#N/A,#N/A,FALSE,"Cronograma";#N/A,#N/A,FALSE,"Cronogr. 2"}</definedName>
    <definedName name="________________PPU1_2" localSheetId="13" hidden="1">{#N/A,#N/A,FALSE,"Cronograma";#N/A,#N/A,FALSE,"Cronogr. 2"}</definedName>
    <definedName name="________________PPU1_2" hidden="1">{#N/A,#N/A,FALSE,"Cronograma";#N/A,#N/A,FALSE,"Cronogr. 2"}</definedName>
    <definedName name="________________r" localSheetId="13" hidden="1">{#N/A,#N/A,FALSE,"PCOL"}</definedName>
    <definedName name="________________r" hidden="1">{#N/A,#N/A,FALSE,"PCOL"}</definedName>
    <definedName name="________________r_1" localSheetId="13" hidden="1">{#N/A,#N/A,FALSE,"PCOL"}</definedName>
    <definedName name="________________r_1" hidden="1">{#N/A,#N/A,FALSE,"PCOL"}</definedName>
    <definedName name="________________r_1_1" localSheetId="13" hidden="1">{#N/A,#N/A,FALSE,"PCOL"}</definedName>
    <definedName name="________________r_1_1" hidden="1">{#N/A,#N/A,FALSE,"PCOL"}</definedName>
    <definedName name="________________r_1_1_1" localSheetId="13" hidden="1">{#N/A,#N/A,FALSE,"PCOL"}</definedName>
    <definedName name="________________r_1_1_1" hidden="1">{#N/A,#N/A,FALSE,"PCOL"}</definedName>
    <definedName name="________________r_1_2" localSheetId="13" hidden="1">{#N/A,#N/A,FALSE,"PCOL"}</definedName>
    <definedName name="________________r_1_2" hidden="1">{#N/A,#N/A,FALSE,"PCOL"}</definedName>
    <definedName name="________________r_2" localSheetId="13" hidden="1">{#N/A,#N/A,FALSE,"PCOL"}</definedName>
    <definedName name="________________r_2" hidden="1">{#N/A,#N/A,FALSE,"PCOL"}</definedName>
    <definedName name="_______________ago1" localSheetId="13" hidden="1">{"'gráf jan00'!$A$1:$AK$41"}</definedName>
    <definedName name="_______________ago1" hidden="1">{"'gráf jan00'!$A$1:$AK$41"}</definedName>
    <definedName name="_______________ago10" localSheetId="13" hidden="1">{"'gráf jan00'!$A$1:$AK$41"}</definedName>
    <definedName name="_______________ago10" hidden="1">{"'gráf jan00'!$A$1:$AK$41"}</definedName>
    <definedName name="_______________ago2" localSheetId="13" hidden="1">{"'gráf jan00'!$A$1:$AK$41"}</definedName>
    <definedName name="_______________ago2" hidden="1">{"'gráf jan00'!$A$1:$AK$41"}</definedName>
    <definedName name="_______________ago3" localSheetId="13" hidden="1">{"'gráf jan00'!$A$1:$AK$41"}</definedName>
    <definedName name="_______________ago3" hidden="1">{"'gráf jan00'!$A$1:$AK$41"}</definedName>
    <definedName name="_______________ago4" localSheetId="13" hidden="1">{"'gráf jan00'!$A$1:$AK$41"}</definedName>
    <definedName name="_______________ago4" hidden="1">{"'gráf jan00'!$A$1:$AK$41"}</definedName>
    <definedName name="_______________ago5" localSheetId="13" hidden="1">{"'gráf jan00'!$A$1:$AK$41"}</definedName>
    <definedName name="_______________ago5" hidden="1">{"'gráf jan00'!$A$1:$AK$41"}</definedName>
    <definedName name="_______________ago6" localSheetId="13" hidden="1">{"'gráf jan00'!$A$1:$AK$41"}</definedName>
    <definedName name="_______________ago6" hidden="1">{"'gráf jan00'!$A$1:$AK$41"}</definedName>
    <definedName name="_______________ago7" localSheetId="13" hidden="1">{"'gráf jan00'!$A$1:$AK$41"}</definedName>
    <definedName name="_______________ago7" hidden="1">{"'gráf jan00'!$A$1:$AK$41"}</definedName>
    <definedName name="_______________ago8" localSheetId="13" hidden="1">{"'gráf jan00'!$A$1:$AK$41"}</definedName>
    <definedName name="_______________ago8" hidden="1">{"'gráf jan00'!$A$1:$AK$41"}</definedName>
    <definedName name="_______________ago9" localSheetId="13" hidden="1">{"'gráf jan00'!$A$1:$AK$41"}</definedName>
    <definedName name="_______________ago9" hidden="1">{"'gráf jan00'!$A$1:$AK$41"}</definedName>
    <definedName name="_______________ago99999" localSheetId="13" hidden="1">{"'gráf jan00'!$A$1:$AK$41"}</definedName>
    <definedName name="_______________ago99999" hidden="1">{"'gráf jan00'!$A$1:$AK$41"}</definedName>
    <definedName name="_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efc10" localSheetId="13" hidden="1">{"'RR'!$A$2:$E$81"}</definedName>
    <definedName name="_______________efc10" hidden="1">{"'RR'!$A$2:$E$81"}</definedName>
    <definedName name="_______________EFC2" localSheetId="13" hidden="1">{"'RR'!$A$2:$E$81"}</definedName>
    <definedName name="_______________EFC2" hidden="1">{"'RR'!$A$2:$E$81"}</definedName>
    <definedName name="_______________EFC3" localSheetId="13" hidden="1">{"'RR'!$A$2:$E$81"}</definedName>
    <definedName name="_______________EFC3" hidden="1">{"'RR'!$A$2:$E$81"}</definedName>
    <definedName name="_______________EFC4" localSheetId="13" hidden="1">{"'RR'!$A$2:$E$81"}</definedName>
    <definedName name="_______________EFC4" hidden="1">{"'RR'!$A$2:$E$81"}</definedName>
    <definedName name="_______________ffp16" localSheetId="13" hidden="1">{"'gráf jan00'!$A$1:$AK$41"}</definedName>
    <definedName name="_______________ffp16" hidden="1">{"'gráf jan00'!$A$1:$AK$41"}</definedName>
    <definedName name="_______________ffp4589" localSheetId="13" hidden="1">{"'gráf jan00'!$A$1:$AK$41"}</definedName>
    <definedName name="_______________ffp4589" hidden="1">{"'gráf jan00'!$A$1:$AK$41"}</definedName>
    <definedName name="_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_jun04" localSheetId="13" hidden="1">{"'gráf jan00'!$A$1:$AK$41"}</definedName>
    <definedName name="_______________jun04" hidden="1">{"'gráf jan00'!$A$1:$AK$41"}</definedName>
    <definedName name="_______________ltf2" hidden="1">#REF!</definedName>
    <definedName name="_______________n2" localSheetId="13" hidden="1">{#N/A,#N/A,FALSE,"PCOL"}</definedName>
    <definedName name="_______________n2" hidden="1">{#N/A,#N/A,FALSE,"PCOL"}</definedName>
    <definedName name="_______________n2_1" localSheetId="13" hidden="1">{#N/A,#N/A,FALSE,"PCOL"}</definedName>
    <definedName name="_______________n2_1" hidden="1">{#N/A,#N/A,FALSE,"PCOL"}</definedName>
    <definedName name="_______________n2_1_1" localSheetId="13" hidden="1">{#N/A,#N/A,FALSE,"PCOL"}</definedName>
    <definedName name="_______________n2_1_1" hidden="1">{#N/A,#N/A,FALSE,"PCOL"}</definedName>
    <definedName name="_______________n2_1_1_1" localSheetId="13" hidden="1">{#N/A,#N/A,FALSE,"PCOL"}</definedName>
    <definedName name="_______________n2_1_1_1" hidden="1">{#N/A,#N/A,FALSE,"PCOL"}</definedName>
    <definedName name="_______________n2_1_2" localSheetId="13" hidden="1">{#N/A,#N/A,FALSE,"PCOL"}</definedName>
    <definedName name="_______________n2_1_2" hidden="1">{#N/A,#N/A,FALSE,"PCOL"}</definedName>
    <definedName name="_______________n2_2" localSheetId="13" hidden="1">{#N/A,#N/A,FALSE,"PCOL"}</definedName>
    <definedName name="_______________n2_2" hidden="1">{#N/A,#N/A,FALSE,"PCOL"}</definedName>
    <definedName name="_______________PN10" localSheetId="13" hidden="1">{"'gráf jan00'!$A$1:$AK$41"}</definedName>
    <definedName name="_______________PN10" hidden="1">{"'gráf jan00'!$A$1:$AK$41"}</definedName>
    <definedName name="_______________PPU1" localSheetId="13" hidden="1">{#N/A,#N/A,FALSE,"Cronograma";#N/A,#N/A,FALSE,"Cronogr. 2"}</definedName>
    <definedName name="_______________PPU1" hidden="1">{#N/A,#N/A,FALSE,"Cronograma";#N/A,#N/A,FALSE,"Cronogr. 2"}</definedName>
    <definedName name="_______________PPU1_1" localSheetId="13" hidden="1">{#N/A,#N/A,FALSE,"Cronograma";#N/A,#N/A,FALSE,"Cronogr. 2"}</definedName>
    <definedName name="_______________PPU1_1" hidden="1">{#N/A,#N/A,FALSE,"Cronograma";#N/A,#N/A,FALSE,"Cronogr. 2"}</definedName>
    <definedName name="_______________PPU1_1_1" localSheetId="13" hidden="1">{#N/A,#N/A,FALSE,"Cronograma";#N/A,#N/A,FALSE,"Cronogr. 2"}</definedName>
    <definedName name="_______________PPU1_1_1" hidden="1">{#N/A,#N/A,FALSE,"Cronograma";#N/A,#N/A,FALSE,"Cronogr. 2"}</definedName>
    <definedName name="_______________PPU1_1_1_1" localSheetId="13" hidden="1">{#N/A,#N/A,FALSE,"Cronograma";#N/A,#N/A,FALSE,"Cronogr. 2"}</definedName>
    <definedName name="_______________PPU1_1_1_1" hidden="1">{#N/A,#N/A,FALSE,"Cronograma";#N/A,#N/A,FALSE,"Cronogr. 2"}</definedName>
    <definedName name="_______________PPU1_1_2" localSheetId="13" hidden="1">{#N/A,#N/A,FALSE,"Cronograma";#N/A,#N/A,FALSE,"Cronogr. 2"}</definedName>
    <definedName name="_______________PPU1_1_2" hidden="1">{#N/A,#N/A,FALSE,"Cronograma";#N/A,#N/A,FALSE,"Cronogr. 2"}</definedName>
    <definedName name="_______________PPU1_2" localSheetId="13" hidden="1">{#N/A,#N/A,FALSE,"Cronograma";#N/A,#N/A,FALSE,"Cronogr. 2"}</definedName>
    <definedName name="_______________PPU1_2" hidden="1">{#N/A,#N/A,FALSE,"Cronograma";#N/A,#N/A,FALSE,"Cronogr. 2"}</definedName>
    <definedName name="_______________r" localSheetId="13" hidden="1">{"'CptDifn'!$AA$32:$AG$32"}</definedName>
    <definedName name="_______________r" hidden="1">{"'CptDifn'!$AA$32:$AG$32"}</definedName>
    <definedName name="_______________r_1" localSheetId="13" hidden="1">{"'CptDifn'!$AA$32:$AG$32"}</definedName>
    <definedName name="_______________r_1" hidden="1">{"'CptDifn'!$AA$32:$AG$32"}</definedName>
    <definedName name="_______________r_1_1" localSheetId="13" hidden="1">{"'CptDifn'!$AA$32:$AG$32"}</definedName>
    <definedName name="_______________r_1_1" hidden="1">{"'CptDifn'!$AA$32:$AG$32"}</definedName>
    <definedName name="_______________r_1_1_1" localSheetId="13" hidden="1">{"'CptDifn'!$AA$32:$AG$32"}</definedName>
    <definedName name="_______________r_1_1_1" hidden="1">{"'CptDifn'!$AA$32:$AG$32"}</definedName>
    <definedName name="_______________r_1_2" localSheetId="13" hidden="1">{"'CptDifn'!$AA$32:$AG$32"}</definedName>
    <definedName name="_______________r_1_2" hidden="1">{"'CptDifn'!$AA$32:$AG$32"}</definedName>
    <definedName name="_______________r_2" localSheetId="13" hidden="1">{"'CptDifn'!$AA$32:$AG$32"}</definedName>
    <definedName name="_______________r_2" hidden="1">{"'CptDifn'!$AA$32:$AG$32"}</definedName>
    <definedName name="______________ago1" localSheetId="13" hidden="1">{"'gráf jan00'!$A$1:$AK$41"}</definedName>
    <definedName name="______________ago1" hidden="1">{"'gráf jan00'!$A$1:$AK$41"}</definedName>
    <definedName name="______________ago10" localSheetId="13" hidden="1">{"'gráf jan00'!$A$1:$AK$41"}</definedName>
    <definedName name="______________ago10" hidden="1">{"'gráf jan00'!$A$1:$AK$41"}</definedName>
    <definedName name="______________ago2" localSheetId="13" hidden="1">{"'gráf jan00'!$A$1:$AK$41"}</definedName>
    <definedName name="______________ago2" hidden="1">{"'gráf jan00'!$A$1:$AK$41"}</definedName>
    <definedName name="______________ago3" localSheetId="13" hidden="1">{"'gráf jan00'!$A$1:$AK$41"}</definedName>
    <definedName name="______________ago3" hidden="1">{"'gráf jan00'!$A$1:$AK$41"}</definedName>
    <definedName name="______________ago4" localSheetId="13" hidden="1">{"'gráf jan00'!$A$1:$AK$41"}</definedName>
    <definedName name="______________ago4" hidden="1">{"'gráf jan00'!$A$1:$AK$41"}</definedName>
    <definedName name="______________ago5" localSheetId="13" hidden="1">{"'gráf jan00'!$A$1:$AK$41"}</definedName>
    <definedName name="______________ago5" hidden="1">{"'gráf jan00'!$A$1:$AK$41"}</definedName>
    <definedName name="______________ago6" localSheetId="13" hidden="1">{"'gráf jan00'!$A$1:$AK$41"}</definedName>
    <definedName name="______________ago6" hidden="1">{"'gráf jan00'!$A$1:$AK$41"}</definedName>
    <definedName name="______________ago7" localSheetId="13" hidden="1">{"'gráf jan00'!$A$1:$AK$41"}</definedName>
    <definedName name="______________ago7" hidden="1">{"'gráf jan00'!$A$1:$AK$41"}</definedName>
    <definedName name="______________ago8" localSheetId="13" hidden="1">{"'gráf jan00'!$A$1:$AK$41"}</definedName>
    <definedName name="______________ago8" hidden="1">{"'gráf jan00'!$A$1:$AK$41"}</definedName>
    <definedName name="______________ago9" localSheetId="13" hidden="1">{"'gráf jan00'!$A$1:$AK$41"}</definedName>
    <definedName name="______________ago9" hidden="1">{"'gráf jan00'!$A$1:$AK$41"}</definedName>
    <definedName name="______________ago99999" localSheetId="13" hidden="1">{"'gráf jan00'!$A$1:$AK$41"}</definedName>
    <definedName name="______________ago99999" hidden="1">{"'gráf jan00'!$A$1:$AK$41"}</definedName>
    <definedName name="_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efc10" localSheetId="13" hidden="1">{"'RR'!$A$2:$E$81"}</definedName>
    <definedName name="______________efc10" hidden="1">{"'RR'!$A$2:$E$81"}</definedName>
    <definedName name="______________EFC2" localSheetId="13" hidden="1">{"'RR'!$A$2:$E$81"}</definedName>
    <definedName name="______________EFC2" hidden="1">{"'RR'!$A$2:$E$81"}</definedName>
    <definedName name="______________EFC3" localSheetId="13" hidden="1">{"'RR'!$A$2:$E$81"}</definedName>
    <definedName name="______________EFC3" hidden="1">{"'RR'!$A$2:$E$81"}</definedName>
    <definedName name="______________EFC4" localSheetId="13" hidden="1">{"'RR'!$A$2:$E$81"}</definedName>
    <definedName name="______________EFC4" hidden="1">{"'RR'!$A$2:$E$81"}</definedName>
    <definedName name="______________ffp16" localSheetId="13" hidden="1">{"'gráf jan00'!$A$1:$AK$41"}</definedName>
    <definedName name="______________ffp16" hidden="1">{"'gráf jan00'!$A$1:$AK$41"}</definedName>
    <definedName name="______________ffp4589" localSheetId="13" hidden="1">{"'gráf jan00'!$A$1:$AK$41"}</definedName>
    <definedName name="______________ffp4589" hidden="1">{"'gráf jan00'!$A$1:$AK$41"}</definedName>
    <definedName name="_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_jun04" localSheetId="13" hidden="1">{"'gráf jan00'!$A$1:$AK$41"}</definedName>
    <definedName name="______________jun04" hidden="1">{"'gráf jan00'!$A$1:$AK$41"}</definedName>
    <definedName name="______________ltf2" hidden="1">#REF!</definedName>
    <definedName name="______________n2" localSheetId="13" hidden="1">{#N/A,#N/A,FALSE,"PCOL"}</definedName>
    <definedName name="______________n2" hidden="1">{#N/A,#N/A,FALSE,"PCOL"}</definedName>
    <definedName name="______________n2_1" localSheetId="13" hidden="1">{#N/A,#N/A,FALSE,"PCOL"}</definedName>
    <definedName name="______________n2_1" hidden="1">{#N/A,#N/A,FALSE,"PCOL"}</definedName>
    <definedName name="______________n2_1_1" localSheetId="13" hidden="1">{#N/A,#N/A,FALSE,"PCOL"}</definedName>
    <definedName name="______________n2_1_1" hidden="1">{#N/A,#N/A,FALSE,"PCOL"}</definedName>
    <definedName name="______________n2_1_1_1" localSheetId="13" hidden="1">{#N/A,#N/A,FALSE,"PCOL"}</definedName>
    <definedName name="______________n2_1_1_1" hidden="1">{#N/A,#N/A,FALSE,"PCOL"}</definedName>
    <definedName name="______________n2_1_2" localSheetId="13" hidden="1">{#N/A,#N/A,FALSE,"PCOL"}</definedName>
    <definedName name="______________n2_1_2" hidden="1">{#N/A,#N/A,FALSE,"PCOL"}</definedName>
    <definedName name="______________n2_2" localSheetId="13" hidden="1">{#N/A,#N/A,FALSE,"PCOL"}</definedName>
    <definedName name="______________n2_2" hidden="1">{#N/A,#N/A,FALSE,"PCOL"}</definedName>
    <definedName name="______________OUT98" localSheetId="13" hidden="1">{#N/A,#N/A,TRUE,"Serviços"}</definedName>
    <definedName name="______________OUT98" hidden="1">{#N/A,#N/A,TRUE,"Serviços"}</definedName>
    <definedName name="______________PN10" localSheetId="13" hidden="1">{"'gráf jan00'!$A$1:$AK$41"}</definedName>
    <definedName name="______________PN10" hidden="1">{"'gráf jan00'!$A$1:$AK$41"}</definedName>
    <definedName name="______________PPU1" localSheetId="13" hidden="1">{#N/A,#N/A,FALSE,"Cronograma";#N/A,#N/A,FALSE,"Cronogr. 2"}</definedName>
    <definedName name="______________PPU1" hidden="1">{#N/A,#N/A,FALSE,"Cronograma";#N/A,#N/A,FALSE,"Cronogr. 2"}</definedName>
    <definedName name="______________PPU1_1" localSheetId="13" hidden="1">{#N/A,#N/A,FALSE,"Cronograma";#N/A,#N/A,FALSE,"Cronogr. 2"}</definedName>
    <definedName name="______________PPU1_1" hidden="1">{#N/A,#N/A,FALSE,"Cronograma";#N/A,#N/A,FALSE,"Cronogr. 2"}</definedName>
    <definedName name="______________PPU1_1_1" localSheetId="13" hidden="1">{#N/A,#N/A,FALSE,"Cronograma";#N/A,#N/A,FALSE,"Cronogr. 2"}</definedName>
    <definedName name="______________PPU1_1_1" hidden="1">{#N/A,#N/A,FALSE,"Cronograma";#N/A,#N/A,FALSE,"Cronogr. 2"}</definedName>
    <definedName name="______________PPU1_1_1_1" localSheetId="13" hidden="1">{#N/A,#N/A,FALSE,"Cronograma";#N/A,#N/A,FALSE,"Cronogr. 2"}</definedName>
    <definedName name="______________PPU1_1_1_1" hidden="1">{#N/A,#N/A,FALSE,"Cronograma";#N/A,#N/A,FALSE,"Cronogr. 2"}</definedName>
    <definedName name="______________PPU1_1_2" localSheetId="13" hidden="1">{#N/A,#N/A,FALSE,"Cronograma";#N/A,#N/A,FALSE,"Cronogr. 2"}</definedName>
    <definedName name="______________PPU1_1_2" hidden="1">{#N/A,#N/A,FALSE,"Cronograma";#N/A,#N/A,FALSE,"Cronogr. 2"}</definedName>
    <definedName name="______________PPU1_2" localSheetId="13" hidden="1">{#N/A,#N/A,FALSE,"Cronograma";#N/A,#N/A,FALSE,"Cronogr. 2"}</definedName>
    <definedName name="______________PPU1_2" hidden="1">{#N/A,#N/A,FALSE,"Cronograma";#N/A,#N/A,FALSE,"Cronogr. 2"}</definedName>
    <definedName name="______________r" localSheetId="13" hidden="1">{#N/A,#N/A,FALSE,"PCOL"}</definedName>
    <definedName name="______________r" hidden="1">{#N/A,#N/A,FALSE,"PCOL"}</definedName>
    <definedName name="______________r_1" localSheetId="13" hidden="1">{#N/A,#N/A,FALSE,"PCOL"}</definedName>
    <definedName name="______________r_1" hidden="1">{#N/A,#N/A,FALSE,"PCOL"}</definedName>
    <definedName name="______________r_1_1" localSheetId="13" hidden="1">{#N/A,#N/A,FALSE,"PCOL"}</definedName>
    <definedName name="______________r_1_1" hidden="1">{#N/A,#N/A,FALSE,"PCOL"}</definedName>
    <definedName name="______________r_1_1_1" localSheetId="13" hidden="1">{#N/A,#N/A,FALSE,"PCOL"}</definedName>
    <definedName name="______________r_1_1_1" hidden="1">{#N/A,#N/A,FALSE,"PCOL"}</definedName>
    <definedName name="______________r_1_2" localSheetId="13" hidden="1">{#N/A,#N/A,FALSE,"PCOL"}</definedName>
    <definedName name="______________r_1_2" hidden="1">{#N/A,#N/A,FALSE,"PCOL"}</definedName>
    <definedName name="______________r_2" localSheetId="13" hidden="1">{#N/A,#N/A,FALSE,"PCOL"}</definedName>
    <definedName name="______________r_2" hidden="1">{#N/A,#N/A,FALSE,"PCOL"}</definedName>
    <definedName name="_____________ago1" localSheetId="13" hidden="1">{"'gráf jan00'!$A$1:$AK$41"}</definedName>
    <definedName name="_____________ago1" hidden="1">{"'gráf jan00'!$A$1:$AK$41"}</definedName>
    <definedName name="_____________ago10" localSheetId="13" hidden="1">{"'gráf jan00'!$A$1:$AK$41"}</definedName>
    <definedName name="_____________ago10" hidden="1">{"'gráf jan00'!$A$1:$AK$41"}</definedName>
    <definedName name="_____________ago2" localSheetId="13" hidden="1">{"'gráf jan00'!$A$1:$AK$41"}</definedName>
    <definedName name="_____________ago2" hidden="1">{"'gráf jan00'!$A$1:$AK$41"}</definedName>
    <definedName name="_____________ago3" localSheetId="13" hidden="1">{"'gráf jan00'!$A$1:$AK$41"}</definedName>
    <definedName name="_____________ago3" hidden="1">{"'gráf jan00'!$A$1:$AK$41"}</definedName>
    <definedName name="_____________ago4" localSheetId="13" hidden="1">{"'gráf jan00'!$A$1:$AK$41"}</definedName>
    <definedName name="_____________ago4" hidden="1">{"'gráf jan00'!$A$1:$AK$41"}</definedName>
    <definedName name="_____________ago5" localSheetId="13" hidden="1">{"'gráf jan00'!$A$1:$AK$41"}</definedName>
    <definedName name="_____________ago5" hidden="1">{"'gráf jan00'!$A$1:$AK$41"}</definedName>
    <definedName name="_____________ago6" localSheetId="13" hidden="1">{"'gráf jan00'!$A$1:$AK$41"}</definedName>
    <definedName name="_____________ago6" hidden="1">{"'gráf jan00'!$A$1:$AK$41"}</definedName>
    <definedName name="_____________ago7" localSheetId="13" hidden="1">{"'gráf jan00'!$A$1:$AK$41"}</definedName>
    <definedName name="_____________ago7" hidden="1">{"'gráf jan00'!$A$1:$AK$41"}</definedName>
    <definedName name="_____________ago8" localSheetId="13" hidden="1">{"'gráf jan00'!$A$1:$AK$41"}</definedName>
    <definedName name="_____________ago8" hidden="1">{"'gráf jan00'!$A$1:$AK$41"}</definedName>
    <definedName name="_____________ago9" localSheetId="13" hidden="1">{"'gráf jan00'!$A$1:$AK$41"}</definedName>
    <definedName name="_____________ago9" hidden="1">{"'gráf jan00'!$A$1:$AK$41"}</definedName>
    <definedName name="_____________ago99999" localSheetId="13" hidden="1">{"'gráf jan00'!$A$1:$AK$41"}</definedName>
    <definedName name="_____________ago99999" hidden="1">{"'gráf jan00'!$A$1:$AK$41"}</definedName>
    <definedName name="_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DEF2" localSheetId="13" hidden="1">{#N/A,#N/A,FALSE,"DEF1";#N/A,#N/A,FALSE,"DEF2";#N/A,#N/A,FALSE,"DEF3"}</definedName>
    <definedName name="_____________DEF2" hidden="1">{#N/A,#N/A,FALSE,"DEF1";#N/A,#N/A,FALSE,"DEF2";#N/A,#N/A,FALSE,"DEF3"}</definedName>
    <definedName name="_____________DEF3" localSheetId="13" hidden="1">{#N/A,#N/A,FALSE,"DEF1";#N/A,#N/A,FALSE,"DEF2";#N/A,#N/A,FALSE,"DEF3"}</definedName>
    <definedName name="_____________DEF3" hidden="1">{#N/A,#N/A,FALSE,"DEF1";#N/A,#N/A,FALSE,"DEF2";#N/A,#N/A,FALSE,"DEF3"}</definedName>
    <definedName name="_____________efc10" localSheetId="13" hidden="1">{"'RR'!$A$2:$E$81"}</definedName>
    <definedName name="_____________efc10" hidden="1">{"'RR'!$A$2:$E$81"}</definedName>
    <definedName name="_____________EFC2" localSheetId="13" hidden="1">{"'RR'!$A$2:$E$81"}</definedName>
    <definedName name="_____________EFC2" hidden="1">{"'RR'!$A$2:$E$81"}</definedName>
    <definedName name="_____________EFC3" localSheetId="13" hidden="1">{"'RR'!$A$2:$E$81"}</definedName>
    <definedName name="_____________EFC3" hidden="1">{"'RR'!$A$2:$E$81"}</definedName>
    <definedName name="_____________EFC4" localSheetId="13" hidden="1">{"'RR'!$A$2:$E$81"}</definedName>
    <definedName name="_____________EFC4" hidden="1">{"'RR'!$A$2:$E$81"}</definedName>
    <definedName name="_____________ffp16" localSheetId="13" hidden="1">{"'gráf jan00'!$A$1:$AK$41"}</definedName>
    <definedName name="_____________ffp16" hidden="1">{"'gráf jan00'!$A$1:$AK$41"}</definedName>
    <definedName name="_____________ffp4589" localSheetId="13" hidden="1">{"'gráf jan00'!$A$1:$AK$41"}</definedName>
    <definedName name="_____________ffp4589" hidden="1">{"'gráf jan00'!$A$1:$AK$41"}</definedName>
    <definedName name="_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_jun04" localSheetId="13" hidden="1">{"'gráf jan00'!$A$1:$AK$41"}</definedName>
    <definedName name="_____________jun04" hidden="1">{"'gráf jan00'!$A$1:$AK$41"}</definedName>
    <definedName name="_____________ltf2" hidden="1">#REF!</definedName>
    <definedName name="_____________MOA1" localSheetId="13" hidden="1">{#N/A,#N/A,FALSE,"DEF1";#N/A,#N/A,FALSE,"DEF2";#N/A,#N/A,FALSE,"DEF3"}</definedName>
    <definedName name="_____________MOA1" hidden="1">{#N/A,#N/A,FALSE,"DEF1";#N/A,#N/A,FALSE,"DEF2";#N/A,#N/A,FALSE,"DEF3"}</definedName>
    <definedName name="_____________MOA2" localSheetId="13" hidden="1">{#N/A,#N/A,FALSE,"DEF1";#N/A,#N/A,FALSE,"DEF2";#N/A,#N/A,FALSE,"DEF3"}</definedName>
    <definedName name="_____________MOA2" hidden="1">{#N/A,#N/A,FALSE,"DEF1";#N/A,#N/A,FALSE,"DEF2";#N/A,#N/A,FALSE,"DEF3"}</definedName>
    <definedName name="_____________n2" localSheetId="13" hidden="1">{#N/A,#N/A,FALSE,"PCOL"}</definedName>
    <definedName name="_____________n2" hidden="1">{#N/A,#N/A,FALSE,"PCOL"}</definedName>
    <definedName name="_____________n2_1" localSheetId="13" hidden="1">{#N/A,#N/A,FALSE,"PCOL"}</definedName>
    <definedName name="_____________n2_1" hidden="1">{#N/A,#N/A,FALSE,"PCOL"}</definedName>
    <definedName name="_____________n2_1_1" localSheetId="13" hidden="1">{#N/A,#N/A,FALSE,"PCOL"}</definedName>
    <definedName name="_____________n2_1_1" hidden="1">{#N/A,#N/A,FALSE,"PCOL"}</definedName>
    <definedName name="_____________n2_1_1_1" localSheetId="13" hidden="1">{#N/A,#N/A,FALSE,"PCOL"}</definedName>
    <definedName name="_____________n2_1_1_1" hidden="1">{#N/A,#N/A,FALSE,"PCOL"}</definedName>
    <definedName name="_____________n2_1_2" localSheetId="13" hidden="1">{#N/A,#N/A,FALSE,"PCOL"}</definedName>
    <definedName name="_____________n2_1_2" hidden="1">{#N/A,#N/A,FALSE,"PCOL"}</definedName>
    <definedName name="_____________n2_2" localSheetId="13" hidden="1">{#N/A,#N/A,FALSE,"PCOL"}</definedName>
    <definedName name="_____________n2_2" hidden="1">{#N/A,#N/A,FALSE,"PCOL"}</definedName>
    <definedName name="_____________OUT98" localSheetId="13" hidden="1">{#N/A,#N/A,TRUE,"Serviços"}</definedName>
    <definedName name="_____________OUT98" hidden="1">{#N/A,#N/A,TRUE,"Serviços"}</definedName>
    <definedName name="_____________PA01" localSheetId="13" hidden="1">{"'teste'!$B$2:$R$49"}</definedName>
    <definedName name="_____________PA01" hidden="1">{"'teste'!$B$2:$R$49"}</definedName>
    <definedName name="_____________PN10" localSheetId="13" hidden="1">{"'gráf jan00'!$A$1:$AK$41"}</definedName>
    <definedName name="_____________PN10" hidden="1">{"'gráf jan00'!$A$1:$AK$41"}</definedName>
    <definedName name="_____________R" localSheetId="13" hidden="1">{#N/A,#N/A,FALSE,"ORC-ACKE";#N/A,#N/A,FALSE,"RESUMO"}</definedName>
    <definedName name="_____________R" hidden="1">{#N/A,#N/A,FALSE,"ORC-ACKE";#N/A,#N/A,FALSE,"RESUMO"}</definedName>
    <definedName name="_____________r_1" localSheetId="13" hidden="1">{#N/A,#N/A,FALSE,"PCOL"}</definedName>
    <definedName name="_____________r_1" hidden="1">{#N/A,#N/A,FALSE,"PCOL"}</definedName>
    <definedName name="_____________r_1_1" localSheetId="13" hidden="1">{#N/A,#N/A,FALSE,"PCOL"}</definedName>
    <definedName name="_____________r_1_1" hidden="1">{#N/A,#N/A,FALSE,"PCOL"}</definedName>
    <definedName name="_____________r_1_1_1" localSheetId="13" hidden="1">{#N/A,#N/A,FALSE,"PCOL"}</definedName>
    <definedName name="_____________r_1_1_1" hidden="1">{#N/A,#N/A,FALSE,"PCOL"}</definedName>
    <definedName name="_____________r_1_2" localSheetId="13" hidden="1">{#N/A,#N/A,FALSE,"PCOL"}</definedName>
    <definedName name="_____________r_1_2" hidden="1">{#N/A,#N/A,FALSE,"PCOL"}</definedName>
    <definedName name="_____________r_2" localSheetId="13" hidden="1">{#N/A,#N/A,FALSE,"PCOL"}</definedName>
    <definedName name="_____________r_2" hidden="1">{#N/A,#N/A,FALSE,"PCOL"}</definedName>
    <definedName name="____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____a999" hidden="1">{#N/A,#N/A,FALSE,"ANEXO3 99 ERA";#N/A,#N/A,FALSE,"ANEXO3 99 UBÁ2";#N/A,#N/A,FALSE,"ANEXO3 99 DTU";#N/A,#N/A,FALSE,"ANEXO3 99 RDR";#N/A,#N/A,FALSE,"ANEXO3 99 UBÁ4";#N/A,#N/A,FALSE,"ANEXO3 99 UBÁ6"}</definedName>
    <definedName name="_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EFC2" localSheetId="13" hidden="1">{"'RR'!$A$2:$E$81"}</definedName>
    <definedName name="____________EFC2" hidden="1">{"'RR'!$A$2:$E$81"}</definedName>
    <definedName name="____________EFC3" localSheetId="13" hidden="1">{"'RR'!$A$2:$E$81"}</definedName>
    <definedName name="____________EFC3" hidden="1">{"'RR'!$A$2:$E$81"}</definedName>
    <definedName name="_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ltf2" hidden="1">#REF!</definedName>
    <definedName name="____________n2" localSheetId="13" hidden="1">{#N/A,#N/A,FALSE,"PCOL"}</definedName>
    <definedName name="____________n2" hidden="1">{#N/A,#N/A,FALSE,"PCOL"}</definedName>
    <definedName name="____________n2_1" localSheetId="13" hidden="1">{#N/A,#N/A,FALSE,"PCOL"}</definedName>
    <definedName name="____________n2_1" hidden="1">{#N/A,#N/A,FALSE,"PCOL"}</definedName>
    <definedName name="____________n2_1_1" localSheetId="13" hidden="1">{#N/A,#N/A,FALSE,"PCOL"}</definedName>
    <definedName name="____________n2_1_1" hidden="1">{#N/A,#N/A,FALSE,"PCOL"}</definedName>
    <definedName name="____________n2_1_1_1" localSheetId="13" hidden="1">{#N/A,#N/A,FALSE,"PCOL"}</definedName>
    <definedName name="____________n2_1_1_1" hidden="1">{#N/A,#N/A,FALSE,"PCOL"}</definedName>
    <definedName name="____________n2_1_2" localSheetId="13" hidden="1">{#N/A,#N/A,FALSE,"PCOL"}</definedName>
    <definedName name="____________n2_1_2" hidden="1">{#N/A,#N/A,FALSE,"PCOL"}</definedName>
    <definedName name="____________n2_2" localSheetId="13" hidden="1">{#N/A,#N/A,FALSE,"PCOL"}</definedName>
    <definedName name="____________n2_2" hidden="1">{#N/A,#N/A,FALSE,"PCOL"}</definedName>
    <definedName name="____________OUT98" localSheetId="13" hidden="1">{#N/A,#N/A,TRUE,"Serviços"}</definedName>
    <definedName name="____________OUT98" hidden="1">{#N/A,#N/A,TRUE,"Serviços"}</definedName>
    <definedName name="____________OUT988" localSheetId="13" hidden="1">{#N/A,#N/A,TRUE,"Serviços"}</definedName>
    <definedName name="____________OUT988" hidden="1">{#N/A,#N/A,TRUE,"Serviços"}</definedName>
    <definedName name="____________PPU1" localSheetId="13" hidden="1">{#N/A,#N/A,FALSE,"Cronograma";#N/A,#N/A,FALSE,"Cronogr. 2"}</definedName>
    <definedName name="____________PPU1" hidden="1">{#N/A,#N/A,FALSE,"Cronograma";#N/A,#N/A,FALSE,"Cronogr. 2"}</definedName>
    <definedName name="____________PPU1_1" localSheetId="13" hidden="1">{#N/A,#N/A,FALSE,"Cronograma";#N/A,#N/A,FALSE,"Cronogr. 2"}</definedName>
    <definedName name="____________PPU1_1" hidden="1">{#N/A,#N/A,FALSE,"Cronograma";#N/A,#N/A,FALSE,"Cronogr. 2"}</definedName>
    <definedName name="____________PPU1_1_1" localSheetId="13" hidden="1">{#N/A,#N/A,FALSE,"Cronograma";#N/A,#N/A,FALSE,"Cronogr. 2"}</definedName>
    <definedName name="____________PPU1_1_1" hidden="1">{#N/A,#N/A,FALSE,"Cronograma";#N/A,#N/A,FALSE,"Cronogr. 2"}</definedName>
    <definedName name="____________PPU1_1_1_1" localSheetId="13" hidden="1">{#N/A,#N/A,FALSE,"Cronograma";#N/A,#N/A,FALSE,"Cronogr. 2"}</definedName>
    <definedName name="____________PPU1_1_1_1" hidden="1">{#N/A,#N/A,FALSE,"Cronograma";#N/A,#N/A,FALSE,"Cronogr. 2"}</definedName>
    <definedName name="____________PPU1_1_2" localSheetId="13" hidden="1">{#N/A,#N/A,FALSE,"Cronograma";#N/A,#N/A,FALSE,"Cronogr. 2"}</definedName>
    <definedName name="____________PPU1_1_2" hidden="1">{#N/A,#N/A,FALSE,"Cronograma";#N/A,#N/A,FALSE,"Cronogr. 2"}</definedName>
    <definedName name="____________PPU1_2" localSheetId="13" hidden="1">{#N/A,#N/A,FALSE,"Cronograma";#N/A,#N/A,FALSE,"Cronogr. 2"}</definedName>
    <definedName name="____________PPU1_2" hidden="1">{#N/A,#N/A,FALSE,"Cronograma";#N/A,#N/A,FALSE,"Cronogr. 2"}</definedName>
    <definedName name="______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_R" localSheetId="13" hidden="1">{#N/A,#N/A,FALSE,"ORC-ACKE";#N/A,#N/A,FALSE,"RESUMO"}</definedName>
    <definedName name="____________R" hidden="1">{#N/A,#N/A,FALSE,"ORC-ACKE";#N/A,#N/A,FALSE,"RESUMO"}</definedName>
    <definedName name="____________r_1" localSheetId="13" hidden="1">{#N/A,#N/A,FALSE,"PCOL"}</definedName>
    <definedName name="____________r_1" hidden="1">{#N/A,#N/A,FALSE,"PCOL"}</definedName>
    <definedName name="____________r_1_1" localSheetId="13" hidden="1">{#N/A,#N/A,FALSE,"PCOL"}</definedName>
    <definedName name="____________r_1_1" hidden="1">{#N/A,#N/A,FALSE,"PCOL"}</definedName>
    <definedName name="____________r_1_1_1" localSheetId="13" hidden="1">{#N/A,#N/A,FALSE,"PCOL"}</definedName>
    <definedName name="____________r_1_1_1" hidden="1">{#N/A,#N/A,FALSE,"PCOL"}</definedName>
    <definedName name="____________r_1_2" localSheetId="13" hidden="1">{#N/A,#N/A,FALSE,"PCOL"}</definedName>
    <definedName name="____________r_1_2" hidden="1">{#N/A,#N/A,FALSE,"PCOL"}</definedName>
    <definedName name="____________r_2" localSheetId="13" hidden="1">{#N/A,#N/A,FALSE,"PCOL"}</definedName>
    <definedName name="____________r_2" hidden="1">{#N/A,#N/A,FALSE,"PCOL"}</definedName>
    <definedName name="____________WX2" localSheetId="13" hidden="1">{#N/A,#N/A,FALSE,"EXPORTAC";#N/A,#N/A,FALSE,"SUPEL94"}</definedName>
    <definedName name="____________WX2" hidden="1">{#N/A,#N/A,FALSE,"EXPORTAC";#N/A,#N/A,FALSE,"SUPEL94"}</definedName>
    <definedName name="____________x1" localSheetId="13" hidden="1">{#N/A,#N/A,FALSE,"EXPORTAC";#N/A,#N/A,FALSE,"SUPEL94"}</definedName>
    <definedName name="____________x1" hidden="1">{#N/A,#N/A,FALSE,"EXPORTAC";#N/A,#N/A,FALSE,"SUPEL94"}</definedName>
    <definedName name="____________x2" localSheetId="13" hidden="1">{#N/A,#N/A,FALSE,"GQGEMPRE"}</definedName>
    <definedName name="____________x2" hidden="1">{#N/A,#N/A,FALSE,"GQGEMPRE"}</definedName>
    <definedName name="___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___a999" hidden="1">{#N/A,#N/A,FALSE,"ANEXO3 99 ERA";#N/A,#N/A,FALSE,"ANEXO3 99 UBÁ2";#N/A,#N/A,FALSE,"ANEXO3 99 DTU";#N/A,#N/A,FALSE,"ANEXO3 99 RDR";#N/A,#N/A,FALSE,"ANEXO3 99 UBÁ4";#N/A,#N/A,FALSE,"ANEXO3 99 UBÁ6"}</definedName>
    <definedName name="___________ago1" localSheetId="13" hidden="1">{"'gráf jan00'!$A$1:$AK$41"}</definedName>
    <definedName name="___________ago1" hidden="1">{"'gráf jan00'!$A$1:$AK$41"}</definedName>
    <definedName name="___________ago10" localSheetId="13" hidden="1">{"'gráf jan00'!$A$1:$AK$41"}</definedName>
    <definedName name="___________ago10" hidden="1">{"'gráf jan00'!$A$1:$AK$41"}</definedName>
    <definedName name="___________ago2" localSheetId="13" hidden="1">{"'gráf jan00'!$A$1:$AK$41"}</definedName>
    <definedName name="___________ago2" hidden="1">{"'gráf jan00'!$A$1:$AK$41"}</definedName>
    <definedName name="___________ago3" localSheetId="13" hidden="1">{"'gráf jan00'!$A$1:$AK$41"}</definedName>
    <definedName name="___________ago3" hidden="1">{"'gráf jan00'!$A$1:$AK$41"}</definedName>
    <definedName name="___________ago4" localSheetId="13" hidden="1">{"'gráf jan00'!$A$1:$AK$41"}</definedName>
    <definedName name="___________ago4" hidden="1">{"'gráf jan00'!$A$1:$AK$41"}</definedName>
    <definedName name="___________ago5" localSheetId="13" hidden="1">{"'gráf jan00'!$A$1:$AK$41"}</definedName>
    <definedName name="___________ago5" hidden="1">{"'gráf jan00'!$A$1:$AK$41"}</definedName>
    <definedName name="___________ago6" localSheetId="13" hidden="1">{"'gráf jan00'!$A$1:$AK$41"}</definedName>
    <definedName name="___________ago6" hidden="1">{"'gráf jan00'!$A$1:$AK$41"}</definedName>
    <definedName name="___________ago7" localSheetId="13" hidden="1">{"'gráf jan00'!$A$1:$AK$41"}</definedName>
    <definedName name="___________ago7" hidden="1">{"'gráf jan00'!$A$1:$AK$41"}</definedName>
    <definedName name="___________ago8" localSheetId="13" hidden="1">{"'gráf jan00'!$A$1:$AK$41"}</definedName>
    <definedName name="___________ago8" hidden="1">{"'gráf jan00'!$A$1:$AK$41"}</definedName>
    <definedName name="___________ago9" localSheetId="13" hidden="1">{"'gráf jan00'!$A$1:$AK$41"}</definedName>
    <definedName name="___________ago9" hidden="1">{"'gráf jan00'!$A$1:$AK$41"}</definedName>
    <definedName name="___________ago99999" localSheetId="13" hidden="1">{"'gráf jan00'!$A$1:$AK$41"}</definedName>
    <definedName name="___________ago99999" hidden="1">{"'gráf jan00'!$A$1:$AK$41"}</definedName>
    <definedName name="_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DEF2" localSheetId="13" hidden="1">{#N/A,#N/A,FALSE,"DEF1";#N/A,#N/A,FALSE,"DEF2";#N/A,#N/A,FALSE,"DEF3"}</definedName>
    <definedName name="___________DEF2" hidden="1">{#N/A,#N/A,FALSE,"DEF1";#N/A,#N/A,FALSE,"DEF2";#N/A,#N/A,FALSE,"DEF3"}</definedName>
    <definedName name="___________DEF3" localSheetId="13" hidden="1">{#N/A,#N/A,FALSE,"DEF1";#N/A,#N/A,FALSE,"DEF2";#N/A,#N/A,FALSE,"DEF3"}</definedName>
    <definedName name="___________DEF3" hidden="1">{#N/A,#N/A,FALSE,"DEF1";#N/A,#N/A,FALSE,"DEF2";#N/A,#N/A,FALSE,"DEF3"}</definedName>
    <definedName name="___________efc10" localSheetId="13" hidden="1">{"'RR'!$A$2:$E$81"}</definedName>
    <definedName name="___________efc10" hidden="1">{"'RR'!$A$2:$E$81"}</definedName>
    <definedName name="___________EFC2" localSheetId="13" hidden="1">{"'RR'!$A$2:$E$81"}</definedName>
    <definedName name="___________EFC2" hidden="1">{"'RR'!$A$2:$E$81"}</definedName>
    <definedName name="___________EFC3" localSheetId="13" hidden="1">{"'RR'!$A$2:$E$81"}</definedName>
    <definedName name="___________EFC3" hidden="1">{"'RR'!$A$2:$E$81"}</definedName>
    <definedName name="___________EFC4" localSheetId="13" hidden="1">{"'RR'!$A$2:$E$81"}</definedName>
    <definedName name="___________EFC4" hidden="1">{"'RR'!$A$2:$E$81"}</definedName>
    <definedName name="___________ffp16" localSheetId="13" hidden="1">{"'gráf jan00'!$A$1:$AK$41"}</definedName>
    <definedName name="___________ffp16" hidden="1">{"'gráf jan00'!$A$1:$AK$41"}</definedName>
    <definedName name="___________ffp4589" localSheetId="13" hidden="1">{"'gráf jan00'!$A$1:$AK$41"}</definedName>
    <definedName name="___________ffp4589" hidden="1">{"'gráf jan00'!$A$1:$AK$41"}</definedName>
    <definedName name="_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_jun04" localSheetId="13" hidden="1">{"'gráf jan00'!$A$1:$AK$41"}</definedName>
    <definedName name="___________jun04" hidden="1">{"'gráf jan00'!$A$1:$AK$41"}</definedName>
    <definedName name="___________ltf2" hidden="1">#REF!</definedName>
    <definedName name="___________MOA1" localSheetId="13" hidden="1">{#N/A,#N/A,FALSE,"DEF1";#N/A,#N/A,FALSE,"DEF2";#N/A,#N/A,FALSE,"DEF3"}</definedName>
    <definedName name="___________MOA1" hidden="1">{#N/A,#N/A,FALSE,"DEF1";#N/A,#N/A,FALSE,"DEF2";#N/A,#N/A,FALSE,"DEF3"}</definedName>
    <definedName name="___________MOA2" localSheetId="13" hidden="1">{#N/A,#N/A,FALSE,"DEF1";#N/A,#N/A,FALSE,"DEF2";#N/A,#N/A,FALSE,"DEF3"}</definedName>
    <definedName name="___________MOA2" hidden="1">{#N/A,#N/A,FALSE,"DEF1";#N/A,#N/A,FALSE,"DEF2";#N/A,#N/A,FALSE,"DEF3"}</definedName>
    <definedName name="___________n2" localSheetId="13" hidden="1">{#N/A,#N/A,FALSE,"PCOL"}</definedName>
    <definedName name="___________n2" hidden="1">{#N/A,#N/A,FALSE,"PCOL"}</definedName>
    <definedName name="___________n2_1" localSheetId="13" hidden="1">{#N/A,#N/A,FALSE,"PCOL"}</definedName>
    <definedName name="___________n2_1" hidden="1">{#N/A,#N/A,FALSE,"PCOL"}</definedName>
    <definedName name="___________n2_1_1" localSheetId="13" hidden="1">{#N/A,#N/A,FALSE,"PCOL"}</definedName>
    <definedName name="___________n2_1_1" hidden="1">{#N/A,#N/A,FALSE,"PCOL"}</definedName>
    <definedName name="___________n2_1_1_1" localSheetId="13" hidden="1">{#N/A,#N/A,FALSE,"PCOL"}</definedName>
    <definedName name="___________n2_1_1_1" hidden="1">{#N/A,#N/A,FALSE,"PCOL"}</definedName>
    <definedName name="___________n2_1_2" localSheetId="13" hidden="1">{#N/A,#N/A,FALSE,"PCOL"}</definedName>
    <definedName name="___________n2_1_2" hidden="1">{#N/A,#N/A,FALSE,"PCOL"}</definedName>
    <definedName name="___________n2_2" localSheetId="13" hidden="1">{#N/A,#N/A,FALSE,"PCOL"}</definedName>
    <definedName name="___________n2_2" hidden="1">{#N/A,#N/A,FALSE,"PCOL"}</definedName>
    <definedName name="___________NEW2" localSheetId="13" hidden="1">{"'RATEIO RECEITA BRUTA'!$B$77:$C$106"}</definedName>
    <definedName name="___________NEW2" hidden="1">{"'RATEIO RECEITA BRUTA'!$B$77:$C$106"}</definedName>
    <definedName name="___________OUT98" localSheetId="13" hidden="1">{#N/A,#N/A,TRUE,"Serviços"}</definedName>
    <definedName name="___________OUT98" hidden="1">{#N/A,#N/A,TRUE,"Serviços"}</definedName>
    <definedName name="___________OUT988" localSheetId="13" hidden="1">{#N/A,#N/A,TRUE,"Serviços"}</definedName>
    <definedName name="___________OUT988" hidden="1">{#N/A,#N/A,TRUE,"Serviços"}</definedName>
    <definedName name="___________OUT9888" localSheetId="13" hidden="1">{#N/A,#N/A,TRUE,"Serviços"}</definedName>
    <definedName name="___________OUT9888" hidden="1">{#N/A,#N/A,TRUE,"Serviços"}</definedName>
    <definedName name="___________PA01" localSheetId="13" hidden="1">{"'teste'!$B$2:$R$49"}</definedName>
    <definedName name="___________PA01" hidden="1">{"'teste'!$B$2:$R$49"}</definedName>
    <definedName name="___________PN10" localSheetId="13" hidden="1">{"'gráf jan00'!$A$1:$AK$41"}</definedName>
    <definedName name="___________PN10" hidden="1">{"'gráf jan00'!$A$1:$AK$41"}</definedName>
    <definedName name="___________PPU1" localSheetId="13" hidden="1">{#N/A,#N/A,FALSE,"Cronograma";#N/A,#N/A,FALSE,"Cronogr. 2"}</definedName>
    <definedName name="___________PPU1" hidden="1">{#N/A,#N/A,FALSE,"Cronograma";#N/A,#N/A,FALSE,"Cronogr. 2"}</definedName>
    <definedName name="___________PPU1_1" localSheetId="13" hidden="1">{#N/A,#N/A,FALSE,"Cronograma";#N/A,#N/A,FALSE,"Cronogr. 2"}</definedName>
    <definedName name="___________PPU1_1" hidden="1">{#N/A,#N/A,FALSE,"Cronograma";#N/A,#N/A,FALSE,"Cronogr. 2"}</definedName>
    <definedName name="___________PPU1_1_1" localSheetId="13" hidden="1">{#N/A,#N/A,FALSE,"Cronograma";#N/A,#N/A,FALSE,"Cronogr. 2"}</definedName>
    <definedName name="___________PPU1_1_1" hidden="1">{#N/A,#N/A,FALSE,"Cronograma";#N/A,#N/A,FALSE,"Cronogr. 2"}</definedName>
    <definedName name="___________PPU1_1_1_1" localSheetId="13" hidden="1">{#N/A,#N/A,FALSE,"Cronograma";#N/A,#N/A,FALSE,"Cronogr. 2"}</definedName>
    <definedName name="___________PPU1_1_1_1" hidden="1">{#N/A,#N/A,FALSE,"Cronograma";#N/A,#N/A,FALSE,"Cronogr. 2"}</definedName>
    <definedName name="___________PPU1_1_2" localSheetId="13" hidden="1">{#N/A,#N/A,FALSE,"Cronograma";#N/A,#N/A,FALSE,"Cronogr. 2"}</definedName>
    <definedName name="___________PPU1_1_2" hidden="1">{#N/A,#N/A,FALSE,"Cronograma";#N/A,#N/A,FALSE,"Cronogr. 2"}</definedName>
    <definedName name="___________PPU1_2" localSheetId="13" hidden="1">{#N/A,#N/A,FALSE,"Cronograma";#N/A,#N/A,FALSE,"Cronogr. 2"}</definedName>
    <definedName name="___________PPU1_2" hidden="1">{#N/A,#N/A,FALSE,"Cronograma";#N/A,#N/A,FALSE,"Cronogr. 2"}</definedName>
    <definedName name="___________R" localSheetId="13" hidden="1">{#N/A,#N/A,FALSE,"ORC-ACKE";#N/A,#N/A,FALSE,"RESUMO"}</definedName>
    <definedName name="___________R" hidden="1">{#N/A,#N/A,FALSE,"ORC-ACKE";#N/A,#N/A,FALSE,"RESUMO"}</definedName>
    <definedName name="__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__a999" hidden="1">{#N/A,#N/A,FALSE,"ANEXO3 99 ERA";#N/A,#N/A,FALSE,"ANEXO3 99 UBÁ2";#N/A,#N/A,FALSE,"ANEXO3 99 DTU";#N/A,#N/A,FALSE,"ANEXO3 99 RDR";#N/A,#N/A,FALSE,"ANEXO3 99 UBÁ4";#N/A,#N/A,FALSE,"ANEXO3 99 UBÁ6"}</definedName>
    <definedName name="__________ago1" localSheetId="13" hidden="1">{"'gráf jan00'!$A$1:$AK$41"}</definedName>
    <definedName name="__________ago1" hidden="1">{"'gráf jan00'!$A$1:$AK$41"}</definedName>
    <definedName name="__________ago10" localSheetId="13" hidden="1">{"'gráf jan00'!$A$1:$AK$41"}</definedName>
    <definedName name="__________ago10" hidden="1">{"'gráf jan00'!$A$1:$AK$41"}</definedName>
    <definedName name="__________ago2" localSheetId="13" hidden="1">{"'gráf jan00'!$A$1:$AK$41"}</definedName>
    <definedName name="__________ago2" hidden="1">{"'gráf jan00'!$A$1:$AK$41"}</definedName>
    <definedName name="__________ago3" localSheetId="13" hidden="1">{"'gráf jan00'!$A$1:$AK$41"}</definedName>
    <definedName name="__________ago3" hidden="1">{"'gráf jan00'!$A$1:$AK$41"}</definedName>
    <definedName name="__________ago4" localSheetId="13" hidden="1">{"'gráf jan00'!$A$1:$AK$41"}</definedName>
    <definedName name="__________ago4" hidden="1">{"'gráf jan00'!$A$1:$AK$41"}</definedName>
    <definedName name="__________ago5" localSheetId="13" hidden="1">{"'gráf jan00'!$A$1:$AK$41"}</definedName>
    <definedName name="__________ago5" hidden="1">{"'gráf jan00'!$A$1:$AK$41"}</definedName>
    <definedName name="__________ago6" localSheetId="13" hidden="1">{"'gráf jan00'!$A$1:$AK$41"}</definedName>
    <definedName name="__________ago6" hidden="1">{"'gráf jan00'!$A$1:$AK$41"}</definedName>
    <definedName name="__________ago7" localSheetId="13" hidden="1">{"'gráf jan00'!$A$1:$AK$41"}</definedName>
    <definedName name="__________ago7" hidden="1">{"'gráf jan00'!$A$1:$AK$41"}</definedName>
    <definedName name="__________ago8" localSheetId="13" hidden="1">{"'gráf jan00'!$A$1:$AK$41"}</definedName>
    <definedName name="__________ago8" hidden="1">{"'gráf jan00'!$A$1:$AK$41"}</definedName>
    <definedName name="__________ago9" localSheetId="13" hidden="1">{"'gráf jan00'!$A$1:$AK$41"}</definedName>
    <definedName name="__________ago9" hidden="1">{"'gráf jan00'!$A$1:$AK$41"}</definedName>
    <definedName name="__________ago99999" localSheetId="13" hidden="1">{"'gráf jan00'!$A$1:$AK$41"}</definedName>
    <definedName name="__________ago99999" hidden="1">{"'gráf jan00'!$A$1:$AK$41"}</definedName>
    <definedName name="_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DEF2" localSheetId="13" hidden="1">{#N/A,#N/A,FALSE,"DEF1";#N/A,#N/A,FALSE,"DEF2";#N/A,#N/A,FALSE,"DEF3"}</definedName>
    <definedName name="__________DEF2" hidden="1">{#N/A,#N/A,FALSE,"DEF1";#N/A,#N/A,FALSE,"DEF2";#N/A,#N/A,FALSE,"DEF3"}</definedName>
    <definedName name="__________DEF3" localSheetId="13" hidden="1">{#N/A,#N/A,FALSE,"DEF1";#N/A,#N/A,FALSE,"DEF2";#N/A,#N/A,FALSE,"DEF3"}</definedName>
    <definedName name="__________DEF3" hidden="1">{#N/A,#N/A,FALSE,"DEF1";#N/A,#N/A,FALSE,"DEF2";#N/A,#N/A,FALSE,"DEF3"}</definedName>
    <definedName name="__________efc10" localSheetId="13" hidden="1">{"'RR'!$A$2:$E$81"}</definedName>
    <definedName name="__________efc10" hidden="1">{"'RR'!$A$2:$E$81"}</definedName>
    <definedName name="__________EFC2" localSheetId="13" hidden="1">{"'RR'!$A$2:$E$81"}</definedName>
    <definedName name="__________EFC2" hidden="1">{"'RR'!$A$2:$E$81"}</definedName>
    <definedName name="__________EFC3" localSheetId="13" hidden="1">{"'RR'!$A$2:$E$81"}</definedName>
    <definedName name="__________EFC3" hidden="1">{"'RR'!$A$2:$E$81"}</definedName>
    <definedName name="__________EFC4" localSheetId="13" hidden="1">{"'RR'!$A$2:$E$81"}</definedName>
    <definedName name="__________EFC4" hidden="1">{"'RR'!$A$2:$E$81"}</definedName>
    <definedName name="__________ffp16" localSheetId="13" hidden="1">{"'gráf jan00'!$A$1:$AK$41"}</definedName>
    <definedName name="__________ffp16" hidden="1">{"'gráf jan00'!$A$1:$AK$41"}</definedName>
    <definedName name="__________ffp4589" localSheetId="13" hidden="1">{"'gráf jan00'!$A$1:$AK$41"}</definedName>
    <definedName name="__________ffp4589" hidden="1">{"'gráf jan00'!$A$1:$AK$41"}</definedName>
    <definedName name="_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_jun04" localSheetId="13" hidden="1">{"'gráf jan00'!$A$1:$AK$41"}</definedName>
    <definedName name="__________jun04" hidden="1">{"'gráf jan00'!$A$1:$AK$41"}</definedName>
    <definedName name="__________ltf2" hidden="1">#REF!</definedName>
    <definedName name="__________MOA1" localSheetId="13" hidden="1">{#N/A,#N/A,FALSE,"DEF1";#N/A,#N/A,FALSE,"DEF2";#N/A,#N/A,FALSE,"DEF3"}</definedName>
    <definedName name="__________MOA1" hidden="1">{#N/A,#N/A,FALSE,"DEF1";#N/A,#N/A,FALSE,"DEF2";#N/A,#N/A,FALSE,"DEF3"}</definedName>
    <definedName name="__________MOA2" localSheetId="13" hidden="1">{#N/A,#N/A,FALSE,"DEF1";#N/A,#N/A,FALSE,"DEF2";#N/A,#N/A,FALSE,"DEF3"}</definedName>
    <definedName name="__________MOA2" hidden="1">{#N/A,#N/A,FALSE,"DEF1";#N/A,#N/A,FALSE,"DEF2";#N/A,#N/A,FALSE,"DEF3"}</definedName>
    <definedName name="__________n2" localSheetId="13" hidden="1">{#N/A,#N/A,FALSE,"PCOL"}</definedName>
    <definedName name="__________n2" hidden="1">{#N/A,#N/A,FALSE,"PCOL"}</definedName>
    <definedName name="__________n2_1" localSheetId="13" hidden="1">{#N/A,#N/A,FALSE,"PCOL"}</definedName>
    <definedName name="__________n2_1" hidden="1">{#N/A,#N/A,FALSE,"PCOL"}</definedName>
    <definedName name="__________n2_1_1" localSheetId="13" hidden="1">{#N/A,#N/A,FALSE,"PCOL"}</definedName>
    <definedName name="__________n2_1_1" hidden="1">{#N/A,#N/A,FALSE,"PCOL"}</definedName>
    <definedName name="__________n2_1_1_1" localSheetId="13" hidden="1">{#N/A,#N/A,FALSE,"PCOL"}</definedName>
    <definedName name="__________n2_1_1_1" hidden="1">{#N/A,#N/A,FALSE,"PCOL"}</definedName>
    <definedName name="__________n2_1_2" localSheetId="13" hidden="1">{#N/A,#N/A,FALSE,"PCOL"}</definedName>
    <definedName name="__________n2_1_2" hidden="1">{#N/A,#N/A,FALSE,"PCOL"}</definedName>
    <definedName name="__________n2_2" localSheetId="13" hidden="1">{#N/A,#N/A,FALSE,"PCOL"}</definedName>
    <definedName name="__________n2_2" hidden="1">{#N/A,#N/A,FALSE,"PCOL"}</definedName>
    <definedName name="__________OUT98" localSheetId="13" hidden="1">{#N/A,#N/A,TRUE,"Serviços"}</definedName>
    <definedName name="__________OUT98" hidden="1">{#N/A,#N/A,TRUE,"Serviços"}</definedName>
    <definedName name="__________PA01" localSheetId="13" hidden="1">{"'teste'!$B$2:$R$49"}</definedName>
    <definedName name="__________PA01" hidden="1">{"'teste'!$B$2:$R$49"}</definedName>
    <definedName name="__________PN10" localSheetId="13" hidden="1">{"'gráf jan00'!$A$1:$AK$41"}</definedName>
    <definedName name="__________PN10" hidden="1">{"'gráf jan00'!$A$1:$AK$41"}</definedName>
    <definedName name="__________PPU1" localSheetId="13" hidden="1">{#N/A,#N/A,FALSE,"Cronograma";#N/A,#N/A,FALSE,"Cronogr. 2"}</definedName>
    <definedName name="__________PPU1" hidden="1">{#N/A,#N/A,FALSE,"Cronograma";#N/A,#N/A,FALSE,"Cronogr. 2"}</definedName>
    <definedName name="__________PPU1_1" localSheetId="13" hidden="1">{#N/A,#N/A,FALSE,"Cronograma";#N/A,#N/A,FALSE,"Cronogr. 2"}</definedName>
    <definedName name="__________PPU1_1" hidden="1">{#N/A,#N/A,FALSE,"Cronograma";#N/A,#N/A,FALSE,"Cronogr. 2"}</definedName>
    <definedName name="__________PPU1_1_1" localSheetId="13" hidden="1">{#N/A,#N/A,FALSE,"Cronograma";#N/A,#N/A,FALSE,"Cronogr. 2"}</definedName>
    <definedName name="__________PPU1_1_1" hidden="1">{#N/A,#N/A,FALSE,"Cronograma";#N/A,#N/A,FALSE,"Cronogr. 2"}</definedName>
    <definedName name="__________PPU1_1_1_1" localSheetId="13" hidden="1">{#N/A,#N/A,FALSE,"Cronograma";#N/A,#N/A,FALSE,"Cronogr. 2"}</definedName>
    <definedName name="__________PPU1_1_1_1" hidden="1">{#N/A,#N/A,FALSE,"Cronograma";#N/A,#N/A,FALSE,"Cronogr. 2"}</definedName>
    <definedName name="__________PPU1_1_2" localSheetId="13" hidden="1">{#N/A,#N/A,FALSE,"Cronograma";#N/A,#N/A,FALSE,"Cronogr. 2"}</definedName>
    <definedName name="__________PPU1_1_2" hidden="1">{#N/A,#N/A,FALSE,"Cronograma";#N/A,#N/A,FALSE,"Cronogr. 2"}</definedName>
    <definedName name="__________PPU1_2" localSheetId="13" hidden="1">{#N/A,#N/A,FALSE,"Cronograma";#N/A,#N/A,FALSE,"Cronogr. 2"}</definedName>
    <definedName name="__________PPU1_2" hidden="1">{#N/A,#N/A,FALSE,"Cronograma";#N/A,#N/A,FALSE,"Cronogr. 2"}</definedName>
    <definedName name="__________R" localSheetId="13" hidden="1">{#N/A,#N/A,FALSE,"ORC-ACKE";#N/A,#N/A,FALSE,"RESUMO"}</definedName>
    <definedName name="__________R" hidden="1">{#N/A,#N/A,FALSE,"ORC-ACKE";#N/A,#N/A,FALSE,"RESUMO"}</definedName>
    <definedName name="__________WX2" localSheetId="13" hidden="1">{#N/A,#N/A,FALSE,"EXPORTAC";#N/A,#N/A,FALSE,"SUPEL94"}</definedName>
    <definedName name="__________WX2" hidden="1">{#N/A,#N/A,FALSE,"EXPORTAC";#N/A,#N/A,FALSE,"SUPEL94"}</definedName>
    <definedName name="__________x1" localSheetId="13" hidden="1">{#N/A,#N/A,FALSE,"EXPORTAC";#N/A,#N/A,FALSE,"SUPEL94"}</definedName>
    <definedName name="__________x1" hidden="1">{#N/A,#N/A,FALSE,"EXPORTAC";#N/A,#N/A,FALSE,"SUPEL94"}</definedName>
    <definedName name="__________x2" localSheetId="13" hidden="1">{#N/A,#N/A,FALSE,"GQGEMPRE"}</definedName>
    <definedName name="__________x2" hidden="1">{#N/A,#N/A,FALSE,"GQGEMPRE"}</definedName>
    <definedName name="_________ago1" localSheetId="13" hidden="1">{"'gráf jan00'!$A$1:$AK$41"}</definedName>
    <definedName name="_________ago1" hidden="1">{"'gráf jan00'!$A$1:$AK$41"}</definedName>
    <definedName name="_________ago10" localSheetId="13" hidden="1">{"'gráf jan00'!$A$1:$AK$41"}</definedName>
    <definedName name="_________ago10" hidden="1">{"'gráf jan00'!$A$1:$AK$41"}</definedName>
    <definedName name="_________ago2" localSheetId="13" hidden="1">{"'gráf jan00'!$A$1:$AK$41"}</definedName>
    <definedName name="_________ago2" hidden="1">{"'gráf jan00'!$A$1:$AK$41"}</definedName>
    <definedName name="_________AGO21" localSheetId="13" hidden="1">{"'gráf jan00'!$A$1:$AK$41"}</definedName>
    <definedName name="_________AGO21" hidden="1">{"'gráf jan00'!$A$1:$AK$41"}</definedName>
    <definedName name="_________ago3" localSheetId="13" hidden="1">{"'gráf jan00'!$A$1:$AK$41"}</definedName>
    <definedName name="_________ago3" hidden="1">{"'gráf jan00'!$A$1:$AK$41"}</definedName>
    <definedName name="_________AGO30" localSheetId="13" hidden="1">{"'gráf jan00'!$A$1:$AK$41"}</definedName>
    <definedName name="_________AGO30" hidden="1">{"'gráf jan00'!$A$1:$AK$41"}</definedName>
    <definedName name="_________ago4" localSheetId="13" hidden="1">{"'gráf jan00'!$A$1:$AK$41"}</definedName>
    <definedName name="_________ago4" hidden="1">{"'gráf jan00'!$A$1:$AK$41"}</definedName>
    <definedName name="_________ago5" localSheetId="13" hidden="1">{"'gráf jan00'!$A$1:$AK$41"}</definedName>
    <definedName name="_________ago5" hidden="1">{"'gráf jan00'!$A$1:$AK$41"}</definedName>
    <definedName name="_________ago6" localSheetId="13" hidden="1">{"'gráf jan00'!$A$1:$AK$41"}</definedName>
    <definedName name="_________ago6" hidden="1">{"'gráf jan00'!$A$1:$AK$41"}</definedName>
    <definedName name="_________ago7" localSheetId="13" hidden="1">{"'gráf jan00'!$A$1:$AK$41"}</definedName>
    <definedName name="_________ago7" hidden="1">{"'gráf jan00'!$A$1:$AK$41"}</definedName>
    <definedName name="_________ago8" localSheetId="13" hidden="1">{"'gráf jan00'!$A$1:$AK$41"}</definedName>
    <definedName name="_________ago8" hidden="1">{"'gráf jan00'!$A$1:$AK$41"}</definedName>
    <definedName name="_________ago9" localSheetId="13" hidden="1">{"'gráf jan00'!$A$1:$AK$41"}</definedName>
    <definedName name="_________ago9" hidden="1">{"'gráf jan00'!$A$1:$AK$41"}</definedName>
    <definedName name="_________ago99999" localSheetId="13" hidden="1">{"'gráf jan00'!$A$1:$AK$41"}</definedName>
    <definedName name="_________ago99999" hidden="1">{"'gráf jan00'!$A$1:$AK$41"}</definedName>
    <definedName name="_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DEF2" localSheetId="13" hidden="1">{#N/A,#N/A,FALSE,"DEF1";#N/A,#N/A,FALSE,"DEF2";#N/A,#N/A,FALSE,"DEF3"}</definedName>
    <definedName name="_________DEF2" hidden="1">{#N/A,#N/A,FALSE,"DEF1";#N/A,#N/A,FALSE,"DEF2";#N/A,#N/A,FALSE,"DEF3"}</definedName>
    <definedName name="_________DEF3" localSheetId="13" hidden="1">{#N/A,#N/A,FALSE,"DEF1";#N/A,#N/A,FALSE,"DEF2";#N/A,#N/A,FALSE,"DEF3"}</definedName>
    <definedName name="_________DEF3" hidden="1">{#N/A,#N/A,FALSE,"DEF1";#N/A,#N/A,FALSE,"DEF2";#N/A,#N/A,FALSE,"DEF3"}</definedName>
    <definedName name="_________efc10" localSheetId="13" hidden="1">{"'RR'!$A$2:$E$81"}</definedName>
    <definedName name="_________efc10" hidden="1">{"'RR'!$A$2:$E$81"}</definedName>
    <definedName name="_________EFC2" localSheetId="13" hidden="1">{"'RR'!$A$2:$E$81"}</definedName>
    <definedName name="_________EFC2" hidden="1">{"'RR'!$A$2:$E$81"}</definedName>
    <definedName name="_________EFC2_1" localSheetId="13" hidden="1">{"'RR'!$A$2:$E$81"}</definedName>
    <definedName name="_________EFC2_1" hidden="1">{"'RR'!$A$2:$E$81"}</definedName>
    <definedName name="_________EFC2_1_1" localSheetId="13" hidden="1">{"'RR'!$A$2:$E$81"}</definedName>
    <definedName name="_________EFC2_1_1" hidden="1">{"'RR'!$A$2:$E$81"}</definedName>
    <definedName name="_________EFC2_1_1_1" localSheetId="13" hidden="1">{"'RR'!$A$2:$E$81"}</definedName>
    <definedName name="_________EFC2_1_1_1" hidden="1">{"'RR'!$A$2:$E$81"}</definedName>
    <definedName name="_________EFC2_1_2" localSheetId="13" hidden="1">{"'RR'!$A$2:$E$81"}</definedName>
    <definedName name="_________EFC2_1_2" hidden="1">{"'RR'!$A$2:$E$81"}</definedName>
    <definedName name="_________EFC2_2" localSheetId="13" hidden="1">{"'RR'!$A$2:$E$81"}</definedName>
    <definedName name="_________EFC2_2" hidden="1">{"'RR'!$A$2:$E$81"}</definedName>
    <definedName name="_________efc23" localSheetId="13" hidden="1">{"'RR'!$A$2:$E$81"}</definedName>
    <definedName name="_________efc23" hidden="1">{"'RR'!$A$2:$E$81"}</definedName>
    <definedName name="_________EFC3" localSheetId="13" hidden="1">{"'RR'!$A$2:$E$81"}</definedName>
    <definedName name="_________EFC3" hidden="1">{"'RR'!$A$2:$E$81"}</definedName>
    <definedName name="_________EFC3_1" localSheetId="13" hidden="1">{"'RR'!$A$2:$E$81"}</definedName>
    <definedName name="_________EFC3_1" hidden="1">{"'RR'!$A$2:$E$81"}</definedName>
    <definedName name="_________EFC3_1_1" localSheetId="13" hidden="1">{"'RR'!$A$2:$E$81"}</definedName>
    <definedName name="_________EFC3_1_1" hidden="1">{"'RR'!$A$2:$E$81"}</definedName>
    <definedName name="_________EFC3_1_1_1" localSheetId="13" hidden="1">{"'RR'!$A$2:$E$81"}</definedName>
    <definedName name="_________EFC3_1_1_1" hidden="1">{"'RR'!$A$2:$E$81"}</definedName>
    <definedName name="_________EFC3_1_2" localSheetId="13" hidden="1">{"'RR'!$A$2:$E$81"}</definedName>
    <definedName name="_________EFC3_1_2" hidden="1">{"'RR'!$A$2:$E$81"}</definedName>
    <definedName name="_________EFC3_2" localSheetId="13" hidden="1">{"'RR'!$A$2:$E$81"}</definedName>
    <definedName name="_________EFC3_2" hidden="1">{"'RR'!$A$2:$E$81"}</definedName>
    <definedName name="_________EFC4" localSheetId="13" hidden="1">{"'RR'!$A$2:$E$81"}</definedName>
    <definedName name="_________EFC4" hidden="1">{"'RR'!$A$2:$E$81"}</definedName>
    <definedName name="_________ffp16" localSheetId="13" hidden="1">{"'gráf jan00'!$A$1:$AK$41"}</definedName>
    <definedName name="_________ffp16" hidden="1">{"'gráf jan00'!$A$1:$AK$41"}</definedName>
    <definedName name="_________ffp4589" localSheetId="13" hidden="1">{"'gráf jan00'!$A$1:$AK$41"}</definedName>
    <definedName name="_________ffp4589" hidden="1">{"'gráf jan00'!$A$1:$AK$41"}</definedName>
    <definedName name="_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jun04" localSheetId="13" hidden="1">{"'gráf jan00'!$A$1:$AK$41"}</definedName>
    <definedName name="_________jun04" hidden="1">{"'gráf jan00'!$A$1:$AK$41"}</definedName>
    <definedName name="_________ltf2" hidden="1">#REF!</definedName>
    <definedName name="_________MOA1" localSheetId="13" hidden="1">{#N/A,#N/A,FALSE,"DEF1";#N/A,#N/A,FALSE,"DEF2";#N/A,#N/A,FALSE,"DEF3"}</definedName>
    <definedName name="_________MOA1" hidden="1">{#N/A,#N/A,FALSE,"DEF1";#N/A,#N/A,FALSE,"DEF2";#N/A,#N/A,FALSE,"DEF3"}</definedName>
    <definedName name="_________MOA2" localSheetId="13" hidden="1">{#N/A,#N/A,FALSE,"DEF1";#N/A,#N/A,FALSE,"DEF2";#N/A,#N/A,FALSE,"DEF3"}</definedName>
    <definedName name="_________MOA2" hidden="1">{#N/A,#N/A,FALSE,"DEF1";#N/A,#N/A,FALSE,"DEF2";#N/A,#N/A,FALSE,"DEF3"}</definedName>
    <definedName name="_________n2" localSheetId="13" hidden="1">{#N/A,#N/A,FALSE,"PCOL"}</definedName>
    <definedName name="_________n2" hidden="1">{#N/A,#N/A,FALSE,"PCOL"}</definedName>
    <definedName name="_________n2_1" localSheetId="13" hidden="1">{#N/A,#N/A,FALSE,"PCOL"}</definedName>
    <definedName name="_________n2_1" hidden="1">{#N/A,#N/A,FALSE,"PCOL"}</definedName>
    <definedName name="_________n2_1_1" localSheetId="13" hidden="1">{#N/A,#N/A,FALSE,"PCOL"}</definedName>
    <definedName name="_________n2_1_1" hidden="1">{#N/A,#N/A,FALSE,"PCOL"}</definedName>
    <definedName name="_________n2_1_1_1" localSheetId="13" hidden="1">{#N/A,#N/A,FALSE,"PCOL"}</definedName>
    <definedName name="_________n2_1_1_1" hidden="1">{#N/A,#N/A,FALSE,"PCOL"}</definedName>
    <definedName name="_________n2_1_2" localSheetId="13" hidden="1">{#N/A,#N/A,FALSE,"PCOL"}</definedName>
    <definedName name="_________n2_1_2" hidden="1">{#N/A,#N/A,FALSE,"PCOL"}</definedName>
    <definedName name="_________n2_2" localSheetId="13" hidden="1">{#N/A,#N/A,FALSE,"PCOL"}</definedName>
    <definedName name="_________n2_2" hidden="1">{#N/A,#N/A,FALSE,"PCOL"}</definedName>
    <definedName name="_________OUT98" localSheetId="13" hidden="1">{#N/A,#N/A,TRUE,"Serviços"}</definedName>
    <definedName name="_________OUT98" hidden="1">{#N/A,#N/A,TRUE,"Serviços"}</definedName>
    <definedName name="_________OUTT98" localSheetId="13" hidden="1">{#N/A,#N/A,TRUE,"Serviços"}</definedName>
    <definedName name="_________OUTT98" hidden="1">{#N/A,#N/A,TRUE,"Serviços"}</definedName>
    <definedName name="_________OUTT988" localSheetId="13" hidden="1">{#N/A,#N/A,TRUE,"Serviços"}</definedName>
    <definedName name="_________OUTT988" hidden="1">{#N/A,#N/A,TRUE,"Serviços"}</definedName>
    <definedName name="_________PA01" localSheetId="13" hidden="1">{"'teste'!$B$2:$R$49"}</definedName>
    <definedName name="_________PA01" hidden="1">{"'teste'!$B$2:$R$49"}</definedName>
    <definedName name="_________PN10" localSheetId="13" hidden="1">{"'gráf jan00'!$A$1:$AK$41"}</definedName>
    <definedName name="_________PN10" hidden="1">{"'gráf jan00'!$A$1:$AK$41"}</definedName>
    <definedName name="_________PPU1" localSheetId="13" hidden="1">{#N/A,#N/A,FALSE,"Cronograma";#N/A,#N/A,FALSE,"Cronogr. 2"}</definedName>
    <definedName name="_________PPU1" hidden="1">{#N/A,#N/A,FALSE,"Cronograma";#N/A,#N/A,FALSE,"Cronogr. 2"}</definedName>
    <definedName name="_________PPU1_1" localSheetId="13" hidden="1">{#N/A,#N/A,FALSE,"Cronograma";#N/A,#N/A,FALSE,"Cronogr. 2"}</definedName>
    <definedName name="_________PPU1_1" hidden="1">{#N/A,#N/A,FALSE,"Cronograma";#N/A,#N/A,FALSE,"Cronogr. 2"}</definedName>
    <definedName name="_________PPU1_1_1" localSheetId="13" hidden="1">{#N/A,#N/A,FALSE,"Cronograma";#N/A,#N/A,FALSE,"Cronogr. 2"}</definedName>
    <definedName name="_________PPU1_1_1" hidden="1">{#N/A,#N/A,FALSE,"Cronograma";#N/A,#N/A,FALSE,"Cronogr. 2"}</definedName>
    <definedName name="_________PPU1_1_1_1" localSheetId="13" hidden="1">{#N/A,#N/A,FALSE,"Cronograma";#N/A,#N/A,FALSE,"Cronogr. 2"}</definedName>
    <definedName name="_________PPU1_1_1_1" hidden="1">{#N/A,#N/A,FALSE,"Cronograma";#N/A,#N/A,FALSE,"Cronogr. 2"}</definedName>
    <definedName name="_________PPU1_1_2" localSheetId="13" hidden="1">{#N/A,#N/A,FALSE,"Cronograma";#N/A,#N/A,FALSE,"Cronogr. 2"}</definedName>
    <definedName name="_________PPU1_1_2" hidden="1">{#N/A,#N/A,FALSE,"Cronograma";#N/A,#N/A,FALSE,"Cronogr. 2"}</definedName>
    <definedName name="_________PPU1_2" localSheetId="13" hidden="1">{#N/A,#N/A,FALSE,"Cronograma";#N/A,#N/A,FALSE,"Cronogr. 2"}</definedName>
    <definedName name="_________PPU1_2" hidden="1">{#N/A,#N/A,FALSE,"Cronograma";#N/A,#N/A,FALSE,"Cronogr. 2"}</definedName>
    <definedName name="___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_R" localSheetId="13" hidden="1">{#N/A,#N/A,FALSE,"ORC-ACKE";#N/A,#N/A,FALSE,"RESUMO"}</definedName>
    <definedName name="_________R" hidden="1">{#N/A,#N/A,FALSE,"ORC-ACKE";#N/A,#N/A,FALSE,"RESUMO"}</definedName>
    <definedName name="_________SET01" localSheetId="13" hidden="1">{"'gráf jan00'!$A$1:$AK$41"}</definedName>
    <definedName name="_________SET01" hidden="1">{"'gráf jan00'!$A$1:$AK$41"}</definedName>
    <definedName name="_________set1" localSheetId="13" hidden="1">{"'gráf jan00'!$A$1:$AK$41"}</definedName>
    <definedName name="_________set1" hidden="1">{"'gráf jan00'!$A$1:$AK$41"}</definedName>
    <definedName name="_________SET2008" localSheetId="13" hidden="1">{"'gráf jan00'!$A$1:$AK$41"}</definedName>
    <definedName name="_________SET2008" hidden="1">{"'gráf jan00'!$A$1:$AK$41"}</definedName>
    <definedName name="_________WX2" localSheetId="13" hidden="1">{#N/A,#N/A,FALSE,"EXPORTAC";#N/A,#N/A,FALSE,"SUPEL94"}</definedName>
    <definedName name="_________WX2" hidden="1">{#N/A,#N/A,FALSE,"EXPORTAC";#N/A,#N/A,FALSE,"SUPEL94"}</definedName>
    <definedName name="_________x1" localSheetId="13" hidden="1">{#N/A,#N/A,FALSE,"EXPORTAC";#N/A,#N/A,FALSE,"SUPEL94"}</definedName>
    <definedName name="_________x1" hidden="1">{#N/A,#N/A,FALSE,"EXPORTAC";#N/A,#N/A,FALSE,"SUPEL94"}</definedName>
    <definedName name="_________x2" localSheetId="13" hidden="1">{#N/A,#N/A,FALSE,"GQGEMPRE"}</definedName>
    <definedName name="_________x2" hidden="1">{#N/A,#N/A,FALSE,"GQGEMPRE"}</definedName>
    <definedName name="_________xlfn.BAHTTEXT" hidden="1">#NAME?</definedName>
    <definedName name="_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_a999" hidden="1">{#N/A,#N/A,FALSE,"ANEXO3 99 ERA";#N/A,#N/A,FALSE,"ANEXO3 99 UBÁ2";#N/A,#N/A,FALSE,"ANEXO3 99 DTU";#N/A,#N/A,FALSE,"ANEXO3 99 RDR";#N/A,#N/A,FALSE,"ANEXO3 99 UBÁ4";#N/A,#N/A,FALSE,"ANEXO3 99 UBÁ6"}</definedName>
    <definedName name="________ago1" localSheetId="13" hidden="1">{"'gráf jan00'!$A$1:$AK$41"}</definedName>
    <definedName name="________ago1" hidden="1">{"'gráf jan00'!$A$1:$AK$41"}</definedName>
    <definedName name="________ago10" localSheetId="13" hidden="1">{"'gráf jan00'!$A$1:$AK$41"}</definedName>
    <definedName name="________ago10" hidden="1">{"'gráf jan00'!$A$1:$AK$41"}</definedName>
    <definedName name="________ago2" localSheetId="13" hidden="1">{"'gráf jan00'!$A$1:$AK$41"}</definedName>
    <definedName name="________ago2" hidden="1">{"'gráf jan00'!$A$1:$AK$41"}</definedName>
    <definedName name="________ago3" localSheetId="13" hidden="1">{"'gráf jan00'!$A$1:$AK$41"}</definedName>
    <definedName name="________ago3" hidden="1">{"'gráf jan00'!$A$1:$AK$41"}</definedName>
    <definedName name="________ago4" localSheetId="13" hidden="1">{"'gráf jan00'!$A$1:$AK$41"}</definedName>
    <definedName name="________ago4" hidden="1">{"'gráf jan00'!$A$1:$AK$41"}</definedName>
    <definedName name="________ago5" localSheetId="13" hidden="1">{"'gráf jan00'!$A$1:$AK$41"}</definedName>
    <definedName name="________ago5" hidden="1">{"'gráf jan00'!$A$1:$AK$41"}</definedName>
    <definedName name="________ago6" localSheetId="13" hidden="1">{"'gráf jan00'!$A$1:$AK$41"}</definedName>
    <definedName name="________ago6" hidden="1">{"'gráf jan00'!$A$1:$AK$41"}</definedName>
    <definedName name="________ago7" localSheetId="13" hidden="1">{"'gráf jan00'!$A$1:$AK$41"}</definedName>
    <definedName name="________ago7" hidden="1">{"'gráf jan00'!$A$1:$AK$41"}</definedName>
    <definedName name="________ago8" localSheetId="13" hidden="1">{"'gráf jan00'!$A$1:$AK$41"}</definedName>
    <definedName name="________ago8" hidden="1">{"'gráf jan00'!$A$1:$AK$41"}</definedName>
    <definedName name="________ago9" localSheetId="13" hidden="1">{"'gráf jan00'!$A$1:$AK$41"}</definedName>
    <definedName name="________ago9" hidden="1">{"'gráf jan00'!$A$1:$AK$41"}</definedName>
    <definedName name="________ago99999" localSheetId="13" hidden="1">{"'gráf jan00'!$A$1:$AK$41"}</definedName>
    <definedName name="________ago99999" hidden="1">{"'gráf jan00'!$A$1:$AK$41"}</definedName>
    <definedName name="_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efc10" localSheetId="13" hidden="1">{"'RR'!$A$2:$E$81"}</definedName>
    <definedName name="________efc10" hidden="1">{"'RR'!$A$2:$E$81"}</definedName>
    <definedName name="________EFC2" localSheetId="13" hidden="1">{"'RR'!$A$2:$E$81"}</definedName>
    <definedName name="________EFC2" hidden="1">{"'RR'!$A$2:$E$81"}</definedName>
    <definedName name="________EFC2_1" localSheetId="13" hidden="1">{"'RR'!$A$2:$E$81"}</definedName>
    <definedName name="________EFC2_1" hidden="1">{"'RR'!$A$2:$E$81"}</definedName>
    <definedName name="________EFC2_1_1" localSheetId="13" hidden="1">{"'RR'!$A$2:$E$81"}</definedName>
    <definedName name="________EFC2_1_1" hidden="1">{"'RR'!$A$2:$E$81"}</definedName>
    <definedName name="________EFC2_1_1_1" localSheetId="13" hidden="1">{"'RR'!$A$2:$E$81"}</definedName>
    <definedName name="________EFC2_1_1_1" hidden="1">{"'RR'!$A$2:$E$81"}</definedName>
    <definedName name="________EFC2_1_2" localSheetId="13" hidden="1">{"'RR'!$A$2:$E$81"}</definedName>
    <definedName name="________EFC2_1_2" hidden="1">{"'RR'!$A$2:$E$81"}</definedName>
    <definedName name="________EFC2_2" localSheetId="13" hidden="1">{"'RR'!$A$2:$E$81"}</definedName>
    <definedName name="________EFC2_2" hidden="1">{"'RR'!$A$2:$E$81"}</definedName>
    <definedName name="________EFC3" localSheetId="13" hidden="1">{"'RR'!$A$2:$E$81"}</definedName>
    <definedName name="________EFC3" hidden="1">{"'RR'!$A$2:$E$81"}</definedName>
    <definedName name="________EFC3_1" localSheetId="13" hidden="1">{"'RR'!$A$2:$E$81"}</definedName>
    <definedName name="________EFC3_1" hidden="1">{"'RR'!$A$2:$E$81"}</definedName>
    <definedName name="________EFC3_1_1" localSheetId="13" hidden="1">{"'RR'!$A$2:$E$81"}</definedName>
    <definedName name="________EFC3_1_1" hidden="1">{"'RR'!$A$2:$E$81"}</definedName>
    <definedName name="________EFC3_1_1_1" localSheetId="13" hidden="1">{"'RR'!$A$2:$E$81"}</definedName>
    <definedName name="________EFC3_1_1_1" hidden="1">{"'RR'!$A$2:$E$81"}</definedName>
    <definedName name="________EFC3_1_2" localSheetId="13" hidden="1">{"'RR'!$A$2:$E$81"}</definedName>
    <definedName name="________EFC3_1_2" hidden="1">{"'RR'!$A$2:$E$81"}</definedName>
    <definedName name="________EFC3_2" localSheetId="13" hidden="1">{"'RR'!$A$2:$E$81"}</definedName>
    <definedName name="________EFC3_2" hidden="1">{"'RR'!$A$2:$E$81"}</definedName>
    <definedName name="________EFC4" localSheetId="13" hidden="1">{"'RR'!$A$2:$E$81"}</definedName>
    <definedName name="________EFC4" hidden="1">{"'RR'!$A$2:$E$81"}</definedName>
    <definedName name="________ffp16" localSheetId="13" hidden="1">{"'gráf jan00'!$A$1:$AK$41"}</definedName>
    <definedName name="________ffp16" hidden="1">{"'gráf jan00'!$A$1:$AK$41"}</definedName>
    <definedName name="________ffp4589" localSheetId="13" hidden="1">{"'gráf jan00'!$A$1:$AK$41"}</definedName>
    <definedName name="________ffp4589" hidden="1">{"'gráf jan00'!$A$1:$AK$41"}</definedName>
    <definedName name="_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_jun04" localSheetId="13" hidden="1">{"'gráf jan00'!$A$1:$AK$41"}</definedName>
    <definedName name="________jun04" hidden="1">{"'gráf jan00'!$A$1:$AK$41"}</definedName>
    <definedName name="________ltf2" hidden="1">#REF!</definedName>
    <definedName name="________n2" localSheetId="13" hidden="1">{#N/A,#N/A,FALSE,"PCOL"}</definedName>
    <definedName name="________n2" hidden="1">{#N/A,#N/A,FALSE,"PCOL"}</definedName>
    <definedName name="________n2_1" localSheetId="13" hidden="1">{#N/A,#N/A,FALSE,"PCOL"}</definedName>
    <definedName name="________n2_1" hidden="1">{#N/A,#N/A,FALSE,"PCOL"}</definedName>
    <definedName name="________n2_1_1" localSheetId="13" hidden="1">{#N/A,#N/A,FALSE,"PCOL"}</definedName>
    <definedName name="________n2_1_1" hidden="1">{#N/A,#N/A,FALSE,"PCOL"}</definedName>
    <definedName name="________n2_1_1_1" localSheetId="13" hidden="1">{#N/A,#N/A,FALSE,"PCOL"}</definedName>
    <definedName name="________n2_1_1_1" hidden="1">{#N/A,#N/A,FALSE,"PCOL"}</definedName>
    <definedName name="________n2_1_2" localSheetId="13" hidden="1">{#N/A,#N/A,FALSE,"PCOL"}</definedName>
    <definedName name="________n2_1_2" hidden="1">{#N/A,#N/A,FALSE,"PCOL"}</definedName>
    <definedName name="________n2_2" localSheetId="13" hidden="1">{#N/A,#N/A,FALSE,"PCOL"}</definedName>
    <definedName name="________n2_2" hidden="1">{#N/A,#N/A,FALSE,"PCOL"}</definedName>
    <definedName name="________OUT98" localSheetId="13" hidden="1">{#N/A,#N/A,TRUE,"Serviços"}</definedName>
    <definedName name="________OUT98" hidden="1">{#N/A,#N/A,TRUE,"Serviços"}</definedName>
    <definedName name="________OUTTT98" localSheetId="13" hidden="1">{#N/A,#N/A,TRUE,"Serviços"}</definedName>
    <definedName name="________OUTTT98" hidden="1">{#N/A,#N/A,TRUE,"Serviços"}</definedName>
    <definedName name="________PA01" localSheetId="13" hidden="1">{"'teste'!$B$2:$R$49"}</definedName>
    <definedName name="________PA01" hidden="1">{"'teste'!$B$2:$R$49"}</definedName>
    <definedName name="________PN10" localSheetId="13" hidden="1">{"'gráf jan00'!$A$1:$AK$41"}</definedName>
    <definedName name="________PN10" hidden="1">{"'gráf jan00'!$A$1:$AK$41"}</definedName>
    <definedName name="________PPU1" localSheetId="13" hidden="1">{#N/A,#N/A,FALSE,"Cronograma";#N/A,#N/A,FALSE,"Cronogr. 2"}</definedName>
    <definedName name="________PPU1" hidden="1">{#N/A,#N/A,FALSE,"Cronograma";#N/A,#N/A,FALSE,"Cronogr. 2"}</definedName>
    <definedName name="________PPU1_1" localSheetId="13" hidden="1">{#N/A,#N/A,FALSE,"Cronograma";#N/A,#N/A,FALSE,"Cronogr. 2"}</definedName>
    <definedName name="________PPU1_1" hidden="1">{#N/A,#N/A,FALSE,"Cronograma";#N/A,#N/A,FALSE,"Cronogr. 2"}</definedName>
    <definedName name="________PPU1_1_1" localSheetId="13" hidden="1">{#N/A,#N/A,FALSE,"Cronograma";#N/A,#N/A,FALSE,"Cronogr. 2"}</definedName>
    <definedName name="________PPU1_1_1" hidden="1">{#N/A,#N/A,FALSE,"Cronograma";#N/A,#N/A,FALSE,"Cronogr. 2"}</definedName>
    <definedName name="________PPU1_1_1_1" localSheetId="13" hidden="1">{#N/A,#N/A,FALSE,"Cronograma";#N/A,#N/A,FALSE,"Cronogr. 2"}</definedName>
    <definedName name="________PPU1_1_1_1" hidden="1">{#N/A,#N/A,FALSE,"Cronograma";#N/A,#N/A,FALSE,"Cronogr. 2"}</definedName>
    <definedName name="________PPU1_1_2" localSheetId="13" hidden="1">{#N/A,#N/A,FALSE,"Cronograma";#N/A,#N/A,FALSE,"Cronogr. 2"}</definedName>
    <definedName name="________PPU1_1_2" hidden="1">{#N/A,#N/A,FALSE,"Cronograma";#N/A,#N/A,FALSE,"Cronogr. 2"}</definedName>
    <definedName name="________PPU1_2" localSheetId="13" hidden="1">{#N/A,#N/A,FALSE,"Cronograma";#N/A,#N/A,FALSE,"Cronogr. 2"}</definedName>
    <definedName name="________PPU1_2" hidden="1">{#N/A,#N/A,FALSE,"Cronograma";#N/A,#N/A,FALSE,"Cronogr. 2"}</definedName>
    <definedName name="________R" localSheetId="13" hidden="1">{#N/A,#N/A,FALSE,"ORC-ACKE";#N/A,#N/A,FALSE,"RESUMO"}</definedName>
    <definedName name="________R" hidden="1">{#N/A,#N/A,FALSE,"ORC-ACKE";#N/A,#N/A,FALSE,"RESUMO"}</definedName>
    <definedName name="________WX2" localSheetId="13" hidden="1">{#N/A,#N/A,FALSE,"EXPORTAC";#N/A,#N/A,FALSE,"SUPEL94"}</definedName>
    <definedName name="________WX2" hidden="1">{#N/A,#N/A,FALSE,"EXPORTAC";#N/A,#N/A,FALSE,"SUPEL94"}</definedName>
    <definedName name="________WX2_1" localSheetId="13" hidden="1">{#N/A,#N/A,FALSE,"EXPORTAC";#N/A,#N/A,FALSE,"SUPEL94"}</definedName>
    <definedName name="________WX2_1" hidden="1">{#N/A,#N/A,FALSE,"EXPORTAC";#N/A,#N/A,FALSE,"SUPEL94"}</definedName>
    <definedName name="________WX2_1_1" localSheetId="13" hidden="1">{#N/A,#N/A,FALSE,"EXPORTAC";#N/A,#N/A,FALSE,"SUPEL94"}</definedName>
    <definedName name="________WX2_1_1" hidden="1">{#N/A,#N/A,FALSE,"EXPORTAC";#N/A,#N/A,FALSE,"SUPEL94"}</definedName>
    <definedName name="________WX2_1_1_1" localSheetId="13" hidden="1">{#N/A,#N/A,FALSE,"EXPORTAC";#N/A,#N/A,FALSE,"SUPEL94"}</definedName>
    <definedName name="________WX2_1_1_1" hidden="1">{#N/A,#N/A,FALSE,"EXPORTAC";#N/A,#N/A,FALSE,"SUPEL94"}</definedName>
    <definedName name="________WX2_1_2" localSheetId="13" hidden="1">{#N/A,#N/A,FALSE,"EXPORTAC";#N/A,#N/A,FALSE,"SUPEL94"}</definedName>
    <definedName name="________WX2_1_2" hidden="1">{#N/A,#N/A,FALSE,"EXPORTAC";#N/A,#N/A,FALSE,"SUPEL94"}</definedName>
    <definedName name="________WX2_2" localSheetId="13" hidden="1">{#N/A,#N/A,FALSE,"EXPORTAC";#N/A,#N/A,FALSE,"SUPEL94"}</definedName>
    <definedName name="________WX2_2" hidden="1">{#N/A,#N/A,FALSE,"EXPORTAC";#N/A,#N/A,FALSE,"SUPEL94"}</definedName>
    <definedName name="________x1" localSheetId="13" hidden="1">{#N/A,#N/A,FALSE,"EXPORTAC";#N/A,#N/A,FALSE,"SUPEL94"}</definedName>
    <definedName name="________x1" hidden="1">{#N/A,#N/A,FALSE,"EXPORTAC";#N/A,#N/A,FALSE,"SUPEL94"}</definedName>
    <definedName name="________x1_1" localSheetId="13" hidden="1">{#N/A,#N/A,FALSE,"EXPORTAC";#N/A,#N/A,FALSE,"SUPEL94"}</definedName>
    <definedName name="________x1_1" hidden="1">{#N/A,#N/A,FALSE,"EXPORTAC";#N/A,#N/A,FALSE,"SUPEL94"}</definedName>
    <definedName name="________x1_1_1" localSheetId="13" hidden="1">{#N/A,#N/A,FALSE,"EXPORTAC";#N/A,#N/A,FALSE,"SUPEL94"}</definedName>
    <definedName name="________x1_1_1" hidden="1">{#N/A,#N/A,FALSE,"EXPORTAC";#N/A,#N/A,FALSE,"SUPEL94"}</definedName>
    <definedName name="________x1_1_1_1" localSheetId="13" hidden="1">{#N/A,#N/A,FALSE,"EXPORTAC";#N/A,#N/A,FALSE,"SUPEL94"}</definedName>
    <definedName name="________x1_1_1_1" hidden="1">{#N/A,#N/A,FALSE,"EXPORTAC";#N/A,#N/A,FALSE,"SUPEL94"}</definedName>
    <definedName name="________x1_1_2" localSheetId="13" hidden="1">{#N/A,#N/A,FALSE,"EXPORTAC";#N/A,#N/A,FALSE,"SUPEL94"}</definedName>
    <definedName name="________x1_1_2" hidden="1">{#N/A,#N/A,FALSE,"EXPORTAC";#N/A,#N/A,FALSE,"SUPEL94"}</definedName>
    <definedName name="________x1_2" localSheetId="13" hidden="1">{#N/A,#N/A,FALSE,"EXPORTAC";#N/A,#N/A,FALSE,"SUPEL94"}</definedName>
    <definedName name="________x1_2" hidden="1">{#N/A,#N/A,FALSE,"EXPORTAC";#N/A,#N/A,FALSE,"SUPEL94"}</definedName>
    <definedName name="________x2" localSheetId="13" hidden="1">{#N/A,#N/A,FALSE,"GQGEMPRE"}</definedName>
    <definedName name="________x2" hidden="1">{#N/A,#N/A,FALSE,"GQGEMPRE"}</definedName>
    <definedName name="________x2_1" localSheetId="13" hidden="1">{#N/A,#N/A,FALSE,"GQGEMPRE"}</definedName>
    <definedName name="________x2_1" hidden="1">{#N/A,#N/A,FALSE,"GQGEMPRE"}</definedName>
    <definedName name="________x2_1_1" localSheetId="13" hidden="1">{#N/A,#N/A,FALSE,"GQGEMPRE"}</definedName>
    <definedName name="________x2_1_1" hidden="1">{#N/A,#N/A,FALSE,"GQGEMPRE"}</definedName>
    <definedName name="________x2_1_1_1" localSheetId="13" hidden="1">{#N/A,#N/A,FALSE,"GQGEMPRE"}</definedName>
    <definedName name="________x2_1_1_1" hidden="1">{#N/A,#N/A,FALSE,"GQGEMPRE"}</definedName>
    <definedName name="________x2_1_2" localSheetId="13" hidden="1">{#N/A,#N/A,FALSE,"GQGEMPRE"}</definedName>
    <definedName name="________x2_1_2" hidden="1">{#N/A,#N/A,FALSE,"GQGEMPRE"}</definedName>
    <definedName name="________x2_2" localSheetId="13" hidden="1">{#N/A,#N/A,FALSE,"GQGEMPRE"}</definedName>
    <definedName name="________x2_2" hidden="1">{#N/A,#N/A,FALSE,"GQGEMPRE"}</definedName>
    <definedName name="________xlfn.BAHTTEXT" hidden="1">#NAME?</definedName>
    <definedName name="_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_a999" hidden="1">{#N/A,#N/A,FALSE,"ANEXO3 99 ERA";#N/A,#N/A,FALSE,"ANEXO3 99 UBÁ2";#N/A,#N/A,FALSE,"ANEXO3 99 DTU";#N/A,#N/A,FALSE,"ANEXO3 99 RDR";#N/A,#N/A,FALSE,"ANEXO3 99 UBÁ4";#N/A,#N/A,FALSE,"ANEXO3 99 UBÁ6"}</definedName>
    <definedName name="_______ago1" localSheetId="13" hidden="1">{"'gráf jan00'!$A$1:$AK$41"}</definedName>
    <definedName name="_______ago1" hidden="1">{"'gráf jan00'!$A$1:$AK$41"}</definedName>
    <definedName name="_______ago1_1" localSheetId="13" hidden="1">{"'gráf jan00'!$A$1:$AK$41"}</definedName>
    <definedName name="_______ago1_1" hidden="1">{"'gráf jan00'!$A$1:$AK$41"}</definedName>
    <definedName name="_______ago1_1_1" localSheetId="13" hidden="1">{"'gráf jan00'!$A$1:$AK$41"}</definedName>
    <definedName name="_______ago1_1_1" hidden="1">{"'gráf jan00'!$A$1:$AK$41"}</definedName>
    <definedName name="_______ago1_1_1_1" localSheetId="13" hidden="1">{"'gráf jan00'!$A$1:$AK$41"}</definedName>
    <definedName name="_______ago1_1_1_1" hidden="1">{"'gráf jan00'!$A$1:$AK$41"}</definedName>
    <definedName name="_______ago1_1_2" localSheetId="13" hidden="1">{"'gráf jan00'!$A$1:$AK$41"}</definedName>
    <definedName name="_______ago1_1_2" hidden="1">{"'gráf jan00'!$A$1:$AK$41"}</definedName>
    <definedName name="_______ago1_2" localSheetId="13" hidden="1">{"'gráf jan00'!$A$1:$AK$41"}</definedName>
    <definedName name="_______ago1_2" hidden="1">{"'gráf jan00'!$A$1:$AK$41"}</definedName>
    <definedName name="_______ago10" localSheetId="13" hidden="1">{"'gráf jan00'!$A$1:$AK$41"}</definedName>
    <definedName name="_______ago10" hidden="1">{"'gráf jan00'!$A$1:$AK$41"}</definedName>
    <definedName name="_______ago10_1" localSheetId="13" hidden="1">{"'gráf jan00'!$A$1:$AK$41"}</definedName>
    <definedName name="_______ago10_1" hidden="1">{"'gráf jan00'!$A$1:$AK$41"}</definedName>
    <definedName name="_______ago10_1_1" localSheetId="13" hidden="1">{"'gráf jan00'!$A$1:$AK$41"}</definedName>
    <definedName name="_______ago10_1_1" hidden="1">{"'gráf jan00'!$A$1:$AK$41"}</definedName>
    <definedName name="_______ago10_1_1_1" localSheetId="13" hidden="1">{"'gráf jan00'!$A$1:$AK$41"}</definedName>
    <definedName name="_______ago10_1_1_1" hidden="1">{"'gráf jan00'!$A$1:$AK$41"}</definedName>
    <definedName name="_______ago10_1_2" localSheetId="13" hidden="1">{"'gráf jan00'!$A$1:$AK$41"}</definedName>
    <definedName name="_______ago10_1_2" hidden="1">{"'gráf jan00'!$A$1:$AK$41"}</definedName>
    <definedName name="_______ago10_2" localSheetId="13" hidden="1">{"'gráf jan00'!$A$1:$AK$41"}</definedName>
    <definedName name="_______ago10_2" hidden="1">{"'gráf jan00'!$A$1:$AK$41"}</definedName>
    <definedName name="_______ago2" localSheetId="13" hidden="1">{"'gráf jan00'!$A$1:$AK$41"}</definedName>
    <definedName name="_______ago2" hidden="1">{"'gráf jan00'!$A$1:$AK$41"}</definedName>
    <definedName name="_______ago2_1" localSheetId="13" hidden="1">{"'gráf jan00'!$A$1:$AK$41"}</definedName>
    <definedName name="_______ago2_1" hidden="1">{"'gráf jan00'!$A$1:$AK$41"}</definedName>
    <definedName name="_______ago2_1_1" localSheetId="13" hidden="1">{"'gráf jan00'!$A$1:$AK$41"}</definedName>
    <definedName name="_______ago2_1_1" hidden="1">{"'gráf jan00'!$A$1:$AK$41"}</definedName>
    <definedName name="_______ago2_1_1_1" localSheetId="13" hidden="1">{"'gráf jan00'!$A$1:$AK$41"}</definedName>
    <definedName name="_______ago2_1_1_1" hidden="1">{"'gráf jan00'!$A$1:$AK$41"}</definedName>
    <definedName name="_______ago2_1_2" localSheetId="13" hidden="1">{"'gráf jan00'!$A$1:$AK$41"}</definedName>
    <definedName name="_______ago2_1_2" hidden="1">{"'gráf jan00'!$A$1:$AK$41"}</definedName>
    <definedName name="_______ago2_2" localSheetId="13" hidden="1">{"'gráf jan00'!$A$1:$AK$41"}</definedName>
    <definedName name="_______ago2_2" hidden="1">{"'gráf jan00'!$A$1:$AK$41"}</definedName>
    <definedName name="_______ago3" localSheetId="13" hidden="1">{"'gráf jan00'!$A$1:$AK$41"}</definedName>
    <definedName name="_______ago3" hidden="1">{"'gráf jan00'!$A$1:$AK$41"}</definedName>
    <definedName name="_______ago3_1" localSheetId="13" hidden="1">{"'gráf jan00'!$A$1:$AK$41"}</definedName>
    <definedName name="_______ago3_1" hidden="1">{"'gráf jan00'!$A$1:$AK$41"}</definedName>
    <definedName name="_______ago3_1_1" localSheetId="13" hidden="1">{"'gráf jan00'!$A$1:$AK$41"}</definedName>
    <definedName name="_______ago3_1_1" hidden="1">{"'gráf jan00'!$A$1:$AK$41"}</definedName>
    <definedName name="_______ago3_1_1_1" localSheetId="13" hidden="1">{"'gráf jan00'!$A$1:$AK$41"}</definedName>
    <definedName name="_______ago3_1_1_1" hidden="1">{"'gráf jan00'!$A$1:$AK$41"}</definedName>
    <definedName name="_______ago3_1_2" localSheetId="13" hidden="1">{"'gráf jan00'!$A$1:$AK$41"}</definedName>
    <definedName name="_______ago3_1_2" hidden="1">{"'gráf jan00'!$A$1:$AK$41"}</definedName>
    <definedName name="_______ago3_2" localSheetId="13" hidden="1">{"'gráf jan00'!$A$1:$AK$41"}</definedName>
    <definedName name="_______ago3_2" hidden="1">{"'gráf jan00'!$A$1:$AK$41"}</definedName>
    <definedName name="_______ago4" localSheetId="13" hidden="1">{"'gráf jan00'!$A$1:$AK$41"}</definedName>
    <definedName name="_______ago4" hidden="1">{"'gráf jan00'!$A$1:$AK$41"}</definedName>
    <definedName name="_______ago4_1" localSheetId="13" hidden="1">{"'gráf jan00'!$A$1:$AK$41"}</definedName>
    <definedName name="_______ago4_1" hidden="1">{"'gráf jan00'!$A$1:$AK$41"}</definedName>
    <definedName name="_______ago4_1_1" localSheetId="13" hidden="1">{"'gráf jan00'!$A$1:$AK$41"}</definedName>
    <definedName name="_______ago4_1_1" hidden="1">{"'gráf jan00'!$A$1:$AK$41"}</definedName>
    <definedName name="_______ago4_1_1_1" localSheetId="13" hidden="1">{"'gráf jan00'!$A$1:$AK$41"}</definedName>
    <definedName name="_______ago4_1_1_1" hidden="1">{"'gráf jan00'!$A$1:$AK$41"}</definedName>
    <definedName name="_______ago4_1_2" localSheetId="13" hidden="1">{"'gráf jan00'!$A$1:$AK$41"}</definedName>
    <definedName name="_______ago4_1_2" hidden="1">{"'gráf jan00'!$A$1:$AK$41"}</definedName>
    <definedName name="_______ago4_2" localSheetId="13" hidden="1">{"'gráf jan00'!$A$1:$AK$41"}</definedName>
    <definedName name="_______ago4_2" hidden="1">{"'gráf jan00'!$A$1:$AK$41"}</definedName>
    <definedName name="_______ago5" localSheetId="13" hidden="1">{"'gráf jan00'!$A$1:$AK$41"}</definedName>
    <definedName name="_______ago5" hidden="1">{"'gráf jan00'!$A$1:$AK$41"}</definedName>
    <definedName name="_______ago5_1" localSheetId="13" hidden="1">{"'gráf jan00'!$A$1:$AK$41"}</definedName>
    <definedName name="_______ago5_1" hidden="1">{"'gráf jan00'!$A$1:$AK$41"}</definedName>
    <definedName name="_______ago5_1_1" localSheetId="13" hidden="1">{"'gráf jan00'!$A$1:$AK$41"}</definedName>
    <definedName name="_______ago5_1_1" hidden="1">{"'gráf jan00'!$A$1:$AK$41"}</definedName>
    <definedName name="_______ago5_1_1_1" localSheetId="13" hidden="1">{"'gráf jan00'!$A$1:$AK$41"}</definedName>
    <definedName name="_______ago5_1_1_1" hidden="1">{"'gráf jan00'!$A$1:$AK$41"}</definedName>
    <definedName name="_______ago5_1_2" localSheetId="13" hidden="1">{"'gráf jan00'!$A$1:$AK$41"}</definedName>
    <definedName name="_______ago5_1_2" hidden="1">{"'gráf jan00'!$A$1:$AK$41"}</definedName>
    <definedName name="_______ago5_2" localSheetId="13" hidden="1">{"'gráf jan00'!$A$1:$AK$41"}</definedName>
    <definedName name="_______ago5_2" hidden="1">{"'gráf jan00'!$A$1:$AK$41"}</definedName>
    <definedName name="_______ago6" localSheetId="13" hidden="1">{"'gráf jan00'!$A$1:$AK$41"}</definedName>
    <definedName name="_______ago6" hidden="1">{"'gráf jan00'!$A$1:$AK$41"}</definedName>
    <definedName name="_______ago6_1" localSheetId="13" hidden="1">{"'gráf jan00'!$A$1:$AK$41"}</definedName>
    <definedName name="_______ago6_1" hidden="1">{"'gráf jan00'!$A$1:$AK$41"}</definedName>
    <definedName name="_______ago6_1_1" localSheetId="13" hidden="1">{"'gráf jan00'!$A$1:$AK$41"}</definedName>
    <definedName name="_______ago6_1_1" hidden="1">{"'gráf jan00'!$A$1:$AK$41"}</definedName>
    <definedName name="_______ago6_1_1_1" localSheetId="13" hidden="1">{"'gráf jan00'!$A$1:$AK$41"}</definedName>
    <definedName name="_______ago6_1_1_1" hidden="1">{"'gráf jan00'!$A$1:$AK$41"}</definedName>
    <definedName name="_______ago6_1_2" localSheetId="13" hidden="1">{"'gráf jan00'!$A$1:$AK$41"}</definedName>
    <definedName name="_______ago6_1_2" hidden="1">{"'gráf jan00'!$A$1:$AK$41"}</definedName>
    <definedName name="_______ago6_2" localSheetId="13" hidden="1">{"'gráf jan00'!$A$1:$AK$41"}</definedName>
    <definedName name="_______ago6_2" hidden="1">{"'gráf jan00'!$A$1:$AK$41"}</definedName>
    <definedName name="_______ago7" localSheetId="13" hidden="1">{"'gráf jan00'!$A$1:$AK$41"}</definedName>
    <definedName name="_______ago7" hidden="1">{"'gráf jan00'!$A$1:$AK$41"}</definedName>
    <definedName name="_______ago7_1" localSheetId="13" hidden="1">{"'gráf jan00'!$A$1:$AK$41"}</definedName>
    <definedName name="_______ago7_1" hidden="1">{"'gráf jan00'!$A$1:$AK$41"}</definedName>
    <definedName name="_______ago7_1_1" localSheetId="13" hidden="1">{"'gráf jan00'!$A$1:$AK$41"}</definedName>
    <definedName name="_______ago7_1_1" hidden="1">{"'gráf jan00'!$A$1:$AK$41"}</definedName>
    <definedName name="_______ago7_1_1_1" localSheetId="13" hidden="1">{"'gráf jan00'!$A$1:$AK$41"}</definedName>
    <definedName name="_______ago7_1_1_1" hidden="1">{"'gráf jan00'!$A$1:$AK$41"}</definedName>
    <definedName name="_______ago7_1_2" localSheetId="13" hidden="1">{"'gráf jan00'!$A$1:$AK$41"}</definedName>
    <definedName name="_______ago7_1_2" hidden="1">{"'gráf jan00'!$A$1:$AK$41"}</definedName>
    <definedName name="_______ago7_2" localSheetId="13" hidden="1">{"'gráf jan00'!$A$1:$AK$41"}</definedName>
    <definedName name="_______ago7_2" hidden="1">{"'gráf jan00'!$A$1:$AK$41"}</definedName>
    <definedName name="_______ago8" localSheetId="13" hidden="1">{"'gráf jan00'!$A$1:$AK$41"}</definedName>
    <definedName name="_______ago8" hidden="1">{"'gráf jan00'!$A$1:$AK$41"}</definedName>
    <definedName name="_______ago8_1" localSheetId="13" hidden="1">{"'gráf jan00'!$A$1:$AK$41"}</definedName>
    <definedName name="_______ago8_1" hidden="1">{"'gráf jan00'!$A$1:$AK$41"}</definedName>
    <definedName name="_______ago8_1_1" localSheetId="13" hidden="1">{"'gráf jan00'!$A$1:$AK$41"}</definedName>
    <definedName name="_______ago8_1_1" hidden="1">{"'gráf jan00'!$A$1:$AK$41"}</definedName>
    <definedName name="_______ago8_1_1_1" localSheetId="13" hidden="1">{"'gráf jan00'!$A$1:$AK$41"}</definedName>
    <definedName name="_______ago8_1_1_1" hidden="1">{"'gráf jan00'!$A$1:$AK$41"}</definedName>
    <definedName name="_______ago8_1_2" localSheetId="13" hidden="1">{"'gráf jan00'!$A$1:$AK$41"}</definedName>
    <definedName name="_______ago8_1_2" hidden="1">{"'gráf jan00'!$A$1:$AK$41"}</definedName>
    <definedName name="_______ago8_2" localSheetId="13" hidden="1">{"'gráf jan00'!$A$1:$AK$41"}</definedName>
    <definedName name="_______ago8_2" hidden="1">{"'gráf jan00'!$A$1:$AK$41"}</definedName>
    <definedName name="_______ago9" localSheetId="13" hidden="1">{"'gráf jan00'!$A$1:$AK$41"}</definedName>
    <definedName name="_______ago9" hidden="1">{"'gráf jan00'!$A$1:$AK$41"}</definedName>
    <definedName name="_______ago9_1" localSheetId="13" hidden="1">{"'gráf jan00'!$A$1:$AK$41"}</definedName>
    <definedName name="_______ago9_1" hidden="1">{"'gráf jan00'!$A$1:$AK$41"}</definedName>
    <definedName name="_______ago9_1_1" localSheetId="13" hidden="1">{"'gráf jan00'!$A$1:$AK$41"}</definedName>
    <definedName name="_______ago9_1_1" hidden="1">{"'gráf jan00'!$A$1:$AK$41"}</definedName>
    <definedName name="_______ago9_1_1_1" localSheetId="13" hidden="1">{"'gráf jan00'!$A$1:$AK$41"}</definedName>
    <definedName name="_______ago9_1_1_1" hidden="1">{"'gráf jan00'!$A$1:$AK$41"}</definedName>
    <definedName name="_______ago9_1_2" localSheetId="13" hidden="1">{"'gráf jan00'!$A$1:$AK$41"}</definedName>
    <definedName name="_______ago9_1_2" hidden="1">{"'gráf jan00'!$A$1:$AK$41"}</definedName>
    <definedName name="_______ago9_2" localSheetId="13" hidden="1">{"'gráf jan00'!$A$1:$AK$41"}</definedName>
    <definedName name="_______ago9_2" hidden="1">{"'gráf jan00'!$A$1:$AK$41"}</definedName>
    <definedName name="_______ago99999" localSheetId="13" hidden="1">{"'gráf jan00'!$A$1:$AK$41"}</definedName>
    <definedName name="_______ago99999" hidden="1">{"'gráf jan00'!$A$1:$AK$41"}</definedName>
    <definedName name="_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db2" localSheetId="13" hidden="1">{"'Quadro'!$A$4:$BG$78"}</definedName>
    <definedName name="_______db2" hidden="1">{"'Quadro'!$A$4:$BG$78"}</definedName>
    <definedName name="_______DEF2" localSheetId="13" hidden="1">{#N/A,#N/A,FALSE,"DEF1";#N/A,#N/A,FALSE,"DEF2";#N/A,#N/A,FALSE,"DEF3"}</definedName>
    <definedName name="_______DEF2" hidden="1">{#N/A,#N/A,FALSE,"DEF1";#N/A,#N/A,FALSE,"DEF2";#N/A,#N/A,FALSE,"DEF3"}</definedName>
    <definedName name="_______DEF3" localSheetId="13" hidden="1">{#N/A,#N/A,FALSE,"DEF1";#N/A,#N/A,FALSE,"DEF2";#N/A,#N/A,FALSE,"DEF3"}</definedName>
    <definedName name="_______DEF3" hidden="1">{#N/A,#N/A,FALSE,"DEF1";#N/A,#N/A,FALSE,"DEF2";#N/A,#N/A,FALSE,"DEF3"}</definedName>
    <definedName name="_______efc10" localSheetId="13" hidden="1">{"'RR'!$A$2:$E$81"}</definedName>
    <definedName name="_______efc10" hidden="1">{"'RR'!$A$2:$E$81"}</definedName>
    <definedName name="_______EFC2" localSheetId="13" hidden="1">{"'RR'!$A$2:$E$81"}</definedName>
    <definedName name="_______EFC2" hidden="1">{"'RR'!$A$2:$E$81"}</definedName>
    <definedName name="_______EFC2_1" localSheetId="13" hidden="1">{"'RR'!$A$2:$E$81"}</definedName>
    <definedName name="_______EFC2_1" hidden="1">{"'RR'!$A$2:$E$81"}</definedName>
    <definedName name="_______EFC2_1_1" localSheetId="13" hidden="1">{"'RR'!$A$2:$E$81"}</definedName>
    <definedName name="_______EFC2_1_1" hidden="1">{"'RR'!$A$2:$E$81"}</definedName>
    <definedName name="_______EFC2_1_1_1" localSheetId="13" hidden="1">{"'RR'!$A$2:$E$81"}</definedName>
    <definedName name="_______EFC2_1_1_1" hidden="1">{"'RR'!$A$2:$E$81"}</definedName>
    <definedName name="_______EFC2_1_2" localSheetId="13" hidden="1">{"'RR'!$A$2:$E$81"}</definedName>
    <definedName name="_______EFC2_1_2" hidden="1">{"'RR'!$A$2:$E$81"}</definedName>
    <definedName name="_______EFC2_2" localSheetId="13" hidden="1">{"'RR'!$A$2:$E$81"}</definedName>
    <definedName name="_______EFC2_2" hidden="1">{"'RR'!$A$2:$E$81"}</definedName>
    <definedName name="_______EFC3" localSheetId="13" hidden="1">{"'RR'!$A$2:$E$81"}</definedName>
    <definedName name="_______EFC3" hidden="1">{"'RR'!$A$2:$E$81"}</definedName>
    <definedName name="_______EFC3_1" localSheetId="13" hidden="1">{"'RR'!$A$2:$E$81"}</definedName>
    <definedName name="_______EFC3_1" hidden="1">{"'RR'!$A$2:$E$81"}</definedName>
    <definedName name="_______EFC3_1_1" localSheetId="13" hidden="1">{"'RR'!$A$2:$E$81"}</definedName>
    <definedName name="_______EFC3_1_1" hidden="1">{"'RR'!$A$2:$E$81"}</definedName>
    <definedName name="_______EFC3_1_1_1" localSheetId="13" hidden="1">{"'RR'!$A$2:$E$81"}</definedName>
    <definedName name="_______EFC3_1_1_1" hidden="1">{"'RR'!$A$2:$E$81"}</definedName>
    <definedName name="_______EFC3_1_2" localSheetId="13" hidden="1">{"'RR'!$A$2:$E$81"}</definedName>
    <definedName name="_______EFC3_1_2" hidden="1">{"'RR'!$A$2:$E$81"}</definedName>
    <definedName name="_______EFC3_2" localSheetId="13" hidden="1">{"'RR'!$A$2:$E$81"}</definedName>
    <definedName name="_______EFC3_2" hidden="1">{"'RR'!$A$2:$E$81"}</definedName>
    <definedName name="_______EFC4" localSheetId="13" hidden="1">{"'RR'!$A$2:$E$81"}</definedName>
    <definedName name="_______EFC4" hidden="1">{"'RR'!$A$2:$E$81"}</definedName>
    <definedName name="_______ffp16" localSheetId="13" hidden="1">{"'gráf jan00'!$A$1:$AK$41"}</definedName>
    <definedName name="_______ffp16" hidden="1">{"'gráf jan00'!$A$1:$AK$41"}</definedName>
    <definedName name="_______ffp4589" localSheetId="13" hidden="1">{"'gráf jan00'!$A$1:$AK$41"}</definedName>
    <definedName name="_______ffp4589" hidden="1">{"'gráf jan00'!$A$1:$AK$41"}</definedName>
    <definedName name="_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jun04" localSheetId="13" hidden="1">{"'gráf jan00'!$A$1:$AK$41"}</definedName>
    <definedName name="_______jun04" hidden="1">{"'gráf jan00'!$A$1:$AK$41"}</definedName>
    <definedName name="_______ltf2" hidden="1">#REF!</definedName>
    <definedName name="_______MOA1" localSheetId="13" hidden="1">{#N/A,#N/A,FALSE,"DEF1";#N/A,#N/A,FALSE,"DEF2";#N/A,#N/A,FALSE,"DEF3"}</definedName>
    <definedName name="_______MOA1" hidden="1">{#N/A,#N/A,FALSE,"DEF1";#N/A,#N/A,FALSE,"DEF2";#N/A,#N/A,FALSE,"DEF3"}</definedName>
    <definedName name="_______MOA2" localSheetId="13" hidden="1">{#N/A,#N/A,FALSE,"DEF1";#N/A,#N/A,FALSE,"DEF2";#N/A,#N/A,FALSE,"DEF3"}</definedName>
    <definedName name="_______MOA2" hidden="1">{#N/A,#N/A,FALSE,"DEF1";#N/A,#N/A,FALSE,"DEF2";#N/A,#N/A,FALSE,"DEF3"}</definedName>
    <definedName name="_______n2" localSheetId="13" hidden="1">{#N/A,#N/A,FALSE,"PCOL"}</definedName>
    <definedName name="_______n2" hidden="1">{#N/A,#N/A,FALSE,"PCOL"}</definedName>
    <definedName name="_______n2_1" localSheetId="13" hidden="1">{#N/A,#N/A,FALSE,"PCOL"}</definedName>
    <definedName name="_______n2_1" hidden="1">{#N/A,#N/A,FALSE,"PCOL"}</definedName>
    <definedName name="_______n2_1_1" localSheetId="13" hidden="1">{#N/A,#N/A,FALSE,"PCOL"}</definedName>
    <definedName name="_______n2_1_1" hidden="1">{#N/A,#N/A,FALSE,"PCOL"}</definedName>
    <definedName name="_______n2_1_1_1" localSheetId="13" hidden="1">{#N/A,#N/A,FALSE,"PCOL"}</definedName>
    <definedName name="_______n2_1_1_1" hidden="1">{#N/A,#N/A,FALSE,"PCOL"}</definedName>
    <definedName name="_______n2_1_2" localSheetId="13" hidden="1">{#N/A,#N/A,FALSE,"PCOL"}</definedName>
    <definedName name="_______n2_1_2" hidden="1">{#N/A,#N/A,FALSE,"PCOL"}</definedName>
    <definedName name="_______n2_2" localSheetId="13" hidden="1">{#N/A,#N/A,FALSE,"PCOL"}</definedName>
    <definedName name="_______n2_2" hidden="1">{#N/A,#N/A,FALSE,"PCOL"}</definedName>
    <definedName name="_______OUT98" localSheetId="13" hidden="1">{#N/A,#N/A,TRUE,"Serviços"}</definedName>
    <definedName name="_______OUT98" hidden="1">{#N/A,#N/A,TRUE,"Serviços"}</definedName>
    <definedName name="_______OUT9888" localSheetId="13" hidden="1">{#N/A,#N/A,TRUE,"Serviços"}</definedName>
    <definedName name="_______OUT9888" hidden="1">{#N/A,#N/A,TRUE,"Serviços"}</definedName>
    <definedName name="_______PA01" localSheetId="13" hidden="1">{"'teste'!$B$2:$R$49"}</definedName>
    <definedName name="_______PA01" hidden="1">{"'teste'!$B$2:$R$49"}</definedName>
    <definedName name="_______PN10" localSheetId="13" hidden="1">{"'gráf jan00'!$A$1:$AK$41"}</definedName>
    <definedName name="_______PN10" hidden="1">{"'gráf jan00'!$A$1:$AK$41"}</definedName>
    <definedName name="_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_R" localSheetId="13" hidden="1">{#N/A,#N/A,FALSE,"ORC-ACKE";#N/A,#N/A,FALSE,"RESUMO"}</definedName>
    <definedName name="_______R" hidden="1">{#N/A,#N/A,FALSE,"ORC-ACKE";#N/A,#N/A,FALSE,"RESUMO"}</definedName>
    <definedName name="_______WX2" localSheetId="13" hidden="1">{#N/A,#N/A,FALSE,"EXPORTAC";#N/A,#N/A,FALSE,"SUPEL94"}</definedName>
    <definedName name="_______WX2" hidden="1">{#N/A,#N/A,FALSE,"EXPORTAC";#N/A,#N/A,FALSE,"SUPEL94"}</definedName>
    <definedName name="_______WX2_1" localSheetId="13" hidden="1">{#N/A,#N/A,FALSE,"EXPORTAC";#N/A,#N/A,FALSE,"SUPEL94"}</definedName>
    <definedName name="_______WX2_1" hidden="1">{#N/A,#N/A,FALSE,"EXPORTAC";#N/A,#N/A,FALSE,"SUPEL94"}</definedName>
    <definedName name="_______WX2_1_1" localSheetId="13" hidden="1">{#N/A,#N/A,FALSE,"EXPORTAC";#N/A,#N/A,FALSE,"SUPEL94"}</definedName>
    <definedName name="_______WX2_1_1" hidden="1">{#N/A,#N/A,FALSE,"EXPORTAC";#N/A,#N/A,FALSE,"SUPEL94"}</definedName>
    <definedName name="_______WX2_1_1_1" localSheetId="13" hidden="1">{#N/A,#N/A,FALSE,"EXPORTAC";#N/A,#N/A,FALSE,"SUPEL94"}</definedName>
    <definedName name="_______WX2_1_1_1" hidden="1">{#N/A,#N/A,FALSE,"EXPORTAC";#N/A,#N/A,FALSE,"SUPEL94"}</definedName>
    <definedName name="_______WX2_1_2" localSheetId="13" hidden="1">{#N/A,#N/A,FALSE,"EXPORTAC";#N/A,#N/A,FALSE,"SUPEL94"}</definedName>
    <definedName name="_______WX2_1_2" hidden="1">{#N/A,#N/A,FALSE,"EXPORTAC";#N/A,#N/A,FALSE,"SUPEL94"}</definedName>
    <definedName name="_______WX2_2" localSheetId="13" hidden="1">{#N/A,#N/A,FALSE,"EXPORTAC";#N/A,#N/A,FALSE,"SUPEL94"}</definedName>
    <definedName name="_______WX2_2" hidden="1">{#N/A,#N/A,FALSE,"EXPORTAC";#N/A,#N/A,FALSE,"SUPEL94"}</definedName>
    <definedName name="_______x1" localSheetId="13" hidden="1">{#N/A,#N/A,FALSE,"EXPORTAC";#N/A,#N/A,FALSE,"SUPEL94"}</definedName>
    <definedName name="_______x1" hidden="1">{#N/A,#N/A,FALSE,"EXPORTAC";#N/A,#N/A,FALSE,"SUPEL94"}</definedName>
    <definedName name="_______x1_1" localSheetId="13" hidden="1">{#N/A,#N/A,FALSE,"EXPORTAC";#N/A,#N/A,FALSE,"SUPEL94"}</definedName>
    <definedName name="_______x1_1" hidden="1">{#N/A,#N/A,FALSE,"EXPORTAC";#N/A,#N/A,FALSE,"SUPEL94"}</definedName>
    <definedName name="_______x1_1_1" localSheetId="13" hidden="1">{#N/A,#N/A,FALSE,"EXPORTAC";#N/A,#N/A,FALSE,"SUPEL94"}</definedName>
    <definedName name="_______x1_1_1" hidden="1">{#N/A,#N/A,FALSE,"EXPORTAC";#N/A,#N/A,FALSE,"SUPEL94"}</definedName>
    <definedName name="_______x1_1_1_1" localSheetId="13" hidden="1">{#N/A,#N/A,FALSE,"EXPORTAC";#N/A,#N/A,FALSE,"SUPEL94"}</definedName>
    <definedName name="_______x1_1_1_1" hidden="1">{#N/A,#N/A,FALSE,"EXPORTAC";#N/A,#N/A,FALSE,"SUPEL94"}</definedName>
    <definedName name="_______x1_1_2" localSheetId="13" hidden="1">{#N/A,#N/A,FALSE,"EXPORTAC";#N/A,#N/A,FALSE,"SUPEL94"}</definedName>
    <definedName name="_______x1_1_2" hidden="1">{#N/A,#N/A,FALSE,"EXPORTAC";#N/A,#N/A,FALSE,"SUPEL94"}</definedName>
    <definedName name="_______x1_2" localSheetId="13" hidden="1">{#N/A,#N/A,FALSE,"EXPORTAC";#N/A,#N/A,FALSE,"SUPEL94"}</definedName>
    <definedName name="_______x1_2" hidden="1">{#N/A,#N/A,FALSE,"EXPORTAC";#N/A,#N/A,FALSE,"SUPEL94"}</definedName>
    <definedName name="_______x2" localSheetId="13" hidden="1">{#N/A,#N/A,FALSE,"GQGEMPRE"}</definedName>
    <definedName name="_______x2" hidden="1">{#N/A,#N/A,FALSE,"GQGEMPRE"}</definedName>
    <definedName name="_______x2_1" localSheetId="13" hidden="1">{#N/A,#N/A,FALSE,"GQGEMPRE"}</definedName>
    <definedName name="_______x2_1" hidden="1">{#N/A,#N/A,FALSE,"GQGEMPRE"}</definedName>
    <definedName name="_______x2_1_1" localSheetId="13" hidden="1">{#N/A,#N/A,FALSE,"GQGEMPRE"}</definedName>
    <definedName name="_______x2_1_1" hidden="1">{#N/A,#N/A,FALSE,"GQGEMPRE"}</definedName>
    <definedName name="_______x2_1_1_1" localSheetId="13" hidden="1">{#N/A,#N/A,FALSE,"GQGEMPRE"}</definedName>
    <definedName name="_______x2_1_1_1" hidden="1">{#N/A,#N/A,FALSE,"GQGEMPRE"}</definedName>
    <definedName name="_______x2_1_2" localSheetId="13" hidden="1">{#N/A,#N/A,FALSE,"GQGEMPRE"}</definedName>
    <definedName name="_______x2_1_2" hidden="1">{#N/A,#N/A,FALSE,"GQGEMPRE"}</definedName>
    <definedName name="_______x2_2" localSheetId="13" hidden="1">{#N/A,#N/A,FALSE,"GQGEMPRE"}</definedName>
    <definedName name="_______x2_2" hidden="1">{#N/A,#N/A,FALSE,"GQGEMPRE"}</definedName>
    <definedName name="_______xlfn.BAHTTEXT" hidden="1">#NAME?</definedName>
    <definedName name="_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_a999" hidden="1">{#N/A,#N/A,FALSE,"ANEXO3 99 ERA";#N/A,#N/A,FALSE,"ANEXO3 99 UBÁ2";#N/A,#N/A,FALSE,"ANEXO3 99 DTU";#N/A,#N/A,FALSE,"ANEXO3 99 RDR";#N/A,#N/A,FALSE,"ANEXO3 99 UBÁ4";#N/A,#N/A,FALSE,"ANEXO3 99 UBÁ6"}</definedName>
    <definedName name="______ago1" localSheetId="13" hidden="1">{"'gráf jan00'!$A$1:$AK$41"}</definedName>
    <definedName name="______ago1" hidden="1">{"'gráf jan00'!$A$1:$AK$41"}</definedName>
    <definedName name="______ago1_1" localSheetId="13" hidden="1">{"'gráf jan00'!$A$1:$AK$41"}</definedName>
    <definedName name="______ago1_1" hidden="1">{"'gráf jan00'!$A$1:$AK$41"}</definedName>
    <definedName name="______ago1_1_1" localSheetId="13" hidden="1">{"'gráf jan00'!$A$1:$AK$41"}</definedName>
    <definedName name="______ago1_1_1" hidden="1">{"'gráf jan00'!$A$1:$AK$41"}</definedName>
    <definedName name="______ago1_1_1_1" localSheetId="13" hidden="1">{"'gráf jan00'!$A$1:$AK$41"}</definedName>
    <definedName name="______ago1_1_1_1" hidden="1">{"'gráf jan00'!$A$1:$AK$41"}</definedName>
    <definedName name="______ago1_1_2" localSheetId="13" hidden="1">{"'gráf jan00'!$A$1:$AK$41"}</definedName>
    <definedName name="______ago1_1_2" hidden="1">{"'gráf jan00'!$A$1:$AK$41"}</definedName>
    <definedName name="______ago1_2" localSheetId="13" hidden="1">{"'gráf jan00'!$A$1:$AK$41"}</definedName>
    <definedName name="______ago1_2" hidden="1">{"'gráf jan00'!$A$1:$AK$41"}</definedName>
    <definedName name="______ago10" localSheetId="13" hidden="1">{"'gráf jan00'!$A$1:$AK$41"}</definedName>
    <definedName name="______ago10" hidden="1">{"'gráf jan00'!$A$1:$AK$41"}</definedName>
    <definedName name="______ago10_1" localSheetId="13" hidden="1">{"'gráf jan00'!$A$1:$AK$41"}</definedName>
    <definedName name="______ago10_1" hidden="1">{"'gráf jan00'!$A$1:$AK$41"}</definedName>
    <definedName name="______ago10_1_1" localSheetId="13" hidden="1">{"'gráf jan00'!$A$1:$AK$41"}</definedName>
    <definedName name="______ago10_1_1" hidden="1">{"'gráf jan00'!$A$1:$AK$41"}</definedName>
    <definedName name="______ago10_1_1_1" localSheetId="13" hidden="1">{"'gráf jan00'!$A$1:$AK$41"}</definedName>
    <definedName name="______ago10_1_1_1" hidden="1">{"'gráf jan00'!$A$1:$AK$41"}</definedName>
    <definedName name="______ago10_1_2" localSheetId="13" hidden="1">{"'gráf jan00'!$A$1:$AK$41"}</definedName>
    <definedName name="______ago10_1_2" hidden="1">{"'gráf jan00'!$A$1:$AK$41"}</definedName>
    <definedName name="______ago10_2" localSheetId="13" hidden="1">{"'gráf jan00'!$A$1:$AK$41"}</definedName>
    <definedName name="______ago10_2" hidden="1">{"'gráf jan00'!$A$1:$AK$41"}</definedName>
    <definedName name="______ago2" localSheetId="13" hidden="1">{"'gráf jan00'!$A$1:$AK$41"}</definedName>
    <definedName name="______ago2" hidden="1">{"'gráf jan00'!$A$1:$AK$41"}</definedName>
    <definedName name="______ago2_1" localSheetId="13" hidden="1">{"'gráf jan00'!$A$1:$AK$41"}</definedName>
    <definedName name="______ago2_1" hidden="1">{"'gráf jan00'!$A$1:$AK$41"}</definedName>
    <definedName name="______ago2_1_1" localSheetId="13" hidden="1">{"'gráf jan00'!$A$1:$AK$41"}</definedName>
    <definedName name="______ago2_1_1" hidden="1">{"'gráf jan00'!$A$1:$AK$41"}</definedName>
    <definedName name="______ago2_1_1_1" localSheetId="13" hidden="1">{"'gráf jan00'!$A$1:$AK$41"}</definedName>
    <definedName name="______ago2_1_1_1" hidden="1">{"'gráf jan00'!$A$1:$AK$41"}</definedName>
    <definedName name="______ago2_1_2" localSheetId="13" hidden="1">{"'gráf jan00'!$A$1:$AK$41"}</definedName>
    <definedName name="______ago2_1_2" hidden="1">{"'gráf jan00'!$A$1:$AK$41"}</definedName>
    <definedName name="______ago2_2" localSheetId="13" hidden="1">{"'gráf jan00'!$A$1:$AK$41"}</definedName>
    <definedName name="______ago2_2" hidden="1">{"'gráf jan00'!$A$1:$AK$41"}</definedName>
    <definedName name="______ago3" localSheetId="13" hidden="1">{"'gráf jan00'!$A$1:$AK$41"}</definedName>
    <definedName name="______ago3" hidden="1">{"'gráf jan00'!$A$1:$AK$41"}</definedName>
    <definedName name="______ago3_1" localSheetId="13" hidden="1">{"'gráf jan00'!$A$1:$AK$41"}</definedName>
    <definedName name="______ago3_1" hidden="1">{"'gráf jan00'!$A$1:$AK$41"}</definedName>
    <definedName name="______ago3_1_1" localSheetId="13" hidden="1">{"'gráf jan00'!$A$1:$AK$41"}</definedName>
    <definedName name="______ago3_1_1" hidden="1">{"'gráf jan00'!$A$1:$AK$41"}</definedName>
    <definedName name="______ago3_1_1_1" localSheetId="13" hidden="1">{"'gráf jan00'!$A$1:$AK$41"}</definedName>
    <definedName name="______ago3_1_1_1" hidden="1">{"'gráf jan00'!$A$1:$AK$41"}</definedName>
    <definedName name="______ago3_1_2" localSheetId="13" hidden="1">{"'gráf jan00'!$A$1:$AK$41"}</definedName>
    <definedName name="______ago3_1_2" hidden="1">{"'gráf jan00'!$A$1:$AK$41"}</definedName>
    <definedName name="______ago3_2" localSheetId="13" hidden="1">{"'gráf jan00'!$A$1:$AK$41"}</definedName>
    <definedName name="______ago3_2" hidden="1">{"'gráf jan00'!$A$1:$AK$41"}</definedName>
    <definedName name="______ago4" localSheetId="13" hidden="1">{"'gráf jan00'!$A$1:$AK$41"}</definedName>
    <definedName name="______ago4" hidden="1">{"'gráf jan00'!$A$1:$AK$41"}</definedName>
    <definedName name="______ago4_1" localSheetId="13" hidden="1">{"'gráf jan00'!$A$1:$AK$41"}</definedName>
    <definedName name="______ago4_1" hidden="1">{"'gráf jan00'!$A$1:$AK$41"}</definedName>
    <definedName name="______ago4_1_1" localSheetId="13" hidden="1">{"'gráf jan00'!$A$1:$AK$41"}</definedName>
    <definedName name="______ago4_1_1" hidden="1">{"'gráf jan00'!$A$1:$AK$41"}</definedName>
    <definedName name="______ago4_1_1_1" localSheetId="13" hidden="1">{"'gráf jan00'!$A$1:$AK$41"}</definedName>
    <definedName name="______ago4_1_1_1" hidden="1">{"'gráf jan00'!$A$1:$AK$41"}</definedName>
    <definedName name="______ago4_1_2" localSheetId="13" hidden="1">{"'gráf jan00'!$A$1:$AK$41"}</definedName>
    <definedName name="______ago4_1_2" hidden="1">{"'gráf jan00'!$A$1:$AK$41"}</definedName>
    <definedName name="______ago4_2" localSheetId="13" hidden="1">{"'gráf jan00'!$A$1:$AK$41"}</definedName>
    <definedName name="______ago4_2" hidden="1">{"'gráf jan00'!$A$1:$AK$41"}</definedName>
    <definedName name="______ago5" localSheetId="13" hidden="1">{"'gráf jan00'!$A$1:$AK$41"}</definedName>
    <definedName name="______ago5" hidden="1">{"'gráf jan00'!$A$1:$AK$41"}</definedName>
    <definedName name="______ago5_1" localSheetId="13" hidden="1">{"'gráf jan00'!$A$1:$AK$41"}</definedName>
    <definedName name="______ago5_1" hidden="1">{"'gráf jan00'!$A$1:$AK$41"}</definedName>
    <definedName name="______ago5_1_1" localSheetId="13" hidden="1">{"'gráf jan00'!$A$1:$AK$41"}</definedName>
    <definedName name="______ago5_1_1" hidden="1">{"'gráf jan00'!$A$1:$AK$41"}</definedName>
    <definedName name="______ago5_1_1_1" localSheetId="13" hidden="1">{"'gráf jan00'!$A$1:$AK$41"}</definedName>
    <definedName name="______ago5_1_1_1" hidden="1">{"'gráf jan00'!$A$1:$AK$41"}</definedName>
    <definedName name="______ago5_1_2" localSheetId="13" hidden="1">{"'gráf jan00'!$A$1:$AK$41"}</definedName>
    <definedName name="______ago5_1_2" hidden="1">{"'gráf jan00'!$A$1:$AK$41"}</definedName>
    <definedName name="______ago5_2" localSheetId="13" hidden="1">{"'gráf jan00'!$A$1:$AK$41"}</definedName>
    <definedName name="______ago5_2" hidden="1">{"'gráf jan00'!$A$1:$AK$41"}</definedName>
    <definedName name="______ago6" localSheetId="13" hidden="1">{"'gráf jan00'!$A$1:$AK$41"}</definedName>
    <definedName name="______ago6" hidden="1">{"'gráf jan00'!$A$1:$AK$41"}</definedName>
    <definedName name="______ago6_1" localSheetId="13" hidden="1">{"'gráf jan00'!$A$1:$AK$41"}</definedName>
    <definedName name="______ago6_1" hidden="1">{"'gráf jan00'!$A$1:$AK$41"}</definedName>
    <definedName name="______ago6_1_1" localSheetId="13" hidden="1">{"'gráf jan00'!$A$1:$AK$41"}</definedName>
    <definedName name="______ago6_1_1" hidden="1">{"'gráf jan00'!$A$1:$AK$41"}</definedName>
    <definedName name="______ago6_1_1_1" localSheetId="13" hidden="1">{"'gráf jan00'!$A$1:$AK$41"}</definedName>
    <definedName name="______ago6_1_1_1" hidden="1">{"'gráf jan00'!$A$1:$AK$41"}</definedName>
    <definedName name="______ago6_1_2" localSheetId="13" hidden="1">{"'gráf jan00'!$A$1:$AK$41"}</definedName>
    <definedName name="______ago6_1_2" hidden="1">{"'gráf jan00'!$A$1:$AK$41"}</definedName>
    <definedName name="______ago6_2" localSheetId="13" hidden="1">{"'gráf jan00'!$A$1:$AK$41"}</definedName>
    <definedName name="______ago6_2" hidden="1">{"'gráf jan00'!$A$1:$AK$41"}</definedName>
    <definedName name="______ago7" localSheetId="13" hidden="1">{"'gráf jan00'!$A$1:$AK$41"}</definedName>
    <definedName name="______ago7" hidden="1">{"'gráf jan00'!$A$1:$AK$41"}</definedName>
    <definedName name="______ago7_1" localSheetId="13" hidden="1">{"'gráf jan00'!$A$1:$AK$41"}</definedName>
    <definedName name="______ago7_1" hidden="1">{"'gráf jan00'!$A$1:$AK$41"}</definedName>
    <definedName name="______ago7_1_1" localSheetId="13" hidden="1">{"'gráf jan00'!$A$1:$AK$41"}</definedName>
    <definedName name="______ago7_1_1" hidden="1">{"'gráf jan00'!$A$1:$AK$41"}</definedName>
    <definedName name="______ago7_1_1_1" localSheetId="13" hidden="1">{"'gráf jan00'!$A$1:$AK$41"}</definedName>
    <definedName name="______ago7_1_1_1" hidden="1">{"'gráf jan00'!$A$1:$AK$41"}</definedName>
    <definedName name="______ago7_1_2" localSheetId="13" hidden="1">{"'gráf jan00'!$A$1:$AK$41"}</definedName>
    <definedName name="______ago7_1_2" hidden="1">{"'gráf jan00'!$A$1:$AK$41"}</definedName>
    <definedName name="______ago7_2" localSheetId="13" hidden="1">{"'gráf jan00'!$A$1:$AK$41"}</definedName>
    <definedName name="______ago7_2" hidden="1">{"'gráf jan00'!$A$1:$AK$41"}</definedName>
    <definedName name="______ago8" localSheetId="13" hidden="1">{"'gráf jan00'!$A$1:$AK$41"}</definedName>
    <definedName name="______ago8" hidden="1">{"'gráf jan00'!$A$1:$AK$41"}</definedName>
    <definedName name="______ago8_1" localSheetId="13" hidden="1">{"'gráf jan00'!$A$1:$AK$41"}</definedName>
    <definedName name="______ago8_1" hidden="1">{"'gráf jan00'!$A$1:$AK$41"}</definedName>
    <definedName name="______ago8_1_1" localSheetId="13" hidden="1">{"'gráf jan00'!$A$1:$AK$41"}</definedName>
    <definedName name="______ago8_1_1" hidden="1">{"'gráf jan00'!$A$1:$AK$41"}</definedName>
    <definedName name="______ago8_1_1_1" localSheetId="13" hidden="1">{"'gráf jan00'!$A$1:$AK$41"}</definedName>
    <definedName name="______ago8_1_1_1" hidden="1">{"'gráf jan00'!$A$1:$AK$41"}</definedName>
    <definedName name="______ago8_1_2" localSheetId="13" hidden="1">{"'gráf jan00'!$A$1:$AK$41"}</definedName>
    <definedName name="______ago8_1_2" hidden="1">{"'gráf jan00'!$A$1:$AK$41"}</definedName>
    <definedName name="______ago8_2" localSheetId="13" hidden="1">{"'gráf jan00'!$A$1:$AK$41"}</definedName>
    <definedName name="______ago8_2" hidden="1">{"'gráf jan00'!$A$1:$AK$41"}</definedName>
    <definedName name="______ago9" localSheetId="13" hidden="1">{"'gráf jan00'!$A$1:$AK$41"}</definedName>
    <definedName name="______ago9" hidden="1">{"'gráf jan00'!$A$1:$AK$41"}</definedName>
    <definedName name="______ago9_1" localSheetId="13" hidden="1">{"'gráf jan00'!$A$1:$AK$41"}</definedName>
    <definedName name="______ago9_1" hidden="1">{"'gráf jan00'!$A$1:$AK$41"}</definedName>
    <definedName name="______ago9_1_1" localSheetId="13" hidden="1">{"'gráf jan00'!$A$1:$AK$41"}</definedName>
    <definedName name="______ago9_1_1" hidden="1">{"'gráf jan00'!$A$1:$AK$41"}</definedName>
    <definedName name="______ago9_1_1_1" localSheetId="13" hidden="1">{"'gráf jan00'!$A$1:$AK$41"}</definedName>
    <definedName name="______ago9_1_1_1" hidden="1">{"'gráf jan00'!$A$1:$AK$41"}</definedName>
    <definedName name="______ago9_1_2" localSheetId="13" hidden="1">{"'gráf jan00'!$A$1:$AK$41"}</definedName>
    <definedName name="______ago9_1_2" hidden="1">{"'gráf jan00'!$A$1:$AK$41"}</definedName>
    <definedName name="______ago9_2" localSheetId="13" hidden="1">{"'gráf jan00'!$A$1:$AK$41"}</definedName>
    <definedName name="______ago9_2" hidden="1">{"'gráf jan00'!$A$1:$AK$41"}</definedName>
    <definedName name="______ago99999" localSheetId="13" hidden="1">{"'gráf jan00'!$A$1:$AK$41"}</definedName>
    <definedName name="______ago99999" hidden="1">{"'gráf jan00'!$A$1:$AK$41"}</definedName>
    <definedName name="_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db2" localSheetId="13" hidden="1">{"'Quadro'!$A$4:$BG$78"}</definedName>
    <definedName name="______db2" hidden="1">{"'Quadro'!$A$4:$BG$78"}</definedName>
    <definedName name="______DEF2" localSheetId="13" hidden="1">{#N/A,#N/A,FALSE,"DEF1";#N/A,#N/A,FALSE,"DEF2";#N/A,#N/A,FALSE,"DEF3"}</definedName>
    <definedName name="______DEF2" hidden="1">{#N/A,#N/A,FALSE,"DEF1";#N/A,#N/A,FALSE,"DEF2";#N/A,#N/A,FALSE,"DEF3"}</definedName>
    <definedName name="______DEF3" localSheetId="13" hidden="1">{#N/A,#N/A,FALSE,"DEF1";#N/A,#N/A,FALSE,"DEF2";#N/A,#N/A,FALSE,"DEF3"}</definedName>
    <definedName name="______DEF3" hidden="1">{#N/A,#N/A,FALSE,"DEF1";#N/A,#N/A,FALSE,"DEF2";#N/A,#N/A,FALSE,"DEF3"}</definedName>
    <definedName name="______efc10" localSheetId="13" hidden="1">{"'RR'!$A$2:$E$81"}</definedName>
    <definedName name="______efc10" hidden="1">{"'RR'!$A$2:$E$81"}</definedName>
    <definedName name="______efc10_1" localSheetId="13" hidden="1">{"'RR'!$A$2:$E$81"}</definedName>
    <definedName name="______efc10_1" hidden="1">{"'RR'!$A$2:$E$81"}</definedName>
    <definedName name="______efc10_1_1" localSheetId="13" hidden="1">{"'RR'!$A$2:$E$81"}</definedName>
    <definedName name="______efc10_1_1" hidden="1">{"'RR'!$A$2:$E$81"}</definedName>
    <definedName name="______efc10_1_1_1" localSheetId="13" hidden="1">{"'RR'!$A$2:$E$81"}</definedName>
    <definedName name="______efc10_1_1_1" hidden="1">{"'RR'!$A$2:$E$81"}</definedName>
    <definedName name="______efc10_1_2" localSheetId="13" hidden="1">{"'RR'!$A$2:$E$81"}</definedName>
    <definedName name="______efc10_1_2" hidden="1">{"'RR'!$A$2:$E$81"}</definedName>
    <definedName name="______efc10_2" localSheetId="13" hidden="1">{"'RR'!$A$2:$E$81"}</definedName>
    <definedName name="______efc10_2" hidden="1">{"'RR'!$A$2:$E$81"}</definedName>
    <definedName name="______EFC2" localSheetId="13" hidden="1">{"'RR'!$A$2:$E$81"}</definedName>
    <definedName name="______EFC2" hidden="1">{"'RR'!$A$2:$E$81"}</definedName>
    <definedName name="______EFC2_1" localSheetId="13" hidden="1">{"'RR'!$A$2:$E$81"}</definedName>
    <definedName name="______EFC2_1" hidden="1">{"'RR'!$A$2:$E$81"}</definedName>
    <definedName name="______EFC2_1_1" localSheetId="13" hidden="1">{"'RR'!$A$2:$E$81"}</definedName>
    <definedName name="______EFC2_1_1" hidden="1">{"'RR'!$A$2:$E$81"}</definedName>
    <definedName name="______EFC2_1_1_1" localSheetId="13" hidden="1">{"'RR'!$A$2:$E$81"}</definedName>
    <definedName name="______EFC2_1_1_1" hidden="1">{"'RR'!$A$2:$E$81"}</definedName>
    <definedName name="______EFC2_1_2" localSheetId="13" hidden="1">{"'RR'!$A$2:$E$81"}</definedName>
    <definedName name="______EFC2_1_2" hidden="1">{"'RR'!$A$2:$E$81"}</definedName>
    <definedName name="______EFC2_2" localSheetId="13" hidden="1">{"'RR'!$A$2:$E$81"}</definedName>
    <definedName name="______EFC2_2" hidden="1">{"'RR'!$A$2:$E$81"}</definedName>
    <definedName name="______EFC3" localSheetId="13" hidden="1">{"'RR'!$A$2:$E$81"}</definedName>
    <definedName name="______EFC3" hidden="1">{"'RR'!$A$2:$E$81"}</definedName>
    <definedName name="______EFC3_1" localSheetId="13" hidden="1">{"'RR'!$A$2:$E$81"}</definedName>
    <definedName name="______EFC3_1" hidden="1">{"'RR'!$A$2:$E$81"}</definedName>
    <definedName name="______EFC3_1_1" localSheetId="13" hidden="1">{"'RR'!$A$2:$E$81"}</definedName>
    <definedName name="______EFC3_1_1" hidden="1">{"'RR'!$A$2:$E$81"}</definedName>
    <definedName name="______EFC3_1_1_1" localSheetId="13" hidden="1">{"'RR'!$A$2:$E$81"}</definedName>
    <definedName name="______EFC3_1_1_1" hidden="1">{"'RR'!$A$2:$E$81"}</definedName>
    <definedName name="______EFC3_1_2" localSheetId="13" hidden="1">{"'RR'!$A$2:$E$81"}</definedName>
    <definedName name="______EFC3_1_2" hidden="1">{"'RR'!$A$2:$E$81"}</definedName>
    <definedName name="______EFC3_2" localSheetId="13" hidden="1">{"'RR'!$A$2:$E$81"}</definedName>
    <definedName name="______EFC3_2" hidden="1">{"'RR'!$A$2:$E$81"}</definedName>
    <definedName name="______EFC4" localSheetId="13" hidden="1">{"'RR'!$A$2:$E$81"}</definedName>
    <definedName name="______EFC4" hidden="1">{"'RR'!$A$2:$E$81"}</definedName>
    <definedName name="______EFC4_1" localSheetId="13" hidden="1">{"'RR'!$A$2:$E$81"}</definedName>
    <definedName name="______EFC4_1" hidden="1">{"'RR'!$A$2:$E$81"}</definedName>
    <definedName name="______EFC4_1_1" localSheetId="13" hidden="1">{"'RR'!$A$2:$E$81"}</definedName>
    <definedName name="______EFC4_1_1" hidden="1">{"'RR'!$A$2:$E$81"}</definedName>
    <definedName name="______EFC4_1_1_1" localSheetId="13" hidden="1">{"'RR'!$A$2:$E$81"}</definedName>
    <definedName name="______EFC4_1_1_1" hidden="1">{"'RR'!$A$2:$E$81"}</definedName>
    <definedName name="______EFC4_1_2" localSheetId="13" hidden="1">{"'RR'!$A$2:$E$81"}</definedName>
    <definedName name="______EFC4_1_2" hidden="1">{"'RR'!$A$2:$E$81"}</definedName>
    <definedName name="______EFC4_2" localSheetId="13" hidden="1">{"'RR'!$A$2:$E$81"}</definedName>
    <definedName name="______EFC4_2" hidden="1">{"'RR'!$A$2:$E$81"}</definedName>
    <definedName name="______ffp16" localSheetId="13" hidden="1">{"'gráf jan00'!$A$1:$AK$41"}</definedName>
    <definedName name="______ffp16" hidden="1">{"'gráf jan00'!$A$1:$AK$41"}</definedName>
    <definedName name="______ffp4589" localSheetId="13" hidden="1">{"'gráf jan00'!$A$1:$AK$41"}</definedName>
    <definedName name="______ffp4589" hidden="1">{"'gráf jan00'!$A$1:$AK$41"}</definedName>
    <definedName name="_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jun04" localSheetId="13" hidden="1">{"'gráf jan00'!$A$1:$AK$41"}</definedName>
    <definedName name="______jun04" hidden="1">{"'gráf jan00'!$A$1:$AK$41"}</definedName>
    <definedName name="______jun04_1" localSheetId="13" hidden="1">{"'gráf jan00'!$A$1:$AK$41"}</definedName>
    <definedName name="______jun04_1" hidden="1">{"'gráf jan00'!$A$1:$AK$41"}</definedName>
    <definedName name="______jun04_1_1" localSheetId="13" hidden="1">{"'gráf jan00'!$A$1:$AK$41"}</definedName>
    <definedName name="______jun04_1_1" hidden="1">{"'gráf jan00'!$A$1:$AK$41"}</definedName>
    <definedName name="______jun04_1_1_1" localSheetId="13" hidden="1">{"'gráf jan00'!$A$1:$AK$41"}</definedName>
    <definedName name="______jun04_1_1_1" hidden="1">{"'gráf jan00'!$A$1:$AK$41"}</definedName>
    <definedName name="______jun04_1_2" localSheetId="13" hidden="1">{"'gráf jan00'!$A$1:$AK$41"}</definedName>
    <definedName name="______jun04_1_2" hidden="1">{"'gráf jan00'!$A$1:$AK$41"}</definedName>
    <definedName name="______jun04_2" localSheetId="13" hidden="1">{"'gráf jan00'!$A$1:$AK$41"}</definedName>
    <definedName name="______jun04_2" hidden="1">{"'gráf jan00'!$A$1:$AK$41"}</definedName>
    <definedName name="______ltf2" hidden="1">#REF!</definedName>
    <definedName name="______MOA1" localSheetId="13" hidden="1">{#N/A,#N/A,FALSE,"DEF1";#N/A,#N/A,FALSE,"DEF2";#N/A,#N/A,FALSE,"DEF3"}</definedName>
    <definedName name="______MOA1" hidden="1">{#N/A,#N/A,FALSE,"DEF1";#N/A,#N/A,FALSE,"DEF2";#N/A,#N/A,FALSE,"DEF3"}</definedName>
    <definedName name="______MOA2" localSheetId="13" hidden="1">{#N/A,#N/A,FALSE,"DEF1";#N/A,#N/A,FALSE,"DEF2";#N/A,#N/A,FALSE,"DEF3"}</definedName>
    <definedName name="______MOA2" hidden="1">{#N/A,#N/A,FALSE,"DEF1";#N/A,#N/A,FALSE,"DEF2";#N/A,#N/A,FALSE,"DEF3"}</definedName>
    <definedName name="______n2" localSheetId="13" hidden="1">{#N/A,#N/A,FALSE,"PCOL"}</definedName>
    <definedName name="______n2" hidden="1">{#N/A,#N/A,FALSE,"PCOL"}</definedName>
    <definedName name="______n2_1" localSheetId="13" hidden="1">{#N/A,#N/A,FALSE,"PCOL"}</definedName>
    <definedName name="______n2_1" hidden="1">{#N/A,#N/A,FALSE,"PCOL"}</definedName>
    <definedName name="______n2_1_1" localSheetId="13" hidden="1">{#N/A,#N/A,FALSE,"PCOL"}</definedName>
    <definedName name="______n2_1_1" hidden="1">{#N/A,#N/A,FALSE,"PCOL"}</definedName>
    <definedName name="______n2_1_1_1" localSheetId="13" hidden="1">{#N/A,#N/A,FALSE,"PCOL"}</definedName>
    <definedName name="______n2_1_1_1" hidden="1">{#N/A,#N/A,FALSE,"PCOL"}</definedName>
    <definedName name="______n2_1_2" localSheetId="13" hidden="1">{#N/A,#N/A,FALSE,"PCOL"}</definedName>
    <definedName name="______n2_1_2" hidden="1">{#N/A,#N/A,FALSE,"PCOL"}</definedName>
    <definedName name="______n2_2" localSheetId="13" hidden="1">{#N/A,#N/A,FALSE,"PCOL"}</definedName>
    <definedName name="______n2_2" hidden="1">{#N/A,#N/A,FALSE,"PCOL"}</definedName>
    <definedName name="______out2008" localSheetId="13" hidden="1">{#N/A,#N/A,TRUE,"Serviços"}</definedName>
    <definedName name="______out2008" hidden="1">{#N/A,#N/A,TRUE,"Serviços"}</definedName>
    <definedName name="______OUT98" localSheetId="13" hidden="1">{#N/A,#N/A,TRUE,"Serviços"}</definedName>
    <definedName name="______OUT98" hidden="1">{#N/A,#N/A,TRUE,"Serviços"}</definedName>
    <definedName name="______OUTT98888" localSheetId="13" hidden="1">{#N/A,#N/A,TRUE,"Serviços"}</definedName>
    <definedName name="______OUTT98888" hidden="1">{#N/A,#N/A,TRUE,"Serviços"}</definedName>
    <definedName name="______PA01" localSheetId="13" hidden="1">{"'teste'!$B$2:$R$49"}</definedName>
    <definedName name="______PA01" hidden="1">{"'teste'!$B$2:$R$49"}</definedName>
    <definedName name="______PN10" localSheetId="13" hidden="1">{"'gráf jan00'!$A$1:$AK$41"}</definedName>
    <definedName name="______PN10" hidden="1">{"'gráf jan00'!$A$1:$AK$41"}</definedName>
    <definedName name="______PPU1" localSheetId="13" hidden="1">{#N/A,#N/A,FALSE,"Cronograma";#N/A,#N/A,FALSE,"Cronogr. 2"}</definedName>
    <definedName name="______PPU1" hidden="1">{#N/A,#N/A,FALSE,"Cronograma";#N/A,#N/A,FALSE,"Cronogr. 2"}</definedName>
    <definedName name="______PPU1_1" localSheetId="13" hidden="1">{#N/A,#N/A,FALSE,"Cronograma";#N/A,#N/A,FALSE,"Cronogr. 2"}</definedName>
    <definedName name="______PPU1_1" hidden="1">{#N/A,#N/A,FALSE,"Cronograma";#N/A,#N/A,FALSE,"Cronogr. 2"}</definedName>
    <definedName name="______PPU1_1_1" localSheetId="13" hidden="1">{#N/A,#N/A,FALSE,"Cronograma";#N/A,#N/A,FALSE,"Cronogr. 2"}</definedName>
    <definedName name="______PPU1_1_1" hidden="1">{#N/A,#N/A,FALSE,"Cronograma";#N/A,#N/A,FALSE,"Cronogr. 2"}</definedName>
    <definedName name="______PPU1_1_1_1" localSheetId="13" hidden="1">{#N/A,#N/A,FALSE,"Cronograma";#N/A,#N/A,FALSE,"Cronogr. 2"}</definedName>
    <definedName name="______PPU1_1_1_1" hidden="1">{#N/A,#N/A,FALSE,"Cronograma";#N/A,#N/A,FALSE,"Cronogr. 2"}</definedName>
    <definedName name="______PPU1_1_2" localSheetId="13" hidden="1">{#N/A,#N/A,FALSE,"Cronograma";#N/A,#N/A,FALSE,"Cronogr. 2"}</definedName>
    <definedName name="______PPU1_1_2" hidden="1">{#N/A,#N/A,FALSE,"Cronograma";#N/A,#N/A,FALSE,"Cronogr. 2"}</definedName>
    <definedName name="______PPU1_2" localSheetId="13" hidden="1">{#N/A,#N/A,FALSE,"Cronograma";#N/A,#N/A,FALSE,"Cronogr. 2"}</definedName>
    <definedName name="______PPU1_2" hidden="1">{#N/A,#N/A,FALSE,"Cronograma";#N/A,#N/A,FALSE,"Cronogr. 2"}</definedName>
    <definedName name="_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_R" localSheetId="13" hidden="1">{#N/A,#N/A,FALSE,"ORC-ACKE";#N/A,#N/A,FALSE,"RESUMO"}</definedName>
    <definedName name="______R" hidden="1">{#N/A,#N/A,FALSE,"ORC-ACKE";#N/A,#N/A,FALSE,"RESUMO"}</definedName>
    <definedName name="______WX2" localSheetId="13" hidden="1">{#N/A,#N/A,FALSE,"EXPORTAC";#N/A,#N/A,FALSE,"SUPEL94"}</definedName>
    <definedName name="______WX2" hidden="1">{#N/A,#N/A,FALSE,"EXPORTAC";#N/A,#N/A,FALSE,"SUPEL94"}</definedName>
    <definedName name="______WX2_1" localSheetId="13" hidden="1">{#N/A,#N/A,FALSE,"EXPORTAC";#N/A,#N/A,FALSE,"SUPEL94"}</definedName>
    <definedName name="______WX2_1" hidden="1">{#N/A,#N/A,FALSE,"EXPORTAC";#N/A,#N/A,FALSE,"SUPEL94"}</definedName>
    <definedName name="______WX2_1_1" localSheetId="13" hidden="1">{#N/A,#N/A,FALSE,"EXPORTAC";#N/A,#N/A,FALSE,"SUPEL94"}</definedName>
    <definedName name="______WX2_1_1" hidden="1">{#N/A,#N/A,FALSE,"EXPORTAC";#N/A,#N/A,FALSE,"SUPEL94"}</definedName>
    <definedName name="______WX2_1_1_1" localSheetId="13" hidden="1">{#N/A,#N/A,FALSE,"EXPORTAC";#N/A,#N/A,FALSE,"SUPEL94"}</definedName>
    <definedName name="______WX2_1_1_1" hidden="1">{#N/A,#N/A,FALSE,"EXPORTAC";#N/A,#N/A,FALSE,"SUPEL94"}</definedName>
    <definedName name="______WX2_1_2" localSheetId="13" hidden="1">{#N/A,#N/A,FALSE,"EXPORTAC";#N/A,#N/A,FALSE,"SUPEL94"}</definedName>
    <definedName name="______WX2_1_2" hidden="1">{#N/A,#N/A,FALSE,"EXPORTAC";#N/A,#N/A,FALSE,"SUPEL94"}</definedName>
    <definedName name="______WX2_2" localSheetId="13" hidden="1">{#N/A,#N/A,FALSE,"EXPORTAC";#N/A,#N/A,FALSE,"SUPEL94"}</definedName>
    <definedName name="______WX2_2" hidden="1">{#N/A,#N/A,FALSE,"EXPORTAC";#N/A,#N/A,FALSE,"SUPEL94"}</definedName>
    <definedName name="______x1" localSheetId="13" hidden="1">{#N/A,#N/A,FALSE,"EXPORTAC";#N/A,#N/A,FALSE,"SUPEL94"}</definedName>
    <definedName name="______x1" hidden="1">{#N/A,#N/A,FALSE,"EXPORTAC";#N/A,#N/A,FALSE,"SUPEL94"}</definedName>
    <definedName name="______x1_1" localSheetId="13" hidden="1">{#N/A,#N/A,FALSE,"EXPORTAC";#N/A,#N/A,FALSE,"SUPEL94"}</definedName>
    <definedName name="______x1_1" hidden="1">{#N/A,#N/A,FALSE,"EXPORTAC";#N/A,#N/A,FALSE,"SUPEL94"}</definedName>
    <definedName name="______x1_1_1" localSheetId="13" hidden="1">{#N/A,#N/A,FALSE,"EXPORTAC";#N/A,#N/A,FALSE,"SUPEL94"}</definedName>
    <definedName name="______x1_1_1" hidden="1">{#N/A,#N/A,FALSE,"EXPORTAC";#N/A,#N/A,FALSE,"SUPEL94"}</definedName>
    <definedName name="______x1_1_1_1" localSheetId="13" hidden="1">{#N/A,#N/A,FALSE,"EXPORTAC";#N/A,#N/A,FALSE,"SUPEL94"}</definedName>
    <definedName name="______x1_1_1_1" hidden="1">{#N/A,#N/A,FALSE,"EXPORTAC";#N/A,#N/A,FALSE,"SUPEL94"}</definedName>
    <definedName name="______x1_1_2" localSheetId="13" hidden="1">{#N/A,#N/A,FALSE,"EXPORTAC";#N/A,#N/A,FALSE,"SUPEL94"}</definedName>
    <definedName name="______x1_1_2" hidden="1">{#N/A,#N/A,FALSE,"EXPORTAC";#N/A,#N/A,FALSE,"SUPEL94"}</definedName>
    <definedName name="______x1_2" localSheetId="13" hidden="1">{#N/A,#N/A,FALSE,"EXPORTAC";#N/A,#N/A,FALSE,"SUPEL94"}</definedName>
    <definedName name="______x1_2" hidden="1">{#N/A,#N/A,FALSE,"EXPORTAC";#N/A,#N/A,FALSE,"SUPEL94"}</definedName>
    <definedName name="______x2" localSheetId="13" hidden="1">{#N/A,#N/A,FALSE,"GQGEMPRE"}</definedName>
    <definedName name="______x2" hidden="1">{#N/A,#N/A,FALSE,"GQGEMPRE"}</definedName>
    <definedName name="______x2_1" localSheetId="13" hidden="1">{#N/A,#N/A,FALSE,"GQGEMPRE"}</definedName>
    <definedName name="______x2_1" hidden="1">{#N/A,#N/A,FALSE,"GQGEMPRE"}</definedName>
    <definedName name="______x2_1_1" localSheetId="13" hidden="1">{#N/A,#N/A,FALSE,"GQGEMPRE"}</definedName>
    <definedName name="______x2_1_1" hidden="1">{#N/A,#N/A,FALSE,"GQGEMPRE"}</definedName>
    <definedName name="______x2_1_1_1" localSheetId="13" hidden="1">{#N/A,#N/A,FALSE,"GQGEMPRE"}</definedName>
    <definedName name="______x2_1_1_1" hidden="1">{#N/A,#N/A,FALSE,"GQGEMPRE"}</definedName>
    <definedName name="______x2_1_2" localSheetId="13" hidden="1">{#N/A,#N/A,FALSE,"GQGEMPRE"}</definedName>
    <definedName name="______x2_1_2" hidden="1">{#N/A,#N/A,FALSE,"GQGEMPRE"}</definedName>
    <definedName name="______x2_2" localSheetId="13" hidden="1">{#N/A,#N/A,FALSE,"GQGEMPRE"}</definedName>
    <definedName name="______x2_2" hidden="1">{#N/A,#N/A,FALSE,"GQGEMPRE"}</definedName>
    <definedName name="______xlfn.BAHTTEXT" hidden="1">#NAME?</definedName>
    <definedName name="_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_a999" hidden="1">{#N/A,#N/A,FALSE,"ANEXO3 99 ERA";#N/A,#N/A,FALSE,"ANEXO3 99 UBÁ2";#N/A,#N/A,FALSE,"ANEXO3 99 DTU";#N/A,#N/A,FALSE,"ANEXO3 99 RDR";#N/A,#N/A,FALSE,"ANEXO3 99 UBÁ4";#N/A,#N/A,FALSE,"ANEXO3 99 UBÁ6"}</definedName>
    <definedName name="_____ACC2" hidden="1">#REF!</definedName>
    <definedName name="_____ago1" localSheetId="13" hidden="1">{"'gráf jan00'!$A$1:$AK$41"}</definedName>
    <definedName name="_____ago1" hidden="1">{"'gráf jan00'!$A$1:$AK$41"}</definedName>
    <definedName name="_____ago1_1" localSheetId="13" hidden="1">{"'gráf jan00'!$A$1:$AK$41"}</definedName>
    <definedName name="_____ago1_1" hidden="1">{"'gráf jan00'!$A$1:$AK$41"}</definedName>
    <definedName name="_____ago1_1_1" localSheetId="13" hidden="1">{"'gráf jan00'!$A$1:$AK$41"}</definedName>
    <definedName name="_____ago1_1_1" hidden="1">{"'gráf jan00'!$A$1:$AK$41"}</definedName>
    <definedName name="_____ago1_1_1_1" localSheetId="13" hidden="1">{"'gráf jan00'!$A$1:$AK$41"}</definedName>
    <definedName name="_____ago1_1_1_1" hidden="1">{"'gráf jan00'!$A$1:$AK$41"}</definedName>
    <definedName name="_____ago1_1_2" localSheetId="13" hidden="1">{"'gráf jan00'!$A$1:$AK$41"}</definedName>
    <definedName name="_____ago1_1_2" hidden="1">{"'gráf jan00'!$A$1:$AK$41"}</definedName>
    <definedName name="_____ago1_2" localSheetId="13" hidden="1">{"'gráf jan00'!$A$1:$AK$41"}</definedName>
    <definedName name="_____ago1_2" hidden="1">{"'gráf jan00'!$A$1:$AK$41"}</definedName>
    <definedName name="_____ago10" localSheetId="13" hidden="1">{"'gráf jan00'!$A$1:$AK$41"}</definedName>
    <definedName name="_____ago10" hidden="1">{"'gráf jan00'!$A$1:$AK$41"}</definedName>
    <definedName name="_____ago10_1" localSheetId="13" hidden="1">{"'gráf jan00'!$A$1:$AK$41"}</definedName>
    <definedName name="_____ago10_1" hidden="1">{"'gráf jan00'!$A$1:$AK$41"}</definedName>
    <definedName name="_____ago10_1_1" localSheetId="13" hidden="1">{"'gráf jan00'!$A$1:$AK$41"}</definedName>
    <definedName name="_____ago10_1_1" hidden="1">{"'gráf jan00'!$A$1:$AK$41"}</definedName>
    <definedName name="_____ago10_1_1_1" localSheetId="13" hidden="1">{"'gráf jan00'!$A$1:$AK$41"}</definedName>
    <definedName name="_____ago10_1_1_1" hidden="1">{"'gráf jan00'!$A$1:$AK$41"}</definedName>
    <definedName name="_____ago10_1_2" localSheetId="13" hidden="1">{"'gráf jan00'!$A$1:$AK$41"}</definedName>
    <definedName name="_____ago10_1_2" hidden="1">{"'gráf jan00'!$A$1:$AK$41"}</definedName>
    <definedName name="_____ago10_2" localSheetId="13" hidden="1">{"'gráf jan00'!$A$1:$AK$41"}</definedName>
    <definedName name="_____ago10_2" hidden="1">{"'gráf jan00'!$A$1:$AK$41"}</definedName>
    <definedName name="_____ago2" localSheetId="13" hidden="1">{"'gráf jan00'!$A$1:$AK$41"}</definedName>
    <definedName name="_____ago2" hidden="1">{"'gráf jan00'!$A$1:$AK$41"}</definedName>
    <definedName name="_____ago2_1" localSheetId="13" hidden="1">{"'gráf jan00'!$A$1:$AK$41"}</definedName>
    <definedName name="_____ago2_1" hidden="1">{"'gráf jan00'!$A$1:$AK$41"}</definedName>
    <definedName name="_____ago2_1_1" localSheetId="13" hidden="1">{"'gráf jan00'!$A$1:$AK$41"}</definedName>
    <definedName name="_____ago2_1_1" hidden="1">{"'gráf jan00'!$A$1:$AK$41"}</definedName>
    <definedName name="_____ago2_1_1_1" localSheetId="13" hidden="1">{"'gráf jan00'!$A$1:$AK$41"}</definedName>
    <definedName name="_____ago2_1_1_1" hidden="1">{"'gráf jan00'!$A$1:$AK$41"}</definedName>
    <definedName name="_____ago2_1_2" localSheetId="13" hidden="1">{"'gráf jan00'!$A$1:$AK$41"}</definedName>
    <definedName name="_____ago2_1_2" hidden="1">{"'gráf jan00'!$A$1:$AK$41"}</definedName>
    <definedName name="_____ago2_2" localSheetId="13" hidden="1">{"'gráf jan00'!$A$1:$AK$41"}</definedName>
    <definedName name="_____ago2_2" hidden="1">{"'gráf jan00'!$A$1:$AK$41"}</definedName>
    <definedName name="_____ago3" localSheetId="13" hidden="1">{"'gráf jan00'!$A$1:$AK$41"}</definedName>
    <definedName name="_____ago3" hidden="1">{"'gráf jan00'!$A$1:$AK$41"}</definedName>
    <definedName name="_____ago3_1" localSheetId="13" hidden="1">{"'gráf jan00'!$A$1:$AK$41"}</definedName>
    <definedName name="_____ago3_1" hidden="1">{"'gráf jan00'!$A$1:$AK$41"}</definedName>
    <definedName name="_____ago3_1_1" localSheetId="13" hidden="1">{"'gráf jan00'!$A$1:$AK$41"}</definedName>
    <definedName name="_____ago3_1_1" hidden="1">{"'gráf jan00'!$A$1:$AK$41"}</definedName>
    <definedName name="_____ago3_1_1_1" localSheetId="13" hidden="1">{"'gráf jan00'!$A$1:$AK$41"}</definedName>
    <definedName name="_____ago3_1_1_1" hidden="1">{"'gráf jan00'!$A$1:$AK$41"}</definedName>
    <definedName name="_____ago3_1_2" localSheetId="13" hidden="1">{"'gráf jan00'!$A$1:$AK$41"}</definedName>
    <definedName name="_____ago3_1_2" hidden="1">{"'gráf jan00'!$A$1:$AK$41"}</definedName>
    <definedName name="_____ago3_2" localSheetId="13" hidden="1">{"'gráf jan00'!$A$1:$AK$41"}</definedName>
    <definedName name="_____ago3_2" hidden="1">{"'gráf jan00'!$A$1:$AK$41"}</definedName>
    <definedName name="_____ago4" localSheetId="13" hidden="1">{"'gráf jan00'!$A$1:$AK$41"}</definedName>
    <definedName name="_____ago4" hidden="1">{"'gráf jan00'!$A$1:$AK$41"}</definedName>
    <definedName name="_____ago4_1" localSheetId="13" hidden="1">{"'gráf jan00'!$A$1:$AK$41"}</definedName>
    <definedName name="_____ago4_1" hidden="1">{"'gráf jan00'!$A$1:$AK$41"}</definedName>
    <definedName name="_____ago4_1_1" localSheetId="13" hidden="1">{"'gráf jan00'!$A$1:$AK$41"}</definedName>
    <definedName name="_____ago4_1_1" hidden="1">{"'gráf jan00'!$A$1:$AK$41"}</definedName>
    <definedName name="_____ago4_1_1_1" localSheetId="13" hidden="1">{"'gráf jan00'!$A$1:$AK$41"}</definedName>
    <definedName name="_____ago4_1_1_1" hidden="1">{"'gráf jan00'!$A$1:$AK$41"}</definedName>
    <definedName name="_____ago4_1_2" localSheetId="13" hidden="1">{"'gráf jan00'!$A$1:$AK$41"}</definedName>
    <definedName name="_____ago4_1_2" hidden="1">{"'gráf jan00'!$A$1:$AK$41"}</definedName>
    <definedName name="_____ago4_2" localSheetId="13" hidden="1">{"'gráf jan00'!$A$1:$AK$41"}</definedName>
    <definedName name="_____ago4_2" hidden="1">{"'gráf jan00'!$A$1:$AK$41"}</definedName>
    <definedName name="_____ago5" localSheetId="13" hidden="1">{"'gráf jan00'!$A$1:$AK$41"}</definedName>
    <definedName name="_____ago5" hidden="1">{"'gráf jan00'!$A$1:$AK$41"}</definedName>
    <definedName name="_____ago5_1" localSheetId="13" hidden="1">{"'gráf jan00'!$A$1:$AK$41"}</definedName>
    <definedName name="_____ago5_1" hidden="1">{"'gráf jan00'!$A$1:$AK$41"}</definedName>
    <definedName name="_____ago5_1_1" localSheetId="13" hidden="1">{"'gráf jan00'!$A$1:$AK$41"}</definedName>
    <definedName name="_____ago5_1_1" hidden="1">{"'gráf jan00'!$A$1:$AK$41"}</definedName>
    <definedName name="_____ago5_1_1_1" localSheetId="13" hidden="1">{"'gráf jan00'!$A$1:$AK$41"}</definedName>
    <definedName name="_____ago5_1_1_1" hidden="1">{"'gráf jan00'!$A$1:$AK$41"}</definedName>
    <definedName name="_____ago5_1_2" localSheetId="13" hidden="1">{"'gráf jan00'!$A$1:$AK$41"}</definedName>
    <definedName name="_____ago5_1_2" hidden="1">{"'gráf jan00'!$A$1:$AK$41"}</definedName>
    <definedName name="_____ago5_2" localSheetId="13" hidden="1">{"'gráf jan00'!$A$1:$AK$41"}</definedName>
    <definedName name="_____ago5_2" hidden="1">{"'gráf jan00'!$A$1:$AK$41"}</definedName>
    <definedName name="_____ago6" localSheetId="13" hidden="1">{"'gráf jan00'!$A$1:$AK$41"}</definedName>
    <definedName name="_____ago6" hidden="1">{"'gráf jan00'!$A$1:$AK$41"}</definedName>
    <definedName name="_____ago6_1" localSheetId="13" hidden="1">{"'gráf jan00'!$A$1:$AK$41"}</definedName>
    <definedName name="_____ago6_1" hidden="1">{"'gráf jan00'!$A$1:$AK$41"}</definedName>
    <definedName name="_____ago6_1_1" localSheetId="13" hidden="1">{"'gráf jan00'!$A$1:$AK$41"}</definedName>
    <definedName name="_____ago6_1_1" hidden="1">{"'gráf jan00'!$A$1:$AK$41"}</definedName>
    <definedName name="_____ago6_1_1_1" localSheetId="13" hidden="1">{"'gráf jan00'!$A$1:$AK$41"}</definedName>
    <definedName name="_____ago6_1_1_1" hidden="1">{"'gráf jan00'!$A$1:$AK$41"}</definedName>
    <definedName name="_____ago6_1_2" localSheetId="13" hidden="1">{"'gráf jan00'!$A$1:$AK$41"}</definedName>
    <definedName name="_____ago6_1_2" hidden="1">{"'gráf jan00'!$A$1:$AK$41"}</definedName>
    <definedName name="_____ago6_2" localSheetId="13" hidden="1">{"'gráf jan00'!$A$1:$AK$41"}</definedName>
    <definedName name="_____ago6_2" hidden="1">{"'gráf jan00'!$A$1:$AK$41"}</definedName>
    <definedName name="_____ago7" localSheetId="13" hidden="1">{"'gráf jan00'!$A$1:$AK$41"}</definedName>
    <definedName name="_____ago7" hidden="1">{"'gráf jan00'!$A$1:$AK$41"}</definedName>
    <definedName name="_____ago7_1" localSheetId="13" hidden="1">{"'gráf jan00'!$A$1:$AK$41"}</definedName>
    <definedName name="_____ago7_1" hidden="1">{"'gráf jan00'!$A$1:$AK$41"}</definedName>
    <definedName name="_____ago7_1_1" localSheetId="13" hidden="1">{"'gráf jan00'!$A$1:$AK$41"}</definedName>
    <definedName name="_____ago7_1_1" hidden="1">{"'gráf jan00'!$A$1:$AK$41"}</definedName>
    <definedName name="_____ago7_1_1_1" localSheetId="13" hidden="1">{"'gráf jan00'!$A$1:$AK$41"}</definedName>
    <definedName name="_____ago7_1_1_1" hidden="1">{"'gráf jan00'!$A$1:$AK$41"}</definedName>
    <definedName name="_____ago7_1_2" localSheetId="13" hidden="1">{"'gráf jan00'!$A$1:$AK$41"}</definedName>
    <definedName name="_____ago7_1_2" hidden="1">{"'gráf jan00'!$A$1:$AK$41"}</definedName>
    <definedName name="_____ago7_2" localSheetId="13" hidden="1">{"'gráf jan00'!$A$1:$AK$41"}</definedName>
    <definedName name="_____ago7_2" hidden="1">{"'gráf jan00'!$A$1:$AK$41"}</definedName>
    <definedName name="_____ago8" localSheetId="13" hidden="1">{"'gráf jan00'!$A$1:$AK$41"}</definedName>
    <definedName name="_____ago8" hidden="1">{"'gráf jan00'!$A$1:$AK$41"}</definedName>
    <definedName name="_____ago8_1" localSheetId="13" hidden="1">{"'gráf jan00'!$A$1:$AK$41"}</definedName>
    <definedName name="_____ago8_1" hidden="1">{"'gráf jan00'!$A$1:$AK$41"}</definedName>
    <definedName name="_____ago8_1_1" localSheetId="13" hidden="1">{"'gráf jan00'!$A$1:$AK$41"}</definedName>
    <definedName name="_____ago8_1_1" hidden="1">{"'gráf jan00'!$A$1:$AK$41"}</definedName>
    <definedName name="_____ago8_1_1_1" localSheetId="13" hidden="1">{"'gráf jan00'!$A$1:$AK$41"}</definedName>
    <definedName name="_____ago8_1_1_1" hidden="1">{"'gráf jan00'!$A$1:$AK$41"}</definedName>
    <definedName name="_____ago8_1_2" localSheetId="13" hidden="1">{"'gráf jan00'!$A$1:$AK$41"}</definedName>
    <definedName name="_____ago8_1_2" hidden="1">{"'gráf jan00'!$A$1:$AK$41"}</definedName>
    <definedName name="_____ago8_2" localSheetId="13" hidden="1">{"'gráf jan00'!$A$1:$AK$41"}</definedName>
    <definedName name="_____ago8_2" hidden="1">{"'gráf jan00'!$A$1:$AK$41"}</definedName>
    <definedName name="_____ago9" localSheetId="13" hidden="1">{"'gráf jan00'!$A$1:$AK$41"}</definedName>
    <definedName name="_____ago9" hidden="1">{"'gráf jan00'!$A$1:$AK$41"}</definedName>
    <definedName name="_____ago9_1" localSheetId="13" hidden="1">{"'gráf jan00'!$A$1:$AK$41"}</definedName>
    <definedName name="_____ago9_1" hidden="1">{"'gráf jan00'!$A$1:$AK$41"}</definedName>
    <definedName name="_____ago9_1_1" localSheetId="13" hidden="1">{"'gráf jan00'!$A$1:$AK$41"}</definedName>
    <definedName name="_____ago9_1_1" hidden="1">{"'gráf jan00'!$A$1:$AK$41"}</definedName>
    <definedName name="_____ago9_1_1_1" localSheetId="13" hidden="1">{"'gráf jan00'!$A$1:$AK$41"}</definedName>
    <definedName name="_____ago9_1_1_1" hidden="1">{"'gráf jan00'!$A$1:$AK$41"}</definedName>
    <definedName name="_____ago9_1_2" localSheetId="13" hidden="1">{"'gráf jan00'!$A$1:$AK$41"}</definedName>
    <definedName name="_____ago9_1_2" hidden="1">{"'gráf jan00'!$A$1:$AK$41"}</definedName>
    <definedName name="_____ago9_2" localSheetId="13" hidden="1">{"'gráf jan00'!$A$1:$AK$41"}</definedName>
    <definedName name="_____ago9_2" hidden="1">{"'gráf jan00'!$A$1:$AK$41"}</definedName>
    <definedName name="_____ago99999" localSheetId="13" hidden="1">{"'gráf jan00'!$A$1:$AK$41"}</definedName>
    <definedName name="_____ago99999" hidden="1">{"'gráf jan00'!$A$1:$AK$41"}</definedName>
    <definedName name="_____ago99999_1" localSheetId="13" hidden="1">{"'gráf jan00'!$A$1:$AK$41"}</definedName>
    <definedName name="_____ago99999_1" hidden="1">{"'gráf jan00'!$A$1:$AK$41"}</definedName>
    <definedName name="_____ago99999_1_1" localSheetId="13" hidden="1">{"'gráf jan00'!$A$1:$AK$41"}</definedName>
    <definedName name="_____ago99999_1_1" hidden="1">{"'gráf jan00'!$A$1:$AK$41"}</definedName>
    <definedName name="_____ago99999_1_1_1" localSheetId="13" hidden="1">{"'gráf jan00'!$A$1:$AK$41"}</definedName>
    <definedName name="_____ago99999_1_1_1" hidden="1">{"'gráf jan00'!$A$1:$AK$41"}</definedName>
    <definedName name="_____ago99999_1_2" localSheetId="13" hidden="1">{"'gráf jan00'!$A$1:$AK$41"}</definedName>
    <definedName name="_____ago99999_1_2" hidden="1">{"'gráf jan00'!$A$1:$AK$41"}</definedName>
    <definedName name="_____ago99999_2" localSheetId="13" hidden="1">{"'gráf jan00'!$A$1:$AK$41"}</definedName>
    <definedName name="_____ago99999_2" hidden="1">{"'gráf jan00'!$A$1:$AK$41"}</definedName>
    <definedName name="_____arq1" localSheetId="13" hidden="1">{"'REL CUSTODIF'!$B$1:$H$72"}</definedName>
    <definedName name="_____arq1" hidden="1">{"'REL CUSTODIF'!$B$1:$H$72"}</definedName>
    <definedName name="_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db2" localSheetId="13" hidden="1">{"'Quadro'!$A$4:$BG$78"}</definedName>
    <definedName name="_____db2" hidden="1">{"'Quadro'!$A$4:$BG$78"}</definedName>
    <definedName name="_____DEF2" localSheetId="13" hidden="1">{#N/A,#N/A,FALSE,"DEF1";#N/A,#N/A,FALSE,"DEF2";#N/A,#N/A,FALSE,"DEF3"}</definedName>
    <definedName name="_____DEF2" hidden="1">{#N/A,#N/A,FALSE,"DEF1";#N/A,#N/A,FALSE,"DEF2";#N/A,#N/A,FALSE,"DEF3"}</definedName>
    <definedName name="_____DEF3" localSheetId="13" hidden="1">{#N/A,#N/A,FALSE,"DEF1";#N/A,#N/A,FALSE,"DEF2";#N/A,#N/A,FALSE,"DEF3"}</definedName>
    <definedName name="_____DEF3" hidden="1">{#N/A,#N/A,FALSE,"DEF1";#N/A,#N/A,FALSE,"DEF2";#N/A,#N/A,FALSE,"DEF3"}</definedName>
    <definedName name="_____efc10" localSheetId="13" hidden="1">{"'RR'!$A$2:$E$81"}</definedName>
    <definedName name="_____efc10" hidden="1">{"'RR'!$A$2:$E$81"}</definedName>
    <definedName name="_____efc10_1" localSheetId="13" hidden="1">{"'RR'!$A$2:$E$81"}</definedName>
    <definedName name="_____efc10_1" hidden="1">{"'RR'!$A$2:$E$81"}</definedName>
    <definedName name="_____efc10_1_1" localSheetId="13" hidden="1">{"'RR'!$A$2:$E$81"}</definedName>
    <definedName name="_____efc10_1_1" hidden="1">{"'RR'!$A$2:$E$81"}</definedName>
    <definedName name="_____efc10_1_1_1" localSheetId="13" hidden="1">{"'RR'!$A$2:$E$81"}</definedName>
    <definedName name="_____efc10_1_1_1" hidden="1">{"'RR'!$A$2:$E$81"}</definedName>
    <definedName name="_____efc10_1_2" localSheetId="13" hidden="1">{"'RR'!$A$2:$E$81"}</definedName>
    <definedName name="_____efc10_1_2" hidden="1">{"'RR'!$A$2:$E$81"}</definedName>
    <definedName name="_____efc10_2" localSheetId="13" hidden="1">{"'RR'!$A$2:$E$81"}</definedName>
    <definedName name="_____efc10_2" hidden="1">{"'RR'!$A$2:$E$81"}</definedName>
    <definedName name="_____EFC2" localSheetId="13" hidden="1">{"'RR'!$A$2:$E$81"}</definedName>
    <definedName name="_____EFC2" hidden="1">{"'RR'!$A$2:$E$81"}</definedName>
    <definedName name="_____EFC2_1" localSheetId="13" hidden="1">{"'RR'!$A$2:$E$81"}</definedName>
    <definedName name="_____EFC2_1" hidden="1">{"'RR'!$A$2:$E$81"}</definedName>
    <definedName name="_____EFC2_1_1" localSheetId="13" hidden="1">{"'RR'!$A$2:$E$81"}</definedName>
    <definedName name="_____EFC2_1_1" hidden="1">{"'RR'!$A$2:$E$81"}</definedName>
    <definedName name="_____EFC2_1_1_1" localSheetId="13" hidden="1">{"'RR'!$A$2:$E$81"}</definedName>
    <definedName name="_____EFC2_1_1_1" hidden="1">{"'RR'!$A$2:$E$81"}</definedName>
    <definedName name="_____EFC2_1_2" localSheetId="13" hidden="1">{"'RR'!$A$2:$E$81"}</definedName>
    <definedName name="_____EFC2_1_2" hidden="1">{"'RR'!$A$2:$E$81"}</definedName>
    <definedName name="_____EFC2_2" localSheetId="13" hidden="1">{"'RR'!$A$2:$E$81"}</definedName>
    <definedName name="_____EFC2_2" hidden="1">{"'RR'!$A$2:$E$81"}</definedName>
    <definedName name="_____EFC3" localSheetId="13" hidden="1">{"'RR'!$A$2:$E$81"}</definedName>
    <definedName name="_____EFC3" hidden="1">{"'RR'!$A$2:$E$81"}</definedName>
    <definedName name="_____EFC3_1" localSheetId="13" hidden="1">{"'RR'!$A$2:$E$81"}</definedName>
    <definedName name="_____EFC3_1" hidden="1">{"'RR'!$A$2:$E$81"}</definedName>
    <definedName name="_____EFC3_1_1" localSheetId="13" hidden="1">{"'RR'!$A$2:$E$81"}</definedName>
    <definedName name="_____EFC3_1_1" hidden="1">{"'RR'!$A$2:$E$81"}</definedName>
    <definedName name="_____EFC3_1_1_1" localSheetId="13" hidden="1">{"'RR'!$A$2:$E$81"}</definedName>
    <definedName name="_____EFC3_1_1_1" hidden="1">{"'RR'!$A$2:$E$81"}</definedName>
    <definedName name="_____EFC3_1_2" localSheetId="13" hidden="1">{"'RR'!$A$2:$E$81"}</definedName>
    <definedName name="_____EFC3_1_2" hidden="1">{"'RR'!$A$2:$E$81"}</definedName>
    <definedName name="_____EFC3_2" localSheetId="13" hidden="1">{"'RR'!$A$2:$E$81"}</definedName>
    <definedName name="_____EFC3_2" hidden="1">{"'RR'!$A$2:$E$81"}</definedName>
    <definedName name="_____EFC4" localSheetId="13" hidden="1">{"'RR'!$A$2:$E$81"}</definedName>
    <definedName name="_____EFC4" hidden="1">{"'RR'!$A$2:$E$81"}</definedName>
    <definedName name="_____EFC4_1" localSheetId="13" hidden="1">{"'RR'!$A$2:$E$81"}</definedName>
    <definedName name="_____EFC4_1" hidden="1">{"'RR'!$A$2:$E$81"}</definedName>
    <definedName name="_____EFC4_1_1" localSheetId="13" hidden="1">{"'RR'!$A$2:$E$81"}</definedName>
    <definedName name="_____EFC4_1_1" hidden="1">{"'RR'!$A$2:$E$81"}</definedName>
    <definedName name="_____EFC4_1_1_1" localSheetId="13" hidden="1">{"'RR'!$A$2:$E$81"}</definedName>
    <definedName name="_____EFC4_1_1_1" hidden="1">{"'RR'!$A$2:$E$81"}</definedName>
    <definedName name="_____EFC4_1_2" localSheetId="13" hidden="1">{"'RR'!$A$2:$E$81"}</definedName>
    <definedName name="_____EFC4_1_2" hidden="1">{"'RR'!$A$2:$E$81"}</definedName>
    <definedName name="_____EFC4_2" localSheetId="13" hidden="1">{"'RR'!$A$2:$E$81"}</definedName>
    <definedName name="_____EFC4_2" hidden="1">{"'RR'!$A$2:$E$81"}</definedName>
    <definedName name="_____ffp16" localSheetId="13" hidden="1">{"'gráf jan00'!$A$1:$AK$41"}</definedName>
    <definedName name="_____ffp16" hidden="1">{"'gráf jan00'!$A$1:$AK$41"}</definedName>
    <definedName name="_____ffp16_1" localSheetId="13" hidden="1">{"'gráf jan00'!$A$1:$AK$41"}</definedName>
    <definedName name="_____ffp16_1" hidden="1">{"'gráf jan00'!$A$1:$AK$41"}</definedName>
    <definedName name="_____ffp16_1_1" localSheetId="13" hidden="1">{"'gráf jan00'!$A$1:$AK$41"}</definedName>
    <definedName name="_____ffp16_1_1" hidden="1">{"'gráf jan00'!$A$1:$AK$41"}</definedName>
    <definedName name="_____ffp16_1_1_1" localSheetId="13" hidden="1">{"'gráf jan00'!$A$1:$AK$41"}</definedName>
    <definedName name="_____ffp16_1_1_1" hidden="1">{"'gráf jan00'!$A$1:$AK$41"}</definedName>
    <definedName name="_____ffp16_1_2" localSheetId="13" hidden="1">{"'gráf jan00'!$A$1:$AK$41"}</definedName>
    <definedName name="_____ffp16_1_2" hidden="1">{"'gráf jan00'!$A$1:$AK$41"}</definedName>
    <definedName name="_____ffp16_2" localSheetId="13" hidden="1">{"'gráf jan00'!$A$1:$AK$41"}</definedName>
    <definedName name="_____ffp16_2" hidden="1">{"'gráf jan00'!$A$1:$AK$41"}</definedName>
    <definedName name="_____ffp4589" localSheetId="13" hidden="1">{"'gráf jan00'!$A$1:$AK$41"}</definedName>
    <definedName name="_____ffp4589" hidden="1">{"'gráf jan00'!$A$1:$AK$41"}</definedName>
    <definedName name="_____ffp4589_1" localSheetId="13" hidden="1">{"'gráf jan00'!$A$1:$AK$41"}</definedName>
    <definedName name="_____ffp4589_1" hidden="1">{"'gráf jan00'!$A$1:$AK$41"}</definedName>
    <definedName name="_____ffp4589_1_1" localSheetId="13" hidden="1">{"'gráf jan00'!$A$1:$AK$41"}</definedName>
    <definedName name="_____ffp4589_1_1" hidden="1">{"'gráf jan00'!$A$1:$AK$41"}</definedName>
    <definedName name="_____ffp4589_1_1_1" localSheetId="13" hidden="1">{"'gráf jan00'!$A$1:$AK$41"}</definedName>
    <definedName name="_____ffp4589_1_1_1" hidden="1">{"'gráf jan00'!$A$1:$AK$41"}</definedName>
    <definedName name="_____ffp4589_1_2" localSheetId="13" hidden="1">{"'gráf jan00'!$A$1:$AK$41"}</definedName>
    <definedName name="_____ffp4589_1_2" hidden="1">{"'gráf jan00'!$A$1:$AK$41"}</definedName>
    <definedName name="_____ffp4589_2" localSheetId="13" hidden="1">{"'gráf jan00'!$A$1:$AK$41"}</definedName>
    <definedName name="_____ffp4589_2" hidden="1">{"'gráf jan00'!$A$1:$AK$41"}</definedName>
    <definedName name="_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I027611" localSheetId="13" hidden="1">{#N/A,#N/A,FALSE,"지침";#N/A,#N/A,FALSE,"환경분석";#N/A,#N/A,FALSE,"Sheet16"}</definedName>
    <definedName name="_____I027611" hidden="1">{#N/A,#N/A,FALSE,"지침";#N/A,#N/A,FALSE,"환경분석";#N/A,#N/A,FALSE,"Sheet16"}</definedName>
    <definedName name="_____I027611_1" localSheetId="13" hidden="1">{#N/A,#N/A,FALSE,"지침";#N/A,#N/A,FALSE,"환경분석";#N/A,#N/A,FALSE,"Sheet16"}</definedName>
    <definedName name="_____I027611_1" hidden="1">{#N/A,#N/A,FALSE,"지침";#N/A,#N/A,FALSE,"환경분석";#N/A,#N/A,FALSE,"Sheet16"}</definedName>
    <definedName name="_____I027611_1_1" localSheetId="13" hidden="1">{#N/A,#N/A,FALSE,"지침";#N/A,#N/A,FALSE,"환경분석";#N/A,#N/A,FALSE,"Sheet16"}</definedName>
    <definedName name="_____I027611_1_1" hidden="1">{#N/A,#N/A,FALSE,"지침";#N/A,#N/A,FALSE,"환경분석";#N/A,#N/A,FALSE,"Sheet16"}</definedName>
    <definedName name="_____I027611_1_1_1" localSheetId="13" hidden="1">{#N/A,#N/A,FALSE,"지침";#N/A,#N/A,FALSE,"환경분석";#N/A,#N/A,FALSE,"Sheet16"}</definedName>
    <definedName name="_____I027611_1_1_1" hidden="1">{#N/A,#N/A,FALSE,"지침";#N/A,#N/A,FALSE,"환경분석";#N/A,#N/A,FALSE,"Sheet16"}</definedName>
    <definedName name="_____I027611_1_2" localSheetId="13" hidden="1">{#N/A,#N/A,FALSE,"지침";#N/A,#N/A,FALSE,"환경분석";#N/A,#N/A,FALSE,"Sheet16"}</definedName>
    <definedName name="_____I027611_1_2" hidden="1">{#N/A,#N/A,FALSE,"지침";#N/A,#N/A,FALSE,"환경분석";#N/A,#N/A,FALSE,"Sheet16"}</definedName>
    <definedName name="_____I027611_2" localSheetId="13" hidden="1">{#N/A,#N/A,FALSE,"지침";#N/A,#N/A,FALSE,"환경분석";#N/A,#N/A,FALSE,"Sheet16"}</definedName>
    <definedName name="_____I027611_2" hidden="1">{#N/A,#N/A,FALSE,"지침";#N/A,#N/A,FALSE,"환경분석";#N/A,#N/A,FALSE,"Sheet16"}</definedName>
    <definedName name="_____jun04" localSheetId="13" hidden="1">{"'gráf jan00'!$A$1:$AK$41"}</definedName>
    <definedName name="_____jun04" hidden="1">{"'gráf jan00'!$A$1:$AK$41"}</definedName>
    <definedName name="_____jun04_1" localSheetId="13" hidden="1">{"'gráf jan00'!$A$1:$AK$41"}</definedName>
    <definedName name="_____jun04_1" hidden="1">{"'gráf jan00'!$A$1:$AK$41"}</definedName>
    <definedName name="_____jun04_1_1" localSheetId="13" hidden="1">{"'gráf jan00'!$A$1:$AK$41"}</definedName>
    <definedName name="_____jun04_1_1" hidden="1">{"'gráf jan00'!$A$1:$AK$41"}</definedName>
    <definedName name="_____jun04_1_1_1" localSheetId="13" hidden="1">{"'gráf jan00'!$A$1:$AK$41"}</definedName>
    <definedName name="_____jun04_1_1_1" hidden="1">{"'gráf jan00'!$A$1:$AK$41"}</definedName>
    <definedName name="_____jun04_1_2" localSheetId="13" hidden="1">{"'gráf jan00'!$A$1:$AK$41"}</definedName>
    <definedName name="_____jun04_1_2" hidden="1">{"'gráf jan00'!$A$1:$AK$41"}</definedName>
    <definedName name="_____jun04_2" localSheetId="13" hidden="1">{"'gráf jan00'!$A$1:$AK$41"}</definedName>
    <definedName name="_____jun04_2" hidden="1">{"'gráf jan00'!$A$1:$AK$41"}</definedName>
    <definedName name="_____ltf2" hidden="1">#REF!</definedName>
    <definedName name="_____MA2" localSheetId="13" hidden="1">{"'REL CUSTODIF'!$B$1:$H$72"}</definedName>
    <definedName name="_____MA2" hidden="1">{"'REL CUSTODIF'!$B$1:$H$72"}</definedName>
    <definedName name="_____MA2_1" localSheetId="13" hidden="1">{"'REL CUSTODIF'!$B$1:$H$72"}</definedName>
    <definedName name="_____MA2_1" hidden="1">{"'REL CUSTODIF'!$B$1:$H$72"}</definedName>
    <definedName name="_____MA2_1_1" localSheetId="13" hidden="1">{"'REL CUSTODIF'!$B$1:$H$72"}</definedName>
    <definedName name="_____MA2_1_1" hidden="1">{"'REL CUSTODIF'!$B$1:$H$72"}</definedName>
    <definedName name="_____MA2_1_1_1" localSheetId="13" hidden="1">{"'REL CUSTODIF'!$B$1:$H$72"}</definedName>
    <definedName name="_____MA2_1_1_1" hidden="1">{"'REL CUSTODIF'!$B$1:$H$72"}</definedName>
    <definedName name="_____MA2_1_2" localSheetId="13" hidden="1">{"'REL CUSTODIF'!$B$1:$H$72"}</definedName>
    <definedName name="_____MA2_1_2" hidden="1">{"'REL CUSTODIF'!$B$1:$H$72"}</definedName>
    <definedName name="_____MA2_2" localSheetId="13" hidden="1">{"'REL CUSTODIF'!$B$1:$H$72"}</definedName>
    <definedName name="_____MA2_2" hidden="1">{"'REL CUSTODIF'!$B$1:$H$72"}</definedName>
    <definedName name="_____MOA1" localSheetId="13" hidden="1">{#N/A,#N/A,FALSE,"DEF1";#N/A,#N/A,FALSE,"DEF2";#N/A,#N/A,FALSE,"DEF3"}</definedName>
    <definedName name="_____MOA1" hidden="1">{#N/A,#N/A,FALSE,"DEF1";#N/A,#N/A,FALSE,"DEF2";#N/A,#N/A,FALSE,"DEF3"}</definedName>
    <definedName name="_____MOA2" localSheetId="13" hidden="1">{#N/A,#N/A,FALSE,"DEF1";#N/A,#N/A,FALSE,"DEF2";#N/A,#N/A,FALSE,"DEF3"}</definedName>
    <definedName name="_____MOA2" hidden="1">{#N/A,#N/A,FALSE,"DEF1";#N/A,#N/A,FALSE,"DEF2";#N/A,#N/A,FALSE,"DEF3"}</definedName>
    <definedName name="_____n2" localSheetId="13" hidden="1">{#N/A,#N/A,FALSE,"PCOL"}</definedName>
    <definedName name="_____n2" hidden="1">{#N/A,#N/A,FALSE,"PCOL"}</definedName>
    <definedName name="_____n2_1" localSheetId="13" hidden="1">{#N/A,#N/A,FALSE,"PCOL"}</definedName>
    <definedName name="_____n2_1" hidden="1">{#N/A,#N/A,FALSE,"PCOL"}</definedName>
    <definedName name="_____n2_1_1" localSheetId="13" hidden="1">{#N/A,#N/A,FALSE,"PCOL"}</definedName>
    <definedName name="_____n2_1_1" hidden="1">{#N/A,#N/A,FALSE,"PCOL"}</definedName>
    <definedName name="_____n2_1_1_1" localSheetId="13" hidden="1">{#N/A,#N/A,FALSE,"PCOL"}</definedName>
    <definedName name="_____n2_1_1_1" hidden="1">{#N/A,#N/A,FALSE,"PCOL"}</definedName>
    <definedName name="_____n2_1_2" localSheetId="13" hidden="1">{#N/A,#N/A,FALSE,"PCOL"}</definedName>
    <definedName name="_____n2_1_2" hidden="1">{#N/A,#N/A,FALSE,"PCOL"}</definedName>
    <definedName name="_____n2_2" localSheetId="13" hidden="1">{#N/A,#N/A,FALSE,"PCOL"}</definedName>
    <definedName name="_____n2_2" hidden="1">{#N/A,#N/A,FALSE,"PCOL"}</definedName>
    <definedName name="_____o1" localSheetId="13" hidden="1">{"det (May)",#N/A,FALSE,"June";"sum (MAY YTD)",#N/A,FALSE,"June YTD"}</definedName>
    <definedName name="_____o1" hidden="1">{"det (May)",#N/A,FALSE,"June";"sum (MAY YTD)",#N/A,FALSE,"June YTD"}</definedName>
    <definedName name="_____o1_1" localSheetId="13" hidden="1">{"det (May)",#N/A,FALSE,"June";"sum (MAY YTD)",#N/A,FALSE,"June YTD"}</definedName>
    <definedName name="_____o1_1" hidden="1">{"det (May)",#N/A,FALSE,"June";"sum (MAY YTD)",#N/A,FALSE,"June YTD"}</definedName>
    <definedName name="_____o1_1_1" localSheetId="13" hidden="1">{"det (May)",#N/A,FALSE,"June";"sum (MAY YTD)",#N/A,FALSE,"June YTD"}</definedName>
    <definedName name="_____o1_1_1" hidden="1">{"det (May)",#N/A,FALSE,"June";"sum (MAY YTD)",#N/A,FALSE,"June YTD"}</definedName>
    <definedName name="_____o1_1_1_1" localSheetId="13" hidden="1">{"det (May)",#N/A,FALSE,"June";"sum (MAY YTD)",#N/A,FALSE,"June YTD"}</definedName>
    <definedName name="_____o1_1_1_1" hidden="1">{"det (May)",#N/A,FALSE,"June";"sum (MAY YTD)",#N/A,FALSE,"June YTD"}</definedName>
    <definedName name="_____o1_1_2" localSheetId="13" hidden="1">{"det (May)",#N/A,FALSE,"June";"sum (MAY YTD)",#N/A,FALSE,"June YTD"}</definedName>
    <definedName name="_____o1_1_2" hidden="1">{"det (May)",#N/A,FALSE,"June";"sum (MAY YTD)",#N/A,FALSE,"June YTD"}</definedName>
    <definedName name="_____o1_2" localSheetId="13" hidden="1">{"det (May)",#N/A,FALSE,"June";"sum (MAY YTD)",#N/A,FALSE,"June YTD"}</definedName>
    <definedName name="_____o1_2" hidden="1">{"det (May)",#N/A,FALSE,"June";"sum (MAY YTD)",#N/A,FALSE,"June YTD"}</definedName>
    <definedName name="_____out2008" localSheetId="13" hidden="1">{#N/A,#N/A,TRUE,"Serviços"}</definedName>
    <definedName name="_____out2008" hidden="1">{#N/A,#N/A,TRUE,"Serviços"}</definedName>
    <definedName name="_____OUT98" localSheetId="13" hidden="1">{#N/A,#N/A,TRUE,"Serviços"}</definedName>
    <definedName name="_____OUT98" hidden="1">{#N/A,#N/A,TRUE,"Serviços"}</definedName>
    <definedName name="_____OUTTT988" localSheetId="13" hidden="1">{#N/A,#N/A,TRUE,"Serviços"}</definedName>
    <definedName name="_____OUTTT988" hidden="1">{#N/A,#N/A,TRUE,"Serviços"}</definedName>
    <definedName name="_____P0376001" localSheetId="13" hidden="1">{#N/A,#N/A,FALSE,"지침";#N/A,#N/A,FALSE,"환경분석";#N/A,#N/A,FALSE,"Sheet16"}</definedName>
    <definedName name="_____P0376001" hidden="1">{#N/A,#N/A,FALSE,"지침";#N/A,#N/A,FALSE,"환경분석";#N/A,#N/A,FALSE,"Sheet16"}</definedName>
    <definedName name="_____P0376001_1" localSheetId="13" hidden="1">{#N/A,#N/A,FALSE,"지침";#N/A,#N/A,FALSE,"환경분석";#N/A,#N/A,FALSE,"Sheet16"}</definedName>
    <definedName name="_____P0376001_1" hidden="1">{#N/A,#N/A,FALSE,"지침";#N/A,#N/A,FALSE,"환경분석";#N/A,#N/A,FALSE,"Sheet16"}</definedName>
    <definedName name="_____P0376001_1_1" localSheetId="13" hidden="1">{#N/A,#N/A,FALSE,"지침";#N/A,#N/A,FALSE,"환경분석";#N/A,#N/A,FALSE,"Sheet16"}</definedName>
    <definedName name="_____P0376001_1_1" hidden="1">{#N/A,#N/A,FALSE,"지침";#N/A,#N/A,FALSE,"환경분석";#N/A,#N/A,FALSE,"Sheet16"}</definedName>
    <definedName name="_____P0376001_1_1_1" localSheetId="13" hidden="1">{#N/A,#N/A,FALSE,"지침";#N/A,#N/A,FALSE,"환경분석";#N/A,#N/A,FALSE,"Sheet16"}</definedName>
    <definedName name="_____P0376001_1_1_1" hidden="1">{#N/A,#N/A,FALSE,"지침";#N/A,#N/A,FALSE,"환경분석";#N/A,#N/A,FALSE,"Sheet16"}</definedName>
    <definedName name="_____P0376001_1_2" localSheetId="13" hidden="1">{#N/A,#N/A,FALSE,"지침";#N/A,#N/A,FALSE,"환경분석";#N/A,#N/A,FALSE,"Sheet16"}</definedName>
    <definedName name="_____P0376001_1_2" hidden="1">{#N/A,#N/A,FALSE,"지침";#N/A,#N/A,FALSE,"환경분석";#N/A,#N/A,FALSE,"Sheet16"}</definedName>
    <definedName name="_____P0376001_2" localSheetId="13" hidden="1">{#N/A,#N/A,FALSE,"지침";#N/A,#N/A,FALSE,"환경분석";#N/A,#N/A,FALSE,"Sheet16"}</definedName>
    <definedName name="_____P0376001_2" hidden="1">{#N/A,#N/A,FALSE,"지침";#N/A,#N/A,FALSE,"환경분석";#N/A,#N/A,FALSE,"Sheet16"}</definedName>
    <definedName name="_____PA01" localSheetId="13" hidden="1">{"'teste'!$B$2:$R$49"}</definedName>
    <definedName name="_____PA01" hidden="1">{"'teste'!$B$2:$R$49"}</definedName>
    <definedName name="_____PA01_1" localSheetId="13" hidden="1">{"'teste'!$B$2:$R$49"}</definedName>
    <definedName name="_____PA01_1" hidden="1">{"'teste'!$B$2:$R$49"}</definedName>
    <definedName name="_____PA01_1_1" localSheetId="13" hidden="1">{"'teste'!$B$2:$R$49"}</definedName>
    <definedName name="_____PA01_1_1" hidden="1">{"'teste'!$B$2:$R$49"}</definedName>
    <definedName name="_____PA01_1_1_1" localSheetId="13" hidden="1">{"'teste'!$B$2:$R$49"}</definedName>
    <definedName name="_____PA01_1_1_1" hidden="1">{"'teste'!$B$2:$R$49"}</definedName>
    <definedName name="_____PA01_1_2" localSheetId="13" hidden="1">{"'teste'!$B$2:$R$49"}</definedName>
    <definedName name="_____PA01_1_2" hidden="1">{"'teste'!$B$2:$R$49"}</definedName>
    <definedName name="_____PA01_2" localSheetId="13" hidden="1">{"'teste'!$B$2:$R$49"}</definedName>
    <definedName name="_____PA01_2" hidden="1">{"'teste'!$B$2:$R$49"}</definedName>
    <definedName name="_____PN10" localSheetId="13" hidden="1">{"'gráf jan00'!$A$1:$AK$41"}</definedName>
    <definedName name="_____PN10" hidden="1">{"'gráf jan00'!$A$1:$AK$41"}</definedName>
    <definedName name="_____PN10_1" localSheetId="13" hidden="1">{"'gráf jan00'!$A$1:$AK$41"}</definedName>
    <definedName name="_____PN10_1" hidden="1">{"'gráf jan00'!$A$1:$AK$41"}</definedName>
    <definedName name="_____PN10_1_1" localSheetId="13" hidden="1">{"'gráf jan00'!$A$1:$AK$41"}</definedName>
    <definedName name="_____PN10_1_1" hidden="1">{"'gráf jan00'!$A$1:$AK$41"}</definedName>
    <definedName name="_____PN10_1_1_1" localSheetId="13" hidden="1">{"'gráf jan00'!$A$1:$AK$41"}</definedName>
    <definedName name="_____PN10_1_1_1" hidden="1">{"'gráf jan00'!$A$1:$AK$41"}</definedName>
    <definedName name="_____PN10_1_2" localSheetId="13" hidden="1">{"'gráf jan00'!$A$1:$AK$41"}</definedName>
    <definedName name="_____PN10_1_2" hidden="1">{"'gráf jan00'!$A$1:$AK$41"}</definedName>
    <definedName name="_____PN10_2" localSheetId="13" hidden="1">{"'gráf jan00'!$A$1:$AK$41"}</definedName>
    <definedName name="_____PN10_2" hidden="1">{"'gráf jan00'!$A$1:$AK$41"}</definedName>
    <definedName name="_____PPU1" localSheetId="13" hidden="1">{#N/A,#N/A,FALSE,"Cronograma";#N/A,#N/A,FALSE,"Cronogr. 2"}</definedName>
    <definedName name="_____PPU1" hidden="1">{#N/A,#N/A,FALSE,"Cronograma";#N/A,#N/A,FALSE,"Cronogr. 2"}</definedName>
    <definedName name="_____PPU1_1" localSheetId="13" hidden="1">{#N/A,#N/A,FALSE,"Cronograma";#N/A,#N/A,FALSE,"Cronogr. 2"}</definedName>
    <definedName name="_____PPU1_1" hidden="1">{#N/A,#N/A,FALSE,"Cronograma";#N/A,#N/A,FALSE,"Cronogr. 2"}</definedName>
    <definedName name="_____PPU1_1_1" localSheetId="13" hidden="1">{#N/A,#N/A,FALSE,"Cronograma";#N/A,#N/A,FALSE,"Cronogr. 2"}</definedName>
    <definedName name="_____PPU1_1_1" hidden="1">{#N/A,#N/A,FALSE,"Cronograma";#N/A,#N/A,FALSE,"Cronogr. 2"}</definedName>
    <definedName name="_____PPU1_1_1_1" localSheetId="13" hidden="1">{#N/A,#N/A,FALSE,"Cronograma";#N/A,#N/A,FALSE,"Cronogr. 2"}</definedName>
    <definedName name="_____PPU1_1_1_1" hidden="1">{#N/A,#N/A,FALSE,"Cronograma";#N/A,#N/A,FALSE,"Cronogr. 2"}</definedName>
    <definedName name="_____PPU1_1_2" localSheetId="13" hidden="1">{#N/A,#N/A,FALSE,"Cronograma";#N/A,#N/A,FALSE,"Cronogr. 2"}</definedName>
    <definedName name="_____PPU1_1_2" hidden="1">{#N/A,#N/A,FALSE,"Cronograma";#N/A,#N/A,FALSE,"Cronogr. 2"}</definedName>
    <definedName name="_____PPU1_2" localSheetId="13" hidden="1">{#N/A,#N/A,FALSE,"Cronograma";#N/A,#N/A,FALSE,"Cronogr. 2"}</definedName>
    <definedName name="_____PPU1_2" hidden="1">{#N/A,#N/A,FALSE,"Cronograma";#N/A,#N/A,FALSE,"Cronogr. 2"}</definedName>
    <definedName name="_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_R" localSheetId="13" hidden="1">{#N/A,#N/A,FALSE,"ORC-ACKE";#N/A,#N/A,FALSE,"RESUMO"}</definedName>
    <definedName name="_____R" hidden="1">{#N/A,#N/A,FALSE,"ORC-ACKE";#N/A,#N/A,FALSE,"RESUMO"}</definedName>
    <definedName name="_____tk2" localSheetId="13" hidden="1">{#N/A,#N/A,FALSE,"지침";#N/A,#N/A,FALSE,"환경분석";#N/A,#N/A,FALSE,"Sheet16"}</definedName>
    <definedName name="_____tk2" hidden="1">{#N/A,#N/A,FALSE,"지침";#N/A,#N/A,FALSE,"환경분석";#N/A,#N/A,FALSE,"Sheet16"}</definedName>
    <definedName name="_____tk2_1" localSheetId="13" hidden="1">{#N/A,#N/A,FALSE,"지침";#N/A,#N/A,FALSE,"환경분석";#N/A,#N/A,FALSE,"Sheet16"}</definedName>
    <definedName name="_____tk2_1" hidden="1">{#N/A,#N/A,FALSE,"지침";#N/A,#N/A,FALSE,"환경분석";#N/A,#N/A,FALSE,"Sheet16"}</definedName>
    <definedName name="_____tk2_1_1" localSheetId="13" hidden="1">{#N/A,#N/A,FALSE,"지침";#N/A,#N/A,FALSE,"환경분석";#N/A,#N/A,FALSE,"Sheet16"}</definedName>
    <definedName name="_____tk2_1_1" hidden="1">{#N/A,#N/A,FALSE,"지침";#N/A,#N/A,FALSE,"환경분석";#N/A,#N/A,FALSE,"Sheet16"}</definedName>
    <definedName name="_____tk2_1_1_1" localSheetId="13" hidden="1">{#N/A,#N/A,FALSE,"지침";#N/A,#N/A,FALSE,"환경분석";#N/A,#N/A,FALSE,"Sheet16"}</definedName>
    <definedName name="_____tk2_1_1_1" hidden="1">{#N/A,#N/A,FALSE,"지침";#N/A,#N/A,FALSE,"환경분석";#N/A,#N/A,FALSE,"Sheet16"}</definedName>
    <definedName name="_____tk2_1_2" localSheetId="13" hidden="1">{#N/A,#N/A,FALSE,"지침";#N/A,#N/A,FALSE,"환경분석";#N/A,#N/A,FALSE,"Sheet16"}</definedName>
    <definedName name="_____tk2_1_2" hidden="1">{#N/A,#N/A,FALSE,"지침";#N/A,#N/A,FALSE,"환경분석";#N/A,#N/A,FALSE,"Sheet16"}</definedName>
    <definedName name="_____tk2_2" localSheetId="13" hidden="1">{#N/A,#N/A,FALSE,"지침";#N/A,#N/A,FALSE,"환경분석";#N/A,#N/A,FALSE,"Sheet16"}</definedName>
    <definedName name="_____tk2_2" hidden="1">{#N/A,#N/A,FALSE,"지침";#N/A,#N/A,FALSE,"환경분석";#N/A,#N/A,FALSE,"Sheet16"}</definedName>
    <definedName name="_____v1" localSheetId="13" hidden="1">{"'REL CUSTODIF'!$B$1:$H$72"}</definedName>
    <definedName name="_____v1" hidden="1">{"'REL CUSTODIF'!$B$1:$H$72"}</definedName>
    <definedName name="_____WX2" localSheetId="13" hidden="1">{#N/A,#N/A,FALSE,"EXPORTAC";#N/A,#N/A,FALSE,"SUPEL94"}</definedName>
    <definedName name="_____WX2" hidden="1">{#N/A,#N/A,FALSE,"EXPORTAC";#N/A,#N/A,FALSE,"SUPEL94"}</definedName>
    <definedName name="_____WX2_1" localSheetId="13" hidden="1">{#N/A,#N/A,FALSE,"EXPORTAC";#N/A,#N/A,FALSE,"SUPEL94"}</definedName>
    <definedName name="_____WX2_1" hidden="1">{#N/A,#N/A,FALSE,"EXPORTAC";#N/A,#N/A,FALSE,"SUPEL94"}</definedName>
    <definedName name="_____WX2_1_1" localSheetId="13" hidden="1">{#N/A,#N/A,FALSE,"EXPORTAC";#N/A,#N/A,FALSE,"SUPEL94"}</definedName>
    <definedName name="_____WX2_1_1" hidden="1">{#N/A,#N/A,FALSE,"EXPORTAC";#N/A,#N/A,FALSE,"SUPEL94"}</definedName>
    <definedName name="_____WX2_1_1_1" localSheetId="13" hidden="1">{#N/A,#N/A,FALSE,"EXPORTAC";#N/A,#N/A,FALSE,"SUPEL94"}</definedName>
    <definedName name="_____WX2_1_1_1" hidden="1">{#N/A,#N/A,FALSE,"EXPORTAC";#N/A,#N/A,FALSE,"SUPEL94"}</definedName>
    <definedName name="_____WX2_1_2" localSheetId="13" hidden="1">{#N/A,#N/A,FALSE,"EXPORTAC";#N/A,#N/A,FALSE,"SUPEL94"}</definedName>
    <definedName name="_____WX2_1_2" hidden="1">{#N/A,#N/A,FALSE,"EXPORTAC";#N/A,#N/A,FALSE,"SUPEL94"}</definedName>
    <definedName name="_____WX2_2" localSheetId="13" hidden="1">{#N/A,#N/A,FALSE,"EXPORTAC";#N/A,#N/A,FALSE,"SUPEL94"}</definedName>
    <definedName name="_____WX2_2" hidden="1">{#N/A,#N/A,FALSE,"EXPORTAC";#N/A,#N/A,FALSE,"SUPEL94"}</definedName>
    <definedName name="_____x1" localSheetId="13" hidden="1">{"'REL CUSTODIF'!$B$1:$H$72"}</definedName>
    <definedName name="_____x1" hidden="1">{"'REL CUSTODIF'!$B$1:$H$72"}</definedName>
    <definedName name="_____x1_1" localSheetId="13" hidden="1">{#N/A,#N/A,FALSE,"EXPORTAC";#N/A,#N/A,FALSE,"SUPEL94"}</definedName>
    <definedName name="_____x1_1" hidden="1">{#N/A,#N/A,FALSE,"EXPORTAC";#N/A,#N/A,FALSE,"SUPEL94"}</definedName>
    <definedName name="_____x1_1_1" localSheetId="13" hidden="1">{#N/A,#N/A,FALSE,"EXPORTAC";#N/A,#N/A,FALSE,"SUPEL94"}</definedName>
    <definedName name="_____x1_1_1" hidden="1">{#N/A,#N/A,FALSE,"EXPORTAC";#N/A,#N/A,FALSE,"SUPEL94"}</definedName>
    <definedName name="_____x1_1_1_1" localSheetId="13" hidden="1">{#N/A,#N/A,FALSE,"EXPORTAC";#N/A,#N/A,FALSE,"SUPEL94"}</definedName>
    <definedName name="_____x1_1_1_1" hidden="1">{#N/A,#N/A,FALSE,"EXPORTAC";#N/A,#N/A,FALSE,"SUPEL94"}</definedName>
    <definedName name="_____x1_1_2" localSheetId="13" hidden="1">{#N/A,#N/A,FALSE,"EXPORTAC";#N/A,#N/A,FALSE,"SUPEL94"}</definedName>
    <definedName name="_____x1_1_2" hidden="1">{#N/A,#N/A,FALSE,"EXPORTAC";#N/A,#N/A,FALSE,"SUPEL94"}</definedName>
    <definedName name="_____x1_2" localSheetId="13" hidden="1">{#N/A,#N/A,FALSE,"EXPORTAC";#N/A,#N/A,FALSE,"SUPEL94"}</definedName>
    <definedName name="_____x1_2" hidden="1">{#N/A,#N/A,FALSE,"EXPORTAC";#N/A,#N/A,FALSE,"SUPEL94"}</definedName>
    <definedName name="_____x10" localSheetId="13" hidden="1">{"'REL CUSTODIF'!$B$1:$H$72"}</definedName>
    <definedName name="_____x10" hidden="1">{"'REL CUSTODIF'!$B$1:$H$72"}</definedName>
    <definedName name="_____x11" localSheetId="13" hidden="1">{"'REL CUSTODIF'!$B$1:$H$72"}</definedName>
    <definedName name="_____x11" hidden="1">{"'REL CUSTODIF'!$B$1:$H$72"}</definedName>
    <definedName name="_____x13" localSheetId="13" hidden="1">{"'REL CUSTODIF'!$B$1:$H$72"}</definedName>
    <definedName name="_____x13" hidden="1">{"'REL CUSTODIF'!$B$1:$H$72"}</definedName>
    <definedName name="_____x2" localSheetId="13" hidden="1">{"'REL CUSTODIF'!$B$1:$H$72"}</definedName>
    <definedName name="_____x2" hidden="1">{"'REL CUSTODIF'!$B$1:$H$72"}</definedName>
    <definedName name="_____x2_1" localSheetId="13" hidden="1">{#N/A,#N/A,FALSE,"GQGEMPRE"}</definedName>
    <definedName name="_____x2_1" hidden="1">{#N/A,#N/A,FALSE,"GQGEMPRE"}</definedName>
    <definedName name="_____x2_1_1" localSheetId="13" hidden="1">{#N/A,#N/A,FALSE,"GQGEMPRE"}</definedName>
    <definedName name="_____x2_1_1" hidden="1">{#N/A,#N/A,FALSE,"GQGEMPRE"}</definedName>
    <definedName name="_____x2_1_1_1" localSheetId="13" hidden="1">{#N/A,#N/A,FALSE,"GQGEMPRE"}</definedName>
    <definedName name="_____x2_1_1_1" hidden="1">{#N/A,#N/A,FALSE,"GQGEMPRE"}</definedName>
    <definedName name="_____x2_1_2" localSheetId="13" hidden="1">{#N/A,#N/A,FALSE,"GQGEMPRE"}</definedName>
    <definedName name="_____x2_1_2" hidden="1">{#N/A,#N/A,FALSE,"GQGEMPRE"}</definedName>
    <definedName name="_____x2_2" localSheetId="13" hidden="1">{#N/A,#N/A,FALSE,"GQGEMPRE"}</definedName>
    <definedName name="_____x2_2" hidden="1">{#N/A,#N/A,FALSE,"GQGEMPRE"}</definedName>
    <definedName name="_____x3" localSheetId="13" hidden="1">{"'REL CUSTODIF'!$B$1:$H$72"}</definedName>
    <definedName name="_____x3" hidden="1">{"'REL CUSTODIF'!$B$1:$H$72"}</definedName>
    <definedName name="_____x4" localSheetId="13" hidden="1">{"'REL CUSTODIF'!$B$1:$H$72"}</definedName>
    <definedName name="_____x4" hidden="1">{"'REL CUSTODIF'!$B$1:$H$72"}</definedName>
    <definedName name="_____x5" localSheetId="13" hidden="1">{"'REL CUSTODIF'!$B$1:$H$72"}</definedName>
    <definedName name="_____x5" hidden="1">{"'REL CUSTODIF'!$B$1:$H$72"}</definedName>
    <definedName name="_____x7" localSheetId="13" hidden="1">{"'REL CUSTODIF'!$B$1:$H$72"}</definedName>
    <definedName name="_____x7" hidden="1">{"'REL CUSTODIF'!$B$1:$H$72"}</definedName>
    <definedName name="_____x8" localSheetId="13" hidden="1">{"'REL CUSTODIF'!$B$1:$H$72"}</definedName>
    <definedName name="_____x8" hidden="1">{"'REL CUSTODIF'!$B$1:$H$72"}</definedName>
    <definedName name="_____xlfn.BAHTTEXT" hidden="1">#NAME?</definedName>
    <definedName name="_____xx1" localSheetId="13" hidden="1">{"'CptDifn'!$AA$32:$AG$32"}</definedName>
    <definedName name="_____xx1" hidden="1">{"'CptDifn'!$AA$32:$AG$32"}</definedName>
    <definedName name="_____xx1_1" localSheetId="13" hidden="1">{"'CptDifn'!$AA$32:$AG$32"}</definedName>
    <definedName name="_____xx1_1" hidden="1">{"'CptDifn'!$AA$32:$AG$32"}</definedName>
    <definedName name="_____xx1_1_1" localSheetId="13" hidden="1">{"'CptDifn'!$AA$32:$AG$32"}</definedName>
    <definedName name="_____xx1_1_1" hidden="1">{"'CptDifn'!$AA$32:$AG$32"}</definedName>
    <definedName name="_____xx1_1_1_1" localSheetId="13" hidden="1">{"'CptDifn'!$AA$32:$AG$32"}</definedName>
    <definedName name="_____xx1_1_1_1" hidden="1">{"'CptDifn'!$AA$32:$AG$32"}</definedName>
    <definedName name="_____xx1_1_2" localSheetId="13" hidden="1">{"'CptDifn'!$AA$32:$AG$32"}</definedName>
    <definedName name="_____xx1_1_2" hidden="1">{"'CptDifn'!$AA$32:$AG$32"}</definedName>
    <definedName name="_____xx1_2" localSheetId="13" hidden="1">{"'CptDifn'!$AA$32:$AG$32"}</definedName>
    <definedName name="_____xx1_2" hidden="1">{"'CptDifn'!$AA$32:$AG$32"}</definedName>
    <definedName name="____a999" localSheetId="13" hidden="1">{#N/A,#N/A,FALSE,"ANEXO3 99 ERA";#N/A,#N/A,FALSE,"ANEXO3 99 UBÁ2";#N/A,#N/A,FALSE,"ANEXO3 99 DTU";#N/A,#N/A,FALSE,"ANEXO3 99 RDR";#N/A,#N/A,FALSE,"ANEXO3 99 UBÁ4";#N/A,#N/A,FALSE,"ANEXO3 99 UBÁ6"}</definedName>
    <definedName name="____a999" hidden="1">{#N/A,#N/A,FALSE,"ANEXO3 99 ERA";#N/A,#N/A,FALSE,"ANEXO3 99 UBÁ2";#N/A,#N/A,FALSE,"ANEXO3 99 DTU";#N/A,#N/A,FALSE,"ANEXO3 99 RDR";#N/A,#N/A,FALSE,"ANEXO3 99 UBÁ4";#N/A,#N/A,FALSE,"ANEXO3 99 UBÁ6"}</definedName>
    <definedName name="____ACC2" hidden="1">#REF!</definedName>
    <definedName name="____adm1" localSheetId="13" hidden="1">{"'Índice'!$A$1:$K$49"}</definedName>
    <definedName name="____adm1" hidden="1">{"'Índice'!$A$1:$K$49"}</definedName>
    <definedName name="___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_ago1" localSheetId="13" hidden="1">{"'gráf jan00'!$A$1:$AK$41"}</definedName>
    <definedName name="____ago1" hidden="1">{"'gráf jan00'!$A$1:$AK$41"}</definedName>
    <definedName name="____ago1_1" localSheetId="13" hidden="1">{"'gráf jan00'!$A$1:$AK$41"}</definedName>
    <definedName name="____ago1_1" hidden="1">{"'gráf jan00'!$A$1:$AK$41"}</definedName>
    <definedName name="____ago1_1_1" localSheetId="13" hidden="1">{"'gráf jan00'!$A$1:$AK$41"}</definedName>
    <definedName name="____ago1_1_1" hidden="1">{"'gráf jan00'!$A$1:$AK$41"}</definedName>
    <definedName name="____ago1_1_1_1" localSheetId="13" hidden="1">{"'gráf jan00'!$A$1:$AK$41"}</definedName>
    <definedName name="____ago1_1_1_1" hidden="1">{"'gráf jan00'!$A$1:$AK$41"}</definedName>
    <definedName name="____ago1_1_2" localSheetId="13" hidden="1">{"'gráf jan00'!$A$1:$AK$41"}</definedName>
    <definedName name="____ago1_1_2" hidden="1">{"'gráf jan00'!$A$1:$AK$41"}</definedName>
    <definedName name="____ago1_2" localSheetId="13" hidden="1">{"'gráf jan00'!$A$1:$AK$41"}</definedName>
    <definedName name="____ago1_2" hidden="1">{"'gráf jan00'!$A$1:$AK$41"}</definedName>
    <definedName name="____ago10" localSheetId="13" hidden="1">{"'gráf jan00'!$A$1:$AK$41"}</definedName>
    <definedName name="____ago10" hidden="1">{"'gráf jan00'!$A$1:$AK$41"}</definedName>
    <definedName name="____ago10_1" localSheetId="13" hidden="1">{"'gráf jan00'!$A$1:$AK$41"}</definedName>
    <definedName name="____ago10_1" hidden="1">{"'gráf jan00'!$A$1:$AK$41"}</definedName>
    <definedName name="____ago10_1_1" localSheetId="13" hidden="1">{"'gráf jan00'!$A$1:$AK$41"}</definedName>
    <definedName name="____ago10_1_1" hidden="1">{"'gráf jan00'!$A$1:$AK$41"}</definedName>
    <definedName name="____ago10_1_1_1" localSheetId="13" hidden="1">{"'gráf jan00'!$A$1:$AK$41"}</definedName>
    <definedName name="____ago10_1_1_1" hidden="1">{"'gráf jan00'!$A$1:$AK$41"}</definedName>
    <definedName name="____ago10_1_2" localSheetId="13" hidden="1">{"'gráf jan00'!$A$1:$AK$41"}</definedName>
    <definedName name="____ago10_1_2" hidden="1">{"'gráf jan00'!$A$1:$AK$41"}</definedName>
    <definedName name="____ago10_2" localSheetId="13" hidden="1">{"'gráf jan00'!$A$1:$AK$41"}</definedName>
    <definedName name="____ago10_2" hidden="1">{"'gráf jan00'!$A$1:$AK$41"}</definedName>
    <definedName name="____ago2" localSheetId="13" hidden="1">{"'gráf jan00'!$A$1:$AK$41"}</definedName>
    <definedName name="____ago2" hidden="1">{"'gráf jan00'!$A$1:$AK$41"}</definedName>
    <definedName name="____ago2_1" localSheetId="13" hidden="1">{"'gráf jan00'!$A$1:$AK$41"}</definedName>
    <definedName name="____ago2_1" hidden="1">{"'gráf jan00'!$A$1:$AK$41"}</definedName>
    <definedName name="____ago2_1_1" localSheetId="13" hidden="1">{"'gráf jan00'!$A$1:$AK$41"}</definedName>
    <definedName name="____ago2_1_1" hidden="1">{"'gráf jan00'!$A$1:$AK$41"}</definedName>
    <definedName name="____ago2_1_1_1" localSheetId="13" hidden="1">{"'gráf jan00'!$A$1:$AK$41"}</definedName>
    <definedName name="____ago2_1_1_1" hidden="1">{"'gráf jan00'!$A$1:$AK$41"}</definedName>
    <definedName name="____ago2_1_2" localSheetId="13" hidden="1">{"'gráf jan00'!$A$1:$AK$41"}</definedName>
    <definedName name="____ago2_1_2" hidden="1">{"'gráf jan00'!$A$1:$AK$41"}</definedName>
    <definedName name="____ago2_2" localSheetId="13" hidden="1">{"'gráf jan00'!$A$1:$AK$41"}</definedName>
    <definedName name="____ago2_2" hidden="1">{"'gráf jan00'!$A$1:$AK$41"}</definedName>
    <definedName name="____ago3" localSheetId="13" hidden="1">{"'gráf jan00'!$A$1:$AK$41"}</definedName>
    <definedName name="____ago3" hidden="1">{"'gráf jan00'!$A$1:$AK$41"}</definedName>
    <definedName name="____ago3_1" localSheetId="13" hidden="1">{"'gráf jan00'!$A$1:$AK$41"}</definedName>
    <definedName name="____ago3_1" hidden="1">{"'gráf jan00'!$A$1:$AK$41"}</definedName>
    <definedName name="____ago3_1_1" localSheetId="13" hidden="1">{"'gráf jan00'!$A$1:$AK$41"}</definedName>
    <definedName name="____ago3_1_1" hidden="1">{"'gráf jan00'!$A$1:$AK$41"}</definedName>
    <definedName name="____ago3_1_1_1" localSheetId="13" hidden="1">{"'gráf jan00'!$A$1:$AK$41"}</definedName>
    <definedName name="____ago3_1_1_1" hidden="1">{"'gráf jan00'!$A$1:$AK$41"}</definedName>
    <definedName name="____ago3_1_2" localSheetId="13" hidden="1">{"'gráf jan00'!$A$1:$AK$41"}</definedName>
    <definedName name="____ago3_1_2" hidden="1">{"'gráf jan00'!$A$1:$AK$41"}</definedName>
    <definedName name="____ago3_2" localSheetId="13" hidden="1">{"'gráf jan00'!$A$1:$AK$41"}</definedName>
    <definedName name="____ago3_2" hidden="1">{"'gráf jan00'!$A$1:$AK$41"}</definedName>
    <definedName name="____ago4" localSheetId="13" hidden="1">{"'gráf jan00'!$A$1:$AK$41"}</definedName>
    <definedName name="____ago4" hidden="1">{"'gráf jan00'!$A$1:$AK$41"}</definedName>
    <definedName name="____ago4_1" localSheetId="13" hidden="1">{"'gráf jan00'!$A$1:$AK$41"}</definedName>
    <definedName name="____ago4_1" hidden="1">{"'gráf jan00'!$A$1:$AK$41"}</definedName>
    <definedName name="____ago4_1_1" localSheetId="13" hidden="1">{"'gráf jan00'!$A$1:$AK$41"}</definedName>
    <definedName name="____ago4_1_1" hidden="1">{"'gráf jan00'!$A$1:$AK$41"}</definedName>
    <definedName name="____ago4_1_1_1" localSheetId="13" hidden="1">{"'gráf jan00'!$A$1:$AK$41"}</definedName>
    <definedName name="____ago4_1_1_1" hidden="1">{"'gráf jan00'!$A$1:$AK$41"}</definedName>
    <definedName name="____ago4_1_2" localSheetId="13" hidden="1">{"'gráf jan00'!$A$1:$AK$41"}</definedName>
    <definedName name="____ago4_1_2" hidden="1">{"'gráf jan00'!$A$1:$AK$41"}</definedName>
    <definedName name="____ago4_2" localSheetId="13" hidden="1">{"'gráf jan00'!$A$1:$AK$41"}</definedName>
    <definedName name="____ago4_2" hidden="1">{"'gráf jan00'!$A$1:$AK$41"}</definedName>
    <definedName name="____ago5" localSheetId="13" hidden="1">{"'gráf jan00'!$A$1:$AK$41"}</definedName>
    <definedName name="____ago5" hidden="1">{"'gráf jan00'!$A$1:$AK$41"}</definedName>
    <definedName name="____ago5_1" localSheetId="13" hidden="1">{"'gráf jan00'!$A$1:$AK$41"}</definedName>
    <definedName name="____ago5_1" hidden="1">{"'gráf jan00'!$A$1:$AK$41"}</definedName>
    <definedName name="____ago5_1_1" localSheetId="13" hidden="1">{"'gráf jan00'!$A$1:$AK$41"}</definedName>
    <definedName name="____ago5_1_1" hidden="1">{"'gráf jan00'!$A$1:$AK$41"}</definedName>
    <definedName name="____ago5_1_1_1" localSheetId="13" hidden="1">{"'gráf jan00'!$A$1:$AK$41"}</definedName>
    <definedName name="____ago5_1_1_1" hidden="1">{"'gráf jan00'!$A$1:$AK$41"}</definedName>
    <definedName name="____ago5_1_2" localSheetId="13" hidden="1">{"'gráf jan00'!$A$1:$AK$41"}</definedName>
    <definedName name="____ago5_1_2" hidden="1">{"'gráf jan00'!$A$1:$AK$41"}</definedName>
    <definedName name="____ago5_2" localSheetId="13" hidden="1">{"'gráf jan00'!$A$1:$AK$41"}</definedName>
    <definedName name="____ago5_2" hidden="1">{"'gráf jan00'!$A$1:$AK$41"}</definedName>
    <definedName name="____ago6" localSheetId="13" hidden="1">{"'gráf jan00'!$A$1:$AK$41"}</definedName>
    <definedName name="____ago6" hidden="1">{"'gráf jan00'!$A$1:$AK$41"}</definedName>
    <definedName name="____ago6_1" localSheetId="13" hidden="1">{"'gráf jan00'!$A$1:$AK$41"}</definedName>
    <definedName name="____ago6_1" hidden="1">{"'gráf jan00'!$A$1:$AK$41"}</definedName>
    <definedName name="____ago6_1_1" localSheetId="13" hidden="1">{"'gráf jan00'!$A$1:$AK$41"}</definedName>
    <definedName name="____ago6_1_1" hidden="1">{"'gráf jan00'!$A$1:$AK$41"}</definedName>
    <definedName name="____ago6_1_1_1" localSheetId="13" hidden="1">{"'gráf jan00'!$A$1:$AK$41"}</definedName>
    <definedName name="____ago6_1_1_1" hidden="1">{"'gráf jan00'!$A$1:$AK$41"}</definedName>
    <definedName name="____ago6_1_2" localSheetId="13" hidden="1">{"'gráf jan00'!$A$1:$AK$41"}</definedName>
    <definedName name="____ago6_1_2" hidden="1">{"'gráf jan00'!$A$1:$AK$41"}</definedName>
    <definedName name="____ago6_2" localSheetId="13" hidden="1">{"'gráf jan00'!$A$1:$AK$41"}</definedName>
    <definedName name="____ago6_2" hidden="1">{"'gráf jan00'!$A$1:$AK$41"}</definedName>
    <definedName name="____ago7" localSheetId="13" hidden="1">{"'gráf jan00'!$A$1:$AK$41"}</definedName>
    <definedName name="____ago7" hidden="1">{"'gráf jan00'!$A$1:$AK$41"}</definedName>
    <definedName name="____ago7_1" localSheetId="13" hidden="1">{"'gráf jan00'!$A$1:$AK$41"}</definedName>
    <definedName name="____ago7_1" hidden="1">{"'gráf jan00'!$A$1:$AK$41"}</definedName>
    <definedName name="____ago7_1_1" localSheetId="13" hidden="1">{"'gráf jan00'!$A$1:$AK$41"}</definedName>
    <definedName name="____ago7_1_1" hidden="1">{"'gráf jan00'!$A$1:$AK$41"}</definedName>
    <definedName name="____ago7_1_1_1" localSheetId="13" hidden="1">{"'gráf jan00'!$A$1:$AK$41"}</definedName>
    <definedName name="____ago7_1_1_1" hidden="1">{"'gráf jan00'!$A$1:$AK$41"}</definedName>
    <definedName name="____ago7_1_2" localSheetId="13" hidden="1">{"'gráf jan00'!$A$1:$AK$41"}</definedName>
    <definedName name="____ago7_1_2" hidden="1">{"'gráf jan00'!$A$1:$AK$41"}</definedName>
    <definedName name="____ago7_2" localSheetId="13" hidden="1">{"'gráf jan00'!$A$1:$AK$41"}</definedName>
    <definedName name="____ago7_2" hidden="1">{"'gráf jan00'!$A$1:$AK$41"}</definedName>
    <definedName name="____ago8" localSheetId="13" hidden="1">{"'gráf jan00'!$A$1:$AK$41"}</definedName>
    <definedName name="____ago8" hidden="1">{"'gráf jan00'!$A$1:$AK$41"}</definedName>
    <definedName name="____ago8_1" localSheetId="13" hidden="1">{"'gráf jan00'!$A$1:$AK$41"}</definedName>
    <definedName name="____ago8_1" hidden="1">{"'gráf jan00'!$A$1:$AK$41"}</definedName>
    <definedName name="____ago8_1_1" localSheetId="13" hidden="1">{"'gráf jan00'!$A$1:$AK$41"}</definedName>
    <definedName name="____ago8_1_1" hidden="1">{"'gráf jan00'!$A$1:$AK$41"}</definedName>
    <definedName name="____ago8_1_1_1" localSheetId="13" hidden="1">{"'gráf jan00'!$A$1:$AK$41"}</definedName>
    <definedName name="____ago8_1_1_1" hidden="1">{"'gráf jan00'!$A$1:$AK$41"}</definedName>
    <definedName name="____ago8_1_2" localSheetId="13" hidden="1">{"'gráf jan00'!$A$1:$AK$41"}</definedName>
    <definedName name="____ago8_1_2" hidden="1">{"'gráf jan00'!$A$1:$AK$41"}</definedName>
    <definedName name="____ago8_2" localSheetId="13" hidden="1">{"'gráf jan00'!$A$1:$AK$41"}</definedName>
    <definedName name="____ago8_2" hidden="1">{"'gráf jan00'!$A$1:$AK$41"}</definedName>
    <definedName name="____ago9" localSheetId="13" hidden="1">{"'gráf jan00'!$A$1:$AK$41"}</definedName>
    <definedName name="____ago9" hidden="1">{"'gráf jan00'!$A$1:$AK$41"}</definedName>
    <definedName name="____ago9_1" localSheetId="13" hidden="1">{"'gráf jan00'!$A$1:$AK$41"}</definedName>
    <definedName name="____ago9_1" hidden="1">{"'gráf jan00'!$A$1:$AK$41"}</definedName>
    <definedName name="____ago9_1_1" localSheetId="13" hidden="1">{"'gráf jan00'!$A$1:$AK$41"}</definedName>
    <definedName name="____ago9_1_1" hidden="1">{"'gráf jan00'!$A$1:$AK$41"}</definedName>
    <definedName name="____ago9_1_1_1" localSheetId="13" hidden="1">{"'gráf jan00'!$A$1:$AK$41"}</definedName>
    <definedName name="____ago9_1_1_1" hidden="1">{"'gráf jan00'!$A$1:$AK$41"}</definedName>
    <definedName name="____ago9_1_2" localSheetId="13" hidden="1">{"'gráf jan00'!$A$1:$AK$41"}</definedName>
    <definedName name="____ago9_1_2" hidden="1">{"'gráf jan00'!$A$1:$AK$41"}</definedName>
    <definedName name="____ago9_2" localSheetId="13" hidden="1">{"'gráf jan00'!$A$1:$AK$41"}</definedName>
    <definedName name="____ago9_2" hidden="1">{"'gráf jan00'!$A$1:$AK$41"}</definedName>
    <definedName name="____ago99999" localSheetId="13" hidden="1">{"'gráf jan00'!$A$1:$AK$41"}</definedName>
    <definedName name="____ago99999" hidden="1">{"'gráf jan00'!$A$1:$AK$41"}</definedName>
    <definedName name="____ago99999_1" localSheetId="13" hidden="1">{"'gráf jan00'!$A$1:$AK$41"}</definedName>
    <definedName name="____ago99999_1" hidden="1">{"'gráf jan00'!$A$1:$AK$41"}</definedName>
    <definedName name="____ago99999_1_1" localSheetId="13" hidden="1">{"'gráf jan00'!$A$1:$AK$41"}</definedName>
    <definedName name="____ago99999_1_1" hidden="1">{"'gráf jan00'!$A$1:$AK$41"}</definedName>
    <definedName name="____ago99999_1_1_1" localSheetId="13" hidden="1">{"'gráf jan00'!$A$1:$AK$41"}</definedName>
    <definedName name="____ago99999_1_1_1" hidden="1">{"'gráf jan00'!$A$1:$AK$41"}</definedName>
    <definedName name="____ago99999_1_2" localSheetId="13" hidden="1">{"'gráf jan00'!$A$1:$AK$41"}</definedName>
    <definedName name="____ago99999_1_2" hidden="1">{"'gráf jan00'!$A$1:$AK$41"}</definedName>
    <definedName name="____ago99999_2" localSheetId="13" hidden="1">{"'gráf jan00'!$A$1:$AK$41"}</definedName>
    <definedName name="____ago99999_2" hidden="1">{"'gráf jan00'!$A$1:$AK$41"}</definedName>
    <definedName name="_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bm03" localSheetId="13" hidden="1">{#N/A,#N/A,FALSE,"CPV";#N/A,#N/A,FALSE,"Pareto";#N/A,#N/A,FALSE,"Gráficos"}</definedName>
    <definedName name="____bm03" hidden="1">{#N/A,#N/A,FALSE,"CPV";#N/A,#N/A,FALSE,"Pareto";#N/A,#N/A,FALSE,"Gráficos"}</definedName>
    <definedName name="____bm03_1" localSheetId="13" hidden="1">{#N/A,#N/A,FALSE,"CPV";#N/A,#N/A,FALSE,"Pareto";#N/A,#N/A,FALSE,"Gráficos"}</definedName>
    <definedName name="____bm03_1" hidden="1">{#N/A,#N/A,FALSE,"CPV";#N/A,#N/A,FALSE,"Pareto";#N/A,#N/A,FALSE,"Gráficos"}</definedName>
    <definedName name="____db2" localSheetId="13" hidden="1">{"'Quadro'!$A$4:$BG$78"}</definedName>
    <definedName name="____db2" hidden="1">{"'Quadro'!$A$4:$BG$78"}</definedName>
    <definedName name="____DEF2" localSheetId="13" hidden="1">{#N/A,#N/A,FALSE,"DEF1";#N/A,#N/A,FALSE,"DEF2";#N/A,#N/A,FALSE,"DEF3"}</definedName>
    <definedName name="____DEF2" hidden="1">{#N/A,#N/A,FALSE,"DEF1";#N/A,#N/A,FALSE,"DEF2";#N/A,#N/A,FALSE,"DEF3"}</definedName>
    <definedName name="____DEF2_1" localSheetId="13" hidden="1">{#N/A,#N/A,FALSE,"DEF1";#N/A,#N/A,FALSE,"DEF2";#N/A,#N/A,FALSE,"DEF3"}</definedName>
    <definedName name="____DEF2_1" hidden="1">{#N/A,#N/A,FALSE,"DEF1";#N/A,#N/A,FALSE,"DEF2";#N/A,#N/A,FALSE,"DEF3"}</definedName>
    <definedName name="____DEF2_1_1" localSheetId="13" hidden="1">{#N/A,#N/A,FALSE,"DEF1";#N/A,#N/A,FALSE,"DEF2";#N/A,#N/A,FALSE,"DEF3"}</definedName>
    <definedName name="____DEF2_1_1" hidden="1">{#N/A,#N/A,FALSE,"DEF1";#N/A,#N/A,FALSE,"DEF2";#N/A,#N/A,FALSE,"DEF3"}</definedName>
    <definedName name="____DEF2_1_1_1" localSheetId="13" hidden="1">{#N/A,#N/A,FALSE,"DEF1";#N/A,#N/A,FALSE,"DEF2";#N/A,#N/A,FALSE,"DEF3"}</definedName>
    <definedName name="____DEF2_1_1_1" hidden="1">{#N/A,#N/A,FALSE,"DEF1";#N/A,#N/A,FALSE,"DEF2";#N/A,#N/A,FALSE,"DEF3"}</definedName>
    <definedName name="____DEF2_1_2" localSheetId="13" hidden="1">{#N/A,#N/A,FALSE,"DEF1";#N/A,#N/A,FALSE,"DEF2";#N/A,#N/A,FALSE,"DEF3"}</definedName>
    <definedName name="____DEF2_1_2" hidden="1">{#N/A,#N/A,FALSE,"DEF1";#N/A,#N/A,FALSE,"DEF2";#N/A,#N/A,FALSE,"DEF3"}</definedName>
    <definedName name="____DEF2_2" localSheetId="13" hidden="1">{#N/A,#N/A,FALSE,"DEF1";#N/A,#N/A,FALSE,"DEF2";#N/A,#N/A,FALSE,"DEF3"}</definedName>
    <definedName name="____DEF2_2" hidden="1">{#N/A,#N/A,FALSE,"DEF1";#N/A,#N/A,FALSE,"DEF2";#N/A,#N/A,FALSE,"DEF3"}</definedName>
    <definedName name="____DEF3" localSheetId="13" hidden="1">{#N/A,#N/A,FALSE,"DEF1";#N/A,#N/A,FALSE,"DEF2";#N/A,#N/A,FALSE,"DEF3"}</definedName>
    <definedName name="____DEF3" hidden="1">{#N/A,#N/A,FALSE,"DEF1";#N/A,#N/A,FALSE,"DEF2";#N/A,#N/A,FALSE,"DEF3"}</definedName>
    <definedName name="____DEF3_1" localSheetId="13" hidden="1">{#N/A,#N/A,FALSE,"DEF1";#N/A,#N/A,FALSE,"DEF2";#N/A,#N/A,FALSE,"DEF3"}</definedName>
    <definedName name="____DEF3_1" hidden="1">{#N/A,#N/A,FALSE,"DEF1";#N/A,#N/A,FALSE,"DEF2";#N/A,#N/A,FALSE,"DEF3"}</definedName>
    <definedName name="____DEF3_1_1" localSheetId="13" hidden="1">{#N/A,#N/A,FALSE,"DEF1";#N/A,#N/A,FALSE,"DEF2";#N/A,#N/A,FALSE,"DEF3"}</definedName>
    <definedName name="____DEF3_1_1" hidden="1">{#N/A,#N/A,FALSE,"DEF1";#N/A,#N/A,FALSE,"DEF2";#N/A,#N/A,FALSE,"DEF3"}</definedName>
    <definedName name="____DEF3_1_1_1" localSheetId="13" hidden="1">{#N/A,#N/A,FALSE,"DEF1";#N/A,#N/A,FALSE,"DEF2";#N/A,#N/A,FALSE,"DEF3"}</definedName>
    <definedName name="____DEF3_1_1_1" hidden="1">{#N/A,#N/A,FALSE,"DEF1";#N/A,#N/A,FALSE,"DEF2";#N/A,#N/A,FALSE,"DEF3"}</definedName>
    <definedName name="____DEF3_1_2" localSheetId="13" hidden="1">{#N/A,#N/A,FALSE,"DEF1";#N/A,#N/A,FALSE,"DEF2";#N/A,#N/A,FALSE,"DEF3"}</definedName>
    <definedName name="____DEF3_1_2" hidden="1">{#N/A,#N/A,FALSE,"DEF1";#N/A,#N/A,FALSE,"DEF2";#N/A,#N/A,FALSE,"DEF3"}</definedName>
    <definedName name="____DEF3_2" localSheetId="13" hidden="1">{#N/A,#N/A,FALSE,"DEF1";#N/A,#N/A,FALSE,"DEF2";#N/A,#N/A,FALSE,"DEF3"}</definedName>
    <definedName name="____DEF3_2" hidden="1">{#N/A,#N/A,FALSE,"DEF1";#N/A,#N/A,FALSE,"DEF2";#N/A,#N/A,FALSE,"DEF3"}</definedName>
    <definedName name="____efc10" localSheetId="13" hidden="1">{"'RR'!$A$2:$E$81"}</definedName>
    <definedName name="____efc10" hidden="1">{"'RR'!$A$2:$E$81"}</definedName>
    <definedName name="____efc10_1" localSheetId="13" hidden="1">{"'RR'!$A$2:$E$81"}</definedName>
    <definedName name="____efc10_1" hidden="1">{"'RR'!$A$2:$E$81"}</definedName>
    <definedName name="____efc10_1_1" localSheetId="13" hidden="1">{"'RR'!$A$2:$E$81"}</definedName>
    <definedName name="____efc10_1_1" hidden="1">{"'RR'!$A$2:$E$81"}</definedName>
    <definedName name="____efc10_1_1_1" localSheetId="13" hidden="1">{"'RR'!$A$2:$E$81"}</definedName>
    <definedName name="____efc10_1_1_1" hidden="1">{"'RR'!$A$2:$E$81"}</definedName>
    <definedName name="____efc10_1_2" localSheetId="13" hidden="1">{"'RR'!$A$2:$E$81"}</definedName>
    <definedName name="____efc10_1_2" hidden="1">{"'RR'!$A$2:$E$81"}</definedName>
    <definedName name="____efc10_2" localSheetId="13" hidden="1">{"'RR'!$A$2:$E$81"}</definedName>
    <definedName name="____efc10_2" hidden="1">{"'RR'!$A$2:$E$81"}</definedName>
    <definedName name="____EFC2" localSheetId="13" hidden="1">{"'RR'!$A$2:$E$81"}</definedName>
    <definedName name="____EFC2" hidden="1">{"'RR'!$A$2:$E$81"}</definedName>
    <definedName name="____EFC2_1" localSheetId="13" hidden="1">{"'RR'!$A$2:$E$81"}</definedName>
    <definedName name="____EFC2_1" hidden="1">{"'RR'!$A$2:$E$81"}</definedName>
    <definedName name="____EFC2_1_1" localSheetId="13" hidden="1">{"'RR'!$A$2:$E$81"}</definedName>
    <definedName name="____EFC2_1_1" hidden="1">{"'RR'!$A$2:$E$81"}</definedName>
    <definedName name="____EFC2_1_1_1" localSheetId="13" hidden="1">{"'RR'!$A$2:$E$81"}</definedName>
    <definedName name="____EFC2_1_1_1" hidden="1">{"'RR'!$A$2:$E$81"}</definedName>
    <definedName name="____EFC2_1_2" localSheetId="13" hidden="1">{"'RR'!$A$2:$E$81"}</definedName>
    <definedName name="____EFC2_1_2" hidden="1">{"'RR'!$A$2:$E$81"}</definedName>
    <definedName name="____EFC2_2" localSheetId="13" hidden="1">{"'RR'!$A$2:$E$81"}</definedName>
    <definedName name="____EFC2_2" hidden="1">{"'RR'!$A$2:$E$81"}</definedName>
    <definedName name="____efc23" localSheetId="13" hidden="1">{"'RR'!$A$2:$E$81"}</definedName>
    <definedName name="____efc23" hidden="1">{"'RR'!$A$2:$E$81"}</definedName>
    <definedName name="____EFC3" localSheetId="13" hidden="1">{"'RR'!$A$2:$E$81"}</definedName>
    <definedName name="____EFC3" hidden="1">{"'RR'!$A$2:$E$81"}</definedName>
    <definedName name="____EFC3_1" localSheetId="13" hidden="1">{"'RR'!$A$2:$E$81"}</definedName>
    <definedName name="____EFC3_1" hidden="1">{"'RR'!$A$2:$E$81"}</definedName>
    <definedName name="____EFC3_1_1" localSheetId="13" hidden="1">{"'RR'!$A$2:$E$81"}</definedName>
    <definedName name="____EFC3_1_1" hidden="1">{"'RR'!$A$2:$E$81"}</definedName>
    <definedName name="____EFC3_1_1_1" localSheetId="13" hidden="1">{"'RR'!$A$2:$E$81"}</definedName>
    <definedName name="____EFC3_1_1_1" hidden="1">{"'RR'!$A$2:$E$81"}</definedName>
    <definedName name="____EFC3_1_2" localSheetId="13" hidden="1">{"'RR'!$A$2:$E$81"}</definedName>
    <definedName name="____EFC3_1_2" hidden="1">{"'RR'!$A$2:$E$81"}</definedName>
    <definedName name="____EFC3_2" localSheetId="13" hidden="1">{"'RR'!$A$2:$E$81"}</definedName>
    <definedName name="____EFC3_2" hidden="1">{"'RR'!$A$2:$E$81"}</definedName>
    <definedName name="____EFC4" localSheetId="13" hidden="1">{"'RR'!$A$2:$E$81"}</definedName>
    <definedName name="____EFC4" hidden="1">{"'RR'!$A$2:$E$81"}</definedName>
    <definedName name="____EFC4_1" localSheetId="13" hidden="1">{"'RR'!$A$2:$E$81"}</definedName>
    <definedName name="____EFC4_1" hidden="1">{"'RR'!$A$2:$E$81"}</definedName>
    <definedName name="____EFC4_1_1" localSheetId="13" hidden="1">{"'RR'!$A$2:$E$81"}</definedName>
    <definedName name="____EFC4_1_1" hidden="1">{"'RR'!$A$2:$E$81"}</definedName>
    <definedName name="____EFC4_1_1_1" localSheetId="13" hidden="1">{"'RR'!$A$2:$E$81"}</definedName>
    <definedName name="____EFC4_1_1_1" hidden="1">{"'RR'!$A$2:$E$81"}</definedName>
    <definedName name="____EFC4_1_2" localSheetId="13" hidden="1">{"'RR'!$A$2:$E$81"}</definedName>
    <definedName name="____EFC4_1_2" hidden="1">{"'RR'!$A$2:$E$81"}</definedName>
    <definedName name="____EFC4_2" localSheetId="13" hidden="1">{"'RR'!$A$2:$E$81"}</definedName>
    <definedName name="____EFC4_2" hidden="1">{"'RR'!$A$2:$E$81"}</definedName>
    <definedName name="____F12" localSheetId="13" hidden="1">{#N/A,#N/A,FALSE,"ET-CAPA";#N/A,#N/A,FALSE,"ET-PAG1";#N/A,#N/A,FALSE,"ET-PAG2";#N/A,#N/A,FALSE,"ET-PAG3";#N/A,#N/A,FALSE,"ET-PAG4";#N/A,#N/A,FALSE,"ET-PAG5"}</definedName>
    <definedName name="____F12" hidden="1">{#N/A,#N/A,FALSE,"ET-CAPA";#N/A,#N/A,FALSE,"ET-PAG1";#N/A,#N/A,FALSE,"ET-PAG2";#N/A,#N/A,FALSE,"ET-PAG3";#N/A,#N/A,FALSE,"ET-PAG4";#N/A,#N/A,FALSE,"ET-PAG5"}</definedName>
    <definedName name="____F12_1" localSheetId="13" hidden="1">{#N/A,#N/A,FALSE,"ET-CAPA";#N/A,#N/A,FALSE,"ET-PAG1";#N/A,#N/A,FALSE,"ET-PAG2";#N/A,#N/A,FALSE,"ET-PAG3";#N/A,#N/A,FALSE,"ET-PAG4";#N/A,#N/A,FALSE,"ET-PAG5"}</definedName>
    <definedName name="____F12_1" hidden="1">{#N/A,#N/A,FALSE,"ET-CAPA";#N/A,#N/A,FALSE,"ET-PAG1";#N/A,#N/A,FALSE,"ET-PAG2";#N/A,#N/A,FALSE,"ET-PAG3";#N/A,#N/A,FALSE,"ET-PAG4";#N/A,#N/A,FALSE,"ET-PAG5"}</definedName>
    <definedName name="____F15" localSheetId="13" hidden="1">{#N/A,#N/A,FALSE,"ET-CAPA";#N/A,#N/A,FALSE,"ET-PAG1";#N/A,#N/A,FALSE,"ET-PAG2";#N/A,#N/A,FALSE,"ET-PAG3";#N/A,#N/A,FALSE,"ET-PAG4";#N/A,#N/A,FALSE,"ET-PAG5"}</definedName>
    <definedName name="____F15" hidden="1">{#N/A,#N/A,FALSE,"ET-CAPA";#N/A,#N/A,FALSE,"ET-PAG1";#N/A,#N/A,FALSE,"ET-PAG2";#N/A,#N/A,FALSE,"ET-PAG3";#N/A,#N/A,FALSE,"ET-PAG4";#N/A,#N/A,FALSE,"ET-PAG5"}</definedName>
    <definedName name="____F15_1" localSheetId="13" hidden="1">{#N/A,#N/A,FALSE,"ET-CAPA";#N/A,#N/A,FALSE,"ET-PAG1";#N/A,#N/A,FALSE,"ET-PAG2";#N/A,#N/A,FALSE,"ET-PAG3";#N/A,#N/A,FALSE,"ET-PAG4";#N/A,#N/A,FALSE,"ET-PAG5"}</definedName>
    <definedName name="____F15_1" hidden="1">{#N/A,#N/A,FALSE,"ET-CAPA";#N/A,#N/A,FALSE,"ET-PAG1";#N/A,#N/A,FALSE,"ET-PAG2";#N/A,#N/A,FALSE,"ET-PAG3";#N/A,#N/A,FALSE,"ET-PAG4";#N/A,#N/A,FALSE,"ET-PAG5"}</definedName>
    <definedName name="____ffp16" localSheetId="13" hidden="1">{"'gráf jan00'!$A$1:$AK$41"}</definedName>
    <definedName name="____ffp16" hidden="1">{"'gráf jan00'!$A$1:$AK$41"}</definedName>
    <definedName name="____ffp16_1" localSheetId="13" hidden="1">{"'gráf jan00'!$A$1:$AK$41"}</definedName>
    <definedName name="____ffp16_1" hidden="1">{"'gráf jan00'!$A$1:$AK$41"}</definedName>
    <definedName name="____ffp16_1_1" localSheetId="13" hidden="1">{"'gráf jan00'!$A$1:$AK$41"}</definedName>
    <definedName name="____ffp16_1_1" hidden="1">{"'gráf jan00'!$A$1:$AK$41"}</definedName>
    <definedName name="____ffp16_1_1_1" localSheetId="13" hidden="1">{"'gráf jan00'!$A$1:$AK$41"}</definedName>
    <definedName name="____ffp16_1_1_1" hidden="1">{"'gráf jan00'!$A$1:$AK$41"}</definedName>
    <definedName name="____ffp16_1_2" localSheetId="13" hidden="1">{"'gráf jan00'!$A$1:$AK$41"}</definedName>
    <definedName name="____ffp16_1_2" hidden="1">{"'gráf jan00'!$A$1:$AK$41"}</definedName>
    <definedName name="____ffp16_2" localSheetId="13" hidden="1">{"'gráf jan00'!$A$1:$AK$41"}</definedName>
    <definedName name="____ffp16_2" hidden="1">{"'gráf jan00'!$A$1:$AK$41"}</definedName>
    <definedName name="____ffp4589" localSheetId="13" hidden="1">{"'gráf jan00'!$A$1:$AK$41"}</definedName>
    <definedName name="____ffp4589" hidden="1">{"'gráf jan00'!$A$1:$AK$41"}</definedName>
    <definedName name="____ffp4589_1" localSheetId="13" hidden="1">{"'gráf jan00'!$A$1:$AK$41"}</definedName>
    <definedName name="____ffp4589_1" hidden="1">{"'gráf jan00'!$A$1:$AK$41"}</definedName>
    <definedName name="____ffp4589_1_1" localSheetId="13" hidden="1">{"'gráf jan00'!$A$1:$AK$41"}</definedName>
    <definedName name="____ffp4589_1_1" hidden="1">{"'gráf jan00'!$A$1:$AK$41"}</definedName>
    <definedName name="____ffp4589_1_1_1" localSheetId="13" hidden="1">{"'gráf jan00'!$A$1:$AK$41"}</definedName>
    <definedName name="____ffp4589_1_1_1" hidden="1">{"'gráf jan00'!$A$1:$AK$41"}</definedName>
    <definedName name="____ffp4589_1_2" localSheetId="13" hidden="1">{"'gráf jan00'!$A$1:$AK$41"}</definedName>
    <definedName name="____ffp4589_1_2" hidden="1">{"'gráf jan00'!$A$1:$AK$41"}</definedName>
    <definedName name="____ffp4589_2" localSheetId="13" hidden="1">{"'gráf jan00'!$A$1:$AK$41"}</definedName>
    <definedName name="____ffp4589_2" hidden="1">{"'gráf jan00'!$A$1:$AK$41"}</definedName>
    <definedName name="_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I027611" localSheetId="13" hidden="1">{#N/A,#N/A,FALSE,"지침";#N/A,#N/A,FALSE,"환경분석";#N/A,#N/A,FALSE,"Sheet16"}</definedName>
    <definedName name="____I027611" hidden="1">{#N/A,#N/A,FALSE,"지침";#N/A,#N/A,FALSE,"환경분석";#N/A,#N/A,FALSE,"Sheet16"}</definedName>
    <definedName name="____I027611_1" localSheetId="13" hidden="1">{#N/A,#N/A,FALSE,"지침";#N/A,#N/A,FALSE,"환경분석";#N/A,#N/A,FALSE,"Sheet16"}</definedName>
    <definedName name="____I027611_1" hidden="1">{#N/A,#N/A,FALSE,"지침";#N/A,#N/A,FALSE,"환경분석";#N/A,#N/A,FALSE,"Sheet16"}</definedName>
    <definedName name="____I027611_1_1" localSheetId="13" hidden="1">{#N/A,#N/A,FALSE,"지침";#N/A,#N/A,FALSE,"환경분석";#N/A,#N/A,FALSE,"Sheet16"}</definedName>
    <definedName name="____I027611_1_1" hidden="1">{#N/A,#N/A,FALSE,"지침";#N/A,#N/A,FALSE,"환경분석";#N/A,#N/A,FALSE,"Sheet16"}</definedName>
    <definedName name="____I027611_1_1_1" localSheetId="13" hidden="1">{#N/A,#N/A,FALSE,"지침";#N/A,#N/A,FALSE,"환경분석";#N/A,#N/A,FALSE,"Sheet16"}</definedName>
    <definedName name="____I027611_1_1_1" hidden="1">{#N/A,#N/A,FALSE,"지침";#N/A,#N/A,FALSE,"환경분석";#N/A,#N/A,FALSE,"Sheet16"}</definedName>
    <definedName name="____I027611_1_2" localSheetId="13" hidden="1">{#N/A,#N/A,FALSE,"지침";#N/A,#N/A,FALSE,"환경분석";#N/A,#N/A,FALSE,"Sheet16"}</definedName>
    <definedName name="____I027611_1_2" hidden="1">{#N/A,#N/A,FALSE,"지침";#N/A,#N/A,FALSE,"환경분석";#N/A,#N/A,FALSE,"Sheet16"}</definedName>
    <definedName name="____I027611_2" localSheetId="13" hidden="1">{#N/A,#N/A,FALSE,"지침";#N/A,#N/A,FALSE,"환경분석";#N/A,#N/A,FALSE,"Sheet16"}</definedName>
    <definedName name="____I027611_2" hidden="1">{#N/A,#N/A,FALSE,"지침";#N/A,#N/A,FALSE,"환경분석";#N/A,#N/A,FALSE,"Sheet16"}</definedName>
    <definedName name="____jun04" localSheetId="13" hidden="1">{"'gráf jan00'!$A$1:$AK$41"}</definedName>
    <definedName name="____jun04" hidden="1">{"'gráf jan00'!$A$1:$AK$41"}</definedName>
    <definedName name="____jun04_1" localSheetId="13" hidden="1">{"'gráf jan00'!$A$1:$AK$41"}</definedName>
    <definedName name="____jun04_1" hidden="1">{"'gráf jan00'!$A$1:$AK$41"}</definedName>
    <definedName name="____jun04_1_1" localSheetId="13" hidden="1">{"'gráf jan00'!$A$1:$AK$41"}</definedName>
    <definedName name="____jun04_1_1" hidden="1">{"'gráf jan00'!$A$1:$AK$41"}</definedName>
    <definedName name="____jun04_1_1_1" localSheetId="13" hidden="1">{"'gráf jan00'!$A$1:$AK$41"}</definedName>
    <definedName name="____jun04_1_1_1" hidden="1">{"'gráf jan00'!$A$1:$AK$41"}</definedName>
    <definedName name="____jun04_1_2" localSheetId="13" hidden="1">{"'gráf jan00'!$A$1:$AK$41"}</definedName>
    <definedName name="____jun04_1_2" hidden="1">{"'gráf jan00'!$A$1:$AK$41"}</definedName>
    <definedName name="____jun04_2" localSheetId="13" hidden="1">{"'gráf jan00'!$A$1:$AK$41"}</definedName>
    <definedName name="____jun04_2" hidden="1">{"'gráf jan00'!$A$1:$AK$41"}</definedName>
    <definedName name="____la8" hidden="1">#REF!</definedName>
    <definedName name="____ltf2" hidden="1">#REF!</definedName>
    <definedName name="____MA2" localSheetId="13" hidden="1">{"'REL CUSTODIF'!$B$1:$H$72"}</definedName>
    <definedName name="____MA2" hidden="1">{"'REL CUSTODIF'!$B$1:$H$72"}</definedName>
    <definedName name="____MA2_1" localSheetId="13" hidden="1">{"'REL CUSTODIF'!$B$1:$H$72"}</definedName>
    <definedName name="____MA2_1" hidden="1">{"'REL CUSTODIF'!$B$1:$H$72"}</definedName>
    <definedName name="____MA2_1_1" localSheetId="13" hidden="1">{"'REL CUSTODIF'!$B$1:$H$72"}</definedName>
    <definedName name="____MA2_1_1" hidden="1">{"'REL CUSTODIF'!$B$1:$H$72"}</definedName>
    <definedName name="____MA2_1_1_1" localSheetId="13" hidden="1">{"'REL CUSTODIF'!$B$1:$H$72"}</definedName>
    <definedName name="____MA2_1_1_1" hidden="1">{"'REL CUSTODIF'!$B$1:$H$72"}</definedName>
    <definedName name="____MA2_1_2" localSheetId="13" hidden="1">{"'REL CUSTODIF'!$B$1:$H$72"}</definedName>
    <definedName name="____MA2_1_2" hidden="1">{"'REL CUSTODIF'!$B$1:$H$72"}</definedName>
    <definedName name="____MA2_2" localSheetId="13" hidden="1">{"'REL CUSTODIF'!$B$1:$H$72"}</definedName>
    <definedName name="____MA2_2" hidden="1">{"'REL CUSTODIF'!$B$1:$H$72"}</definedName>
    <definedName name="____MOA1" localSheetId="13" hidden="1">{#N/A,#N/A,FALSE,"DEF1";#N/A,#N/A,FALSE,"DEF2";#N/A,#N/A,FALSE,"DEF3"}</definedName>
    <definedName name="____MOA1" hidden="1">{#N/A,#N/A,FALSE,"DEF1";#N/A,#N/A,FALSE,"DEF2";#N/A,#N/A,FALSE,"DEF3"}</definedName>
    <definedName name="____MOA1_1" localSheetId="13" hidden="1">{#N/A,#N/A,FALSE,"DEF1";#N/A,#N/A,FALSE,"DEF2";#N/A,#N/A,FALSE,"DEF3"}</definedName>
    <definedName name="____MOA1_1" hidden="1">{#N/A,#N/A,FALSE,"DEF1";#N/A,#N/A,FALSE,"DEF2";#N/A,#N/A,FALSE,"DEF3"}</definedName>
    <definedName name="____MOA1_1_1" localSheetId="13" hidden="1">{#N/A,#N/A,FALSE,"DEF1";#N/A,#N/A,FALSE,"DEF2";#N/A,#N/A,FALSE,"DEF3"}</definedName>
    <definedName name="____MOA1_1_1" hidden="1">{#N/A,#N/A,FALSE,"DEF1";#N/A,#N/A,FALSE,"DEF2";#N/A,#N/A,FALSE,"DEF3"}</definedName>
    <definedName name="____MOA1_1_1_1" localSheetId="13" hidden="1">{#N/A,#N/A,FALSE,"DEF1";#N/A,#N/A,FALSE,"DEF2";#N/A,#N/A,FALSE,"DEF3"}</definedName>
    <definedName name="____MOA1_1_1_1" hidden="1">{#N/A,#N/A,FALSE,"DEF1";#N/A,#N/A,FALSE,"DEF2";#N/A,#N/A,FALSE,"DEF3"}</definedName>
    <definedName name="____MOA1_1_2" localSheetId="13" hidden="1">{#N/A,#N/A,FALSE,"DEF1";#N/A,#N/A,FALSE,"DEF2";#N/A,#N/A,FALSE,"DEF3"}</definedName>
    <definedName name="____MOA1_1_2" hidden="1">{#N/A,#N/A,FALSE,"DEF1";#N/A,#N/A,FALSE,"DEF2";#N/A,#N/A,FALSE,"DEF3"}</definedName>
    <definedName name="____MOA1_2" localSheetId="13" hidden="1">{#N/A,#N/A,FALSE,"DEF1";#N/A,#N/A,FALSE,"DEF2";#N/A,#N/A,FALSE,"DEF3"}</definedName>
    <definedName name="____MOA1_2" hidden="1">{#N/A,#N/A,FALSE,"DEF1";#N/A,#N/A,FALSE,"DEF2";#N/A,#N/A,FALSE,"DEF3"}</definedName>
    <definedName name="____MOA2" localSheetId="13" hidden="1">{#N/A,#N/A,FALSE,"DEF1";#N/A,#N/A,FALSE,"DEF2";#N/A,#N/A,FALSE,"DEF3"}</definedName>
    <definedName name="____MOA2" hidden="1">{#N/A,#N/A,FALSE,"DEF1";#N/A,#N/A,FALSE,"DEF2";#N/A,#N/A,FALSE,"DEF3"}</definedName>
    <definedName name="____MOA2_1" localSheetId="13" hidden="1">{#N/A,#N/A,FALSE,"DEF1";#N/A,#N/A,FALSE,"DEF2";#N/A,#N/A,FALSE,"DEF3"}</definedName>
    <definedName name="____MOA2_1" hidden="1">{#N/A,#N/A,FALSE,"DEF1";#N/A,#N/A,FALSE,"DEF2";#N/A,#N/A,FALSE,"DEF3"}</definedName>
    <definedName name="____MOA2_1_1" localSheetId="13" hidden="1">{#N/A,#N/A,FALSE,"DEF1";#N/A,#N/A,FALSE,"DEF2";#N/A,#N/A,FALSE,"DEF3"}</definedName>
    <definedName name="____MOA2_1_1" hidden="1">{#N/A,#N/A,FALSE,"DEF1";#N/A,#N/A,FALSE,"DEF2";#N/A,#N/A,FALSE,"DEF3"}</definedName>
    <definedName name="____MOA2_1_1_1" localSheetId="13" hidden="1">{#N/A,#N/A,FALSE,"DEF1";#N/A,#N/A,FALSE,"DEF2";#N/A,#N/A,FALSE,"DEF3"}</definedName>
    <definedName name="____MOA2_1_1_1" hidden="1">{#N/A,#N/A,FALSE,"DEF1";#N/A,#N/A,FALSE,"DEF2";#N/A,#N/A,FALSE,"DEF3"}</definedName>
    <definedName name="____MOA2_1_2" localSheetId="13" hidden="1">{#N/A,#N/A,FALSE,"DEF1";#N/A,#N/A,FALSE,"DEF2";#N/A,#N/A,FALSE,"DEF3"}</definedName>
    <definedName name="____MOA2_1_2" hidden="1">{#N/A,#N/A,FALSE,"DEF1";#N/A,#N/A,FALSE,"DEF2";#N/A,#N/A,FALSE,"DEF3"}</definedName>
    <definedName name="____MOA2_2" localSheetId="13" hidden="1">{#N/A,#N/A,FALSE,"DEF1";#N/A,#N/A,FALSE,"DEF2";#N/A,#N/A,FALSE,"DEF3"}</definedName>
    <definedName name="____MOA2_2" hidden="1">{#N/A,#N/A,FALSE,"DEF1";#N/A,#N/A,FALSE,"DEF2";#N/A,#N/A,FALSE,"DEF3"}</definedName>
    <definedName name="____n2" localSheetId="13" hidden="1">{#N/A,#N/A,FALSE,"PCOL"}</definedName>
    <definedName name="____n2" hidden="1">{#N/A,#N/A,FALSE,"PCOL"}</definedName>
    <definedName name="____n2_1" localSheetId="13" hidden="1">{#N/A,#N/A,FALSE,"PCOL"}</definedName>
    <definedName name="____n2_1" hidden="1">{#N/A,#N/A,FALSE,"PCOL"}</definedName>
    <definedName name="____n2_1_1" localSheetId="13" hidden="1">{#N/A,#N/A,FALSE,"PCOL"}</definedName>
    <definedName name="____n2_1_1" hidden="1">{#N/A,#N/A,FALSE,"PCOL"}</definedName>
    <definedName name="____n2_1_1_1" localSheetId="13" hidden="1">{#N/A,#N/A,FALSE,"PCOL"}</definedName>
    <definedName name="____n2_1_1_1" hidden="1">{#N/A,#N/A,FALSE,"PCOL"}</definedName>
    <definedName name="____n2_1_2" localSheetId="13" hidden="1">{#N/A,#N/A,FALSE,"PCOL"}</definedName>
    <definedName name="____n2_1_2" hidden="1">{#N/A,#N/A,FALSE,"PCOL"}</definedName>
    <definedName name="____n2_2" localSheetId="13" hidden="1">{#N/A,#N/A,FALSE,"PCOL"}</definedName>
    <definedName name="____n2_2" hidden="1">{#N/A,#N/A,FALSE,"PCOL"}</definedName>
    <definedName name="____o1" localSheetId="13" hidden="1">{"det (May)",#N/A,FALSE,"June";"sum (MAY YTD)",#N/A,FALSE,"June YTD"}</definedName>
    <definedName name="____o1" hidden="1">{"det (May)",#N/A,FALSE,"June";"sum (MAY YTD)",#N/A,FALSE,"June YTD"}</definedName>
    <definedName name="____o1_1" localSheetId="13" hidden="1">{"det (May)",#N/A,FALSE,"June";"sum (MAY YTD)",#N/A,FALSE,"June YTD"}</definedName>
    <definedName name="____o1_1" hidden="1">{"det (May)",#N/A,FALSE,"June";"sum (MAY YTD)",#N/A,FALSE,"June YTD"}</definedName>
    <definedName name="____o1_1_1" localSheetId="13" hidden="1">{"det (May)",#N/A,FALSE,"June";"sum (MAY YTD)",#N/A,FALSE,"June YTD"}</definedName>
    <definedName name="____o1_1_1" hidden="1">{"det (May)",#N/A,FALSE,"June";"sum (MAY YTD)",#N/A,FALSE,"June YTD"}</definedName>
    <definedName name="____o1_1_1_1" localSheetId="13" hidden="1">{"det (May)",#N/A,FALSE,"June";"sum (MAY YTD)",#N/A,FALSE,"June YTD"}</definedName>
    <definedName name="____o1_1_1_1" hidden="1">{"det (May)",#N/A,FALSE,"June";"sum (MAY YTD)",#N/A,FALSE,"June YTD"}</definedName>
    <definedName name="____o1_1_2" localSheetId="13" hidden="1">{"det (May)",#N/A,FALSE,"June";"sum (MAY YTD)",#N/A,FALSE,"June YTD"}</definedName>
    <definedName name="____o1_1_2" hidden="1">{"det (May)",#N/A,FALSE,"June";"sum (MAY YTD)",#N/A,FALSE,"June YTD"}</definedName>
    <definedName name="____o1_2" localSheetId="13" hidden="1">{"det (May)",#N/A,FALSE,"June";"sum (MAY YTD)",#N/A,FALSE,"June YTD"}</definedName>
    <definedName name="____o1_2" hidden="1">{"det (May)",#N/A,FALSE,"June";"sum (MAY YTD)",#N/A,FALSE,"June YTD"}</definedName>
    <definedName name="____OUT98" localSheetId="13" hidden="1">{#N/A,#N/A,TRUE,"Serviços"}</definedName>
    <definedName name="____OUT98" hidden="1">{#N/A,#N/A,TRUE,"Serviços"}</definedName>
    <definedName name="____out99" localSheetId="13" hidden="1">{#N/A,#N/A,TRUE,"Serviços"}</definedName>
    <definedName name="____out99" hidden="1">{#N/A,#N/A,TRUE,"Serviços"}</definedName>
    <definedName name="____OUTTT98" localSheetId="13" hidden="1">{#N/A,#N/A,TRUE,"Serviços"}</definedName>
    <definedName name="____OUTTT98" hidden="1">{#N/A,#N/A,TRUE,"Serviços"}</definedName>
    <definedName name="____P0376001" localSheetId="13" hidden="1">{#N/A,#N/A,FALSE,"지침";#N/A,#N/A,FALSE,"환경분석";#N/A,#N/A,FALSE,"Sheet16"}</definedName>
    <definedName name="____P0376001" hidden="1">{#N/A,#N/A,FALSE,"지침";#N/A,#N/A,FALSE,"환경분석";#N/A,#N/A,FALSE,"Sheet16"}</definedName>
    <definedName name="____P0376001_1" localSheetId="13" hidden="1">{#N/A,#N/A,FALSE,"지침";#N/A,#N/A,FALSE,"환경분석";#N/A,#N/A,FALSE,"Sheet16"}</definedName>
    <definedName name="____P0376001_1" hidden="1">{#N/A,#N/A,FALSE,"지침";#N/A,#N/A,FALSE,"환경분석";#N/A,#N/A,FALSE,"Sheet16"}</definedName>
    <definedName name="____P0376001_1_1" localSheetId="13" hidden="1">{#N/A,#N/A,FALSE,"지침";#N/A,#N/A,FALSE,"환경분석";#N/A,#N/A,FALSE,"Sheet16"}</definedName>
    <definedName name="____P0376001_1_1" hidden="1">{#N/A,#N/A,FALSE,"지침";#N/A,#N/A,FALSE,"환경분석";#N/A,#N/A,FALSE,"Sheet16"}</definedName>
    <definedName name="____P0376001_1_1_1" localSheetId="13" hidden="1">{#N/A,#N/A,FALSE,"지침";#N/A,#N/A,FALSE,"환경분석";#N/A,#N/A,FALSE,"Sheet16"}</definedName>
    <definedName name="____P0376001_1_1_1" hidden="1">{#N/A,#N/A,FALSE,"지침";#N/A,#N/A,FALSE,"환경분석";#N/A,#N/A,FALSE,"Sheet16"}</definedName>
    <definedName name="____P0376001_1_2" localSheetId="13" hidden="1">{#N/A,#N/A,FALSE,"지침";#N/A,#N/A,FALSE,"환경분석";#N/A,#N/A,FALSE,"Sheet16"}</definedName>
    <definedName name="____P0376001_1_2" hidden="1">{#N/A,#N/A,FALSE,"지침";#N/A,#N/A,FALSE,"환경분석";#N/A,#N/A,FALSE,"Sheet16"}</definedName>
    <definedName name="____P0376001_2" localSheetId="13" hidden="1">{#N/A,#N/A,FALSE,"지침";#N/A,#N/A,FALSE,"환경분석";#N/A,#N/A,FALSE,"Sheet16"}</definedName>
    <definedName name="____P0376001_2" hidden="1">{#N/A,#N/A,FALSE,"지침";#N/A,#N/A,FALSE,"환경분석";#N/A,#N/A,FALSE,"Sheet16"}</definedName>
    <definedName name="____PA01" localSheetId="13" hidden="1">{"'teste'!$B$2:$R$49"}</definedName>
    <definedName name="____PA01" hidden="1">{"'teste'!$B$2:$R$49"}</definedName>
    <definedName name="____PA01_1" localSheetId="13" hidden="1">{"'teste'!$B$2:$R$49"}</definedName>
    <definedName name="____PA01_1" hidden="1">{"'teste'!$B$2:$R$49"}</definedName>
    <definedName name="____PA01_1_1" localSheetId="13" hidden="1">{"'teste'!$B$2:$R$49"}</definedName>
    <definedName name="____PA01_1_1" hidden="1">{"'teste'!$B$2:$R$49"}</definedName>
    <definedName name="____PA01_1_1_1" localSheetId="13" hidden="1">{"'teste'!$B$2:$R$49"}</definedName>
    <definedName name="____PA01_1_1_1" hidden="1">{"'teste'!$B$2:$R$49"}</definedName>
    <definedName name="____PA01_1_2" localSheetId="13" hidden="1">{"'teste'!$B$2:$R$49"}</definedName>
    <definedName name="____PA01_1_2" hidden="1">{"'teste'!$B$2:$R$49"}</definedName>
    <definedName name="____PA01_2" localSheetId="13" hidden="1">{"'teste'!$B$2:$R$49"}</definedName>
    <definedName name="____PA01_2" hidden="1">{"'teste'!$B$2:$R$49"}</definedName>
    <definedName name="____PN10" localSheetId="13" hidden="1">{"'gráf jan00'!$A$1:$AK$41"}</definedName>
    <definedName name="____PN10" hidden="1">{"'gráf jan00'!$A$1:$AK$41"}</definedName>
    <definedName name="____PN10_1" localSheetId="13" hidden="1">{"'gráf jan00'!$A$1:$AK$41"}</definedName>
    <definedName name="____PN10_1" hidden="1">{"'gráf jan00'!$A$1:$AK$41"}</definedName>
    <definedName name="____PN10_1_1" localSheetId="13" hidden="1">{"'gráf jan00'!$A$1:$AK$41"}</definedName>
    <definedName name="____PN10_1_1" hidden="1">{"'gráf jan00'!$A$1:$AK$41"}</definedName>
    <definedName name="____PN10_1_1_1" localSheetId="13" hidden="1">{"'gráf jan00'!$A$1:$AK$41"}</definedName>
    <definedName name="____PN10_1_1_1" hidden="1">{"'gráf jan00'!$A$1:$AK$41"}</definedName>
    <definedName name="____PN10_1_2" localSheetId="13" hidden="1">{"'gráf jan00'!$A$1:$AK$41"}</definedName>
    <definedName name="____PN10_1_2" hidden="1">{"'gráf jan00'!$A$1:$AK$41"}</definedName>
    <definedName name="____PN10_2" localSheetId="13" hidden="1">{"'gráf jan00'!$A$1:$AK$41"}</definedName>
    <definedName name="____PN10_2" hidden="1">{"'gráf jan00'!$A$1:$AK$41"}</definedName>
    <definedName name="_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_R" localSheetId="13" hidden="1">{#N/A,#N/A,FALSE,"ORC-ACKE";#N/A,#N/A,FALSE,"RESUMO"}</definedName>
    <definedName name="____R" hidden="1">{#N/A,#N/A,FALSE,"ORC-ACKE";#N/A,#N/A,FALSE,"RESUMO"}</definedName>
    <definedName name="____tk2" localSheetId="13" hidden="1">{#N/A,#N/A,FALSE,"지침";#N/A,#N/A,FALSE,"환경분석";#N/A,#N/A,FALSE,"Sheet16"}</definedName>
    <definedName name="____tk2" hidden="1">{#N/A,#N/A,FALSE,"지침";#N/A,#N/A,FALSE,"환경분석";#N/A,#N/A,FALSE,"Sheet16"}</definedName>
    <definedName name="____tk2_1" localSheetId="13" hidden="1">{#N/A,#N/A,FALSE,"지침";#N/A,#N/A,FALSE,"환경분석";#N/A,#N/A,FALSE,"Sheet16"}</definedName>
    <definedName name="____tk2_1" hidden="1">{#N/A,#N/A,FALSE,"지침";#N/A,#N/A,FALSE,"환경분석";#N/A,#N/A,FALSE,"Sheet16"}</definedName>
    <definedName name="____tk2_1_1" localSheetId="13" hidden="1">{#N/A,#N/A,FALSE,"지침";#N/A,#N/A,FALSE,"환경분석";#N/A,#N/A,FALSE,"Sheet16"}</definedName>
    <definedName name="____tk2_1_1" hidden="1">{#N/A,#N/A,FALSE,"지침";#N/A,#N/A,FALSE,"환경분석";#N/A,#N/A,FALSE,"Sheet16"}</definedName>
    <definedName name="____tk2_1_1_1" localSheetId="13" hidden="1">{#N/A,#N/A,FALSE,"지침";#N/A,#N/A,FALSE,"환경분석";#N/A,#N/A,FALSE,"Sheet16"}</definedName>
    <definedName name="____tk2_1_1_1" hidden="1">{#N/A,#N/A,FALSE,"지침";#N/A,#N/A,FALSE,"환경분석";#N/A,#N/A,FALSE,"Sheet16"}</definedName>
    <definedName name="____tk2_1_2" localSheetId="13" hidden="1">{#N/A,#N/A,FALSE,"지침";#N/A,#N/A,FALSE,"환경분석";#N/A,#N/A,FALSE,"Sheet16"}</definedName>
    <definedName name="____tk2_1_2" hidden="1">{#N/A,#N/A,FALSE,"지침";#N/A,#N/A,FALSE,"환경분석";#N/A,#N/A,FALSE,"Sheet16"}</definedName>
    <definedName name="____tk2_2" localSheetId="13" hidden="1">{#N/A,#N/A,FALSE,"지침";#N/A,#N/A,FALSE,"환경분석";#N/A,#N/A,FALSE,"Sheet16"}</definedName>
    <definedName name="____tk2_2" hidden="1">{#N/A,#N/A,FALSE,"지침";#N/A,#N/A,FALSE,"환경분석";#N/A,#N/A,FALSE,"Sheet16"}</definedName>
    <definedName name="____TT4">#REF!</definedName>
    <definedName name="____TT5">#REF!</definedName>
    <definedName name="____WX2" localSheetId="13" hidden="1">{#N/A,#N/A,FALSE,"EXPORTAC";#N/A,#N/A,FALSE,"SUPEL94"}</definedName>
    <definedName name="____WX2" hidden="1">{#N/A,#N/A,FALSE,"EXPORTAC";#N/A,#N/A,FALSE,"SUPEL94"}</definedName>
    <definedName name="____WX2_1" localSheetId="13" hidden="1">{#N/A,#N/A,FALSE,"EXPORTAC";#N/A,#N/A,FALSE,"SUPEL94"}</definedName>
    <definedName name="____WX2_1" hidden="1">{#N/A,#N/A,FALSE,"EXPORTAC";#N/A,#N/A,FALSE,"SUPEL94"}</definedName>
    <definedName name="____WX2_1_1" localSheetId="13" hidden="1">{#N/A,#N/A,FALSE,"EXPORTAC";#N/A,#N/A,FALSE,"SUPEL94"}</definedName>
    <definedName name="____WX2_1_1" hidden="1">{#N/A,#N/A,FALSE,"EXPORTAC";#N/A,#N/A,FALSE,"SUPEL94"}</definedName>
    <definedName name="____WX2_1_1_1" localSheetId="13" hidden="1">{#N/A,#N/A,FALSE,"EXPORTAC";#N/A,#N/A,FALSE,"SUPEL94"}</definedName>
    <definedName name="____WX2_1_1_1" hidden="1">{#N/A,#N/A,FALSE,"EXPORTAC";#N/A,#N/A,FALSE,"SUPEL94"}</definedName>
    <definedName name="____WX2_1_2" localSheetId="13" hidden="1">{#N/A,#N/A,FALSE,"EXPORTAC";#N/A,#N/A,FALSE,"SUPEL94"}</definedName>
    <definedName name="____WX2_1_2" hidden="1">{#N/A,#N/A,FALSE,"EXPORTAC";#N/A,#N/A,FALSE,"SUPEL94"}</definedName>
    <definedName name="____WX2_2" localSheetId="13" hidden="1">{#N/A,#N/A,FALSE,"EXPORTAC";#N/A,#N/A,FALSE,"SUPEL94"}</definedName>
    <definedName name="____WX2_2" hidden="1">{#N/A,#N/A,FALSE,"EXPORTAC";#N/A,#N/A,FALSE,"SUPEL94"}</definedName>
    <definedName name="____x1" localSheetId="13" hidden="1">{#N/A,#N/A,FALSE,"EXPORTAC";#N/A,#N/A,FALSE,"SUPEL94"}</definedName>
    <definedName name="____x1" hidden="1">{#N/A,#N/A,FALSE,"EXPORTAC";#N/A,#N/A,FALSE,"SUPEL94"}</definedName>
    <definedName name="____x1_1" localSheetId="13" hidden="1">{#N/A,#N/A,FALSE,"EXPORTAC";#N/A,#N/A,FALSE,"SUPEL94"}</definedName>
    <definedName name="____x1_1" hidden="1">{#N/A,#N/A,FALSE,"EXPORTAC";#N/A,#N/A,FALSE,"SUPEL94"}</definedName>
    <definedName name="____x1_1_1" localSheetId="13" hidden="1">{#N/A,#N/A,FALSE,"EXPORTAC";#N/A,#N/A,FALSE,"SUPEL94"}</definedName>
    <definedName name="____x1_1_1" hidden="1">{#N/A,#N/A,FALSE,"EXPORTAC";#N/A,#N/A,FALSE,"SUPEL94"}</definedName>
    <definedName name="____x1_1_1_1" localSheetId="13" hidden="1">{#N/A,#N/A,FALSE,"EXPORTAC";#N/A,#N/A,FALSE,"SUPEL94"}</definedName>
    <definedName name="____x1_1_1_1" hidden="1">{#N/A,#N/A,FALSE,"EXPORTAC";#N/A,#N/A,FALSE,"SUPEL94"}</definedName>
    <definedName name="____x1_1_2" localSheetId="13" hidden="1">{#N/A,#N/A,FALSE,"EXPORTAC";#N/A,#N/A,FALSE,"SUPEL94"}</definedName>
    <definedName name="____x1_1_2" hidden="1">{#N/A,#N/A,FALSE,"EXPORTAC";#N/A,#N/A,FALSE,"SUPEL94"}</definedName>
    <definedName name="____x1_2" localSheetId="13" hidden="1">{#N/A,#N/A,FALSE,"EXPORTAC";#N/A,#N/A,FALSE,"SUPEL94"}</definedName>
    <definedName name="____x1_2" hidden="1">{#N/A,#N/A,FALSE,"EXPORTAC";#N/A,#N/A,FALSE,"SUPEL94"}</definedName>
    <definedName name="____x2" localSheetId="13" hidden="1">{#N/A,#N/A,FALSE,"GQGEMPRE"}</definedName>
    <definedName name="____x2" hidden="1">{#N/A,#N/A,FALSE,"GQGEMPRE"}</definedName>
    <definedName name="____x2_1" localSheetId="13" hidden="1">{#N/A,#N/A,FALSE,"GQGEMPRE"}</definedName>
    <definedName name="____x2_1" hidden="1">{#N/A,#N/A,FALSE,"GQGEMPRE"}</definedName>
    <definedName name="____x2_1_1" localSheetId="13" hidden="1">{#N/A,#N/A,FALSE,"GQGEMPRE"}</definedName>
    <definedName name="____x2_1_1" hidden="1">{#N/A,#N/A,FALSE,"GQGEMPRE"}</definedName>
    <definedName name="____x2_1_1_1" localSheetId="13" hidden="1">{#N/A,#N/A,FALSE,"GQGEMPRE"}</definedName>
    <definedName name="____x2_1_1_1" hidden="1">{#N/A,#N/A,FALSE,"GQGEMPRE"}</definedName>
    <definedName name="____x2_1_2" localSheetId="13" hidden="1">{#N/A,#N/A,FALSE,"GQGEMPRE"}</definedName>
    <definedName name="____x2_1_2" hidden="1">{#N/A,#N/A,FALSE,"GQGEMPRE"}</definedName>
    <definedName name="____x2_2" localSheetId="13" hidden="1">{#N/A,#N/A,FALSE,"GQGEMPRE"}</definedName>
    <definedName name="____x2_2" hidden="1">{#N/A,#N/A,FALSE,"GQGEMPRE"}</definedName>
    <definedName name="____xlfn.BAHTTEXT" hidden="1">#NAME?</definedName>
    <definedName name="____xx1" localSheetId="13" hidden="1">{"'CptDifn'!$AA$32:$AG$32"}</definedName>
    <definedName name="____xx1" hidden="1">{"'CptDifn'!$AA$32:$AG$32"}</definedName>
    <definedName name="____xx1_1" localSheetId="13" hidden="1">{"'CptDifn'!$AA$32:$AG$32"}</definedName>
    <definedName name="____xx1_1" hidden="1">{"'CptDifn'!$AA$32:$AG$32"}</definedName>
    <definedName name="____xx1_1_1" localSheetId="13" hidden="1">{"'CptDifn'!$AA$32:$AG$32"}</definedName>
    <definedName name="____xx1_1_1" hidden="1">{"'CptDifn'!$AA$32:$AG$32"}</definedName>
    <definedName name="____xx1_1_1_1" localSheetId="13" hidden="1">{"'CptDifn'!$AA$32:$AG$32"}</definedName>
    <definedName name="____xx1_1_1_1" hidden="1">{"'CptDifn'!$AA$32:$AG$32"}</definedName>
    <definedName name="____xx1_1_2" localSheetId="13" hidden="1">{"'CptDifn'!$AA$32:$AG$32"}</definedName>
    <definedName name="____xx1_1_2" hidden="1">{"'CptDifn'!$AA$32:$AG$32"}</definedName>
    <definedName name="____xx1_2" localSheetId="13" hidden="1">{"'CptDifn'!$AA$32:$AG$32"}</definedName>
    <definedName name="____xx1_2" hidden="1">{"'CptDifn'!$AA$32:$AG$32"}</definedName>
    <definedName name="___a999" localSheetId="13" hidden="1">{#N/A,#N/A,FALSE,"ANEXO3 99 ERA";#N/A,#N/A,FALSE,"ANEXO3 99 UBÁ2";#N/A,#N/A,FALSE,"ANEXO3 99 DTU";#N/A,#N/A,FALSE,"ANEXO3 99 RDR";#N/A,#N/A,FALSE,"ANEXO3 99 UBÁ4";#N/A,#N/A,FALSE,"ANEXO3 99 UBÁ6"}</definedName>
    <definedName name="___a999" hidden="1">{#N/A,#N/A,FALSE,"ANEXO3 99 ERA";#N/A,#N/A,FALSE,"ANEXO3 99 UBÁ2";#N/A,#N/A,FALSE,"ANEXO3 99 DTU";#N/A,#N/A,FALSE,"ANEXO3 99 RDR";#N/A,#N/A,FALSE,"ANEXO3 99 UBÁ4";#N/A,#N/A,FALSE,"ANEXO3 99 UBÁ6"}</definedName>
    <definedName name="___ACC2" hidden="1">#REF!</definedName>
    <definedName name="___adm1" localSheetId="13" hidden="1">{"'Índice'!$A$1:$K$49"}</definedName>
    <definedName name="___adm1" hidden="1">{"'Índice'!$A$1:$K$49"}</definedName>
    <definedName name="__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_ago1" localSheetId="13" hidden="1">{"'gráf jan00'!$A$1:$AK$41"}</definedName>
    <definedName name="___ago1" hidden="1">{"'gráf jan00'!$A$1:$AK$41"}</definedName>
    <definedName name="___ago1_1" localSheetId="13" hidden="1">{"'gráf jan00'!$A$1:$AK$41"}</definedName>
    <definedName name="___ago1_1" hidden="1">{"'gráf jan00'!$A$1:$AK$41"}</definedName>
    <definedName name="___ago1_1_1" localSheetId="13" hidden="1">{"'gráf jan00'!$A$1:$AK$41"}</definedName>
    <definedName name="___ago1_1_1" hidden="1">{"'gráf jan00'!$A$1:$AK$41"}</definedName>
    <definedName name="___ago1_1_1_1" localSheetId="13" hidden="1">{"'gráf jan00'!$A$1:$AK$41"}</definedName>
    <definedName name="___ago1_1_1_1" hidden="1">{"'gráf jan00'!$A$1:$AK$41"}</definedName>
    <definedName name="___ago1_1_2" localSheetId="13" hidden="1">{"'gráf jan00'!$A$1:$AK$41"}</definedName>
    <definedName name="___ago1_1_2" hidden="1">{"'gráf jan00'!$A$1:$AK$41"}</definedName>
    <definedName name="___ago1_2" localSheetId="13" hidden="1">{"'gráf jan00'!$A$1:$AK$41"}</definedName>
    <definedName name="___ago1_2" hidden="1">{"'gráf jan00'!$A$1:$AK$41"}</definedName>
    <definedName name="___ago10" localSheetId="13" hidden="1">{"'gráf jan00'!$A$1:$AK$41"}</definedName>
    <definedName name="___ago10" hidden="1">{"'gráf jan00'!$A$1:$AK$41"}</definedName>
    <definedName name="___ago10_1" localSheetId="13" hidden="1">{"'gráf jan00'!$A$1:$AK$41"}</definedName>
    <definedName name="___ago10_1" hidden="1">{"'gráf jan00'!$A$1:$AK$41"}</definedName>
    <definedName name="___ago10_1_1" localSheetId="13" hidden="1">{"'gráf jan00'!$A$1:$AK$41"}</definedName>
    <definedName name="___ago10_1_1" hidden="1">{"'gráf jan00'!$A$1:$AK$41"}</definedName>
    <definedName name="___ago10_1_1_1" localSheetId="13" hidden="1">{"'gráf jan00'!$A$1:$AK$41"}</definedName>
    <definedName name="___ago10_1_1_1" hidden="1">{"'gráf jan00'!$A$1:$AK$41"}</definedName>
    <definedName name="___ago10_1_2" localSheetId="13" hidden="1">{"'gráf jan00'!$A$1:$AK$41"}</definedName>
    <definedName name="___ago10_1_2" hidden="1">{"'gráf jan00'!$A$1:$AK$41"}</definedName>
    <definedName name="___ago10_2" localSheetId="13" hidden="1">{"'gráf jan00'!$A$1:$AK$41"}</definedName>
    <definedName name="___ago10_2" hidden="1">{"'gráf jan00'!$A$1:$AK$41"}</definedName>
    <definedName name="___ago2" localSheetId="13" hidden="1">{"'gráf jan00'!$A$1:$AK$41"}</definedName>
    <definedName name="___ago2" hidden="1">{"'gráf jan00'!$A$1:$AK$41"}</definedName>
    <definedName name="___ago2_1" localSheetId="13" hidden="1">{"'gráf jan00'!$A$1:$AK$41"}</definedName>
    <definedName name="___ago2_1" hidden="1">{"'gráf jan00'!$A$1:$AK$41"}</definedName>
    <definedName name="___ago2_1_1" localSheetId="13" hidden="1">{"'gráf jan00'!$A$1:$AK$41"}</definedName>
    <definedName name="___ago2_1_1" hidden="1">{"'gráf jan00'!$A$1:$AK$41"}</definedName>
    <definedName name="___ago2_1_1_1" localSheetId="13" hidden="1">{"'gráf jan00'!$A$1:$AK$41"}</definedName>
    <definedName name="___ago2_1_1_1" hidden="1">{"'gráf jan00'!$A$1:$AK$41"}</definedName>
    <definedName name="___ago2_1_2" localSheetId="13" hidden="1">{"'gráf jan00'!$A$1:$AK$41"}</definedName>
    <definedName name="___ago2_1_2" hidden="1">{"'gráf jan00'!$A$1:$AK$41"}</definedName>
    <definedName name="___ago2_2" localSheetId="13" hidden="1">{"'gráf jan00'!$A$1:$AK$41"}</definedName>
    <definedName name="___ago2_2" hidden="1">{"'gráf jan00'!$A$1:$AK$41"}</definedName>
    <definedName name="___AGO21" localSheetId="13" hidden="1">{"'gráf jan00'!$A$1:$AK$41"}</definedName>
    <definedName name="___AGO21" hidden="1">{"'gráf jan00'!$A$1:$AK$41"}</definedName>
    <definedName name="___ago3" localSheetId="13" hidden="1">{"'gráf jan00'!$A$1:$AK$41"}</definedName>
    <definedName name="___ago3" hidden="1">{"'gráf jan00'!$A$1:$AK$41"}</definedName>
    <definedName name="___ago3_1" localSheetId="13" hidden="1">{"'gráf jan00'!$A$1:$AK$41"}</definedName>
    <definedName name="___ago3_1" hidden="1">{"'gráf jan00'!$A$1:$AK$41"}</definedName>
    <definedName name="___ago3_1_1" localSheetId="13" hidden="1">{"'gráf jan00'!$A$1:$AK$41"}</definedName>
    <definedName name="___ago3_1_1" hidden="1">{"'gráf jan00'!$A$1:$AK$41"}</definedName>
    <definedName name="___ago3_1_1_1" localSheetId="13" hidden="1">{"'gráf jan00'!$A$1:$AK$41"}</definedName>
    <definedName name="___ago3_1_1_1" hidden="1">{"'gráf jan00'!$A$1:$AK$41"}</definedName>
    <definedName name="___ago3_1_2" localSheetId="13" hidden="1">{"'gráf jan00'!$A$1:$AK$41"}</definedName>
    <definedName name="___ago3_1_2" hidden="1">{"'gráf jan00'!$A$1:$AK$41"}</definedName>
    <definedName name="___ago3_2" localSheetId="13" hidden="1">{"'gráf jan00'!$A$1:$AK$41"}</definedName>
    <definedName name="___ago3_2" hidden="1">{"'gráf jan00'!$A$1:$AK$41"}</definedName>
    <definedName name="___AGO30" localSheetId="13" hidden="1">{"'gráf jan00'!$A$1:$AK$41"}</definedName>
    <definedName name="___AGO30" hidden="1">{"'gráf jan00'!$A$1:$AK$41"}</definedName>
    <definedName name="___ago4" localSheetId="13" hidden="1">{"'gráf jan00'!$A$1:$AK$41"}</definedName>
    <definedName name="___ago4" hidden="1">{"'gráf jan00'!$A$1:$AK$41"}</definedName>
    <definedName name="___ago4_1" localSheetId="13" hidden="1">{"'gráf jan00'!$A$1:$AK$41"}</definedName>
    <definedName name="___ago4_1" hidden="1">{"'gráf jan00'!$A$1:$AK$41"}</definedName>
    <definedName name="___ago4_1_1" localSheetId="13" hidden="1">{"'gráf jan00'!$A$1:$AK$41"}</definedName>
    <definedName name="___ago4_1_1" hidden="1">{"'gráf jan00'!$A$1:$AK$41"}</definedName>
    <definedName name="___ago4_1_1_1" localSheetId="13" hidden="1">{"'gráf jan00'!$A$1:$AK$41"}</definedName>
    <definedName name="___ago4_1_1_1" hidden="1">{"'gráf jan00'!$A$1:$AK$41"}</definedName>
    <definedName name="___ago4_1_2" localSheetId="13" hidden="1">{"'gráf jan00'!$A$1:$AK$41"}</definedName>
    <definedName name="___ago4_1_2" hidden="1">{"'gráf jan00'!$A$1:$AK$41"}</definedName>
    <definedName name="___ago4_2" localSheetId="13" hidden="1">{"'gráf jan00'!$A$1:$AK$41"}</definedName>
    <definedName name="___ago4_2" hidden="1">{"'gráf jan00'!$A$1:$AK$41"}</definedName>
    <definedName name="___ago5" localSheetId="13" hidden="1">{"'gráf jan00'!$A$1:$AK$41"}</definedName>
    <definedName name="___ago5" hidden="1">{"'gráf jan00'!$A$1:$AK$41"}</definedName>
    <definedName name="___ago5_1" localSheetId="13" hidden="1">{"'gráf jan00'!$A$1:$AK$41"}</definedName>
    <definedName name="___ago5_1" hidden="1">{"'gráf jan00'!$A$1:$AK$41"}</definedName>
    <definedName name="___ago5_1_1" localSheetId="13" hidden="1">{"'gráf jan00'!$A$1:$AK$41"}</definedName>
    <definedName name="___ago5_1_1" hidden="1">{"'gráf jan00'!$A$1:$AK$41"}</definedName>
    <definedName name="___ago5_1_1_1" localSheetId="13" hidden="1">{"'gráf jan00'!$A$1:$AK$41"}</definedName>
    <definedName name="___ago5_1_1_1" hidden="1">{"'gráf jan00'!$A$1:$AK$41"}</definedName>
    <definedName name="___ago5_1_2" localSheetId="13" hidden="1">{"'gráf jan00'!$A$1:$AK$41"}</definedName>
    <definedName name="___ago5_1_2" hidden="1">{"'gráf jan00'!$A$1:$AK$41"}</definedName>
    <definedName name="___ago5_2" localSheetId="13" hidden="1">{"'gráf jan00'!$A$1:$AK$41"}</definedName>
    <definedName name="___ago5_2" hidden="1">{"'gráf jan00'!$A$1:$AK$41"}</definedName>
    <definedName name="___ago6" localSheetId="13" hidden="1">{"'gráf jan00'!$A$1:$AK$41"}</definedName>
    <definedName name="___ago6" hidden="1">{"'gráf jan00'!$A$1:$AK$41"}</definedName>
    <definedName name="___ago6_1" localSheetId="13" hidden="1">{"'gráf jan00'!$A$1:$AK$41"}</definedName>
    <definedName name="___ago6_1" hidden="1">{"'gráf jan00'!$A$1:$AK$41"}</definedName>
    <definedName name="___ago6_1_1" localSheetId="13" hidden="1">{"'gráf jan00'!$A$1:$AK$41"}</definedName>
    <definedName name="___ago6_1_1" hidden="1">{"'gráf jan00'!$A$1:$AK$41"}</definedName>
    <definedName name="___ago6_1_1_1" localSheetId="13" hidden="1">{"'gráf jan00'!$A$1:$AK$41"}</definedName>
    <definedName name="___ago6_1_1_1" hidden="1">{"'gráf jan00'!$A$1:$AK$41"}</definedName>
    <definedName name="___ago6_1_2" localSheetId="13" hidden="1">{"'gráf jan00'!$A$1:$AK$41"}</definedName>
    <definedName name="___ago6_1_2" hidden="1">{"'gráf jan00'!$A$1:$AK$41"}</definedName>
    <definedName name="___ago6_2" localSheetId="13" hidden="1">{"'gráf jan00'!$A$1:$AK$41"}</definedName>
    <definedName name="___ago6_2" hidden="1">{"'gráf jan00'!$A$1:$AK$41"}</definedName>
    <definedName name="___ago7" localSheetId="13" hidden="1">{"'gráf jan00'!$A$1:$AK$41"}</definedName>
    <definedName name="___ago7" hidden="1">{"'gráf jan00'!$A$1:$AK$41"}</definedName>
    <definedName name="___ago7_1" localSheetId="13" hidden="1">{"'gráf jan00'!$A$1:$AK$41"}</definedName>
    <definedName name="___ago7_1" hidden="1">{"'gráf jan00'!$A$1:$AK$41"}</definedName>
    <definedName name="___ago7_1_1" localSheetId="13" hidden="1">{"'gráf jan00'!$A$1:$AK$41"}</definedName>
    <definedName name="___ago7_1_1" hidden="1">{"'gráf jan00'!$A$1:$AK$41"}</definedName>
    <definedName name="___ago7_1_1_1" localSheetId="13" hidden="1">{"'gráf jan00'!$A$1:$AK$41"}</definedName>
    <definedName name="___ago7_1_1_1" hidden="1">{"'gráf jan00'!$A$1:$AK$41"}</definedName>
    <definedName name="___ago7_1_2" localSheetId="13" hidden="1">{"'gráf jan00'!$A$1:$AK$41"}</definedName>
    <definedName name="___ago7_1_2" hidden="1">{"'gráf jan00'!$A$1:$AK$41"}</definedName>
    <definedName name="___ago7_2" localSheetId="13" hidden="1">{"'gráf jan00'!$A$1:$AK$41"}</definedName>
    <definedName name="___ago7_2" hidden="1">{"'gráf jan00'!$A$1:$AK$41"}</definedName>
    <definedName name="___ago8" localSheetId="13" hidden="1">{"'gráf jan00'!$A$1:$AK$41"}</definedName>
    <definedName name="___ago8" hidden="1">{"'gráf jan00'!$A$1:$AK$41"}</definedName>
    <definedName name="___ago8_1" localSheetId="13" hidden="1">{"'gráf jan00'!$A$1:$AK$41"}</definedName>
    <definedName name="___ago8_1" hidden="1">{"'gráf jan00'!$A$1:$AK$41"}</definedName>
    <definedName name="___ago8_1_1" localSheetId="13" hidden="1">{"'gráf jan00'!$A$1:$AK$41"}</definedName>
    <definedName name="___ago8_1_1" hidden="1">{"'gráf jan00'!$A$1:$AK$41"}</definedName>
    <definedName name="___ago8_1_1_1" localSheetId="13" hidden="1">{"'gráf jan00'!$A$1:$AK$41"}</definedName>
    <definedName name="___ago8_1_1_1" hidden="1">{"'gráf jan00'!$A$1:$AK$41"}</definedName>
    <definedName name="___ago8_1_2" localSheetId="13" hidden="1">{"'gráf jan00'!$A$1:$AK$41"}</definedName>
    <definedName name="___ago8_1_2" hidden="1">{"'gráf jan00'!$A$1:$AK$41"}</definedName>
    <definedName name="___ago8_2" localSheetId="13" hidden="1">{"'gráf jan00'!$A$1:$AK$41"}</definedName>
    <definedName name="___ago8_2" hidden="1">{"'gráf jan00'!$A$1:$AK$41"}</definedName>
    <definedName name="___ago9" localSheetId="13" hidden="1">{"'gráf jan00'!$A$1:$AK$41"}</definedName>
    <definedName name="___ago9" hidden="1">{"'gráf jan00'!$A$1:$AK$41"}</definedName>
    <definedName name="___ago9_1" localSheetId="13" hidden="1">{"'gráf jan00'!$A$1:$AK$41"}</definedName>
    <definedName name="___ago9_1" hidden="1">{"'gráf jan00'!$A$1:$AK$41"}</definedName>
    <definedName name="___ago9_1_1" localSheetId="13" hidden="1">{"'gráf jan00'!$A$1:$AK$41"}</definedName>
    <definedName name="___ago9_1_1" hidden="1">{"'gráf jan00'!$A$1:$AK$41"}</definedName>
    <definedName name="___ago9_1_1_1" localSheetId="13" hidden="1">{"'gráf jan00'!$A$1:$AK$41"}</definedName>
    <definedName name="___ago9_1_1_1" hidden="1">{"'gráf jan00'!$A$1:$AK$41"}</definedName>
    <definedName name="___ago9_1_2" localSheetId="13" hidden="1">{"'gráf jan00'!$A$1:$AK$41"}</definedName>
    <definedName name="___ago9_1_2" hidden="1">{"'gráf jan00'!$A$1:$AK$41"}</definedName>
    <definedName name="___ago9_2" localSheetId="13" hidden="1">{"'gráf jan00'!$A$1:$AK$41"}</definedName>
    <definedName name="___ago9_2" hidden="1">{"'gráf jan00'!$A$1:$AK$41"}</definedName>
    <definedName name="___ago99999" localSheetId="13" hidden="1">{"'gráf jan00'!$A$1:$AK$41"}</definedName>
    <definedName name="___ago99999" hidden="1">{"'gráf jan00'!$A$1:$AK$41"}</definedName>
    <definedName name="___ago99999_1" localSheetId="13" hidden="1">{"'gráf jan00'!$A$1:$AK$41"}</definedName>
    <definedName name="___ago99999_1" hidden="1">{"'gráf jan00'!$A$1:$AK$41"}</definedName>
    <definedName name="___ago99999_1_1" localSheetId="13" hidden="1">{"'gráf jan00'!$A$1:$AK$41"}</definedName>
    <definedName name="___ago99999_1_1" hidden="1">{"'gráf jan00'!$A$1:$AK$41"}</definedName>
    <definedName name="___ago99999_1_1_1" localSheetId="13" hidden="1">{"'gráf jan00'!$A$1:$AK$41"}</definedName>
    <definedName name="___ago99999_1_1_1" hidden="1">{"'gráf jan00'!$A$1:$AK$41"}</definedName>
    <definedName name="___ago99999_1_2" localSheetId="13" hidden="1">{"'gráf jan00'!$A$1:$AK$41"}</definedName>
    <definedName name="___ago99999_1_2" hidden="1">{"'gráf jan00'!$A$1:$AK$41"}</definedName>
    <definedName name="___ago99999_2" localSheetId="13" hidden="1">{"'gráf jan00'!$A$1:$AK$41"}</definedName>
    <definedName name="___ago99999_2" hidden="1">{"'gráf jan00'!$A$1:$AK$41"}</definedName>
    <definedName name="___arq1" localSheetId="13" hidden="1">{"'REL CUSTODIF'!$B$1:$H$72"}</definedName>
    <definedName name="___arq1" hidden="1">{"'REL CUSTODIF'!$B$1:$H$72"}</definedName>
    <definedName name="_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bm03" localSheetId="13" hidden="1">{#N/A,#N/A,FALSE,"CPV";#N/A,#N/A,FALSE,"Pareto";#N/A,#N/A,FALSE,"Gráficos"}</definedName>
    <definedName name="___bm03" hidden="1">{#N/A,#N/A,FALSE,"CPV";#N/A,#N/A,FALSE,"Pareto";#N/A,#N/A,FALSE,"Gráficos"}</definedName>
    <definedName name="___bm03_1" localSheetId="13" hidden="1">{#N/A,#N/A,FALSE,"CPV";#N/A,#N/A,FALSE,"Pareto";#N/A,#N/A,FALSE,"Gráficos"}</definedName>
    <definedName name="___bm03_1" hidden="1">{#N/A,#N/A,FALSE,"CPV";#N/A,#N/A,FALSE,"Pareto";#N/A,#N/A,FALSE,"Gráficos"}</definedName>
    <definedName name="___br4">#REF!</definedName>
    <definedName name="___D1" localSheetId="13" hidden="1">{#N/A,#N/A,FALSE,"PCOL"}</definedName>
    <definedName name="___D1" hidden="1">{#N/A,#N/A,FALSE,"PCOL"}</definedName>
    <definedName name="___db2" localSheetId="13" hidden="1">{"'Quadro'!$A$4:$BG$78"}</definedName>
    <definedName name="___db2" hidden="1">{"'Quadro'!$A$4:$BG$78"}</definedName>
    <definedName name="___DEF2" localSheetId="13" hidden="1">{#N/A,#N/A,FALSE,"DEF1";#N/A,#N/A,FALSE,"DEF2";#N/A,#N/A,FALSE,"DEF3"}</definedName>
    <definedName name="___DEF2" hidden="1">{#N/A,#N/A,FALSE,"DEF1";#N/A,#N/A,FALSE,"DEF2";#N/A,#N/A,FALSE,"DEF3"}</definedName>
    <definedName name="___DEF2_1" localSheetId="13" hidden="1">{#N/A,#N/A,FALSE,"DEF1";#N/A,#N/A,FALSE,"DEF2";#N/A,#N/A,FALSE,"DEF3"}</definedName>
    <definedName name="___DEF2_1" hidden="1">{#N/A,#N/A,FALSE,"DEF1";#N/A,#N/A,FALSE,"DEF2";#N/A,#N/A,FALSE,"DEF3"}</definedName>
    <definedName name="___DEF2_1_1" localSheetId="13" hidden="1">{#N/A,#N/A,FALSE,"DEF1";#N/A,#N/A,FALSE,"DEF2";#N/A,#N/A,FALSE,"DEF3"}</definedName>
    <definedName name="___DEF2_1_1" hidden="1">{#N/A,#N/A,FALSE,"DEF1";#N/A,#N/A,FALSE,"DEF2";#N/A,#N/A,FALSE,"DEF3"}</definedName>
    <definedName name="___DEF2_1_1_1" localSheetId="13" hidden="1">{#N/A,#N/A,FALSE,"DEF1";#N/A,#N/A,FALSE,"DEF2";#N/A,#N/A,FALSE,"DEF3"}</definedName>
    <definedName name="___DEF2_1_1_1" hidden="1">{#N/A,#N/A,FALSE,"DEF1";#N/A,#N/A,FALSE,"DEF2";#N/A,#N/A,FALSE,"DEF3"}</definedName>
    <definedName name="___DEF2_1_2" localSheetId="13" hidden="1">{#N/A,#N/A,FALSE,"DEF1";#N/A,#N/A,FALSE,"DEF2";#N/A,#N/A,FALSE,"DEF3"}</definedName>
    <definedName name="___DEF2_1_2" hidden="1">{#N/A,#N/A,FALSE,"DEF1";#N/A,#N/A,FALSE,"DEF2";#N/A,#N/A,FALSE,"DEF3"}</definedName>
    <definedName name="___DEF2_2" localSheetId="13" hidden="1">{#N/A,#N/A,FALSE,"DEF1";#N/A,#N/A,FALSE,"DEF2";#N/A,#N/A,FALSE,"DEF3"}</definedName>
    <definedName name="___DEF2_2" hidden="1">{#N/A,#N/A,FALSE,"DEF1";#N/A,#N/A,FALSE,"DEF2";#N/A,#N/A,FALSE,"DEF3"}</definedName>
    <definedName name="___DEF3" localSheetId="13" hidden="1">{#N/A,#N/A,FALSE,"DEF1";#N/A,#N/A,FALSE,"DEF2";#N/A,#N/A,FALSE,"DEF3"}</definedName>
    <definedName name="___DEF3" hidden="1">{#N/A,#N/A,FALSE,"DEF1";#N/A,#N/A,FALSE,"DEF2";#N/A,#N/A,FALSE,"DEF3"}</definedName>
    <definedName name="___DEF3_1" localSheetId="13" hidden="1">{#N/A,#N/A,FALSE,"DEF1";#N/A,#N/A,FALSE,"DEF2";#N/A,#N/A,FALSE,"DEF3"}</definedName>
    <definedName name="___DEF3_1" hidden="1">{#N/A,#N/A,FALSE,"DEF1";#N/A,#N/A,FALSE,"DEF2";#N/A,#N/A,FALSE,"DEF3"}</definedName>
    <definedName name="___DEF3_1_1" localSheetId="13" hidden="1">{#N/A,#N/A,FALSE,"DEF1";#N/A,#N/A,FALSE,"DEF2";#N/A,#N/A,FALSE,"DEF3"}</definedName>
    <definedName name="___DEF3_1_1" hidden="1">{#N/A,#N/A,FALSE,"DEF1";#N/A,#N/A,FALSE,"DEF2";#N/A,#N/A,FALSE,"DEF3"}</definedName>
    <definedName name="___DEF3_1_1_1" localSheetId="13" hidden="1">{#N/A,#N/A,FALSE,"DEF1";#N/A,#N/A,FALSE,"DEF2";#N/A,#N/A,FALSE,"DEF3"}</definedName>
    <definedName name="___DEF3_1_1_1" hidden="1">{#N/A,#N/A,FALSE,"DEF1";#N/A,#N/A,FALSE,"DEF2";#N/A,#N/A,FALSE,"DEF3"}</definedName>
    <definedName name="___DEF3_1_2" localSheetId="13" hidden="1">{#N/A,#N/A,FALSE,"DEF1";#N/A,#N/A,FALSE,"DEF2";#N/A,#N/A,FALSE,"DEF3"}</definedName>
    <definedName name="___DEF3_1_2" hidden="1">{#N/A,#N/A,FALSE,"DEF1";#N/A,#N/A,FALSE,"DEF2";#N/A,#N/A,FALSE,"DEF3"}</definedName>
    <definedName name="___DEF3_2" localSheetId="13" hidden="1">{#N/A,#N/A,FALSE,"DEF1";#N/A,#N/A,FALSE,"DEF2";#N/A,#N/A,FALSE,"DEF3"}</definedName>
    <definedName name="___DEF3_2" hidden="1">{#N/A,#N/A,FALSE,"DEF1";#N/A,#N/A,FALSE,"DEF2";#N/A,#N/A,FALSE,"DEF3"}</definedName>
    <definedName name="___DFG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efc10" localSheetId="13" hidden="1">{"'RR'!$A$2:$E$81"}</definedName>
    <definedName name="___efc10" hidden="1">{"'RR'!$A$2:$E$81"}</definedName>
    <definedName name="___efc10_1" localSheetId="13" hidden="1">{"'RR'!$A$2:$E$81"}</definedName>
    <definedName name="___efc10_1" hidden="1">{"'RR'!$A$2:$E$81"}</definedName>
    <definedName name="___efc10_1_1" localSheetId="13" hidden="1">{"'RR'!$A$2:$E$81"}</definedName>
    <definedName name="___efc10_1_1" hidden="1">{"'RR'!$A$2:$E$81"}</definedName>
    <definedName name="___efc10_1_1_1" localSheetId="13" hidden="1">{"'RR'!$A$2:$E$81"}</definedName>
    <definedName name="___efc10_1_1_1" hidden="1">{"'RR'!$A$2:$E$81"}</definedName>
    <definedName name="___efc10_1_2" localSheetId="13" hidden="1">{"'RR'!$A$2:$E$81"}</definedName>
    <definedName name="___efc10_1_2" hidden="1">{"'RR'!$A$2:$E$81"}</definedName>
    <definedName name="___efc10_2" localSheetId="13" hidden="1">{"'RR'!$A$2:$E$81"}</definedName>
    <definedName name="___efc10_2" hidden="1">{"'RR'!$A$2:$E$81"}</definedName>
    <definedName name="___EFC2" localSheetId="13" hidden="1">{"'RR'!$A$2:$E$81"}</definedName>
    <definedName name="___EFC2" hidden="1">{"'RR'!$A$2:$E$81"}</definedName>
    <definedName name="___EFC2_1" localSheetId="13" hidden="1">{"'RR'!$A$2:$E$81"}</definedName>
    <definedName name="___EFC2_1" hidden="1">{"'RR'!$A$2:$E$81"}</definedName>
    <definedName name="___EFC2_1_1" localSheetId="13" hidden="1">{"'RR'!$A$2:$E$81"}</definedName>
    <definedName name="___EFC2_1_1" hidden="1">{"'RR'!$A$2:$E$81"}</definedName>
    <definedName name="___EFC2_1_1_1" localSheetId="13" hidden="1">{"'RR'!$A$2:$E$81"}</definedName>
    <definedName name="___EFC2_1_1_1" hidden="1">{"'RR'!$A$2:$E$81"}</definedName>
    <definedName name="___EFC2_1_2" localSheetId="13" hidden="1">{"'RR'!$A$2:$E$81"}</definedName>
    <definedName name="___EFC2_1_2" hidden="1">{"'RR'!$A$2:$E$81"}</definedName>
    <definedName name="___EFC2_2" localSheetId="13" hidden="1">{"'RR'!$A$2:$E$81"}</definedName>
    <definedName name="___EFC2_2" hidden="1">{"'RR'!$A$2:$E$81"}</definedName>
    <definedName name="___efc23" localSheetId="13" hidden="1">{"'RR'!$A$2:$E$81"}</definedName>
    <definedName name="___efc23" hidden="1">{"'RR'!$A$2:$E$81"}</definedName>
    <definedName name="___EFC3" localSheetId="13" hidden="1">{"'RR'!$A$2:$E$81"}</definedName>
    <definedName name="___EFC3" hidden="1">{"'RR'!$A$2:$E$81"}</definedName>
    <definedName name="___EFC3_1" localSheetId="13" hidden="1">{"'RR'!$A$2:$E$81"}</definedName>
    <definedName name="___EFC3_1" hidden="1">{"'RR'!$A$2:$E$81"}</definedName>
    <definedName name="___EFC3_1_1" localSheetId="13" hidden="1">{"'RR'!$A$2:$E$81"}</definedName>
    <definedName name="___EFC3_1_1" hidden="1">{"'RR'!$A$2:$E$81"}</definedName>
    <definedName name="___EFC3_1_1_1" localSheetId="13" hidden="1">{"'RR'!$A$2:$E$81"}</definedName>
    <definedName name="___EFC3_1_1_1" hidden="1">{"'RR'!$A$2:$E$81"}</definedName>
    <definedName name="___EFC3_1_2" localSheetId="13" hidden="1">{"'RR'!$A$2:$E$81"}</definedName>
    <definedName name="___EFC3_1_2" hidden="1">{"'RR'!$A$2:$E$81"}</definedName>
    <definedName name="___EFC3_2" localSheetId="13" hidden="1">{"'RR'!$A$2:$E$81"}</definedName>
    <definedName name="___EFC3_2" hidden="1">{"'RR'!$A$2:$E$81"}</definedName>
    <definedName name="___EFC4" localSheetId="13" hidden="1">{"'RR'!$A$2:$E$81"}</definedName>
    <definedName name="___EFC4" hidden="1">{"'RR'!$A$2:$E$81"}</definedName>
    <definedName name="___EFC4_1" localSheetId="13" hidden="1">{"'RR'!$A$2:$E$81"}</definedName>
    <definedName name="___EFC4_1" hidden="1">{"'RR'!$A$2:$E$81"}</definedName>
    <definedName name="___EFC4_1_1" localSheetId="13" hidden="1">{"'RR'!$A$2:$E$81"}</definedName>
    <definedName name="___EFC4_1_1" hidden="1">{"'RR'!$A$2:$E$81"}</definedName>
    <definedName name="___EFC4_1_1_1" localSheetId="13" hidden="1">{"'RR'!$A$2:$E$81"}</definedName>
    <definedName name="___EFC4_1_1_1" hidden="1">{"'RR'!$A$2:$E$81"}</definedName>
    <definedName name="___EFC4_1_2" localSheetId="13" hidden="1">{"'RR'!$A$2:$E$81"}</definedName>
    <definedName name="___EFC4_1_2" hidden="1">{"'RR'!$A$2:$E$81"}</definedName>
    <definedName name="___EFC4_2" localSheetId="13" hidden="1">{"'RR'!$A$2:$E$81"}</definedName>
    <definedName name="___EFC4_2" hidden="1">{"'RR'!$A$2:$E$81"}</definedName>
    <definedName name="___F12" localSheetId="13" hidden="1">{#N/A,#N/A,FALSE,"ET-CAPA";#N/A,#N/A,FALSE,"ET-PAG1";#N/A,#N/A,FALSE,"ET-PAG2";#N/A,#N/A,FALSE,"ET-PAG3";#N/A,#N/A,FALSE,"ET-PAG4";#N/A,#N/A,FALSE,"ET-PAG5"}</definedName>
    <definedName name="___F12" hidden="1">{#N/A,#N/A,FALSE,"ET-CAPA";#N/A,#N/A,FALSE,"ET-PAG1";#N/A,#N/A,FALSE,"ET-PAG2";#N/A,#N/A,FALSE,"ET-PAG3";#N/A,#N/A,FALSE,"ET-PAG4";#N/A,#N/A,FALSE,"ET-PAG5"}</definedName>
    <definedName name="___F12_1" localSheetId="13" hidden="1">{#N/A,#N/A,FALSE,"ET-CAPA";#N/A,#N/A,FALSE,"ET-PAG1";#N/A,#N/A,FALSE,"ET-PAG2";#N/A,#N/A,FALSE,"ET-PAG3";#N/A,#N/A,FALSE,"ET-PAG4";#N/A,#N/A,FALSE,"ET-PAG5"}</definedName>
    <definedName name="___F12_1" hidden="1">{#N/A,#N/A,FALSE,"ET-CAPA";#N/A,#N/A,FALSE,"ET-PAG1";#N/A,#N/A,FALSE,"ET-PAG2";#N/A,#N/A,FALSE,"ET-PAG3";#N/A,#N/A,FALSE,"ET-PAG4";#N/A,#N/A,FALSE,"ET-PAG5"}</definedName>
    <definedName name="___F15" localSheetId="13" hidden="1">{#N/A,#N/A,FALSE,"ET-CAPA";#N/A,#N/A,FALSE,"ET-PAG1";#N/A,#N/A,FALSE,"ET-PAG2";#N/A,#N/A,FALSE,"ET-PAG3";#N/A,#N/A,FALSE,"ET-PAG4";#N/A,#N/A,FALSE,"ET-PAG5"}</definedName>
    <definedName name="___F15" hidden="1">{#N/A,#N/A,FALSE,"ET-CAPA";#N/A,#N/A,FALSE,"ET-PAG1";#N/A,#N/A,FALSE,"ET-PAG2";#N/A,#N/A,FALSE,"ET-PAG3";#N/A,#N/A,FALSE,"ET-PAG4";#N/A,#N/A,FALSE,"ET-PAG5"}</definedName>
    <definedName name="___F15_1" localSheetId="13" hidden="1">{#N/A,#N/A,FALSE,"ET-CAPA";#N/A,#N/A,FALSE,"ET-PAG1";#N/A,#N/A,FALSE,"ET-PAG2";#N/A,#N/A,FALSE,"ET-PAG3";#N/A,#N/A,FALSE,"ET-PAG4";#N/A,#N/A,FALSE,"ET-PAG5"}</definedName>
    <definedName name="___F15_1" hidden="1">{#N/A,#N/A,FALSE,"ET-CAPA";#N/A,#N/A,FALSE,"ET-PAG1";#N/A,#N/A,FALSE,"ET-PAG2";#N/A,#N/A,FALSE,"ET-PAG3";#N/A,#N/A,FALSE,"ET-PAG4";#N/A,#N/A,FALSE,"ET-PAG5"}</definedName>
    <definedName name="___ffp16" localSheetId="13" hidden="1">{"'gráf jan00'!$A$1:$AK$41"}</definedName>
    <definedName name="___ffp16" hidden="1">{"'gráf jan00'!$A$1:$AK$41"}</definedName>
    <definedName name="___ffp16_1" localSheetId="13" hidden="1">{"'gráf jan00'!$A$1:$AK$41"}</definedName>
    <definedName name="___ffp16_1" hidden="1">{"'gráf jan00'!$A$1:$AK$41"}</definedName>
    <definedName name="___ffp16_1_1" localSheetId="13" hidden="1">{"'gráf jan00'!$A$1:$AK$41"}</definedName>
    <definedName name="___ffp16_1_1" hidden="1">{"'gráf jan00'!$A$1:$AK$41"}</definedName>
    <definedName name="___ffp16_1_1_1" localSheetId="13" hidden="1">{"'gráf jan00'!$A$1:$AK$41"}</definedName>
    <definedName name="___ffp16_1_1_1" hidden="1">{"'gráf jan00'!$A$1:$AK$41"}</definedName>
    <definedName name="___ffp16_1_2" localSheetId="13" hidden="1">{"'gráf jan00'!$A$1:$AK$41"}</definedName>
    <definedName name="___ffp16_1_2" hidden="1">{"'gráf jan00'!$A$1:$AK$41"}</definedName>
    <definedName name="___ffp16_2" localSheetId="13" hidden="1">{"'gráf jan00'!$A$1:$AK$41"}</definedName>
    <definedName name="___ffp16_2" hidden="1">{"'gráf jan00'!$A$1:$AK$41"}</definedName>
    <definedName name="___ffp4589" localSheetId="13" hidden="1">{"'gráf jan00'!$A$1:$AK$41"}</definedName>
    <definedName name="___ffp4589" hidden="1">{"'gráf jan00'!$A$1:$AK$41"}</definedName>
    <definedName name="___ffp4589_1" localSheetId="13" hidden="1">{"'gráf jan00'!$A$1:$AK$41"}</definedName>
    <definedName name="___ffp4589_1" hidden="1">{"'gráf jan00'!$A$1:$AK$41"}</definedName>
    <definedName name="___ffp4589_1_1" localSheetId="13" hidden="1">{"'gráf jan00'!$A$1:$AK$41"}</definedName>
    <definedName name="___ffp4589_1_1" hidden="1">{"'gráf jan00'!$A$1:$AK$41"}</definedName>
    <definedName name="___ffp4589_1_1_1" localSheetId="13" hidden="1">{"'gráf jan00'!$A$1:$AK$41"}</definedName>
    <definedName name="___ffp4589_1_1_1" hidden="1">{"'gráf jan00'!$A$1:$AK$41"}</definedName>
    <definedName name="___ffp4589_1_2" localSheetId="13" hidden="1">{"'gráf jan00'!$A$1:$AK$41"}</definedName>
    <definedName name="___ffp4589_1_2" hidden="1">{"'gráf jan00'!$A$1:$AK$41"}</definedName>
    <definedName name="___ffp4589_2" localSheetId="13" hidden="1">{"'gráf jan00'!$A$1:$AK$41"}</definedName>
    <definedName name="___ffp4589_2" hidden="1">{"'gráf jan00'!$A$1:$AK$41"}</definedName>
    <definedName name="_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I027611" localSheetId="13" hidden="1">{#N/A,#N/A,FALSE,"지침";#N/A,#N/A,FALSE,"환경분석";#N/A,#N/A,FALSE,"Sheet16"}</definedName>
    <definedName name="___I027611" hidden="1">{#N/A,#N/A,FALSE,"지침";#N/A,#N/A,FALSE,"환경분석";#N/A,#N/A,FALSE,"Sheet16"}</definedName>
    <definedName name="___I027611_1" localSheetId="13" hidden="1">{#N/A,#N/A,FALSE,"지침";#N/A,#N/A,FALSE,"환경분석";#N/A,#N/A,FALSE,"Sheet16"}</definedName>
    <definedName name="___I027611_1" hidden="1">{#N/A,#N/A,FALSE,"지침";#N/A,#N/A,FALSE,"환경분석";#N/A,#N/A,FALSE,"Sheet16"}</definedName>
    <definedName name="___I027611_1_1" localSheetId="13" hidden="1">{#N/A,#N/A,FALSE,"지침";#N/A,#N/A,FALSE,"환경분석";#N/A,#N/A,FALSE,"Sheet16"}</definedName>
    <definedName name="___I027611_1_1" hidden="1">{#N/A,#N/A,FALSE,"지침";#N/A,#N/A,FALSE,"환경분석";#N/A,#N/A,FALSE,"Sheet16"}</definedName>
    <definedName name="___I027611_1_1_1" localSheetId="13" hidden="1">{#N/A,#N/A,FALSE,"지침";#N/A,#N/A,FALSE,"환경분석";#N/A,#N/A,FALSE,"Sheet16"}</definedName>
    <definedName name="___I027611_1_1_1" hidden="1">{#N/A,#N/A,FALSE,"지침";#N/A,#N/A,FALSE,"환경분석";#N/A,#N/A,FALSE,"Sheet16"}</definedName>
    <definedName name="___I027611_1_2" localSheetId="13" hidden="1">{#N/A,#N/A,FALSE,"지침";#N/A,#N/A,FALSE,"환경분석";#N/A,#N/A,FALSE,"Sheet16"}</definedName>
    <definedName name="___I027611_1_2" hidden="1">{#N/A,#N/A,FALSE,"지침";#N/A,#N/A,FALSE,"환경분석";#N/A,#N/A,FALSE,"Sheet16"}</definedName>
    <definedName name="___I027611_2" localSheetId="13" hidden="1">{#N/A,#N/A,FALSE,"지침";#N/A,#N/A,FALSE,"환경분석";#N/A,#N/A,FALSE,"Sheet16"}</definedName>
    <definedName name="___I027611_2" hidden="1">{#N/A,#N/A,FALSE,"지침";#N/A,#N/A,FALSE,"환경분석";#N/A,#N/A,FALSE,"Sheet16"}</definedName>
    <definedName name="___JU7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jun04" localSheetId="13" hidden="1">{"'gráf jan00'!$A$1:$AK$41"}</definedName>
    <definedName name="___jun04" hidden="1">{"'gráf jan00'!$A$1:$AK$41"}</definedName>
    <definedName name="___jun04_1" localSheetId="13" hidden="1">{"'gráf jan00'!$A$1:$AK$41"}</definedName>
    <definedName name="___jun04_1" hidden="1">{"'gráf jan00'!$A$1:$AK$41"}</definedName>
    <definedName name="___jun04_1_1" localSheetId="13" hidden="1">{"'gráf jan00'!$A$1:$AK$41"}</definedName>
    <definedName name="___jun04_1_1" hidden="1">{"'gráf jan00'!$A$1:$AK$41"}</definedName>
    <definedName name="___jun04_1_1_1" localSheetId="13" hidden="1">{"'gráf jan00'!$A$1:$AK$41"}</definedName>
    <definedName name="___jun04_1_1_1" hidden="1">{"'gráf jan00'!$A$1:$AK$41"}</definedName>
    <definedName name="___jun04_1_2" localSheetId="13" hidden="1">{"'gráf jan00'!$A$1:$AK$41"}</definedName>
    <definedName name="___jun04_1_2" hidden="1">{"'gráf jan00'!$A$1:$AK$41"}</definedName>
    <definedName name="___jun04_2" localSheetId="13" hidden="1">{"'gráf jan00'!$A$1:$AK$41"}</definedName>
    <definedName name="___jun04_2" hidden="1">{"'gráf jan00'!$A$1:$AK$41"}</definedName>
    <definedName name="___ki2" localSheetId="13" hidden="1">{#N/A,#N/A,FALSE,"PCOL"}</definedName>
    <definedName name="___ki2" hidden="1">{#N/A,#N/A,FALSE,"PCOL"}</definedName>
    <definedName name="___kj1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_la31" hidden="1">#REF!</definedName>
    <definedName name="___ltf2" hidden="1">#REF!</definedName>
    <definedName name="___MA2" localSheetId="13" hidden="1">{"'REL CUSTODIF'!$B$1:$H$72"}</definedName>
    <definedName name="___MA2" hidden="1">{"'REL CUSTODIF'!$B$1:$H$72"}</definedName>
    <definedName name="___MA2_1" localSheetId="13" hidden="1">{"'REL CUSTODIF'!$B$1:$H$72"}</definedName>
    <definedName name="___MA2_1" hidden="1">{"'REL CUSTODIF'!$B$1:$H$72"}</definedName>
    <definedName name="___MA2_1_1" localSheetId="13" hidden="1">{"'REL CUSTODIF'!$B$1:$H$72"}</definedName>
    <definedName name="___MA2_1_1" hidden="1">{"'REL CUSTODIF'!$B$1:$H$72"}</definedName>
    <definedName name="___MA2_1_1_1" localSheetId="13" hidden="1">{"'REL CUSTODIF'!$B$1:$H$72"}</definedName>
    <definedName name="___MA2_1_1_1" hidden="1">{"'REL CUSTODIF'!$B$1:$H$72"}</definedName>
    <definedName name="___MA2_1_2" localSheetId="13" hidden="1">{"'REL CUSTODIF'!$B$1:$H$72"}</definedName>
    <definedName name="___MA2_1_2" hidden="1">{"'REL CUSTODIF'!$B$1:$H$72"}</definedName>
    <definedName name="___MA2_2" localSheetId="13" hidden="1">{"'REL CUSTODIF'!$B$1:$H$72"}</definedName>
    <definedName name="___MA2_2" hidden="1">{"'REL CUSTODIF'!$B$1:$H$72"}</definedName>
    <definedName name="___MOA1" localSheetId="13" hidden="1">{#N/A,#N/A,FALSE,"DEF1";#N/A,#N/A,FALSE,"DEF2";#N/A,#N/A,FALSE,"DEF3"}</definedName>
    <definedName name="___MOA1" hidden="1">{#N/A,#N/A,FALSE,"DEF1";#N/A,#N/A,FALSE,"DEF2";#N/A,#N/A,FALSE,"DEF3"}</definedName>
    <definedName name="___MOA1_1" localSheetId="13" hidden="1">{#N/A,#N/A,FALSE,"DEF1";#N/A,#N/A,FALSE,"DEF2";#N/A,#N/A,FALSE,"DEF3"}</definedName>
    <definedName name="___MOA1_1" hidden="1">{#N/A,#N/A,FALSE,"DEF1";#N/A,#N/A,FALSE,"DEF2";#N/A,#N/A,FALSE,"DEF3"}</definedName>
    <definedName name="___MOA1_1_1" localSheetId="13" hidden="1">{#N/A,#N/A,FALSE,"DEF1";#N/A,#N/A,FALSE,"DEF2";#N/A,#N/A,FALSE,"DEF3"}</definedName>
    <definedName name="___MOA1_1_1" hidden="1">{#N/A,#N/A,FALSE,"DEF1";#N/A,#N/A,FALSE,"DEF2";#N/A,#N/A,FALSE,"DEF3"}</definedName>
    <definedName name="___MOA1_1_1_1" localSheetId="13" hidden="1">{#N/A,#N/A,FALSE,"DEF1";#N/A,#N/A,FALSE,"DEF2";#N/A,#N/A,FALSE,"DEF3"}</definedName>
    <definedName name="___MOA1_1_1_1" hidden="1">{#N/A,#N/A,FALSE,"DEF1";#N/A,#N/A,FALSE,"DEF2";#N/A,#N/A,FALSE,"DEF3"}</definedName>
    <definedName name="___MOA1_1_2" localSheetId="13" hidden="1">{#N/A,#N/A,FALSE,"DEF1";#N/A,#N/A,FALSE,"DEF2";#N/A,#N/A,FALSE,"DEF3"}</definedName>
    <definedName name="___MOA1_1_2" hidden="1">{#N/A,#N/A,FALSE,"DEF1";#N/A,#N/A,FALSE,"DEF2";#N/A,#N/A,FALSE,"DEF3"}</definedName>
    <definedName name="___MOA1_2" localSheetId="13" hidden="1">{#N/A,#N/A,FALSE,"DEF1";#N/A,#N/A,FALSE,"DEF2";#N/A,#N/A,FALSE,"DEF3"}</definedName>
    <definedName name="___MOA1_2" hidden="1">{#N/A,#N/A,FALSE,"DEF1";#N/A,#N/A,FALSE,"DEF2";#N/A,#N/A,FALSE,"DEF3"}</definedName>
    <definedName name="___MOA2" localSheetId="13" hidden="1">{#N/A,#N/A,FALSE,"DEF1";#N/A,#N/A,FALSE,"DEF2";#N/A,#N/A,FALSE,"DEF3"}</definedName>
    <definedName name="___MOA2" hidden="1">{#N/A,#N/A,FALSE,"DEF1";#N/A,#N/A,FALSE,"DEF2";#N/A,#N/A,FALSE,"DEF3"}</definedName>
    <definedName name="___MOA2_1" localSheetId="13" hidden="1">{#N/A,#N/A,FALSE,"DEF1";#N/A,#N/A,FALSE,"DEF2";#N/A,#N/A,FALSE,"DEF3"}</definedName>
    <definedName name="___MOA2_1" hidden="1">{#N/A,#N/A,FALSE,"DEF1";#N/A,#N/A,FALSE,"DEF2";#N/A,#N/A,FALSE,"DEF3"}</definedName>
    <definedName name="___MOA2_1_1" localSheetId="13" hidden="1">{#N/A,#N/A,FALSE,"DEF1";#N/A,#N/A,FALSE,"DEF2";#N/A,#N/A,FALSE,"DEF3"}</definedName>
    <definedName name="___MOA2_1_1" hidden="1">{#N/A,#N/A,FALSE,"DEF1";#N/A,#N/A,FALSE,"DEF2";#N/A,#N/A,FALSE,"DEF3"}</definedName>
    <definedName name="___MOA2_1_1_1" localSheetId="13" hidden="1">{#N/A,#N/A,FALSE,"DEF1";#N/A,#N/A,FALSE,"DEF2";#N/A,#N/A,FALSE,"DEF3"}</definedName>
    <definedName name="___MOA2_1_1_1" hidden="1">{#N/A,#N/A,FALSE,"DEF1";#N/A,#N/A,FALSE,"DEF2";#N/A,#N/A,FALSE,"DEF3"}</definedName>
    <definedName name="___MOA2_1_2" localSheetId="13" hidden="1">{#N/A,#N/A,FALSE,"DEF1";#N/A,#N/A,FALSE,"DEF2";#N/A,#N/A,FALSE,"DEF3"}</definedName>
    <definedName name="___MOA2_1_2" hidden="1">{#N/A,#N/A,FALSE,"DEF1";#N/A,#N/A,FALSE,"DEF2";#N/A,#N/A,FALSE,"DEF3"}</definedName>
    <definedName name="___MOA2_2" localSheetId="13" hidden="1">{#N/A,#N/A,FALSE,"DEF1";#N/A,#N/A,FALSE,"DEF2";#N/A,#N/A,FALSE,"DEF3"}</definedName>
    <definedName name="___MOA2_2" hidden="1">{#N/A,#N/A,FALSE,"DEF1";#N/A,#N/A,FALSE,"DEF2";#N/A,#N/A,FALSE,"DEF3"}</definedName>
    <definedName name="___n2" localSheetId="13" hidden="1">{#N/A,#N/A,FALSE,"PCOL"}</definedName>
    <definedName name="___n2" hidden="1">{#N/A,#N/A,FALSE,"PCOL"}</definedName>
    <definedName name="___n2_1" localSheetId="13" hidden="1">{#N/A,#N/A,FALSE,"PCOL"}</definedName>
    <definedName name="___n2_1" hidden="1">{#N/A,#N/A,FALSE,"PCOL"}</definedName>
    <definedName name="___n2_1_1" localSheetId="13" hidden="1">{#N/A,#N/A,FALSE,"PCOL"}</definedName>
    <definedName name="___n2_1_1" hidden="1">{#N/A,#N/A,FALSE,"PCOL"}</definedName>
    <definedName name="___n2_1_1_1" localSheetId="13" hidden="1">{#N/A,#N/A,FALSE,"PCOL"}</definedName>
    <definedName name="___n2_1_1_1" hidden="1">{#N/A,#N/A,FALSE,"PCOL"}</definedName>
    <definedName name="___n2_1_2" localSheetId="13" hidden="1">{#N/A,#N/A,FALSE,"PCOL"}</definedName>
    <definedName name="___n2_1_2" hidden="1">{#N/A,#N/A,FALSE,"PCOL"}</definedName>
    <definedName name="___n2_2" localSheetId="13" hidden="1">{#N/A,#N/A,FALSE,"PCOL"}</definedName>
    <definedName name="___n2_2" hidden="1">{#N/A,#N/A,FALSE,"PCOL"}</definedName>
    <definedName name="___o1" localSheetId="13" hidden="1">{"det (May)",#N/A,FALSE,"June";"sum (MAY YTD)",#N/A,FALSE,"June YTD"}</definedName>
    <definedName name="___o1" hidden="1">{"det (May)",#N/A,FALSE,"June";"sum (MAY YTD)",#N/A,FALSE,"June YTD"}</definedName>
    <definedName name="___o1_1" localSheetId="13" hidden="1">{"det (May)",#N/A,FALSE,"June";"sum (MAY YTD)",#N/A,FALSE,"June YTD"}</definedName>
    <definedName name="___o1_1" hidden="1">{"det (May)",#N/A,FALSE,"June";"sum (MAY YTD)",#N/A,FALSE,"June YTD"}</definedName>
    <definedName name="___o1_1_1" localSheetId="13" hidden="1">{"det (May)",#N/A,FALSE,"June";"sum (MAY YTD)",#N/A,FALSE,"June YTD"}</definedName>
    <definedName name="___o1_1_1" hidden="1">{"det (May)",#N/A,FALSE,"June";"sum (MAY YTD)",#N/A,FALSE,"June YTD"}</definedName>
    <definedName name="___o1_1_1_1" localSheetId="13" hidden="1">{"det (May)",#N/A,FALSE,"June";"sum (MAY YTD)",#N/A,FALSE,"June YTD"}</definedName>
    <definedName name="___o1_1_1_1" hidden="1">{"det (May)",#N/A,FALSE,"June";"sum (MAY YTD)",#N/A,FALSE,"June YTD"}</definedName>
    <definedName name="___o1_1_2" localSheetId="13" hidden="1">{"det (May)",#N/A,FALSE,"June";"sum (MAY YTD)",#N/A,FALSE,"June YTD"}</definedName>
    <definedName name="___o1_1_2" hidden="1">{"det (May)",#N/A,FALSE,"June";"sum (MAY YTD)",#N/A,FALSE,"June YTD"}</definedName>
    <definedName name="___o1_2" localSheetId="13" hidden="1">{"det (May)",#N/A,FALSE,"June";"sum (MAY YTD)",#N/A,FALSE,"June YTD"}</definedName>
    <definedName name="___o1_2" hidden="1">{"det (May)",#N/A,FALSE,"June";"sum (MAY YTD)",#N/A,FALSE,"June YTD"}</definedName>
    <definedName name="___out2008" localSheetId="13" hidden="1">{#N/A,#N/A,TRUE,"Serviços"}</definedName>
    <definedName name="___out2008" hidden="1">{#N/A,#N/A,TRUE,"Serviços"}</definedName>
    <definedName name="___OUT98" localSheetId="13" hidden="1">{#N/A,#N/A,TRUE,"Serviços"}</definedName>
    <definedName name="___OUT98" hidden="1">{#N/A,#N/A,TRUE,"Serviços"}</definedName>
    <definedName name="___out99" localSheetId="13" hidden="1">{#N/A,#N/A,TRUE,"Serviços"}</definedName>
    <definedName name="___out99" hidden="1">{#N/A,#N/A,TRUE,"Serviços"}</definedName>
    <definedName name="___P0376001" localSheetId="13" hidden="1">{#N/A,#N/A,FALSE,"지침";#N/A,#N/A,FALSE,"환경분석";#N/A,#N/A,FALSE,"Sheet16"}</definedName>
    <definedName name="___P0376001" hidden="1">{#N/A,#N/A,FALSE,"지침";#N/A,#N/A,FALSE,"환경분석";#N/A,#N/A,FALSE,"Sheet16"}</definedName>
    <definedName name="___P0376001_1" localSheetId="13" hidden="1">{#N/A,#N/A,FALSE,"지침";#N/A,#N/A,FALSE,"환경분석";#N/A,#N/A,FALSE,"Sheet16"}</definedName>
    <definedName name="___P0376001_1" hidden="1">{#N/A,#N/A,FALSE,"지침";#N/A,#N/A,FALSE,"환경분석";#N/A,#N/A,FALSE,"Sheet16"}</definedName>
    <definedName name="___P0376001_1_1" localSheetId="13" hidden="1">{#N/A,#N/A,FALSE,"지침";#N/A,#N/A,FALSE,"환경분석";#N/A,#N/A,FALSE,"Sheet16"}</definedName>
    <definedName name="___P0376001_1_1" hidden="1">{#N/A,#N/A,FALSE,"지침";#N/A,#N/A,FALSE,"환경분석";#N/A,#N/A,FALSE,"Sheet16"}</definedName>
    <definedName name="___P0376001_1_1_1" localSheetId="13" hidden="1">{#N/A,#N/A,FALSE,"지침";#N/A,#N/A,FALSE,"환경분석";#N/A,#N/A,FALSE,"Sheet16"}</definedName>
    <definedName name="___P0376001_1_1_1" hidden="1">{#N/A,#N/A,FALSE,"지침";#N/A,#N/A,FALSE,"환경분석";#N/A,#N/A,FALSE,"Sheet16"}</definedName>
    <definedName name="___P0376001_1_2" localSheetId="13" hidden="1">{#N/A,#N/A,FALSE,"지침";#N/A,#N/A,FALSE,"환경분석";#N/A,#N/A,FALSE,"Sheet16"}</definedName>
    <definedName name="___P0376001_1_2" hidden="1">{#N/A,#N/A,FALSE,"지침";#N/A,#N/A,FALSE,"환경분석";#N/A,#N/A,FALSE,"Sheet16"}</definedName>
    <definedName name="___P0376001_2" localSheetId="13" hidden="1">{#N/A,#N/A,FALSE,"지침";#N/A,#N/A,FALSE,"환경분석";#N/A,#N/A,FALSE,"Sheet16"}</definedName>
    <definedName name="___P0376001_2" hidden="1">{#N/A,#N/A,FALSE,"지침";#N/A,#N/A,FALSE,"환경분석";#N/A,#N/A,FALSE,"Sheet16"}</definedName>
    <definedName name="___PA01" localSheetId="13" hidden="1">{"'teste'!$B$2:$R$49"}</definedName>
    <definedName name="___PA01" hidden="1">{"'teste'!$B$2:$R$49"}</definedName>
    <definedName name="___PA01_1" localSheetId="13" hidden="1">{"'teste'!$B$2:$R$49"}</definedName>
    <definedName name="___PA01_1" hidden="1">{"'teste'!$B$2:$R$49"}</definedName>
    <definedName name="___PA01_1_1" localSheetId="13" hidden="1">{"'teste'!$B$2:$R$49"}</definedName>
    <definedName name="___PA01_1_1" hidden="1">{"'teste'!$B$2:$R$49"}</definedName>
    <definedName name="___PA01_1_1_1" localSheetId="13" hidden="1">{"'teste'!$B$2:$R$49"}</definedName>
    <definedName name="___PA01_1_1_1" hidden="1">{"'teste'!$B$2:$R$49"}</definedName>
    <definedName name="___PA01_1_2" localSheetId="13" hidden="1">{"'teste'!$B$2:$R$49"}</definedName>
    <definedName name="___PA01_1_2" hidden="1">{"'teste'!$B$2:$R$49"}</definedName>
    <definedName name="___PA01_2" localSheetId="13" hidden="1">{"'teste'!$B$2:$R$49"}</definedName>
    <definedName name="___PA01_2" hidden="1">{"'teste'!$B$2:$R$49"}</definedName>
    <definedName name="___PN10" localSheetId="13" hidden="1">{"'gráf jan00'!$A$1:$AK$41"}</definedName>
    <definedName name="___PN10" hidden="1">{"'gráf jan00'!$A$1:$AK$41"}</definedName>
    <definedName name="___PN10_1" localSheetId="13" hidden="1">{"'gráf jan00'!$A$1:$AK$41"}</definedName>
    <definedName name="___PN10_1" hidden="1">{"'gráf jan00'!$A$1:$AK$41"}</definedName>
    <definedName name="___PN10_1_1" localSheetId="13" hidden="1">{"'gráf jan00'!$A$1:$AK$41"}</definedName>
    <definedName name="___PN10_1_1" hidden="1">{"'gráf jan00'!$A$1:$AK$41"}</definedName>
    <definedName name="___PN10_1_1_1" localSheetId="13" hidden="1">{"'gráf jan00'!$A$1:$AK$41"}</definedName>
    <definedName name="___PN10_1_1_1" hidden="1">{"'gráf jan00'!$A$1:$AK$41"}</definedName>
    <definedName name="___PN10_1_2" localSheetId="13" hidden="1">{"'gráf jan00'!$A$1:$AK$41"}</definedName>
    <definedName name="___PN10_1_2" hidden="1">{"'gráf jan00'!$A$1:$AK$41"}</definedName>
    <definedName name="___PN10_2" localSheetId="13" hidden="1">{"'gráf jan00'!$A$1:$AK$41"}</definedName>
    <definedName name="___PN10_2" hidden="1">{"'gráf jan00'!$A$1:$AK$41"}</definedName>
    <definedName name="___PPU1" localSheetId="13" hidden="1">{#N/A,#N/A,FALSE,"Cronograma";#N/A,#N/A,FALSE,"Cronogr. 2"}</definedName>
    <definedName name="___PPU1" hidden="1">{#N/A,#N/A,FALSE,"Cronograma";#N/A,#N/A,FALSE,"Cronogr. 2"}</definedName>
    <definedName name="___PPU1_1" localSheetId="13" hidden="1">{#N/A,#N/A,FALSE,"Cronograma";#N/A,#N/A,FALSE,"Cronogr. 2"}</definedName>
    <definedName name="___PPU1_1" hidden="1">{#N/A,#N/A,FALSE,"Cronograma";#N/A,#N/A,FALSE,"Cronogr. 2"}</definedName>
    <definedName name="___PPU1_1_1" localSheetId="13" hidden="1">{#N/A,#N/A,FALSE,"Cronograma";#N/A,#N/A,FALSE,"Cronogr. 2"}</definedName>
    <definedName name="___PPU1_1_1" hidden="1">{#N/A,#N/A,FALSE,"Cronograma";#N/A,#N/A,FALSE,"Cronogr. 2"}</definedName>
    <definedName name="___PPU1_1_1_1" localSheetId="13" hidden="1">{#N/A,#N/A,FALSE,"Cronograma";#N/A,#N/A,FALSE,"Cronogr. 2"}</definedName>
    <definedName name="___PPU1_1_1_1" hidden="1">{#N/A,#N/A,FALSE,"Cronograma";#N/A,#N/A,FALSE,"Cronogr. 2"}</definedName>
    <definedName name="___PPU1_1_2" localSheetId="13" hidden="1">{#N/A,#N/A,FALSE,"Cronograma";#N/A,#N/A,FALSE,"Cronogr. 2"}</definedName>
    <definedName name="___PPU1_1_2" hidden="1">{#N/A,#N/A,FALSE,"Cronograma";#N/A,#N/A,FALSE,"Cronogr. 2"}</definedName>
    <definedName name="___PPU1_2" localSheetId="13" hidden="1">{#N/A,#N/A,FALSE,"Cronograma";#N/A,#N/A,FALSE,"Cronogr. 2"}</definedName>
    <definedName name="___PPU1_2" hidden="1">{#N/A,#N/A,FALSE,"Cronograma";#N/A,#N/A,FALSE,"Cronogr. 2"}</definedName>
    <definedName name="_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_R" localSheetId="13" hidden="1">{#N/A,#N/A,FALSE,"ORC-ACKE";#N/A,#N/A,FALSE,"RESUMO"}</definedName>
    <definedName name="___R" hidden="1">{#N/A,#N/A,FALSE,"ORC-ACKE";#N/A,#N/A,FALSE,"RESUMO"}</definedName>
    <definedName name="___SET01" localSheetId="13" hidden="1">{"'gráf jan00'!$A$1:$AK$41"}</definedName>
    <definedName name="___SET01" hidden="1">{"'gráf jan00'!$A$1:$AK$41"}</definedName>
    <definedName name="___set1" localSheetId="13" hidden="1">{"'gráf jan00'!$A$1:$AK$41"}</definedName>
    <definedName name="___set1" hidden="1">{"'gráf jan00'!$A$1:$AK$41"}</definedName>
    <definedName name="___SET2008" localSheetId="13" hidden="1">{"'gráf jan00'!$A$1:$AK$41"}</definedName>
    <definedName name="___SET2008" hidden="1">{"'gráf jan00'!$A$1:$AK$41"}</definedName>
    <definedName name="___sjp4">#REF!</definedName>
    <definedName name="___thinkcellNUYAAAAAAAAAAAAA.hEyZIZ9jUCNFQRVvGEQhg" hidden="1">#REF!</definedName>
    <definedName name="___thinkcellNUYAAAAAAAAAAAAA_EFv3YhCXk.44MmMkz29WQ" hidden="1">#REF!</definedName>
    <definedName name="___thinkcellNUYAAAAAAAAAAAAA_wgIDNFps0mKD4CZo5Ky9w" hidden="1">#REF!</definedName>
    <definedName name="___thinkcellNUYAAAAAAAAAAAAAFUFpeVh_00yFEU9g1V.NnQ" hidden="1">#REF!</definedName>
    <definedName name="___thinkcellNUYAAAAAAAAAAAAAfxDCeEQ10kSJCGIA36u2fQ" hidden="1">#REF!</definedName>
    <definedName name="___thinkcellNUYAAAAAAAAAAAAAg_B83_LqVEaOM2GbXESQxQ" hidden="1">#REF!</definedName>
    <definedName name="___thinkcellNUYAAAAAAAAAAAAAgh8ikK9VWEC2XUKQkNfpQg" hidden="1">#REF!</definedName>
    <definedName name="___tk2" localSheetId="13" hidden="1">{#N/A,#N/A,FALSE,"지침";#N/A,#N/A,FALSE,"환경분석";#N/A,#N/A,FALSE,"Sheet16"}</definedName>
    <definedName name="___tk2" hidden="1">{#N/A,#N/A,FALSE,"지침";#N/A,#N/A,FALSE,"환경분석";#N/A,#N/A,FALSE,"Sheet16"}</definedName>
    <definedName name="___tk2_1" localSheetId="13" hidden="1">{#N/A,#N/A,FALSE,"지침";#N/A,#N/A,FALSE,"환경분석";#N/A,#N/A,FALSE,"Sheet16"}</definedName>
    <definedName name="___tk2_1" hidden="1">{#N/A,#N/A,FALSE,"지침";#N/A,#N/A,FALSE,"환경분석";#N/A,#N/A,FALSE,"Sheet16"}</definedName>
    <definedName name="___tk2_1_1" localSheetId="13" hidden="1">{#N/A,#N/A,FALSE,"지침";#N/A,#N/A,FALSE,"환경분석";#N/A,#N/A,FALSE,"Sheet16"}</definedName>
    <definedName name="___tk2_1_1" hidden="1">{#N/A,#N/A,FALSE,"지침";#N/A,#N/A,FALSE,"환경분석";#N/A,#N/A,FALSE,"Sheet16"}</definedName>
    <definedName name="___tk2_1_1_1" localSheetId="13" hidden="1">{#N/A,#N/A,FALSE,"지침";#N/A,#N/A,FALSE,"환경분석";#N/A,#N/A,FALSE,"Sheet16"}</definedName>
    <definedName name="___tk2_1_1_1" hidden="1">{#N/A,#N/A,FALSE,"지침";#N/A,#N/A,FALSE,"환경분석";#N/A,#N/A,FALSE,"Sheet16"}</definedName>
    <definedName name="___tk2_1_2" localSheetId="13" hidden="1">{#N/A,#N/A,FALSE,"지침";#N/A,#N/A,FALSE,"환경분석";#N/A,#N/A,FALSE,"Sheet16"}</definedName>
    <definedName name="___tk2_1_2" hidden="1">{#N/A,#N/A,FALSE,"지침";#N/A,#N/A,FALSE,"환경분석";#N/A,#N/A,FALSE,"Sheet16"}</definedName>
    <definedName name="___tk2_2" localSheetId="13" hidden="1">{#N/A,#N/A,FALSE,"지침";#N/A,#N/A,FALSE,"환경분석";#N/A,#N/A,FALSE,"Sheet16"}</definedName>
    <definedName name="___tk2_2" hidden="1">{#N/A,#N/A,FALSE,"지침";#N/A,#N/A,FALSE,"환경분석";#N/A,#N/A,FALSE,"Sheet16"}</definedName>
    <definedName name="___TT1">#REF!</definedName>
    <definedName name="___TT2">#REF!</definedName>
    <definedName name="___v1" localSheetId="13" hidden="1">{"'REL CUSTODIF'!$B$1:$H$72"}</definedName>
    <definedName name="___v1" hidden="1">{"'REL CUSTODIF'!$B$1:$H$72"}</definedName>
    <definedName name="___WX2" localSheetId="13" hidden="1">{#N/A,#N/A,FALSE,"EXPORTAC";#N/A,#N/A,FALSE,"SUPEL94"}</definedName>
    <definedName name="___WX2" hidden="1">{#N/A,#N/A,FALSE,"EXPORTAC";#N/A,#N/A,FALSE,"SUPEL94"}</definedName>
    <definedName name="___WX2_1" localSheetId="13" hidden="1">{#N/A,#N/A,FALSE,"EXPORTAC";#N/A,#N/A,FALSE,"SUPEL94"}</definedName>
    <definedName name="___WX2_1" hidden="1">{#N/A,#N/A,FALSE,"EXPORTAC";#N/A,#N/A,FALSE,"SUPEL94"}</definedName>
    <definedName name="___WX2_1_1" localSheetId="13" hidden="1">{#N/A,#N/A,FALSE,"EXPORTAC";#N/A,#N/A,FALSE,"SUPEL94"}</definedName>
    <definedName name="___WX2_1_1" hidden="1">{#N/A,#N/A,FALSE,"EXPORTAC";#N/A,#N/A,FALSE,"SUPEL94"}</definedName>
    <definedName name="___WX2_1_1_1" localSheetId="13" hidden="1">{#N/A,#N/A,FALSE,"EXPORTAC";#N/A,#N/A,FALSE,"SUPEL94"}</definedName>
    <definedName name="___WX2_1_1_1" hidden="1">{#N/A,#N/A,FALSE,"EXPORTAC";#N/A,#N/A,FALSE,"SUPEL94"}</definedName>
    <definedName name="___WX2_1_2" localSheetId="13" hidden="1">{#N/A,#N/A,FALSE,"EXPORTAC";#N/A,#N/A,FALSE,"SUPEL94"}</definedName>
    <definedName name="___WX2_1_2" hidden="1">{#N/A,#N/A,FALSE,"EXPORTAC";#N/A,#N/A,FALSE,"SUPEL94"}</definedName>
    <definedName name="___WX2_2" localSheetId="13" hidden="1">{#N/A,#N/A,FALSE,"EXPORTAC";#N/A,#N/A,FALSE,"SUPEL94"}</definedName>
    <definedName name="___WX2_2" hidden="1">{#N/A,#N/A,FALSE,"EXPORTAC";#N/A,#N/A,FALSE,"SUPEL94"}</definedName>
    <definedName name="___x1" localSheetId="13" hidden="1">{"'REL CUSTODIF'!$B$1:$H$72"}</definedName>
    <definedName name="___x1" hidden="1">{"'REL CUSTODIF'!$B$1:$H$72"}</definedName>
    <definedName name="___x1_1" localSheetId="13" hidden="1">{#N/A,#N/A,FALSE,"EXPORTAC";#N/A,#N/A,FALSE,"SUPEL94"}</definedName>
    <definedName name="___x1_1" hidden="1">{#N/A,#N/A,FALSE,"EXPORTAC";#N/A,#N/A,FALSE,"SUPEL94"}</definedName>
    <definedName name="___x1_1_1" localSheetId="13" hidden="1">{#N/A,#N/A,FALSE,"EXPORTAC";#N/A,#N/A,FALSE,"SUPEL94"}</definedName>
    <definedName name="___x1_1_1" hidden="1">{#N/A,#N/A,FALSE,"EXPORTAC";#N/A,#N/A,FALSE,"SUPEL94"}</definedName>
    <definedName name="___x1_1_1_1" localSheetId="13" hidden="1">{#N/A,#N/A,FALSE,"EXPORTAC";#N/A,#N/A,FALSE,"SUPEL94"}</definedName>
    <definedName name="___x1_1_1_1" hidden="1">{#N/A,#N/A,FALSE,"EXPORTAC";#N/A,#N/A,FALSE,"SUPEL94"}</definedName>
    <definedName name="___x1_1_2" localSheetId="13" hidden="1">{#N/A,#N/A,FALSE,"EXPORTAC";#N/A,#N/A,FALSE,"SUPEL94"}</definedName>
    <definedName name="___x1_1_2" hidden="1">{#N/A,#N/A,FALSE,"EXPORTAC";#N/A,#N/A,FALSE,"SUPEL94"}</definedName>
    <definedName name="___x1_2" localSheetId="13" hidden="1">{#N/A,#N/A,FALSE,"EXPORTAC";#N/A,#N/A,FALSE,"SUPEL94"}</definedName>
    <definedName name="___x1_2" hidden="1">{#N/A,#N/A,FALSE,"EXPORTAC";#N/A,#N/A,FALSE,"SUPEL94"}</definedName>
    <definedName name="___x10" localSheetId="13" hidden="1">{"'REL CUSTODIF'!$B$1:$H$72"}</definedName>
    <definedName name="___x10" hidden="1">{"'REL CUSTODIF'!$B$1:$H$72"}</definedName>
    <definedName name="___x11" localSheetId="13" hidden="1">{"'REL CUSTODIF'!$B$1:$H$72"}</definedName>
    <definedName name="___x11" hidden="1">{"'REL CUSTODIF'!$B$1:$H$72"}</definedName>
    <definedName name="___x13" localSheetId="13" hidden="1">{"'REL CUSTODIF'!$B$1:$H$72"}</definedName>
    <definedName name="___x13" hidden="1">{"'REL CUSTODIF'!$B$1:$H$72"}</definedName>
    <definedName name="___x2" localSheetId="13" hidden="1">{"'REL CUSTODIF'!$B$1:$H$72"}</definedName>
    <definedName name="___x2" hidden="1">{"'REL CUSTODIF'!$B$1:$H$72"}</definedName>
    <definedName name="___x2_1" localSheetId="13" hidden="1">{#N/A,#N/A,FALSE,"GQGEMPRE"}</definedName>
    <definedName name="___x2_1" hidden="1">{#N/A,#N/A,FALSE,"GQGEMPRE"}</definedName>
    <definedName name="___x2_1_1" localSheetId="13" hidden="1">{#N/A,#N/A,FALSE,"GQGEMPRE"}</definedName>
    <definedName name="___x2_1_1" hidden="1">{#N/A,#N/A,FALSE,"GQGEMPRE"}</definedName>
    <definedName name="___x2_1_1_1" localSheetId="13" hidden="1">{#N/A,#N/A,FALSE,"GQGEMPRE"}</definedName>
    <definedName name="___x2_1_1_1" hidden="1">{#N/A,#N/A,FALSE,"GQGEMPRE"}</definedName>
    <definedName name="___x2_1_2" localSheetId="13" hidden="1">{#N/A,#N/A,FALSE,"GQGEMPRE"}</definedName>
    <definedName name="___x2_1_2" hidden="1">{#N/A,#N/A,FALSE,"GQGEMPRE"}</definedName>
    <definedName name="___x2_2" localSheetId="13" hidden="1">{#N/A,#N/A,FALSE,"GQGEMPRE"}</definedName>
    <definedName name="___x2_2" hidden="1">{#N/A,#N/A,FALSE,"GQGEMPRE"}</definedName>
    <definedName name="___x3" localSheetId="13" hidden="1">{"'REL CUSTODIF'!$B$1:$H$72"}</definedName>
    <definedName name="___x3" hidden="1">{"'REL CUSTODIF'!$B$1:$H$72"}</definedName>
    <definedName name="___x4" localSheetId="13" hidden="1">{"'REL CUSTODIF'!$B$1:$H$72"}</definedName>
    <definedName name="___x4" hidden="1">{"'REL CUSTODIF'!$B$1:$H$72"}</definedName>
    <definedName name="___x5" localSheetId="13" hidden="1">{"'REL CUSTODIF'!$B$1:$H$72"}</definedName>
    <definedName name="___x5" hidden="1">{"'REL CUSTODIF'!$B$1:$H$72"}</definedName>
    <definedName name="___x7" localSheetId="13" hidden="1">{"'REL CUSTODIF'!$B$1:$H$72"}</definedName>
    <definedName name="___x7" hidden="1">{"'REL CUSTODIF'!$B$1:$H$72"}</definedName>
    <definedName name="___x8" localSheetId="13" hidden="1">{"'REL CUSTODIF'!$B$1:$H$72"}</definedName>
    <definedName name="___x8" hidden="1">{"'REL CUSTODIF'!$B$1:$H$72"}</definedName>
    <definedName name="___xlfn.BAHTTEXT" hidden="1">#NAME?</definedName>
    <definedName name="___xlfn.IFERROR" hidden="1">#NAME?</definedName>
    <definedName name="___xlfn.RTD" hidden="1">#NAME?</definedName>
    <definedName name="___xx1" localSheetId="13" hidden="1">{"'CptDifn'!$AA$32:$AG$32"}</definedName>
    <definedName name="___xx1" hidden="1">{"'CptDifn'!$AA$32:$AG$32"}</definedName>
    <definedName name="___xx1_1" localSheetId="13" hidden="1">{"'CptDifn'!$AA$32:$AG$32"}</definedName>
    <definedName name="___xx1_1" hidden="1">{"'CptDifn'!$AA$32:$AG$32"}</definedName>
    <definedName name="___xx1_1_1" localSheetId="13" hidden="1">{"'CptDifn'!$AA$32:$AG$32"}</definedName>
    <definedName name="___xx1_1_1" hidden="1">{"'CptDifn'!$AA$32:$AG$32"}</definedName>
    <definedName name="___xx1_1_1_1" localSheetId="13" hidden="1">{"'CptDifn'!$AA$32:$AG$32"}</definedName>
    <definedName name="___xx1_1_1_1" hidden="1">{"'CptDifn'!$AA$32:$AG$32"}</definedName>
    <definedName name="___xx1_1_2" localSheetId="13" hidden="1">{"'CptDifn'!$AA$32:$AG$32"}</definedName>
    <definedName name="___xx1_1_2" hidden="1">{"'CptDifn'!$AA$32:$AG$32"}</definedName>
    <definedName name="___xx1_2" localSheetId="13" hidden="1">{"'CptDifn'!$AA$32:$AG$32"}</definedName>
    <definedName name="___xx1_2" hidden="1">{"'CptDifn'!$AA$32:$AG$32"}</definedName>
    <definedName name="__1__123Graph_ACHART_1" hidden="1">#REF!</definedName>
    <definedName name="__1__123Graph_BGrßfico_10C" hidden="1">#REF!</definedName>
    <definedName name="__123Graph_A" hidden="1">[2]RESUMEN!#REF!</definedName>
    <definedName name="__123Graph_A1" hidden="1">[3]CMI!#REF!</definedName>
    <definedName name="__123Graph_A2" hidden="1">[3]CMI!#REF!</definedName>
    <definedName name="__123Graph_A3" hidden="1">[3]CMI!#REF!</definedName>
    <definedName name="__123Graph_AActual" hidden="1">[2]RESUMEN!#REF!</definedName>
    <definedName name="__123Graph_ABLEN_RATIO" hidden="1">#REF!</definedName>
    <definedName name="__123Graph_AGraph1" hidden="1">[4]A!$B$4:$B$8</definedName>
    <definedName name="__123Graph_AGraph10" hidden="1">[5]aux!$I$24:$M$24</definedName>
    <definedName name="__123Graph_AGraph11" hidden="1">[5]aux!$I$26:$M$26</definedName>
    <definedName name="__123Graph_AGraph12" hidden="1">[5]aux!$I$28:$M$28</definedName>
    <definedName name="__123Graph_AGraph2" hidden="1">[4]A!$C$4:$C$8</definedName>
    <definedName name="__123Graph_AGraph3" hidden="1">[4]A!$D$4:$D$8</definedName>
    <definedName name="__123Graph_AGraph4" hidden="1">[4]A!$B$4:$B$9</definedName>
    <definedName name="__123Graph_AGraph5" hidden="1">[4]A!$B$4:$B$9</definedName>
    <definedName name="__123Graph_AGraph6" hidden="1">[4]A!$E$4:$E$8</definedName>
    <definedName name="__123Graph_AGraph7" hidden="1">[4]A!$B$4:$E$4</definedName>
    <definedName name="__123Graph_AGraph8" hidden="1">[4]A!$B$4:$E$4</definedName>
    <definedName name="__123Graph_AGraph9" hidden="1">[5]aux!$I$22:$M$22</definedName>
    <definedName name="__123Graph_ARETNATAL" hidden="1">#REF!</definedName>
    <definedName name="__123Graph_ARETPERA" hidden="1">#REF!</definedName>
    <definedName name="__123Graph_ARETVAL" hidden="1">#REF!</definedName>
    <definedName name="__123Graph_ASIDECO" hidden="1">#REF!</definedName>
    <definedName name="__123Graph_B" hidden="1">[2]RESUMEN!#REF!</definedName>
    <definedName name="__123Graph_B1" hidden="1">[3]CMI!#REF!</definedName>
    <definedName name="__123Graph_B2" hidden="1">[3]CMI!#REF!</definedName>
    <definedName name="__123Graph_B3" hidden="1">[3]CMI!#REF!</definedName>
    <definedName name="__123Graph_BActual" hidden="1">[2]RESUMEN!#REF!</definedName>
    <definedName name="__123Graph_BBLEN_RATIO" hidden="1">#REF!</definedName>
    <definedName name="__123Graph_BGraph1" hidden="1">[5]aux!$B$6:$F$6</definedName>
    <definedName name="__123Graph_BGraph10" hidden="1">[5]aux!$B$24:$F$24</definedName>
    <definedName name="__123Graph_BGraph11" hidden="1">[5]aux!$B$26:$F$26</definedName>
    <definedName name="__123Graph_BGraph12" hidden="1">[5]aux!$B$28:$F$28</definedName>
    <definedName name="__123Graph_BGraph2" hidden="1">[5]aux!$B$8:$F$8</definedName>
    <definedName name="__123Graph_BGraph3" hidden="1">[5]aux!$B$10:$F$10</definedName>
    <definedName name="__123Graph_BGraph4" hidden="1">[5]aux!$B$12:$F$12</definedName>
    <definedName name="__123Graph_BGraph5" hidden="1">[5]aux!$B$14:$F$14</definedName>
    <definedName name="__123Graph_BGraph6" hidden="1">[5]aux!$B$16:$F$16</definedName>
    <definedName name="__123Graph_BGraph7" hidden="1">[4]A!$B$5:$E$5</definedName>
    <definedName name="__123Graph_BGraph8" hidden="1">[4]A!$B$5:$E$5</definedName>
    <definedName name="__123Graph_BGraph9" hidden="1">[5]aux!$B$22:$F$22</definedName>
    <definedName name="__123Graph_BRETNATAL" hidden="1">#REF!</definedName>
    <definedName name="__123Graph_BRETPERA" hidden="1">#REF!</definedName>
    <definedName name="__123Graph_BRETVAL" hidden="1">#REF!</definedName>
    <definedName name="__123Graph_BSIDECO" hidden="1">#REF!</definedName>
    <definedName name="__123Graph_C" hidden="1">[2]RESUMEN!#REF!</definedName>
    <definedName name="__123Graph_C1" hidden="1">[3]CMI!#REF!</definedName>
    <definedName name="__123Graph_C2" hidden="1">[3]CMI!#REF!</definedName>
    <definedName name="__123Graph_C3" hidden="1">[3]CMI!#REF!</definedName>
    <definedName name="__123Graph_CActual" hidden="1">[2]RESUMEN!#REF!</definedName>
    <definedName name="__123Graph_CBLEN_RATIO" hidden="1">#REF!</definedName>
    <definedName name="__123Graph_CGraph7" hidden="1">[4]A!$B$6:$E$6</definedName>
    <definedName name="__123Graph_CGraph8" hidden="1">[4]A!$B$6:$E$6</definedName>
    <definedName name="__123Graph_CRETNATAL" hidden="1">#REF!</definedName>
    <definedName name="__123Graph_CRETPERA" hidden="1">#REF!</definedName>
    <definedName name="__123Graph_CRETVAL" hidden="1">#REF!</definedName>
    <definedName name="__123Graph_CSIDECO" hidden="1">#REF!</definedName>
    <definedName name="__123Graph_D" hidden="1">[3]CMI!#REF!</definedName>
    <definedName name="__123Graph_D1" hidden="1">[3]CMI!#REF!</definedName>
    <definedName name="__123Graph_D2" hidden="1">[3]CMI!#REF!</definedName>
    <definedName name="__123Graph_D3" hidden="1">[3]CMI!#REF!</definedName>
    <definedName name="__123Graph_DActual" hidden="1">[2]RESUMEN!#REF!</definedName>
    <definedName name="__123Graph_DGraph7" hidden="1">[4]A!$B$7:$E$7</definedName>
    <definedName name="__123Graph_DGraph8" hidden="1">[4]A!$B$7:$E$7</definedName>
    <definedName name="__123Graph_E" hidden="1">[3]CMI!#REF!</definedName>
    <definedName name="__123Graph_E1" hidden="1">[3]CMI!#REF!</definedName>
    <definedName name="__123Graph_E2" hidden="1">[3]CMI!#REF!</definedName>
    <definedName name="__123Graph_E3" hidden="1">[3]CMI!#REF!</definedName>
    <definedName name="__123Graph_EActual" hidden="1">[2]RESUMEN!#REF!</definedName>
    <definedName name="__123Graph_EGraph7" hidden="1">[4]A!$B$8:$E$8</definedName>
    <definedName name="__123Graph_EGraph8" hidden="1">[4]A!$B$8:$E$8</definedName>
    <definedName name="__123Graph_F" hidden="1">[3]CMI!#REF!</definedName>
    <definedName name="__123Graph_F1" hidden="1">[3]CMI!#REF!</definedName>
    <definedName name="__123Graph_F2" hidden="1">[3]CMI!#REF!</definedName>
    <definedName name="__123Graph_F3" hidden="1">[3]CMI!#REF!</definedName>
    <definedName name="__123Graph_FActual" hidden="1">[2]RESUMEN!#REF!</definedName>
    <definedName name="__123Graph_X" hidden="1">[3]CMI!#REF!</definedName>
    <definedName name="__123Graph_X1" hidden="1">[3]CMI!#REF!</definedName>
    <definedName name="__123Graph_X2" hidden="1">[3]CMI!#REF!</definedName>
    <definedName name="__123Graph_XActual" hidden="1">[2]RESUMEN!#REF!</definedName>
    <definedName name="__123Graph_XGraph1" hidden="1">[4]A!$A$4:$A$8</definedName>
    <definedName name="__123Graph_XGraph10" hidden="1">[5]aux!$B$25:$F$25</definedName>
    <definedName name="__123Graph_XGraph11" hidden="1">[5]aux!$B$27:$F$27</definedName>
    <definedName name="__123Graph_XGraph12" hidden="1">[5]aux!$B$29:$F$29</definedName>
    <definedName name="__123Graph_XGraph2" hidden="1">[4]A!$A$4:$A$8</definedName>
    <definedName name="__123Graph_XGraph3" hidden="1">[4]A!$A$4:$A$8</definedName>
    <definedName name="__123Graph_XGraph4" hidden="1">[4]A!$A$4:$A$9</definedName>
    <definedName name="__123Graph_XGraph5" hidden="1">[4]A!$A$4:$A$9</definedName>
    <definedName name="__123Graph_XGraph6" hidden="1">[4]A!$A$4:$A$8</definedName>
    <definedName name="__123Graph_XGraph7" hidden="1">[4]A!$B$3:$E$3</definedName>
    <definedName name="__123Graph_XGraph8" hidden="1">[4]A!$B$3:$E$3</definedName>
    <definedName name="__123Graph_XGraph9" hidden="1">[5]aux!$B$23:$F$23</definedName>
    <definedName name="__123Graph_XRETNATAL" hidden="1">#REF!</definedName>
    <definedName name="__123Graph_XRETVAL" hidden="1">#REF!</definedName>
    <definedName name="__123Graph_XSIDECO" hidden="1">#REF!</definedName>
    <definedName name="__2__123Graph_ACHART_3" hidden="1">#REF!</definedName>
    <definedName name="__2_0__123Grap" hidden="1">[6]ICATU!#REF!</definedName>
    <definedName name="__3__123Graph_BCHART_1" hidden="1">#REF!</definedName>
    <definedName name="__4__123Graph_CCHART_1" hidden="1">#REF!</definedName>
    <definedName name="__5__123Graph_DCHART_1" hidden="1">#REF!</definedName>
    <definedName name="__6__123Graph_ECHART_1" hidden="1">#REF!</definedName>
    <definedName name="__7__123Graph_FCHART_1" hidden="1">#REF!</definedName>
    <definedName name="__8__123Graph_XCHART_3" hidden="1">#REF!</definedName>
    <definedName name="__a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ACC2" hidden="1">#REF!</definedName>
    <definedName name="__adm1" localSheetId="13" hidden="1">{"'Índice'!$A$1:$K$49"}</definedName>
    <definedName name="__adm1" hidden="1">{"'Índice'!$A$1:$K$49"}</definedName>
    <definedName name="_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ago07" localSheetId="13" hidden="1">{"'gráf jan00'!$A$1:$AK$41"}</definedName>
    <definedName name="__ago07" hidden="1">{"'gráf jan00'!$A$1:$AK$41"}</definedName>
    <definedName name="__ago1" localSheetId="13" hidden="1">{"'gráf jan00'!$A$1:$AK$41"}</definedName>
    <definedName name="__ago1" hidden="1">{"'gráf jan00'!$A$1:$AK$41"}</definedName>
    <definedName name="__ago1_1" localSheetId="13" hidden="1">{"'gráf jan00'!$A$1:$AK$41"}</definedName>
    <definedName name="__ago1_1" hidden="1">{"'gráf jan00'!$A$1:$AK$41"}</definedName>
    <definedName name="__ago1_1_1" localSheetId="13" hidden="1">{"'gráf jan00'!$A$1:$AK$41"}</definedName>
    <definedName name="__ago1_1_1" hidden="1">{"'gráf jan00'!$A$1:$AK$41"}</definedName>
    <definedName name="__ago1_1_1_1" localSheetId="13" hidden="1">{"'gráf jan00'!$A$1:$AK$41"}</definedName>
    <definedName name="__ago1_1_1_1" hidden="1">{"'gráf jan00'!$A$1:$AK$41"}</definedName>
    <definedName name="__ago1_1_2" localSheetId="13" hidden="1">{"'gráf jan00'!$A$1:$AK$41"}</definedName>
    <definedName name="__ago1_1_2" hidden="1">{"'gráf jan00'!$A$1:$AK$41"}</definedName>
    <definedName name="__ago1_2" localSheetId="13" hidden="1">{"'gráf jan00'!$A$1:$AK$41"}</definedName>
    <definedName name="__ago1_2" hidden="1">{"'gráf jan00'!$A$1:$AK$41"}</definedName>
    <definedName name="__ago10" localSheetId="13" hidden="1">{"'gráf jan00'!$A$1:$AK$41"}</definedName>
    <definedName name="__ago10" hidden="1">{"'gráf jan00'!$A$1:$AK$41"}</definedName>
    <definedName name="__ago10_1" localSheetId="13" hidden="1">{"'gráf jan00'!$A$1:$AK$41"}</definedName>
    <definedName name="__ago10_1" hidden="1">{"'gráf jan00'!$A$1:$AK$41"}</definedName>
    <definedName name="__ago10_1_1" localSheetId="13" hidden="1">{"'gráf jan00'!$A$1:$AK$41"}</definedName>
    <definedName name="__ago10_1_1" hidden="1">{"'gráf jan00'!$A$1:$AK$41"}</definedName>
    <definedName name="__ago10_1_1_1" localSheetId="13" hidden="1">{"'gráf jan00'!$A$1:$AK$41"}</definedName>
    <definedName name="__ago10_1_1_1" hidden="1">{"'gráf jan00'!$A$1:$AK$41"}</definedName>
    <definedName name="__ago10_1_2" localSheetId="13" hidden="1">{"'gráf jan00'!$A$1:$AK$41"}</definedName>
    <definedName name="__ago10_1_2" hidden="1">{"'gráf jan00'!$A$1:$AK$41"}</definedName>
    <definedName name="__ago10_2" localSheetId="13" hidden="1">{"'gráf jan00'!$A$1:$AK$41"}</definedName>
    <definedName name="__ago10_2" hidden="1">{"'gráf jan00'!$A$1:$AK$41"}</definedName>
    <definedName name="__ago2" localSheetId="13" hidden="1">{"'gráf jan00'!$A$1:$AK$41"}</definedName>
    <definedName name="__ago2" hidden="1">{"'gráf jan00'!$A$1:$AK$41"}</definedName>
    <definedName name="__ago2_1" localSheetId="13" hidden="1">{"'gráf jan00'!$A$1:$AK$41"}</definedName>
    <definedName name="__ago2_1" hidden="1">{"'gráf jan00'!$A$1:$AK$41"}</definedName>
    <definedName name="__ago2_1_1" localSheetId="13" hidden="1">{"'gráf jan00'!$A$1:$AK$41"}</definedName>
    <definedName name="__ago2_1_1" hidden="1">{"'gráf jan00'!$A$1:$AK$41"}</definedName>
    <definedName name="__ago2_1_1_1" localSheetId="13" hidden="1">{"'gráf jan00'!$A$1:$AK$41"}</definedName>
    <definedName name="__ago2_1_1_1" hidden="1">{"'gráf jan00'!$A$1:$AK$41"}</definedName>
    <definedName name="__ago2_1_2" localSheetId="13" hidden="1">{"'gráf jan00'!$A$1:$AK$41"}</definedName>
    <definedName name="__ago2_1_2" hidden="1">{"'gráf jan00'!$A$1:$AK$41"}</definedName>
    <definedName name="__ago2_2" localSheetId="13" hidden="1">{"'gráf jan00'!$A$1:$AK$41"}</definedName>
    <definedName name="__ago2_2" hidden="1">{"'gráf jan00'!$A$1:$AK$41"}</definedName>
    <definedName name="__ago2004" localSheetId="13" hidden="1">{"'gráf jan00'!$A$1:$AK$41"}</definedName>
    <definedName name="__ago2004" hidden="1">{"'gráf jan00'!$A$1:$AK$41"}</definedName>
    <definedName name="__AGO21" localSheetId="13" hidden="1">{"'gráf jan00'!$A$1:$AK$41"}</definedName>
    <definedName name="__AGO21" hidden="1">{"'gráf jan00'!$A$1:$AK$41"}</definedName>
    <definedName name="__ago3" localSheetId="13" hidden="1">{"'gráf jan00'!$A$1:$AK$41"}</definedName>
    <definedName name="__ago3" hidden="1">{"'gráf jan00'!$A$1:$AK$41"}</definedName>
    <definedName name="__ago3_1" localSheetId="13" hidden="1">{"'gráf jan00'!$A$1:$AK$41"}</definedName>
    <definedName name="__ago3_1" hidden="1">{"'gráf jan00'!$A$1:$AK$41"}</definedName>
    <definedName name="__ago3_1_1" localSheetId="13" hidden="1">{"'gráf jan00'!$A$1:$AK$41"}</definedName>
    <definedName name="__ago3_1_1" hidden="1">{"'gráf jan00'!$A$1:$AK$41"}</definedName>
    <definedName name="__ago3_1_1_1" localSheetId="13" hidden="1">{"'gráf jan00'!$A$1:$AK$41"}</definedName>
    <definedName name="__ago3_1_1_1" hidden="1">{"'gráf jan00'!$A$1:$AK$41"}</definedName>
    <definedName name="__ago3_1_2" localSheetId="13" hidden="1">{"'gráf jan00'!$A$1:$AK$41"}</definedName>
    <definedName name="__ago3_1_2" hidden="1">{"'gráf jan00'!$A$1:$AK$41"}</definedName>
    <definedName name="__ago3_2" localSheetId="13" hidden="1">{"'gráf jan00'!$A$1:$AK$41"}</definedName>
    <definedName name="__ago3_2" hidden="1">{"'gráf jan00'!$A$1:$AK$41"}</definedName>
    <definedName name="__AGO30" localSheetId="13" hidden="1">{"'gráf jan00'!$A$1:$AK$41"}</definedName>
    <definedName name="__AGO30" hidden="1">{"'gráf jan00'!$A$1:$AK$41"}</definedName>
    <definedName name="__ago4" localSheetId="13" hidden="1">{"'gráf jan00'!$A$1:$AK$41"}</definedName>
    <definedName name="__ago4" hidden="1">{"'gráf jan00'!$A$1:$AK$41"}</definedName>
    <definedName name="__ago4_1" localSheetId="13" hidden="1">{"'gráf jan00'!$A$1:$AK$41"}</definedName>
    <definedName name="__ago4_1" hidden="1">{"'gráf jan00'!$A$1:$AK$41"}</definedName>
    <definedName name="__ago4_1_1" localSheetId="13" hidden="1">{"'gráf jan00'!$A$1:$AK$41"}</definedName>
    <definedName name="__ago4_1_1" hidden="1">{"'gráf jan00'!$A$1:$AK$41"}</definedName>
    <definedName name="__ago4_1_1_1" localSheetId="13" hidden="1">{"'gráf jan00'!$A$1:$AK$41"}</definedName>
    <definedName name="__ago4_1_1_1" hidden="1">{"'gráf jan00'!$A$1:$AK$41"}</definedName>
    <definedName name="__ago4_1_2" localSheetId="13" hidden="1">{"'gráf jan00'!$A$1:$AK$41"}</definedName>
    <definedName name="__ago4_1_2" hidden="1">{"'gráf jan00'!$A$1:$AK$41"}</definedName>
    <definedName name="__ago4_2" localSheetId="13" hidden="1">{"'gráf jan00'!$A$1:$AK$41"}</definedName>
    <definedName name="__ago4_2" hidden="1">{"'gráf jan00'!$A$1:$AK$41"}</definedName>
    <definedName name="__ago5" localSheetId="13" hidden="1">{"'gráf jan00'!$A$1:$AK$41"}</definedName>
    <definedName name="__ago5" hidden="1">{"'gráf jan00'!$A$1:$AK$41"}</definedName>
    <definedName name="__ago5_1" localSheetId="13" hidden="1">{"'gráf jan00'!$A$1:$AK$41"}</definedName>
    <definedName name="__ago5_1" hidden="1">{"'gráf jan00'!$A$1:$AK$41"}</definedName>
    <definedName name="__ago5_1_1" localSheetId="13" hidden="1">{"'gráf jan00'!$A$1:$AK$41"}</definedName>
    <definedName name="__ago5_1_1" hidden="1">{"'gráf jan00'!$A$1:$AK$41"}</definedName>
    <definedName name="__ago5_1_1_1" localSheetId="13" hidden="1">{"'gráf jan00'!$A$1:$AK$41"}</definedName>
    <definedName name="__ago5_1_1_1" hidden="1">{"'gráf jan00'!$A$1:$AK$41"}</definedName>
    <definedName name="__ago5_1_2" localSheetId="13" hidden="1">{"'gráf jan00'!$A$1:$AK$41"}</definedName>
    <definedName name="__ago5_1_2" hidden="1">{"'gráf jan00'!$A$1:$AK$41"}</definedName>
    <definedName name="__ago5_2" localSheetId="13" hidden="1">{"'gráf jan00'!$A$1:$AK$41"}</definedName>
    <definedName name="__ago5_2" hidden="1">{"'gráf jan00'!$A$1:$AK$41"}</definedName>
    <definedName name="__ago6" localSheetId="13" hidden="1">{"'gráf jan00'!$A$1:$AK$41"}</definedName>
    <definedName name="__ago6" hidden="1">{"'gráf jan00'!$A$1:$AK$41"}</definedName>
    <definedName name="__ago6_1" localSheetId="13" hidden="1">{"'gráf jan00'!$A$1:$AK$41"}</definedName>
    <definedName name="__ago6_1" hidden="1">{"'gráf jan00'!$A$1:$AK$41"}</definedName>
    <definedName name="__ago6_1_1" localSheetId="13" hidden="1">{"'gráf jan00'!$A$1:$AK$41"}</definedName>
    <definedName name="__ago6_1_1" hidden="1">{"'gráf jan00'!$A$1:$AK$41"}</definedName>
    <definedName name="__ago6_1_1_1" localSheetId="13" hidden="1">{"'gráf jan00'!$A$1:$AK$41"}</definedName>
    <definedName name="__ago6_1_1_1" hidden="1">{"'gráf jan00'!$A$1:$AK$41"}</definedName>
    <definedName name="__ago6_1_2" localSheetId="13" hidden="1">{"'gráf jan00'!$A$1:$AK$41"}</definedName>
    <definedName name="__ago6_1_2" hidden="1">{"'gráf jan00'!$A$1:$AK$41"}</definedName>
    <definedName name="__ago6_2" localSheetId="13" hidden="1">{"'gráf jan00'!$A$1:$AK$41"}</definedName>
    <definedName name="__ago6_2" hidden="1">{"'gráf jan00'!$A$1:$AK$41"}</definedName>
    <definedName name="__ago7" localSheetId="13" hidden="1">{"'gráf jan00'!$A$1:$AK$41"}</definedName>
    <definedName name="__ago7" hidden="1">{"'gráf jan00'!$A$1:$AK$41"}</definedName>
    <definedName name="__ago7_1" localSheetId="13" hidden="1">{"'gráf jan00'!$A$1:$AK$41"}</definedName>
    <definedName name="__ago7_1" hidden="1">{"'gráf jan00'!$A$1:$AK$41"}</definedName>
    <definedName name="__ago7_1_1" localSheetId="13" hidden="1">{"'gráf jan00'!$A$1:$AK$41"}</definedName>
    <definedName name="__ago7_1_1" hidden="1">{"'gráf jan00'!$A$1:$AK$41"}</definedName>
    <definedName name="__ago7_1_1_1" localSheetId="13" hidden="1">{"'gráf jan00'!$A$1:$AK$41"}</definedName>
    <definedName name="__ago7_1_1_1" hidden="1">{"'gráf jan00'!$A$1:$AK$41"}</definedName>
    <definedName name="__ago7_1_2" localSheetId="13" hidden="1">{"'gráf jan00'!$A$1:$AK$41"}</definedName>
    <definedName name="__ago7_1_2" hidden="1">{"'gráf jan00'!$A$1:$AK$41"}</definedName>
    <definedName name="__ago7_2" localSheetId="13" hidden="1">{"'gráf jan00'!$A$1:$AK$41"}</definedName>
    <definedName name="__ago7_2" hidden="1">{"'gráf jan00'!$A$1:$AK$41"}</definedName>
    <definedName name="__ago8" localSheetId="13" hidden="1">{"'gráf jan00'!$A$1:$AK$41"}</definedName>
    <definedName name="__ago8" hidden="1">{"'gráf jan00'!$A$1:$AK$41"}</definedName>
    <definedName name="__ago8_1" localSheetId="13" hidden="1">{"'gráf jan00'!$A$1:$AK$41"}</definedName>
    <definedName name="__ago8_1" hidden="1">{"'gráf jan00'!$A$1:$AK$41"}</definedName>
    <definedName name="__ago8_1_1" localSheetId="13" hidden="1">{"'gráf jan00'!$A$1:$AK$41"}</definedName>
    <definedName name="__ago8_1_1" hidden="1">{"'gráf jan00'!$A$1:$AK$41"}</definedName>
    <definedName name="__ago8_1_1_1" localSheetId="13" hidden="1">{"'gráf jan00'!$A$1:$AK$41"}</definedName>
    <definedName name="__ago8_1_1_1" hidden="1">{"'gráf jan00'!$A$1:$AK$41"}</definedName>
    <definedName name="__ago8_1_2" localSheetId="13" hidden="1">{"'gráf jan00'!$A$1:$AK$41"}</definedName>
    <definedName name="__ago8_1_2" hidden="1">{"'gráf jan00'!$A$1:$AK$41"}</definedName>
    <definedName name="__ago8_2" localSheetId="13" hidden="1">{"'gráf jan00'!$A$1:$AK$41"}</definedName>
    <definedName name="__ago8_2" hidden="1">{"'gráf jan00'!$A$1:$AK$41"}</definedName>
    <definedName name="__ago9" localSheetId="13" hidden="1">{"'gráf jan00'!$A$1:$AK$41"}</definedName>
    <definedName name="__ago9" hidden="1">{"'gráf jan00'!$A$1:$AK$41"}</definedName>
    <definedName name="__ago9_1" localSheetId="13" hidden="1">{"'gráf jan00'!$A$1:$AK$41"}</definedName>
    <definedName name="__ago9_1" hidden="1">{"'gráf jan00'!$A$1:$AK$41"}</definedName>
    <definedName name="__ago9_1_1" localSheetId="13" hidden="1">{"'gráf jan00'!$A$1:$AK$41"}</definedName>
    <definedName name="__ago9_1_1" hidden="1">{"'gráf jan00'!$A$1:$AK$41"}</definedName>
    <definedName name="__ago9_1_1_1" localSheetId="13" hidden="1">{"'gráf jan00'!$A$1:$AK$41"}</definedName>
    <definedName name="__ago9_1_1_1" hidden="1">{"'gráf jan00'!$A$1:$AK$41"}</definedName>
    <definedName name="__ago9_1_2" localSheetId="13" hidden="1">{"'gráf jan00'!$A$1:$AK$41"}</definedName>
    <definedName name="__ago9_1_2" hidden="1">{"'gráf jan00'!$A$1:$AK$41"}</definedName>
    <definedName name="__ago9_2" localSheetId="13" hidden="1">{"'gráf jan00'!$A$1:$AK$41"}</definedName>
    <definedName name="__ago9_2" hidden="1">{"'gráf jan00'!$A$1:$AK$41"}</definedName>
    <definedName name="__ago99999" localSheetId="13" hidden="1">{"'gráf jan00'!$A$1:$AK$41"}</definedName>
    <definedName name="__ago99999" hidden="1">{"'gráf jan00'!$A$1:$AK$41"}</definedName>
    <definedName name="__ago99999_1" localSheetId="13" hidden="1">{"'gráf jan00'!$A$1:$AK$41"}</definedName>
    <definedName name="__ago99999_1" hidden="1">{"'gráf jan00'!$A$1:$AK$41"}</definedName>
    <definedName name="__ago99999_1_1" localSheetId="13" hidden="1">{"'gráf jan00'!$A$1:$AK$41"}</definedName>
    <definedName name="__ago99999_1_1" hidden="1">{"'gráf jan00'!$A$1:$AK$41"}</definedName>
    <definedName name="__ago99999_1_1_1" localSheetId="13" hidden="1">{"'gráf jan00'!$A$1:$AK$41"}</definedName>
    <definedName name="__ago99999_1_1_1" hidden="1">{"'gráf jan00'!$A$1:$AK$41"}</definedName>
    <definedName name="__ago99999_1_2" localSheetId="13" hidden="1">{"'gráf jan00'!$A$1:$AK$41"}</definedName>
    <definedName name="__ago99999_1_2" hidden="1">{"'gráf jan00'!$A$1:$AK$41"}</definedName>
    <definedName name="__ago99999_2" localSheetId="13" hidden="1">{"'gráf jan00'!$A$1:$AK$41"}</definedName>
    <definedName name="__ago99999_2" hidden="1">{"'gráf jan00'!$A$1:$AK$41"}</definedName>
    <definedName name="__arq1" localSheetId="13" hidden="1">{"'REL CUSTODIF'!$B$1:$H$72"}</definedName>
    <definedName name="__arq1" hidden="1">{"'REL CUSTODIF'!$B$1:$H$72"}</definedName>
    <definedName name="_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r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BB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BB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bm03" localSheetId="13" hidden="1">{#N/A,#N/A,FALSE,"CPV";#N/A,#N/A,FALSE,"Pareto";#N/A,#N/A,FALSE,"Gráficos"}</definedName>
    <definedName name="__bm03" hidden="1">{#N/A,#N/A,FALSE,"CPV";#N/A,#N/A,FALSE,"Pareto";#N/A,#N/A,FALSE,"Gráficos"}</definedName>
    <definedName name="__bm03_1" localSheetId="13" hidden="1">{#N/A,#N/A,FALSE,"CPV";#N/A,#N/A,FALSE,"Pareto";#N/A,#N/A,FALSE,"Gráficos"}</definedName>
    <definedName name="__bm03_1" hidden="1">{#N/A,#N/A,FALSE,"CPV";#N/A,#N/A,FALSE,"Pareto";#N/A,#N/A,FALSE,"Gráficos"}</definedName>
    <definedName name="__br4">#REF!</definedName>
    <definedName name="__CCC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CCC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db2" localSheetId="13" hidden="1">{"'Quadro'!$A$4:$BG$78"}</definedName>
    <definedName name="__db2" hidden="1">{"'Quadro'!$A$4:$BG$78"}</definedName>
    <definedName name="__DEF2" localSheetId="13" hidden="1">{#N/A,#N/A,FALSE,"DEF1";#N/A,#N/A,FALSE,"DEF2";#N/A,#N/A,FALSE,"DEF3"}</definedName>
    <definedName name="__DEF2" hidden="1">{#N/A,#N/A,FALSE,"DEF1";#N/A,#N/A,FALSE,"DEF2";#N/A,#N/A,FALSE,"DEF3"}</definedName>
    <definedName name="__DEF2_1" localSheetId="13" hidden="1">{#N/A,#N/A,FALSE,"DEF1";#N/A,#N/A,FALSE,"DEF2";#N/A,#N/A,FALSE,"DEF3"}</definedName>
    <definedName name="__DEF2_1" hidden="1">{#N/A,#N/A,FALSE,"DEF1";#N/A,#N/A,FALSE,"DEF2";#N/A,#N/A,FALSE,"DEF3"}</definedName>
    <definedName name="__DEF2_1_1" localSheetId="13" hidden="1">{#N/A,#N/A,FALSE,"DEF1";#N/A,#N/A,FALSE,"DEF2";#N/A,#N/A,FALSE,"DEF3"}</definedName>
    <definedName name="__DEF2_1_1" hidden="1">{#N/A,#N/A,FALSE,"DEF1";#N/A,#N/A,FALSE,"DEF2";#N/A,#N/A,FALSE,"DEF3"}</definedName>
    <definedName name="__DEF2_1_1_1" localSheetId="13" hidden="1">{#N/A,#N/A,FALSE,"DEF1";#N/A,#N/A,FALSE,"DEF2";#N/A,#N/A,FALSE,"DEF3"}</definedName>
    <definedName name="__DEF2_1_1_1" hidden="1">{#N/A,#N/A,FALSE,"DEF1";#N/A,#N/A,FALSE,"DEF2";#N/A,#N/A,FALSE,"DEF3"}</definedName>
    <definedName name="__DEF2_1_2" localSheetId="13" hidden="1">{#N/A,#N/A,FALSE,"DEF1";#N/A,#N/A,FALSE,"DEF2";#N/A,#N/A,FALSE,"DEF3"}</definedName>
    <definedName name="__DEF2_1_2" hidden="1">{#N/A,#N/A,FALSE,"DEF1";#N/A,#N/A,FALSE,"DEF2";#N/A,#N/A,FALSE,"DEF3"}</definedName>
    <definedName name="__DEF2_2" localSheetId="13" hidden="1">{#N/A,#N/A,FALSE,"DEF1";#N/A,#N/A,FALSE,"DEF2";#N/A,#N/A,FALSE,"DEF3"}</definedName>
    <definedName name="__DEF2_2" hidden="1">{#N/A,#N/A,FALSE,"DEF1";#N/A,#N/A,FALSE,"DEF2";#N/A,#N/A,FALSE,"DEF3"}</definedName>
    <definedName name="__DEF3" localSheetId="13" hidden="1">{#N/A,#N/A,FALSE,"DEF1";#N/A,#N/A,FALSE,"DEF2";#N/A,#N/A,FALSE,"DEF3"}</definedName>
    <definedName name="__DEF3" hidden="1">{#N/A,#N/A,FALSE,"DEF1";#N/A,#N/A,FALSE,"DEF2";#N/A,#N/A,FALSE,"DEF3"}</definedName>
    <definedName name="__DEF3_1" localSheetId="13" hidden="1">{#N/A,#N/A,FALSE,"DEF1";#N/A,#N/A,FALSE,"DEF2";#N/A,#N/A,FALSE,"DEF3"}</definedName>
    <definedName name="__DEF3_1" hidden="1">{#N/A,#N/A,FALSE,"DEF1";#N/A,#N/A,FALSE,"DEF2";#N/A,#N/A,FALSE,"DEF3"}</definedName>
    <definedName name="__DEF3_1_1" localSheetId="13" hidden="1">{#N/A,#N/A,FALSE,"DEF1";#N/A,#N/A,FALSE,"DEF2";#N/A,#N/A,FALSE,"DEF3"}</definedName>
    <definedName name="__DEF3_1_1" hidden="1">{#N/A,#N/A,FALSE,"DEF1";#N/A,#N/A,FALSE,"DEF2";#N/A,#N/A,FALSE,"DEF3"}</definedName>
    <definedName name="__DEF3_1_1_1" localSheetId="13" hidden="1">{#N/A,#N/A,FALSE,"DEF1";#N/A,#N/A,FALSE,"DEF2";#N/A,#N/A,FALSE,"DEF3"}</definedName>
    <definedName name="__DEF3_1_1_1" hidden="1">{#N/A,#N/A,FALSE,"DEF1";#N/A,#N/A,FALSE,"DEF2";#N/A,#N/A,FALSE,"DEF3"}</definedName>
    <definedName name="__DEF3_1_2" localSheetId="13" hidden="1">{#N/A,#N/A,FALSE,"DEF1";#N/A,#N/A,FALSE,"DEF2";#N/A,#N/A,FALSE,"DEF3"}</definedName>
    <definedName name="__DEF3_1_2" hidden="1">{#N/A,#N/A,FALSE,"DEF1";#N/A,#N/A,FALSE,"DEF2";#N/A,#N/A,FALSE,"DEF3"}</definedName>
    <definedName name="__DEF3_2" localSheetId="13" hidden="1">{#N/A,#N/A,FALSE,"DEF1";#N/A,#N/A,FALSE,"DEF2";#N/A,#N/A,FALSE,"DEF3"}</definedName>
    <definedName name="__DEF3_2" hidden="1">{#N/A,#N/A,FALSE,"DEF1";#N/A,#N/A,FALSE,"DEF2";#N/A,#N/A,FALSE,"DEF3"}</definedName>
    <definedName name="__DFG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EB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B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e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e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efc10" localSheetId="13" hidden="1">{"'RR'!$A$2:$E$81"}</definedName>
    <definedName name="__efc10" hidden="1">{"'RR'!$A$2:$E$81"}</definedName>
    <definedName name="__efc10_1" localSheetId="13" hidden="1">{"'RR'!$A$2:$E$81"}</definedName>
    <definedName name="__efc10_1" hidden="1">{"'RR'!$A$2:$E$81"}</definedName>
    <definedName name="__efc10_1_1" localSheetId="13" hidden="1">{"'RR'!$A$2:$E$81"}</definedName>
    <definedName name="__efc10_1_1" hidden="1">{"'RR'!$A$2:$E$81"}</definedName>
    <definedName name="__efc10_1_1_1" localSheetId="13" hidden="1">{"'RR'!$A$2:$E$81"}</definedName>
    <definedName name="__efc10_1_1_1" hidden="1">{"'RR'!$A$2:$E$81"}</definedName>
    <definedName name="__efc10_1_2" localSheetId="13" hidden="1">{"'RR'!$A$2:$E$81"}</definedName>
    <definedName name="__efc10_1_2" hidden="1">{"'RR'!$A$2:$E$81"}</definedName>
    <definedName name="__efc10_2" localSheetId="13" hidden="1">{"'RR'!$A$2:$E$81"}</definedName>
    <definedName name="__efc10_2" hidden="1">{"'RR'!$A$2:$E$81"}</definedName>
    <definedName name="__EFC2" localSheetId="13" hidden="1">{"'RR'!$A$2:$E$81"}</definedName>
    <definedName name="__EFC2" hidden="1">{"'RR'!$A$2:$E$81"}</definedName>
    <definedName name="__EFC2_1" localSheetId="13" hidden="1">{"'RR'!$A$2:$E$81"}</definedName>
    <definedName name="__EFC2_1" hidden="1">{"'RR'!$A$2:$E$81"}</definedName>
    <definedName name="__EFC2_1_1" localSheetId="13" hidden="1">{"'RR'!$A$2:$E$81"}</definedName>
    <definedName name="__EFC2_1_1" hidden="1">{"'RR'!$A$2:$E$81"}</definedName>
    <definedName name="__EFC2_1_1_1" localSheetId="13" hidden="1">{"'RR'!$A$2:$E$81"}</definedName>
    <definedName name="__EFC2_1_1_1" hidden="1">{"'RR'!$A$2:$E$81"}</definedName>
    <definedName name="__EFC2_1_2" localSheetId="13" hidden="1">{"'RR'!$A$2:$E$81"}</definedName>
    <definedName name="__EFC2_1_2" hidden="1">{"'RR'!$A$2:$E$81"}</definedName>
    <definedName name="__EFC2_2" localSheetId="13" hidden="1">{"'RR'!$A$2:$E$81"}</definedName>
    <definedName name="__EFC2_2" hidden="1">{"'RR'!$A$2:$E$81"}</definedName>
    <definedName name="__efc23" localSheetId="13" hidden="1">{"'RR'!$A$2:$E$81"}</definedName>
    <definedName name="__efc23" hidden="1">{"'RR'!$A$2:$E$81"}</definedName>
    <definedName name="__EFC3" localSheetId="13" hidden="1">{"'RR'!$A$2:$E$81"}</definedName>
    <definedName name="__EFC3" hidden="1">{"'RR'!$A$2:$E$81"}</definedName>
    <definedName name="__EFC3_1" localSheetId="13" hidden="1">{"'RR'!$A$2:$E$81"}</definedName>
    <definedName name="__EFC3_1" hidden="1">{"'RR'!$A$2:$E$81"}</definedName>
    <definedName name="__EFC3_1_1" localSheetId="13" hidden="1">{"'RR'!$A$2:$E$81"}</definedName>
    <definedName name="__EFC3_1_1" hidden="1">{"'RR'!$A$2:$E$81"}</definedName>
    <definedName name="__EFC3_1_1_1" localSheetId="13" hidden="1">{"'RR'!$A$2:$E$81"}</definedName>
    <definedName name="__EFC3_1_1_1" hidden="1">{"'RR'!$A$2:$E$81"}</definedName>
    <definedName name="__EFC3_1_2" localSheetId="13" hidden="1">{"'RR'!$A$2:$E$81"}</definedName>
    <definedName name="__EFC3_1_2" hidden="1">{"'RR'!$A$2:$E$81"}</definedName>
    <definedName name="__EFC3_2" localSheetId="13" hidden="1">{"'RR'!$A$2:$E$81"}</definedName>
    <definedName name="__EFC3_2" hidden="1">{"'RR'!$A$2:$E$81"}</definedName>
    <definedName name="__EFC4" localSheetId="13" hidden="1">{"'RR'!$A$2:$E$81"}</definedName>
    <definedName name="__EFC4" hidden="1">{"'RR'!$A$2:$E$81"}</definedName>
    <definedName name="__EFC4_1" localSheetId="13" hidden="1">{"'RR'!$A$2:$E$81"}</definedName>
    <definedName name="__EFC4_1" hidden="1">{"'RR'!$A$2:$E$81"}</definedName>
    <definedName name="__EFC4_1_1" localSheetId="13" hidden="1">{"'RR'!$A$2:$E$81"}</definedName>
    <definedName name="__EFC4_1_1" hidden="1">{"'RR'!$A$2:$E$81"}</definedName>
    <definedName name="__EFC4_1_1_1" localSheetId="13" hidden="1">{"'RR'!$A$2:$E$81"}</definedName>
    <definedName name="__EFC4_1_1_1" hidden="1">{"'RR'!$A$2:$E$81"}</definedName>
    <definedName name="__EFC4_1_2" localSheetId="13" hidden="1">{"'RR'!$A$2:$E$81"}</definedName>
    <definedName name="__EFC4_1_2" hidden="1">{"'RR'!$A$2:$E$81"}</definedName>
    <definedName name="__EFC4_2" localSheetId="13" hidden="1">{"'RR'!$A$2:$E$81"}</definedName>
    <definedName name="__EFC4_2" hidden="1">{"'RR'!$A$2:$E$81"}</definedName>
    <definedName name="__ESP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ES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12" localSheetId="13" hidden="1">{#N/A,#N/A,FALSE,"ET-CAPA";#N/A,#N/A,FALSE,"ET-PAG1";#N/A,#N/A,FALSE,"ET-PAG2";#N/A,#N/A,FALSE,"ET-PAG3";#N/A,#N/A,FALSE,"ET-PAG4";#N/A,#N/A,FALSE,"ET-PAG5"}</definedName>
    <definedName name="__F12" hidden="1">{#N/A,#N/A,FALSE,"ET-CAPA";#N/A,#N/A,FALSE,"ET-PAG1";#N/A,#N/A,FALSE,"ET-PAG2";#N/A,#N/A,FALSE,"ET-PAG3";#N/A,#N/A,FALSE,"ET-PAG4";#N/A,#N/A,FALSE,"ET-PAG5"}</definedName>
    <definedName name="__F12_1" localSheetId="13" hidden="1">{#N/A,#N/A,FALSE,"ET-CAPA";#N/A,#N/A,FALSE,"ET-PAG1";#N/A,#N/A,FALSE,"ET-PAG2";#N/A,#N/A,FALSE,"ET-PAG3";#N/A,#N/A,FALSE,"ET-PAG4";#N/A,#N/A,FALSE,"ET-PAG5"}</definedName>
    <definedName name="__F12_1" hidden="1">{#N/A,#N/A,FALSE,"ET-CAPA";#N/A,#N/A,FALSE,"ET-PAG1";#N/A,#N/A,FALSE,"ET-PAG2";#N/A,#N/A,FALSE,"ET-PAG3";#N/A,#N/A,FALSE,"ET-PAG4";#N/A,#N/A,FALSE,"ET-PAG5"}</definedName>
    <definedName name="__F15" localSheetId="13" hidden="1">{#N/A,#N/A,FALSE,"ET-CAPA";#N/A,#N/A,FALSE,"ET-PAG1";#N/A,#N/A,FALSE,"ET-PAG2";#N/A,#N/A,FALSE,"ET-PAG3";#N/A,#N/A,FALSE,"ET-PAG4";#N/A,#N/A,FALSE,"ET-PAG5"}</definedName>
    <definedName name="__F15" hidden="1">{#N/A,#N/A,FALSE,"ET-CAPA";#N/A,#N/A,FALSE,"ET-PAG1";#N/A,#N/A,FALSE,"ET-PAG2";#N/A,#N/A,FALSE,"ET-PAG3";#N/A,#N/A,FALSE,"ET-PAG4";#N/A,#N/A,FALSE,"ET-PAG5"}</definedName>
    <definedName name="__F15_1" localSheetId="13" hidden="1">{#N/A,#N/A,FALSE,"ET-CAPA";#N/A,#N/A,FALSE,"ET-PAG1";#N/A,#N/A,FALSE,"ET-PAG2";#N/A,#N/A,FALSE,"ET-PAG3";#N/A,#N/A,FALSE,"ET-PAG4";#N/A,#N/A,FALSE,"ET-PAG5"}</definedName>
    <definedName name="__F15_1" hidden="1">{#N/A,#N/A,FALSE,"ET-CAPA";#N/A,#N/A,FALSE,"ET-PAG1";#N/A,#N/A,FALSE,"ET-PAG2";#N/A,#N/A,FALSE,"ET-PAG3";#N/A,#N/A,FALSE,"ET-PAG4";#N/A,#N/A,FALSE,"ET-PAG5"}</definedName>
    <definedName name="__f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FDS_HYPERLINK_TOGGLE_STATE__" hidden="1">"ON"</definedName>
    <definedName name="__FDS_UNIQUE_RANGE_ID_GENERATOR_COUNTER" hidden="1">1</definedName>
    <definedName name="__ffp16" localSheetId="13" hidden="1">{"'gráf jan00'!$A$1:$AK$41"}</definedName>
    <definedName name="__ffp16" hidden="1">{"'gráf jan00'!$A$1:$AK$41"}</definedName>
    <definedName name="__ffp16_1" localSheetId="13" hidden="1">{"'gráf jan00'!$A$1:$AK$41"}</definedName>
    <definedName name="__ffp16_1" hidden="1">{"'gráf jan00'!$A$1:$AK$41"}</definedName>
    <definedName name="__ffp16_1_1" localSheetId="13" hidden="1">{"'gráf jan00'!$A$1:$AK$41"}</definedName>
    <definedName name="__ffp16_1_1" hidden="1">{"'gráf jan00'!$A$1:$AK$41"}</definedName>
    <definedName name="__ffp16_1_1_1" localSheetId="13" hidden="1">{"'gráf jan00'!$A$1:$AK$41"}</definedName>
    <definedName name="__ffp16_1_1_1" hidden="1">{"'gráf jan00'!$A$1:$AK$41"}</definedName>
    <definedName name="__ffp16_1_2" localSheetId="13" hidden="1">{"'gráf jan00'!$A$1:$AK$41"}</definedName>
    <definedName name="__ffp16_1_2" hidden="1">{"'gráf jan00'!$A$1:$AK$41"}</definedName>
    <definedName name="__ffp16_2" localSheetId="13" hidden="1">{"'gráf jan00'!$A$1:$AK$41"}</definedName>
    <definedName name="__ffp16_2" hidden="1">{"'gráf jan00'!$A$1:$AK$41"}</definedName>
    <definedName name="__ffp4589" localSheetId="13" hidden="1">{"'gráf jan00'!$A$1:$AK$41"}</definedName>
    <definedName name="__ffp4589" hidden="1">{"'gráf jan00'!$A$1:$AK$41"}</definedName>
    <definedName name="__ffp4589_1" localSheetId="13" hidden="1">{"'gráf jan00'!$A$1:$AK$41"}</definedName>
    <definedName name="__ffp4589_1" hidden="1">{"'gráf jan00'!$A$1:$AK$41"}</definedName>
    <definedName name="__ffp4589_1_1" localSheetId="13" hidden="1">{"'gráf jan00'!$A$1:$AK$41"}</definedName>
    <definedName name="__ffp4589_1_1" hidden="1">{"'gráf jan00'!$A$1:$AK$41"}</definedName>
    <definedName name="__ffp4589_1_1_1" localSheetId="13" hidden="1">{"'gráf jan00'!$A$1:$AK$41"}</definedName>
    <definedName name="__ffp4589_1_1_1" hidden="1">{"'gráf jan00'!$A$1:$AK$41"}</definedName>
    <definedName name="__ffp4589_1_2" localSheetId="13" hidden="1">{"'gráf jan00'!$A$1:$AK$41"}</definedName>
    <definedName name="__ffp4589_1_2" hidden="1">{"'gráf jan00'!$A$1:$AK$41"}</definedName>
    <definedName name="__ffp4589_2" localSheetId="13" hidden="1">{"'gráf jan00'!$A$1:$AK$41"}</definedName>
    <definedName name="__ffp4589_2" hidden="1">{"'gráf jan00'!$A$1:$AK$41"}</definedName>
    <definedName name="_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I027611" localSheetId="13" hidden="1">{#N/A,#N/A,FALSE,"지침";#N/A,#N/A,FALSE,"환경분석";#N/A,#N/A,FALSE,"Sheet16"}</definedName>
    <definedName name="__I027611" hidden="1">{#N/A,#N/A,FALSE,"지침";#N/A,#N/A,FALSE,"환경분석";#N/A,#N/A,FALSE,"Sheet16"}</definedName>
    <definedName name="__I027611_1" localSheetId="13" hidden="1">{#N/A,#N/A,FALSE,"지침";#N/A,#N/A,FALSE,"환경분석";#N/A,#N/A,FALSE,"Sheet16"}</definedName>
    <definedName name="__I027611_1" hidden="1">{#N/A,#N/A,FALSE,"지침";#N/A,#N/A,FALSE,"환경분석";#N/A,#N/A,FALSE,"Sheet16"}</definedName>
    <definedName name="__I027611_1_1" localSheetId="13" hidden="1">{#N/A,#N/A,FALSE,"지침";#N/A,#N/A,FALSE,"환경분석";#N/A,#N/A,FALSE,"Sheet16"}</definedName>
    <definedName name="__I027611_1_1" hidden="1">{#N/A,#N/A,FALSE,"지침";#N/A,#N/A,FALSE,"환경분석";#N/A,#N/A,FALSE,"Sheet16"}</definedName>
    <definedName name="__I027611_1_1_1" localSheetId="13" hidden="1">{#N/A,#N/A,FALSE,"지침";#N/A,#N/A,FALSE,"환경분석";#N/A,#N/A,FALSE,"Sheet16"}</definedName>
    <definedName name="__I027611_1_1_1" hidden="1">{#N/A,#N/A,FALSE,"지침";#N/A,#N/A,FALSE,"환경분석";#N/A,#N/A,FALSE,"Sheet16"}</definedName>
    <definedName name="__I027611_1_2" localSheetId="13" hidden="1">{#N/A,#N/A,FALSE,"지침";#N/A,#N/A,FALSE,"환경분석";#N/A,#N/A,FALSE,"Sheet16"}</definedName>
    <definedName name="__I027611_1_2" hidden="1">{#N/A,#N/A,FALSE,"지침";#N/A,#N/A,FALSE,"환경분석";#N/A,#N/A,FALSE,"Sheet16"}</definedName>
    <definedName name="__I027611_2" localSheetId="13" hidden="1">{#N/A,#N/A,FALSE,"지침";#N/A,#N/A,FALSE,"환경분석";#N/A,#N/A,FALSE,"Sheet16"}</definedName>
    <definedName name="__I027611_2" hidden="1">{#N/A,#N/A,FALSE,"지침";#N/A,#N/A,FALSE,"환경분석";#N/A,#N/A,FALSE,"Sheet16"}</definedName>
    <definedName name="__IntlFixup" hidden="1">TRUE</definedName>
    <definedName name="__IntlFixupTable" hidden="1">#REF!</definedName>
    <definedName name="__JAN0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_JU7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jun04" localSheetId="13" hidden="1">{"'gráf jan00'!$A$1:$AK$41"}</definedName>
    <definedName name="__jun04" hidden="1">{"'gráf jan00'!$A$1:$AK$41"}</definedName>
    <definedName name="__jun04_1" localSheetId="13" hidden="1">{"'gráf jan00'!$A$1:$AK$41"}</definedName>
    <definedName name="__jun04_1" hidden="1">{"'gráf jan00'!$A$1:$AK$41"}</definedName>
    <definedName name="__jun04_1_1" localSheetId="13" hidden="1">{"'gráf jan00'!$A$1:$AK$41"}</definedName>
    <definedName name="__jun04_1_1" hidden="1">{"'gráf jan00'!$A$1:$AK$41"}</definedName>
    <definedName name="__jun04_1_1_1" localSheetId="13" hidden="1">{"'gráf jan00'!$A$1:$AK$41"}</definedName>
    <definedName name="__jun04_1_1_1" hidden="1">{"'gráf jan00'!$A$1:$AK$41"}</definedName>
    <definedName name="__jun04_1_2" localSheetId="13" hidden="1">{"'gráf jan00'!$A$1:$AK$41"}</definedName>
    <definedName name="__jun04_1_2" hidden="1">{"'gráf jan00'!$A$1:$AK$41"}</definedName>
    <definedName name="__jun04_2" localSheetId="13" hidden="1">{"'gráf jan00'!$A$1:$AK$41"}</definedName>
    <definedName name="__jun04_2" hidden="1">{"'gráf jan00'!$A$1:$AK$41"}</definedName>
    <definedName name="__ki2" localSheetId="13" hidden="1">{#N/A,#N/A,FALSE,"PCOL"}</definedName>
    <definedName name="__ki2" hidden="1">{#N/A,#N/A,FALSE,"PCOL"}</definedName>
    <definedName name="__kj1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_la31" hidden="1">#REF!</definedName>
    <definedName name="__la312" hidden="1">#REF!</definedName>
    <definedName name="__la32" hidden="1">#REF!</definedName>
    <definedName name="__la4" hidden="1">#REF!</definedName>
    <definedName name="__la5" hidden="1">#REF!</definedName>
    <definedName name="__la6" hidden="1">#REF!</definedName>
    <definedName name="__la7" hidden="1">#REF!</definedName>
    <definedName name="__la8" hidden="1">#REF!</definedName>
    <definedName name="__la9" hidden="1">#REF!</definedName>
    <definedName name="__lb1" hidden="1">#REF!</definedName>
    <definedName name="__lb10" hidden="1">#REF!</definedName>
    <definedName name="__lb11" hidden="1">#REF!</definedName>
    <definedName name="__lb12" hidden="1">#REF!</definedName>
    <definedName name="__lb13" hidden="1">#REF!</definedName>
    <definedName name="__lb14" hidden="1">#REF!</definedName>
    <definedName name="__lb15" hidden="1">#REF!</definedName>
    <definedName name="__lb16" hidden="1">#REF!</definedName>
    <definedName name="__lb17" hidden="1">#REF!</definedName>
    <definedName name="__lb18" hidden="1">#REF!</definedName>
    <definedName name="__lb19" hidden="1">#REF!</definedName>
    <definedName name="__lb2" hidden="1">#REF!</definedName>
    <definedName name="__lb20" hidden="1">#REF!</definedName>
    <definedName name="__lb21" hidden="1">#REF!</definedName>
    <definedName name="__lb22" hidden="1">#REF!</definedName>
    <definedName name="__lb23" hidden="1">#REF!</definedName>
    <definedName name="__lb24" hidden="1">#REF!</definedName>
    <definedName name="__lb25" hidden="1">#REF!</definedName>
    <definedName name="__lb27" hidden="1">#REF!</definedName>
    <definedName name="__lb28" hidden="1">#REF!</definedName>
    <definedName name="__lb29" hidden="1">#REF!</definedName>
    <definedName name="__lb3" hidden="1">#REF!</definedName>
    <definedName name="__lb30" hidden="1">#REF!</definedName>
    <definedName name="__lb31" hidden="1">#REF!</definedName>
    <definedName name="__lb32" hidden="1">#REF!</definedName>
    <definedName name="__lb4" hidden="1">#REF!</definedName>
    <definedName name="__lb5" hidden="1">#REF!</definedName>
    <definedName name="__lb6" hidden="1">#REF!</definedName>
    <definedName name="__lb7" hidden="1">#REF!</definedName>
    <definedName name="__lb8" hidden="1">#REF!</definedName>
    <definedName name="__lb9" hidden="1">#REF!</definedName>
    <definedName name="__lbc1" hidden="1">#REF!</definedName>
    <definedName name="__lbc10" hidden="1">#REF!</definedName>
    <definedName name="__lbc11" hidden="1">#REF!</definedName>
    <definedName name="__lbc12" hidden="1">#REF!</definedName>
    <definedName name="__lbc13" hidden="1">#REF!</definedName>
    <definedName name="__lbc14" hidden="1">#REF!</definedName>
    <definedName name="__lbc15" hidden="1">#REF!</definedName>
    <definedName name="__lbc16" hidden="1">#REF!</definedName>
    <definedName name="__lbc17" hidden="1">#REF!</definedName>
    <definedName name="__lbc18" hidden="1">#REF!</definedName>
    <definedName name="__lbc19" hidden="1">#REF!</definedName>
    <definedName name="__lbc2" hidden="1">#REF!</definedName>
    <definedName name="__lbc20" hidden="1">#REF!</definedName>
    <definedName name="__lbc21" hidden="1">#REF!</definedName>
    <definedName name="__lbc22" hidden="1">#REF!</definedName>
    <definedName name="__lbc23" hidden="1">#REF!</definedName>
    <definedName name="__lbc24" hidden="1">#REF!</definedName>
    <definedName name="__lbc25" hidden="1">#REF!</definedName>
    <definedName name="__lbc26" hidden="1">#REF!</definedName>
    <definedName name="__lbc27" hidden="1">#REF!</definedName>
    <definedName name="__lbc28" hidden="1">#REF!</definedName>
    <definedName name="__lbc29" hidden="1">#REF!</definedName>
    <definedName name="__lbc3" hidden="1">#REF!</definedName>
    <definedName name="__lbc31" hidden="1">#REF!</definedName>
    <definedName name="__lbc32" hidden="1">#REF!</definedName>
    <definedName name="__lbc4" hidden="1">#REF!</definedName>
    <definedName name="__lbc5" hidden="1">#REF!</definedName>
    <definedName name="__lbc6" hidden="1">#REF!</definedName>
    <definedName name="__lbc7" hidden="1">#REF!</definedName>
    <definedName name="__lbc8" hidden="1">#REF!</definedName>
    <definedName name="__lbc9" hidden="1">#REF!</definedName>
    <definedName name="__ld26" hidden="1">#REF!</definedName>
    <definedName name="__ld31" hidden="1">#REF!</definedName>
    <definedName name="__le31" hidden="1">#REF!</definedName>
    <definedName name="__lf31" hidden="1">#REF!</definedName>
    <definedName name="__ltf2" hidden="1">#REF!</definedName>
    <definedName name="__MA2" localSheetId="13" hidden="1">{"'REL CUSTODIF'!$B$1:$H$72"}</definedName>
    <definedName name="__MA2" hidden="1">{"'REL CUSTODIF'!$B$1:$H$72"}</definedName>
    <definedName name="__MA2_1" localSheetId="13" hidden="1">{"'REL CUSTODIF'!$B$1:$H$72"}</definedName>
    <definedName name="__MA2_1" hidden="1">{"'REL CUSTODIF'!$B$1:$H$72"}</definedName>
    <definedName name="__MA2_1_1" localSheetId="13" hidden="1">{"'REL CUSTODIF'!$B$1:$H$72"}</definedName>
    <definedName name="__MA2_1_1" hidden="1">{"'REL CUSTODIF'!$B$1:$H$72"}</definedName>
    <definedName name="__MA2_1_1_1" localSheetId="13" hidden="1">{"'REL CUSTODIF'!$B$1:$H$72"}</definedName>
    <definedName name="__MA2_1_1_1" hidden="1">{"'REL CUSTODIF'!$B$1:$H$72"}</definedName>
    <definedName name="__MA2_1_2" localSheetId="13" hidden="1">{"'REL CUSTODIF'!$B$1:$H$72"}</definedName>
    <definedName name="__MA2_1_2" hidden="1">{"'REL CUSTODIF'!$B$1:$H$72"}</definedName>
    <definedName name="__MA2_2" localSheetId="13" hidden="1">{"'REL CUSTODIF'!$B$1:$H$72"}</definedName>
    <definedName name="__MA2_2" hidden="1">{"'REL CUSTODIF'!$B$1:$H$72"}</definedName>
    <definedName name="__MOA1" localSheetId="13" hidden="1">{#N/A,#N/A,FALSE,"DEF1";#N/A,#N/A,FALSE,"DEF2";#N/A,#N/A,FALSE,"DEF3"}</definedName>
    <definedName name="__MOA1" hidden="1">{#N/A,#N/A,FALSE,"DEF1";#N/A,#N/A,FALSE,"DEF2";#N/A,#N/A,FALSE,"DEF3"}</definedName>
    <definedName name="__MOA1_1" localSheetId="13" hidden="1">{#N/A,#N/A,FALSE,"DEF1";#N/A,#N/A,FALSE,"DEF2";#N/A,#N/A,FALSE,"DEF3"}</definedName>
    <definedName name="__MOA1_1" hidden="1">{#N/A,#N/A,FALSE,"DEF1";#N/A,#N/A,FALSE,"DEF2";#N/A,#N/A,FALSE,"DEF3"}</definedName>
    <definedName name="__MOA1_1_1" localSheetId="13" hidden="1">{#N/A,#N/A,FALSE,"DEF1";#N/A,#N/A,FALSE,"DEF2";#N/A,#N/A,FALSE,"DEF3"}</definedName>
    <definedName name="__MOA1_1_1" hidden="1">{#N/A,#N/A,FALSE,"DEF1";#N/A,#N/A,FALSE,"DEF2";#N/A,#N/A,FALSE,"DEF3"}</definedName>
    <definedName name="__MOA1_1_1_1" localSheetId="13" hidden="1">{#N/A,#N/A,FALSE,"DEF1";#N/A,#N/A,FALSE,"DEF2";#N/A,#N/A,FALSE,"DEF3"}</definedName>
    <definedName name="__MOA1_1_1_1" hidden="1">{#N/A,#N/A,FALSE,"DEF1";#N/A,#N/A,FALSE,"DEF2";#N/A,#N/A,FALSE,"DEF3"}</definedName>
    <definedName name="__MOA1_1_2" localSheetId="13" hidden="1">{#N/A,#N/A,FALSE,"DEF1";#N/A,#N/A,FALSE,"DEF2";#N/A,#N/A,FALSE,"DEF3"}</definedName>
    <definedName name="__MOA1_1_2" hidden="1">{#N/A,#N/A,FALSE,"DEF1";#N/A,#N/A,FALSE,"DEF2";#N/A,#N/A,FALSE,"DEF3"}</definedName>
    <definedName name="__MOA1_2" localSheetId="13" hidden="1">{#N/A,#N/A,FALSE,"DEF1";#N/A,#N/A,FALSE,"DEF2";#N/A,#N/A,FALSE,"DEF3"}</definedName>
    <definedName name="__MOA1_2" hidden="1">{#N/A,#N/A,FALSE,"DEF1";#N/A,#N/A,FALSE,"DEF2";#N/A,#N/A,FALSE,"DEF3"}</definedName>
    <definedName name="__MOA2" localSheetId="13" hidden="1">{#N/A,#N/A,FALSE,"DEF1";#N/A,#N/A,FALSE,"DEF2";#N/A,#N/A,FALSE,"DEF3"}</definedName>
    <definedName name="__MOA2" hidden="1">{#N/A,#N/A,FALSE,"DEF1";#N/A,#N/A,FALSE,"DEF2";#N/A,#N/A,FALSE,"DEF3"}</definedName>
    <definedName name="__MOA2_1" localSheetId="13" hidden="1">{#N/A,#N/A,FALSE,"DEF1";#N/A,#N/A,FALSE,"DEF2";#N/A,#N/A,FALSE,"DEF3"}</definedName>
    <definedName name="__MOA2_1" hidden="1">{#N/A,#N/A,FALSE,"DEF1";#N/A,#N/A,FALSE,"DEF2";#N/A,#N/A,FALSE,"DEF3"}</definedName>
    <definedName name="__MOA2_1_1" localSheetId="13" hidden="1">{#N/A,#N/A,FALSE,"DEF1";#N/A,#N/A,FALSE,"DEF2";#N/A,#N/A,FALSE,"DEF3"}</definedName>
    <definedName name="__MOA2_1_1" hidden="1">{#N/A,#N/A,FALSE,"DEF1";#N/A,#N/A,FALSE,"DEF2";#N/A,#N/A,FALSE,"DEF3"}</definedName>
    <definedName name="__MOA2_1_1_1" localSheetId="13" hidden="1">{#N/A,#N/A,FALSE,"DEF1";#N/A,#N/A,FALSE,"DEF2";#N/A,#N/A,FALSE,"DEF3"}</definedName>
    <definedName name="__MOA2_1_1_1" hidden="1">{#N/A,#N/A,FALSE,"DEF1";#N/A,#N/A,FALSE,"DEF2";#N/A,#N/A,FALSE,"DEF3"}</definedName>
    <definedName name="__MOA2_1_2" localSheetId="13" hidden="1">{#N/A,#N/A,FALSE,"DEF1";#N/A,#N/A,FALSE,"DEF2";#N/A,#N/A,FALSE,"DEF3"}</definedName>
    <definedName name="__MOA2_1_2" hidden="1">{#N/A,#N/A,FALSE,"DEF1";#N/A,#N/A,FALSE,"DEF2";#N/A,#N/A,FALSE,"DEF3"}</definedName>
    <definedName name="__MOA2_2" localSheetId="13" hidden="1">{#N/A,#N/A,FALSE,"DEF1";#N/A,#N/A,FALSE,"DEF2";#N/A,#N/A,FALSE,"DEF3"}</definedName>
    <definedName name="__MOA2_2" hidden="1">{#N/A,#N/A,FALSE,"DEF1";#N/A,#N/A,FALSE,"DEF2";#N/A,#N/A,FALSE,"DEF3"}</definedName>
    <definedName name="__n2" localSheetId="13" hidden="1">{#N/A,#N/A,FALSE,"PCOL"}</definedName>
    <definedName name="__n2" hidden="1">{#N/A,#N/A,FALSE,"PCOL"}</definedName>
    <definedName name="__n2_1" localSheetId="13" hidden="1">{#N/A,#N/A,FALSE,"PCOL"}</definedName>
    <definedName name="__n2_1" hidden="1">{#N/A,#N/A,FALSE,"PCOL"}</definedName>
    <definedName name="__n2_1_1" localSheetId="13" hidden="1">{#N/A,#N/A,FALSE,"PCOL"}</definedName>
    <definedName name="__n2_1_1" hidden="1">{#N/A,#N/A,FALSE,"PCOL"}</definedName>
    <definedName name="__n2_1_1_1" localSheetId="13" hidden="1">{#N/A,#N/A,FALSE,"PCOL"}</definedName>
    <definedName name="__n2_1_1_1" hidden="1">{#N/A,#N/A,FALSE,"PCOL"}</definedName>
    <definedName name="__n2_1_2" localSheetId="13" hidden="1">{#N/A,#N/A,FALSE,"PCOL"}</definedName>
    <definedName name="__n2_1_2" hidden="1">{#N/A,#N/A,FALSE,"PCOL"}</definedName>
    <definedName name="__n2_2" localSheetId="13" hidden="1">{#N/A,#N/A,FALSE,"PCOL"}</definedName>
    <definedName name="__n2_2" hidden="1">{#N/A,#N/A,FALSE,"PCOL"}</definedName>
    <definedName name="__n2_2_1" localSheetId="13" hidden="1">{#N/A,#N/A,FALSE,"PCOL"}</definedName>
    <definedName name="__n2_2_1" hidden="1">{#N/A,#N/A,FALSE,"PCOL"}</definedName>
    <definedName name="__n2_3" localSheetId="13" hidden="1">{#N/A,#N/A,FALSE,"PCOL"}</definedName>
    <definedName name="__n2_3" hidden="1">{#N/A,#N/A,FALSE,"PCOL"}</definedName>
    <definedName name="__NNN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NNN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o1" localSheetId="13" hidden="1">{"det (May)",#N/A,FALSE,"June";"sum (MAY YTD)",#N/A,FALSE,"June YTD"}</definedName>
    <definedName name="__o1" hidden="1">{"det (May)",#N/A,FALSE,"June";"sum (MAY YTD)",#N/A,FALSE,"June YTD"}</definedName>
    <definedName name="__o1_1" localSheetId="13" hidden="1">{"det (May)",#N/A,FALSE,"June";"sum (MAY YTD)",#N/A,FALSE,"June YTD"}</definedName>
    <definedName name="__o1_1" hidden="1">{"det (May)",#N/A,FALSE,"June";"sum (MAY YTD)",#N/A,FALSE,"June YTD"}</definedName>
    <definedName name="__o1_1_1" localSheetId="13" hidden="1">{"det (May)",#N/A,FALSE,"June";"sum (MAY YTD)",#N/A,FALSE,"June YTD"}</definedName>
    <definedName name="__o1_1_1" hidden="1">{"det (May)",#N/A,FALSE,"June";"sum (MAY YTD)",#N/A,FALSE,"June YTD"}</definedName>
    <definedName name="__o1_1_1_1" localSheetId="13" hidden="1">{"det (May)",#N/A,FALSE,"June";"sum (MAY YTD)",#N/A,FALSE,"June YTD"}</definedName>
    <definedName name="__o1_1_1_1" hidden="1">{"det (May)",#N/A,FALSE,"June";"sum (MAY YTD)",#N/A,FALSE,"June YTD"}</definedName>
    <definedName name="__o1_1_2" localSheetId="13" hidden="1">{"det (May)",#N/A,FALSE,"June";"sum (MAY YTD)",#N/A,FALSE,"June YTD"}</definedName>
    <definedName name="__o1_1_2" hidden="1">{"det (May)",#N/A,FALSE,"June";"sum (MAY YTD)",#N/A,FALSE,"June YTD"}</definedName>
    <definedName name="__o1_2" localSheetId="13" hidden="1">{"det (May)",#N/A,FALSE,"June";"sum (MAY YTD)",#N/A,FALSE,"June YTD"}</definedName>
    <definedName name="__o1_2" hidden="1">{"det (May)",#N/A,FALSE,"June";"sum (MAY YTD)",#N/A,FALSE,"June YTD"}</definedName>
    <definedName name="__out2008" localSheetId="13" hidden="1">{#N/A,#N/A,TRUE,"Serviços"}</definedName>
    <definedName name="__out2008" hidden="1">{#N/A,#N/A,TRUE,"Serviços"}</definedName>
    <definedName name="__OUT98" localSheetId="13" hidden="1">{#N/A,#N/A,TRUE,"Serviços"}</definedName>
    <definedName name="__OUT98" hidden="1">{#N/A,#N/A,TRUE,"Serviços"}</definedName>
    <definedName name="__OUT988888" localSheetId="13" hidden="1">{#N/A,#N/A,TRUE,"Serviços"}</definedName>
    <definedName name="__OUT988888" hidden="1">{#N/A,#N/A,TRUE,"Serviços"}</definedName>
    <definedName name="__P0376001" localSheetId="13" hidden="1">{#N/A,#N/A,FALSE,"지침";#N/A,#N/A,FALSE,"환경분석";#N/A,#N/A,FALSE,"Sheet16"}</definedName>
    <definedName name="__P0376001" hidden="1">{#N/A,#N/A,FALSE,"지침";#N/A,#N/A,FALSE,"환경분석";#N/A,#N/A,FALSE,"Sheet16"}</definedName>
    <definedName name="__P0376001_1" localSheetId="13" hidden="1">{#N/A,#N/A,FALSE,"지침";#N/A,#N/A,FALSE,"환경분석";#N/A,#N/A,FALSE,"Sheet16"}</definedName>
    <definedName name="__P0376001_1" hidden="1">{#N/A,#N/A,FALSE,"지침";#N/A,#N/A,FALSE,"환경분석";#N/A,#N/A,FALSE,"Sheet16"}</definedName>
    <definedName name="__P0376001_1_1" localSheetId="13" hidden="1">{#N/A,#N/A,FALSE,"지침";#N/A,#N/A,FALSE,"환경분석";#N/A,#N/A,FALSE,"Sheet16"}</definedName>
    <definedName name="__P0376001_1_1" hidden="1">{#N/A,#N/A,FALSE,"지침";#N/A,#N/A,FALSE,"환경분석";#N/A,#N/A,FALSE,"Sheet16"}</definedName>
    <definedName name="__P0376001_1_1_1" localSheetId="13" hidden="1">{#N/A,#N/A,FALSE,"지침";#N/A,#N/A,FALSE,"환경분석";#N/A,#N/A,FALSE,"Sheet16"}</definedName>
    <definedName name="__P0376001_1_1_1" hidden="1">{#N/A,#N/A,FALSE,"지침";#N/A,#N/A,FALSE,"환경분석";#N/A,#N/A,FALSE,"Sheet16"}</definedName>
    <definedName name="__P0376001_1_2" localSheetId="13" hidden="1">{#N/A,#N/A,FALSE,"지침";#N/A,#N/A,FALSE,"환경분석";#N/A,#N/A,FALSE,"Sheet16"}</definedName>
    <definedName name="__P0376001_1_2" hidden="1">{#N/A,#N/A,FALSE,"지침";#N/A,#N/A,FALSE,"환경분석";#N/A,#N/A,FALSE,"Sheet16"}</definedName>
    <definedName name="__P0376001_2" localSheetId="13" hidden="1">{#N/A,#N/A,FALSE,"지침";#N/A,#N/A,FALSE,"환경분석";#N/A,#N/A,FALSE,"Sheet16"}</definedName>
    <definedName name="__P0376001_2" hidden="1">{#N/A,#N/A,FALSE,"지침";#N/A,#N/A,FALSE,"환경분석";#N/A,#N/A,FALSE,"Sheet16"}</definedName>
    <definedName name="__PA01" localSheetId="13" hidden="1">{"'teste'!$B$2:$R$49"}</definedName>
    <definedName name="__PA01" hidden="1">{"'teste'!$B$2:$R$49"}</definedName>
    <definedName name="__PA01_1" localSheetId="13" hidden="1">{"'teste'!$B$2:$R$49"}</definedName>
    <definedName name="__PA01_1" hidden="1">{"'teste'!$B$2:$R$49"}</definedName>
    <definedName name="__PA01_1_1" localSheetId="13" hidden="1">{"'teste'!$B$2:$R$49"}</definedName>
    <definedName name="__PA01_1_1" hidden="1">{"'teste'!$B$2:$R$49"}</definedName>
    <definedName name="__PA01_1_1_1" localSheetId="13" hidden="1">{"'teste'!$B$2:$R$49"}</definedName>
    <definedName name="__PA01_1_1_1" hidden="1">{"'teste'!$B$2:$R$49"}</definedName>
    <definedName name="__PA01_1_2" localSheetId="13" hidden="1">{"'teste'!$B$2:$R$49"}</definedName>
    <definedName name="__PA01_1_2" hidden="1">{"'teste'!$B$2:$R$49"}</definedName>
    <definedName name="__PA01_2" localSheetId="13" hidden="1">{"'teste'!$B$2:$R$49"}</definedName>
    <definedName name="__PA01_2" hidden="1">{"'teste'!$B$2:$R$49"}</definedName>
    <definedName name="__PN10" localSheetId="13" hidden="1">{"'gráf jan00'!$A$1:$AK$41"}</definedName>
    <definedName name="__PN10" hidden="1">{"'gráf jan00'!$A$1:$AK$41"}</definedName>
    <definedName name="__PN10_1" localSheetId="13" hidden="1">{"'gráf jan00'!$A$1:$AK$41"}</definedName>
    <definedName name="__PN10_1" hidden="1">{"'gráf jan00'!$A$1:$AK$41"}</definedName>
    <definedName name="__PN10_1_1" localSheetId="13" hidden="1">{"'gráf jan00'!$A$1:$AK$41"}</definedName>
    <definedName name="__PN10_1_1" hidden="1">{"'gráf jan00'!$A$1:$AK$41"}</definedName>
    <definedName name="__PN10_1_1_1" localSheetId="13" hidden="1">{"'gráf jan00'!$A$1:$AK$41"}</definedName>
    <definedName name="__PN10_1_1_1" hidden="1">{"'gráf jan00'!$A$1:$AK$41"}</definedName>
    <definedName name="__PN10_1_2" localSheetId="13" hidden="1">{"'gráf jan00'!$A$1:$AK$41"}</definedName>
    <definedName name="__PN10_1_2" hidden="1">{"'gráf jan00'!$A$1:$AK$41"}</definedName>
    <definedName name="__PN10_2" localSheetId="13" hidden="1">{"'gráf jan00'!$A$1:$AK$41"}</definedName>
    <definedName name="__PN10_2" hidden="1">{"'gráf jan00'!$A$1:$AK$41"}</definedName>
    <definedName name="__PPU1" localSheetId="13" hidden="1">{#N/A,#N/A,FALSE,"Cronograma";#N/A,#N/A,FALSE,"Cronogr. 2"}</definedName>
    <definedName name="__PPU1" hidden="1">{#N/A,#N/A,FALSE,"Cronograma";#N/A,#N/A,FALSE,"Cronogr. 2"}</definedName>
    <definedName name="__PPU1_1" localSheetId="13" hidden="1">{#N/A,#N/A,FALSE,"Cronograma";#N/A,#N/A,FALSE,"Cronogr. 2"}</definedName>
    <definedName name="__PPU1_1" hidden="1">{#N/A,#N/A,FALSE,"Cronograma";#N/A,#N/A,FALSE,"Cronogr. 2"}</definedName>
    <definedName name="__PPU1_1_1" localSheetId="13" hidden="1">{#N/A,#N/A,FALSE,"Cronograma";#N/A,#N/A,FALSE,"Cronogr. 2"}</definedName>
    <definedName name="__PPU1_1_1" hidden="1">{#N/A,#N/A,FALSE,"Cronograma";#N/A,#N/A,FALSE,"Cronogr. 2"}</definedName>
    <definedName name="__PPU1_1_1_1" localSheetId="13" hidden="1">{#N/A,#N/A,FALSE,"Cronograma";#N/A,#N/A,FALSE,"Cronogr. 2"}</definedName>
    <definedName name="__PPU1_1_1_1" hidden="1">{#N/A,#N/A,FALSE,"Cronograma";#N/A,#N/A,FALSE,"Cronogr. 2"}</definedName>
    <definedName name="__PPU1_1_2" localSheetId="13" hidden="1">{#N/A,#N/A,FALSE,"Cronograma";#N/A,#N/A,FALSE,"Cronogr. 2"}</definedName>
    <definedName name="__PPU1_1_2" hidden="1">{#N/A,#N/A,FALSE,"Cronograma";#N/A,#N/A,FALSE,"Cronogr. 2"}</definedName>
    <definedName name="__PPU1_2" localSheetId="13" hidden="1">{#N/A,#N/A,FALSE,"Cronograma";#N/A,#N/A,FALSE,"Cronogr. 2"}</definedName>
    <definedName name="__PPU1_2" hidden="1">{#N/A,#N/A,FALSE,"Cronograma";#N/A,#N/A,FALSE,"Cronogr. 2"}</definedName>
    <definedName name="_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qq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qq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" localSheetId="13" hidden="1">{#N/A,#N/A,FALSE,"ORC-ACKE";#N/A,#N/A,FALSE,"RESUMO"}</definedName>
    <definedName name="__R" hidden="1">{#N/A,#N/A,FALSE,"ORC-ACKE";#N/A,#N/A,FALSE,"RESUMO"}</definedName>
    <definedName name="__rr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r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rwn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rwn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s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SET01" localSheetId="13" hidden="1">{"'gráf jan00'!$A$1:$AK$41"}</definedName>
    <definedName name="__SET01" hidden="1">{"'gráf jan00'!$A$1:$AK$41"}</definedName>
    <definedName name="__set1" localSheetId="13" hidden="1">{"'gráf jan00'!$A$1:$AK$41"}</definedName>
    <definedName name="__set1" hidden="1">{"'gráf jan00'!$A$1:$AK$41"}</definedName>
    <definedName name="__SET2008" localSheetId="13" hidden="1">{"'gráf jan00'!$A$1:$AK$41"}</definedName>
    <definedName name="__SET2008" hidden="1">{"'gráf jan00'!$A$1:$AK$41"}</definedName>
    <definedName name="__sjp4">#REF!</definedName>
    <definedName name="__sL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sL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TI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I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k2" localSheetId="13" hidden="1">{#N/A,#N/A,FALSE,"지침";#N/A,#N/A,FALSE,"환경분석";#N/A,#N/A,FALSE,"Sheet16"}</definedName>
    <definedName name="__tk2" hidden="1">{#N/A,#N/A,FALSE,"지침";#N/A,#N/A,FALSE,"환경분석";#N/A,#N/A,FALSE,"Sheet16"}</definedName>
    <definedName name="__tk2_1" localSheetId="13" hidden="1">{#N/A,#N/A,FALSE,"지침";#N/A,#N/A,FALSE,"환경분석";#N/A,#N/A,FALSE,"Sheet16"}</definedName>
    <definedName name="__tk2_1" hidden="1">{#N/A,#N/A,FALSE,"지침";#N/A,#N/A,FALSE,"환경분석";#N/A,#N/A,FALSE,"Sheet16"}</definedName>
    <definedName name="__tk2_1_1" localSheetId="13" hidden="1">{#N/A,#N/A,FALSE,"지침";#N/A,#N/A,FALSE,"환경분석";#N/A,#N/A,FALSE,"Sheet16"}</definedName>
    <definedName name="__tk2_1_1" hidden="1">{#N/A,#N/A,FALSE,"지침";#N/A,#N/A,FALSE,"환경분석";#N/A,#N/A,FALSE,"Sheet16"}</definedName>
    <definedName name="__tk2_1_1_1" localSheetId="13" hidden="1">{#N/A,#N/A,FALSE,"지침";#N/A,#N/A,FALSE,"환경분석";#N/A,#N/A,FALSE,"Sheet16"}</definedName>
    <definedName name="__tk2_1_1_1" hidden="1">{#N/A,#N/A,FALSE,"지침";#N/A,#N/A,FALSE,"환경분석";#N/A,#N/A,FALSE,"Sheet16"}</definedName>
    <definedName name="__tk2_1_2" localSheetId="13" hidden="1">{#N/A,#N/A,FALSE,"지침";#N/A,#N/A,FALSE,"환경분석";#N/A,#N/A,FALSE,"Sheet16"}</definedName>
    <definedName name="__tk2_1_2" hidden="1">{#N/A,#N/A,FALSE,"지침";#N/A,#N/A,FALSE,"환경분석";#N/A,#N/A,FALSE,"Sheet16"}</definedName>
    <definedName name="__tk2_2" localSheetId="13" hidden="1">{#N/A,#N/A,FALSE,"지침";#N/A,#N/A,FALSE,"환경분석";#N/A,#N/A,FALSE,"Sheet16"}</definedName>
    <definedName name="__tk2_2" hidden="1">{#N/A,#N/A,FALSE,"지침";#N/A,#N/A,FALSE,"환경분석";#N/A,#N/A,FALSE,"Sheet16"}</definedName>
    <definedName name="__TT1">#REF!</definedName>
    <definedName name="__tt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">#REF!</definedName>
    <definedName name="__tt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">#REF!</definedName>
    <definedName name="__tt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">#REF!</definedName>
    <definedName name="__tt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tt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1" localSheetId="13" hidden="1">{"'REL CUSTODIF'!$B$1:$H$72"}</definedName>
    <definedName name="__v1" hidden="1">{"'REL CUSTODIF'!$B$1:$H$72"}</definedName>
    <definedName name="__VVV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VVV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w9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WX2" localSheetId="13" hidden="1">{#N/A,#N/A,FALSE,"EXPORTAC";#N/A,#N/A,FALSE,"SUPEL94"}</definedName>
    <definedName name="__WX2" hidden="1">{#N/A,#N/A,FALSE,"EXPORTAC";#N/A,#N/A,FALSE,"SUPEL94"}</definedName>
    <definedName name="__WX2_1" localSheetId="13" hidden="1">{#N/A,#N/A,FALSE,"EXPORTAC";#N/A,#N/A,FALSE,"SUPEL94"}</definedName>
    <definedName name="__WX2_1" hidden="1">{#N/A,#N/A,FALSE,"EXPORTAC";#N/A,#N/A,FALSE,"SUPEL94"}</definedName>
    <definedName name="__WX2_1_1" localSheetId="13" hidden="1">{#N/A,#N/A,FALSE,"EXPORTAC";#N/A,#N/A,FALSE,"SUPEL94"}</definedName>
    <definedName name="__WX2_1_1" hidden="1">{#N/A,#N/A,FALSE,"EXPORTAC";#N/A,#N/A,FALSE,"SUPEL94"}</definedName>
    <definedName name="__WX2_1_1_1" localSheetId="13" hidden="1">{#N/A,#N/A,FALSE,"EXPORTAC";#N/A,#N/A,FALSE,"SUPEL94"}</definedName>
    <definedName name="__WX2_1_1_1" hidden="1">{#N/A,#N/A,FALSE,"EXPORTAC";#N/A,#N/A,FALSE,"SUPEL94"}</definedName>
    <definedName name="__WX2_1_2" localSheetId="13" hidden="1">{#N/A,#N/A,FALSE,"EXPORTAC";#N/A,#N/A,FALSE,"SUPEL94"}</definedName>
    <definedName name="__WX2_1_2" hidden="1">{#N/A,#N/A,FALSE,"EXPORTAC";#N/A,#N/A,FALSE,"SUPEL94"}</definedName>
    <definedName name="__WX2_2" localSheetId="13" hidden="1">{#N/A,#N/A,FALSE,"EXPORTAC";#N/A,#N/A,FALSE,"SUPEL94"}</definedName>
    <definedName name="__WX2_2" hidden="1">{#N/A,#N/A,FALSE,"EXPORTAC";#N/A,#N/A,FALSE,"SUPEL94"}</definedName>
    <definedName name="__x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1_1" localSheetId="13" hidden="1">{#N/A,#N/A,FALSE,"EXPORTAC";#N/A,#N/A,FALSE,"SUPEL94"}</definedName>
    <definedName name="__x1_1" hidden="1">{#N/A,#N/A,FALSE,"EXPORTAC";#N/A,#N/A,FALSE,"SUPEL94"}</definedName>
    <definedName name="__x1_1_1" localSheetId="13" hidden="1">{#N/A,#N/A,FALSE,"EXPORTAC";#N/A,#N/A,FALSE,"SUPEL94"}</definedName>
    <definedName name="__x1_1_1" hidden="1">{#N/A,#N/A,FALSE,"EXPORTAC";#N/A,#N/A,FALSE,"SUPEL94"}</definedName>
    <definedName name="__x1_1_1_1" localSheetId="13" hidden="1">{#N/A,#N/A,FALSE,"EXPORTAC";#N/A,#N/A,FALSE,"SUPEL94"}</definedName>
    <definedName name="__x1_1_1_1" hidden="1">{#N/A,#N/A,FALSE,"EXPORTAC";#N/A,#N/A,FALSE,"SUPEL94"}</definedName>
    <definedName name="__x1_1_2" localSheetId="13" hidden="1">{#N/A,#N/A,FALSE,"EXPORTAC";#N/A,#N/A,FALSE,"SUPEL94"}</definedName>
    <definedName name="__x1_1_2" hidden="1">{#N/A,#N/A,FALSE,"EXPORTAC";#N/A,#N/A,FALSE,"SUPEL94"}</definedName>
    <definedName name="__x1_2" localSheetId="13" hidden="1">{#N/A,#N/A,FALSE,"EXPORTAC";#N/A,#N/A,FALSE,"SUPEL94"}</definedName>
    <definedName name="__x1_2" hidden="1">{#N/A,#N/A,FALSE,"EXPORTAC";#N/A,#N/A,FALSE,"SUPEL94"}</definedName>
    <definedName name="__x10" hidden="1">#REF!</definedName>
    <definedName name="__x11" hidden="1">#REF!</definedName>
    <definedName name="__x12" hidden="1">#REF!</definedName>
    <definedName name="__x13" hidden="1">#REF!</definedName>
    <definedName name="__x14" hidden="1">#REF!</definedName>
    <definedName name="__x15" hidden="1">#REF!</definedName>
    <definedName name="__x16" hidden="1">#REF!</definedName>
    <definedName name="__x17" hidden="1">#REF!</definedName>
    <definedName name="__x18" hidden="1">#REF!</definedName>
    <definedName name="__x19" hidden="1">#REF!</definedName>
    <definedName name="__x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2_1" localSheetId="13" hidden="1">{#N/A,#N/A,FALSE,"GQGEMPRE"}</definedName>
    <definedName name="__x2_1" hidden="1">{#N/A,#N/A,FALSE,"GQGEMPRE"}</definedName>
    <definedName name="__x2_1_1" localSheetId="13" hidden="1">{#N/A,#N/A,FALSE,"GQGEMPRE"}</definedName>
    <definedName name="__x2_1_1" hidden="1">{#N/A,#N/A,FALSE,"GQGEMPRE"}</definedName>
    <definedName name="__x2_1_1_1" localSheetId="13" hidden="1">{#N/A,#N/A,FALSE,"GQGEMPRE"}</definedName>
    <definedName name="__x2_1_1_1" hidden="1">{#N/A,#N/A,FALSE,"GQGEMPRE"}</definedName>
    <definedName name="__x2_1_2" localSheetId="13" hidden="1">{#N/A,#N/A,FALSE,"GQGEMPRE"}</definedName>
    <definedName name="__x2_1_2" hidden="1">{#N/A,#N/A,FALSE,"GQGEMPRE"}</definedName>
    <definedName name="__x2_2" localSheetId="13" hidden="1">{#N/A,#N/A,FALSE,"GQGEMPRE"}</definedName>
    <definedName name="__x2_2" hidden="1">{#N/A,#N/A,FALSE,"GQGEMPRE"}</definedName>
    <definedName name="__x20" hidden="1">#REF!</definedName>
    <definedName name="__x21" hidden="1">#REF!</definedName>
    <definedName name="__x22" hidden="1">#REF!</definedName>
    <definedName name="__x23" hidden="1">#REF!</definedName>
    <definedName name="__x24" hidden="1">#REF!</definedName>
    <definedName name="__x25" hidden="1">#REF!</definedName>
    <definedName name="__x28" hidden="1">#REF!</definedName>
    <definedName name="__x29" hidden="1">#REF!</definedName>
    <definedName name="__x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32" hidden="1">#REF!</definedName>
    <definedName name="__x4" hidden="1">#REF!</definedName>
    <definedName name="__x5" hidden="1">#REF!</definedName>
    <definedName name="__x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" hidden="1">#REF!</definedName>
    <definedName name="__x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x7" hidden="1">#REF!</definedName>
    <definedName name="__x8" hidden="1">#REF!</definedName>
    <definedName name="__x9" hidden="1">#REF!</definedName>
    <definedName name="__xlcn.WorksheetConnection_Tabela21" localSheetId="13" hidden="1">Tabela2</definedName>
    <definedName name="__xlcn.WorksheetConnection_Tabela21" hidden="1">Tabela2</definedName>
    <definedName name="__xlfn.AVERAGEIF" hidden="1">#NAME?</definedName>
    <definedName name="__xlfn.BAHTTEXT" hidden="1">#NAME?</definedName>
    <definedName name="__xlfn.IFERROR" hidden="1">#NAME?</definedName>
    <definedName name="__xlfn.RTD" hidden="1">#NAME?</definedName>
    <definedName name="__xx1" localSheetId="13" hidden="1">{"'CptDifn'!$AA$32:$AG$32"}</definedName>
    <definedName name="__xx1" hidden="1">{"'CptDifn'!$AA$32:$AG$32"}</definedName>
    <definedName name="__xx1_1" localSheetId="13" hidden="1">{"'CptDifn'!$AA$32:$AG$32"}</definedName>
    <definedName name="__xx1_1" hidden="1">{"'CptDifn'!$AA$32:$AG$32"}</definedName>
    <definedName name="__xx1_1_1" localSheetId="13" hidden="1">{"'CptDifn'!$AA$32:$AG$32"}</definedName>
    <definedName name="__xx1_1_1" hidden="1">{"'CptDifn'!$AA$32:$AG$32"}</definedName>
    <definedName name="__xx1_1_1_1" localSheetId="13" hidden="1">{"'CptDifn'!$AA$32:$AG$32"}</definedName>
    <definedName name="__xx1_1_1_1" hidden="1">{"'CptDifn'!$AA$32:$AG$32"}</definedName>
    <definedName name="__xx1_1_2" localSheetId="13" hidden="1">{"'CptDifn'!$AA$32:$AG$32"}</definedName>
    <definedName name="__xx1_1_2" hidden="1">{"'CptDifn'!$AA$32:$AG$32"}</definedName>
    <definedName name="__xx1_2" localSheetId="13" hidden="1">{"'CptDifn'!$AA$32:$AG$32"}</definedName>
    <definedName name="__xx1_2" hidden="1">{"'CptDifn'!$AA$32:$AG$32"}</definedName>
    <definedName name="__z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_z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1____123Graph_BCHART_1" hidden="1">#REF!</definedName>
    <definedName name="_1___123Graph_ACHART_1" hidden="1">#REF!</definedName>
    <definedName name="_1__123Graph_ACHART_1" hidden="1">#REF!</definedName>
    <definedName name="_1__123Graph_BGrßfico_10C" hidden="1">#REF!</definedName>
    <definedName name="_1__123Graph_ECHART_1" hidden="1">#REF!</definedName>
    <definedName name="_1__FDSAUDITLINK__" localSheetId="13" hidden="1">{"fdsup://directions/FAT Viewer?action=UPDATE&amp;creator=factset&amp;DYN_ARGS=TRUE&amp;DOC_NAME=FAT:FQL_AUDITING_CLIENT_TEMPLATE.FAT&amp;display_string=Audit&amp;VAR:KEY=WDQPOLERMZ&amp;VAR:QUERY=RkZfREVCVChBTk4sMCwwLEFZLCxVU0Qp&amp;WINDOW=FIRST_POPUP&amp;HEIGHT=450&amp;WIDTH=450&amp;START_MAXIMI","ZED=FALSE&amp;VAR:CALENDAR=US&amp;VAR:SYMBOL=MCO&amp;VAR:INDEX=0"}</definedName>
    <definedName name="_1__FDSAUDITLINK__" hidden="1">{"fdsup://directions/FAT Viewer?action=UPDATE&amp;creator=factset&amp;DYN_ARGS=TRUE&amp;DOC_NAME=FAT:FQL_AUDITING_CLIENT_TEMPLATE.FAT&amp;display_string=Audit&amp;VAR:KEY=WDQPOLERMZ&amp;VAR:QUERY=RkZfREVCVChBTk4sMCwwLEFZLCxVU0Qp&amp;WINDOW=FIRST_POPUP&amp;HEIGHT=450&amp;WIDTH=450&amp;START_MAXIMI","ZED=FALSE&amp;VAR:CALENDAR=US&amp;VAR:SYMBOL=MCO&amp;VAR:INDEX=0"}</definedName>
    <definedName name="_1_0__123Grap" hidden="1">[7]ICATU!#REF!</definedName>
    <definedName name="_1_123Grap" hidden="1">[7]ICATU!#REF!</definedName>
    <definedName name="_10__123Graph_BCHART_1" hidden="1">#REF!</definedName>
    <definedName name="_10__123Graph_BCHART_2" hidden="1">#REF!</definedName>
    <definedName name="_10__123Graph_CCHART_1" hidden="1">#REF!</definedName>
    <definedName name="_10__123Graph_DCHART_1" hidden="1">#N/A</definedName>
    <definedName name="_10__123Graph_ECHART_1" hidden="1">#REF!</definedName>
    <definedName name="_10__123Graph_FCHART_1" hidden="1">#REF!</definedName>
    <definedName name="_10__123Graph_XCHART_3" hidden="1">#REF!</definedName>
    <definedName name="_10__FDSAUDITLINK__" localSheetId="13" hidden="1">{"fdsup://directions/FAT Viewer?action=UPDATE&amp;creator=factset&amp;DYN_ARGS=TRUE&amp;DOC_NAME=FAT:FQL_AUDITING_CLIENT_TEMPLATE.FAT&amp;display_string=Audit&amp;VAR:KEY=NUTUTUVQFU&amp;VAR:QUERY=RkZfREVCVChBTk4sMCwwKQ==&amp;WINDOW=FIRST_POPUP&amp;HEIGHT=450&amp;WIDTH=450&amp;START_MAXIMIZED=FALS","E&amp;VAR:CALENDAR=US&amp;VAR:SYMBOL=24802N10&amp;VAR:INDEX=0"}</definedName>
    <definedName name="_10__FDSAUDITLINK__" hidden="1">{"fdsup://directions/FAT Viewer?action=UPDATE&amp;creator=factset&amp;DYN_ARGS=TRUE&amp;DOC_NAME=FAT:FQL_AUDITING_CLIENT_TEMPLATE.FAT&amp;display_string=Audit&amp;VAR:KEY=NUTUTUVQFU&amp;VAR:QUERY=RkZfREVCVChBTk4sMCwwKQ==&amp;WINDOW=FIRST_POPUP&amp;HEIGHT=450&amp;WIDTH=450&amp;START_MAXIMIZED=FALS","E&amp;VAR:CALENDAR=US&amp;VAR:SYMBOL=24802N10&amp;VAR:INDEX=0"}</definedName>
    <definedName name="_100___123Graph_ACHART_3" hidden="1">#N/A</definedName>
    <definedName name="_100__FDSAUDITLINK__" localSheetId="13" hidden="1">{"fdsup://directions/FAT Viewer?action=UPDATE&amp;creator=factset&amp;DYN_ARGS=TRUE&amp;DOC_NAME=FAT:FQL_AUDITING_CLIENT_TEMPLATE.FAT&amp;display_string=Audit&amp;VAR:KEY=LUTYBGPKXA&amp;VAR:QUERY=RkZfREVCVChBTk4sMCwwLEFZLCxVU0Qp&amp;WINDOW=FIRST_POPUP&amp;HEIGHT=450&amp;WIDTH=450&amp;START_MAXIMI","ZED=FALSE&amp;VAR:CALENDAR=US&amp;VAR:SYMBOL=450270&amp;VAR:INDEX=0"}</definedName>
    <definedName name="_100__FDSAUDITLINK__" hidden="1">{"fdsup://directions/FAT Viewer?action=UPDATE&amp;creator=factset&amp;DYN_ARGS=TRUE&amp;DOC_NAME=FAT:FQL_AUDITING_CLIENT_TEMPLATE.FAT&amp;display_string=Audit&amp;VAR:KEY=LUTYBGPKXA&amp;VAR:QUERY=RkZfREVCVChBTk4sMCwwLEFZLCxVU0Qp&amp;WINDOW=FIRST_POPUP&amp;HEIGHT=450&amp;WIDTH=450&amp;START_MAXIMI","ZED=FALSE&amp;VAR:CALENDAR=US&amp;VAR:SYMBOL=450270&amp;VAR:INDEX=0"}</definedName>
    <definedName name="_101__123Graph_FCHART_1" hidden="1">#REF!</definedName>
    <definedName name="_101__FDSAUDITLINK__" localSheetId="13" hidden="1">{"fdsup://directions/FAT Viewer?action=UPDATE&amp;creator=factset&amp;DYN_ARGS=TRUE&amp;DOC_NAME=FAT:FQL_AUDITING_CLIENT_TEMPLATE.FAT&amp;display_string=Audit&amp;VAR:KEY=HONQXAZSRM&amp;VAR:QUERY=RkZfREVCVChBTk4sMCwwLEFZLCxVU0Qp&amp;WINDOW=FIRST_POPUP&amp;HEIGHT=450&amp;WIDTH=450&amp;START_MAXIMI","ZED=FALSE&amp;VAR:CALENDAR=US&amp;VAR:SYMBOL=597593&amp;VAR:INDEX=0"}</definedName>
    <definedName name="_101__FDSAUDITLINK__" hidden="1">{"fdsup://directions/FAT Viewer?action=UPDATE&amp;creator=factset&amp;DYN_ARGS=TRUE&amp;DOC_NAME=FAT:FQL_AUDITING_CLIENT_TEMPLATE.FAT&amp;display_string=Audit&amp;VAR:KEY=HONQXAZSRM&amp;VAR:QUERY=RkZfREVCVChBTk4sMCwwLEFZLCxVU0Qp&amp;WINDOW=FIRST_POPUP&amp;HEIGHT=450&amp;WIDTH=450&amp;START_MAXIMI","ZED=FALSE&amp;VAR:CALENDAR=US&amp;VAR:SYMBOL=597593&amp;VAR:INDEX=0"}</definedName>
    <definedName name="_102_____123Graph_CCHART_1" hidden="1">#REF!</definedName>
    <definedName name="_102__FDSAUDITLINK__" localSheetId="13" hidden="1">{"fdsup://directions/FAT Viewer?action=UPDATE&amp;creator=factset&amp;DYN_ARGS=TRUE&amp;DOC_NAME=FAT:FQL_AUDITING_CLIENT_TEMPLATE.FAT&amp;display_string=Audit&amp;VAR:KEY=FSNGJUZGBG&amp;VAR:QUERY=RkZfREVCVChBTk4sMCwwLEFZLCxVU0Qp&amp;WINDOW=FIRST_POPUP&amp;HEIGHT=450&amp;WIDTH=450&amp;START_MAXIMI","ZED=FALSE&amp;VAR:CALENDAR=US&amp;VAR:SYMBOL=711075&amp;VAR:INDEX=0"}</definedName>
    <definedName name="_102__FDSAUDITLINK__" hidden="1">{"fdsup://directions/FAT Viewer?action=UPDATE&amp;creator=factset&amp;DYN_ARGS=TRUE&amp;DOC_NAME=FAT:FQL_AUDITING_CLIENT_TEMPLATE.FAT&amp;display_string=Audit&amp;VAR:KEY=FSNGJUZGBG&amp;VAR:QUERY=RkZfREVCVChBTk4sMCwwLEFZLCxVU0Qp&amp;WINDOW=FIRST_POPUP&amp;HEIGHT=450&amp;WIDTH=450&amp;START_MAXIMI","ZED=FALSE&amp;VAR:CALENDAR=US&amp;VAR:SYMBOL=711075&amp;VAR:INDEX=0"}</definedName>
    <definedName name="_103__FDSAUDITLINK__" localSheetId="13" hidden="1">{"fdsup://directions/FAT Viewer?action=UPDATE&amp;creator=factset&amp;DYN_ARGS=TRUE&amp;DOC_NAME=FAT:FQL_AUDITING_CLIENT_TEMPLATE.FAT&amp;display_string=Audit&amp;VAR:KEY=BUFQRWTMNE&amp;VAR:QUERY=RkZfREVCVChBTk4sMCwwLEFZLCxVU0Qp&amp;WINDOW=FIRST_POPUP&amp;HEIGHT=450&amp;WIDTH=450&amp;START_MAXIMI","ZED=FALSE&amp;VAR:CALENDAR=US&amp;VAR:SYMBOL=512067&amp;VAR:INDEX=0"}</definedName>
    <definedName name="_103__FDSAUDITLINK__" hidden="1">{"fdsup://directions/FAT Viewer?action=UPDATE&amp;creator=factset&amp;DYN_ARGS=TRUE&amp;DOC_NAME=FAT:FQL_AUDITING_CLIENT_TEMPLATE.FAT&amp;display_string=Audit&amp;VAR:KEY=BUFQRWTMNE&amp;VAR:QUERY=RkZfREVCVChBTk4sMCwwLEFZLCxVU0Qp&amp;WINDOW=FIRST_POPUP&amp;HEIGHT=450&amp;WIDTH=450&amp;START_MAXIMI","ZED=FALSE&amp;VAR:CALENDAR=US&amp;VAR:SYMBOL=512067&amp;VAR:INDEX=0"}</definedName>
    <definedName name="_104__FDSAUDITLINK__" localSheetId="13" hidden="1">{"fdsup://directions/FAT Viewer?action=UPDATE&amp;creator=factset&amp;DYN_ARGS=TRUE&amp;DOC_NAME=FAT:FQL_AUDITING_CLIENT_TEMPLATE.FAT&amp;display_string=Audit&amp;VAR:KEY=FMTMNEHCFI&amp;VAR:QUERY=RkZfREVCVChBTk4sMCwwLEFZLCxVU0Qp&amp;WINDOW=FIRST_POPUP&amp;HEIGHT=450&amp;WIDTH=450&amp;START_MAXIMI","ZED=FALSE&amp;VAR:CALENDAR=US&amp;VAR:SYMBOL=418224&amp;VAR:INDEX=0"}</definedName>
    <definedName name="_104__FDSAUDITLINK__" hidden="1">{"fdsup://directions/FAT Viewer?action=UPDATE&amp;creator=factset&amp;DYN_ARGS=TRUE&amp;DOC_NAME=FAT:FQL_AUDITING_CLIENT_TEMPLATE.FAT&amp;display_string=Audit&amp;VAR:KEY=FMTMNEHCFI&amp;VAR:QUERY=RkZfREVCVChBTk4sMCwwLEFZLCxVU0Qp&amp;WINDOW=FIRST_POPUP&amp;HEIGHT=450&amp;WIDTH=450&amp;START_MAXIMI","ZED=FALSE&amp;VAR:CALENDAR=US&amp;VAR:SYMBOL=418224&amp;VAR:INDEX=0"}</definedName>
    <definedName name="_105__FDSAUDITLINK__" localSheetId="13" hidden="1">{"fdsup://directions/FAT Viewer?action=UPDATE&amp;creator=factset&amp;DYN_ARGS=TRUE&amp;DOC_NAME=FAT:FQL_AUDITING_CLIENT_TEMPLATE.FAT&amp;display_string=Audit&amp;VAR:KEY=PWDAVAVWLC&amp;VAR:QUERY=RkZfREVCVChBTk4sMCwwLEFZLCxVU0Qp&amp;WINDOW=FIRST_POPUP&amp;HEIGHT=450&amp;WIDTH=450&amp;START_MAXIMI","ZED=FALSE&amp;VAR:CALENDAR=US&amp;VAR:SYMBOL=15129088&amp;VAR:INDEX=0"}</definedName>
    <definedName name="_105__FDSAUDITLINK__" hidden="1">{"fdsup://directions/FAT Viewer?action=UPDATE&amp;creator=factset&amp;DYN_ARGS=TRUE&amp;DOC_NAME=FAT:FQL_AUDITING_CLIENT_TEMPLATE.FAT&amp;display_string=Audit&amp;VAR:KEY=PWDAVAVWLC&amp;VAR:QUERY=RkZfREVCVChBTk4sMCwwLEFZLCxVU0Qp&amp;WINDOW=FIRST_POPUP&amp;HEIGHT=450&amp;WIDTH=450&amp;START_MAXIMI","ZED=FALSE&amp;VAR:CALENDAR=US&amp;VAR:SYMBOL=15129088&amp;VAR:INDEX=0"}</definedName>
    <definedName name="_106__FDSAUDITLINK__" localSheetId="13" hidden="1">{"fdsup://directions/FAT Viewer?action=UPDATE&amp;creator=factset&amp;DYN_ARGS=TRUE&amp;DOC_NAME=FAT:FQL_AUDITING_CLIENT_TEMPLATE.FAT&amp;display_string=Audit&amp;VAR:KEY=NALIHQZUJE&amp;VAR:QUERY=RkZfREVCVChBTk4sMCwwLEFZLCxVU0Qp&amp;WINDOW=FIRST_POPUP&amp;HEIGHT=450&amp;WIDTH=450&amp;START_MAXIMI","ZED=FALSE&amp;VAR:CALENDAR=US&amp;VAR:SYMBOL=666020&amp;VAR:INDEX=0"}</definedName>
    <definedName name="_106__FDSAUDITLINK__" hidden="1">{"fdsup://directions/FAT Viewer?action=UPDATE&amp;creator=factset&amp;DYN_ARGS=TRUE&amp;DOC_NAME=FAT:FQL_AUDITING_CLIENT_TEMPLATE.FAT&amp;display_string=Audit&amp;VAR:KEY=NALIHQZUJE&amp;VAR:QUERY=RkZfREVCVChBTk4sMCwwLEFZLCxVU0Qp&amp;WINDOW=FIRST_POPUP&amp;HEIGHT=450&amp;WIDTH=450&amp;START_MAXIMI","ZED=FALSE&amp;VAR:CALENDAR=US&amp;VAR:SYMBOL=666020&amp;VAR:INDEX=0"}</definedName>
    <definedName name="_107_____123Graph_DCHART_1" hidden="1">#REF!</definedName>
    <definedName name="_107__FDSAUDITLINK__" localSheetId="13" hidden="1">{"fdsup://directions/FAT Viewer?action=UPDATE&amp;creator=factset&amp;DYN_ARGS=TRUE&amp;DOC_NAME=FAT:FQL_AUDITING_CLIENT_TEMPLATE.FAT&amp;display_string=Audit&amp;VAR:KEY=FKFOZQBKXW&amp;VAR:QUERY=RkZfREVCVChBTk4sMCwwLEFZLCxVU0Qp&amp;WINDOW=FIRST_POPUP&amp;HEIGHT=450&amp;WIDTH=450&amp;START_MAXIMI","ZED=FALSE&amp;VAR:CALENDAR=US&amp;VAR:SYMBOL=685854&amp;VAR:INDEX=0"}</definedName>
    <definedName name="_107__FDSAUDITLINK__" hidden="1">{"fdsup://directions/FAT Viewer?action=UPDATE&amp;creator=factset&amp;DYN_ARGS=TRUE&amp;DOC_NAME=FAT:FQL_AUDITING_CLIENT_TEMPLATE.FAT&amp;display_string=Audit&amp;VAR:KEY=FKFOZQBKXW&amp;VAR:QUERY=RkZfREVCVChBTk4sMCwwLEFZLCxVU0Qp&amp;WINDOW=FIRST_POPUP&amp;HEIGHT=450&amp;WIDTH=450&amp;START_MAXIMI","ZED=FALSE&amp;VAR:CALENDAR=US&amp;VAR:SYMBOL=685854&amp;VAR:INDEX=0"}</definedName>
    <definedName name="_108__FDSAUDITLINK__" localSheetId="13" hidden="1">{"fdsup://directions/FAT Viewer?action=UPDATE&amp;creator=factset&amp;DYN_ARGS=TRUE&amp;DOC_NAME=FAT:FQL_AUDITING_CLIENT_TEMPLATE.FAT&amp;display_string=Audit&amp;VAR:KEY=CHQXAZKPOR&amp;VAR:QUERY=RkZfREVCVChBTk4sMCwwLEFZLCxVU0Qp&amp;WINDOW=FIRST_POPUP&amp;HEIGHT=450&amp;WIDTH=450&amp;START_MAXIMI","ZED=FALSE&amp;VAR:CALENDAR=US&amp;VAR:SYMBOL=B01471&amp;VAR:INDEX=0"}</definedName>
    <definedName name="_108__FDSAUDITLINK__" hidden="1">{"fdsup://directions/FAT Viewer?action=UPDATE&amp;creator=factset&amp;DYN_ARGS=TRUE&amp;DOC_NAME=FAT:FQL_AUDITING_CLIENT_TEMPLATE.FAT&amp;display_string=Audit&amp;VAR:KEY=CHQXAZKPOR&amp;VAR:QUERY=RkZfREVCVChBTk4sMCwwLEFZLCxVU0Qp&amp;WINDOW=FIRST_POPUP&amp;HEIGHT=450&amp;WIDTH=450&amp;START_MAXIMI","ZED=FALSE&amp;VAR:CALENDAR=US&amp;VAR:SYMBOL=B01471&amp;VAR:INDEX=0"}</definedName>
    <definedName name="_109___123Graph_BCHART_1" hidden="1">#N/A</definedName>
    <definedName name="_109__FDSAUDITLINK__" localSheetId="13" hidden="1">{"fdsup://directions/FAT Viewer?action=UPDATE&amp;creator=factset&amp;DYN_ARGS=TRUE&amp;DOC_NAME=FAT:FQL_AUDITING_CLIENT_TEMPLATE.FAT&amp;display_string=Audit&amp;VAR:KEY=PYRITKBWHO&amp;VAR:QUERY=RkZfREVCVChBTk4sMCwwLEFZLCxVU0Qp&amp;WINDOW=FIRST_POPUP&amp;HEIGHT=450&amp;WIDTH=450&amp;START_MAXIMI","ZED=FALSE&amp;VAR:CALENDAR=US&amp;VAR:SYMBOL=B1GBXT&amp;VAR:INDEX=0"}</definedName>
    <definedName name="_109__FDSAUDITLINK__" hidden="1">{"fdsup://directions/FAT Viewer?action=UPDATE&amp;creator=factset&amp;DYN_ARGS=TRUE&amp;DOC_NAME=FAT:FQL_AUDITING_CLIENT_TEMPLATE.FAT&amp;display_string=Audit&amp;VAR:KEY=PYRITKBWHO&amp;VAR:QUERY=RkZfREVCVChBTk4sMCwwLEFZLCxVU0Qp&amp;WINDOW=FIRST_POPUP&amp;HEIGHT=450&amp;WIDTH=450&amp;START_MAXIMI","ZED=FALSE&amp;VAR:CALENDAR=US&amp;VAR:SYMBOL=B1GBXT&amp;VAR:INDEX=0"}</definedName>
    <definedName name="_11__123Graph_ACHART_3" hidden="1">#REF!</definedName>
    <definedName name="_11__123Graph_ECHART_1" hidden="1">#REF!</definedName>
    <definedName name="_11__123Graph_XCHART_3" hidden="1">#REF!</definedName>
    <definedName name="_11__FDSAUDITLINK__" localSheetId="13" hidden="1">{"fdsup://directions/FAT Viewer?action=UPDATE&amp;creator=factset&amp;DYN_ARGS=TRUE&amp;DOC_NAME=FAT:FQL_AUDITING_CLIENT_TEMPLATE.FAT&amp;display_string=Audit&amp;VAR:KEY=UJQDWLUJEJ&amp;VAR:QUERY=RkZfREVCVChBTk4sMCwwLEFZLCxVU0Qp&amp;WINDOW=FIRST_POPUP&amp;HEIGHT=450&amp;WIDTH=450&amp;START_MAXIMI","ZED=FALSE&amp;VAR:CALENDAR=US&amp;VAR:SYMBOL=EFX&amp;VAR:INDEX=0"}</definedName>
    <definedName name="_11__FDSAUDITLINK__" hidden="1">{"fdsup://directions/FAT Viewer?action=UPDATE&amp;creator=factset&amp;DYN_ARGS=TRUE&amp;DOC_NAME=FAT:FQL_AUDITING_CLIENT_TEMPLATE.FAT&amp;display_string=Audit&amp;VAR:KEY=UJQDWLUJEJ&amp;VAR:QUERY=RkZfREVCVChBTk4sMCwwLEFZLCxVU0Qp&amp;WINDOW=FIRST_POPUP&amp;HEIGHT=450&amp;WIDTH=450&amp;START_MAXIMI","ZED=FALSE&amp;VAR:CALENDAR=US&amp;VAR:SYMBOL=EFX&amp;VAR:INDEX=0"}</definedName>
    <definedName name="_11_123Grap" hidden="1">[8]ICATU!#REF!</definedName>
    <definedName name="_110__FDSAUDITLINK__" localSheetId="13" hidden="1">{"fdsup://directions/FAT Viewer?action=UPDATE&amp;creator=factset&amp;DYN_ARGS=TRUE&amp;DOC_NAME=FAT:FQL_AUDITING_CLIENT_TEMPLATE.FAT&amp;display_string=Audit&amp;VAR:KEY=NQHQDUZKFC&amp;VAR:QUERY=RkZfREVCVChBTk4sMCwwLEFZLCxVU0Qp&amp;WINDOW=FIRST_POPUP&amp;HEIGHT=450&amp;WIDTH=450&amp;START_MAXIMI","ZED=FALSE&amp;VAR:CALENDAR=US&amp;VAR:SYMBOL=416343&amp;VAR:INDEX=0"}</definedName>
    <definedName name="_110__FDSAUDITLINK__" hidden="1">{"fdsup://directions/FAT Viewer?action=UPDATE&amp;creator=factset&amp;DYN_ARGS=TRUE&amp;DOC_NAME=FAT:FQL_AUDITING_CLIENT_TEMPLATE.FAT&amp;display_string=Audit&amp;VAR:KEY=NQHQDUZKFC&amp;VAR:QUERY=RkZfREVCVChBTk4sMCwwLEFZLCxVU0Qp&amp;WINDOW=FIRST_POPUP&amp;HEIGHT=450&amp;WIDTH=450&amp;START_MAXIMI","ZED=FALSE&amp;VAR:CALENDAR=US&amp;VAR:SYMBOL=416343&amp;VAR:INDEX=0"}</definedName>
    <definedName name="_111__FDSAUDITLINK__" localSheetId="13" hidden="1">{"fdsup://directions/FAT Viewer?action=UPDATE&amp;creator=factset&amp;DYN_ARGS=TRUE&amp;DOC_NAME=FAT:FQL_AUDITING_CLIENT_TEMPLATE.FAT&amp;display_string=Audit&amp;VAR:KEY=MZIRGRQDQT&amp;VAR:QUERY=RkZfREVCVChBTk4sMCwwLEFZLCxVU0Qp&amp;WINDOW=FIRST_POPUP&amp;HEIGHT=450&amp;WIDTH=450&amp;START_MAXIMI","ZED=FALSE&amp;VAR:CALENDAR=US&amp;VAR:SYMBOL=B01NPJ&amp;VAR:INDEX=0"}</definedName>
    <definedName name="_111__FDSAUDITLINK__" hidden="1">{"fdsup://directions/FAT Viewer?action=UPDATE&amp;creator=factset&amp;DYN_ARGS=TRUE&amp;DOC_NAME=FAT:FQL_AUDITING_CLIENT_TEMPLATE.FAT&amp;display_string=Audit&amp;VAR:KEY=MZIRGRQDQT&amp;VAR:QUERY=RkZfREVCVChBTk4sMCwwLEFZLCxVU0Qp&amp;WINDOW=FIRST_POPUP&amp;HEIGHT=450&amp;WIDTH=450&amp;START_MAXIMI","ZED=FALSE&amp;VAR:CALENDAR=US&amp;VAR:SYMBOL=B01NPJ&amp;VAR:INDEX=0"}</definedName>
    <definedName name="_112_____123Graph_ECHART_1" hidden="1">#REF!</definedName>
    <definedName name="_112__FDSAUDITLINK__" localSheetId="13" hidden="1">{"fdsup://directions/FAT Viewer?action=UPDATE&amp;creator=factset&amp;DYN_ARGS=TRUE&amp;DOC_NAME=FAT:FQL_AUDITING_CLIENT_TEMPLATE.FAT&amp;display_string=Audit&amp;VAR:KEY=WNEPKPEBAB&amp;VAR:QUERY=RkZfREVCVChBTk4sMCwwLEFZLCxVU0Qp&amp;WINDOW=FIRST_POPUP&amp;HEIGHT=450&amp;WIDTH=450&amp;START_MAXIMI","ZED=FALSE&amp;VAR:CALENDAR=US&amp;VAR:SYMBOL=G1151C10&amp;VAR:INDEX=0"}</definedName>
    <definedName name="_112__FDSAUDITLINK__" hidden="1">{"fdsup://directions/FAT Viewer?action=UPDATE&amp;creator=factset&amp;DYN_ARGS=TRUE&amp;DOC_NAME=FAT:FQL_AUDITING_CLIENT_TEMPLATE.FAT&amp;display_string=Audit&amp;VAR:KEY=WNEPKPEBAB&amp;VAR:QUERY=RkZfREVCVChBTk4sMCwwLEFZLCxVU0Qp&amp;WINDOW=FIRST_POPUP&amp;HEIGHT=450&amp;WIDTH=450&amp;START_MAXIMI","ZED=FALSE&amp;VAR:CALENDAR=US&amp;VAR:SYMBOL=G1151C10&amp;VAR:INDEX=0"}</definedName>
    <definedName name="_113__FDSAUDITLINK__" localSheetId="13" hidden="1">{"fdsup://directions/FAT Viewer?action=UPDATE&amp;creator=factset&amp;DYN_ARGS=TRUE&amp;DOC_NAME=FAT:FQL_AUDITING_CLIENT_TEMPLATE.FAT&amp;display_string=Audit&amp;VAR:KEY=BYLCVWFIZG&amp;VAR:QUERY=RkZfREVCVChBTk4sMCwwLEFZLCxVU0Qp&amp;WINDOW=FIRST_POPUP&amp;HEIGHT=450&amp;WIDTH=450&amp;START_MAXIMI","ZED=FALSE&amp;VAR:CALENDAR=US&amp;VAR:SYMBOL=45920010&amp;VAR:INDEX=0"}</definedName>
    <definedName name="_113__FDSAUDITLINK__" hidden="1">{"fdsup://directions/FAT Viewer?action=UPDATE&amp;creator=factset&amp;DYN_ARGS=TRUE&amp;DOC_NAME=FAT:FQL_AUDITING_CLIENT_TEMPLATE.FAT&amp;display_string=Audit&amp;VAR:KEY=BYLCVWFIZG&amp;VAR:QUERY=RkZfREVCVChBTk4sMCwwLEFZLCxVU0Qp&amp;WINDOW=FIRST_POPUP&amp;HEIGHT=450&amp;WIDTH=450&amp;START_MAXIMI","ZED=FALSE&amp;VAR:CALENDAR=US&amp;VAR:SYMBOL=45920010&amp;VAR:INDEX=0"}</definedName>
    <definedName name="_114__FDSAUDITLINK__" localSheetId="13" hidden="1">{"fdsup://directions/FAT Viewer?action=UPDATE&amp;creator=factset&amp;DYN_ARGS=TRUE&amp;DOC_NAME=FAT:FQL_AUDITING_CLIENT_TEMPLATE.FAT&amp;display_string=Audit&amp;VAR:KEY=ZIRGRQDQTW&amp;VAR:QUERY=RkZfREVCVChBTk4sMCwwLEFZLCxVU0Qp&amp;WINDOW=FIRST_POPUP&amp;HEIGHT=450&amp;WIDTH=450&amp;START_MAXIMI","ZED=FALSE&amp;VAR:CALENDAR=US&amp;VAR:SYMBOL=24702R10&amp;VAR:INDEX=0"}</definedName>
    <definedName name="_114__FDSAUDITLINK__" hidden="1">{"fdsup://directions/FAT Viewer?action=UPDATE&amp;creator=factset&amp;DYN_ARGS=TRUE&amp;DOC_NAME=FAT:FQL_AUDITING_CLIENT_TEMPLATE.FAT&amp;display_string=Audit&amp;VAR:KEY=ZIRGRQDQTW&amp;VAR:QUERY=RkZfREVCVChBTk4sMCwwLEFZLCxVU0Qp&amp;WINDOW=FIRST_POPUP&amp;HEIGHT=450&amp;WIDTH=450&amp;START_MAXIMI","ZED=FALSE&amp;VAR:CALENDAR=US&amp;VAR:SYMBOL=24702R10&amp;VAR:INDEX=0"}</definedName>
    <definedName name="_115__FDSAUDITLINK__" localSheetId="13" hidden="1">{"fdsup://directions/FAT Viewer?action=UPDATE&amp;creator=factset&amp;DYN_ARGS=TRUE&amp;DOC_NAME=FAT:FQL_AUDITING_CLIENT_TEMPLATE.FAT&amp;display_string=Audit&amp;VAR:KEY=NEPKPEBABG&amp;VAR:QUERY=RkZfREVCVChBTk4sMCwwLEFZLCxVU0Qp&amp;WINDOW=FIRST_POPUP&amp;HEIGHT=450&amp;WIDTH=450&amp;START_MAXIMI","ZED=FALSE&amp;VAR:CALENDAR=US&amp;VAR:SYMBOL=19244610&amp;VAR:INDEX=0"}</definedName>
    <definedName name="_115__FDSAUDITLINK__" hidden="1">{"fdsup://directions/FAT Viewer?action=UPDATE&amp;creator=factset&amp;DYN_ARGS=TRUE&amp;DOC_NAME=FAT:FQL_AUDITING_CLIENT_TEMPLATE.FAT&amp;display_string=Audit&amp;VAR:KEY=NEPKPEBABG&amp;VAR:QUERY=RkZfREVCVChBTk4sMCwwLEFZLCxVU0Qp&amp;WINDOW=FIRST_POPUP&amp;HEIGHT=450&amp;WIDTH=450&amp;START_MAXIMI","ZED=FALSE&amp;VAR:CALENDAR=US&amp;VAR:SYMBOL=19244610&amp;VAR:INDEX=0"}</definedName>
    <definedName name="_116__FDSAUDITLINK__" localSheetId="13" hidden="1">{"fdsup://directions/FAT Viewer?action=UPDATE&amp;creator=factset&amp;DYN_ARGS=TRUE&amp;DOC_NAME=FAT:FQL_AUDITING_CLIENT_TEMPLATE.FAT&amp;display_string=Audit&amp;VAR:KEY=KDCPCRGJOX&amp;VAR:QUERY=RkZfREVCVChBTk4sMCwwLEFZLCxVU0Qp&amp;WINDOW=FIRST_POPUP&amp;HEIGHT=450&amp;WIDTH=450&amp;START_MAXIMI","ZED=FALSE&amp;VAR:CALENDAR=US&amp;VAR:SYMBOL=620605&amp;VAR:INDEX=0"}</definedName>
    <definedName name="_116__FDSAUDITLINK__" hidden="1">{"fdsup://directions/FAT Viewer?action=UPDATE&amp;creator=factset&amp;DYN_ARGS=TRUE&amp;DOC_NAME=FAT:FQL_AUDITING_CLIENT_TEMPLATE.FAT&amp;display_string=Audit&amp;VAR:KEY=KDCPCRGJOX&amp;VAR:QUERY=RkZfREVCVChBTk4sMCwwLEFZLCxVU0Qp&amp;WINDOW=FIRST_POPUP&amp;HEIGHT=450&amp;WIDTH=450&amp;START_MAXIMI","ZED=FALSE&amp;VAR:CALENDAR=US&amp;VAR:SYMBOL=620605&amp;VAR:INDEX=0"}</definedName>
    <definedName name="_117_____123Graph_FCHART_1" hidden="1">#REF!</definedName>
    <definedName name="_117___123Graph_BCHART_5" hidden="1">#N/A</definedName>
    <definedName name="_117__FDSAUDITLINK__" localSheetId="13" hidden="1">{"fdsup://directions/FAT Viewer?action=UPDATE&amp;creator=factset&amp;DYN_ARGS=TRUE&amp;DOC_NAME=FAT:FQL_AUDITING_CLIENT_TEMPLATE.FAT&amp;display_string=Audit&amp;VAR:KEY=AZYZAZOHSN&amp;VAR:QUERY=RkZfREVCVChBTk4sMCwwLEFZLCxVU0Qp&amp;WINDOW=FIRST_POPUP&amp;HEIGHT=450&amp;WIDTH=450&amp;START_MAXIMI","ZED=FALSE&amp;VAR:CALENDAR=US&amp;VAR:SYMBOL=620512&amp;VAR:INDEX=0"}</definedName>
    <definedName name="_117__FDSAUDITLINK__" hidden="1">{"fdsup://directions/FAT Viewer?action=UPDATE&amp;creator=factset&amp;DYN_ARGS=TRUE&amp;DOC_NAME=FAT:FQL_AUDITING_CLIENT_TEMPLATE.FAT&amp;display_string=Audit&amp;VAR:KEY=AZYZAZOHSN&amp;VAR:QUERY=RkZfREVCVChBTk4sMCwwLEFZLCxVU0Qp&amp;WINDOW=FIRST_POPUP&amp;HEIGHT=450&amp;WIDTH=450&amp;START_MAXIMI","ZED=FALSE&amp;VAR:CALENDAR=US&amp;VAR:SYMBOL=620512&amp;VAR:INDEX=0"}</definedName>
    <definedName name="_12__123Graph_ACHART_3" hidden="1">#REF!</definedName>
    <definedName name="_12__123Graph_ECHART_1" hidden="1">#REF!</definedName>
    <definedName name="_12__123Graph_FCHART_1" hidden="1">#REF!</definedName>
    <definedName name="_12__123Graph_XLTQ_SEM" hidden="1">#REF!</definedName>
    <definedName name="_12__FDSAUDITLINK__" localSheetId="13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2__FDSAUDITLINK__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20__123Graph_XCHART_3" hidden="1">#REF!</definedName>
    <definedName name="_122_____123Graph_XCHART_3" hidden="1">#REF!</definedName>
    <definedName name="_123____123Graph_ACHART_1" hidden="1">#REF!</definedName>
    <definedName name="_124____123Graph_ACHART_3" hidden="1">#REF!</definedName>
    <definedName name="_126___123Graph_CCHART_1" hidden="1">#N/A</definedName>
    <definedName name="_13__123Graph_BCHART_1" hidden="1">#REF!</definedName>
    <definedName name="_13__123Graph_CCHART_1" hidden="1">#REF!</definedName>
    <definedName name="_13__123Graph_FCHART_1" hidden="1">#REF!</definedName>
    <definedName name="_13__FDSAUDITLINK__" localSheetId="13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3__FDSAUDITLINK__" hidden="1">{"fdsup://directions/FAT Viewer?action=UPDATE&amp;creator=factset&amp;DYN_ARGS=TRUE&amp;DOC_NAME=FAT:FQL_AUDITING_CLIENT_TEMPLATE.FAT&amp;display_string=Audit&amp;VAR:KEY=GRYNQNSTOB&amp;VAR:QUERY=KEZGX05FVF9ERUJUKFFUUiwwKUBGRl9ORVRfREVCVChTRU1JLDApKQ==&amp;WINDOW=FIRST_POPUP&amp;HEIGHT=45","0&amp;WIDTH=450&amp;START_MAXIMIZED=FALSE&amp;VAR:CALENDAR=US&amp;VAR:INDEX=0"}</definedName>
    <definedName name="_135___123Graph_DCHART_1" hidden="1">#N/A</definedName>
    <definedName name="_14______123Graph_CCHART_1" hidden="1">#N/A</definedName>
    <definedName name="_14__123Graph_BCHART_1" hidden="1">#REF!</definedName>
    <definedName name="_14__123Graph_CCHART_1" hidden="1">#REF!</definedName>
    <definedName name="_14__123Graph_DCHART_1" hidden="1">#REF!</definedName>
    <definedName name="_14__123Graph_FCHART_1" hidden="1">#N/A</definedName>
    <definedName name="_14__123Graph_XCHART_3" hidden="1">#REF!</definedName>
    <definedName name="_14__FDSAUDITLINK__" localSheetId="13" hidden="1">{"fdsup://directions/FAT Viewer?action=UPDATE&amp;creator=factset&amp;DYN_ARGS=TRUE&amp;DOC_NAME=FAT:FQL_AUDITING_CLIENT_TEMPLATE.FAT&amp;display_string=Audit&amp;VAR:KEY=GJKXEZKXAT&amp;VAR:QUERY=KEZGX05FVF9ERUJUKFFUUiwwKUBGRl9ORVRfREVCVChTRU1JLDApKQ==&amp;WINDOW=FIRST_POPUP&amp;HEIGHT=45","0&amp;WIDTH=450&amp;START_MAXIMIZED=FALSE&amp;VAR:CALENDAR=US&amp;VAR:SYMBOL=710889&amp;VAR:INDEX=0"}</definedName>
    <definedName name="_14__FDSAUDITLINK__" hidden="1">{"fdsup://directions/FAT Viewer?action=UPDATE&amp;creator=factset&amp;DYN_ARGS=TRUE&amp;DOC_NAME=FAT:FQL_AUDITING_CLIENT_TEMPLATE.FAT&amp;display_string=Audit&amp;VAR:KEY=GJKXEZKXAT&amp;VAR:QUERY=KEZGX05FVF9ERUJUKFFUUiwwKUBGRl9ORVRfREVCVChTRU1JLDApKQ==&amp;WINDOW=FIRST_POPUP&amp;HEIGHT=45","0&amp;WIDTH=450&amp;START_MAXIMIZED=FALSE&amp;VAR:CALENDAR=US&amp;VAR:SYMBOL=710889&amp;VAR:INDEX=0"}</definedName>
    <definedName name="_144___123Graph_ECHART_1" hidden="1">#N/A</definedName>
    <definedName name="_15__123Graph_ACHART_1" hidden="1">#REF!</definedName>
    <definedName name="_15__123Graph_BCHART_1" hidden="1">#REF!</definedName>
    <definedName name="_15__123Graph_CCHART_2" hidden="1">#REF!</definedName>
    <definedName name="_15__123Graph_XCHART_3" hidden="1">#REF!</definedName>
    <definedName name="_15__FDSAUDITLINK__" localSheetId="13" hidden="1">{"fdsup://directions/FAT Viewer?action=UPDATE&amp;creator=factset&amp;DYN_ARGS=TRUE&amp;DOC_NAME=FAT:FQL_AUDITING_CLIENT_TEMPLATE.FAT&amp;display_string=Audit&amp;VAR:KEY=ZOZIBSTYDM&amp;VAR:QUERY=RkZfREVCVChBTk4sMCwwLEFZLCwp&amp;WINDOW=FIRST_POPUP&amp;HEIGHT=450&amp;WIDTH=450&amp;START_MAXIMIZED=","FALSE&amp;VAR:CALENDAR=US&amp;VAR:SYMBOL=88642310&amp;VAR:INDEX=0"}</definedName>
    <definedName name="_15__FDSAUDITLINK__" hidden="1">{"fdsup://directions/FAT Viewer?action=UPDATE&amp;creator=factset&amp;DYN_ARGS=TRUE&amp;DOC_NAME=FAT:FQL_AUDITING_CLIENT_TEMPLATE.FAT&amp;display_string=Audit&amp;VAR:KEY=ZOZIBSTYDM&amp;VAR:QUERY=RkZfREVCVChBTk4sMCwwLEFZLCwp&amp;WINDOW=FIRST_POPUP&amp;HEIGHT=450&amp;WIDTH=450&amp;START_MAXIMIZED=","FALSE&amp;VAR:CALENDAR=US&amp;VAR:SYMBOL=88642310&amp;VAR:INDEX=0"}</definedName>
    <definedName name="_153___123Graph_FCHART_1" hidden="1">#N/A</definedName>
    <definedName name="_16__123Graph_ACHART_3" hidden="1">#REF!</definedName>
    <definedName name="_16__123Graph_XCHART_3" hidden="1">#N/A</definedName>
    <definedName name="_16__FDSAUDITLINK__" localSheetId="13" hidden="1">{"fdsup://directions/FAT Viewer?action=UPDATE&amp;creator=factset&amp;DYN_ARGS=TRUE&amp;DOC_NAME=FAT:FQL_AUDITING_CLIENT_TEMPLATE.FAT&amp;display_string=Audit&amp;VAR:KEY=KZAXEJQXEL&amp;VAR:QUERY=RkZfTkVUX0RFQlQoQU5OLDAsMCk=&amp;WINDOW=FIRST_POPUP&amp;HEIGHT=450&amp;WIDTH=450&amp;START_MAXIMIZED=","FALSE&amp;VAR:CALENDAR=US&amp;VAR:INDEX=0"}</definedName>
    <definedName name="_16__FDSAUDITLINK__" hidden="1">{"fdsup://directions/FAT Viewer?action=UPDATE&amp;creator=factset&amp;DYN_ARGS=TRUE&amp;DOC_NAME=FAT:FQL_AUDITING_CLIENT_TEMPLATE.FAT&amp;display_string=Audit&amp;VAR:KEY=KZAXEJQXEL&amp;VAR:QUERY=RkZfTkVUX0RFQlQoQU5OLDAsMCk=&amp;WINDOW=FIRST_POPUP&amp;HEIGHT=450&amp;WIDTH=450&amp;START_MAXIMIZED=","FALSE&amp;VAR:CALENDAR=US&amp;VAR:INDEX=0"}</definedName>
    <definedName name="_162___123Graph_XCHART_3" hidden="1">#N/A</definedName>
    <definedName name="_163__123Graph_ACHART_1" hidden="1">#N/A</definedName>
    <definedName name="_164__123Graph_ACHART_3" hidden="1">#N/A</definedName>
    <definedName name="_165____123Graph_BCHART_1" hidden="1">#REF!</definedName>
    <definedName name="_17__123Graph_DCHART_1" hidden="1">#REF!</definedName>
    <definedName name="_17__FDSAUDITLINK__" localSheetId="13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17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172__123Graph_BCHART_1" hidden="1">#N/A</definedName>
    <definedName name="_18__123Graph_ACHART_3" hidden="1">#REF!</definedName>
    <definedName name="_18__123Graph_BCHART_1" hidden="1">#REF!</definedName>
    <definedName name="_18__123Graph_DCHART_1" hidden="1">#REF!</definedName>
    <definedName name="_18__123Graph_ECHART_1" hidden="1">#REF!</definedName>
    <definedName name="_18__FDSAUDITLINK__" localSheetId="13" hidden="1">{"fdsup://directions/FAT Viewer?action=UPDATE&amp;creator=factset&amp;DYN_ARGS=TRUE&amp;DOC_NAME=FAT:FQL_AUDITING_CLIENT_TEMPLATE.FAT&amp;display_string=Audit&amp;VAR:KEY=IDCBWZIHIV&amp;VAR:QUERY=KEZGX05FVF9ERUJUKFFUUiwwKUBGRl9ORVRfREVCVChTRU1JLDApKQ==&amp;WINDOW=FIRST_POPUP&amp;HEIGHT=45","0&amp;WIDTH=450&amp;START_MAXIMIZED=FALSE&amp;VAR:CALENDAR=US&amp;VAR:SYMBOL=294542&amp;VAR:INDEX=0"}</definedName>
    <definedName name="_18__FDSAUDITLINK__" hidden="1">{"fdsup://directions/FAT Viewer?action=UPDATE&amp;creator=factset&amp;DYN_ARGS=TRUE&amp;DOC_NAME=FAT:FQL_AUDITING_CLIENT_TEMPLATE.FAT&amp;display_string=Audit&amp;VAR:KEY=IDCBWZIHIV&amp;VAR:QUERY=KEZGX05FVF9ERUJUKFFUUiwwKUBGRl9ORVRfREVCVChTRU1JLDApKQ==&amp;WINDOW=FIRST_POPUP&amp;HEIGHT=45","0&amp;WIDTH=450&amp;START_MAXIMIZED=FALSE&amp;VAR:CALENDAR=US&amp;VAR:SYMBOL=294542&amp;VAR:INDEX=0"}</definedName>
    <definedName name="_180__123Graph_BCHART_5" hidden="1">#N/A</definedName>
    <definedName name="_1830201" hidden="1">#N/A</definedName>
    <definedName name="_188__123Graph_CCHART_1" hidden="1">#N/A</definedName>
    <definedName name="_19__123Graph_CCHART_1" hidden="1">#REF!</definedName>
    <definedName name="_19__FDSAUDITLINK__" localSheetId="13" hidden="1">{"fdsup://directions/FAT Viewer?action=UPDATE&amp;creator=factset&amp;DYN_ARGS=TRUE&amp;DOC_NAME=FAT:FQL_AUDITING_CLIENT_TEMPLATE.FAT&amp;display_string=Audit&amp;VAR:KEY=MLKJADKDMV&amp;VAR:QUERY=KEZGX05FVF9ERUJUKFFUUiwwKUBGRl9ORVRfREVCVChTRU1JLDApKQ==&amp;WINDOW=FIRST_POPUP&amp;HEIGHT=45","0&amp;WIDTH=450&amp;START_MAXIMIZED=FALSE&amp;VAR:CALENDAR=US&amp;VAR:SYMBOL=710889&amp;VAR:INDEX=0"}</definedName>
    <definedName name="_19__FDSAUDITLINK__" hidden="1">{"fdsup://directions/FAT Viewer?action=UPDATE&amp;creator=factset&amp;DYN_ARGS=TRUE&amp;DOC_NAME=FAT:FQL_AUDITING_CLIENT_TEMPLATE.FAT&amp;display_string=Audit&amp;VAR:KEY=MLKJADKDMV&amp;VAR:QUERY=KEZGX05FVF9ERUJUKFFUUiwwKUBGRl9ORVRfREVCVChTRU1JLDApKQ==&amp;WINDOW=FIRST_POPUP&amp;HEIGHT=45","0&amp;WIDTH=450&amp;START_MAXIMIZED=FALSE&amp;VAR:CALENDAR=US&amp;VAR:SYMBOL=710889&amp;VAR:INDEX=0"}</definedName>
    <definedName name="_196__123Graph_DCHART_1" hidden="1">#N/A</definedName>
    <definedName name="_1Excel_BuiltIn_Print_Area_7_1">#REF!</definedName>
    <definedName name="_2____123Graph_CCHART_1" hidden="1">#REF!</definedName>
    <definedName name="_2___123Graph_BCHART_1" hidden="1">#REF!</definedName>
    <definedName name="_2__123Graph_ACHART_1" hidden="1">#REF!</definedName>
    <definedName name="_2__123Graph_AChart_1C" hidden="1">#REF!</definedName>
    <definedName name="_2__123Graph_ACHART_3" hidden="1">#REF!</definedName>
    <definedName name="_2__123Graph_BCHART_1" hidden="1">#REF!</definedName>
    <definedName name="_2__123Graph_FCHART_1" hidden="1">#REF!</definedName>
    <definedName name="_2__123Graph_XCHART_1" hidden="1">#REF!</definedName>
    <definedName name="_2__123Graph_XDEC_SEM" hidden="1">#REF!</definedName>
    <definedName name="_2__FDSAUDITLINK__" localSheetId="13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2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2_0__123Grap" hidden="1">[9]ICATU!#REF!</definedName>
    <definedName name="_20__123Graph_BCHART_1" hidden="1">#REF!</definedName>
    <definedName name="_20__123Graph_DCHART_2" hidden="1">#REF!</definedName>
    <definedName name="_20__FDSAUDITLINK__" localSheetId="13" hidden="1">{"fdsup://directions/FAT Viewer?action=UPDATE&amp;creator=factset&amp;DYN_ARGS=TRUE&amp;DOC_NAME=FAT:FQL_AUDITING_CLIENT_TEMPLATE.FAT&amp;display_string=Audit&amp;VAR:KEY=SBWBGFKRYL&amp;VAR:QUERY=KEZGX05FVF9ERUJUKFFUUiwwKUBGRl9ORVRfREVCVChTRU1JLDApKQ==&amp;WINDOW=FIRST_POPUP&amp;HEIGHT=45","0&amp;WIDTH=450&amp;START_MAXIMIZED=FALSE&amp;VAR:CALENDAR=US&amp;VAR:SYMBOL=B010V4&amp;VAR:INDEX=0"}</definedName>
    <definedName name="_20__FDSAUDITLINK__" hidden="1">{"fdsup://directions/FAT Viewer?action=UPDATE&amp;creator=factset&amp;DYN_ARGS=TRUE&amp;DOC_NAME=FAT:FQL_AUDITING_CLIENT_TEMPLATE.FAT&amp;display_string=Audit&amp;VAR:KEY=SBWBGFKRYL&amp;VAR:QUERY=KEZGX05FVF9ERUJUKFFUUiwwKUBGRl9ORVRfREVCVChTRU1JLDApKQ==&amp;WINDOW=FIRST_POPUP&amp;HEIGHT=45","0&amp;WIDTH=450&amp;START_MAXIMIZED=FALSE&amp;VAR:CALENDAR=US&amp;VAR:SYMBOL=B010V4&amp;VAR:INDEX=0"}</definedName>
    <definedName name="_204__123Graph_ECHART_1" hidden="1">#N/A</definedName>
    <definedName name="_206____123Graph_CCHART_1" hidden="1">#REF!</definedName>
    <definedName name="_21______123Graph_DCHART_1" hidden="1">#N/A</definedName>
    <definedName name="_21__123Graph_ACHART_3" hidden="1">#REF!</definedName>
    <definedName name="_21__123Graph_ECHART_1" hidden="1">#REF!</definedName>
    <definedName name="_21__FDSAUDITLINK__" localSheetId="13" hidden="1">{"fdsup://directions/FAT Viewer?action=UPDATE&amp;creator=factset&amp;DYN_ARGS=TRUE&amp;DOC_NAME=FAT:FQL_AUDITING_CLIENT_TEMPLATE.FAT&amp;display_string=Audit&amp;VAR:KEY=KTKNUBSFYF&amp;VAR:QUERY=KEZGX05FVF9ERUJUKFFUUiwwKUBGRl9ORVRfREVCVChTRU1JLDApKQ==&amp;WINDOW=FIRST_POPUP&amp;HEIGHT=45","0&amp;WIDTH=450&amp;START_MAXIMIZED=FALSE&amp;VAR:CALENDAR=US&amp;VAR:SYMBOL=294542&amp;VAR:INDEX=0"}</definedName>
    <definedName name="_21__FDSAUDITLINK__" hidden="1">{"fdsup://directions/FAT Viewer?action=UPDATE&amp;creator=factset&amp;DYN_ARGS=TRUE&amp;DOC_NAME=FAT:FQL_AUDITING_CLIENT_TEMPLATE.FAT&amp;display_string=Audit&amp;VAR:KEY=KTKNUBSFYF&amp;VAR:QUERY=KEZGX05FVF9ERUJUKFFUUiwwKUBGRl9ORVRfREVCVChTRU1JLDApKQ==&amp;WINDOW=FIRST_POPUP&amp;HEIGHT=45","0&amp;WIDTH=450&amp;START_MAXIMIZED=FALSE&amp;VAR:CALENDAR=US&amp;VAR:SYMBOL=294542&amp;VAR:INDEX=0"}</definedName>
    <definedName name="_212__123Graph_FCHART_1" hidden="1">#N/A</definedName>
    <definedName name="_22__123Graph_CCHART_1" hidden="1">#REF!</definedName>
    <definedName name="_22__123Graph_ECHART_1" hidden="1">#REF!</definedName>
    <definedName name="_22__123Graph_FCHART_1" hidden="1">#REF!</definedName>
    <definedName name="_22__FDSAUDITLINK__" localSheetId="13" hidden="1">{"fdsup://directions/FAT Viewer?action=UPDATE&amp;creator=factset&amp;DYN_ARGS=TRUE&amp;DOC_NAME=FAT:FQL_AUDITING_CLIENT_TEMPLATE.FAT&amp;display_string=Audit&amp;VAR:KEY=DCVGZALMZS&amp;VAR:QUERY=RkZfTkVUX0RFQlQoQU5OLDAsMCk=&amp;WINDOW=FIRST_POPUP&amp;HEIGHT=450&amp;WIDTH=450&amp;START_MAXIMIZED=","FALSE&amp;VAR:CALENDAR=US&amp;VAR:SYMBOL=88731730&amp;VAR:INDEX=0"}</definedName>
    <definedName name="_22__FDSAUDITLINK__" hidden="1">{"fdsup://directions/FAT Viewer?action=UPDATE&amp;creator=factset&amp;DYN_ARGS=TRUE&amp;DOC_NAME=FAT:FQL_AUDITING_CLIENT_TEMPLATE.FAT&amp;display_string=Audit&amp;VAR:KEY=DCVGZALMZS&amp;VAR:QUERY=RkZfTkVUX0RFQlQoQU5OLDAsMCk=&amp;WINDOW=FIRST_POPUP&amp;HEIGHT=450&amp;WIDTH=450&amp;START_MAXIMIZED=","FALSE&amp;VAR:CALENDAR=US&amp;VAR:SYMBOL=88731730&amp;VAR:INDEX=0"}</definedName>
    <definedName name="_22_0__123Grap" hidden="1">[8]ICATU!#REF!</definedName>
    <definedName name="_220__123Graph_XCHART_3" hidden="1">#N/A</definedName>
    <definedName name="_23__FDSAUDITLINK__" localSheetId="13" hidden="1">{"fdsup://directions/FAT Viewer?action=UPDATE&amp;creator=factset&amp;DYN_ARGS=TRUE&amp;DOC_NAME=FAT:FQL_AUDITING_CLIENT_TEMPLATE.FAT&amp;display_string=Audit&amp;VAR:KEY=ZMZIRGRQDQ&amp;VAR:QUERY=RkZfREVCVChBTk4sMCwwKQ==&amp;WINDOW=FIRST_POPUP&amp;HEIGHT=450&amp;WIDTH=450&amp;START_MAXIMIZED=FALS","E&amp;VAR:CALENDAR=US&amp;VAR:SYMBOL=B4WXN8&amp;VAR:INDEX=0"}</definedName>
    <definedName name="_23__FDSAUDITLINK__" hidden="1">{"fdsup://directions/FAT Viewer?action=UPDATE&amp;creator=factset&amp;DYN_ARGS=TRUE&amp;DOC_NAME=FAT:FQL_AUDITING_CLIENT_TEMPLATE.FAT&amp;display_string=Audit&amp;VAR:KEY=ZMZIRGRQDQ&amp;VAR:QUERY=RkZfREVCVChBTk4sMCwwKQ==&amp;WINDOW=FIRST_POPUP&amp;HEIGHT=450&amp;WIDTH=450&amp;START_MAXIMIZED=FALS","E&amp;VAR:CALENDAR=US&amp;VAR:SYMBOL=B4WXN8&amp;VAR:INDEX=0"}</definedName>
    <definedName name="_24__123Graph_CCHART_1" hidden="1">#REF!</definedName>
    <definedName name="_24__123Graph_DCHART_1" hidden="1">#REF!</definedName>
    <definedName name="_24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24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247____123Graph_DCHART_1" hidden="1">#REF!</definedName>
    <definedName name="_25__123Graph_BCHART_1" hidden="1">#REF!</definedName>
    <definedName name="_25__123Graph_DCHART_1" hidden="1">#REF!</definedName>
    <definedName name="_25__123Graph_FCHART_1" hidden="1">#REF!</definedName>
    <definedName name="_25__FDSAUDITLINK__" localSheetId="13" hidden="1">{"fdsup://directions/FAT Viewer?action=UPDATE&amp;creator=factset&amp;DYN_ARGS=TRUE&amp;DOC_NAME=FAT:FQL_AUDITING_CLIENT_TEMPLATE.FAT&amp;display_string=Audit&amp;VAR:KEY=HWDOVCXWTK&amp;VAR:QUERY=RkZfREVCVChBTk4sMCwwKQ==&amp;WINDOW=FIRST_POPUP&amp;HEIGHT=450&amp;WIDTH=450&amp;START_MAXIMIZED=FALS","E&amp;VAR:CALENDAR=US&amp;VAR:SYMBOL=58943310&amp;VAR:INDEX=0"}</definedName>
    <definedName name="_25__FDSAUDITLINK__" hidden="1">{"fdsup://directions/FAT Viewer?action=UPDATE&amp;creator=factset&amp;DYN_ARGS=TRUE&amp;DOC_NAME=FAT:FQL_AUDITING_CLIENT_TEMPLATE.FAT&amp;display_string=Audit&amp;VAR:KEY=HWDOVCXWTK&amp;VAR:QUERY=RkZfREVCVChBTk4sMCwwKQ==&amp;WINDOW=FIRST_POPUP&amp;HEIGHT=450&amp;WIDTH=450&amp;START_MAXIMIZED=FALS","E&amp;VAR:CALENDAR=US&amp;VAR:SYMBOL=58943310&amp;VAR:INDEX=0"}</definedName>
    <definedName name="_26__123Graph_FCHART_1" hidden="1">#REF!</definedName>
    <definedName name="_26__123Graph_XCHART_3" hidden="1">#REF!</definedName>
    <definedName name="_26__FDSAUDITLINK__" localSheetId="13" hidden="1">{"fdsup://directions/FAT Viewer?action=UPDATE&amp;creator=factset&amp;DYN_ARGS=TRUE&amp;DOC_NAME=FAT:FQL_AUDITING_CLIENT_TEMPLATE.FAT&amp;display_string=Audit&amp;VAR:KEY=UZINYXYJIP&amp;VAR:QUERY=RkZfREVCVChBTk4sMCwwKQ==&amp;WINDOW=FIRST_POPUP&amp;HEIGHT=450&amp;WIDTH=450&amp;START_MAXIMIZED=FALS","E&amp;VAR:CALENDAR=US&amp;VAR:SYMBOL=209691&amp;VAR:INDEX=0"}</definedName>
    <definedName name="_26__FDSAUDITLINK__" hidden="1">{"fdsup://directions/FAT Viewer?action=UPDATE&amp;creator=factset&amp;DYN_ARGS=TRUE&amp;DOC_NAME=FAT:FQL_AUDITING_CLIENT_TEMPLATE.FAT&amp;display_string=Audit&amp;VAR:KEY=UZINYXYJIP&amp;VAR:QUERY=RkZfREVCVChBTk4sMCwwKQ==&amp;WINDOW=FIRST_POPUP&amp;HEIGHT=450&amp;WIDTH=450&amp;START_MAXIMIZED=FALS","E&amp;VAR:CALENDAR=US&amp;VAR:SYMBOL=209691&amp;VAR:INDEX=0"}</definedName>
    <definedName name="_27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7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______123Graph_ECHART_1" hidden="1">#N/A</definedName>
    <definedName name="_28__123Graph_DCHART_1" hidden="1">#REF!</definedName>
    <definedName name="_28__123Graph_XCHART_3" hidden="1">#REF!</definedName>
    <definedName name="_28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88____123Graph_ECHART_1" hidden="1">#REF!</definedName>
    <definedName name="_29__123Graph_DCHART_1" hidden="1">#REF!</definedName>
    <definedName name="_29__123Graph_ECHART_1" hidden="1">#REF!</definedName>
    <definedName name="_29__123Graph_XCHART_3" hidden="1">#REF!</definedName>
    <definedName name="_29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9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2Excel_BuiltIn_Print_Area_8_1">#REF!</definedName>
    <definedName name="_3____123Graph_DCHART_1" hidden="1">#REF!</definedName>
    <definedName name="_3___123Graph_ACHART_3" hidden="1">#REF!</definedName>
    <definedName name="_3___123Graph_XCHART_1" hidden="1">#REF!</definedName>
    <definedName name="_3__123Graph_ACHART_1" hidden="1">#REF!</definedName>
    <definedName name="_3__123Graph_ACHART_3" hidden="1">#REF!</definedName>
    <definedName name="_3__123Graph_BCHART_1" hidden="1">#REF!</definedName>
    <definedName name="_3__123Graph_XCHART_1" hidden="1">#REF!</definedName>
    <definedName name="_3__123Graph_XCHART_3" hidden="1">#REF!</definedName>
    <definedName name="_3__FDSAUDITLINK__" localSheetId="13" hidden="1">{"fdsup://directions/FAT Viewer?action=UPDATE&amp;creator=factset&amp;DYN_ARGS=TRUE&amp;DOC_NAME=FAT:FQL_AUDITING_CLIENT_TEMPLATE.FAT&amp;display_string=Audit&amp;VAR:KEY=UJUFCVSXID&amp;VAR:QUERY=RkZfREVCVChBTk4sMCwwLEFZLCxVU0Qp&amp;WINDOW=FIRST_POPUP&amp;HEIGHT=450&amp;WIDTH=450&amp;START_MAXIMI","ZED=FALSE&amp;VAR:CALENDAR=US&amp;VAR:SYMBOL=HHS&amp;VAR:INDEX=0"}</definedName>
    <definedName name="_3__FDSAUDITLINK__" hidden="1">{"fdsup://directions/FAT Viewer?action=UPDATE&amp;creator=factset&amp;DYN_ARGS=TRUE&amp;DOC_NAME=FAT:FQL_AUDITING_CLIENT_TEMPLATE.FAT&amp;display_string=Audit&amp;VAR:KEY=UJUFCVSXID&amp;VAR:QUERY=RkZfREVCVChBTk4sMCwwLEFZLCxVU0Qp&amp;WINDOW=FIRST_POPUP&amp;HEIGHT=450&amp;WIDTH=450&amp;START_MAXIMI","ZED=FALSE&amp;VAR:CALENDAR=US&amp;VAR:SYMBOL=HHS&amp;VAR:INDEX=0"}</definedName>
    <definedName name="_3_0__123Grap" hidden="1">[6]ICATU!#REF!</definedName>
    <definedName name="_30__123Graph_DCHART_1" hidden="1">#REF!</definedName>
    <definedName name="_30__123Graph_XCHART_3" hidden="1">#REF!</definedName>
    <definedName name="_30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0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1__123Graph_ECHART_1" hidden="1">#REF!</definedName>
    <definedName name="_31__FDSAUDITLINK__" localSheetId="13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1__FDSAUDITLINK__" hidden="1">{"fdsup://directions/FAT Viewer?action=UPDATE&amp;creator=factset&amp;DYN_ARGS=TRUE&amp;DOC_NAME=FAT:FQL_AUDITING_CLIENT_TEMPLATE.FAT&amp;display_string=Audit&amp;VAR:KEY=ILGLOLANKR&amp;VAR:QUERY=RkZfREVCVChBTk4sMCwwKQ==&amp;WINDOW=FIRST_POPUP&amp;HEIGHT=450&amp;WIDTH=450&amp;START_MAXIMIZED=FALS","E&amp;VAR:CALENDAR=US&amp;VAR:INDEX=0"}</definedName>
    <definedName name="_32__123Graph_DCHART_1" hidden="1">#REF!</definedName>
    <definedName name="_32__123Graph_ECHART_1" hidden="1">#REF!</definedName>
    <definedName name="_32__FDSAUDITLINK__" localSheetId="13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32__FDSAUDITLINK__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329____123Graph_FCHART_1" hidden="1">#REF!</definedName>
    <definedName name="_33__FDSAUDITLINK__" localSheetId="13" hidden="1">{"fdsup://directions/FAT Viewer?action=UPDATE&amp;creator=factset&amp;DYN_ARGS=TRUE&amp;DOC_NAME=FAT:FQL_AUDITING_CLIENT_TEMPLATE.FAT&amp;display_string=Audit&amp;VAR:KEY=WJALYXQDMR&amp;VAR:QUERY=RkZfREVCVChBTk4sMCwwKQ==&amp;WINDOW=FIRST_POPUP&amp;HEIGHT=450&amp;WIDTH=450&amp;START_MAXIMIZED=FALS","E&amp;VAR:CALENDAR=US&amp;VAR:SYMBOL=B010V4&amp;VAR:INDEX=0"}</definedName>
    <definedName name="_33__FDSAUDITLINK__" hidden="1">{"fdsup://directions/FAT Viewer?action=UPDATE&amp;creator=factset&amp;DYN_ARGS=TRUE&amp;DOC_NAME=FAT:FQL_AUDITING_CLIENT_TEMPLATE.FAT&amp;display_string=Audit&amp;VAR:KEY=WJALYXQDMR&amp;VAR:QUERY=RkZfREVCVChBTk4sMCwwKQ==&amp;WINDOW=FIRST_POPUP&amp;HEIGHT=450&amp;WIDTH=450&amp;START_MAXIMIZED=FALS","E&amp;VAR:CALENDAR=US&amp;VAR:SYMBOL=B010V4&amp;VAR:INDEX=0"}</definedName>
    <definedName name="_34__123Graph_FCHART_1" hidden="1">#REF!</definedName>
    <definedName name="_34__FDSAUDITLINK__" localSheetId="13" hidden="1">{"fdsup://directions/FAT Viewer?action=UPDATE&amp;creator=factset&amp;DYN_ARGS=TRUE&amp;DOC_NAME=FAT:FQL_AUDITING_CLIENT_TEMPLATE.FAT&amp;display_string=Audit&amp;VAR:KEY=WDUXANKJCL&amp;VAR:QUERY=RkZfREVCVChBTk4sMCwwKQ==&amp;WINDOW=FIRST_POPUP&amp;HEIGHT=450&amp;WIDTH=450&amp;START_MAXIMIZED=FALS","E&amp;VAR:CALENDAR=US&amp;VAR:SYMBOL=710889&amp;VAR:INDEX=0"}</definedName>
    <definedName name="_34__FDSAUDITLINK__" hidden="1">{"fdsup://directions/FAT Viewer?action=UPDATE&amp;creator=factset&amp;DYN_ARGS=TRUE&amp;DOC_NAME=FAT:FQL_AUDITING_CLIENT_TEMPLATE.FAT&amp;display_string=Audit&amp;VAR:KEY=WDUXANKJCL&amp;VAR:QUERY=RkZfREVCVChBTk4sMCwwKQ==&amp;WINDOW=FIRST_POPUP&amp;HEIGHT=450&amp;WIDTH=450&amp;START_MAXIMIZED=FALS","E&amp;VAR:CALENDAR=US&amp;VAR:SYMBOL=710889&amp;VAR:INDEX=0"}</definedName>
    <definedName name="_35_______123Graph_BCHART_1" hidden="1">#REF!</definedName>
    <definedName name="_35______123Graph_FCHART_1" hidden="1">#N/A</definedName>
    <definedName name="_35__123Graph_DCHART_1" hidden="1">#REF!</definedName>
    <definedName name="_35__123Graph_XCHART_3" hidden="1">#REF!</definedName>
    <definedName name="_35__FDSAUDITLINK__" localSheetId="13" hidden="1">{"fdsup://directions/FAT Viewer?action=UPDATE&amp;creator=factset&amp;DYN_ARGS=TRUE&amp;DOC_NAME=FAT:FQL_AUDITING_CLIENT_TEMPLATE.FAT&amp;display_string=Audit&amp;VAR:KEY=YLYDATYBUH&amp;VAR:QUERY=RkZfREVCVChBTk4sMCwwKQ==&amp;WINDOW=FIRST_POPUP&amp;HEIGHT=450&amp;WIDTH=450&amp;START_MAXIMIZED=FALS","E&amp;VAR:CALENDAR=US&amp;VAR:SYMBOL=B06YX2&amp;VAR:INDEX=0"}</definedName>
    <definedName name="_35__FDSAUDITLINK__" hidden="1">{"fdsup://directions/FAT Viewer?action=UPDATE&amp;creator=factset&amp;DYN_ARGS=TRUE&amp;DOC_NAME=FAT:FQL_AUDITING_CLIENT_TEMPLATE.FAT&amp;display_string=Audit&amp;VAR:KEY=YLYDATYBUH&amp;VAR:QUERY=RkZfREVCVChBTk4sMCwwKQ==&amp;WINDOW=FIRST_POPUP&amp;HEIGHT=450&amp;WIDTH=450&amp;START_MAXIMIZED=FALS","E&amp;VAR:CALENDAR=US&amp;VAR:SYMBOL=B06YX2&amp;VAR:INDEX=0"}</definedName>
    <definedName name="_36__123Graph_ECHART_1" hidden="1">#REF!</definedName>
    <definedName name="_36__123Graph_FCHART_1" hidden="1">#REF!</definedName>
    <definedName name="_36__FDSAUDITLINK__" localSheetId="13" hidden="1">{"fdsup://directions/FAT Viewer?action=UPDATE&amp;creator=factset&amp;DYN_ARGS=TRUE&amp;DOC_NAME=FAT:FQL_AUDITING_CLIENT_TEMPLATE.FAT&amp;display_string=Audit&amp;VAR:KEY=FGLALKLCNO&amp;VAR:QUERY=RkZfTkVUX0RFQlQoQU5OLDAsMCk=&amp;WINDOW=FIRST_POPUP&amp;HEIGHT=450&amp;WIDTH=450&amp;START_MAXIMIZED=","FALSE&amp;VAR:CALENDAR=US&amp;VAR:SYMBOL=92553P20&amp;VAR:INDEX=0"}</definedName>
    <definedName name="_36__FDSAUDITLINK__" hidden="1">{"fdsup://directions/FAT Viewer?action=UPDATE&amp;creator=factset&amp;DYN_ARGS=TRUE&amp;DOC_NAME=FAT:FQL_AUDITING_CLIENT_TEMPLATE.FAT&amp;display_string=Audit&amp;VAR:KEY=FGLALKLCNO&amp;VAR:QUERY=RkZfTkVUX0RFQlQoQU5OLDAsMCk=&amp;WINDOW=FIRST_POPUP&amp;HEIGHT=450&amp;WIDTH=450&amp;START_MAXIMIZED=","FALSE&amp;VAR:CALENDAR=US&amp;VAR:SYMBOL=92553P20&amp;VAR:INDEX=0"}</definedName>
    <definedName name="_37__123Graph_FCHART_1" hidden="1">#REF!</definedName>
    <definedName name="_370____123Graph_XCHART_3" hidden="1">#REF!</definedName>
    <definedName name="_371___123Graph_ACHART_1" hidden="1">#REF!</definedName>
    <definedName name="_372___123Graph_ACHART_3" hidden="1">#REF!</definedName>
    <definedName name="_376__123Graph_ACHART_1" hidden="1">#REF!</definedName>
    <definedName name="_380__123Graph_ACHART_3" hidden="1">#REF!</definedName>
    <definedName name="_3Excel_BuiltIn_Print_Titles_1_1">#REF!</definedName>
    <definedName name="_4____123Graph_ECHART_1" hidden="1">#REF!</definedName>
    <definedName name="_4__123Graph_ACHART_1" hidden="1">#REF!</definedName>
    <definedName name="_4__123Graph_ACHART_3" hidden="1">#REF!</definedName>
    <definedName name="_4__123Graph_BCHART_1" hidden="1">#REF!</definedName>
    <definedName name="_4__123Graph_BCHART_5" hidden="1">#N/A</definedName>
    <definedName name="_4__123Graph_CCHART_1" hidden="1">#REF!</definedName>
    <definedName name="_4__123Graph_XDEC_SEM" hidden="1">#REF!</definedName>
    <definedName name="_4__123Graph_XLTQ_SEM" hidden="1">#REF!</definedName>
    <definedName name="_4__FDSAUDITLINK__" localSheetId="13" hidden="1">{"fdsup://directions/FAT Viewer?action=UPDATE&amp;creator=factset&amp;DYN_ARGS=TRUE&amp;DOC_NAME=FAT:FQL_AUDITING_CLIENT_TEMPLATE.FAT&amp;display_string=Audit&amp;VAR:KEY=SFMZGRCNWD&amp;VAR:QUERY=RkZfREVCVChBTk4sMCwwLEFZLCxVU0Qp&amp;WINDOW=FIRST_POPUP&amp;HEIGHT=450&amp;WIDTH=450&amp;START_MAXIMI","ZED=FALSE&amp;VAR:CALENDAR=US&amp;VAR:SYMBOL=DNB&amp;VAR:INDEX=0"}</definedName>
    <definedName name="_4__FDSAUDITLINK__" hidden="1">{"fdsup://directions/FAT Viewer?action=UPDATE&amp;creator=factset&amp;DYN_ARGS=TRUE&amp;DOC_NAME=FAT:FQL_AUDITING_CLIENT_TEMPLATE.FAT&amp;display_string=Audit&amp;VAR:KEY=SFMZGRCNWD&amp;VAR:QUERY=RkZfREVCVChBTk4sMCwwLEFZLCxVU0Qp&amp;WINDOW=FIRST_POPUP&amp;HEIGHT=450&amp;WIDTH=450&amp;START_MAXIMI","ZED=FALSE&amp;VAR:CALENDAR=US&amp;VAR:SYMBOL=DNB&amp;VAR:INDEX=0"}</definedName>
    <definedName name="_40_______123Graph_CCHART_1" hidden="1">#REF!</definedName>
    <definedName name="_40__123Graph_XCHART_3" hidden="1">#REF!</definedName>
    <definedName name="_42______123Graph_XCHART_3" hidden="1">#N/A</definedName>
    <definedName name="_425__123Graph_BCHART_1" hidden="1">#REF!</definedName>
    <definedName name="_43__123Graph_FCHART_1" hidden="1">#REF!</definedName>
    <definedName name="_43__123Graph_XCHART_3" hidden="1">#REF!</definedName>
    <definedName name="_44__123Graph_CCHART_1" hidden="1">#REF!</definedName>
    <definedName name="_45_______123Graph_DCHART_1" hidden="1">#REF!</definedName>
    <definedName name="_46__123Graph_ECHART_1" hidden="1">#REF!</definedName>
    <definedName name="_470__123Graph_CCHART_1" hidden="1">#REF!</definedName>
    <definedName name="_49__FDSAUDITLINK__" localSheetId="13" hidden="1">{"fdsup://directions/FAT Viewer?action=UPDATE&amp;creator=factset&amp;DYN_ARGS=TRUE&amp;DOC_NAME=FAT:FQL_AUDITING_CLIENT_TEMPLATE.FAT&amp;display_string=Audit&amp;VAR:KEY=CXORKHYXUX&amp;VAR:QUERY=RkZfREVCVChBTk4sMCwwKQ==&amp;WINDOW=FIRST_POPUP&amp;HEIGHT=450&amp;WIDTH=450&amp;START_MAXIMIZED=FALS","E&amp;VAR:CALENDAR=US&amp;VAR:SYMBOL=294542&amp;VAR:INDEX=0"}</definedName>
    <definedName name="_49__FDSAUDITLINK__" hidden="1">{"fdsup://directions/FAT Viewer?action=UPDATE&amp;creator=factset&amp;DYN_ARGS=TRUE&amp;DOC_NAME=FAT:FQL_AUDITING_CLIENT_TEMPLATE.FAT&amp;display_string=Audit&amp;VAR:KEY=CXORKHYXUX&amp;VAR:QUERY=RkZfREVCVChBTk4sMCwwKQ==&amp;WINDOW=FIRST_POPUP&amp;HEIGHT=450&amp;WIDTH=450&amp;START_MAXIMIZED=FALS","E&amp;VAR:CALENDAR=US&amp;VAR:SYMBOL=294542&amp;VAR:INDEX=0"}</definedName>
    <definedName name="_5____123Graph_FCHART_1" hidden="1">#REF!</definedName>
    <definedName name="_5__123Graph_ACHART_2" hidden="1">#REF!</definedName>
    <definedName name="_5__123Graph_ACHART_3" hidden="1">#REF!</definedName>
    <definedName name="_5__123Graph_BCHART_1" hidden="1">#REF!</definedName>
    <definedName name="_5__123Graph_BChart_1C" hidden="1">#REF!</definedName>
    <definedName name="_5__123Graph_CCHART_1" hidden="1">#N/A</definedName>
    <definedName name="_5__123Graph_DCHART_1" hidden="1">#REF!</definedName>
    <definedName name="_5__FDSAUDITLINK__" localSheetId="13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5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50_______123Graph_ECHART_1" hidden="1">#REF!</definedName>
    <definedName name="_50_____123Graph_BCHART_1" hidden="1">#N/A</definedName>
    <definedName name="_50__123Graph_XCHART_3" hidden="1">#REF!</definedName>
    <definedName name="_50__FDSAUDITLINK__" localSheetId="13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50__FDSAUDITLINK__" hidden="1">{"fdsup://directions/FAT Viewer?action=UPDATE&amp;creator=factset&amp;DYN_ARGS=TRUE&amp;DOC_NAME=FAT:FQL_AUDITING_CLIENT_TEMPLATE.FAT&amp;display_string=Audit&amp;VAR:KEY=QJQTWZCTOP&amp;VAR:QUERY=RkZfREVCVChBTk4sMCwwKQ==&amp;WINDOW=FIRST_POPUP&amp;HEIGHT=450&amp;WIDTH=450&amp;START_MAXIMIZED=FALS","E&amp;VAR:CALENDAR=US&amp;VAR:SYMBOL=B06YX2&amp;VAR:INDEX=0"}</definedName>
    <definedName name="_51__FDSAUDITLINK__" localSheetId="13" hidden="1">{"fdsup://directions/FAT Viewer?action=UPDATE&amp;creator=factset&amp;DYN_ARGS=TRUE&amp;DOC_NAME=FAT:FQL_AUDITING_CLIENT_TEMPLATE.FAT&amp;display_string=Audit&amp;VAR:KEY=LWNEPKPEBA&amp;VAR:QUERY=RkZfREVCVChBTk4sMCwwKQ==&amp;WINDOW=FIRST_POPUP&amp;HEIGHT=450&amp;WIDTH=450&amp;START_MAXIMIZED=FALS","E&amp;VAR:CALENDAR=US&amp;VAR:SYMBOL=555299&amp;VAR:INDEX=0"}</definedName>
    <definedName name="_51__FDSAUDITLINK__" hidden="1">{"fdsup://directions/FAT Viewer?action=UPDATE&amp;creator=factset&amp;DYN_ARGS=TRUE&amp;DOC_NAME=FAT:FQL_AUDITING_CLIENT_TEMPLATE.FAT&amp;display_string=Audit&amp;VAR:KEY=LWNEPKPEBA&amp;VAR:QUERY=RkZfREVCVChBTk4sMCwwKQ==&amp;WINDOW=FIRST_POPUP&amp;HEIGHT=450&amp;WIDTH=450&amp;START_MAXIMIZED=FALS","E&amp;VAR:CALENDAR=US&amp;VAR:SYMBOL=555299&amp;VAR:INDEX=0"}</definedName>
    <definedName name="_515__123Graph_DCHART_1" hidden="1">#REF!</definedName>
    <definedName name="_52__FDSAUDITLINK__" localSheetId="13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2__FDSAUDITLINK__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3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53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54__FDSAUDITLINK__" localSheetId="13" hidden="1">{"fdsup://directions/FAT Viewer?action=UPDATE&amp;creator=factset&amp;DYN_ARGS=TRUE&amp;DOC_NAME=FAT:FQL_AUDITING_CLIENT_TEMPLATE.FAT&amp;display_string=Audit&amp;VAR:KEY=ELMJYFGHOH&amp;VAR:QUERY=RkZfREVCVChBTk4sMCwwKQ==&amp;WINDOW=FIRST_POPUP&amp;HEIGHT=450&amp;WIDTH=450&amp;START_MAXIMIZED=FALS","E&amp;VAR:CALENDAR=US&amp;VAR:SYMBOL=664068&amp;VAR:INDEX=0"}</definedName>
    <definedName name="_54__FDSAUDITLINK__" hidden="1">{"fdsup://directions/FAT Viewer?action=UPDATE&amp;creator=factset&amp;DYN_ARGS=TRUE&amp;DOC_NAME=FAT:FQL_AUDITING_CLIENT_TEMPLATE.FAT&amp;display_string=Audit&amp;VAR:KEY=ELMJYFGHOH&amp;VAR:QUERY=RkZfREVCVChBTk4sMCwwKQ==&amp;WINDOW=FIRST_POPUP&amp;HEIGHT=450&amp;WIDTH=450&amp;START_MAXIMIZED=FALS","E&amp;VAR:CALENDAR=US&amp;VAR:SYMBOL=664068&amp;VAR:INDEX=0"}</definedName>
    <definedName name="_55_______123Graph_FCHART_1" hidden="1">#REF!</definedName>
    <definedName name="_55__FDSAUDITLINK__" localSheetId="13" hidden="1">{"fdsup://directions/FAT Viewer?action=UPDATE&amp;creator=factset&amp;DYN_ARGS=TRUE&amp;DOC_NAME=FAT:FQL_AUDITING_CLIENT_TEMPLATE.FAT&amp;display_string=Audit&amp;VAR:KEY=BULMFERCLK&amp;VAR:QUERY=RkZfTkVUX0RFQlQoQU5OLDAsMCk=&amp;WINDOW=FIRST_POPUP&amp;HEIGHT=450&amp;WIDTH=450&amp;START_MAXIMIZED=","FALSE&amp;VAR:CALENDAR=US&amp;VAR:SYMBOL=209691&amp;VAR:INDEX=0"}</definedName>
    <definedName name="_55__FDSAUDITLINK__" hidden="1">{"fdsup://directions/FAT Viewer?action=UPDATE&amp;creator=factset&amp;DYN_ARGS=TRUE&amp;DOC_NAME=FAT:FQL_AUDITING_CLIENT_TEMPLATE.FAT&amp;display_string=Audit&amp;VAR:KEY=BULMFERCLK&amp;VAR:QUERY=RkZfTkVUX0RFQlQoQU5OLDAsMCk=&amp;WINDOW=FIRST_POPUP&amp;HEIGHT=450&amp;WIDTH=450&amp;START_MAXIMIZED=","FALSE&amp;VAR:CALENDAR=US&amp;VAR:SYMBOL=209691&amp;VAR:INDEX=0"}</definedName>
    <definedName name="_56__FDSAUDITLINK__" localSheetId="13" hidden="1">{"fdsup://directions/FAT Viewer?action=UPDATE&amp;creator=factset&amp;DYN_ARGS=TRUE&amp;DOC_NAME=FAT:FQL_AUDITING_CLIENT_TEMPLATE.FAT&amp;display_string=Audit&amp;VAR:KEY=PCBYLCVWFI&amp;VAR:QUERY=RkZfREVCVChBTk4sMCwwKQ==&amp;WINDOW=FIRST_POPUP&amp;HEIGHT=450&amp;WIDTH=450&amp;START_MAXIMIZED=FALS","E&amp;VAR:CALENDAR=US&amp;VAR:SYMBOL=48815220&amp;VAR:INDEX=0"}</definedName>
    <definedName name="_56__FDSAUDITLINK__" hidden="1">{"fdsup://directions/FAT Viewer?action=UPDATE&amp;creator=factset&amp;DYN_ARGS=TRUE&amp;DOC_NAME=FAT:FQL_AUDITING_CLIENT_TEMPLATE.FAT&amp;display_string=Audit&amp;VAR:KEY=PCBYLCVWFI&amp;VAR:QUERY=RkZfREVCVChBTk4sMCwwKQ==&amp;WINDOW=FIRST_POPUP&amp;HEIGHT=450&amp;WIDTH=450&amp;START_MAXIMIZED=FALS","E&amp;VAR:CALENDAR=US&amp;VAR:SYMBOL=48815220&amp;VAR:INDEX=0"}</definedName>
    <definedName name="_560__123Graph_ECHART_1" hidden="1">#REF!</definedName>
    <definedName name="_57__123Graph_FCHART_1" hidden="1">#REF!</definedName>
    <definedName name="_57__FDSAUDITLINK__" localSheetId="13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7__FDSAUDITLINK__" hidden="1">{"fdsup://directions/FAT Viewer?action=UPDATE&amp;creator=factset&amp;DYN_ARGS=TRUE&amp;DOC_NAME=FAT:FQL_AUDITING_CLIENT_TEMPLATE.FAT&amp;display_string=Audit&amp;VAR:KEY=CDSBKPQDIN&amp;VAR:QUERY=RkZfREVCVChBTk4sMCwwKQ==&amp;WINDOW=FIRST_POPUP&amp;HEIGHT=450&amp;WIDTH=450&amp;START_MAXIMIZED=FALS","E&amp;VAR:CALENDAR=US&amp;VAR:INDEX=0"}</definedName>
    <definedName name="_58_____123Graph_CCHART_1" hidden="1">#N/A</definedName>
    <definedName name="_6____123Graph_XCHART_3" hidden="1">#REF!</definedName>
    <definedName name="_6__123Graph_ACHART_1" hidden="1">#REF!</definedName>
    <definedName name="_6__123Graph_ACHART_3" hidden="1">#REF!</definedName>
    <definedName name="_6__123Graph_BCHART_1" hidden="1">#REF!</definedName>
    <definedName name="_6__123Graph_CCHART_1" hidden="1">#REF!</definedName>
    <definedName name="_6__123Graph_DCHART_1" hidden="1">#N/A</definedName>
    <definedName name="_6__123Graph_ECHART_1" hidden="1">#REF!</definedName>
    <definedName name="_6__123Graph_XDEC_SEM" hidden="1">#REF!</definedName>
    <definedName name="_6__FDSAUDITLINK__" localSheetId="13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6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60_______123Graph_XCHART_3" hidden="1">#REF!</definedName>
    <definedName name="_605__123Graph_FCHART_1" hidden="1">#REF!</definedName>
    <definedName name="_62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2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3__123Graph_DCHART_1" hidden="1">#REF!</definedName>
    <definedName name="_63__FDSAUDITLINK__" localSheetId="13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3__FDSAUDITLINK__" hidden="1">{"fdsup://directions/FAT Viewer?action=UPDATE&amp;creator=factset&amp;DYN_ARGS=TRUE&amp;DOC_NAME=FAT:FQL_AUDITING_CLIENT_TEMPLATE.FAT&amp;display_string=Audit&amp;VAR:KEY=ROTURMNGTC&amp;VAR:QUERY=RkZfTkVUX0RFQlQoQU5OLDAsMCk=&amp;WINDOW=FIRST_POPUP&amp;HEIGHT=450&amp;WIDTH=450&amp;START_MAXIMIZED=","FALSE&amp;VAR:CALENDAR=US&amp;VAR:INDEX=0"}</definedName>
    <definedName name="_64__FDSAUDITLINK__" localSheetId="13" hidden="1">{"fdsup://directions/FAT Viewer?action=UPDATE&amp;creator=factset&amp;DYN_ARGS=TRUE&amp;DOC_NAME=FAT:FQL_AUDITING_CLIENT_TEMPLATE.FAT&amp;display_string=Audit&amp;VAR:KEY=QHIFYXYXUH&amp;VAR:QUERY=RkZfREVCVChBTk4sMCwwKQ==&amp;WINDOW=FIRST_POPUP&amp;HEIGHT=450&amp;WIDTH=450&amp;START_MAXIMIZED=FALS","E&amp;VAR:CALENDAR=US&amp;VAR:SYMBOL=HRBN-CH&amp;VAR:INDEX=0"}</definedName>
    <definedName name="_64__FDSAUDITLINK__" hidden="1">{"fdsup://directions/FAT Viewer?action=UPDATE&amp;creator=factset&amp;DYN_ARGS=TRUE&amp;DOC_NAME=FAT:FQL_AUDITING_CLIENT_TEMPLATE.FAT&amp;display_string=Audit&amp;VAR:KEY=QHIFYXYXUH&amp;VAR:QUERY=RkZfREVCVChBTk4sMCwwKQ==&amp;WINDOW=FIRST_POPUP&amp;HEIGHT=450&amp;WIDTH=450&amp;START_MAXIMIZED=FALS","E&amp;VAR:CALENDAR=US&amp;VAR:SYMBOL=HRBN-CH&amp;VAR:INDEX=0"}</definedName>
    <definedName name="_65______123Graph_BCHART_1" hidden="1">#REF!</definedName>
    <definedName name="_65__FDSAUDITLINK__" localSheetId="13" hidden="1">{"fdsup://directions/FAT Viewer?action=UPDATE&amp;creator=factset&amp;DYN_ARGS=TRUE&amp;DOC_NAME=FAT:FQL_AUDITING_CLIENT_TEMPLATE.FAT&amp;display_string=Audit&amp;VAR:KEY=VMLQFWTODQ&amp;VAR:QUERY=RkZfTkVUX0RFQlQoQU5OLDAsMCk=&amp;WINDOW=FIRST_POPUP&amp;HEIGHT=450&amp;WIDTH=450&amp;START_MAXIMIZED=","FALSE&amp;VAR:CALENDAR=US&amp;VAR:SYMBOL=12485720&amp;VAR:INDEX=0"}</definedName>
    <definedName name="_65__FDSAUDITLINK__" hidden="1">{"fdsup://directions/FAT Viewer?action=UPDATE&amp;creator=factset&amp;DYN_ARGS=TRUE&amp;DOC_NAME=FAT:FQL_AUDITING_CLIENT_TEMPLATE.FAT&amp;display_string=Audit&amp;VAR:KEY=VMLQFWTODQ&amp;VAR:QUERY=RkZfTkVUX0RFQlQoQU5OLDAsMCk=&amp;WINDOW=FIRST_POPUP&amp;HEIGHT=450&amp;WIDTH=450&amp;START_MAXIMIZED=","FALSE&amp;VAR:CALENDAR=US&amp;VAR:SYMBOL=12485720&amp;VAR:INDEX=0"}</definedName>
    <definedName name="_650__123Graph_XCHART_3" hidden="1">#REF!</definedName>
    <definedName name="_66_____123Graph_DCHART_1" hidden="1">#N/A</definedName>
    <definedName name="_66__FDSAUDITLINK__" localSheetId="13" hidden="1">{"fdsup://directions/FAT Viewer?action=UPDATE&amp;creator=factset&amp;DYN_ARGS=TRUE&amp;DOC_NAME=FAT:FQL_AUDITING_CLIENT_TEMPLATE.FAT&amp;display_string=Audit&amp;VAR:KEY=SVCFMTMNEH&amp;VAR:QUERY=RkZfREVCVChBTk4sMCwwKQ==&amp;WINDOW=FIRST_POPUP&amp;HEIGHT=450&amp;WIDTH=450&amp;START_MAXIMIZED=FALS","E&amp;VAR:CALENDAR=US&amp;VAR:SYMBOL=74157K84&amp;VAR:INDEX=0"}</definedName>
    <definedName name="_66__FDSAUDITLINK__" hidden="1">{"fdsup://directions/FAT Viewer?action=UPDATE&amp;creator=factset&amp;DYN_ARGS=TRUE&amp;DOC_NAME=FAT:FQL_AUDITING_CLIENT_TEMPLATE.FAT&amp;display_string=Audit&amp;VAR:KEY=SVCFMTMNEH&amp;VAR:QUERY=RkZfREVCVChBTk4sMCwwKQ==&amp;WINDOW=FIRST_POPUP&amp;HEIGHT=450&amp;WIDTH=450&amp;START_MAXIMIZED=FALS","E&amp;VAR:CALENDAR=US&amp;VAR:SYMBOL=74157K84&amp;VAR:INDEX=0"}</definedName>
    <definedName name="_68__123Graph_XCHART_3" hidden="1">#REF!</definedName>
    <definedName name="_68__FDSAUDITLINK__" localSheetId="13" hidden="1">{"fdsup://directions/FAT Viewer?action=UPDATE&amp;creator=factset&amp;DYN_ARGS=TRUE&amp;DOC_NAME=FAT:FQL_AUDITING_CLIENT_TEMPLATE.FAT&amp;display_string=Audit&amp;VAR:KEY=FAZYZAZOHS&amp;VAR:QUERY=RkZfREVCVChBTk4sMCwwKQ==&amp;WINDOW=FIRST_POPUP&amp;HEIGHT=450&amp;WIDTH=450&amp;START_MAXIMIZED=FALS","E&amp;VAR:CALENDAR=US&amp;VAR:SYMBOL=B0MLBC&amp;VAR:INDEX=0"}</definedName>
    <definedName name="_68__FDSAUDITLINK__" hidden="1">{"fdsup://directions/FAT Viewer?action=UPDATE&amp;creator=factset&amp;DYN_ARGS=TRUE&amp;DOC_NAME=FAT:FQL_AUDITING_CLIENT_TEMPLATE.FAT&amp;display_string=Audit&amp;VAR:KEY=FAZYZAZOHS&amp;VAR:QUERY=RkZfREVCVChBTk4sMCwwKQ==&amp;WINDOW=FIRST_POPUP&amp;HEIGHT=450&amp;WIDTH=450&amp;START_MAXIMIZED=FALS","E&amp;VAR:CALENDAR=US&amp;VAR:SYMBOL=B0MLBC&amp;VAR:INDEX=0"}</definedName>
    <definedName name="_69__FDSAUDITLINK__" localSheetId="13" hidden="1">{"fdsup://directions/FAT Viewer?action=UPDATE&amp;creator=factset&amp;DYN_ARGS=TRUE&amp;DOC_NAME=FAT:FQL_AUDITING_CLIENT_TEMPLATE.FAT&amp;display_string=Audit&amp;VAR:KEY=FEZCLCRSDA&amp;VAR:QUERY=RkZfREVCVChBTk4sMCwwKQ==&amp;WINDOW=FIRST_POPUP&amp;HEIGHT=450&amp;WIDTH=450&amp;START_MAXIMIZED=FALS","E&amp;VAR:CALENDAR=US&amp;VAR:SYMBOL=617449&amp;VAR:INDEX=0"}</definedName>
    <definedName name="_69__FDSAUDITLINK__" hidden="1">{"fdsup://directions/FAT Viewer?action=UPDATE&amp;creator=factset&amp;DYN_ARGS=TRUE&amp;DOC_NAME=FAT:FQL_AUDITING_CLIENT_TEMPLATE.FAT&amp;display_string=Audit&amp;VAR:KEY=FEZCLCRSDA&amp;VAR:QUERY=RkZfREVCVChBTk4sMCwwKQ==&amp;WINDOW=FIRST_POPUP&amp;HEIGHT=450&amp;WIDTH=450&amp;START_MAXIMIZED=FALS","E&amp;VAR:CALENDAR=US&amp;VAR:SYMBOL=617449&amp;VAR:INDEX=0"}</definedName>
    <definedName name="_7______123Graph_BCHART_1" hidden="1">#N/A</definedName>
    <definedName name="_7___123Graph_ACHART_1" hidden="1">#REF!</definedName>
    <definedName name="_7__123Graph_ACHART_1" hidden="1">#REF!</definedName>
    <definedName name="_7__123Graph_ACHART_3" hidden="1">#REF!</definedName>
    <definedName name="_7__123Graph_CCHART_1" hidden="1">#REF!</definedName>
    <definedName name="_7__123Graph_DCHART_1" hidden="1">#REF!</definedName>
    <definedName name="_7__123Graph_ECHART_1" hidden="1">#N/A</definedName>
    <definedName name="_7__123Graph_FCHART_1" hidden="1">#REF!</definedName>
    <definedName name="_7__FDSAUDITLINK__" localSheetId="13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7__FDSAUDITLINK__" hidden="1">{"fdsup://directions/FAT Viewer?action=UPDATE&amp;creator=factset&amp;DYN_ARGS=TRUE&amp;DOC_NAME=FAT:FQL_AUDITING_CLIENT_TEMPLATE.FAT&amp;display_string=Audit&amp;VAR:KEY=ZYFMRSNYHG&amp;VAR:QUERY=RkZfVEFYX1JBVEUoQU5OLDApLzEwMA==&amp;WINDOW=FIRST_POPUP&amp;HEIGHT=450&amp;WIDTH=450&amp;START_MAXIMI","ZED=FALSE&amp;VAR:CALENDAR=US&amp;VAR:INDEX=0"}</definedName>
    <definedName name="_70______123Graph_CCHART_1" hidden="1">#REF!</definedName>
    <definedName name="_70__FDSAUDITLINK__" localSheetId="13" hidden="1">{"fdsup://directions/FAT Viewer?action=UPDATE&amp;creator=factset&amp;DYN_ARGS=TRUE&amp;DOC_NAME=FAT:FQL_AUDITING_CLIENT_TEMPLATE.FAT&amp;display_string=Audit&amp;VAR:KEY=TKDCPCRGJO&amp;VAR:QUERY=RkZfREVCVChBTk4sMCwwKQ==&amp;WINDOW=FIRST_POPUP&amp;HEIGHT=450&amp;WIDTH=450&amp;START_MAXIMIZED=FALS","E&amp;VAR:CALENDAR=US&amp;VAR:SYMBOL=88642310&amp;VAR:INDEX=0"}</definedName>
    <definedName name="_70__FDSAUDITLINK__" hidden="1">{"fdsup://directions/FAT Viewer?action=UPDATE&amp;creator=factset&amp;DYN_ARGS=TRUE&amp;DOC_NAME=FAT:FQL_AUDITING_CLIENT_TEMPLATE.FAT&amp;display_string=Audit&amp;VAR:KEY=TKDCPCRGJO&amp;VAR:QUERY=RkZfREVCVChBTk4sMCwwKQ==&amp;WINDOW=FIRST_POPUP&amp;HEIGHT=450&amp;WIDTH=450&amp;START_MAXIMIZED=FALS","E&amp;VAR:CALENDAR=US&amp;VAR:SYMBOL=88642310&amp;VAR:INDEX=0"}</definedName>
    <definedName name="_71__FDSAUDITLINK__" localSheetId="13" hidden="1">{"fdsup://directions/FAT Viewer?action=UPDATE&amp;creator=factset&amp;DYN_ARGS=TRUE&amp;DOC_NAME=FAT:FQL_AUDITING_CLIENT_TEMPLATE.FAT&amp;display_string=Audit&amp;VAR:KEY=FUXUVUJWNO&amp;VAR:QUERY=RkZfREVCVChBTk4sMCwwKQ==&amp;WINDOW=FIRST_POPUP&amp;HEIGHT=450&amp;WIDTH=450&amp;START_MAXIMIZED=FALS","E&amp;VAR:CALENDAR=US&amp;VAR:SYMBOL=B4WXN8&amp;VAR:INDEX=0"}</definedName>
    <definedName name="_71__FDSAUDITLINK__" hidden="1">{"fdsup://directions/FAT Viewer?action=UPDATE&amp;creator=factset&amp;DYN_ARGS=TRUE&amp;DOC_NAME=FAT:FQL_AUDITING_CLIENT_TEMPLATE.FAT&amp;display_string=Audit&amp;VAR:KEY=FUXUVUJWNO&amp;VAR:QUERY=RkZfREVCVChBTk4sMCwwKQ==&amp;WINDOW=FIRST_POPUP&amp;HEIGHT=450&amp;WIDTH=450&amp;START_MAXIMIZED=FALS","E&amp;VAR:CALENDAR=US&amp;VAR:SYMBOL=B4WXN8&amp;VAR:INDEX=0"}</definedName>
    <definedName name="_72__FDSAUDITLINK__" localSheetId="13" hidden="1">{"fdsup://directions/FAT Viewer?action=UPDATE&amp;creator=factset&amp;DYN_ARGS=TRUE&amp;DOC_NAME=FAT:FQL_AUDITING_CLIENT_TEMPLATE.FAT&amp;display_string=Audit&amp;VAR:KEY=RGPYRITKBW&amp;VAR:QUERY=RkZfREVCVChBTk4sMCwwKQ==&amp;WINDOW=FIRST_POPUP&amp;HEIGHT=450&amp;WIDTH=450&amp;START_MAXIMIZED=FALS","E&amp;VAR:CALENDAR=US&amp;VAR:SYMBOL=555299&amp;VAR:INDEX=0"}</definedName>
    <definedName name="_72__FDSAUDITLINK__" hidden="1">{"fdsup://directions/FAT Viewer?action=UPDATE&amp;creator=factset&amp;DYN_ARGS=TRUE&amp;DOC_NAME=FAT:FQL_AUDITING_CLIENT_TEMPLATE.FAT&amp;display_string=Audit&amp;VAR:KEY=RGPYRITKBW&amp;VAR:QUERY=RkZfREVCVChBTk4sMCwwKQ==&amp;WINDOW=FIRST_POPUP&amp;HEIGHT=450&amp;WIDTH=450&amp;START_MAXIMIZED=FALS","E&amp;VAR:CALENDAR=US&amp;VAR:SYMBOL=555299&amp;VAR:INDEX=0"}</definedName>
    <definedName name="_73__FDSAUDITLINK__" localSheetId="13" hidden="1">{"fdsup://directions/FAT Viewer?action=UPDATE&amp;creator=factset&amp;DYN_ARGS=TRUE&amp;DOC_NAME=FAT:FQL_AUDITING_CLIENT_TEMPLATE.FAT&amp;display_string=Audit&amp;VAR:KEY=GTSVUJGXMT&amp;VAR:QUERY=RkZfREVCVChBTk4sMCwwKQ==&amp;WINDOW=FIRST_POPUP&amp;HEIGHT=450&amp;WIDTH=450&amp;START_MAXIMIZED=FALS","E&amp;VAR:CALENDAR=US&amp;VAR:SYMBOL=B1QH83&amp;VAR:INDEX=0"}</definedName>
    <definedName name="_73__FDSAUDITLINK__" hidden="1">{"fdsup://directions/FAT Viewer?action=UPDATE&amp;creator=factset&amp;DYN_ARGS=TRUE&amp;DOC_NAME=FAT:FQL_AUDITING_CLIENT_TEMPLATE.FAT&amp;display_string=Audit&amp;VAR:KEY=GTSVUJGXMT&amp;VAR:QUERY=RkZfREVCVChBTk4sMCwwKQ==&amp;WINDOW=FIRST_POPUP&amp;HEIGHT=450&amp;WIDTH=450&amp;START_MAXIMIZED=FALS","E&amp;VAR:CALENDAR=US&amp;VAR:SYMBOL=B1QH83&amp;VAR:INDEX=0"}</definedName>
    <definedName name="_74_____123Graph_ECHART_1" hidden="1">#N/A</definedName>
    <definedName name="_74__FDSAUDITLINK__" localSheetId="13" hidden="1">{"fdsup://directions/FAT Viewer?action=UPDATE&amp;creator=factset&amp;DYN_ARGS=TRUE&amp;DOC_NAME=FAT:FQL_AUDITING_CLIENT_TEMPLATE.FAT&amp;display_string=Audit&amp;VAR:KEY=JOLOPGHWHA&amp;VAR:QUERY=RkZfREVCVChBTk4sMCwwKQ==&amp;WINDOW=FIRST_POPUP&amp;HEIGHT=450&amp;WIDTH=450&amp;START_MAXIMIZED=FALS","E&amp;VAR:CALENDAR=US&amp;VAR:SYMBOL=B0MLBC&amp;VAR:INDEX=0"}</definedName>
    <definedName name="_74__FDSAUDITLINK__" hidden="1">{"fdsup://directions/FAT Viewer?action=UPDATE&amp;creator=factset&amp;DYN_ARGS=TRUE&amp;DOC_NAME=FAT:FQL_AUDITING_CLIENT_TEMPLATE.FAT&amp;display_string=Audit&amp;VAR:KEY=JOLOPGHWHA&amp;VAR:QUERY=RkZfREVCVChBTk4sMCwwKQ==&amp;WINDOW=FIRST_POPUP&amp;HEIGHT=450&amp;WIDTH=450&amp;START_MAXIMIZED=FALS","E&amp;VAR:CALENDAR=US&amp;VAR:SYMBOL=B0MLBC&amp;VAR:INDEX=0"}</definedName>
    <definedName name="_75______123Graph_DCHART_1" hidden="1">#REF!</definedName>
    <definedName name="_75__FDSAUDITLINK__" localSheetId="13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5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6__FDSAUDITLINK__" localSheetId="13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6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7__FDSAUDITLINK__" localSheetId="13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7__FDSAUDITLINK__" hidden="1">{"fdsup://directions/FAT Viewer?action=UPDATE&amp;creator=factset&amp;DYN_ARGS=TRUE&amp;DOC_NAME=FAT:FQL_AUDITING_CLIENT_TEMPLATE.FAT&amp;display_string=Audit&amp;VAR:KEY=IDGLCVOJAV&amp;VAR:QUERY=RkZfREVCVChBTk4sMCwwKQ==&amp;WINDOW=FIRST_POPUP&amp;HEIGHT=450&amp;WIDTH=450&amp;START_MAXIMIZED=FALS","E&amp;VAR:CALENDAR=US&amp;VAR:INDEX=0"}</definedName>
    <definedName name="_78__FDSAUDITLINK__" localSheetId="13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78__FDSAUDITLINK__" hidden="1">{"fdsup://directions/FAT Viewer?action=UPDATE&amp;creator=factset&amp;DYN_ARGS=TRUE&amp;DOC_NAME=FAT:FQL_AUDITING_CLIENT_TEMPLATE.FAT&amp;display_string=Audit&amp;VAR:KEY=KVMDMLKLMR&amp;VAR:QUERY=RkZfREVCVChBTk4sMCwwLEFZLCxVU0Qp&amp;WINDOW=FIRST_POPUP&amp;HEIGHT=450&amp;WIDTH=450&amp;START_MAXIMI","ZED=FALSE&amp;VAR:CALENDAR=US&amp;VAR:INDEX=0"}</definedName>
    <definedName name="_79__FDSAUDITLINK__" localSheetId="13" hidden="1">{"fdsup://directions/FAT Viewer?action=UPDATE&amp;creator=factset&amp;DYN_ARGS=TRUE&amp;DOC_NAME=FAT:FQL_AUDITING_CLIENT_TEMPLATE.FAT&amp;display_string=Audit&amp;VAR:KEY=EBOFODUNIJ&amp;VAR:QUERY=RkZfREVCVChBTk4sMCwwKQ==&amp;WINDOW=FIRST_POPUP&amp;HEIGHT=450&amp;WIDTH=450&amp;START_MAXIMIZED=FALS","E&amp;VAR:CALENDAR=US&amp;VAR:SYMBOL=DE&amp;VAR:INDEX=0"}</definedName>
    <definedName name="_79__FDSAUDITLINK__" hidden="1">{"fdsup://directions/FAT Viewer?action=UPDATE&amp;creator=factset&amp;DYN_ARGS=TRUE&amp;DOC_NAME=FAT:FQL_AUDITING_CLIENT_TEMPLATE.FAT&amp;display_string=Audit&amp;VAR:KEY=EBOFODUNIJ&amp;VAR:QUERY=RkZfREVCVChBTk4sMCwwKQ==&amp;WINDOW=FIRST_POPUP&amp;HEIGHT=450&amp;WIDTH=450&amp;START_MAXIMIZED=FALS","E&amp;VAR:CALENDAR=US&amp;VAR:SYMBOL=DE&amp;VAR:INDEX=0"}</definedName>
    <definedName name="_7œ_0__123Grap" hidden="1">#REF!</definedName>
    <definedName name="_8___123Graph_ACHART_3" hidden="1">#REF!</definedName>
    <definedName name="_8__123Graph_ACHART_1" hidden="1">#REF!</definedName>
    <definedName name="_8__123Graph_ACHART_3" hidden="1">#REF!</definedName>
    <definedName name="_8__123Graph_CCHART_1" hidden="1">#REF!</definedName>
    <definedName name="_8__123Graph_DCHART_1" hidden="1">#REF!</definedName>
    <definedName name="_8__123Graph_ECHART_1" hidden="1">#REF!</definedName>
    <definedName name="_8__123Graph_FCHART_1" hidden="1">#N/A</definedName>
    <definedName name="_8__123Graph_XCHART_3" hidden="1">#REF!</definedName>
    <definedName name="_8__123Graph_XLTQ_SEM" hidden="1">#REF!</definedName>
    <definedName name="_8__FDSAUDITLINK__" localSheetId="13" hidden="1">{"fdsup://directions/FAT Viewer?action=UPDATE&amp;creator=factset&amp;DYN_ARGS=TRUE&amp;DOC_NAME=FAT:FQL_AUDITING_CLIENT_TEMPLATE.FAT&amp;display_string=Audit&amp;VAR:KEY=LAROLQVATY&amp;VAR:QUERY=RkZfVEFYX1JBVEUoQU5OLDApLzEwMA==&amp;WINDOW=FIRST_POPUP&amp;HEIGHT=450&amp;WIDTH=450&amp;START_MAXIMI","ZED=FALSE&amp;VAR:CALENDAR=US&amp;VAR:SYMBOL=B16GWD&amp;VAR:INDEX=0"}</definedName>
    <definedName name="_8__FDSAUDITLINK__" hidden="1">{"fdsup://directions/FAT Viewer?action=UPDATE&amp;creator=factset&amp;DYN_ARGS=TRUE&amp;DOC_NAME=FAT:FQL_AUDITING_CLIENT_TEMPLATE.FAT&amp;display_string=Audit&amp;VAR:KEY=LAROLQVATY&amp;VAR:QUERY=RkZfVEFYX1JBVEUoQU5OLDApLzEwMA==&amp;WINDOW=FIRST_POPUP&amp;HEIGHT=450&amp;WIDTH=450&amp;START_MAXIMI","ZED=FALSE&amp;VAR:CALENDAR=US&amp;VAR:SYMBOL=B16GWD&amp;VAR:INDEX=0"}</definedName>
    <definedName name="_80______123Graph_ECHART_1" hidden="1">#REF!</definedName>
    <definedName name="_80__FDSAUDITLINK__" localSheetId="13" hidden="1">{"fdsup://directions/FAT Viewer?action=UPDATE&amp;creator=factset&amp;DYN_ARGS=TRUE&amp;DOC_NAME=FAT:FQL_AUDITING_CLIENT_TEMPLATE.FAT&amp;display_string=Audit&amp;VAR:KEY=CXSXCFIDMR&amp;VAR:QUERY=RkZfREVCVChBTk4sMCwwKQ==&amp;WINDOW=FIRST_POPUP&amp;HEIGHT=450&amp;WIDTH=450&amp;START_MAXIMIZED=FALS","E&amp;VAR:CALENDAR=US&amp;VAR:SYMBOL=659706&amp;VAR:INDEX=0"}</definedName>
    <definedName name="_80__FDSAUDITLINK__" hidden="1">{"fdsup://directions/FAT Viewer?action=UPDATE&amp;creator=factset&amp;DYN_ARGS=TRUE&amp;DOC_NAME=FAT:FQL_AUDITING_CLIENT_TEMPLATE.FAT&amp;display_string=Audit&amp;VAR:KEY=CXSXCFIDMR&amp;VAR:QUERY=RkZfREVCVChBTk4sMCwwKQ==&amp;WINDOW=FIRST_POPUP&amp;HEIGHT=450&amp;WIDTH=450&amp;START_MAXIMIZED=FALS","E&amp;VAR:CALENDAR=US&amp;VAR:SYMBOL=659706&amp;VAR:INDEX=0"}</definedName>
    <definedName name="_81__FDSAUDITLINK__" localSheetId="13" hidden="1">{"fdsup://directions/FAT Viewer?action=UPDATE&amp;creator=factset&amp;DYN_ARGS=TRUE&amp;DOC_NAME=FAT:FQL_AUDITING_CLIENT_TEMPLATE.FAT&amp;display_string=Audit&amp;VAR:KEY=EXOFARARCV&amp;VAR:QUERY=RkZfREVCVChBTk4sMCwwKQ==&amp;WINDOW=FIRST_POPUP&amp;HEIGHT=450&amp;WIDTH=450&amp;START_MAXIMIZED=FALS","E&amp;VAR:CALENDAR=US&amp;VAR:SYMBOL=649658&amp;VAR:INDEX=0"}</definedName>
    <definedName name="_81__FDSAUDITLINK__" hidden="1">{"fdsup://directions/FAT Viewer?action=UPDATE&amp;creator=factset&amp;DYN_ARGS=TRUE&amp;DOC_NAME=FAT:FQL_AUDITING_CLIENT_TEMPLATE.FAT&amp;display_string=Audit&amp;VAR:KEY=EXOFARARCV&amp;VAR:QUERY=RkZfREVCVChBTk4sMCwwKQ==&amp;WINDOW=FIRST_POPUP&amp;HEIGHT=450&amp;WIDTH=450&amp;START_MAXIMIZED=FALS","E&amp;VAR:CALENDAR=US&amp;VAR:SYMBOL=649658&amp;VAR:INDEX=0"}</definedName>
    <definedName name="_82_____123Graph_FCHART_1" hidden="1">#N/A</definedName>
    <definedName name="_82__123Graph_ECHART_1" hidden="1">#REF!</definedName>
    <definedName name="_82__FDSAUDITLINK__" localSheetId="13" hidden="1">{"fdsup://directions/FAT Viewer?action=UPDATE&amp;creator=factset&amp;DYN_ARGS=TRUE&amp;DOC_NAME=FAT:FQL_AUDITING_CLIENT_TEMPLATE.FAT&amp;display_string=Audit&amp;VAR:KEY=OPAXMFYFQV&amp;VAR:QUERY=RkZfREVCVChBTk4sMCwwKQ==&amp;WINDOW=FIRST_POPUP&amp;HEIGHT=450&amp;WIDTH=450&amp;START_MAXIMIZED=FALS","E&amp;VAR:CALENDAR=US&amp;VAR:SYMBOL=CNH&amp;VAR:INDEX=0"}</definedName>
    <definedName name="_82__FDSAUDITLINK__" hidden="1">{"fdsup://directions/FAT Viewer?action=UPDATE&amp;creator=factset&amp;DYN_ARGS=TRUE&amp;DOC_NAME=FAT:FQL_AUDITING_CLIENT_TEMPLATE.FAT&amp;display_string=Audit&amp;VAR:KEY=OPAXMFYFQV&amp;VAR:QUERY=RkZfREVCVChBTk4sMCwwKQ==&amp;WINDOW=FIRST_POPUP&amp;HEIGHT=450&amp;WIDTH=450&amp;START_MAXIMIZED=FALS","E&amp;VAR:CALENDAR=US&amp;VAR:SYMBOL=CNH&amp;VAR:INDEX=0"}</definedName>
    <definedName name="_83__FDSAUDITLINK__" localSheetId="13" hidden="1">{"fdsup://directions/FAT Viewer?action=UPDATE&amp;creator=factset&amp;DYN_ARGS=TRUE&amp;DOC_NAME=FAT:FQL_AUDITING_CLIENT_TEMPLATE.FAT&amp;display_string=Audit&amp;VAR:KEY=QPSNQXGHMJ&amp;VAR:QUERY=RkZfREVCVChBTk4sMCwwLEFZLCxVU0Qp&amp;WINDOW=FIRST_POPUP&amp;HEIGHT=450&amp;WIDTH=450&amp;START_MAXIMI","ZED=FALSE&amp;VAR:CALENDAR=US&amp;VAR:SYMBOL=ACXM&amp;VAR:INDEX=0"}</definedName>
    <definedName name="_83__FDSAUDITLINK__" hidden="1">{"fdsup://directions/FAT Viewer?action=UPDATE&amp;creator=factset&amp;DYN_ARGS=TRUE&amp;DOC_NAME=FAT:FQL_AUDITING_CLIENT_TEMPLATE.FAT&amp;display_string=Audit&amp;VAR:KEY=QPSNQXGHMJ&amp;VAR:QUERY=RkZfREVCVChBTk4sMCwwLEFZLCxVU0Qp&amp;WINDOW=FIRST_POPUP&amp;HEIGHT=450&amp;WIDTH=450&amp;START_MAXIMI","ZED=FALSE&amp;VAR:CALENDAR=US&amp;VAR:SYMBOL=ACXM&amp;VAR:INDEX=0"}</definedName>
    <definedName name="_84__FDSAUDITLINK__" localSheetId="13" hidden="1">{"fdsup://directions/FAT Viewer?action=UPDATE&amp;creator=factset&amp;DYN_ARGS=TRUE&amp;DOC_NAME=FAT:FQL_AUDITING_CLIENT_TEMPLATE.FAT&amp;display_string=Audit&amp;VAR:KEY=YLERWRSRUJ&amp;VAR:QUERY=RkZfTUtUX1ZBTF9QVUJMSUMoMCwwLEFZLFVTRCk=&amp;WINDOW=FIRST_POPUP&amp;HEIGHT=450&amp;WIDTH=450&amp;STAR","T_MAXIMIZED=FALSE&amp;VAR:CALENDAR=US&amp;VAR:SYMBOL=DE&amp;VAR:INDEX=0"}</definedName>
    <definedName name="_84__FDSAUDITLINK__" hidden="1">{"fdsup://directions/FAT Viewer?action=UPDATE&amp;creator=factset&amp;DYN_ARGS=TRUE&amp;DOC_NAME=FAT:FQL_AUDITING_CLIENT_TEMPLATE.FAT&amp;display_string=Audit&amp;VAR:KEY=YLERWRSRUJ&amp;VAR:QUERY=RkZfTUtUX1ZBTF9QVUJMSUMoMCwwLEFZLFVTRCk=&amp;WINDOW=FIRST_POPUP&amp;HEIGHT=450&amp;WIDTH=450&amp;STAR","T_MAXIMIZED=FALSE&amp;VAR:CALENDAR=US&amp;VAR:SYMBOL=DE&amp;VAR:INDEX=0"}</definedName>
    <definedName name="_85______123Graph_FCHART_1" hidden="1">#REF!</definedName>
    <definedName name="_85__FDSAUDITLINK__" localSheetId="13" hidden="1">{"fdsup://directions/FAT Viewer?action=UPDATE&amp;creator=factset&amp;DYN_ARGS=TRUE&amp;DOC_NAME=FAT:FQL_AUDITING_CLIENT_TEMPLATE.FAT&amp;display_string=Audit&amp;VAR:KEY=CZUFCBEZCJ&amp;VAR:QUERY=RkZfTUtUX1ZBTF9QVUJMSUMoMCwwLEFZLFVTRCk=&amp;WINDOW=FIRST_POPUP&amp;HEIGHT=450&amp;WIDTH=450&amp;STAR","T_MAXIMIZED=FALSE&amp;VAR:CALENDAR=US&amp;VAR:SYMBOL=659706&amp;VAR:INDEX=0"}</definedName>
    <definedName name="_85__FDSAUDITLINK__" hidden="1">{"fdsup://directions/FAT Viewer?action=UPDATE&amp;creator=factset&amp;DYN_ARGS=TRUE&amp;DOC_NAME=FAT:FQL_AUDITING_CLIENT_TEMPLATE.FAT&amp;display_string=Audit&amp;VAR:KEY=CZUFCBEZCJ&amp;VAR:QUERY=RkZfTUtUX1ZBTF9QVUJMSUMoMCwwLEFZLFVTRCk=&amp;WINDOW=FIRST_POPUP&amp;HEIGHT=450&amp;WIDTH=450&amp;STAR","T_MAXIMIZED=FALSE&amp;VAR:CALENDAR=US&amp;VAR:SYMBOL=659706&amp;VAR:INDEX=0"}</definedName>
    <definedName name="_86__FDSAUDITLINK__" localSheetId="13" hidden="1">{"fdsup://directions/FAT Viewer?action=UPDATE&amp;creator=factset&amp;DYN_ARGS=TRUE&amp;DOC_NAME=FAT:FQL_AUDITING_CLIENT_TEMPLATE.FAT&amp;display_string=Audit&amp;VAR:KEY=CFWLQJOZYF&amp;VAR:QUERY=RkZfTUtUX1ZBTF9QVUJMSUMoMCwwLEFZLFVTRCk=&amp;WINDOW=FIRST_POPUP&amp;HEIGHT=450&amp;WIDTH=450&amp;STAR","T_MAXIMIZED=FALSE&amp;VAR:CALENDAR=US&amp;VAR:SYMBOL=B1QH83&amp;VAR:INDEX=0"}</definedName>
    <definedName name="_86__FDSAUDITLINK__" hidden="1">{"fdsup://directions/FAT Viewer?action=UPDATE&amp;creator=factset&amp;DYN_ARGS=TRUE&amp;DOC_NAME=FAT:FQL_AUDITING_CLIENT_TEMPLATE.FAT&amp;display_string=Audit&amp;VAR:KEY=CFWLQJOZYF&amp;VAR:QUERY=RkZfTUtUX1ZBTF9QVUJMSUMoMCwwLEFZLFVTRCk=&amp;WINDOW=FIRST_POPUP&amp;HEIGHT=450&amp;WIDTH=450&amp;STAR","T_MAXIMIZED=FALSE&amp;VAR:CALENDAR=US&amp;VAR:SYMBOL=B1QH83&amp;VAR:INDEX=0"}</definedName>
    <definedName name="_87__FDSAUDITLINK__" localSheetId="13" hidden="1">{"fdsup://directions/FAT Viewer?action=UPDATE&amp;creator=factset&amp;DYN_ARGS=TRUE&amp;DOC_NAME=FAT:FQL_AUDITING_CLIENT_TEMPLATE.FAT&amp;display_string=Audit&amp;VAR:KEY=GLAREJANUR&amp;VAR:QUERY=RkZfTUtUX1ZBTF9QVUJMSUMoMCwwLEFZLFVTRCk=&amp;WINDOW=FIRST_POPUP&amp;HEIGHT=450&amp;WIDTH=450&amp;STAR","T_MAXIMIZED=FALSE&amp;VAR:CALENDAR=US&amp;VAR:SYMBOL=649658&amp;VAR:INDEX=0"}</definedName>
    <definedName name="_87__FDSAUDITLINK__" hidden="1">{"fdsup://directions/FAT Viewer?action=UPDATE&amp;creator=factset&amp;DYN_ARGS=TRUE&amp;DOC_NAME=FAT:FQL_AUDITING_CLIENT_TEMPLATE.FAT&amp;display_string=Audit&amp;VAR:KEY=GLAREJANUR&amp;VAR:QUERY=RkZfTUtUX1ZBTF9QVUJMSUMoMCwwLEFZLFVTRCk=&amp;WINDOW=FIRST_POPUP&amp;HEIGHT=450&amp;WIDTH=450&amp;STAR","T_MAXIMIZED=FALSE&amp;VAR:CALENDAR=US&amp;VAR:SYMBOL=649658&amp;VAR:INDEX=0"}</definedName>
    <definedName name="_88__FDSAUDITLINK__" localSheetId="13" hidden="1">{"fdsup://directions/FAT Viewer?action=UPDATE&amp;creator=factset&amp;DYN_ARGS=TRUE&amp;DOC_NAME=FAT:FQL_AUDITING_CLIENT_TEMPLATE.FAT&amp;display_string=Audit&amp;VAR:KEY=IBAFUZUDMX&amp;VAR:QUERY=RkZfTUtUX1ZBTF9QVUJMSUMoMCwwLEFZLFVTRCk=&amp;WINDOW=FIRST_POPUP&amp;HEIGHT=450&amp;WIDTH=450&amp;STAR","T_MAXIMIZED=FALSE&amp;VAR:CALENDAR=US&amp;VAR:SYMBOL=CNH&amp;VAR:INDEX=0"}</definedName>
    <definedName name="_88__FDSAUDITLINK__" hidden="1">{"fdsup://directions/FAT Viewer?action=UPDATE&amp;creator=factset&amp;DYN_ARGS=TRUE&amp;DOC_NAME=FAT:FQL_AUDITING_CLIENT_TEMPLATE.FAT&amp;display_string=Audit&amp;VAR:KEY=IBAFUZUDMX&amp;VAR:QUERY=RkZfTUtUX1ZBTF9QVUJMSUMoMCwwLEFZLFVTRCk=&amp;WINDOW=FIRST_POPUP&amp;HEIGHT=450&amp;WIDTH=450&amp;STAR","T_MAXIMIZED=FALSE&amp;VAR:CALENDAR=US&amp;VAR:SYMBOL=CNH&amp;VAR:INDEX=0"}</definedName>
    <definedName name="_89__FDSAUDITLINK__" localSheetId="13" hidden="1">{"fdsup://directions/FAT Viewer?action=UPDATE&amp;creator=factset&amp;DYN_ARGS=TRUE&amp;DOC_NAME=FAT:FQL_AUDITING_CLIENT_TEMPLATE.FAT&amp;display_string=Audit&amp;VAR:KEY=CZURUJOTUB&amp;VAR:QUERY=RkZfTUtUX1ZBTF9QVUJMSUMoQU5OLDAsMCxBWSwsVVNEKQ==&amp;WINDOW=FIRST_POPUP&amp;HEIGHT=450&amp;WIDTH=","450&amp;START_MAXIMIZED=FALSE&amp;VAR:CALENDAR=US&amp;VAR:SYMBOL=B1QH83&amp;VAR:INDEX=0"}</definedName>
    <definedName name="_89__FDSAUDITLINK__" hidden="1">{"fdsup://directions/FAT Viewer?action=UPDATE&amp;creator=factset&amp;DYN_ARGS=TRUE&amp;DOC_NAME=FAT:FQL_AUDITING_CLIENT_TEMPLATE.FAT&amp;display_string=Audit&amp;VAR:KEY=CZURUJOTUB&amp;VAR:QUERY=RkZfTUtUX1ZBTF9QVUJMSUMoQU5OLDAsMCxBWSwsVVNEKQ==&amp;WINDOW=FIRST_POPUP&amp;HEIGHT=450&amp;WIDTH=","450&amp;START_MAXIMIZED=FALSE&amp;VAR:CALENDAR=US&amp;VAR:SYMBOL=B1QH83&amp;VAR:INDEX=0"}</definedName>
    <definedName name="_899" hidden="1">#REF!</definedName>
    <definedName name="_9__123Graph_ACHART_3" hidden="1">#REF!</definedName>
    <definedName name="_9__123Graph_BCHART_1" hidden="1">#REF!</definedName>
    <definedName name="_9__123Graph_DCHART_1" hidden="1">#REF!</definedName>
    <definedName name="_9__123Graph_ECHART_1" hidden="1">#REF!</definedName>
    <definedName name="_9__123Graph_FCHART_1" hidden="1">#REF!</definedName>
    <definedName name="_9__123Graph_XCHART_3" hidden="1">#N/A</definedName>
    <definedName name="_9__FDSAUDITLINK__" localSheetId="13" hidden="1">{"fdsup://directions/FAT Viewer?action=UPDATE&amp;creator=factset&amp;DYN_ARGS=TRUE&amp;DOC_NAME=FAT:FQL_AUDITING_CLIENT_TEMPLATE.FAT&amp;display_string=Audit&amp;VAR:KEY=BMLATSZSFC&amp;VAR:QUERY=RkZfVEFYX1JBVEUoQU5OLDApLzEwMA==&amp;WINDOW=FIRST_POPUP&amp;HEIGHT=450&amp;WIDTH=450&amp;START_MAXIMI","ZED=FALSE&amp;VAR:CALENDAR=US&amp;VAR:SYMBOL=294542&amp;VAR:INDEX=0"}</definedName>
    <definedName name="_9__FDSAUDITLINK__" hidden="1">{"fdsup://directions/FAT Viewer?action=UPDATE&amp;creator=factset&amp;DYN_ARGS=TRUE&amp;DOC_NAME=FAT:FQL_AUDITING_CLIENT_TEMPLATE.FAT&amp;display_string=Audit&amp;VAR:KEY=BMLATSZSFC&amp;VAR:QUERY=RkZfVEFYX1JBVEUoQU5OLDApLzEwMA==&amp;WINDOW=FIRST_POPUP&amp;HEIGHT=450&amp;WIDTH=450&amp;START_MAXIMI","ZED=FALSE&amp;VAR:CALENDAR=US&amp;VAR:SYMBOL=294542&amp;VAR:INDEX=0"}</definedName>
    <definedName name="_90______123Graph_XCHART_3" hidden="1">#REF!</definedName>
    <definedName name="_90_____123Graph_XCHART_3" hidden="1">#N/A</definedName>
    <definedName name="_90__FDSAUDITLINK__" localSheetId="13" hidden="1">{"fdsup://directions/FAT Viewer?action=UPDATE&amp;creator=factset&amp;DYN_ARGS=TRUE&amp;DOC_NAME=FAT:FQL_AUDITING_CLIENT_TEMPLATE.FAT&amp;display_string=Audit&amp;VAR:KEY=TCLSBADEBM&amp;VAR:QUERY=RkZfREVCVChBTk4sMCwwLEFZLCxVU0Qp&amp;WINDOW=FIRST_POPUP&amp;HEIGHT=450&amp;WIDTH=450&amp;START_MAXIMI","ZED=FALSE&amp;VAR:CALENDAR=US&amp;VAR:SYMBOL=218564&amp;VAR:INDEX=0"}</definedName>
    <definedName name="_90__FDSAUDITLINK__" hidden="1">{"fdsup://directions/FAT Viewer?action=UPDATE&amp;creator=factset&amp;DYN_ARGS=TRUE&amp;DOC_NAME=FAT:FQL_AUDITING_CLIENT_TEMPLATE.FAT&amp;display_string=Audit&amp;VAR:KEY=TCLSBADEBM&amp;VAR:QUERY=RkZfREVCVChBTk4sMCwwLEFZLCxVU0Qp&amp;WINDOW=FIRST_POPUP&amp;HEIGHT=450&amp;WIDTH=450&amp;START_MAXIMI","ZED=FALSE&amp;VAR:CALENDAR=US&amp;VAR:SYMBOL=218564&amp;VAR:INDEX=0"}</definedName>
    <definedName name="_91_____123Graph_ACHART_1" hidden="1">#REF!</definedName>
    <definedName name="_91____123Graph_ACHART_1" hidden="1">#N/A</definedName>
    <definedName name="_91__FDSAUDITLINK__" localSheetId="13" hidden="1">{"fdsup://directions/FAT Viewer?action=UPDATE&amp;creator=factset&amp;DYN_ARGS=TRUE&amp;DOC_NAME=FAT:FQL_AUDITING_CLIENT_TEMPLATE.FAT&amp;display_string=Audit&amp;VAR:KEY=TCVWVCXSPG&amp;VAR:QUERY=RkZfREVCVChBTk4sMCwwLEFZLCxVU0Qp&amp;WINDOW=FIRST_POPUP&amp;HEIGHT=450&amp;WIDTH=450&amp;START_MAXIMI","ZED=FALSE&amp;VAR:CALENDAR=US&amp;VAR:SYMBOL=230817&amp;VAR:INDEX=0"}</definedName>
    <definedName name="_91__FDSAUDITLINK__" hidden="1">{"fdsup://directions/FAT Viewer?action=UPDATE&amp;creator=factset&amp;DYN_ARGS=TRUE&amp;DOC_NAME=FAT:FQL_AUDITING_CLIENT_TEMPLATE.FAT&amp;display_string=Audit&amp;VAR:KEY=TCVWVCXSPG&amp;VAR:QUERY=RkZfREVCVChBTk4sMCwwLEFZLCxVU0Qp&amp;WINDOW=FIRST_POPUP&amp;HEIGHT=450&amp;WIDTH=450&amp;START_MAXIMI","ZED=FALSE&amp;VAR:CALENDAR=US&amp;VAR:SYMBOL=230817&amp;VAR:INDEX=0"}</definedName>
    <definedName name="_92_____123Graph_ACHART_3" hidden="1">#REF!</definedName>
    <definedName name="_92____123Graph_ACHART_3" hidden="1">#N/A</definedName>
    <definedName name="_92__FDSAUDITLINK__" localSheetId="13" hidden="1">{"fdsup://directions/FAT Viewer?action=UPDATE&amp;creator=factset&amp;DYN_ARGS=TRUE&amp;DOC_NAME=FAT:FQL_AUDITING_CLIENT_TEMPLATE.FAT&amp;display_string=Audit&amp;VAR:KEY=FKRWBWPYJQ&amp;VAR:QUERY=RkZfREVCVChBTk4sMCwwLEFZLCxVU0Qp&amp;WINDOW=FIRST_POPUP&amp;HEIGHT=450&amp;WIDTH=450&amp;START_MAXIMI","ZED=FALSE&amp;VAR:CALENDAR=US&amp;VAR:SYMBOL=244167&amp;VAR:INDEX=0"}</definedName>
    <definedName name="_92__FDSAUDITLINK__" hidden="1">{"fdsup://directions/FAT Viewer?action=UPDATE&amp;creator=factset&amp;DYN_ARGS=TRUE&amp;DOC_NAME=FAT:FQL_AUDITING_CLIENT_TEMPLATE.FAT&amp;display_string=Audit&amp;VAR:KEY=FKRWBWPYJQ&amp;VAR:QUERY=RkZfREVCVChBTk4sMCwwLEFZLCxVU0Qp&amp;WINDOW=FIRST_POPUP&amp;HEIGHT=450&amp;WIDTH=450&amp;START_MAXIMI","ZED=FALSE&amp;VAR:CALENDAR=US&amp;VAR:SYMBOL=244167&amp;VAR:INDEX=0"}</definedName>
    <definedName name="_93__FDSAUDITLINK__" localSheetId="13" hidden="1">{"fdsup://directions/FAT Viewer?action=UPDATE&amp;creator=factset&amp;DYN_ARGS=TRUE&amp;DOC_NAME=FAT:FQL_AUDITING_CLIENT_TEMPLATE.FAT&amp;display_string=Audit&amp;VAR:KEY=BWBYDQBYRG&amp;VAR:QUERY=RkZfREVCVChBTk4sMCwwLEFZLCxVU0Qp&amp;WINDOW=FIRST_POPUP&amp;HEIGHT=450&amp;WIDTH=450&amp;START_MAXIMI","ZED=FALSE&amp;VAR:CALENDAR=US&amp;VAR:SYMBOL=B01NXT&amp;VAR:INDEX=0"}</definedName>
    <definedName name="_93__FDSAUDITLINK__" hidden="1">{"fdsup://directions/FAT Viewer?action=UPDATE&amp;creator=factset&amp;DYN_ARGS=TRUE&amp;DOC_NAME=FAT:FQL_AUDITING_CLIENT_TEMPLATE.FAT&amp;display_string=Audit&amp;VAR:KEY=BWBYDQBYRG&amp;VAR:QUERY=RkZfREVCVChBTk4sMCwwLEFZLCxVU0Qp&amp;WINDOW=FIRST_POPUP&amp;HEIGHT=450&amp;WIDTH=450&amp;START_MAXIMI","ZED=FALSE&amp;VAR:CALENDAR=US&amp;VAR:SYMBOL=B01NXT&amp;VAR:INDEX=0"}</definedName>
    <definedName name="_94__FDSAUDITLINK__" localSheetId="13" hidden="1">{"fdsup://directions/FAT Viewer?action=UPDATE&amp;creator=factset&amp;DYN_ARGS=TRUE&amp;DOC_NAME=FAT:FQL_AUDITING_CLIENT_TEMPLATE.FAT&amp;display_string=Audit&amp;VAR:KEY=LINIDUNITC&amp;VAR:QUERY=RkZfREVCVChBTk4sMCwwLEFZLCxVU0Qp&amp;WINDOW=FIRST_POPUP&amp;HEIGHT=450&amp;WIDTH=450&amp;START_MAXIMI","ZED=FALSE&amp;VAR:CALENDAR=US&amp;VAR:SYMBOL=B142YT&amp;VAR:INDEX=0"}</definedName>
    <definedName name="_94__FDSAUDITLINK__" hidden="1">{"fdsup://directions/FAT Viewer?action=UPDATE&amp;creator=factset&amp;DYN_ARGS=TRUE&amp;DOC_NAME=FAT:FQL_AUDITING_CLIENT_TEMPLATE.FAT&amp;display_string=Audit&amp;VAR:KEY=LINIDUNITC&amp;VAR:QUERY=RkZfREVCVChBTk4sMCwwLEFZLCxVU0Qp&amp;WINDOW=FIRST_POPUP&amp;HEIGHT=450&amp;WIDTH=450&amp;START_MAXIMI","ZED=FALSE&amp;VAR:CALENDAR=US&amp;VAR:SYMBOL=B142YT&amp;VAR:INDEX=0"}</definedName>
    <definedName name="_95__FDSAUDITLINK__" localSheetId="13" hidden="1">{"fdsup://directions/FAT Viewer?action=UPDATE&amp;creator=factset&amp;DYN_ARGS=TRUE&amp;DOC_NAME=FAT:FQL_AUDITING_CLIENT_TEMPLATE.FAT&amp;display_string=Audit&amp;VAR:KEY=DUDADIPCVA&amp;VAR:QUERY=RkZfREVCVChBTk4sMCwwLEFZLCxVU0Qp&amp;WINDOW=FIRST_POPUP&amp;HEIGHT=450&amp;WIDTH=450&amp;START_MAXIMI","ZED=FALSE&amp;VAR:CALENDAR=US&amp;VAR:SYMBOL=578220&amp;VAR:INDEX=0"}</definedName>
    <definedName name="_95__FDSAUDITLINK__" hidden="1">{"fdsup://directions/FAT Viewer?action=UPDATE&amp;creator=factset&amp;DYN_ARGS=TRUE&amp;DOC_NAME=FAT:FQL_AUDITING_CLIENT_TEMPLATE.FAT&amp;display_string=Audit&amp;VAR:KEY=DUDADIPCVA&amp;VAR:QUERY=RkZfREVCVChBTk4sMCwwLEFZLCxVU0Qp&amp;WINDOW=FIRST_POPUP&amp;HEIGHT=450&amp;WIDTH=450&amp;START_MAXIMI","ZED=FALSE&amp;VAR:CALENDAR=US&amp;VAR:SYMBOL=578220&amp;VAR:INDEX=0"}</definedName>
    <definedName name="_96__FDSAUDITLINK__" localSheetId="13" hidden="1">{"fdsup://directions/FAT Viewer?action=UPDATE&amp;creator=factset&amp;DYN_ARGS=TRUE&amp;DOC_NAME=FAT:FQL_AUDITING_CLIENT_TEMPLATE.FAT&amp;display_string=Audit&amp;VAR:KEY=HOZMZUDYTG&amp;VAR:QUERY=RkZfREVCVChBTk4sMCwwLEFZLCxVU0Qp&amp;WINDOW=FIRST_POPUP&amp;HEIGHT=450&amp;WIDTH=450&amp;START_MAXIMI","ZED=FALSE&amp;VAR:CALENDAR=US&amp;VAR:SYMBOL=714862&amp;VAR:INDEX=0"}</definedName>
    <definedName name="_96__FDSAUDITLINK__" hidden="1">{"fdsup://directions/FAT Viewer?action=UPDATE&amp;creator=factset&amp;DYN_ARGS=TRUE&amp;DOC_NAME=FAT:FQL_AUDITING_CLIENT_TEMPLATE.FAT&amp;display_string=Audit&amp;VAR:KEY=HOZMZUDYTG&amp;VAR:QUERY=RkZfREVCVChBTk4sMCwwLEFZLCxVU0Qp&amp;WINDOW=FIRST_POPUP&amp;HEIGHT=450&amp;WIDTH=450&amp;START_MAXIMI","ZED=FALSE&amp;VAR:CALENDAR=US&amp;VAR:SYMBOL=714862&amp;VAR:INDEX=0"}</definedName>
    <definedName name="_97_____123Graph_BCHART_1" hidden="1">#REF!</definedName>
    <definedName name="_97__FDSAUDITLINK__" localSheetId="13" hidden="1">{"fdsup://directions/FAT Viewer?action=UPDATE&amp;creator=factset&amp;DYN_ARGS=TRUE&amp;DOC_NAME=FAT:FQL_AUDITING_CLIENT_TEMPLATE.FAT&amp;display_string=Audit&amp;VAR:KEY=ZOZGRKXKLQ&amp;VAR:QUERY=RkZfREVCVChBTk4sMCwwLEFZLCxVU0Qp&amp;WINDOW=FIRST_POPUP&amp;HEIGHT=450&amp;WIDTH=450&amp;START_MAXIMI","ZED=FALSE&amp;VAR:CALENDAR=US&amp;VAR:SYMBOL=548970&amp;VAR:INDEX=0"}</definedName>
    <definedName name="_97__FDSAUDITLINK__" hidden="1">{"fdsup://directions/FAT Viewer?action=UPDATE&amp;creator=factset&amp;DYN_ARGS=TRUE&amp;DOC_NAME=FAT:FQL_AUDITING_CLIENT_TEMPLATE.FAT&amp;display_string=Audit&amp;VAR:KEY=ZOZGRKXKLQ&amp;VAR:QUERY=RkZfREVCVChBTk4sMCwwLEFZLCxVU0Qp&amp;WINDOW=FIRST_POPUP&amp;HEIGHT=450&amp;WIDTH=450&amp;START_MAXIMI","ZED=FALSE&amp;VAR:CALENDAR=US&amp;VAR:SYMBOL=548970&amp;VAR:INDEX=0"}</definedName>
    <definedName name="_98__FDSAUDITLINK__" localSheetId="13" hidden="1">{"fdsup://directions/FAT Viewer?action=UPDATE&amp;creator=factset&amp;DYN_ARGS=TRUE&amp;DOC_NAME=FAT:FQL_AUDITING_CLIENT_TEMPLATE.FAT&amp;display_string=Audit&amp;VAR:KEY=TSVONSRIPQ&amp;VAR:QUERY=RkZfREVCVChBTk4sMCwwLEFZLCxVU0Qp&amp;WINDOW=FIRST_POPUP&amp;HEIGHT=450&amp;WIDTH=450&amp;START_MAXIMI","ZED=FALSE&amp;VAR:CALENDAR=US&amp;VAR:SYMBOL=576320&amp;VAR:INDEX=0"}</definedName>
    <definedName name="_98__FDSAUDITLINK__" hidden="1">{"fdsup://directions/FAT Viewer?action=UPDATE&amp;creator=factset&amp;DYN_ARGS=TRUE&amp;DOC_NAME=FAT:FQL_AUDITING_CLIENT_TEMPLATE.FAT&amp;display_string=Audit&amp;VAR:KEY=TSVONSRIPQ&amp;VAR:QUERY=RkZfREVCVChBTk4sMCwwLEFZLCxVU0Qp&amp;WINDOW=FIRST_POPUP&amp;HEIGHT=450&amp;WIDTH=450&amp;START_MAXIMI","ZED=FALSE&amp;VAR:CALENDAR=US&amp;VAR:SYMBOL=576320&amp;VAR:INDEX=0"}</definedName>
    <definedName name="_99___123Graph_ACHART_1" hidden="1">#N/A</definedName>
    <definedName name="_99__FDSAUDITLINK__" localSheetId="13" hidden="1">{"fdsup://directions/FAT Viewer?action=UPDATE&amp;creator=factset&amp;DYN_ARGS=TRUE&amp;DOC_NAME=FAT:FQL_AUDITING_CLIENT_TEMPLATE.FAT&amp;display_string=Audit&amp;VAR:KEY=ZKFETWBYZU&amp;VAR:QUERY=RkZfREVCVChBTk4sMCwwLEFZLCxVU0Qp&amp;WINDOW=FIRST_POPUP&amp;HEIGHT=450&amp;WIDTH=450&amp;START_MAXIMI","ZED=FALSE&amp;VAR:CALENDAR=US&amp;VAR:SYMBOL=757416&amp;VAR:INDEX=0"}</definedName>
    <definedName name="_99__FDSAUDITLINK__" hidden="1">{"fdsup://directions/FAT Viewer?action=UPDATE&amp;creator=factset&amp;DYN_ARGS=TRUE&amp;DOC_NAME=FAT:FQL_AUDITING_CLIENT_TEMPLATE.FAT&amp;display_string=Audit&amp;VAR:KEY=ZKFETWBYZU&amp;VAR:QUERY=RkZfREVCVChBTk4sMCwwLEFZLCxVU0Qp&amp;WINDOW=FIRST_POPUP&amp;HEIGHT=450&amp;WIDTH=450&amp;START_MAXIMI","ZED=FALSE&amp;VAR:CALENDAR=US&amp;VAR:SYMBOL=757416&amp;VAR:INDEX=0"}</definedName>
    <definedName name="_a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a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a999" localSheetId="13" hidden="1">{#N/A,#N/A,FALSE,"ANEXO3 99 ERA";#N/A,#N/A,FALSE,"ANEXO3 99 UBÁ2";#N/A,#N/A,FALSE,"ANEXO3 99 DTU";#N/A,#N/A,FALSE,"ANEXO3 99 RDR";#N/A,#N/A,FALSE,"ANEXO3 99 UBÁ4";#N/A,#N/A,FALSE,"ANEXO3 99 UBÁ6"}</definedName>
    <definedName name="_a999" hidden="1">{#N/A,#N/A,FALSE,"ANEXO3 99 ERA";#N/A,#N/A,FALSE,"ANEXO3 99 UBÁ2";#N/A,#N/A,FALSE,"ANEXO3 99 DTU";#N/A,#N/A,FALSE,"ANEXO3 99 RDR";#N/A,#N/A,FALSE,"ANEXO3 99 UBÁ4";#N/A,#N/A,FALSE,"ANEXO3 99 UBÁ6"}</definedName>
    <definedName name="_AA" hidden="1">#REF!</definedName>
    <definedName name="_ACC2" hidden="1">#REF!</definedName>
    <definedName name="_adm1" localSheetId="13" hidden="1">{"'Índice'!$A$1:$K$49"}</definedName>
    <definedName name="_adm1" hidden="1">{"'Índice'!$A$1:$K$49"}</definedName>
    <definedName name="_adm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dm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ago07" localSheetId="13" hidden="1">{"'gráf jan00'!$A$1:$AK$41"}</definedName>
    <definedName name="_ago07" hidden="1">{"'gráf jan00'!$A$1:$AK$41"}</definedName>
    <definedName name="_ago1" localSheetId="13" hidden="1">{"'gráf jan00'!$A$1:$AK$41"}</definedName>
    <definedName name="_ago1" hidden="1">{"'gráf jan00'!$A$1:$AK$41"}</definedName>
    <definedName name="_ago1_1" localSheetId="13" hidden="1">{"'gráf jan00'!$A$1:$AK$41"}</definedName>
    <definedName name="_ago1_1" hidden="1">{"'gráf jan00'!$A$1:$AK$41"}</definedName>
    <definedName name="_ago1_1_1" localSheetId="13" hidden="1">{"'gráf jan00'!$A$1:$AK$41"}</definedName>
    <definedName name="_ago1_1_1" hidden="1">{"'gráf jan00'!$A$1:$AK$41"}</definedName>
    <definedName name="_ago1_1_1_1" localSheetId="13" hidden="1">{"'gráf jan00'!$A$1:$AK$41"}</definedName>
    <definedName name="_ago1_1_1_1" hidden="1">{"'gráf jan00'!$A$1:$AK$41"}</definedName>
    <definedName name="_ago1_1_2" localSheetId="13" hidden="1">{"'gráf jan00'!$A$1:$AK$41"}</definedName>
    <definedName name="_ago1_1_2" hidden="1">{"'gráf jan00'!$A$1:$AK$41"}</definedName>
    <definedName name="_ago1_2" localSheetId="13" hidden="1">{"'gráf jan00'!$A$1:$AK$41"}</definedName>
    <definedName name="_ago1_2" hidden="1">{"'gráf jan00'!$A$1:$AK$41"}</definedName>
    <definedName name="_ago10" localSheetId="13" hidden="1">{"'gráf jan00'!$A$1:$AK$41"}</definedName>
    <definedName name="_ago10" hidden="1">{"'gráf jan00'!$A$1:$AK$41"}</definedName>
    <definedName name="_ago10_1" localSheetId="13" hidden="1">{"'gráf jan00'!$A$1:$AK$41"}</definedName>
    <definedName name="_ago10_1" hidden="1">{"'gráf jan00'!$A$1:$AK$41"}</definedName>
    <definedName name="_ago10_1_1" localSheetId="13" hidden="1">{"'gráf jan00'!$A$1:$AK$41"}</definedName>
    <definedName name="_ago10_1_1" hidden="1">{"'gráf jan00'!$A$1:$AK$41"}</definedName>
    <definedName name="_ago10_1_1_1" localSheetId="13" hidden="1">{"'gráf jan00'!$A$1:$AK$41"}</definedName>
    <definedName name="_ago10_1_1_1" hidden="1">{"'gráf jan00'!$A$1:$AK$41"}</definedName>
    <definedName name="_ago10_1_2" localSheetId="13" hidden="1">{"'gráf jan00'!$A$1:$AK$41"}</definedName>
    <definedName name="_ago10_1_2" hidden="1">{"'gráf jan00'!$A$1:$AK$41"}</definedName>
    <definedName name="_ago10_2" localSheetId="13" hidden="1">{"'gráf jan00'!$A$1:$AK$41"}</definedName>
    <definedName name="_ago10_2" hidden="1">{"'gráf jan00'!$A$1:$AK$41"}</definedName>
    <definedName name="_ago2" localSheetId="13" hidden="1">{"'gráf jan00'!$A$1:$AK$41"}</definedName>
    <definedName name="_ago2" hidden="1">{"'gráf jan00'!$A$1:$AK$41"}</definedName>
    <definedName name="_ago2_1" localSheetId="13" hidden="1">{"'gráf jan00'!$A$1:$AK$41"}</definedName>
    <definedName name="_ago2_1" hidden="1">{"'gráf jan00'!$A$1:$AK$41"}</definedName>
    <definedName name="_ago2_1_1" localSheetId="13" hidden="1">{"'gráf jan00'!$A$1:$AK$41"}</definedName>
    <definedName name="_ago2_1_1" hidden="1">{"'gráf jan00'!$A$1:$AK$41"}</definedName>
    <definedName name="_ago2_1_1_1" localSheetId="13" hidden="1">{"'gráf jan00'!$A$1:$AK$41"}</definedName>
    <definedName name="_ago2_1_1_1" hidden="1">{"'gráf jan00'!$A$1:$AK$41"}</definedName>
    <definedName name="_ago2_1_2" localSheetId="13" hidden="1">{"'gráf jan00'!$A$1:$AK$41"}</definedName>
    <definedName name="_ago2_1_2" hidden="1">{"'gráf jan00'!$A$1:$AK$41"}</definedName>
    <definedName name="_ago2_2" localSheetId="13" hidden="1">{"'gráf jan00'!$A$1:$AK$41"}</definedName>
    <definedName name="_ago2_2" hidden="1">{"'gráf jan00'!$A$1:$AK$41"}</definedName>
    <definedName name="_ago2004" localSheetId="13" hidden="1">{"'gráf jan00'!$A$1:$AK$41"}</definedName>
    <definedName name="_ago2004" hidden="1">{"'gráf jan00'!$A$1:$AK$41"}</definedName>
    <definedName name="_AGO21" localSheetId="13" hidden="1">{"'gráf jan00'!$A$1:$AK$41"}</definedName>
    <definedName name="_AGO21" hidden="1">{"'gráf jan00'!$A$1:$AK$41"}</definedName>
    <definedName name="_ago3" localSheetId="13" hidden="1">{"'gráf jan00'!$A$1:$AK$41"}</definedName>
    <definedName name="_ago3" hidden="1">{"'gráf jan00'!$A$1:$AK$41"}</definedName>
    <definedName name="_ago3_1" localSheetId="13" hidden="1">{"'gráf jan00'!$A$1:$AK$41"}</definedName>
    <definedName name="_ago3_1" hidden="1">{"'gráf jan00'!$A$1:$AK$41"}</definedName>
    <definedName name="_ago3_1_1" localSheetId="13" hidden="1">{"'gráf jan00'!$A$1:$AK$41"}</definedName>
    <definedName name="_ago3_1_1" hidden="1">{"'gráf jan00'!$A$1:$AK$41"}</definedName>
    <definedName name="_ago3_1_1_1" localSheetId="13" hidden="1">{"'gráf jan00'!$A$1:$AK$41"}</definedName>
    <definedName name="_ago3_1_1_1" hidden="1">{"'gráf jan00'!$A$1:$AK$41"}</definedName>
    <definedName name="_ago3_1_2" localSheetId="13" hidden="1">{"'gráf jan00'!$A$1:$AK$41"}</definedName>
    <definedName name="_ago3_1_2" hidden="1">{"'gráf jan00'!$A$1:$AK$41"}</definedName>
    <definedName name="_ago3_2" localSheetId="13" hidden="1">{"'gráf jan00'!$A$1:$AK$41"}</definedName>
    <definedName name="_ago3_2" hidden="1">{"'gráf jan00'!$A$1:$AK$41"}</definedName>
    <definedName name="_AGO30" localSheetId="13" hidden="1">{"'gráf jan00'!$A$1:$AK$41"}</definedName>
    <definedName name="_AGO30" hidden="1">{"'gráf jan00'!$A$1:$AK$41"}</definedName>
    <definedName name="_ago4" localSheetId="13" hidden="1">{"'gráf jan00'!$A$1:$AK$41"}</definedName>
    <definedName name="_ago4" hidden="1">{"'gráf jan00'!$A$1:$AK$41"}</definedName>
    <definedName name="_ago4_1" localSheetId="13" hidden="1">{"'gráf jan00'!$A$1:$AK$41"}</definedName>
    <definedName name="_ago4_1" hidden="1">{"'gráf jan00'!$A$1:$AK$41"}</definedName>
    <definedName name="_ago4_1_1" localSheetId="13" hidden="1">{"'gráf jan00'!$A$1:$AK$41"}</definedName>
    <definedName name="_ago4_1_1" hidden="1">{"'gráf jan00'!$A$1:$AK$41"}</definedName>
    <definedName name="_ago4_1_1_1" localSheetId="13" hidden="1">{"'gráf jan00'!$A$1:$AK$41"}</definedName>
    <definedName name="_ago4_1_1_1" hidden="1">{"'gráf jan00'!$A$1:$AK$41"}</definedName>
    <definedName name="_ago4_1_2" localSheetId="13" hidden="1">{"'gráf jan00'!$A$1:$AK$41"}</definedName>
    <definedName name="_ago4_1_2" hidden="1">{"'gráf jan00'!$A$1:$AK$41"}</definedName>
    <definedName name="_ago4_2" localSheetId="13" hidden="1">{"'gráf jan00'!$A$1:$AK$41"}</definedName>
    <definedName name="_ago4_2" hidden="1">{"'gráf jan00'!$A$1:$AK$41"}</definedName>
    <definedName name="_ago5" localSheetId="13" hidden="1">{"'gráf jan00'!$A$1:$AK$41"}</definedName>
    <definedName name="_ago5" hidden="1">{"'gráf jan00'!$A$1:$AK$41"}</definedName>
    <definedName name="_ago5_1" localSheetId="13" hidden="1">{"'gráf jan00'!$A$1:$AK$41"}</definedName>
    <definedName name="_ago5_1" hidden="1">{"'gráf jan00'!$A$1:$AK$41"}</definedName>
    <definedName name="_ago5_1_1" localSheetId="13" hidden="1">{"'gráf jan00'!$A$1:$AK$41"}</definedName>
    <definedName name="_ago5_1_1" hidden="1">{"'gráf jan00'!$A$1:$AK$41"}</definedName>
    <definedName name="_ago5_1_1_1" localSheetId="13" hidden="1">{"'gráf jan00'!$A$1:$AK$41"}</definedName>
    <definedName name="_ago5_1_1_1" hidden="1">{"'gráf jan00'!$A$1:$AK$41"}</definedName>
    <definedName name="_ago5_1_2" localSheetId="13" hidden="1">{"'gráf jan00'!$A$1:$AK$41"}</definedName>
    <definedName name="_ago5_1_2" hidden="1">{"'gráf jan00'!$A$1:$AK$41"}</definedName>
    <definedName name="_ago5_2" localSheetId="13" hidden="1">{"'gráf jan00'!$A$1:$AK$41"}</definedName>
    <definedName name="_ago5_2" hidden="1">{"'gráf jan00'!$A$1:$AK$41"}</definedName>
    <definedName name="_ago6" localSheetId="13" hidden="1">{"'gráf jan00'!$A$1:$AK$41"}</definedName>
    <definedName name="_ago6" hidden="1">{"'gráf jan00'!$A$1:$AK$41"}</definedName>
    <definedName name="_ago6_1" localSheetId="13" hidden="1">{"'gráf jan00'!$A$1:$AK$41"}</definedName>
    <definedName name="_ago6_1" hidden="1">{"'gráf jan00'!$A$1:$AK$41"}</definedName>
    <definedName name="_ago6_1_1" localSheetId="13" hidden="1">{"'gráf jan00'!$A$1:$AK$41"}</definedName>
    <definedName name="_ago6_1_1" hidden="1">{"'gráf jan00'!$A$1:$AK$41"}</definedName>
    <definedName name="_ago6_1_1_1" localSheetId="13" hidden="1">{"'gráf jan00'!$A$1:$AK$41"}</definedName>
    <definedName name="_ago6_1_1_1" hidden="1">{"'gráf jan00'!$A$1:$AK$41"}</definedName>
    <definedName name="_ago6_1_2" localSheetId="13" hidden="1">{"'gráf jan00'!$A$1:$AK$41"}</definedName>
    <definedName name="_ago6_1_2" hidden="1">{"'gráf jan00'!$A$1:$AK$41"}</definedName>
    <definedName name="_ago6_2" localSheetId="13" hidden="1">{"'gráf jan00'!$A$1:$AK$41"}</definedName>
    <definedName name="_ago6_2" hidden="1">{"'gráf jan00'!$A$1:$AK$41"}</definedName>
    <definedName name="_ago7" localSheetId="13" hidden="1">{"'gráf jan00'!$A$1:$AK$41"}</definedName>
    <definedName name="_ago7" hidden="1">{"'gráf jan00'!$A$1:$AK$41"}</definedName>
    <definedName name="_ago7_1" localSheetId="13" hidden="1">{"'gráf jan00'!$A$1:$AK$41"}</definedName>
    <definedName name="_ago7_1" hidden="1">{"'gráf jan00'!$A$1:$AK$41"}</definedName>
    <definedName name="_ago7_1_1" localSheetId="13" hidden="1">{"'gráf jan00'!$A$1:$AK$41"}</definedName>
    <definedName name="_ago7_1_1" hidden="1">{"'gráf jan00'!$A$1:$AK$41"}</definedName>
    <definedName name="_ago7_1_1_1" localSheetId="13" hidden="1">{"'gráf jan00'!$A$1:$AK$41"}</definedName>
    <definedName name="_ago7_1_1_1" hidden="1">{"'gráf jan00'!$A$1:$AK$41"}</definedName>
    <definedName name="_ago7_1_2" localSheetId="13" hidden="1">{"'gráf jan00'!$A$1:$AK$41"}</definedName>
    <definedName name="_ago7_1_2" hidden="1">{"'gráf jan00'!$A$1:$AK$41"}</definedName>
    <definedName name="_ago7_2" localSheetId="13" hidden="1">{"'gráf jan00'!$A$1:$AK$41"}</definedName>
    <definedName name="_ago7_2" hidden="1">{"'gráf jan00'!$A$1:$AK$41"}</definedName>
    <definedName name="_ago8" localSheetId="13" hidden="1">{"'gráf jan00'!$A$1:$AK$41"}</definedName>
    <definedName name="_ago8" hidden="1">{"'gráf jan00'!$A$1:$AK$41"}</definedName>
    <definedName name="_ago8_1" localSheetId="13" hidden="1">{"'gráf jan00'!$A$1:$AK$41"}</definedName>
    <definedName name="_ago8_1" hidden="1">{"'gráf jan00'!$A$1:$AK$41"}</definedName>
    <definedName name="_ago8_1_1" localSheetId="13" hidden="1">{"'gráf jan00'!$A$1:$AK$41"}</definedName>
    <definedName name="_ago8_1_1" hidden="1">{"'gráf jan00'!$A$1:$AK$41"}</definedName>
    <definedName name="_ago8_1_1_1" localSheetId="13" hidden="1">{"'gráf jan00'!$A$1:$AK$41"}</definedName>
    <definedName name="_ago8_1_1_1" hidden="1">{"'gráf jan00'!$A$1:$AK$41"}</definedName>
    <definedName name="_ago8_1_2" localSheetId="13" hidden="1">{"'gráf jan00'!$A$1:$AK$41"}</definedName>
    <definedName name="_ago8_1_2" hidden="1">{"'gráf jan00'!$A$1:$AK$41"}</definedName>
    <definedName name="_ago8_2" localSheetId="13" hidden="1">{"'gráf jan00'!$A$1:$AK$41"}</definedName>
    <definedName name="_ago8_2" hidden="1">{"'gráf jan00'!$A$1:$AK$41"}</definedName>
    <definedName name="_ago9" localSheetId="13" hidden="1">{"'gráf jan00'!$A$1:$AK$41"}</definedName>
    <definedName name="_ago9" hidden="1">{"'gráf jan00'!$A$1:$AK$41"}</definedName>
    <definedName name="_ago9_1" localSheetId="13" hidden="1">{"'gráf jan00'!$A$1:$AK$41"}</definedName>
    <definedName name="_ago9_1" hidden="1">{"'gráf jan00'!$A$1:$AK$41"}</definedName>
    <definedName name="_ago9_1_1" localSheetId="13" hidden="1">{"'gráf jan00'!$A$1:$AK$41"}</definedName>
    <definedName name="_ago9_1_1" hidden="1">{"'gráf jan00'!$A$1:$AK$41"}</definedName>
    <definedName name="_ago9_1_1_1" localSheetId="13" hidden="1">{"'gráf jan00'!$A$1:$AK$41"}</definedName>
    <definedName name="_ago9_1_1_1" hidden="1">{"'gráf jan00'!$A$1:$AK$41"}</definedName>
    <definedName name="_ago9_1_2" localSheetId="13" hidden="1">{"'gráf jan00'!$A$1:$AK$41"}</definedName>
    <definedName name="_ago9_1_2" hidden="1">{"'gráf jan00'!$A$1:$AK$41"}</definedName>
    <definedName name="_ago9_2" localSheetId="13" hidden="1">{"'gráf jan00'!$A$1:$AK$41"}</definedName>
    <definedName name="_ago9_2" hidden="1">{"'gráf jan00'!$A$1:$AK$41"}</definedName>
    <definedName name="_ago99999" localSheetId="13" hidden="1">{"'gráf jan00'!$A$1:$AK$41"}</definedName>
    <definedName name="_ago99999" hidden="1">{"'gráf jan00'!$A$1:$AK$41"}</definedName>
    <definedName name="_ago99999_1" localSheetId="13" hidden="1">{"'gráf jan00'!$A$1:$AK$41"}</definedName>
    <definedName name="_ago99999_1" hidden="1">{"'gráf jan00'!$A$1:$AK$41"}</definedName>
    <definedName name="_ago99999_1_1" localSheetId="13" hidden="1">{"'gráf jan00'!$A$1:$AK$41"}</definedName>
    <definedName name="_ago99999_1_1" hidden="1">{"'gráf jan00'!$A$1:$AK$41"}</definedName>
    <definedName name="_ago99999_1_1_1" localSheetId="13" hidden="1">{"'gráf jan00'!$A$1:$AK$41"}</definedName>
    <definedName name="_ago99999_1_1_1" hidden="1">{"'gráf jan00'!$A$1:$AK$41"}</definedName>
    <definedName name="_ago99999_1_2" localSheetId="13" hidden="1">{"'gráf jan00'!$A$1:$AK$41"}</definedName>
    <definedName name="_ago99999_1_2" hidden="1">{"'gráf jan00'!$A$1:$AK$41"}</definedName>
    <definedName name="_ago99999_2" localSheetId="13" hidden="1">{"'gráf jan00'!$A$1:$AK$41"}</definedName>
    <definedName name="_ago99999_2" hidden="1">{"'gráf jan00'!$A$1:$AK$41"}</definedName>
    <definedName name="_arq1" localSheetId="13" hidden="1">{"'REL CUSTODIF'!$B$1:$H$72"}</definedName>
    <definedName name="_arq1" hidden="1">{"'REL CUSTODIF'!$B$1:$H$72"}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B" hidden="1">#REF!</definedName>
    <definedName name="_ba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r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BB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BB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bdm.13db686f49944eed83e4e26b9d6244a5.edm" hidden="1">#REF!</definedName>
    <definedName name="_bdm.243630a58f8d42d5baed0411cce52152.edm" hidden="1">#REF!</definedName>
    <definedName name="_bdm.26a21ca3795645b8b4b7717baabb7100.edm" hidden="1">#REF!</definedName>
    <definedName name="_bdm.30388d15cb29485793c1045a6a5741b9.edm" hidden="1">#REF!</definedName>
    <definedName name="_bdm.3c30372f6a0044a0ac1c06f1b1e5479c.edm" hidden="1">#REF!</definedName>
    <definedName name="_bdm.3F011716051B4FEEAD434DAF7429A66C.edm" hidden="1">#REF!</definedName>
    <definedName name="_bdm.3fe9025a5c3f4c4eb28e61d2ef6102ba.edm" hidden="1">#REF!</definedName>
    <definedName name="_bdm.4A70150E215C4850A8FBB38B2235F21E.edm" hidden="1">#REF!</definedName>
    <definedName name="_bdm.4fa0d941281443beaaf56d913365c8c4.edm" hidden="1">#REF!</definedName>
    <definedName name="_bdm.5065555D6A084AF9B2D43665657C1C3C.edm" hidden="1">#REF!</definedName>
    <definedName name="_bdm.546bc9368b794ab1bf975729fcf2502b.edm" hidden="1">#REF!</definedName>
    <definedName name="_bdm.5d9cb892c85842d9be3cc58855728851.edm" hidden="1">#REF!</definedName>
    <definedName name="_bdm.60327640B9A743BE8838451BF84228A3.edm" hidden="1">#REF!</definedName>
    <definedName name="_bdm.7b13300508904d36b06c100c44a3b701.edm" hidden="1">#REF!</definedName>
    <definedName name="_bdm.8832A301CB8449429B83E6D6BB245FC9.edm" hidden="1">#REF!</definedName>
    <definedName name="_bdm.8b1fb9fb33c543349bdaa5451b9cbdf7.edm" hidden="1">#REF!</definedName>
    <definedName name="_bdm.957118e6f4bd4c73a34005a445445c8f.edm" hidden="1">#REF!</definedName>
    <definedName name="_bdm.95f404ddd73f493a804aee3b862bc75f.edm" hidden="1">#REF!</definedName>
    <definedName name="_bdm.a713bdbf9ea840f2b6cd75cf46dd02b6.edm" hidden="1">#REF!</definedName>
    <definedName name="_bdm.beccadd3ee5549ab8939dd91ce9f56bf.edm" hidden="1">#REF!</definedName>
    <definedName name="_bdm.c0fe7e80121f425c93322c9107718e57.edm" hidden="1">#REF!</definedName>
    <definedName name="_bdm.dfa73c448a844a14acb7e7ac49a2bde9.edm" hidden="1">#REF!</definedName>
    <definedName name="_bdm.ee261b57058f47458fa2826d0a753ce0.edm" hidden="1">#REF!</definedName>
    <definedName name="_bdm.f2462c992a1c433b94479ce5c2ac2217.edm" hidden="1">#REF!</definedName>
    <definedName name="_bdm.f2bfcc3e12db4579a7d9ec4621575f66.edm" hidden="1">#REF!</definedName>
    <definedName name="_bdm.f8093a8dfeba419cb3376af2af1e2916.edm" hidden="1">#REF!</definedName>
    <definedName name="_bm03" localSheetId="13" hidden="1">{#N/A,#N/A,FALSE,"CPV";#N/A,#N/A,FALSE,"Pareto";#N/A,#N/A,FALSE,"Gráficos"}</definedName>
    <definedName name="_bm03" hidden="1">{#N/A,#N/A,FALSE,"CPV";#N/A,#N/A,FALSE,"Pareto";#N/A,#N/A,FALSE,"Gráficos"}</definedName>
    <definedName name="_bm03_1" localSheetId="13" hidden="1">{#N/A,#N/A,FALSE,"CPV";#N/A,#N/A,FALSE,"Pareto";#N/A,#N/A,FALSE,"Gráficos"}</definedName>
    <definedName name="_bm03_1" hidden="1">{#N/A,#N/A,FALSE,"CPV";#N/A,#N/A,FALSE,"Pareto";#N/A,#N/A,FALSE,"Gráficos"}</definedName>
    <definedName name="_br4">#REF!</definedName>
    <definedName name="_cc1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cc1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_CCC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CCC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db2" localSheetId="13" hidden="1">{"'Quadro'!$A$4:$BG$78"}</definedName>
    <definedName name="_db2" hidden="1">{"'Quadro'!$A$4:$BG$78"}</definedName>
    <definedName name="_dd" hidden="1">#REF!</definedName>
    <definedName name="_DEF2" localSheetId="13" hidden="1">{#N/A,#N/A,FALSE,"DEF1";#N/A,#N/A,FALSE,"DEF2";#N/A,#N/A,FALSE,"DEF3"}</definedName>
    <definedName name="_DEF2" hidden="1">{#N/A,#N/A,FALSE,"DEF1";#N/A,#N/A,FALSE,"DEF2";#N/A,#N/A,FALSE,"DEF3"}</definedName>
    <definedName name="_DEF2_1" localSheetId="13" hidden="1">{#N/A,#N/A,FALSE,"DEF1";#N/A,#N/A,FALSE,"DEF2";#N/A,#N/A,FALSE,"DEF3"}</definedName>
    <definedName name="_DEF2_1" hidden="1">{#N/A,#N/A,FALSE,"DEF1";#N/A,#N/A,FALSE,"DEF2";#N/A,#N/A,FALSE,"DEF3"}</definedName>
    <definedName name="_DEF2_1_1" localSheetId="13" hidden="1">{#N/A,#N/A,FALSE,"DEF1";#N/A,#N/A,FALSE,"DEF2";#N/A,#N/A,FALSE,"DEF3"}</definedName>
    <definedName name="_DEF2_1_1" hidden="1">{#N/A,#N/A,FALSE,"DEF1";#N/A,#N/A,FALSE,"DEF2";#N/A,#N/A,FALSE,"DEF3"}</definedName>
    <definedName name="_DEF2_1_1_1" localSheetId="13" hidden="1">{#N/A,#N/A,FALSE,"DEF1";#N/A,#N/A,FALSE,"DEF2";#N/A,#N/A,FALSE,"DEF3"}</definedName>
    <definedName name="_DEF2_1_1_1" hidden="1">{#N/A,#N/A,FALSE,"DEF1";#N/A,#N/A,FALSE,"DEF2";#N/A,#N/A,FALSE,"DEF3"}</definedName>
    <definedName name="_DEF2_1_2" localSheetId="13" hidden="1">{#N/A,#N/A,FALSE,"DEF1";#N/A,#N/A,FALSE,"DEF2";#N/A,#N/A,FALSE,"DEF3"}</definedName>
    <definedName name="_DEF2_1_2" hidden="1">{#N/A,#N/A,FALSE,"DEF1";#N/A,#N/A,FALSE,"DEF2";#N/A,#N/A,FALSE,"DEF3"}</definedName>
    <definedName name="_DEF2_2" localSheetId="13" hidden="1">{#N/A,#N/A,FALSE,"DEF1";#N/A,#N/A,FALSE,"DEF2";#N/A,#N/A,FALSE,"DEF3"}</definedName>
    <definedName name="_DEF2_2" hidden="1">{#N/A,#N/A,FALSE,"DEF1";#N/A,#N/A,FALSE,"DEF2";#N/A,#N/A,FALSE,"DEF3"}</definedName>
    <definedName name="_DEF3" localSheetId="13" hidden="1">{#N/A,#N/A,FALSE,"DEF1";#N/A,#N/A,FALSE,"DEF2";#N/A,#N/A,FALSE,"DEF3"}</definedName>
    <definedName name="_DEF3" hidden="1">{#N/A,#N/A,FALSE,"DEF1";#N/A,#N/A,FALSE,"DEF2";#N/A,#N/A,FALSE,"DEF3"}</definedName>
    <definedName name="_DEF3_1" localSheetId="13" hidden="1">{#N/A,#N/A,FALSE,"DEF1";#N/A,#N/A,FALSE,"DEF2";#N/A,#N/A,FALSE,"DEF3"}</definedName>
    <definedName name="_DEF3_1" hidden="1">{#N/A,#N/A,FALSE,"DEF1";#N/A,#N/A,FALSE,"DEF2";#N/A,#N/A,FALSE,"DEF3"}</definedName>
    <definedName name="_DEF3_1_1" localSheetId="13" hidden="1">{#N/A,#N/A,FALSE,"DEF1";#N/A,#N/A,FALSE,"DEF2";#N/A,#N/A,FALSE,"DEF3"}</definedName>
    <definedName name="_DEF3_1_1" hidden="1">{#N/A,#N/A,FALSE,"DEF1";#N/A,#N/A,FALSE,"DEF2";#N/A,#N/A,FALSE,"DEF3"}</definedName>
    <definedName name="_DEF3_1_1_1" localSheetId="13" hidden="1">{#N/A,#N/A,FALSE,"DEF1";#N/A,#N/A,FALSE,"DEF2";#N/A,#N/A,FALSE,"DEF3"}</definedName>
    <definedName name="_DEF3_1_1_1" hidden="1">{#N/A,#N/A,FALSE,"DEF1";#N/A,#N/A,FALSE,"DEF2";#N/A,#N/A,FALSE,"DEF3"}</definedName>
    <definedName name="_DEF3_1_2" localSheetId="13" hidden="1">{#N/A,#N/A,FALSE,"DEF1";#N/A,#N/A,FALSE,"DEF2";#N/A,#N/A,FALSE,"DEF3"}</definedName>
    <definedName name="_DEF3_1_2" hidden="1">{#N/A,#N/A,FALSE,"DEF1";#N/A,#N/A,FALSE,"DEF2";#N/A,#N/A,FALSE,"DEF3"}</definedName>
    <definedName name="_DEF3_2" localSheetId="13" hidden="1">{#N/A,#N/A,FALSE,"DEF1";#N/A,#N/A,FALSE,"DEF2";#N/A,#N/A,FALSE,"DEF3"}</definedName>
    <definedName name="_DEF3_2" hidden="1">{#N/A,#N/A,FALSE,"DEF1";#N/A,#N/A,FALSE,"DEF2";#N/A,#N/A,FALSE,"DEF3"}</definedName>
    <definedName name="_DFG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DFG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Dist_Bin" hidden="1">#REF!</definedName>
    <definedName name="_Dist_Values" hidden="1">#REF!</definedName>
    <definedName name="_EB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B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e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efc10" localSheetId="13" hidden="1">{"'RR'!$A$2:$E$81"}</definedName>
    <definedName name="_efc10" hidden="1">{"'RR'!$A$2:$E$81"}</definedName>
    <definedName name="_efc10_1" localSheetId="13" hidden="1">{"'RR'!$A$2:$E$81"}</definedName>
    <definedName name="_efc10_1" hidden="1">{"'RR'!$A$2:$E$81"}</definedName>
    <definedName name="_efc10_1_1" localSheetId="13" hidden="1">{"'RR'!$A$2:$E$81"}</definedName>
    <definedName name="_efc10_1_1" hidden="1">{"'RR'!$A$2:$E$81"}</definedName>
    <definedName name="_efc10_1_1_1" localSheetId="13" hidden="1">{"'RR'!$A$2:$E$81"}</definedName>
    <definedName name="_efc10_1_1_1" hidden="1">{"'RR'!$A$2:$E$81"}</definedName>
    <definedName name="_efc10_1_2" localSheetId="13" hidden="1">{"'RR'!$A$2:$E$81"}</definedName>
    <definedName name="_efc10_1_2" hidden="1">{"'RR'!$A$2:$E$81"}</definedName>
    <definedName name="_efc10_2" localSheetId="13" hidden="1">{"'RR'!$A$2:$E$81"}</definedName>
    <definedName name="_efc10_2" hidden="1">{"'RR'!$A$2:$E$81"}</definedName>
    <definedName name="_EFC2" localSheetId="13" hidden="1">{"'RR'!$A$2:$E$81"}</definedName>
    <definedName name="_EFC2" hidden="1">{"'RR'!$A$2:$E$81"}</definedName>
    <definedName name="_EFC2_1" localSheetId="13" hidden="1">{"'RR'!$A$2:$E$81"}</definedName>
    <definedName name="_EFC2_1" hidden="1">{"'RR'!$A$2:$E$81"}</definedName>
    <definedName name="_EFC2_1_1" localSheetId="13" hidden="1">{"'RR'!$A$2:$E$81"}</definedName>
    <definedName name="_EFC2_1_1" hidden="1">{"'RR'!$A$2:$E$81"}</definedName>
    <definedName name="_EFC2_1_1_1" localSheetId="13" hidden="1">{"'RR'!$A$2:$E$81"}</definedName>
    <definedName name="_EFC2_1_1_1" hidden="1">{"'RR'!$A$2:$E$81"}</definedName>
    <definedName name="_EFC2_1_2" localSheetId="13" hidden="1">{"'RR'!$A$2:$E$81"}</definedName>
    <definedName name="_EFC2_1_2" hidden="1">{"'RR'!$A$2:$E$81"}</definedName>
    <definedName name="_EFC2_2" localSheetId="13" hidden="1">{"'RR'!$A$2:$E$81"}</definedName>
    <definedName name="_EFC2_2" hidden="1">{"'RR'!$A$2:$E$81"}</definedName>
    <definedName name="_efc23" localSheetId="13" hidden="1">{"'RR'!$A$2:$E$81"}</definedName>
    <definedName name="_efc23" hidden="1">{"'RR'!$A$2:$E$81"}</definedName>
    <definedName name="_EFC3" localSheetId="13" hidden="1">{"'RR'!$A$2:$E$81"}</definedName>
    <definedName name="_EFC3" hidden="1">{"'RR'!$A$2:$E$81"}</definedName>
    <definedName name="_EFC3_1" localSheetId="13" hidden="1">{"'RR'!$A$2:$E$81"}</definedName>
    <definedName name="_EFC3_1" hidden="1">{"'RR'!$A$2:$E$81"}</definedName>
    <definedName name="_EFC3_1_1" localSheetId="13" hidden="1">{"'RR'!$A$2:$E$81"}</definedName>
    <definedName name="_EFC3_1_1" hidden="1">{"'RR'!$A$2:$E$81"}</definedName>
    <definedName name="_EFC3_1_1_1" localSheetId="13" hidden="1">{"'RR'!$A$2:$E$81"}</definedName>
    <definedName name="_EFC3_1_1_1" hidden="1">{"'RR'!$A$2:$E$81"}</definedName>
    <definedName name="_EFC3_1_2" localSheetId="13" hidden="1">{"'RR'!$A$2:$E$81"}</definedName>
    <definedName name="_EFC3_1_2" hidden="1">{"'RR'!$A$2:$E$81"}</definedName>
    <definedName name="_EFC3_2" localSheetId="13" hidden="1">{"'RR'!$A$2:$E$81"}</definedName>
    <definedName name="_EFC3_2" hidden="1">{"'RR'!$A$2:$E$81"}</definedName>
    <definedName name="_EFC4" localSheetId="13" hidden="1">{"'RR'!$A$2:$E$81"}</definedName>
    <definedName name="_EFC4" hidden="1">{"'RR'!$A$2:$E$81"}</definedName>
    <definedName name="_EFC4_1" localSheetId="13" hidden="1">{"'RR'!$A$2:$E$81"}</definedName>
    <definedName name="_EFC4_1" hidden="1">{"'RR'!$A$2:$E$81"}</definedName>
    <definedName name="_EFC4_1_1" localSheetId="13" hidden="1">{"'RR'!$A$2:$E$81"}</definedName>
    <definedName name="_EFC4_1_1" hidden="1">{"'RR'!$A$2:$E$81"}</definedName>
    <definedName name="_EFC4_1_1_1" localSheetId="13" hidden="1">{"'RR'!$A$2:$E$81"}</definedName>
    <definedName name="_EFC4_1_1_1" hidden="1">{"'RR'!$A$2:$E$81"}</definedName>
    <definedName name="_EFC4_1_2" localSheetId="13" hidden="1">{"'RR'!$A$2:$E$81"}</definedName>
    <definedName name="_EFC4_1_2" hidden="1">{"'RR'!$A$2:$E$81"}</definedName>
    <definedName name="_EFC4_2" localSheetId="13" hidden="1">{"'RR'!$A$2:$E$81"}</definedName>
    <definedName name="_EFC4_2" hidden="1">{"'RR'!$A$2:$E$81"}</definedName>
    <definedName name="_ESP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S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EXE2" localSheetId="13" hidden="1">{"'gráf jan00'!$A$1:$AK$41"}</definedName>
    <definedName name="_EXE2" hidden="1">{"'gráf jan00'!$A$1:$AK$41"}</definedName>
    <definedName name="_F12" localSheetId="13" hidden="1">{#N/A,#N/A,FALSE,"ET-CAPA";#N/A,#N/A,FALSE,"ET-PAG1";#N/A,#N/A,FALSE,"ET-PAG2";#N/A,#N/A,FALSE,"ET-PAG3";#N/A,#N/A,FALSE,"ET-PAG4";#N/A,#N/A,FALSE,"ET-PAG5"}</definedName>
    <definedName name="_F12" hidden="1">{#N/A,#N/A,FALSE,"ET-CAPA";#N/A,#N/A,FALSE,"ET-PAG1";#N/A,#N/A,FALSE,"ET-PAG2";#N/A,#N/A,FALSE,"ET-PAG3";#N/A,#N/A,FALSE,"ET-PAG4";#N/A,#N/A,FALSE,"ET-PAG5"}</definedName>
    <definedName name="_F12_1" localSheetId="13" hidden="1">{#N/A,#N/A,FALSE,"ET-CAPA";#N/A,#N/A,FALSE,"ET-PAG1";#N/A,#N/A,FALSE,"ET-PAG2";#N/A,#N/A,FALSE,"ET-PAG3";#N/A,#N/A,FALSE,"ET-PAG4";#N/A,#N/A,FALSE,"ET-PAG5"}</definedName>
    <definedName name="_F12_1" hidden="1">{#N/A,#N/A,FALSE,"ET-CAPA";#N/A,#N/A,FALSE,"ET-PAG1";#N/A,#N/A,FALSE,"ET-PAG2";#N/A,#N/A,FALSE,"ET-PAG3";#N/A,#N/A,FALSE,"ET-PAG4";#N/A,#N/A,FALSE,"ET-PAG5"}</definedName>
    <definedName name="_F15" localSheetId="13" hidden="1">{#N/A,#N/A,FALSE,"ET-CAPA";#N/A,#N/A,FALSE,"ET-PAG1";#N/A,#N/A,FALSE,"ET-PAG2";#N/A,#N/A,FALSE,"ET-PAG3";#N/A,#N/A,FALSE,"ET-PAG4";#N/A,#N/A,FALSE,"ET-PAG5"}</definedName>
    <definedName name="_F15" hidden="1">{#N/A,#N/A,FALSE,"ET-CAPA";#N/A,#N/A,FALSE,"ET-PAG1";#N/A,#N/A,FALSE,"ET-PAG2";#N/A,#N/A,FALSE,"ET-PAG3";#N/A,#N/A,FALSE,"ET-PAG4";#N/A,#N/A,FALSE,"ET-PAG5"}</definedName>
    <definedName name="_F15_1" localSheetId="13" hidden="1">{#N/A,#N/A,FALSE,"ET-CAPA";#N/A,#N/A,FALSE,"ET-PAG1";#N/A,#N/A,FALSE,"ET-PAG2";#N/A,#N/A,FALSE,"ET-PAG3";#N/A,#N/A,FALSE,"ET-PAG4";#N/A,#N/A,FALSE,"ET-PAG5"}</definedName>
    <definedName name="_F15_1" hidden="1">{#N/A,#N/A,FALSE,"ET-CAPA";#N/A,#N/A,FALSE,"ET-PAG1";#N/A,#N/A,FALSE,"ET-PAG2";#N/A,#N/A,FALSE,"ET-PAG3";#N/A,#N/A,FALSE,"ET-PAG4";#N/A,#N/A,FALSE,"ET-PAG5"}</definedName>
    <definedName name="_f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fca2" localSheetId="13" hidden="1">{"'Quadro'!$A$4:$BG$78"}</definedName>
    <definedName name="_fca2" hidden="1">{"'Quadro'!$A$4:$BG$78"}</definedName>
    <definedName name="_ffp16" localSheetId="13" hidden="1">{"'gráf jan00'!$A$1:$AK$41"}</definedName>
    <definedName name="_ffp16" hidden="1">{"'gráf jan00'!$A$1:$AK$41"}</definedName>
    <definedName name="_ffp16_1" localSheetId="13" hidden="1">{"'gráf jan00'!$A$1:$AK$41"}</definedName>
    <definedName name="_ffp16_1" hidden="1">{"'gráf jan00'!$A$1:$AK$41"}</definedName>
    <definedName name="_ffp16_1_1" localSheetId="13" hidden="1">{"'gráf jan00'!$A$1:$AK$41"}</definedName>
    <definedName name="_ffp16_1_1" hidden="1">{"'gráf jan00'!$A$1:$AK$41"}</definedName>
    <definedName name="_ffp16_1_1_1" localSheetId="13" hidden="1">{"'gráf jan00'!$A$1:$AK$41"}</definedName>
    <definedName name="_ffp16_1_1_1" hidden="1">{"'gráf jan00'!$A$1:$AK$41"}</definedName>
    <definedName name="_ffp16_1_2" localSheetId="13" hidden="1">{"'gráf jan00'!$A$1:$AK$41"}</definedName>
    <definedName name="_ffp16_1_2" hidden="1">{"'gráf jan00'!$A$1:$AK$41"}</definedName>
    <definedName name="_ffp16_2" localSheetId="13" hidden="1">{"'gráf jan00'!$A$1:$AK$41"}</definedName>
    <definedName name="_ffp16_2" hidden="1">{"'gráf jan00'!$A$1:$AK$41"}</definedName>
    <definedName name="_ffp4589" localSheetId="13" hidden="1">{"'gráf jan00'!$A$1:$AK$41"}</definedName>
    <definedName name="_ffp4589" hidden="1">{"'gráf jan00'!$A$1:$AK$41"}</definedName>
    <definedName name="_ffp4589_1" localSheetId="13" hidden="1">{"'gráf jan00'!$A$1:$AK$41"}</definedName>
    <definedName name="_ffp4589_1" hidden="1">{"'gráf jan00'!$A$1:$AK$41"}</definedName>
    <definedName name="_ffp4589_1_1" localSheetId="13" hidden="1">{"'gráf jan00'!$A$1:$AK$41"}</definedName>
    <definedName name="_ffp4589_1_1" hidden="1">{"'gráf jan00'!$A$1:$AK$41"}</definedName>
    <definedName name="_ffp4589_1_1_1" localSheetId="13" hidden="1">{"'gráf jan00'!$A$1:$AK$41"}</definedName>
    <definedName name="_ffp4589_1_1_1" hidden="1">{"'gráf jan00'!$A$1:$AK$41"}</definedName>
    <definedName name="_ffp4589_1_2" localSheetId="13" hidden="1">{"'gráf jan00'!$A$1:$AK$41"}</definedName>
    <definedName name="_ffp4589_1_2" hidden="1">{"'gráf jan00'!$A$1:$AK$41"}</definedName>
    <definedName name="_ffp4589_2" localSheetId="13" hidden="1">{"'gráf jan00'!$A$1:$AK$41"}</definedName>
    <definedName name="_ffp4589_2" hidden="1">{"'gráf jan00'!$A$1:$AK$41"}</definedName>
    <definedName name="_fii" hidden="1">#REF!</definedName>
    <definedName name="_Fill" hidden="1">[10]OP079907!$K$39:$K$155</definedName>
    <definedName name="_Fill1" hidden="1">#REF!</definedName>
    <definedName name="_fill2" hidden="1">#REF!</definedName>
    <definedName name="_Filll" hidden="1">[11]Elétrica!#REF!</definedName>
    <definedName name="_FiltrarBancoDadosLUS" hidden="1">#REF!</definedName>
    <definedName name="_xlnm._FilterDatabase" localSheetId="4" hidden="1">EQUIPAMENTOS!$A$2:$R$310</definedName>
    <definedName name="_xlnm._FilterDatabase" localSheetId="3" hidden="1">'MÃO DE OBRA'!$A$2:$E$501</definedName>
    <definedName name="_xlnm._FilterDatabase" localSheetId="5" hidden="1">MATERIAIS!$A$2:$F$104</definedName>
    <definedName name="_xlnm._FilterDatabase" localSheetId="2" hidden="1">'PU VENDA'!$A$1:$P$83</definedName>
    <definedName name="_xlnm._FilterDatabase" hidden="1">#REF!</definedName>
    <definedName name="_FR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h" hidden="1">#REF!</definedName>
    <definedName name="_I">#REF!</definedName>
    <definedName name="_I027611" localSheetId="13" hidden="1">{#N/A,#N/A,FALSE,"지침";#N/A,#N/A,FALSE,"환경분석";#N/A,#N/A,FALSE,"Sheet16"}</definedName>
    <definedName name="_I027611" hidden="1">{#N/A,#N/A,FALSE,"지침";#N/A,#N/A,FALSE,"환경분석";#N/A,#N/A,FALSE,"Sheet16"}</definedName>
    <definedName name="_I027611_1" localSheetId="13" hidden="1">{#N/A,#N/A,FALSE,"지침";#N/A,#N/A,FALSE,"환경분석";#N/A,#N/A,FALSE,"Sheet16"}</definedName>
    <definedName name="_I027611_1" hidden="1">{#N/A,#N/A,FALSE,"지침";#N/A,#N/A,FALSE,"환경분석";#N/A,#N/A,FALSE,"Sheet16"}</definedName>
    <definedName name="_I027611_1_1" localSheetId="13" hidden="1">{#N/A,#N/A,FALSE,"지침";#N/A,#N/A,FALSE,"환경분석";#N/A,#N/A,FALSE,"Sheet16"}</definedName>
    <definedName name="_I027611_1_1" hidden="1">{#N/A,#N/A,FALSE,"지침";#N/A,#N/A,FALSE,"환경분석";#N/A,#N/A,FALSE,"Sheet16"}</definedName>
    <definedName name="_I027611_1_1_1" localSheetId="13" hidden="1">{#N/A,#N/A,FALSE,"지침";#N/A,#N/A,FALSE,"환경분석";#N/A,#N/A,FALSE,"Sheet16"}</definedName>
    <definedName name="_I027611_1_1_1" hidden="1">{#N/A,#N/A,FALSE,"지침";#N/A,#N/A,FALSE,"환경분석";#N/A,#N/A,FALSE,"Sheet16"}</definedName>
    <definedName name="_I027611_1_2" localSheetId="13" hidden="1">{#N/A,#N/A,FALSE,"지침";#N/A,#N/A,FALSE,"환경분석";#N/A,#N/A,FALSE,"Sheet16"}</definedName>
    <definedName name="_I027611_1_2" hidden="1">{#N/A,#N/A,FALSE,"지침";#N/A,#N/A,FALSE,"환경분석";#N/A,#N/A,FALSE,"Sheet16"}</definedName>
    <definedName name="_I027611_2" localSheetId="13" hidden="1">{#N/A,#N/A,FALSE,"지침";#N/A,#N/A,FALSE,"환경분석";#N/A,#N/A,FALSE,"Sheet16"}</definedName>
    <definedName name="_I027611_2" hidden="1">{#N/A,#N/A,FALSE,"지침";#N/A,#N/A,FALSE,"환경분석";#N/A,#N/A,FALSE,"Sheet16"}</definedName>
    <definedName name="_JAN02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AN02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_JJ5" localSheetId="13" hidden="1">{"'gráf jan00'!$A$1:$AK$41"}</definedName>
    <definedName name="_JJ5" hidden="1">{"'gráf jan00'!$A$1:$AK$41"}</definedName>
    <definedName name="_JJ6" localSheetId="13" hidden="1">{"'gráf jan00'!$A$1:$AK$41"}</definedName>
    <definedName name="_JJ6" hidden="1">{"'gráf jan00'!$A$1:$AK$41"}</definedName>
    <definedName name="_JJ7" localSheetId="13" hidden="1">{"'gráf jan00'!$A$1:$AK$41"}</definedName>
    <definedName name="_JJ7" hidden="1">{"'gráf jan00'!$A$1:$AK$41"}</definedName>
    <definedName name="_JJ8" localSheetId="13" hidden="1">{"'gráf jan00'!$A$1:$AK$41"}</definedName>
    <definedName name="_JJ8" hidden="1">{"'gráf jan00'!$A$1:$AK$41"}</definedName>
    <definedName name="_JU7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JU7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jun04" localSheetId="13" hidden="1">{"'gráf jan00'!$A$1:$AK$41"}</definedName>
    <definedName name="_jun04" hidden="1">{"'gráf jan00'!$A$1:$AK$41"}</definedName>
    <definedName name="_jun04_1" localSheetId="13" hidden="1">{"'gráf jan00'!$A$1:$AK$41"}</definedName>
    <definedName name="_jun04_1" hidden="1">{"'gráf jan00'!$A$1:$AK$41"}</definedName>
    <definedName name="_jun04_1_1" localSheetId="13" hidden="1">{"'gráf jan00'!$A$1:$AK$41"}</definedName>
    <definedName name="_jun04_1_1" hidden="1">{"'gráf jan00'!$A$1:$AK$41"}</definedName>
    <definedName name="_jun04_1_1_1" localSheetId="13" hidden="1">{"'gráf jan00'!$A$1:$AK$41"}</definedName>
    <definedName name="_jun04_1_1_1" hidden="1">{"'gráf jan00'!$A$1:$AK$41"}</definedName>
    <definedName name="_jun04_1_2" localSheetId="13" hidden="1">{"'gráf jan00'!$A$1:$AK$41"}</definedName>
    <definedName name="_jun04_1_2" hidden="1">{"'gráf jan00'!$A$1:$AK$41"}</definedName>
    <definedName name="_jun04_2" localSheetId="13" hidden="1">{"'gráf jan00'!$A$1:$AK$41"}</definedName>
    <definedName name="_jun04_2" hidden="1">{"'gráf jan00'!$A$1:$AK$41"}</definedName>
    <definedName name="_k3" localSheetId="13" hidden="1">{"'gráf jan00'!$A$1:$AK$41"}</definedName>
    <definedName name="_k3" hidden="1">{"'gráf jan00'!$A$1:$AK$41"}</definedName>
    <definedName name="_Kay1" hidden="1">#REF!</definedName>
    <definedName name="_Key1" hidden="1">#REF!</definedName>
    <definedName name="_key11" hidden="1">#REF!</definedName>
    <definedName name="_Key2" hidden="1">#REF!</definedName>
    <definedName name="_ki2" localSheetId="13" hidden="1">{#N/A,#N/A,FALSE,"PCOL"}</definedName>
    <definedName name="_ki2" hidden="1">{#N/A,#N/A,FALSE,"PCOL"}</definedName>
    <definedName name="_kj1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16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kj8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_la4" hidden="1">#REF!</definedName>
    <definedName name="_la5" hidden="1">#REF!</definedName>
    <definedName name="_la6" hidden="1">#REF!</definedName>
    <definedName name="_la7" hidden="1">#REF!</definedName>
    <definedName name="_la8" hidden="1">#REF!</definedName>
    <definedName name="_la9" hidden="1">#REF!</definedName>
    <definedName name="_lb1" hidden="1">#REF!</definedName>
    <definedName name="_lb10" hidden="1">#REF!</definedName>
    <definedName name="_lb11" hidden="1">#REF!</definedName>
    <definedName name="_lb12" hidden="1">#REF!</definedName>
    <definedName name="_lb13" hidden="1">#REF!</definedName>
    <definedName name="_lb14" hidden="1">#REF!</definedName>
    <definedName name="_lb15" hidden="1">#REF!</definedName>
    <definedName name="_lb16" hidden="1">#REF!</definedName>
    <definedName name="_lb17" hidden="1">#REF!</definedName>
    <definedName name="_lb18" hidden="1">#REF!</definedName>
    <definedName name="_lb19" hidden="1">#REF!</definedName>
    <definedName name="_lb2" hidden="1">#REF!</definedName>
    <definedName name="_lb20" hidden="1">#REF!</definedName>
    <definedName name="_lb21" hidden="1">#REF!</definedName>
    <definedName name="_lb22" hidden="1">#REF!</definedName>
    <definedName name="_lb23" hidden="1">#REF!</definedName>
    <definedName name="_lb24" hidden="1">#REF!</definedName>
    <definedName name="_lb25" hidden="1">#REF!</definedName>
    <definedName name="_lb27" hidden="1">#REF!</definedName>
    <definedName name="_lb28" hidden="1">#REF!</definedName>
    <definedName name="_lb29" hidden="1">#REF!</definedName>
    <definedName name="_lb3" hidden="1">#REF!</definedName>
    <definedName name="_lb30" hidden="1">#REF!</definedName>
    <definedName name="_lb31" hidden="1">#REF!</definedName>
    <definedName name="_lb32" hidden="1">#REF!</definedName>
    <definedName name="_lb4" hidden="1">#REF!</definedName>
    <definedName name="_lb5" hidden="1">#REF!</definedName>
    <definedName name="_lb6" hidden="1">#REF!</definedName>
    <definedName name="_lb7" hidden="1">#REF!</definedName>
    <definedName name="_lb8" hidden="1">#REF!</definedName>
    <definedName name="_lb9" hidden="1">#REF!</definedName>
    <definedName name="_lbc1" hidden="1">#REF!</definedName>
    <definedName name="_lbc10" hidden="1">#REF!</definedName>
    <definedName name="_lbc11" hidden="1">#REF!</definedName>
    <definedName name="_lbc12" hidden="1">#REF!</definedName>
    <definedName name="_lbc13" hidden="1">#REF!</definedName>
    <definedName name="_lbc14" hidden="1">#REF!</definedName>
    <definedName name="_lbc15" hidden="1">#REF!</definedName>
    <definedName name="_lbc16" hidden="1">#REF!</definedName>
    <definedName name="_lbc17" hidden="1">#REF!</definedName>
    <definedName name="_lbc18" hidden="1">#REF!</definedName>
    <definedName name="_lbc19" hidden="1">#REF!</definedName>
    <definedName name="_lbc2" hidden="1">#REF!</definedName>
    <definedName name="_lbc20" hidden="1">#REF!</definedName>
    <definedName name="_lbc21" hidden="1">#REF!</definedName>
    <definedName name="_lbc22" hidden="1">#REF!</definedName>
    <definedName name="_lbc23" hidden="1">#REF!</definedName>
    <definedName name="_lbc24" hidden="1">#REF!</definedName>
    <definedName name="_lbc25" hidden="1">#REF!</definedName>
    <definedName name="_lbc26" hidden="1">#REF!</definedName>
    <definedName name="_lbc27" hidden="1">#REF!</definedName>
    <definedName name="_lbc28" hidden="1">#REF!</definedName>
    <definedName name="_lbc29" hidden="1">#REF!</definedName>
    <definedName name="_lbc3" hidden="1">#REF!</definedName>
    <definedName name="_lbc31" hidden="1">#REF!</definedName>
    <definedName name="_lbc32" hidden="1">#REF!</definedName>
    <definedName name="_lbc4" hidden="1">#REF!</definedName>
    <definedName name="_lbc5" hidden="1">#REF!</definedName>
    <definedName name="_lbc6" hidden="1">#REF!</definedName>
    <definedName name="_lbc7" hidden="1">#REF!</definedName>
    <definedName name="_lbc8" hidden="1">#REF!</definedName>
    <definedName name="_lbc9" hidden="1">#REF!</definedName>
    <definedName name="_ld26" hidden="1">#REF!</definedName>
    <definedName name="_ld31" hidden="1">#REF!</definedName>
    <definedName name="_le31" hidden="1">#REF!</definedName>
    <definedName name="_lf31" hidden="1">#REF!</definedName>
    <definedName name="_ltf2" hidden="1">#REF!</definedName>
    <definedName name="_MA2" localSheetId="13" hidden="1">{"'REL CUSTODIF'!$B$1:$H$72"}</definedName>
    <definedName name="_MA2" hidden="1">{"'REL CUSTODIF'!$B$1:$H$72"}</definedName>
    <definedName name="_MA2_1" localSheetId="13" hidden="1">{"'REL CUSTODIF'!$B$1:$H$72"}</definedName>
    <definedName name="_MA2_1" hidden="1">{"'REL CUSTODIF'!$B$1:$H$72"}</definedName>
    <definedName name="_MA2_1_1" localSheetId="13" hidden="1">{"'REL CUSTODIF'!$B$1:$H$72"}</definedName>
    <definedName name="_MA2_1_1" hidden="1">{"'REL CUSTODIF'!$B$1:$H$72"}</definedName>
    <definedName name="_MA2_1_1_1" localSheetId="13" hidden="1">{"'REL CUSTODIF'!$B$1:$H$72"}</definedName>
    <definedName name="_MA2_1_1_1" hidden="1">{"'REL CUSTODIF'!$B$1:$H$72"}</definedName>
    <definedName name="_MA2_1_2" localSheetId="13" hidden="1">{"'REL CUSTODIF'!$B$1:$H$72"}</definedName>
    <definedName name="_MA2_1_2" hidden="1">{"'REL CUSTODIF'!$B$1:$H$72"}</definedName>
    <definedName name="_MA2_2" localSheetId="13" hidden="1">{"'REL CUSTODIF'!$B$1:$H$72"}</definedName>
    <definedName name="_MA2_2" hidden="1">{"'REL CUSTODIF'!$B$1:$H$72"}</definedName>
    <definedName name="_MatInverse_In" hidden="1">#REF!</definedName>
    <definedName name="_MatMult_A" hidden="1">#REF!</definedName>
    <definedName name="_MatMult_B" hidden="1">#REF!</definedName>
    <definedName name="_MOA1" localSheetId="13" hidden="1">{#N/A,#N/A,FALSE,"DEF1";#N/A,#N/A,FALSE,"DEF2";#N/A,#N/A,FALSE,"DEF3"}</definedName>
    <definedName name="_MOA1" hidden="1">{#N/A,#N/A,FALSE,"DEF1";#N/A,#N/A,FALSE,"DEF2";#N/A,#N/A,FALSE,"DEF3"}</definedName>
    <definedName name="_MOA1_1" localSheetId="13" hidden="1">{#N/A,#N/A,FALSE,"DEF1";#N/A,#N/A,FALSE,"DEF2";#N/A,#N/A,FALSE,"DEF3"}</definedName>
    <definedName name="_MOA1_1" hidden="1">{#N/A,#N/A,FALSE,"DEF1";#N/A,#N/A,FALSE,"DEF2";#N/A,#N/A,FALSE,"DEF3"}</definedName>
    <definedName name="_MOA1_1_1" localSheetId="13" hidden="1">{#N/A,#N/A,FALSE,"DEF1";#N/A,#N/A,FALSE,"DEF2";#N/A,#N/A,FALSE,"DEF3"}</definedName>
    <definedName name="_MOA1_1_1" hidden="1">{#N/A,#N/A,FALSE,"DEF1";#N/A,#N/A,FALSE,"DEF2";#N/A,#N/A,FALSE,"DEF3"}</definedName>
    <definedName name="_MOA1_1_1_1" localSheetId="13" hidden="1">{#N/A,#N/A,FALSE,"DEF1";#N/A,#N/A,FALSE,"DEF2";#N/A,#N/A,FALSE,"DEF3"}</definedName>
    <definedName name="_MOA1_1_1_1" hidden="1">{#N/A,#N/A,FALSE,"DEF1";#N/A,#N/A,FALSE,"DEF2";#N/A,#N/A,FALSE,"DEF3"}</definedName>
    <definedName name="_MOA1_1_2" localSheetId="13" hidden="1">{#N/A,#N/A,FALSE,"DEF1";#N/A,#N/A,FALSE,"DEF2";#N/A,#N/A,FALSE,"DEF3"}</definedName>
    <definedName name="_MOA1_1_2" hidden="1">{#N/A,#N/A,FALSE,"DEF1";#N/A,#N/A,FALSE,"DEF2";#N/A,#N/A,FALSE,"DEF3"}</definedName>
    <definedName name="_MOA1_2" localSheetId="13" hidden="1">{#N/A,#N/A,FALSE,"DEF1";#N/A,#N/A,FALSE,"DEF2";#N/A,#N/A,FALSE,"DEF3"}</definedName>
    <definedName name="_MOA1_2" hidden="1">{#N/A,#N/A,FALSE,"DEF1";#N/A,#N/A,FALSE,"DEF2";#N/A,#N/A,FALSE,"DEF3"}</definedName>
    <definedName name="_MOA2" localSheetId="13" hidden="1">{#N/A,#N/A,FALSE,"DEF1";#N/A,#N/A,FALSE,"DEF2";#N/A,#N/A,FALSE,"DEF3"}</definedName>
    <definedName name="_MOA2" hidden="1">{#N/A,#N/A,FALSE,"DEF1";#N/A,#N/A,FALSE,"DEF2";#N/A,#N/A,FALSE,"DEF3"}</definedName>
    <definedName name="_MOA2_1" localSheetId="13" hidden="1">{#N/A,#N/A,FALSE,"DEF1";#N/A,#N/A,FALSE,"DEF2";#N/A,#N/A,FALSE,"DEF3"}</definedName>
    <definedName name="_MOA2_1" hidden="1">{#N/A,#N/A,FALSE,"DEF1";#N/A,#N/A,FALSE,"DEF2";#N/A,#N/A,FALSE,"DEF3"}</definedName>
    <definedName name="_MOA2_1_1" localSheetId="13" hidden="1">{#N/A,#N/A,FALSE,"DEF1";#N/A,#N/A,FALSE,"DEF2";#N/A,#N/A,FALSE,"DEF3"}</definedName>
    <definedName name="_MOA2_1_1" hidden="1">{#N/A,#N/A,FALSE,"DEF1";#N/A,#N/A,FALSE,"DEF2";#N/A,#N/A,FALSE,"DEF3"}</definedName>
    <definedName name="_MOA2_1_1_1" localSheetId="13" hidden="1">{#N/A,#N/A,FALSE,"DEF1";#N/A,#N/A,FALSE,"DEF2";#N/A,#N/A,FALSE,"DEF3"}</definedName>
    <definedName name="_MOA2_1_1_1" hidden="1">{#N/A,#N/A,FALSE,"DEF1";#N/A,#N/A,FALSE,"DEF2";#N/A,#N/A,FALSE,"DEF3"}</definedName>
    <definedName name="_MOA2_1_2" localSheetId="13" hidden="1">{#N/A,#N/A,FALSE,"DEF1";#N/A,#N/A,FALSE,"DEF2";#N/A,#N/A,FALSE,"DEF3"}</definedName>
    <definedName name="_MOA2_1_2" hidden="1">{#N/A,#N/A,FALSE,"DEF1";#N/A,#N/A,FALSE,"DEF2";#N/A,#N/A,FALSE,"DEF3"}</definedName>
    <definedName name="_MOA2_2" localSheetId="13" hidden="1">{#N/A,#N/A,FALSE,"DEF1";#N/A,#N/A,FALSE,"DEF2";#N/A,#N/A,FALSE,"DEF3"}</definedName>
    <definedName name="_MOA2_2" hidden="1">{#N/A,#N/A,FALSE,"DEF1";#N/A,#N/A,FALSE,"DEF2";#N/A,#N/A,FALSE,"DEF3"}</definedName>
    <definedName name="_MOD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MOD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n2" localSheetId="13" hidden="1">{#N/A,#N/A,FALSE,"PCOL"}</definedName>
    <definedName name="_n2" hidden="1">{#N/A,#N/A,FALSE,"PCOL"}</definedName>
    <definedName name="_n2_1" localSheetId="13" hidden="1">{#N/A,#N/A,FALSE,"PCOL"}</definedName>
    <definedName name="_n2_1" hidden="1">{#N/A,#N/A,FALSE,"PCOL"}</definedName>
    <definedName name="_n2_1_1" localSheetId="13" hidden="1">{#N/A,#N/A,FALSE,"PCOL"}</definedName>
    <definedName name="_n2_1_1" hidden="1">{#N/A,#N/A,FALSE,"PCOL"}</definedName>
    <definedName name="_n2_1_1_1" localSheetId="13" hidden="1">{#N/A,#N/A,FALSE,"PCOL"}</definedName>
    <definedName name="_n2_1_1_1" hidden="1">{#N/A,#N/A,FALSE,"PCOL"}</definedName>
    <definedName name="_n2_1_2" localSheetId="13" hidden="1">{#N/A,#N/A,FALSE,"PCOL"}</definedName>
    <definedName name="_n2_1_2" hidden="1">{#N/A,#N/A,FALSE,"PCOL"}</definedName>
    <definedName name="_n2_2" localSheetId="13" hidden="1">{#N/A,#N/A,FALSE,"PCOL"}</definedName>
    <definedName name="_n2_2" hidden="1">{#N/A,#N/A,FALSE,"PCOL"}</definedName>
    <definedName name="_NEW08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_NEW08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_NEW2" localSheetId="13" hidden="1">{"'RATEIO RECEITA BRUTA'!$B$77:$C$106"}</definedName>
    <definedName name="_NEW2" hidden="1">{"'RATEIO RECEITA BRUTA'!$B$77:$C$106"}</definedName>
    <definedName name="_NNN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NNN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o1" localSheetId="13" hidden="1">{"det (May)",#N/A,FALSE,"June";"sum (MAY YTD)",#N/A,FALSE,"June YTD"}</definedName>
    <definedName name="_o1" hidden="1">{"det (May)",#N/A,FALSE,"June";"sum (MAY YTD)",#N/A,FALSE,"June YTD"}</definedName>
    <definedName name="_o1_1" localSheetId="13" hidden="1">{"det (May)",#N/A,FALSE,"June";"sum (MAY YTD)",#N/A,FALSE,"June YTD"}</definedName>
    <definedName name="_o1_1" hidden="1">{"det (May)",#N/A,FALSE,"June";"sum (MAY YTD)",#N/A,FALSE,"June YTD"}</definedName>
    <definedName name="_o1_1_1" localSheetId="13" hidden="1">{"det (May)",#N/A,FALSE,"June";"sum (MAY YTD)",#N/A,FALSE,"June YTD"}</definedName>
    <definedName name="_o1_1_1" hidden="1">{"det (May)",#N/A,FALSE,"June";"sum (MAY YTD)",#N/A,FALSE,"June YTD"}</definedName>
    <definedName name="_o1_1_1_1" localSheetId="13" hidden="1">{"det (May)",#N/A,FALSE,"June";"sum (MAY YTD)",#N/A,FALSE,"June YTD"}</definedName>
    <definedName name="_o1_1_1_1" hidden="1">{"det (May)",#N/A,FALSE,"June";"sum (MAY YTD)",#N/A,FALSE,"June YTD"}</definedName>
    <definedName name="_o1_1_2" localSheetId="13" hidden="1">{"det (May)",#N/A,FALSE,"June";"sum (MAY YTD)",#N/A,FALSE,"June YTD"}</definedName>
    <definedName name="_o1_1_2" hidden="1">{"det (May)",#N/A,FALSE,"June";"sum (MAY YTD)",#N/A,FALSE,"June YTD"}</definedName>
    <definedName name="_o1_2" localSheetId="13" hidden="1">{"det (May)",#N/A,FALSE,"June";"sum (MAY YTD)",#N/A,FALSE,"June YTD"}</definedName>
    <definedName name="_o1_2" hidden="1">{"det (May)",#N/A,FALSE,"June";"sum (MAY YTD)",#N/A,FALSE,"June YTD"}</definedName>
    <definedName name="_Order1" hidden="1">255</definedName>
    <definedName name="_Order2" hidden="1">255</definedName>
    <definedName name="_Order2_1" hidden="1">0</definedName>
    <definedName name="_Order2_1_1" hidden="1">0</definedName>
    <definedName name="_Order2_2" hidden="1">0</definedName>
    <definedName name="_out2008" localSheetId="13" hidden="1">{#N/A,#N/A,TRUE,"Serviços"}</definedName>
    <definedName name="_out2008" hidden="1">{#N/A,#N/A,TRUE,"Serviços"}</definedName>
    <definedName name="_OUT98" localSheetId="13" hidden="1">{#N/A,#N/A,TRUE,"Serviços"}</definedName>
    <definedName name="_OUT98" hidden="1">{#N/A,#N/A,TRUE,"Serviços"}</definedName>
    <definedName name="_OUT98_" localSheetId="13" hidden="1">{#N/A,#N/A,TRUE,"Serviços"}</definedName>
    <definedName name="_OUT98_" hidden="1">{#N/A,#N/A,TRUE,"Serviços"}</definedName>
    <definedName name="_OUTTTT9888" localSheetId="13" hidden="1">{#N/A,#N/A,TRUE,"Serviços"}</definedName>
    <definedName name="_OUTTTT9888" hidden="1">{#N/A,#N/A,TRUE,"Serviços"}</definedName>
    <definedName name="_P0376001" localSheetId="13" hidden="1">{#N/A,#N/A,FALSE,"지침";#N/A,#N/A,FALSE,"환경분석";#N/A,#N/A,FALSE,"Sheet16"}</definedName>
    <definedName name="_P0376001" hidden="1">{#N/A,#N/A,FALSE,"지침";#N/A,#N/A,FALSE,"환경분석";#N/A,#N/A,FALSE,"Sheet16"}</definedName>
    <definedName name="_P0376001_1" localSheetId="13" hidden="1">{#N/A,#N/A,FALSE,"지침";#N/A,#N/A,FALSE,"환경분석";#N/A,#N/A,FALSE,"Sheet16"}</definedName>
    <definedName name="_P0376001_1" hidden="1">{#N/A,#N/A,FALSE,"지침";#N/A,#N/A,FALSE,"환경분석";#N/A,#N/A,FALSE,"Sheet16"}</definedName>
    <definedName name="_P0376001_1_1" localSheetId="13" hidden="1">{#N/A,#N/A,FALSE,"지침";#N/A,#N/A,FALSE,"환경분석";#N/A,#N/A,FALSE,"Sheet16"}</definedName>
    <definedName name="_P0376001_1_1" hidden="1">{#N/A,#N/A,FALSE,"지침";#N/A,#N/A,FALSE,"환경분석";#N/A,#N/A,FALSE,"Sheet16"}</definedName>
    <definedName name="_P0376001_1_1_1" localSheetId="13" hidden="1">{#N/A,#N/A,FALSE,"지침";#N/A,#N/A,FALSE,"환경분석";#N/A,#N/A,FALSE,"Sheet16"}</definedName>
    <definedName name="_P0376001_1_1_1" hidden="1">{#N/A,#N/A,FALSE,"지침";#N/A,#N/A,FALSE,"환경분석";#N/A,#N/A,FALSE,"Sheet16"}</definedName>
    <definedName name="_P0376001_1_2" localSheetId="13" hidden="1">{#N/A,#N/A,FALSE,"지침";#N/A,#N/A,FALSE,"환경분석";#N/A,#N/A,FALSE,"Sheet16"}</definedName>
    <definedName name="_P0376001_1_2" hidden="1">{#N/A,#N/A,FALSE,"지침";#N/A,#N/A,FALSE,"환경분석";#N/A,#N/A,FALSE,"Sheet16"}</definedName>
    <definedName name="_P0376001_2" localSheetId="13" hidden="1">{#N/A,#N/A,FALSE,"지침";#N/A,#N/A,FALSE,"환경분석";#N/A,#N/A,FALSE,"Sheet16"}</definedName>
    <definedName name="_P0376001_2" hidden="1">{#N/A,#N/A,FALSE,"지침";#N/A,#N/A,FALSE,"환경분석";#N/A,#N/A,FALSE,"Sheet16"}</definedName>
    <definedName name="_PA01" localSheetId="13" hidden="1">{"'teste'!$B$2:$R$49"}</definedName>
    <definedName name="_PA01" hidden="1">{"'teste'!$B$2:$R$49"}</definedName>
    <definedName name="_PA01_1" localSheetId="13" hidden="1">{"'teste'!$B$2:$R$49"}</definedName>
    <definedName name="_PA01_1" hidden="1">{"'teste'!$B$2:$R$49"}</definedName>
    <definedName name="_PA01_1_1" localSheetId="13" hidden="1">{"'teste'!$B$2:$R$49"}</definedName>
    <definedName name="_PA01_1_1" hidden="1">{"'teste'!$B$2:$R$49"}</definedName>
    <definedName name="_PA01_1_1_1" localSheetId="13" hidden="1">{"'teste'!$B$2:$R$49"}</definedName>
    <definedName name="_PA01_1_1_1" hidden="1">{"'teste'!$B$2:$R$49"}</definedName>
    <definedName name="_PA01_1_2" localSheetId="13" hidden="1">{"'teste'!$B$2:$R$49"}</definedName>
    <definedName name="_PA01_1_2" hidden="1">{"'teste'!$B$2:$R$49"}</definedName>
    <definedName name="_PA01_2" localSheetId="13" hidden="1">{"'teste'!$B$2:$R$49"}</definedName>
    <definedName name="_PA01_2" hidden="1">{"'teste'!$B$2:$R$49"}</definedName>
    <definedName name="_Parse_In" hidden="1">#REF!</definedName>
    <definedName name="_Parse_On" hidden="1">#REF!</definedName>
    <definedName name="_Parse_Out" hidden="1">#REF!</definedName>
    <definedName name="_PN10" localSheetId="13" hidden="1">{"'gráf jan00'!$A$1:$AK$41"}</definedName>
    <definedName name="_PN10" hidden="1">{"'gráf jan00'!$A$1:$AK$41"}</definedName>
    <definedName name="_PN10_1" localSheetId="13" hidden="1">{"'gráf jan00'!$A$1:$AK$41"}</definedName>
    <definedName name="_PN10_1" hidden="1">{"'gráf jan00'!$A$1:$AK$41"}</definedName>
    <definedName name="_PN10_1_1" localSheetId="13" hidden="1">{"'gráf jan00'!$A$1:$AK$41"}</definedName>
    <definedName name="_PN10_1_1" hidden="1">{"'gráf jan00'!$A$1:$AK$41"}</definedName>
    <definedName name="_PN10_1_1_1" localSheetId="13" hidden="1">{"'gráf jan00'!$A$1:$AK$41"}</definedName>
    <definedName name="_PN10_1_1_1" hidden="1">{"'gráf jan00'!$A$1:$AK$41"}</definedName>
    <definedName name="_PN10_1_2" localSheetId="13" hidden="1">{"'gráf jan00'!$A$1:$AK$41"}</definedName>
    <definedName name="_PN10_1_2" hidden="1">{"'gráf jan00'!$A$1:$AK$41"}</definedName>
    <definedName name="_PN10_2" localSheetId="13" hidden="1">{"'gráf jan00'!$A$1:$AK$41"}</definedName>
    <definedName name="_PN10_2" hidden="1">{"'gráf jan00'!$A$1:$AK$41"}</definedName>
    <definedName name="_PPU1" localSheetId="13" hidden="1">{#N/A,#N/A,FALSE,"Cronograma";#N/A,#N/A,FALSE,"Cronogr. 2"}</definedName>
    <definedName name="_PPU1" hidden="1">{#N/A,#N/A,FALSE,"Cronograma";#N/A,#N/A,FALSE,"Cronogr. 2"}</definedName>
    <definedName name="_PPU1_1" localSheetId="13" hidden="1">{#N/A,#N/A,FALSE,"Cronograma";#N/A,#N/A,FALSE,"Cronogr. 2"}</definedName>
    <definedName name="_PPU1_1" hidden="1">{#N/A,#N/A,FALSE,"Cronograma";#N/A,#N/A,FALSE,"Cronogr. 2"}</definedName>
    <definedName name="_PPU1_1_1" localSheetId="13" hidden="1">{#N/A,#N/A,FALSE,"Cronograma";#N/A,#N/A,FALSE,"Cronogr. 2"}</definedName>
    <definedName name="_PPU1_1_1" hidden="1">{#N/A,#N/A,FALSE,"Cronograma";#N/A,#N/A,FALSE,"Cronogr. 2"}</definedName>
    <definedName name="_PPU1_1_1_1" localSheetId="13" hidden="1">{#N/A,#N/A,FALSE,"Cronograma";#N/A,#N/A,FALSE,"Cronogr. 2"}</definedName>
    <definedName name="_PPU1_1_1_1" hidden="1">{#N/A,#N/A,FALSE,"Cronograma";#N/A,#N/A,FALSE,"Cronogr. 2"}</definedName>
    <definedName name="_PPU1_1_2" localSheetId="13" hidden="1">{#N/A,#N/A,FALSE,"Cronograma";#N/A,#N/A,FALSE,"Cronogr. 2"}</definedName>
    <definedName name="_PPU1_1_2" hidden="1">{#N/A,#N/A,FALSE,"Cronograma";#N/A,#N/A,FALSE,"Cronogr. 2"}</definedName>
    <definedName name="_PPU1_2" localSheetId="13" hidden="1">{#N/A,#N/A,FALSE,"Cronograma";#N/A,#N/A,FALSE,"Cronogr. 2"}</definedName>
    <definedName name="_PPU1_2" hidden="1">{#N/A,#N/A,FALSE,"Cronograma";#N/A,#N/A,FALSE,"Cronogr. 2"}</definedName>
    <definedName name="_QEC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QEC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QPP2" localSheetId="13" hidden="1">{#N/A,#N/A,FALSE,"Cronograma";#N/A,#N/A,FALSE,"Cronogr. 2"}</definedName>
    <definedName name="_QPP2" hidden="1">{#N/A,#N/A,FALSE,"Cronograma";#N/A,#N/A,FALSE,"Cronogr. 2"}</definedName>
    <definedName name="_qq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qq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" localSheetId="13" hidden="1">{#N/A,#N/A,FALSE,"ORC-ACKE";#N/A,#N/A,FALSE,"RESUMO"}</definedName>
    <definedName name="_R" hidden="1">{#N/A,#N/A,FALSE,"ORC-ACKE";#N/A,#N/A,FALSE,"RESUMO"}</definedName>
    <definedName name="_r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r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r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RRG14" localSheetId="13" hidden="1">{"'RR'!$A$2:$E$81"}</definedName>
    <definedName name="_RRG14" hidden="1">{"'RR'!$A$2:$E$81"}</definedName>
    <definedName name="_S">[1]COMPOS1!#REF!</definedName>
    <definedName name="_s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SET01" localSheetId="13" hidden="1">{"'gráf jan00'!$A$1:$AK$41"}</definedName>
    <definedName name="_SET01" hidden="1">{"'gráf jan00'!$A$1:$AK$41"}</definedName>
    <definedName name="_set1" localSheetId="13" hidden="1">{"'gráf jan00'!$A$1:$AK$41"}</definedName>
    <definedName name="_set1" hidden="1">{"'gráf jan00'!$A$1:$AK$41"}</definedName>
    <definedName name="_SET2008" localSheetId="13" hidden="1">{"'gráf jan00'!$A$1:$AK$41"}</definedName>
    <definedName name="_SET2008" hidden="1">{"'gráf jan00'!$A$1:$AK$41"}</definedName>
    <definedName name="_sjp4">#REF!</definedName>
    <definedName name="_sL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sL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teste" hidden="1">#REF!</definedName>
    <definedName name="_TI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TI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tk2" localSheetId="13" hidden="1">{#N/A,#N/A,FALSE,"지침";#N/A,#N/A,FALSE,"환경분석";#N/A,#N/A,FALSE,"Sheet16"}</definedName>
    <definedName name="_tk2" hidden="1">{#N/A,#N/A,FALSE,"지침";#N/A,#N/A,FALSE,"환경분석";#N/A,#N/A,FALSE,"Sheet16"}</definedName>
    <definedName name="_tk2_1" localSheetId="13" hidden="1">{#N/A,#N/A,FALSE,"지침";#N/A,#N/A,FALSE,"환경분석";#N/A,#N/A,FALSE,"Sheet16"}</definedName>
    <definedName name="_tk2_1" hidden="1">{#N/A,#N/A,FALSE,"지침";#N/A,#N/A,FALSE,"환경분석";#N/A,#N/A,FALSE,"Sheet16"}</definedName>
    <definedName name="_tk2_1_1" localSheetId="13" hidden="1">{#N/A,#N/A,FALSE,"지침";#N/A,#N/A,FALSE,"환경분석";#N/A,#N/A,FALSE,"Sheet16"}</definedName>
    <definedName name="_tk2_1_1" hidden="1">{#N/A,#N/A,FALSE,"지침";#N/A,#N/A,FALSE,"환경분석";#N/A,#N/A,FALSE,"Sheet16"}</definedName>
    <definedName name="_tk2_1_1_1" localSheetId="13" hidden="1">{#N/A,#N/A,FALSE,"지침";#N/A,#N/A,FALSE,"환경분석";#N/A,#N/A,FALSE,"Sheet16"}</definedName>
    <definedName name="_tk2_1_1_1" hidden="1">{#N/A,#N/A,FALSE,"지침";#N/A,#N/A,FALSE,"환경분석";#N/A,#N/A,FALSE,"Sheet16"}</definedName>
    <definedName name="_tk2_1_2" localSheetId="13" hidden="1">{#N/A,#N/A,FALSE,"지침";#N/A,#N/A,FALSE,"환경분석";#N/A,#N/A,FALSE,"Sheet16"}</definedName>
    <definedName name="_tk2_1_2" hidden="1">{#N/A,#N/A,FALSE,"지침";#N/A,#N/A,FALSE,"환경분석";#N/A,#N/A,FALSE,"Sheet16"}</definedName>
    <definedName name="_tk2_2" localSheetId="13" hidden="1">{#N/A,#N/A,FALSE,"지침";#N/A,#N/A,FALSE,"환경분석";#N/A,#N/A,FALSE,"Sheet16"}</definedName>
    <definedName name="_tk2_2" hidden="1">{#N/A,#N/A,FALSE,"지침";#N/A,#N/A,FALSE,"환경분석";#N/A,#N/A,FALSE,"Sheet16"}</definedName>
    <definedName name="_TT1">#REF!</definedName>
    <definedName name="_TT2">#REF!</definedName>
    <definedName name="_TT4">#REF!</definedName>
    <definedName name="_TT5">#REF!</definedName>
    <definedName name="_v1" localSheetId="13" hidden="1">{"'REL CUSTODIF'!$B$1:$H$72"}</definedName>
    <definedName name="_v1" hidden="1">{"'REL CUSTODIF'!$B$1:$H$72"}</definedName>
    <definedName name="_v3" hidden="1">#REF!</definedName>
    <definedName name="_VVV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VVV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rn.pendenci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w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9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w9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WX2" localSheetId="13" hidden="1">{#N/A,#N/A,FALSE,"EXPORTAC";#N/A,#N/A,FALSE,"SUPEL94"}</definedName>
    <definedName name="_WX2" hidden="1">{#N/A,#N/A,FALSE,"EXPORTAC";#N/A,#N/A,FALSE,"SUPEL94"}</definedName>
    <definedName name="_WX2_1" localSheetId="13" hidden="1">{#N/A,#N/A,FALSE,"EXPORTAC";#N/A,#N/A,FALSE,"SUPEL94"}</definedName>
    <definedName name="_WX2_1" hidden="1">{#N/A,#N/A,FALSE,"EXPORTAC";#N/A,#N/A,FALSE,"SUPEL94"}</definedName>
    <definedName name="_WX2_1_1" localSheetId="13" hidden="1">{#N/A,#N/A,FALSE,"EXPORTAC";#N/A,#N/A,FALSE,"SUPEL94"}</definedName>
    <definedName name="_WX2_1_1" hidden="1">{#N/A,#N/A,FALSE,"EXPORTAC";#N/A,#N/A,FALSE,"SUPEL94"}</definedName>
    <definedName name="_WX2_1_1_1" localSheetId="13" hidden="1">{#N/A,#N/A,FALSE,"EXPORTAC";#N/A,#N/A,FALSE,"SUPEL94"}</definedName>
    <definedName name="_WX2_1_1_1" hidden="1">{#N/A,#N/A,FALSE,"EXPORTAC";#N/A,#N/A,FALSE,"SUPEL94"}</definedName>
    <definedName name="_WX2_1_2" localSheetId="13" hidden="1">{#N/A,#N/A,FALSE,"EXPORTAC";#N/A,#N/A,FALSE,"SUPEL94"}</definedName>
    <definedName name="_WX2_1_2" hidden="1">{#N/A,#N/A,FALSE,"EXPORTAC";#N/A,#N/A,FALSE,"SUPEL94"}</definedName>
    <definedName name="_WX2_2" localSheetId="13" hidden="1">{#N/A,#N/A,FALSE,"EXPORTAC";#N/A,#N/A,FALSE,"SUPEL94"}</definedName>
    <definedName name="_WX2_2" hidden="1">{#N/A,#N/A,FALSE,"EXPORTAC";#N/A,#N/A,FALSE,"SUPEL94"}</definedName>
    <definedName name="_x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1_1" localSheetId="13" hidden="1">{#N/A,#N/A,FALSE,"EXPORTAC";#N/A,#N/A,FALSE,"SUPEL94"}</definedName>
    <definedName name="_x1_1" hidden="1">{#N/A,#N/A,FALSE,"EXPORTAC";#N/A,#N/A,FALSE,"SUPEL94"}</definedName>
    <definedName name="_x1_1_1" localSheetId="13" hidden="1">{#N/A,#N/A,FALSE,"EXPORTAC";#N/A,#N/A,FALSE,"SUPEL94"}</definedName>
    <definedName name="_x1_1_1" hidden="1">{#N/A,#N/A,FALSE,"EXPORTAC";#N/A,#N/A,FALSE,"SUPEL94"}</definedName>
    <definedName name="_x1_1_1_1" localSheetId="13" hidden="1">{#N/A,#N/A,FALSE,"EXPORTAC";#N/A,#N/A,FALSE,"SUPEL94"}</definedName>
    <definedName name="_x1_1_1_1" hidden="1">{#N/A,#N/A,FALSE,"EXPORTAC";#N/A,#N/A,FALSE,"SUPEL94"}</definedName>
    <definedName name="_x1_1_2" localSheetId="13" hidden="1">{#N/A,#N/A,FALSE,"EXPORTAC";#N/A,#N/A,FALSE,"SUPEL94"}</definedName>
    <definedName name="_x1_1_2" hidden="1">{#N/A,#N/A,FALSE,"EXPORTAC";#N/A,#N/A,FALSE,"SUPEL94"}</definedName>
    <definedName name="_x1_2" localSheetId="13" hidden="1">{#N/A,#N/A,FALSE,"EXPORTAC";#N/A,#N/A,FALSE,"SUPEL94"}</definedName>
    <definedName name="_x1_2" hidden="1">{#N/A,#N/A,FALSE,"EXPORTAC";#N/A,#N/A,FALSE,"SUPEL94"}</definedName>
    <definedName name="_x10" localSheetId="13" hidden="1">{"'REL CUSTODIF'!$B$1:$H$72"}</definedName>
    <definedName name="_x10" hidden="1">{"'REL CUSTODIF'!$B$1:$H$72"}</definedName>
    <definedName name="_x11" localSheetId="13" hidden="1">{"'REL CUSTODIF'!$B$1:$H$72"}</definedName>
    <definedName name="_x11" hidden="1">{"'REL CUSTODIF'!$B$1:$H$72"}</definedName>
    <definedName name="_x1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_x12" hidden="1">{#N/A,#N/A,FALSE,"Suprimentos";#N/A,#N/A,FALSE,"Medicina e Segurança";#N/A,#N/A,FALSE,"Administração";#N/A,#N/A,FALSE,"Meio Ambiente";#N/A,#N/A,FALSE,"Operação (Mina)";#N/A,#N/A,FALSE,"Operação (Porto)"}</definedName>
    <definedName name="_x13" hidden="1">#REF!</definedName>
    <definedName name="_x14" hidden="1">#REF!</definedName>
    <definedName name="_x15" hidden="1">#REF!</definedName>
    <definedName name="_x16" hidden="1">#REF!</definedName>
    <definedName name="_x17" hidden="1">#REF!</definedName>
    <definedName name="_x18" hidden="1">#REF!</definedName>
    <definedName name="_x19" hidden="1">#REF!</definedName>
    <definedName name="_x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2_1" localSheetId="13" hidden="1">{#N/A,#N/A,FALSE,"GQGEMPRE"}</definedName>
    <definedName name="_x2_1" hidden="1">{#N/A,#N/A,FALSE,"GQGEMPRE"}</definedName>
    <definedName name="_x2_1_1" localSheetId="13" hidden="1">{#N/A,#N/A,FALSE,"GQGEMPRE"}</definedName>
    <definedName name="_x2_1_1" hidden="1">{#N/A,#N/A,FALSE,"GQGEMPRE"}</definedName>
    <definedName name="_x2_1_1_1" localSheetId="13" hidden="1">{#N/A,#N/A,FALSE,"GQGEMPRE"}</definedName>
    <definedName name="_x2_1_1_1" hidden="1">{#N/A,#N/A,FALSE,"GQGEMPRE"}</definedName>
    <definedName name="_x2_1_2" localSheetId="13" hidden="1">{#N/A,#N/A,FALSE,"GQGEMPRE"}</definedName>
    <definedName name="_x2_1_2" hidden="1">{#N/A,#N/A,FALSE,"GQGEMPRE"}</definedName>
    <definedName name="_x2_2" localSheetId="13" hidden="1">{#N/A,#N/A,FALSE,"GQGEMPRE"}</definedName>
    <definedName name="_x2_2" hidden="1">{#N/A,#N/A,FALSE,"GQGEMPRE"}</definedName>
    <definedName name="_x20" hidden="1">#REF!</definedName>
    <definedName name="_x21" hidden="1">#REF!</definedName>
    <definedName name="_x22" hidden="1">#REF!</definedName>
    <definedName name="_x23" hidden="1">#REF!</definedName>
    <definedName name="_x24" hidden="1">#REF!</definedName>
    <definedName name="_x25" hidden="1">#REF!</definedName>
    <definedName name="_x28" hidden="1">#REF!</definedName>
    <definedName name="_x29" hidden="1">#REF!</definedName>
    <definedName name="_x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x32" hidden="1">#REF!</definedName>
    <definedName name="_x4" hidden="1">#REF!</definedName>
    <definedName name="_x5" hidden="1">#REF!</definedName>
    <definedName name="_x6" hidden="1">#REF!</definedName>
    <definedName name="_x7" hidden="1">#REF!</definedName>
    <definedName name="_x8" hidden="1">#REF!</definedName>
    <definedName name="_x9" hidden="1">#REF!</definedName>
    <definedName name="_xx1" localSheetId="13" hidden="1">{"'CptDifn'!$AA$32:$AG$32"}</definedName>
    <definedName name="_xx1" hidden="1">{"'CptDifn'!$AA$32:$AG$32"}</definedName>
    <definedName name="_xx1_1" localSheetId="13" hidden="1">{"'CptDifn'!$AA$32:$AG$32"}</definedName>
    <definedName name="_xx1_1" hidden="1">{"'CptDifn'!$AA$32:$AG$32"}</definedName>
    <definedName name="_xx1_1_1" localSheetId="13" hidden="1">{"'CptDifn'!$AA$32:$AG$32"}</definedName>
    <definedName name="_xx1_1_1" hidden="1">{"'CptDifn'!$AA$32:$AG$32"}</definedName>
    <definedName name="_xx1_1_1_1" localSheetId="13" hidden="1">{"'CptDifn'!$AA$32:$AG$32"}</definedName>
    <definedName name="_xx1_1_1_1" hidden="1">{"'CptDifn'!$AA$32:$AG$32"}</definedName>
    <definedName name="_xx1_1_2" localSheetId="13" hidden="1">{"'CptDifn'!$AA$32:$AG$32"}</definedName>
    <definedName name="_xx1_1_2" hidden="1">{"'CptDifn'!$AA$32:$AG$32"}</definedName>
    <definedName name="_xx1_2" localSheetId="13" hidden="1">{"'CptDifn'!$AA$32:$AG$32"}</definedName>
    <definedName name="_xx1_2" hidden="1">{"'CptDifn'!$AA$32:$AG$32"}</definedName>
    <definedName name="_z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_z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" hidden="1">#REF!</definedName>
    <definedName name="A.???" localSheetId="13" hidden="1">{"det (May)",#N/A,FALSE,"June";"sum (MAY YTD)",#N/A,FALSE,"June YTD"}</definedName>
    <definedName name="A.???" hidden="1">{"det (May)",#N/A,FALSE,"June";"sum (MAY YTD)",#N/A,FALSE,"June YTD"}</definedName>
    <definedName name="A.???_1" localSheetId="13" hidden="1">{"det (May)",#N/A,FALSE,"June";"sum (MAY YTD)",#N/A,FALSE,"June YTD"}</definedName>
    <definedName name="A.???_1" hidden="1">{"det (May)",#N/A,FALSE,"June";"sum (MAY YTD)",#N/A,FALSE,"June YTD"}</definedName>
    <definedName name="A.???_1_1" localSheetId="13" hidden="1">{"det (May)",#N/A,FALSE,"June";"sum (MAY YTD)",#N/A,FALSE,"June YTD"}</definedName>
    <definedName name="A.???_1_1" hidden="1">{"det (May)",#N/A,FALSE,"June";"sum (MAY YTD)",#N/A,FALSE,"June YTD"}</definedName>
    <definedName name="A.???_1_1_1" localSheetId="13" hidden="1">{"det (May)",#N/A,FALSE,"June";"sum (MAY YTD)",#N/A,FALSE,"June YTD"}</definedName>
    <definedName name="A.???_1_1_1" hidden="1">{"det (May)",#N/A,FALSE,"June";"sum (MAY YTD)",#N/A,FALSE,"June YTD"}</definedName>
    <definedName name="A.???_1_2" localSheetId="13" hidden="1">{"det (May)",#N/A,FALSE,"June";"sum (MAY YTD)",#N/A,FALSE,"June YTD"}</definedName>
    <definedName name="A.???_1_2" hidden="1">{"det (May)",#N/A,FALSE,"June";"sum (MAY YTD)",#N/A,FALSE,"June YTD"}</definedName>
    <definedName name="A.???_2" localSheetId="13" hidden="1">{"det (May)",#N/A,FALSE,"June";"sum (MAY YTD)",#N/A,FALSE,"June YTD"}</definedName>
    <definedName name="A.???_2" hidden="1">{"det (May)",#N/A,FALSE,"June";"sum (MAY YTD)",#N/A,FALSE,"June YTD"}</definedName>
    <definedName name="A.23" localSheetId="13" hidden="1">{#N/A,#N/A,FALSE,"SITUAÇÃO DIÁRIA ";#N/A,#N/A,FALSE,"7 à 7"}</definedName>
    <definedName name="A.23" hidden="1">{#N/A,#N/A,FALSE,"SITUAÇÃO DIÁRIA ";#N/A,#N/A,FALSE,"7 à 7"}</definedName>
    <definedName name="A.Ⅱ.i2" localSheetId="13" hidden="1">{"det (May)",#N/A,FALSE,"June";"sum (MAY YTD)",#N/A,FALSE,"June YTD"}</definedName>
    <definedName name="A.Ⅱ.i2" hidden="1">{"det (May)",#N/A,FALSE,"June";"sum (MAY YTD)",#N/A,FALSE,"June YTD"}</definedName>
    <definedName name="A.Ⅱ.i2_1" localSheetId="13" hidden="1">{"det (May)",#N/A,FALSE,"June";"sum (MAY YTD)",#N/A,FALSE,"June YTD"}</definedName>
    <definedName name="A.Ⅱ.i2_1" hidden="1">{"det (May)",#N/A,FALSE,"June";"sum (MAY YTD)",#N/A,FALSE,"June YTD"}</definedName>
    <definedName name="A.Ⅱ.i2_1_1" localSheetId="13" hidden="1">{"det (May)",#N/A,FALSE,"June";"sum (MAY YTD)",#N/A,FALSE,"June YTD"}</definedName>
    <definedName name="A.Ⅱ.i2_1_1" hidden="1">{"det (May)",#N/A,FALSE,"June";"sum (MAY YTD)",#N/A,FALSE,"June YTD"}</definedName>
    <definedName name="A.Ⅱ.i2_1_1_1" localSheetId="13" hidden="1">{"det (May)",#N/A,FALSE,"June";"sum (MAY YTD)",#N/A,FALSE,"June YTD"}</definedName>
    <definedName name="A.Ⅱ.i2_1_1_1" hidden="1">{"det (May)",#N/A,FALSE,"June";"sum (MAY YTD)",#N/A,FALSE,"June YTD"}</definedName>
    <definedName name="A.Ⅱ.i2_1_2" localSheetId="13" hidden="1">{"det (May)",#N/A,FALSE,"June";"sum (MAY YTD)",#N/A,FALSE,"June YTD"}</definedName>
    <definedName name="A.Ⅱ.i2_1_2" hidden="1">{"det (May)",#N/A,FALSE,"June";"sum (MAY YTD)",#N/A,FALSE,"June YTD"}</definedName>
    <definedName name="A.Ⅱ.i2_2" localSheetId="13" hidden="1">{"det (May)",#N/A,FALSE,"June";"sum (MAY YTD)",#N/A,FALSE,"June YTD"}</definedName>
    <definedName name="A.Ⅱ.i2_2" hidden="1">{"det (May)",#N/A,FALSE,"June";"sum (MAY YTD)",#N/A,FALSE,"June YTD"}</definedName>
    <definedName name="A.I.AA" localSheetId="13" hidden="1">{"det (May)",#N/A,FALSE,"June";"sum (MAY YTD)",#N/A,FALSE,"June YTD"}</definedName>
    <definedName name="A.I.AA" hidden="1">{"det (May)",#N/A,FALSE,"June";"sum (MAY YTD)",#N/A,FALSE,"June YTD"}</definedName>
    <definedName name="A.I.AA_1" localSheetId="13" hidden="1">{"det (May)",#N/A,FALSE,"June";"sum (MAY YTD)",#N/A,FALSE,"June YTD"}</definedName>
    <definedName name="A.I.AA_1" hidden="1">{"det (May)",#N/A,FALSE,"June";"sum (MAY YTD)",#N/A,FALSE,"June YTD"}</definedName>
    <definedName name="A.I.AA_1_1" localSheetId="13" hidden="1">{"det (May)",#N/A,FALSE,"June";"sum (MAY YTD)",#N/A,FALSE,"June YTD"}</definedName>
    <definedName name="A.I.AA_1_1" hidden="1">{"det (May)",#N/A,FALSE,"June";"sum (MAY YTD)",#N/A,FALSE,"June YTD"}</definedName>
    <definedName name="A.I.AA_1_1_1" localSheetId="13" hidden="1">{"det (May)",#N/A,FALSE,"June";"sum (MAY YTD)",#N/A,FALSE,"June YTD"}</definedName>
    <definedName name="A.I.AA_1_1_1" hidden="1">{"det (May)",#N/A,FALSE,"June";"sum (MAY YTD)",#N/A,FALSE,"June YTD"}</definedName>
    <definedName name="A.I.AA_1_2" localSheetId="13" hidden="1">{"det (May)",#N/A,FALSE,"June";"sum (MAY YTD)",#N/A,FALSE,"June YTD"}</definedName>
    <definedName name="A.I.AA_1_2" hidden="1">{"det (May)",#N/A,FALSE,"June";"sum (MAY YTD)",#N/A,FALSE,"June YTD"}</definedName>
    <definedName name="A.I.AA_2" localSheetId="13" hidden="1">{"det (May)",#N/A,FALSE,"June";"sum (MAY YTD)",#N/A,FALSE,"June YTD"}</definedName>
    <definedName name="A.I.AA_2" hidden="1">{"det (May)",#N/A,FALSE,"June";"sum (MAY YTD)",#N/A,FALSE,"June YTD"}</definedName>
    <definedName name="a_" localSheetId="13" hidden="1">{"'Ocorrência_que_Impactaram'!$A$1:$Q$43"}</definedName>
    <definedName name="a_" hidden="1">{"'Ocorrência_que_Impactaram'!$A$1:$Q$43"}</definedName>
    <definedName name="a__1" localSheetId="13" hidden="1">{"'Ocorrência_que_Impactaram'!$A$1:$Q$43"}</definedName>
    <definedName name="a__1" hidden="1">{"'Ocorrência_que_Impactaram'!$A$1:$Q$43"}</definedName>
    <definedName name="a__1_1" localSheetId="13" hidden="1">{"'Ocorrência_que_Impactaram'!$A$1:$Q$43"}</definedName>
    <definedName name="a__1_1" hidden="1">{"'Ocorrência_que_Impactaram'!$A$1:$Q$43"}</definedName>
    <definedName name="a__1_1_1" localSheetId="13" hidden="1">{"'Ocorrência_que_Impactaram'!$A$1:$Q$43"}</definedName>
    <definedName name="a__1_1_1" hidden="1">{"'Ocorrência_que_Impactaram'!$A$1:$Q$43"}</definedName>
    <definedName name="a__1_2" localSheetId="13" hidden="1">{"'Ocorrência_que_Impactaram'!$A$1:$Q$43"}</definedName>
    <definedName name="a__1_2" hidden="1">{"'Ocorrência_que_Impactaram'!$A$1:$Q$43"}</definedName>
    <definedName name="a__2" localSheetId="13" hidden="1">{"'Ocorrência_que_Impactaram'!$A$1:$Q$43"}</definedName>
    <definedName name="a__2" hidden="1">{"'Ocorrência_que_Impactaram'!$A$1:$Q$43"}</definedName>
    <definedName name="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000" localSheetId="13" hidden="1">{#N/A,#N/A,FALSE,"ANEXO3 99 ERA";#N/A,#N/A,FALSE,"ANEXO3 99 UBÁ2";#N/A,#N/A,FALSE,"ANEXO3 99 DTU";#N/A,#N/A,FALSE,"ANEXO3 99 RDR";#N/A,#N/A,FALSE,"ANEXO3 99 UBÁ4";#N/A,#N/A,FALSE,"ANEXO3 99 UBÁ6"}</definedName>
    <definedName name="a000" hidden="1">{#N/A,#N/A,FALSE,"ANEXO3 99 ERA";#N/A,#N/A,FALSE,"ANEXO3 99 UBÁ2";#N/A,#N/A,FALSE,"ANEXO3 99 DTU";#N/A,#N/A,FALSE,"ANEXO3 99 RDR";#N/A,#N/A,FALSE,"ANEXO3 99 UBÁ4";#N/A,#N/A,FALSE,"ANEXO3 99 UBÁ6"}</definedName>
    <definedName name="aa" hidden="1">'[12]5820'!$E$1:$E$65536</definedName>
    <definedName name="aa_1" localSheetId="13" hidden="1">{"'Quadro'!$A$4:$BG$78"}</definedName>
    <definedName name="aa_1" hidden="1">{"'Quadro'!$A$4:$BG$78"}</definedName>
    <definedName name="aa_1_1" localSheetId="13" hidden="1">{"'Quadro'!$A$4:$BG$78"}</definedName>
    <definedName name="aa_1_1" hidden="1">{"'Quadro'!$A$4:$BG$78"}</definedName>
    <definedName name="aa_1_1_1" localSheetId="13" hidden="1">{"'Quadro'!$A$4:$BG$78"}</definedName>
    <definedName name="aa_1_1_1" hidden="1">{"'Quadro'!$A$4:$BG$78"}</definedName>
    <definedName name="aa_1_2" localSheetId="13" hidden="1">{"'Quadro'!$A$4:$BG$78"}</definedName>
    <definedName name="aa_1_2" hidden="1">{"'Quadro'!$A$4:$BG$78"}</definedName>
    <definedName name="aaa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aa_1" localSheetId="13" hidden="1">{"'Quadro'!$A$4:$BG$78"}</definedName>
    <definedName name="aaa_1" hidden="1">{"'Quadro'!$A$4:$BG$78"}</definedName>
    <definedName name="aaa_1_1" localSheetId="13" hidden="1">{"'Quadro'!$A$4:$BG$78"}</definedName>
    <definedName name="aaa_1_1" hidden="1">{"'Quadro'!$A$4:$BG$78"}</definedName>
    <definedName name="aaa_1_1_1" localSheetId="13" hidden="1">{"'Quadro'!$A$4:$BG$78"}</definedName>
    <definedName name="aaa_1_1_1" hidden="1">{"'Quadro'!$A$4:$BG$78"}</definedName>
    <definedName name="aaa_1_2" localSheetId="13" hidden="1">{"'Quadro'!$A$4:$BG$78"}</definedName>
    <definedName name="aaa_1_2" hidden="1">{"'Quadro'!$A$4:$BG$78"}</definedName>
    <definedName name="aaa_2" localSheetId="13" hidden="1">{"'Quadro'!$A$4:$BG$78"}</definedName>
    <definedName name="aaa_2" hidden="1">{"'Quadro'!$A$4:$BG$78"}</definedName>
    <definedName name="AAA_DOCTOPS" hidden="1">"AAA_SET"</definedName>
    <definedName name="AAA_duser" hidden="1">"OFF"</definedName>
    <definedName name="aaaa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aa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localSheetId="13" hidden="1">{"'CptDifn'!$AA$32:$AG$32"}</definedName>
    <definedName name="aaaaaaa" hidden="1">{"'CptDifn'!$AA$32:$AG$32"}</definedName>
    <definedName name="aaaaaaa_1" localSheetId="13" hidden="1">{"'CptDifn'!$AA$32:$AG$32"}</definedName>
    <definedName name="aaaaaaa_1" hidden="1">{"'CptDifn'!$AA$32:$AG$32"}</definedName>
    <definedName name="aaaaaaa_1_1" localSheetId="13" hidden="1">{"'CptDifn'!$AA$32:$AG$32"}</definedName>
    <definedName name="aaaaaaa_1_1" hidden="1">{"'CptDifn'!$AA$32:$AG$32"}</definedName>
    <definedName name="aaaaaaa_1_1_1" localSheetId="13" hidden="1">{"'CptDifn'!$AA$32:$AG$32"}</definedName>
    <definedName name="aaaaaaa_1_1_1" hidden="1">{"'CptDifn'!$AA$32:$AG$32"}</definedName>
    <definedName name="aaaaaaa_1_2" localSheetId="13" hidden="1">{"'CptDifn'!$AA$32:$AG$32"}</definedName>
    <definedName name="aaaaaaa_1_2" hidden="1">{"'CptDifn'!$AA$32:$AG$32"}</definedName>
    <definedName name="aaaaaaa_2" localSheetId="13" hidden="1">{"'CptDifn'!$AA$32:$AG$32"}</definedName>
    <definedName name="aaaaaaa_2" hidden="1">{"'CptDifn'!$AA$32:$AG$32"}</definedName>
    <definedName name="aaaaaaaa" localSheetId="13" hidden="1">{#N/A,#N/A,FALSE,"IR E CS 1997";#N/A,#N/A,FALSE,"PR ND";#N/A,#N/A,FALSE,"8191";#N/A,#N/A,FALSE,"8383";#N/A,#N/A,FALSE,"MP 1024";#N/A,#N/A,FALSE,"AD_EX_97";#N/A,#N/A,FALSE,"BD 97"}</definedName>
    <definedName name="aaaaaaaa" hidden="1">{#N/A,#N/A,FALSE,"IR E CS 1997";#N/A,#N/A,FALSE,"PR ND";#N/A,#N/A,FALSE,"8191";#N/A,#N/A,FALSE,"8383";#N/A,#N/A,FALSE,"MP 1024";#N/A,#N/A,FALSE,"AD_EX_97";#N/A,#N/A,FALSE,"BD 97"}</definedName>
    <definedName name="AAAAAAA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aa" hidden="1">'[12]5820'!$G$18</definedName>
    <definedName name="aaaaaaaaaa" hidden="1">#REF!</definedName>
    <definedName name="aaaaaaaaaaa" hidden="1">#REF!</definedName>
    <definedName name="aaaaaaaaaaaa" hidden="1">#REF!</definedName>
    <definedName name="aaaaaaaaaaaaa" hidden="1">#REF!</definedName>
    <definedName name="aaaaaaaaaaaaa_1" localSheetId="13" hidden="1">{"'CptDifn'!$AA$32:$AG$32"}</definedName>
    <definedName name="aaaaaaaaaaaaa_1" hidden="1">{"'CptDifn'!$AA$32:$AG$32"}</definedName>
    <definedName name="aaaaaaaaaaaaa_1_1" localSheetId="13" hidden="1">{"'CptDifn'!$AA$32:$AG$32"}</definedName>
    <definedName name="aaaaaaaaaaaaa_1_1" hidden="1">{"'CptDifn'!$AA$32:$AG$32"}</definedName>
    <definedName name="aaaaaaaaaaaaa_1_1_1" localSheetId="13" hidden="1">{"'CptDifn'!$AA$32:$AG$32"}</definedName>
    <definedName name="aaaaaaaaaaaaa_1_1_1" hidden="1">{"'CptDifn'!$AA$32:$AG$32"}</definedName>
    <definedName name="aaaaaaaaaaaaa_1_2" localSheetId="13" hidden="1">{"'CptDifn'!$AA$32:$AG$32"}</definedName>
    <definedName name="aaaaaaaaaaaaa_1_2" hidden="1">{"'CptDifn'!$AA$32:$AG$32"}</definedName>
    <definedName name="aaaaaaaaaaaaa_2" localSheetId="13" hidden="1">{"'CptDifn'!$AA$32:$AG$32"}</definedName>
    <definedName name="aaaaaaaaaaaaa_2" hidden="1">{"'CptDifn'!$AA$32:$AG$32"}</definedName>
    <definedName name="aaaaaaaaaaaaaaa" hidden="1">#REF!</definedName>
    <definedName name="aaaaaaaaaaaaaaaaa" hidden="1">#REF!</definedName>
    <definedName name="aaaaaaaaaaaaaaaaaaa" hidden="1">#REF!</definedName>
    <definedName name="AAAAAAAAAAAAAAAAAAAAAA" localSheetId="13" hidden="1">{#N/A,#N/A,TRUE,"Serviços"}</definedName>
    <definedName name="AAAAAAAAAAAAAAAAAAAAAA" hidden="1">{#N/A,#N/A,TRUE,"Serviços"}</definedName>
    <definedName name="aaaaaaaaaaaaaaaaaaaaaaa" hidden="1">#REF!</definedName>
    <definedName name="aaaaaaaaaaaaaaaaaaaaaaaaaa" hidden="1">#REF!</definedName>
    <definedName name="aaas" localSheetId="13" hidden="1">{"'gráf jan00'!$A$1:$AK$41"}</definedName>
    <definedName name="aaas" hidden="1">{"'gráf jan00'!$A$1:$AK$41"}</definedName>
    <definedName name="aaas_1" localSheetId="13" hidden="1">{"'gráf jan00'!$A$1:$AK$41"}</definedName>
    <definedName name="aaas_1" hidden="1">{"'gráf jan00'!$A$1:$AK$41"}</definedName>
    <definedName name="aaas_1_1" localSheetId="13" hidden="1">{"'gráf jan00'!$A$1:$AK$41"}</definedName>
    <definedName name="aaas_1_1" hidden="1">{"'gráf jan00'!$A$1:$AK$41"}</definedName>
    <definedName name="aaas_1_1_1" localSheetId="13" hidden="1">{"'gráf jan00'!$A$1:$AK$41"}</definedName>
    <definedName name="aaas_1_1_1" hidden="1">{"'gráf jan00'!$A$1:$AK$41"}</definedName>
    <definedName name="aaas_1_2" localSheetId="13" hidden="1">{"'gráf jan00'!$A$1:$AK$41"}</definedName>
    <definedName name="aaas_1_2" hidden="1">{"'gráf jan00'!$A$1:$AK$41"}</definedName>
    <definedName name="aaas_2" localSheetId="13" hidden="1">{"'gráf jan00'!$A$1:$AK$41"}</definedName>
    <definedName name="aaas_2" hidden="1">{"'gráf jan00'!$A$1:$AK$41"}</definedName>
    <definedName name="AAB_Addin5" hidden="1">"AAB_Description for addin 5,Description for addin 5,Description for addin 5,Description for addin 5,Description for addin 5,Description for addin 5"</definedName>
    <definedName name="AABB" localSheetId="13" hidden="1">{"'gráf jan00'!$A$1:$AK$41"}</definedName>
    <definedName name="AABB" hidden="1">{"'gráf jan00'!$A$1:$AK$41"}</definedName>
    <definedName name="aaf" localSheetId="13" hidden="1">{"'CptDifn'!$AA$32:$AG$32"}</definedName>
    <definedName name="aaf" hidden="1">{"'CptDifn'!$AA$32:$AG$32"}</definedName>
    <definedName name="aaf_1" localSheetId="13" hidden="1">{"'CptDifn'!$AA$32:$AG$32"}</definedName>
    <definedName name="aaf_1" hidden="1">{"'CptDifn'!$AA$32:$AG$32"}</definedName>
    <definedName name="aaf_1_1" localSheetId="13" hidden="1">{"'CptDifn'!$AA$32:$AG$32"}</definedName>
    <definedName name="aaf_1_1" hidden="1">{"'CptDifn'!$AA$32:$AG$32"}</definedName>
    <definedName name="aaf_1_1_1" localSheetId="13" hidden="1">{"'CptDifn'!$AA$32:$AG$32"}</definedName>
    <definedName name="aaf_1_1_1" hidden="1">{"'CptDifn'!$AA$32:$AG$32"}</definedName>
    <definedName name="aaf_1_2" localSheetId="13" hidden="1">{"'CptDifn'!$AA$32:$AG$32"}</definedName>
    <definedName name="aaf_1_2" hidden="1">{"'CptDifn'!$AA$32:$AG$32"}</definedName>
    <definedName name="aaf_2" localSheetId="13" hidden="1">{"'CptDifn'!$AA$32:$AG$32"}</definedName>
    <definedName name="aaf_2" hidden="1">{"'CptDifn'!$AA$32:$AG$32"}</definedName>
    <definedName name="aasaasas" localSheetId="13" hidden="1">{#N/A,#N/A,TRUE,"indice";#N/A,#N/A,TRUE,"indicadores";#N/A,#N/A,TRUE,"comentarios"}</definedName>
    <definedName name="aasaasas" hidden="1">{#N/A,#N/A,TRUE,"indice";#N/A,#N/A,TRUE,"indicadores";#N/A,#N/A,TRUE,"comentarios"}</definedName>
    <definedName name="aasaasas_1" localSheetId="13" hidden="1">{#N/A,#N/A,TRUE,"indice";#N/A,#N/A,TRUE,"indicadores";#N/A,#N/A,TRUE,"comentarios"}</definedName>
    <definedName name="aasaasas_1" hidden="1">{#N/A,#N/A,TRUE,"indice";#N/A,#N/A,TRUE,"indicadores";#N/A,#N/A,TRUE,"comentarios"}</definedName>
    <definedName name="aasaasas_1_1" localSheetId="13" hidden="1">{#N/A,#N/A,TRUE,"indice";#N/A,#N/A,TRUE,"indicadores";#N/A,#N/A,TRUE,"comentarios"}</definedName>
    <definedName name="aasaasas_1_1" hidden="1">{#N/A,#N/A,TRUE,"indice";#N/A,#N/A,TRUE,"indicadores";#N/A,#N/A,TRUE,"comentarios"}</definedName>
    <definedName name="aasaasas_1_1_1" localSheetId="13" hidden="1">{#N/A,#N/A,TRUE,"indice";#N/A,#N/A,TRUE,"indicadores";#N/A,#N/A,TRUE,"comentarios"}</definedName>
    <definedName name="aasaasas_1_1_1" hidden="1">{#N/A,#N/A,TRUE,"indice";#N/A,#N/A,TRUE,"indicadores";#N/A,#N/A,TRUE,"comentarios"}</definedName>
    <definedName name="aasaasas_1_2" localSheetId="13" hidden="1">{#N/A,#N/A,TRUE,"indice";#N/A,#N/A,TRUE,"indicadores";#N/A,#N/A,TRUE,"comentarios"}</definedName>
    <definedName name="aasaasas_1_2" hidden="1">{#N/A,#N/A,TRUE,"indice";#N/A,#N/A,TRUE,"indicadores";#N/A,#N/A,TRUE,"comentarios"}</definedName>
    <definedName name="aasaasas_2" localSheetId="13" hidden="1">{#N/A,#N/A,TRUE,"indice";#N/A,#N/A,TRUE,"indicadores";#N/A,#N/A,TRUE,"comentarios"}</definedName>
    <definedName name="aasaasas_2" hidden="1">{#N/A,#N/A,TRUE,"indice";#N/A,#N/A,TRUE,"indicadores";#N/A,#N/A,TRUE,"comentarios"}</definedName>
    <definedName name="aasaasas1" localSheetId="13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dad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aasadad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aas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se" localSheetId="13" hidden="1">{"'RR'!$A$2:$E$81"}</definedName>
    <definedName name="aasse" hidden="1">{"'RR'!$A$2:$E$81"}</definedName>
    <definedName name="aasse_1" localSheetId="13" hidden="1">{"'RR'!$A$2:$E$81"}</definedName>
    <definedName name="aasse_1" hidden="1">{"'RR'!$A$2:$E$81"}</definedName>
    <definedName name="aasse_1_1" localSheetId="13" hidden="1">{"'RR'!$A$2:$E$81"}</definedName>
    <definedName name="aasse_1_1" hidden="1">{"'RR'!$A$2:$E$81"}</definedName>
    <definedName name="aasse_1_1_1" localSheetId="13" hidden="1">{"'RR'!$A$2:$E$81"}</definedName>
    <definedName name="aasse_1_1_1" hidden="1">{"'RR'!$A$2:$E$81"}</definedName>
    <definedName name="aasse_1_2" localSheetId="13" hidden="1">{"'RR'!$A$2:$E$81"}</definedName>
    <definedName name="aasse_1_2" hidden="1">{"'RR'!$A$2:$E$81"}</definedName>
    <definedName name="aasse_2" localSheetId="13" hidden="1">{"'RR'!$A$2:$E$81"}</definedName>
    <definedName name="aasse_2" hidden="1">{"'RR'!$A$2:$E$81"}</definedName>
    <definedName name="AB" localSheetId="13" hidden="1">{"'gráf jan00'!$A$1:$AK$41"}</definedName>
    <definedName name="AB" hidden="1">{"'gráf jan00'!$A$1:$AK$41"}</definedName>
    <definedName name="ab_1" localSheetId="13" hidden="1">{#N/A,#N/A,FALSE,"ET-CAPA";#N/A,#N/A,FALSE,"ET-PAG1";#N/A,#N/A,FALSE,"ET-PAG2";#N/A,#N/A,FALSE,"ET-PAG3";#N/A,#N/A,FALSE,"ET-PAG4";#N/A,#N/A,FALSE,"ET-PAG5"}</definedName>
    <definedName name="ab_1" hidden="1">{#N/A,#N/A,FALSE,"ET-CAPA";#N/A,#N/A,FALSE,"ET-PAG1";#N/A,#N/A,FALSE,"ET-PAG2";#N/A,#N/A,FALSE,"ET-PAG3";#N/A,#N/A,FALSE,"ET-PAG4";#N/A,#N/A,FALSE,"ET-PAG5"}</definedName>
    <definedName name="ab_1_1" localSheetId="13" hidden="1">{#N/A,#N/A,FALSE,"ET-CAPA";#N/A,#N/A,FALSE,"ET-PAG1";#N/A,#N/A,FALSE,"ET-PAG2";#N/A,#N/A,FALSE,"ET-PAG3";#N/A,#N/A,FALSE,"ET-PAG4";#N/A,#N/A,FALSE,"ET-PAG5"}</definedName>
    <definedName name="ab_1_1" hidden="1">{#N/A,#N/A,FALSE,"ET-CAPA";#N/A,#N/A,FALSE,"ET-PAG1";#N/A,#N/A,FALSE,"ET-PAG2";#N/A,#N/A,FALSE,"ET-PAG3";#N/A,#N/A,FALSE,"ET-PAG4";#N/A,#N/A,FALSE,"ET-PAG5"}</definedName>
    <definedName name="ab_1_1_1" localSheetId="13" hidden="1">{#N/A,#N/A,FALSE,"ET-CAPA";#N/A,#N/A,FALSE,"ET-PAG1";#N/A,#N/A,FALSE,"ET-PAG2";#N/A,#N/A,FALSE,"ET-PAG3";#N/A,#N/A,FALSE,"ET-PAG4";#N/A,#N/A,FALSE,"ET-PAG5"}</definedName>
    <definedName name="ab_1_1_1" hidden="1">{#N/A,#N/A,FALSE,"ET-CAPA";#N/A,#N/A,FALSE,"ET-PAG1";#N/A,#N/A,FALSE,"ET-PAG2";#N/A,#N/A,FALSE,"ET-PAG3";#N/A,#N/A,FALSE,"ET-PAG4";#N/A,#N/A,FALSE,"ET-PAG5"}</definedName>
    <definedName name="ab_1_2" localSheetId="13" hidden="1">{#N/A,#N/A,FALSE,"ET-CAPA";#N/A,#N/A,FALSE,"ET-PAG1";#N/A,#N/A,FALSE,"ET-PAG2";#N/A,#N/A,FALSE,"ET-PAG3";#N/A,#N/A,FALSE,"ET-PAG4";#N/A,#N/A,FALSE,"ET-PAG5"}</definedName>
    <definedName name="ab_1_2" hidden="1">{#N/A,#N/A,FALSE,"ET-CAPA";#N/A,#N/A,FALSE,"ET-PAG1";#N/A,#N/A,FALSE,"ET-PAG2";#N/A,#N/A,FALSE,"ET-PAG3";#N/A,#N/A,FALSE,"ET-PAG4";#N/A,#N/A,FALSE,"ET-PAG5"}</definedName>
    <definedName name="ab_2" localSheetId="13" hidden="1">{#N/A,#N/A,FALSE,"ET-CAPA";#N/A,#N/A,FALSE,"ET-PAG1";#N/A,#N/A,FALSE,"ET-PAG2";#N/A,#N/A,FALSE,"ET-PAG3";#N/A,#N/A,FALSE,"ET-PAG4";#N/A,#N/A,FALSE,"ET-PAG5"}</definedName>
    <definedName name="ab_2" hidden="1">{#N/A,#N/A,FALSE,"ET-CAPA";#N/A,#N/A,FALSE,"ET-PAG1";#N/A,#N/A,FALSE,"ET-PAG2";#N/A,#N/A,FALSE,"ET-PAG3";#N/A,#N/A,FALSE,"ET-PAG4";#N/A,#N/A,FALSE,"ET-PAG5"}</definedName>
    <definedName name="Abal" localSheetId="13" hidden="1">{"'RR'!$A$2:$E$81"}</definedName>
    <definedName name="Abal" hidden="1">{"'RR'!$A$2:$E$81"}</definedName>
    <definedName name="Abalroamento" localSheetId="13" hidden="1">{"'Quadro'!$A$4:$BG$78"}</definedName>
    <definedName name="Abalroamento" hidden="1">{"'Quadro'!$A$4:$BG$78"}</definedName>
    <definedName name="Abalroamento_1" localSheetId="13" hidden="1">{"'Quadro'!$A$4:$BG$78"}</definedName>
    <definedName name="Abalroamento_1" hidden="1">{"'Quadro'!$A$4:$BG$78"}</definedName>
    <definedName name="Abalroamento_1_1" localSheetId="13" hidden="1">{"'Quadro'!$A$4:$BG$78"}</definedName>
    <definedName name="Abalroamento_1_1" hidden="1">{"'Quadro'!$A$4:$BG$78"}</definedName>
    <definedName name="Abalroamento_1_1_1" localSheetId="13" hidden="1">{"'Quadro'!$A$4:$BG$78"}</definedName>
    <definedName name="Abalroamento_1_1_1" hidden="1">{"'Quadro'!$A$4:$BG$78"}</definedName>
    <definedName name="Abalroamento_1_2" localSheetId="13" hidden="1">{"'Quadro'!$A$4:$BG$78"}</definedName>
    <definedName name="Abalroamento_1_2" hidden="1">{"'Quadro'!$A$4:$BG$78"}</definedName>
    <definedName name="Abalroamento_2" localSheetId="13" hidden="1">{"'Quadro'!$A$4:$BG$78"}</definedName>
    <definedName name="Abalroamento_2" hidden="1">{"'Quadro'!$A$4:$BG$78"}</definedName>
    <definedName name="Abc" localSheetId="13" hidden="1">{#N/A,#N/A,FALSE,"IR E CS 1997";#N/A,#N/A,FALSE,"PR ND";#N/A,#N/A,FALSE,"8191";#N/A,#N/A,FALSE,"8383";#N/A,#N/A,FALSE,"MP 1024";#N/A,#N/A,FALSE,"AD_EX_97";#N/A,#N/A,FALSE,"BD 97"}</definedName>
    <definedName name="Abc" hidden="1">{#N/A,#N/A,FALSE,"IR E CS 1997";#N/A,#N/A,FALSE,"PR ND";#N/A,#N/A,FALSE,"8191";#N/A,#N/A,FALSE,"8383";#N/A,#N/A,FALSE,"MP 1024";#N/A,#N/A,FALSE,"AD_EX_97";#N/A,#N/A,FALSE,"BD 97"}</definedName>
    <definedName name="ABC.XLS" localSheetId="13" hidden="1">{"'Quadro'!$A$4:$BG$78"}</definedName>
    <definedName name="ABC.XLS" hidden="1">{"'Quadro'!$A$4:$BG$78"}</definedName>
    <definedName name="ABC.XLS_1" localSheetId="13" hidden="1">{"'Quadro'!$A$4:$BG$78"}</definedName>
    <definedName name="ABC.XLS_1" hidden="1">{"'Quadro'!$A$4:$BG$78"}</definedName>
    <definedName name="ABC.XLS_1_1" localSheetId="13" hidden="1">{"'Quadro'!$A$4:$BG$78"}</definedName>
    <definedName name="ABC.XLS_1_1" hidden="1">{"'Quadro'!$A$4:$BG$78"}</definedName>
    <definedName name="ABC.XLS_1_1_1" localSheetId="13" hidden="1">{"'Quadro'!$A$4:$BG$78"}</definedName>
    <definedName name="ABC.XLS_1_1_1" hidden="1">{"'Quadro'!$A$4:$BG$78"}</definedName>
    <definedName name="ABC.XLS_1_2" localSheetId="13" hidden="1">{"'Quadro'!$A$4:$BG$78"}</definedName>
    <definedName name="ABC.XLS_1_2" hidden="1">{"'Quadro'!$A$4:$BG$78"}</definedName>
    <definedName name="ABC.XLS_2" localSheetId="13" hidden="1">{"'Quadro'!$A$4:$BG$78"}</definedName>
    <definedName name="ABC.XLS_2" hidden="1">{"'Quadro'!$A$4:$BG$78"}</definedName>
    <definedName name="abc_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_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_1" localSheetId="13" hidden="1">{#N/A,#N/A,FALSE,"IR E CS 1997";#N/A,#N/A,FALSE,"PR ND";#N/A,#N/A,FALSE,"8191";#N/A,#N/A,FALSE,"8383";#N/A,#N/A,FALSE,"MP 1024";#N/A,#N/A,FALSE,"AD_EX_97";#N/A,#N/A,FALSE,"BD 97"}</definedName>
    <definedName name="Abc_1" hidden="1">{#N/A,#N/A,FALSE,"IR E CS 1997";#N/A,#N/A,FALSE,"PR ND";#N/A,#N/A,FALSE,"8191";#N/A,#N/A,FALSE,"8383";#N/A,#N/A,FALSE,"MP 1024";#N/A,#N/A,FALSE,"AD_EX_97";#N/A,#N/A,FALSE,"BD 97"}</definedName>
    <definedName name="abc_1_1" localSheetId="13" hidden="1">{#N/A,#N/A,FALSE,"ET-CAPA";#N/A,#N/A,FALSE,"ET-PAG1";#N/A,#N/A,FALSE,"ET-PAG2";#N/A,#N/A,FALSE,"ET-PAG3";#N/A,#N/A,FALSE,"ET-PAG4";#N/A,#N/A,FALSE,"ET-PAG5"}</definedName>
    <definedName name="abc_1_1" hidden="1">{#N/A,#N/A,FALSE,"ET-CAPA";#N/A,#N/A,FALSE,"ET-PAG1";#N/A,#N/A,FALSE,"ET-PAG2";#N/A,#N/A,FALSE,"ET-PAG3";#N/A,#N/A,FALSE,"ET-PAG4";#N/A,#N/A,FALSE,"ET-PAG5"}</definedName>
    <definedName name="abc_1_1_1" localSheetId="13" hidden="1">{#N/A,#N/A,FALSE,"ET-CAPA";#N/A,#N/A,FALSE,"ET-PAG1";#N/A,#N/A,FALSE,"ET-PAG2";#N/A,#N/A,FALSE,"ET-PAG3";#N/A,#N/A,FALSE,"ET-PAG4";#N/A,#N/A,FALSE,"ET-PAG5"}</definedName>
    <definedName name="abc_1_1_1" hidden="1">{#N/A,#N/A,FALSE,"ET-CAPA";#N/A,#N/A,FALSE,"ET-PAG1";#N/A,#N/A,FALSE,"ET-PAG2";#N/A,#N/A,FALSE,"ET-PAG3";#N/A,#N/A,FALSE,"ET-PAG4";#N/A,#N/A,FALSE,"ET-PAG5"}</definedName>
    <definedName name="abc_1_2" localSheetId="13" hidden="1">{#N/A,#N/A,FALSE,"ET-CAPA";#N/A,#N/A,FALSE,"ET-PAG1";#N/A,#N/A,FALSE,"ET-PAG2";#N/A,#N/A,FALSE,"ET-PAG3";#N/A,#N/A,FALSE,"ET-PAG4";#N/A,#N/A,FALSE,"ET-PAG5"}</definedName>
    <definedName name="abc_1_2" hidden="1">{#N/A,#N/A,FALSE,"ET-CAPA";#N/A,#N/A,FALSE,"ET-PAG1";#N/A,#N/A,FALSE,"ET-PAG2";#N/A,#N/A,FALSE,"ET-PAG3";#N/A,#N/A,FALSE,"ET-PAG4";#N/A,#N/A,FALSE,"ET-PAG5"}</definedName>
    <definedName name="abc_2" localSheetId="13" hidden="1">{#N/A,#N/A,FALSE,"ET-CAPA";#N/A,#N/A,FALSE,"ET-PAG1";#N/A,#N/A,FALSE,"ET-PAG2";#N/A,#N/A,FALSE,"ET-PAG3";#N/A,#N/A,FALSE,"ET-PAG4";#N/A,#N/A,FALSE,"ET-PAG5"}</definedName>
    <definedName name="abc_2" hidden="1">{#N/A,#N/A,FALSE,"ET-CAPA";#N/A,#N/A,FALSE,"ET-PAG1";#N/A,#N/A,FALSE,"ET-PAG2";#N/A,#N/A,FALSE,"ET-PAG3";#N/A,#N/A,FALSE,"ET-PAG4";#N/A,#N/A,FALSE,"ET-PAG5"}</definedName>
    <definedName name="abcd" localSheetId="13" hidden="1">{#N/A,#N/A,FALSE,"PCOL"}</definedName>
    <definedName name="abcd" hidden="1">{#N/A,#N/A,FALSE,"PCOL"}</definedName>
    <definedName name="abcd_1" localSheetId="13" hidden="1">{#N/A,#N/A,FALSE,"PCOL"}</definedName>
    <definedName name="abcd_1" hidden="1">{#N/A,#N/A,FALSE,"PCOL"}</definedName>
    <definedName name="abcd_1_1" localSheetId="13" hidden="1">{#N/A,#N/A,FALSE,"PCOL"}</definedName>
    <definedName name="abcd_1_1" hidden="1">{#N/A,#N/A,FALSE,"PCOL"}</definedName>
    <definedName name="abcd_1_1_1" localSheetId="13" hidden="1">{#N/A,#N/A,FALSE,"PCOL"}</definedName>
    <definedName name="abcd_1_1_1" hidden="1">{#N/A,#N/A,FALSE,"PCOL"}</definedName>
    <definedName name="abcd_1_2" localSheetId="13" hidden="1">{#N/A,#N/A,FALSE,"PCOL"}</definedName>
    <definedName name="abcd_1_2" hidden="1">{#N/A,#N/A,FALSE,"PCOL"}</definedName>
    <definedName name="abcd_2" localSheetId="13" hidden="1">{#N/A,#N/A,FALSE,"PCOL"}</definedName>
    <definedName name="abcd_2" hidden="1">{#N/A,#N/A,FALSE,"PCOL"}</definedName>
    <definedName name="abcdaa" localSheetId="13" hidden="1">{#N/A,#N/A,FALSE,"PCOL"}</definedName>
    <definedName name="abcdaa" hidden="1">{#N/A,#N/A,FALSE,"PCOL"}</definedName>
    <definedName name="abcdaaa" localSheetId="13" hidden="1">{#N/A,#N/A,FALSE,"PCOL"}</definedName>
    <definedName name="abcdaaa" hidden="1">{#N/A,#N/A,FALSE,"PCOL"}</definedName>
    <definedName name="abcdaaa2" localSheetId="13" hidden="1">{#N/A,#N/A,FALSE,"PCOL"}</definedName>
    <definedName name="abcdaaa2" hidden="1">{#N/A,#N/A,FALSE,"PCOL"}</definedName>
    <definedName name="abcde" localSheetId="13" hidden="1">{#N/A,#N/A,FALSE,"PCOL"}</definedName>
    <definedName name="abcde" hidden="1">{#N/A,#N/A,FALSE,"PCOL"}</definedName>
    <definedName name="abcde_1" localSheetId="13" hidden="1">{#N/A,#N/A,FALSE,"PCOL"}</definedName>
    <definedName name="abcde_1" hidden="1">{#N/A,#N/A,FALSE,"PCOL"}</definedName>
    <definedName name="abcde_1_1" localSheetId="13" hidden="1">{#N/A,#N/A,FALSE,"PCOL"}</definedName>
    <definedName name="abcde_1_1" hidden="1">{#N/A,#N/A,FALSE,"PCOL"}</definedName>
    <definedName name="abcde_1_1_1" localSheetId="13" hidden="1">{#N/A,#N/A,FALSE,"PCOL"}</definedName>
    <definedName name="abcde_1_1_1" hidden="1">{#N/A,#N/A,FALSE,"PCOL"}</definedName>
    <definedName name="abcde_1_2" localSheetId="13" hidden="1">{#N/A,#N/A,FALSE,"PCOL"}</definedName>
    <definedName name="abcde_1_2" hidden="1">{#N/A,#N/A,FALSE,"PCOL"}</definedName>
    <definedName name="abcde_2" localSheetId="13" hidden="1">{#N/A,#N/A,FALSE,"PCOL"}</definedName>
    <definedName name="abcde_2" hidden="1">{#N/A,#N/A,FALSE,"PCOL"}</definedName>
    <definedName name="abcdee" localSheetId="13" hidden="1">{#N/A,#N/A,FALSE,"PCOL"}</definedName>
    <definedName name="abcdee" hidden="1">{#N/A,#N/A,FALSE,"PCOL"}</definedName>
    <definedName name="ABCDEEE" localSheetId="13" hidden="1">{#N/A,#N/A,FALSE,"PCOL"}</definedName>
    <definedName name="ABCDEEE" hidden="1">{#N/A,#N/A,FALSE,"PCOL"}</definedName>
    <definedName name="ABCDMM" localSheetId="13" hidden="1">{#N/A,#N/A,FALSE,"PCOL"}</definedName>
    <definedName name="ABCDMM" hidden="1">{#N/A,#N/A,FALSE,"PCOL"}</definedName>
    <definedName name="ABD" localSheetId="13" hidden="1">{"'Quadro'!$A$4:$BG$78"}</definedName>
    <definedName name="ABD" hidden="1">{"'Quadro'!$A$4:$BG$78"}</definedName>
    <definedName name="ABD_1" localSheetId="13" hidden="1">{"'Quadro'!$A$4:$BG$78"}</definedName>
    <definedName name="ABD_1" hidden="1">{"'Quadro'!$A$4:$BG$78"}</definedName>
    <definedName name="ABD_1_1" localSheetId="13" hidden="1">{"'Quadro'!$A$4:$BG$78"}</definedName>
    <definedName name="ABD_1_1" hidden="1">{"'Quadro'!$A$4:$BG$78"}</definedName>
    <definedName name="ABD_1_1_1" localSheetId="13" hidden="1">{"'Quadro'!$A$4:$BG$78"}</definedName>
    <definedName name="ABD_1_1_1" hidden="1">{"'Quadro'!$A$4:$BG$78"}</definedName>
    <definedName name="ABD_1_2" localSheetId="13" hidden="1">{"'Quadro'!$A$4:$BG$78"}</definedName>
    <definedName name="ABD_1_2" hidden="1">{"'Quadro'!$A$4:$BG$78"}</definedName>
    <definedName name="ABD_2" localSheetId="13" hidden="1">{"'Quadro'!$A$4:$BG$78"}</definedName>
    <definedName name="ABD_2" hidden="1">{"'Quadro'!$A$4:$BG$78"}</definedName>
    <definedName name="abobora.xls" localSheetId="13" hidden="1">{"'Quadro'!$A$4:$BG$78"}</definedName>
    <definedName name="abobora.xls" hidden="1">{"'Quadro'!$A$4:$BG$78"}</definedName>
    <definedName name="abobora.xls_1" localSheetId="13" hidden="1">{"'Quadro'!$A$4:$BG$78"}</definedName>
    <definedName name="abobora.xls_1" hidden="1">{"'Quadro'!$A$4:$BG$78"}</definedName>
    <definedName name="abobora.xls_1_1" localSheetId="13" hidden="1">{"'Quadro'!$A$4:$BG$78"}</definedName>
    <definedName name="abobora.xls_1_1" hidden="1">{"'Quadro'!$A$4:$BG$78"}</definedName>
    <definedName name="abobora.xls_1_1_1" localSheetId="13" hidden="1">{"'Quadro'!$A$4:$BG$78"}</definedName>
    <definedName name="abobora.xls_1_1_1" hidden="1">{"'Quadro'!$A$4:$BG$78"}</definedName>
    <definedName name="abobora.xls_1_2" localSheetId="13" hidden="1">{"'Quadro'!$A$4:$BG$78"}</definedName>
    <definedName name="abobora.xls_1_2" hidden="1">{"'Quadro'!$A$4:$BG$78"}</definedName>
    <definedName name="abobora.xls_2" localSheetId="13" hidden="1">{"'Quadro'!$A$4:$BG$78"}</definedName>
    <definedName name="abobora.xls_2" hidden="1">{"'Quadro'!$A$4:$BG$78"}</definedName>
    <definedName name="ABRI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RI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s" localSheetId="13" hidden="1">{"'Quadro'!$A$4:$BG$78"}</definedName>
    <definedName name="abs" hidden="1">{"'Quadro'!$A$4:$BG$78"}</definedName>
    <definedName name="ac" localSheetId="13" hidden="1">{#N/A,#N/A,FALSE,"ET-CAPA";#N/A,#N/A,FALSE,"ET-PAG1";#N/A,#N/A,FALSE,"ET-PAG2";#N/A,#N/A,FALSE,"ET-PAG3";#N/A,#N/A,FALSE,"ET-PAG4";#N/A,#N/A,FALSE,"ET-PAG5"}</definedName>
    <definedName name="ac" hidden="1">{#N/A,#N/A,FALSE,"ET-CAPA";#N/A,#N/A,FALSE,"ET-PAG1";#N/A,#N/A,FALSE,"ET-PAG2";#N/A,#N/A,FALSE,"ET-PAG3";#N/A,#N/A,FALSE,"ET-PAG4";#N/A,#N/A,FALSE,"ET-PAG5"}</definedName>
    <definedName name="ac_1" localSheetId="13" hidden="1">{"'CptDifn'!$AA$32:$AG$32"}</definedName>
    <definedName name="ac_1" hidden="1">{"'CptDifn'!$AA$32:$AG$32"}</definedName>
    <definedName name="ac_1_1" localSheetId="13" hidden="1">{"'CptDifn'!$AA$32:$AG$32"}</definedName>
    <definedName name="ac_1_1" hidden="1">{"'CptDifn'!$AA$32:$AG$32"}</definedName>
    <definedName name="ac_1_1_1" localSheetId="13" hidden="1">{"'CptDifn'!$AA$32:$AG$32"}</definedName>
    <definedName name="ac_1_1_1" hidden="1">{"'CptDifn'!$AA$32:$AG$32"}</definedName>
    <definedName name="ac_1_2" localSheetId="13" hidden="1">{"'CptDifn'!$AA$32:$AG$32"}</definedName>
    <definedName name="ac_1_2" hidden="1">{"'CptDifn'!$AA$32:$AG$32"}</definedName>
    <definedName name="ac_2" localSheetId="13" hidden="1">{"'CptDifn'!$AA$32:$AG$32"}</definedName>
    <definedName name="ac_2" hidden="1">{"'CptDifn'!$AA$32:$AG$32"}</definedName>
    <definedName name="acao" localSheetId="13" hidden="1">{"'Quadro'!$A$4:$BG$78"}</definedName>
    <definedName name="acao" hidden="1">{"'Quadro'!$A$4:$BG$78"}</definedName>
    <definedName name="AccessDatabase" hidden="1">"C:\Documents and Settings\JPMELLO\Meus documentos\ARQUIVOS 2004\MONITORAMENTO OAC\Monitoramento de OAC.mdb"</definedName>
    <definedName name="acCPT" localSheetId="13" hidden="1">{"'RR'!$A$2:$E$81"}</definedName>
    <definedName name="acCPT" hidden="1">{"'RR'!$A$2:$E$81"}</definedName>
    <definedName name="achart11" hidden="1">#REF!</definedName>
    <definedName name="achart12" hidden="1">#REF!</definedName>
    <definedName name="achart13" hidden="1">#REF!</definedName>
    <definedName name="achart14" hidden="1">#REF!</definedName>
    <definedName name="achart15" hidden="1">#REF!</definedName>
    <definedName name="achart16" hidden="1">#REF!</definedName>
    <definedName name="achart17" hidden="1">#REF!</definedName>
    <definedName name="achart2" hidden="1">#REF!</definedName>
    <definedName name="achart20" hidden="1">#REF!</definedName>
    <definedName name="achart21" hidden="1">#REF!</definedName>
    <definedName name="achart22" hidden="1">#REF!</definedName>
    <definedName name="achart23" hidden="1">#REF!</definedName>
    <definedName name="achart24" hidden="1">#REF!</definedName>
    <definedName name="achart25" hidden="1">#REF!</definedName>
    <definedName name="achart26" hidden="1">#REF!</definedName>
    <definedName name="achart27" hidden="1">#REF!</definedName>
    <definedName name="achart28" hidden="1">#REF!</definedName>
    <definedName name="achart29" hidden="1">#REF!</definedName>
    <definedName name="achart3" hidden="1">#REF!</definedName>
    <definedName name="achart30" hidden="1">#REF!</definedName>
    <definedName name="achart31" hidden="1">#REF!</definedName>
    <definedName name="achart32" hidden="1">#REF!</definedName>
    <definedName name="achart4" hidden="1">#REF!</definedName>
    <definedName name="achart5" hidden="1">#REF!</definedName>
    <definedName name="achart6" hidden="1">#REF!</definedName>
    <definedName name="achart7" hidden="1">#REF!</definedName>
    <definedName name="achart8" hidden="1">#REF!</definedName>
    <definedName name="achart9" hidden="1">#REF!</definedName>
    <definedName name="AcidCPT" localSheetId="13" hidden="1">{"'RR'!$A$2:$E$81"}</definedName>
    <definedName name="AcidCPT" hidden="1">{"'RR'!$A$2:$E$81"}</definedName>
    <definedName name="Acidente" localSheetId="13" hidden="1">{"'gráf jan00'!$A$1:$AK$41"}</definedName>
    <definedName name="Acidente" hidden="1">{"'gráf jan00'!$A$1:$AK$41"}</definedName>
    <definedName name="Acidente_1" localSheetId="13" hidden="1">{"'gráf jan00'!$A$1:$AK$41"}</definedName>
    <definedName name="Acidente_1" hidden="1">{"'gráf jan00'!$A$1:$AK$41"}</definedName>
    <definedName name="Acidente_1_1" localSheetId="13" hidden="1">{"'gráf jan00'!$A$1:$AK$41"}</definedName>
    <definedName name="Acidente_1_1" hidden="1">{"'gráf jan00'!$A$1:$AK$41"}</definedName>
    <definedName name="Acidente_1_1_1" localSheetId="13" hidden="1">{"'gráf jan00'!$A$1:$AK$41"}</definedName>
    <definedName name="Acidente_1_1_1" hidden="1">{"'gráf jan00'!$A$1:$AK$41"}</definedName>
    <definedName name="Acidente_1_2" localSheetId="13" hidden="1">{"'gráf jan00'!$A$1:$AK$41"}</definedName>
    <definedName name="Acidente_1_2" hidden="1">{"'gráf jan00'!$A$1:$AK$41"}</definedName>
    <definedName name="Acidente_2" localSheetId="13" hidden="1">{"'gráf jan00'!$A$1:$AK$41"}</definedName>
    <definedName name="Acidente_2" hidden="1">{"'gráf jan00'!$A$1:$AK$41"}</definedName>
    <definedName name="AcidSPT" localSheetId="13" hidden="1">{"'RR'!$A$2:$E$81"}</definedName>
    <definedName name="AcidSPT" hidden="1">{"'RR'!$A$2:$E$81"}</definedName>
    <definedName name="Ações" hidden="1">"11/10/99"</definedName>
    <definedName name="ACwvu.ACC." hidden="1">#REF!</definedName>
    <definedName name="ACwvu.AFAC." hidden="1">#REF!</definedName>
    <definedName name="ACwvu.ELIMLUCRO." hidden="1">#REF!</definedName>
    <definedName name="ACwvu.ESTOQUES." hidden="1">#REF!</definedName>
    <definedName name="ACwvu.Fabio." hidden="1">#REF!</definedName>
    <definedName name="ACwvu.LPERDAS." hidden="1">#REF!</definedName>
    <definedName name="ACwvu.PLANILHA2." hidden="1">#REF!</definedName>
    <definedName name="ACwvu.RES432." hidden="1">#REF!</definedName>
    <definedName name="ACwvu.VERLUCRO." hidden="1">#REF!</definedName>
    <definedName name="ad" hidden="1">#REF!</definedName>
    <definedName name="ad_1" localSheetId="13" hidden="1">{"'Quadro'!$A$4:$BG$78"}</definedName>
    <definedName name="ad_1" hidden="1">{"'Quadro'!$A$4:$BG$78"}</definedName>
    <definedName name="ad_1_1" localSheetId="13" hidden="1">{"'Quadro'!$A$4:$BG$78"}</definedName>
    <definedName name="ad_1_1" hidden="1">{"'Quadro'!$A$4:$BG$78"}</definedName>
    <definedName name="ad_1_1_1" localSheetId="13" hidden="1">{"'Quadro'!$A$4:$BG$78"}</definedName>
    <definedName name="ad_1_1_1" hidden="1">{"'Quadro'!$A$4:$BG$78"}</definedName>
    <definedName name="ad_1_2" localSheetId="13" hidden="1">{"'Quadro'!$A$4:$BG$78"}</definedName>
    <definedName name="ad_1_2" hidden="1">{"'Quadro'!$A$4:$BG$78"}</definedName>
    <definedName name="ad_2" localSheetId="13" hidden="1">{"'Quadro'!$A$4:$BG$78"}</definedName>
    <definedName name="ad_2" hidden="1">{"'Quadro'!$A$4:$BG$78"}</definedName>
    <definedName name="ada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d" localSheetId="13" hidden="1">{"'gráf jan00'!$A$1:$AK$41"}</definedName>
    <definedName name="adasdad" hidden="1">{"'gráf jan00'!$A$1:$AK$41"}</definedName>
    <definedName name="adasdad_1" localSheetId="13" hidden="1">{"'gráf jan00'!$A$1:$AK$41"}</definedName>
    <definedName name="adasdad_1" hidden="1">{"'gráf jan00'!$A$1:$AK$41"}</definedName>
    <definedName name="adasdad_1_1" localSheetId="13" hidden="1">{"'gráf jan00'!$A$1:$AK$41"}</definedName>
    <definedName name="adasdad_1_1" hidden="1">{"'gráf jan00'!$A$1:$AK$41"}</definedName>
    <definedName name="adasdad_1_1_1" localSheetId="13" hidden="1">{"'gráf jan00'!$A$1:$AK$41"}</definedName>
    <definedName name="adasdad_1_1_1" hidden="1">{"'gráf jan00'!$A$1:$AK$41"}</definedName>
    <definedName name="adasdad_1_2" localSheetId="13" hidden="1">{"'gráf jan00'!$A$1:$AK$41"}</definedName>
    <definedName name="adasdad_1_2" hidden="1">{"'gráf jan00'!$A$1:$AK$41"}</definedName>
    <definedName name="adasdad_2" localSheetId="13" hidden="1">{"'gráf jan00'!$A$1:$AK$41"}</definedName>
    <definedName name="adasdad_2" hidden="1">{"'gráf jan00'!$A$1:$AK$41"}</definedName>
    <definedName name="addd" localSheetId="13" hidden="1">{#N/A,#N/A,FALSE,"Radar CONS Mês e Acum  3";#N/A,#N/A,FALSE,"Radar CONS Acum 4"}</definedName>
    <definedName name="addd" hidden="1">{#N/A,#N/A,FALSE,"Radar CONS Mês e Acum  3";#N/A,#N/A,FALSE,"Radar CONS Acum 4"}</definedName>
    <definedName name="addd_1" localSheetId="13" hidden="1">{#N/A,#N/A,FALSE,"Radar CONS Mês e Acum  3";#N/A,#N/A,FALSE,"Radar CONS Acum 4"}</definedName>
    <definedName name="addd_1" hidden="1">{#N/A,#N/A,FALSE,"Radar CONS Mês e Acum  3";#N/A,#N/A,FALSE,"Radar CONS Acum 4"}</definedName>
    <definedName name="addd_1_1" localSheetId="13" hidden="1">{#N/A,#N/A,FALSE,"Radar CONS Mês e Acum  3";#N/A,#N/A,FALSE,"Radar CONS Acum 4"}</definedName>
    <definedName name="addd_1_1" hidden="1">{#N/A,#N/A,FALSE,"Radar CONS Mês e Acum  3";#N/A,#N/A,FALSE,"Radar CONS Acum 4"}</definedName>
    <definedName name="addd_1_1_1" localSheetId="13" hidden="1">{#N/A,#N/A,FALSE,"Radar CONS Mês e Acum  3";#N/A,#N/A,FALSE,"Radar CONS Acum 4"}</definedName>
    <definedName name="addd_1_1_1" hidden="1">{#N/A,#N/A,FALSE,"Radar CONS Mês e Acum  3";#N/A,#N/A,FALSE,"Radar CONS Acum 4"}</definedName>
    <definedName name="addd_1_2" localSheetId="13" hidden="1">{#N/A,#N/A,FALSE,"Radar CONS Mês e Acum  3";#N/A,#N/A,FALSE,"Radar CONS Acum 4"}</definedName>
    <definedName name="addd_1_2" hidden="1">{#N/A,#N/A,FALSE,"Radar CONS Mês e Acum  3";#N/A,#N/A,FALSE,"Radar CONS Acum 4"}</definedName>
    <definedName name="addd_2" localSheetId="13" hidden="1">{#N/A,#N/A,FALSE,"Radar CONS Mês e Acum  3";#N/A,#N/A,FALSE,"Radar CONS Acum 4"}</definedName>
    <definedName name="addd_2" hidden="1">{#N/A,#N/A,FALSE,"Radar CONS Mês e Acum  3";#N/A,#N/A,FALSE,"Radar CONS Acum 4"}</definedName>
    <definedName name="ADED" localSheetId="13" hidden="1">{"'gráf jan00'!$A$1:$AK$41"}</definedName>
    <definedName name="ADED" hidden="1">{"'gráf jan00'!$A$1:$AK$41"}</definedName>
    <definedName name="ADED_1" localSheetId="13" hidden="1">{"'gráf jan00'!$A$1:$AK$41"}</definedName>
    <definedName name="ADED_1" hidden="1">{"'gráf jan00'!$A$1:$AK$41"}</definedName>
    <definedName name="ADED_1_1" localSheetId="13" hidden="1">{"'gráf jan00'!$A$1:$AK$41"}</definedName>
    <definedName name="ADED_1_1" hidden="1">{"'gráf jan00'!$A$1:$AK$41"}</definedName>
    <definedName name="ADED_1_1_1" localSheetId="13" hidden="1">{"'gráf jan00'!$A$1:$AK$41"}</definedName>
    <definedName name="ADED_1_1_1" hidden="1">{"'gráf jan00'!$A$1:$AK$41"}</definedName>
    <definedName name="ADED_1_2" localSheetId="13" hidden="1">{"'gráf jan00'!$A$1:$AK$41"}</definedName>
    <definedName name="ADED_1_2" hidden="1">{"'gráf jan00'!$A$1:$AK$41"}</definedName>
    <definedName name="ADED_2" localSheetId="13" hidden="1">{"'gráf jan00'!$A$1:$AK$41"}</definedName>
    <definedName name="ADED_2" hidden="1">{"'gráf jan00'!$A$1:$AK$41"}</definedName>
    <definedName name="ademir" localSheetId="13" hidden="1">{#N/A,#N/A,FALSE,"Cronograma";#N/A,#N/A,FALSE,"Cronogr. 2"}</definedName>
    <definedName name="ademir" hidden="1">{#N/A,#N/A,FALSE,"Cronograma";#N/A,#N/A,FALSE,"Cronogr. 2"}</definedName>
    <definedName name="ademir_1" localSheetId="13" hidden="1">{#N/A,#N/A,FALSE,"Cronograma";#N/A,#N/A,FALSE,"Cronogr. 2"}</definedName>
    <definedName name="ademir_1" hidden="1">{#N/A,#N/A,FALSE,"Cronograma";#N/A,#N/A,FALSE,"Cronogr. 2"}</definedName>
    <definedName name="ademir_1_1" localSheetId="13" hidden="1">{#N/A,#N/A,FALSE,"Cronograma";#N/A,#N/A,FALSE,"Cronogr. 2"}</definedName>
    <definedName name="ademir_1_1" hidden="1">{#N/A,#N/A,FALSE,"Cronograma";#N/A,#N/A,FALSE,"Cronogr. 2"}</definedName>
    <definedName name="ademir_1_1_1" localSheetId="13" hidden="1">{#N/A,#N/A,FALSE,"Cronograma";#N/A,#N/A,FALSE,"Cronogr. 2"}</definedName>
    <definedName name="ademir_1_1_1" hidden="1">{#N/A,#N/A,FALSE,"Cronograma";#N/A,#N/A,FALSE,"Cronogr. 2"}</definedName>
    <definedName name="ademir_1_2" localSheetId="13" hidden="1">{#N/A,#N/A,FALSE,"Cronograma";#N/A,#N/A,FALSE,"Cronogr. 2"}</definedName>
    <definedName name="ademir_1_2" hidden="1">{#N/A,#N/A,FALSE,"Cronograma";#N/A,#N/A,FALSE,"Cronogr. 2"}</definedName>
    <definedName name="ademir_2" localSheetId="13" hidden="1">{#N/A,#N/A,FALSE,"Cronograma";#N/A,#N/A,FALSE,"Cronogr. 2"}</definedName>
    <definedName name="ademir_2" hidden="1">{#N/A,#N/A,FALSE,"Cronograma";#N/A,#N/A,FALSE,"Cronogr. 2"}</definedName>
    <definedName name="Adequaqção" localSheetId="13" hidden="1">{"'gráf jan00'!$A$1:$AK$41"}</definedName>
    <definedName name="Adequaqção" hidden="1">{"'gráf jan00'!$A$1:$AK$41"}</definedName>
    <definedName name="Adequaqção_1" localSheetId="13" hidden="1">{"'gráf jan00'!$A$1:$AK$41"}</definedName>
    <definedName name="Adequaqção_1" hidden="1">{"'gráf jan00'!$A$1:$AK$41"}</definedName>
    <definedName name="Adequaqção_1_1" localSheetId="13" hidden="1">{"'gráf jan00'!$A$1:$AK$41"}</definedName>
    <definedName name="Adequaqção_1_1" hidden="1">{"'gráf jan00'!$A$1:$AK$41"}</definedName>
    <definedName name="Adequaqção_1_1_1" localSheetId="13" hidden="1">{"'gráf jan00'!$A$1:$AK$41"}</definedName>
    <definedName name="Adequaqção_1_1_1" hidden="1">{"'gráf jan00'!$A$1:$AK$41"}</definedName>
    <definedName name="Adequaqção_1_2" localSheetId="13" hidden="1">{"'gráf jan00'!$A$1:$AK$41"}</definedName>
    <definedName name="Adequaqção_1_2" hidden="1">{"'gráf jan00'!$A$1:$AK$41"}</definedName>
    <definedName name="Adequaqção_2" localSheetId="13" hidden="1">{"'gráf jan00'!$A$1:$AK$41"}</definedName>
    <definedName name="Adequaqção_2" hidden="1">{"'gráf jan00'!$A$1:$AK$41"}</definedName>
    <definedName name="Aderência" localSheetId="13" hidden="1">{"'RR'!$A$2:$E$81"}</definedName>
    <definedName name="Aderência" hidden="1">{"'RR'!$A$2:$E$81"}</definedName>
    <definedName name="Aderência_1" localSheetId="13" hidden="1">{"'RR'!$A$2:$E$81"}</definedName>
    <definedName name="Aderência_1" hidden="1">{"'RR'!$A$2:$E$81"}</definedName>
    <definedName name="Aderência_1_1" localSheetId="13" hidden="1">{"'RR'!$A$2:$E$81"}</definedName>
    <definedName name="Aderência_1_1" hidden="1">{"'RR'!$A$2:$E$81"}</definedName>
    <definedName name="Aderência_1_1_1" localSheetId="13" hidden="1">{"'RR'!$A$2:$E$81"}</definedName>
    <definedName name="Aderência_1_1_1" hidden="1">{"'RR'!$A$2:$E$81"}</definedName>
    <definedName name="Aderência_1_2" localSheetId="13" hidden="1">{"'RR'!$A$2:$E$81"}</definedName>
    <definedName name="Aderência_1_2" hidden="1">{"'RR'!$A$2:$E$81"}</definedName>
    <definedName name="Aderência_2" localSheetId="13" hidden="1">{"'RR'!$A$2:$E$81"}</definedName>
    <definedName name="Aderência_2" hidden="1">{"'RR'!$A$2:$E$81"}</definedName>
    <definedName name="adfadssf" hidden="1">#REF!</definedName>
    <definedName name="adfdf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g" localSheetId="13" hidden="1">{"'Plan1'!$B$22:$O$25"}</definedName>
    <definedName name="adfg" hidden="1">{"'Plan1'!$B$22:$O$25"}</definedName>
    <definedName name="adfg_1" localSheetId="13" hidden="1">{"'Plan1'!$B$22:$O$25"}</definedName>
    <definedName name="adfg_1" hidden="1">{"'Plan1'!$B$22:$O$25"}</definedName>
    <definedName name="adfg_1_1" localSheetId="13" hidden="1">{"'Plan1'!$B$22:$O$25"}</definedName>
    <definedName name="adfg_1_1" hidden="1">{"'Plan1'!$B$22:$O$25"}</definedName>
    <definedName name="adfg_1_1_1" localSheetId="13" hidden="1">{"'Plan1'!$B$22:$O$25"}</definedName>
    <definedName name="adfg_1_1_1" hidden="1">{"'Plan1'!$B$22:$O$25"}</definedName>
    <definedName name="adfg_1_2" localSheetId="13" hidden="1">{"'Plan1'!$B$22:$O$25"}</definedName>
    <definedName name="adfg_1_2" hidden="1">{"'Plan1'!$B$22:$O$25"}</definedName>
    <definedName name="adfg_2" localSheetId="13" hidden="1">{"'Plan1'!$B$22:$O$25"}</definedName>
    <definedName name="adfg_2" hidden="1">{"'Plan1'!$B$22:$O$25"}</definedName>
    <definedName name="adg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g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ditivo" localSheetId="13" hidden="1">{#N/A,#N/A,FALSE,"PCOL"}</definedName>
    <definedName name="aditivo" hidden="1">{#N/A,#N/A,FALSE,"PCOL"}</definedName>
    <definedName name="aditivo_1" localSheetId="13" hidden="1">{#N/A,#N/A,FALSE,"PCOL"}</definedName>
    <definedName name="aditivo_1" hidden="1">{#N/A,#N/A,FALSE,"PCOL"}</definedName>
    <definedName name="aditivo_1_1" localSheetId="13" hidden="1">{#N/A,#N/A,FALSE,"PCOL"}</definedName>
    <definedName name="aditivo_1_1" hidden="1">{#N/A,#N/A,FALSE,"PCOL"}</definedName>
    <definedName name="aditivo_1_1_1" localSheetId="13" hidden="1">{#N/A,#N/A,FALSE,"PCOL"}</definedName>
    <definedName name="aditivo_1_1_1" hidden="1">{#N/A,#N/A,FALSE,"PCOL"}</definedName>
    <definedName name="aditivo_1_2" localSheetId="13" hidden="1">{#N/A,#N/A,FALSE,"PCOL"}</definedName>
    <definedName name="aditivo_1_2" hidden="1">{#N/A,#N/A,FALSE,"PCOL"}</definedName>
    <definedName name="aditivo_2" localSheetId="13" hidden="1">{#N/A,#N/A,FALSE,"PCOL"}</definedName>
    <definedName name="aditivo_2" hidden="1">{#N/A,#N/A,FALSE,"PCOL"}</definedName>
    <definedName name="ADPOFJPDAFOK" localSheetId="13" hidden="1">{"'RATEIO RECEITA BRUTA'!$B$77:$C$106"}</definedName>
    <definedName name="ADPOFJPDAFOK" hidden="1">{"'RATEIO RECEITA BRUTA'!$B$77:$C$106"}</definedName>
    <definedName name="adsf" localSheetId="13" hidden="1">{"'gráf jan00'!$A$1:$AK$41"}</definedName>
    <definedName name="adsf" hidden="1">{"'gráf jan00'!$A$1:$AK$41"}</definedName>
    <definedName name="adsf_1" localSheetId="13" hidden="1">{"'gráf jan00'!$A$1:$AK$41"}</definedName>
    <definedName name="adsf_1" hidden="1">{"'gráf jan00'!$A$1:$AK$41"}</definedName>
    <definedName name="adsf_1_1" localSheetId="13" hidden="1">{"'gráf jan00'!$A$1:$AK$41"}</definedName>
    <definedName name="adsf_1_1" hidden="1">{"'gráf jan00'!$A$1:$AK$41"}</definedName>
    <definedName name="adsf_1_1_1" localSheetId="13" hidden="1">{"'gráf jan00'!$A$1:$AK$41"}</definedName>
    <definedName name="adsf_1_1_1" hidden="1">{"'gráf jan00'!$A$1:$AK$41"}</definedName>
    <definedName name="adsf_1_2" localSheetId="13" hidden="1">{"'gráf jan00'!$A$1:$AK$41"}</definedName>
    <definedName name="adsf_1_2" hidden="1">{"'gráf jan00'!$A$1:$AK$41"}</definedName>
    <definedName name="adsf_2" localSheetId="13" hidden="1">{"'gráf jan00'!$A$1:$AK$41"}</definedName>
    <definedName name="adsf_2" hidden="1">{"'gráf jan00'!$A$1:$AK$41"}</definedName>
    <definedName name="adsf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we" localSheetId="13" hidden="1">{"'RR'!$A$2:$E$81"}</definedName>
    <definedName name="adwe" hidden="1">{"'RR'!$A$2:$E$81"}</definedName>
    <definedName name="adwe_1" localSheetId="13" hidden="1">{"'RR'!$A$2:$E$81"}</definedName>
    <definedName name="adwe_1" hidden="1">{"'RR'!$A$2:$E$81"}</definedName>
    <definedName name="adwe_1_1" localSheetId="13" hidden="1">{"'RR'!$A$2:$E$81"}</definedName>
    <definedName name="adwe_1_1" hidden="1">{"'RR'!$A$2:$E$81"}</definedName>
    <definedName name="adwe_1_1_1" localSheetId="13" hidden="1">{"'RR'!$A$2:$E$81"}</definedName>
    <definedName name="adwe_1_1_1" hidden="1">{"'RR'!$A$2:$E$81"}</definedName>
    <definedName name="adwe_1_2" localSheetId="13" hidden="1">{"'RR'!$A$2:$E$81"}</definedName>
    <definedName name="adwe_1_2" hidden="1">{"'RR'!$A$2:$E$81"}</definedName>
    <definedName name="adwe_2" localSheetId="13" hidden="1">{"'RR'!$A$2:$E$81"}</definedName>
    <definedName name="adwe_2" hidden="1">{"'RR'!$A$2:$E$81"}</definedName>
    <definedName name="aeaw" localSheetId="13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eaw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eoujre" localSheetId="13" hidden="1">{#N/A,#N/A,FALSE,"Aging Summary";#N/A,#N/A,FALSE,"Ratio Analysis";#N/A,#N/A,FALSE,"Test 120 Day Accts";#N/A,#N/A,FALSE,"Tickmarks"}</definedName>
    <definedName name="aeoujre" hidden="1">{#N/A,#N/A,FALSE,"Aging Summary";#N/A,#N/A,FALSE,"Ratio Analysis";#N/A,#N/A,FALSE,"Test 120 Day Accts";#N/A,#N/A,FALSE,"Tickmarks"}</definedName>
    <definedName name="A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a" localSheetId="13" hidden="1">{"'gráf jan00'!$A$1:$AK$41"}</definedName>
    <definedName name="afda" hidden="1">{"'gráf jan00'!$A$1:$AK$41"}</definedName>
    <definedName name="AFDaf" hidden="1">#REF!</definedName>
    <definedName name="afd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localSheetId="13" hidden="1">{"'gráf jan00'!$A$1:$AK$41"}</definedName>
    <definedName name="afds" hidden="1">{"'gráf jan00'!$A$1:$AK$41"}</definedName>
    <definedName name="afds_1" localSheetId="13" hidden="1">{"'gráf jan00'!$A$1:$AK$41"}</definedName>
    <definedName name="afds_1" hidden="1">{"'gráf jan00'!$A$1:$AK$41"}</definedName>
    <definedName name="afds_1_1" localSheetId="13" hidden="1">{"'gráf jan00'!$A$1:$AK$41"}</definedName>
    <definedName name="afds_1_1" hidden="1">{"'gráf jan00'!$A$1:$AK$41"}</definedName>
    <definedName name="afds_1_1_1" localSheetId="13" hidden="1">{"'gráf jan00'!$A$1:$AK$41"}</definedName>
    <definedName name="afds_1_1_1" hidden="1">{"'gráf jan00'!$A$1:$AK$41"}</definedName>
    <definedName name="afds_1_2" localSheetId="13" hidden="1">{"'gráf jan00'!$A$1:$AK$41"}</definedName>
    <definedName name="afds_1_2" hidden="1">{"'gráf jan00'!$A$1:$AK$41"}</definedName>
    <definedName name="afds_2" localSheetId="13" hidden="1">{"'gráf jan00'!$A$1:$AK$41"}</definedName>
    <definedName name="afds_2" hidden="1">{"'gráf jan00'!$A$1:$AK$41"}</definedName>
    <definedName name="ag" hidden="1">#REF!</definedName>
    <definedName name="ag_1" localSheetId="13" hidden="1">{"'CptDifn'!$AA$32:$AG$32"}</definedName>
    <definedName name="ag_1" hidden="1">{"'CptDifn'!$AA$32:$AG$32"}</definedName>
    <definedName name="ag_1_1" localSheetId="13" hidden="1">{"'CptDifn'!$AA$32:$AG$32"}</definedName>
    <definedName name="ag_1_1" hidden="1">{"'CptDifn'!$AA$32:$AG$32"}</definedName>
    <definedName name="ag_1_1_1" localSheetId="13" hidden="1">{"'CptDifn'!$AA$32:$AG$32"}</definedName>
    <definedName name="ag_1_1_1" hidden="1">{"'CptDifn'!$AA$32:$AG$32"}</definedName>
    <definedName name="ag_1_2" localSheetId="13" hidden="1">{"'CptDifn'!$AA$32:$AG$32"}</definedName>
    <definedName name="ag_1_2" hidden="1">{"'CptDifn'!$AA$32:$AG$32"}</definedName>
    <definedName name="ag_2" localSheetId="13" hidden="1">{"'CptDifn'!$AA$32:$AG$32"}</definedName>
    <definedName name="ag_2" hidden="1">{"'CptDifn'!$AA$32:$AG$32"}</definedName>
    <definedName name="a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KLJDFK" localSheetId="13" hidden="1">{"'gráf jan00'!$A$1:$AK$41"}</definedName>
    <definedName name="AGAKLJDFK" hidden="1">{"'gráf jan00'!$A$1:$AK$41"}</definedName>
    <definedName name="AGAKLJDFK_1" localSheetId="13" hidden="1">{"'gráf jan00'!$A$1:$AK$41"}</definedName>
    <definedName name="AGAKLJDFK_1" hidden="1">{"'gráf jan00'!$A$1:$AK$41"}</definedName>
    <definedName name="AGAKLJDFK_1_1" localSheetId="13" hidden="1">{"'gráf jan00'!$A$1:$AK$41"}</definedName>
    <definedName name="AGAKLJDFK_1_1" hidden="1">{"'gráf jan00'!$A$1:$AK$41"}</definedName>
    <definedName name="AGAKLJDFK_1_1_1" localSheetId="13" hidden="1">{"'gráf jan00'!$A$1:$AK$41"}</definedName>
    <definedName name="AGAKLJDFK_1_1_1" hidden="1">{"'gráf jan00'!$A$1:$AK$41"}</definedName>
    <definedName name="AGAKLJDFK_1_2" localSheetId="13" hidden="1">{"'gráf jan00'!$A$1:$AK$41"}</definedName>
    <definedName name="AGAKLJDFK_1_2" hidden="1">{"'gráf jan00'!$A$1:$AK$41"}</definedName>
    <definedName name="AGAKLJDFK_2" localSheetId="13" hidden="1">{"'gráf jan00'!$A$1:$AK$41"}</definedName>
    <definedName name="AGAKLJDFK_2" hidden="1">{"'gráf jan00'!$A$1:$AK$41"}</definedName>
    <definedName name="AGAS" localSheetId="13" hidden="1">{#N/A,#N/A,FALSE,"ORC-ACKE";#N/A,#N/A,FALSE,"RESUMO"}</definedName>
    <definedName name="AGAS" hidden="1">{#N/A,#N/A,FALSE,"ORC-ACKE";#N/A,#N/A,FALSE,"RESUMO"}</definedName>
    <definedName name="agda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localSheetId="13" hidden="1">{"'gráf jan00'!$A$1:$AK$41"}</definedName>
    <definedName name="ago" hidden="1">{"'gráf jan00'!$A$1:$AK$41"}</definedName>
    <definedName name="Ago_1" localSheetId="13" hidden="1">{#N/A,#N/A,FALSE,"ET-CAPA";#N/A,#N/A,FALSE,"ET-PAG1";#N/A,#N/A,FALSE,"ET-PAG2";#N/A,#N/A,FALSE,"ET-PAG3";#N/A,#N/A,FALSE,"ET-PAG4";#N/A,#N/A,FALSE,"ET-PAG5"}</definedName>
    <definedName name="Ago_1" hidden="1">{#N/A,#N/A,FALSE,"ET-CAPA";#N/A,#N/A,FALSE,"ET-PAG1";#N/A,#N/A,FALSE,"ET-PAG2";#N/A,#N/A,FALSE,"ET-PAG3";#N/A,#N/A,FALSE,"ET-PAG4";#N/A,#N/A,FALSE,"ET-PAG5"}</definedName>
    <definedName name="Ago_1_1" localSheetId="13" hidden="1">{#N/A,#N/A,FALSE,"ET-CAPA";#N/A,#N/A,FALSE,"ET-PAG1";#N/A,#N/A,FALSE,"ET-PAG2";#N/A,#N/A,FALSE,"ET-PAG3";#N/A,#N/A,FALSE,"ET-PAG4";#N/A,#N/A,FALSE,"ET-PAG5"}</definedName>
    <definedName name="Ago_1_1" hidden="1">{#N/A,#N/A,FALSE,"ET-CAPA";#N/A,#N/A,FALSE,"ET-PAG1";#N/A,#N/A,FALSE,"ET-PAG2";#N/A,#N/A,FALSE,"ET-PAG3";#N/A,#N/A,FALSE,"ET-PAG4";#N/A,#N/A,FALSE,"ET-PAG5"}</definedName>
    <definedName name="Ago_1_1_1" localSheetId="13" hidden="1">{#N/A,#N/A,FALSE,"ET-CAPA";#N/A,#N/A,FALSE,"ET-PAG1";#N/A,#N/A,FALSE,"ET-PAG2";#N/A,#N/A,FALSE,"ET-PAG3";#N/A,#N/A,FALSE,"ET-PAG4";#N/A,#N/A,FALSE,"ET-PAG5"}</definedName>
    <definedName name="Ago_1_1_1" hidden="1">{#N/A,#N/A,FALSE,"ET-CAPA";#N/A,#N/A,FALSE,"ET-PAG1";#N/A,#N/A,FALSE,"ET-PAG2";#N/A,#N/A,FALSE,"ET-PAG3";#N/A,#N/A,FALSE,"ET-PAG4";#N/A,#N/A,FALSE,"ET-PAG5"}</definedName>
    <definedName name="Ago_1_2" localSheetId="13" hidden="1">{#N/A,#N/A,FALSE,"ET-CAPA";#N/A,#N/A,FALSE,"ET-PAG1";#N/A,#N/A,FALSE,"ET-PAG2";#N/A,#N/A,FALSE,"ET-PAG3";#N/A,#N/A,FALSE,"ET-PAG4";#N/A,#N/A,FALSE,"ET-PAG5"}</definedName>
    <definedName name="Ago_1_2" hidden="1">{#N/A,#N/A,FALSE,"ET-CAPA";#N/A,#N/A,FALSE,"ET-PAG1";#N/A,#N/A,FALSE,"ET-PAG2";#N/A,#N/A,FALSE,"ET-PAG3";#N/A,#N/A,FALSE,"ET-PAG4";#N/A,#N/A,FALSE,"ET-PAG5"}</definedName>
    <definedName name="Ago_2" localSheetId="13" hidden="1">{#N/A,#N/A,FALSE,"ET-CAPA";#N/A,#N/A,FALSE,"ET-PAG1";#N/A,#N/A,FALSE,"ET-PAG2";#N/A,#N/A,FALSE,"ET-PAG3";#N/A,#N/A,FALSE,"ET-PAG4";#N/A,#N/A,FALSE,"ET-PAG5"}</definedName>
    <definedName name="Ago_2" hidden="1">{#N/A,#N/A,FALSE,"ET-CAPA";#N/A,#N/A,FALSE,"ET-PAG1";#N/A,#N/A,FALSE,"ET-PAG2";#N/A,#N/A,FALSE,"ET-PAG3";#N/A,#N/A,FALSE,"ET-PAG4";#N/A,#N/A,FALSE,"ET-PAG5"}</definedName>
    <definedName name="AGO8." localSheetId="13" hidden="1">{"'gráf jan00'!$A$1:$AK$41"}</definedName>
    <definedName name="AGO8." hidden="1">{"'gráf jan00'!$A$1:$AK$41"}</definedName>
    <definedName name="AGO8._1" localSheetId="13" hidden="1">{"'gráf jan00'!$A$1:$AK$41"}</definedName>
    <definedName name="AGO8._1" hidden="1">{"'gráf jan00'!$A$1:$AK$41"}</definedName>
    <definedName name="AGO8._1_1" localSheetId="13" hidden="1">{"'gráf jan00'!$A$1:$AK$41"}</definedName>
    <definedName name="AGO8._1_1" hidden="1">{"'gráf jan00'!$A$1:$AK$41"}</definedName>
    <definedName name="AGO8._1_1_1" localSheetId="13" hidden="1">{"'gráf jan00'!$A$1:$AK$41"}</definedName>
    <definedName name="AGO8._1_1_1" hidden="1">{"'gráf jan00'!$A$1:$AK$41"}</definedName>
    <definedName name="AGO8._1_2" localSheetId="13" hidden="1">{"'gráf jan00'!$A$1:$AK$41"}</definedName>
    <definedName name="AGO8._1_2" hidden="1">{"'gráf jan00'!$A$1:$AK$41"}</definedName>
    <definedName name="AGO8._2" localSheetId="13" hidden="1">{"'gráf jan00'!$A$1:$AK$41"}</definedName>
    <definedName name="AGO8._2" hidden="1">{"'gráf jan00'!$A$1:$AK$41"}</definedName>
    <definedName name="AGORA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RA2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agos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gos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gost5" localSheetId="13" hidden="1">{"'gráf jan00'!$A$1:$AK$41"}</definedName>
    <definedName name="agost5" hidden="1">{"'gráf jan00'!$A$1:$AK$41"}</definedName>
    <definedName name="agost5_1" localSheetId="13" hidden="1">{"'gráf jan00'!$A$1:$AK$41"}</definedName>
    <definedName name="agost5_1" hidden="1">{"'gráf jan00'!$A$1:$AK$41"}</definedName>
    <definedName name="agost5_1_1" localSheetId="13" hidden="1">{"'gráf jan00'!$A$1:$AK$41"}</definedName>
    <definedName name="agost5_1_1" hidden="1">{"'gráf jan00'!$A$1:$AK$41"}</definedName>
    <definedName name="agost5_1_1_1" localSheetId="13" hidden="1">{"'gráf jan00'!$A$1:$AK$41"}</definedName>
    <definedName name="agost5_1_1_1" hidden="1">{"'gráf jan00'!$A$1:$AK$41"}</definedName>
    <definedName name="agost5_1_2" localSheetId="13" hidden="1">{"'gráf jan00'!$A$1:$AK$41"}</definedName>
    <definedName name="agost5_1_2" hidden="1">{"'gráf jan00'!$A$1:$AK$41"}</definedName>
    <definedName name="agost5_2" localSheetId="13" hidden="1">{"'gráf jan00'!$A$1:$AK$41"}</definedName>
    <definedName name="agost5_2" hidden="1">{"'gráf jan00'!$A$1:$AK$41"}</definedName>
    <definedName name="Agosto" localSheetId="13" hidden="1">{#N/A,#N/A,FALSE,"SITUAÇÃO DIÁRIA ";#N/A,#N/A,FALSE,"7 à 7"}</definedName>
    <definedName name="Agosto" hidden="1">{#N/A,#N/A,FALSE,"SITUAÇÃO DIÁRIA ";#N/A,#N/A,FALSE,"7 à 7"}</definedName>
    <definedName name="Agosto_1" localSheetId="13" hidden="1">{#N/A,#N/A,FALSE,"SITUAÇÃO DIÁRIA ";#N/A,#N/A,FALSE,"7 à 7"}</definedName>
    <definedName name="Agosto_1" hidden="1">{#N/A,#N/A,FALSE,"SITUAÇÃO DIÁRIA ";#N/A,#N/A,FALSE,"7 à 7"}</definedName>
    <definedName name="Agosto_1_1" localSheetId="13" hidden="1">{#N/A,#N/A,FALSE,"SITUAÇÃO DIÁRIA ";#N/A,#N/A,FALSE,"7 à 7"}</definedName>
    <definedName name="Agosto_1_1" hidden="1">{#N/A,#N/A,FALSE,"SITUAÇÃO DIÁRIA ";#N/A,#N/A,FALSE,"7 à 7"}</definedName>
    <definedName name="Agosto_1_1_1" localSheetId="13" hidden="1">{#N/A,#N/A,FALSE,"SITUAÇÃO DIÁRIA ";#N/A,#N/A,FALSE,"7 à 7"}</definedName>
    <definedName name="Agosto_1_1_1" hidden="1">{#N/A,#N/A,FALSE,"SITUAÇÃO DIÁRIA ";#N/A,#N/A,FALSE,"7 à 7"}</definedName>
    <definedName name="Agosto_1_2" localSheetId="13" hidden="1">{#N/A,#N/A,FALSE,"SITUAÇÃO DIÁRIA ";#N/A,#N/A,FALSE,"7 à 7"}</definedName>
    <definedName name="Agosto_1_2" hidden="1">{#N/A,#N/A,FALSE,"SITUAÇÃO DIÁRIA ";#N/A,#N/A,FALSE,"7 à 7"}</definedName>
    <definedName name="Agosto_2" localSheetId="13" hidden="1">{#N/A,#N/A,FALSE,"SITUAÇÃO DIÁRIA ";#N/A,#N/A,FALSE,"7 à 7"}</definedName>
    <definedName name="Agosto_2" hidden="1">{#N/A,#N/A,FALSE,"SITUAÇÃO DIÁRIA ";#N/A,#N/A,FALSE,"7 à 7"}</definedName>
    <definedName name="AGOSTOTESTE" localSheetId="13" hidden="1">{"'gráf jan00'!$A$1:$AK$41"}</definedName>
    <definedName name="AGOSTOTESTE" hidden="1">{"'gráf jan00'!$A$1:$AK$41"}</definedName>
    <definedName name="AGOSTOTESTE_1" localSheetId="13" hidden="1">{"'gráf jan00'!$A$1:$AK$41"}</definedName>
    <definedName name="AGOSTOTESTE_1" hidden="1">{"'gráf jan00'!$A$1:$AK$41"}</definedName>
    <definedName name="AGOSTOTESTE_1_1" localSheetId="13" hidden="1">{"'gráf jan00'!$A$1:$AK$41"}</definedName>
    <definedName name="AGOSTOTESTE_1_1" hidden="1">{"'gráf jan00'!$A$1:$AK$41"}</definedName>
    <definedName name="AGOSTOTESTE_1_1_1" localSheetId="13" hidden="1">{"'gráf jan00'!$A$1:$AK$41"}</definedName>
    <definedName name="AGOSTOTESTE_1_1_1" hidden="1">{"'gráf jan00'!$A$1:$AK$41"}</definedName>
    <definedName name="AGOSTOTESTE_1_2" localSheetId="13" hidden="1">{"'gráf jan00'!$A$1:$AK$41"}</definedName>
    <definedName name="AGOSTOTESTE_1_2" hidden="1">{"'gráf jan00'!$A$1:$AK$41"}</definedName>
    <definedName name="AGOSTOTESTE_2" localSheetId="13" hidden="1">{"'gráf jan00'!$A$1:$AK$41"}</definedName>
    <definedName name="AGOSTOTESTE_2" hidden="1">{"'gráf jan00'!$A$1:$AK$41"}</definedName>
    <definedName name="agu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águ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á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HA" localSheetId="13" hidden="1">{"'RR'!$A$2:$E$81"}</definedName>
    <definedName name="AHA" hidden="1">{"'RR'!$A$2:$E$81"}</definedName>
    <definedName name="AHA_1" localSheetId="13" hidden="1">{"'RR'!$A$2:$E$81"}</definedName>
    <definedName name="AHA_1" hidden="1">{"'RR'!$A$2:$E$81"}</definedName>
    <definedName name="AHA_1_1" localSheetId="13" hidden="1">{"'RR'!$A$2:$E$81"}</definedName>
    <definedName name="AHA_1_1" hidden="1">{"'RR'!$A$2:$E$81"}</definedName>
    <definedName name="AHA_1_1_1" localSheetId="13" hidden="1">{"'RR'!$A$2:$E$81"}</definedName>
    <definedName name="AHA_1_1_1" hidden="1">{"'RR'!$A$2:$E$81"}</definedName>
    <definedName name="AHA_1_2" localSheetId="13" hidden="1">{"'RR'!$A$2:$E$81"}</definedName>
    <definedName name="AHA_1_2" hidden="1">{"'RR'!$A$2:$E$81"}</definedName>
    <definedName name="AHA_2" localSheetId="13" hidden="1">{"'RR'!$A$2:$E$81"}</definedName>
    <definedName name="AHA_2" hidden="1">{"'RR'!$A$2:$E$81"}</definedName>
    <definedName name="aHASJK" localSheetId="13" hidden="1">{"'RR'!$A$2:$E$81"}</definedName>
    <definedName name="aHASJK" hidden="1">{"'RR'!$A$2:$E$81"}</definedName>
    <definedName name="aHASJK_1" localSheetId="13" hidden="1">{"'RR'!$A$2:$E$81"}</definedName>
    <definedName name="aHASJK_1" hidden="1">{"'RR'!$A$2:$E$81"}</definedName>
    <definedName name="aHASJK_1_1" localSheetId="13" hidden="1">{"'RR'!$A$2:$E$81"}</definedName>
    <definedName name="aHASJK_1_1" hidden="1">{"'RR'!$A$2:$E$81"}</definedName>
    <definedName name="aHASJK_1_1_1" localSheetId="13" hidden="1">{"'RR'!$A$2:$E$81"}</definedName>
    <definedName name="aHASJK_1_1_1" hidden="1">{"'RR'!$A$2:$E$81"}</definedName>
    <definedName name="aHASJK_1_2" localSheetId="13" hidden="1">{"'RR'!$A$2:$E$81"}</definedName>
    <definedName name="aHASJK_1_2" hidden="1">{"'RR'!$A$2:$E$81"}</definedName>
    <definedName name="aHASJK_2" localSheetId="13" hidden="1">{"'RR'!$A$2:$E$81"}</definedName>
    <definedName name="aHASJK_2" hidden="1">{"'RR'!$A$2:$E$81"}</definedName>
    <definedName name="ahkjs" localSheetId="13" hidden="1">{"'Quadro'!$A$4:$BG$78"}</definedName>
    <definedName name="ahkjs" hidden="1">{"'Quadro'!$A$4:$BG$78"}</definedName>
    <definedName name="ahkjs_1" localSheetId="13" hidden="1">{"'Quadro'!$A$4:$BG$78"}</definedName>
    <definedName name="ahkjs_1" hidden="1">{"'Quadro'!$A$4:$BG$78"}</definedName>
    <definedName name="ahkjs_1_1" localSheetId="13" hidden="1">{"'Quadro'!$A$4:$BG$78"}</definedName>
    <definedName name="ahkjs_1_1" hidden="1">{"'Quadro'!$A$4:$BG$78"}</definedName>
    <definedName name="ahkjs_1_1_1" localSheetId="13" hidden="1">{"'Quadro'!$A$4:$BG$78"}</definedName>
    <definedName name="ahkjs_1_1_1" hidden="1">{"'Quadro'!$A$4:$BG$78"}</definedName>
    <definedName name="ahkjs_1_2" localSheetId="13" hidden="1">{"'Quadro'!$A$4:$BG$78"}</definedName>
    <definedName name="ahkjs_1_2" hidden="1">{"'Quadro'!$A$4:$BG$78"}</definedName>
    <definedName name="ahkjs_2" localSheetId="13" hidden="1">{"'Quadro'!$A$4:$BG$78"}</definedName>
    <definedName name="ahkjs_2" hidden="1">{"'Quadro'!$A$4:$BG$78"}</definedName>
    <definedName name="aii" localSheetId="13" hidden="1">{#N/A,#N/A,FALSE,"PCOL"}</definedName>
    <definedName name="aii" hidden="1">{#N/A,#N/A,FALSE,"PCOL"}</definedName>
    <definedName name="aii_1" localSheetId="13" hidden="1">{#N/A,#N/A,FALSE,"PCOL"}</definedName>
    <definedName name="aii_1" hidden="1">{#N/A,#N/A,FALSE,"PCOL"}</definedName>
    <definedName name="aii_1_1" localSheetId="13" hidden="1">{#N/A,#N/A,FALSE,"PCOL"}</definedName>
    <definedName name="aii_1_1" hidden="1">{#N/A,#N/A,FALSE,"PCOL"}</definedName>
    <definedName name="aii_1_1_1" localSheetId="13" hidden="1">{#N/A,#N/A,FALSE,"PCOL"}</definedName>
    <definedName name="aii_1_1_1" hidden="1">{#N/A,#N/A,FALSE,"PCOL"}</definedName>
    <definedName name="aii_1_2" localSheetId="13" hidden="1">{#N/A,#N/A,FALSE,"PCOL"}</definedName>
    <definedName name="aii_1_2" hidden="1">{#N/A,#N/A,FALSE,"PCOL"}</definedName>
    <definedName name="aii_2" localSheetId="13" hidden="1">{#N/A,#N/A,FALSE,"PCOL"}</definedName>
    <definedName name="aii_2" hidden="1">{#N/A,#N/A,FALSE,"PCOL"}</definedName>
    <definedName name="aina" localSheetId="13" hidden="1">{#N/A,#N/A,FALSE,"PCOL"}</definedName>
    <definedName name="aina" hidden="1">{#N/A,#N/A,FALSE,"PCOL"}</definedName>
    <definedName name="aina_1" localSheetId="13" hidden="1">{#N/A,#N/A,FALSE,"PCOL"}</definedName>
    <definedName name="aina_1" hidden="1">{#N/A,#N/A,FALSE,"PCOL"}</definedName>
    <definedName name="aina_1_1" localSheetId="13" hidden="1">{#N/A,#N/A,FALSE,"PCOL"}</definedName>
    <definedName name="aina_1_1" hidden="1">{#N/A,#N/A,FALSE,"PCOL"}</definedName>
    <definedName name="aina_1_1_1" localSheetId="13" hidden="1">{#N/A,#N/A,FALSE,"PCOL"}</definedName>
    <definedName name="aina_1_1_1" hidden="1">{#N/A,#N/A,FALSE,"PCOL"}</definedName>
    <definedName name="aina_1_2" localSheetId="13" hidden="1">{#N/A,#N/A,FALSE,"PCOL"}</definedName>
    <definedName name="aina_1_2" hidden="1">{#N/A,#N/A,FALSE,"PCOL"}</definedName>
    <definedName name="aina_2" localSheetId="13" hidden="1">{#N/A,#N/A,FALSE,"PCOL"}</definedName>
    <definedName name="aina_2" hidden="1">{#N/A,#N/A,FALSE,"PCOL"}</definedName>
    <definedName name="Ajuste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juste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lano" localSheetId="13" hidden="1">{"'RR'!$A$2:$E$81"}</definedName>
    <definedName name="alano" hidden="1">{"'RR'!$A$2:$E$81"}</definedName>
    <definedName name="alano2" localSheetId="13" hidden="1">{"'RR'!$A$2:$E$81"}</definedName>
    <definedName name="alano2" hidden="1">{"'RR'!$A$2:$E$81"}</definedName>
    <definedName name="ALB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B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lçsdfjla" localSheetId="13" hidden="1">{"'171'!$A$1:$Z$50"}</definedName>
    <definedName name="alçsdfjla" hidden="1">{"'171'!$A$1:$Z$50"}</definedName>
    <definedName name="alçsdfjla_1" localSheetId="13" hidden="1">{"'171'!$A$1:$Z$50"}</definedName>
    <definedName name="alçsdfjla_1" hidden="1">{"'171'!$A$1:$Z$50"}</definedName>
    <definedName name="alçsdfjla_1_1" localSheetId="13" hidden="1">{"'171'!$A$1:$Z$50"}</definedName>
    <definedName name="alçsdfjla_1_1" hidden="1">{"'171'!$A$1:$Z$50"}</definedName>
    <definedName name="alçsdfjla_1_1_1" localSheetId="13" hidden="1">{"'171'!$A$1:$Z$50"}</definedName>
    <definedName name="alçsdfjla_1_1_1" hidden="1">{"'171'!$A$1:$Z$50"}</definedName>
    <definedName name="alçsdfjla_1_2" localSheetId="13" hidden="1">{"'171'!$A$1:$Z$50"}</definedName>
    <definedName name="alçsdfjla_1_2" hidden="1">{"'171'!$A$1:$Z$50"}</definedName>
    <definedName name="alçsdfjla_2" localSheetId="13" hidden="1">{"'171'!$A$1:$Z$50"}</definedName>
    <definedName name="alçsdfjla_2" hidden="1">{"'171'!$A$1:$Z$50"}</definedName>
    <definedName name="alex" localSheetId="13" hidden="1">{#N/A,#N/A,FALSE,"MO (2)"}</definedName>
    <definedName name="alex" hidden="1">{#N/A,#N/A,FALSE,"MO (2)"}</definedName>
    <definedName name="ALEXANDRE" localSheetId="13" hidden="1">{"'gráf jan00'!$A$1:$AK$41"}</definedName>
    <definedName name="ALEXANDRE" hidden="1">{"'gráf jan00'!$A$1:$AK$41"}</definedName>
    <definedName name="ALFA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FA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Allysson" localSheetId="13" hidden="1">{"'gráf jan00'!$A$1:$AK$41"}</definedName>
    <definedName name="Allysson" hidden="1">{"'gráf jan00'!$A$1:$AK$41"}</definedName>
    <definedName name="Allysson_1" localSheetId="13" hidden="1">{"'gráf jan00'!$A$1:$AK$41"}</definedName>
    <definedName name="Allysson_1" hidden="1">{"'gráf jan00'!$A$1:$AK$41"}</definedName>
    <definedName name="Allysson_1_1" localSheetId="13" hidden="1">{"'gráf jan00'!$A$1:$AK$41"}</definedName>
    <definedName name="Allysson_1_1" hidden="1">{"'gráf jan00'!$A$1:$AK$41"}</definedName>
    <definedName name="Allysson_1_1_1" localSheetId="13" hidden="1">{"'gráf jan00'!$A$1:$AK$41"}</definedName>
    <definedName name="Allysson_1_1_1" hidden="1">{"'gráf jan00'!$A$1:$AK$41"}</definedName>
    <definedName name="Allysson_1_2" localSheetId="13" hidden="1">{"'gráf jan00'!$A$1:$AK$41"}</definedName>
    <definedName name="Allysson_1_2" hidden="1">{"'gráf jan00'!$A$1:$AK$41"}</definedName>
    <definedName name="Allysson_2" localSheetId="13" hidden="1">{"'gráf jan00'!$A$1:$AK$41"}</definedName>
    <definedName name="Allysson_2" hidden="1">{"'gráf jan00'!$A$1:$AK$41"}</definedName>
    <definedName name="Almoco">[13]DADOS!$F$9</definedName>
    <definedName name="am" localSheetId="13" hidden="1">{"'CptDifn'!$AA$32:$AG$32"}</definedName>
    <definedName name="am" hidden="1">{"'CptDifn'!$AA$32:$AG$32"}</definedName>
    <definedName name="am_1" localSheetId="13" hidden="1">{"'CptDifn'!$AA$32:$AG$32"}</definedName>
    <definedName name="am_1" hidden="1">{"'CptDifn'!$AA$32:$AG$32"}</definedName>
    <definedName name="am_1_1" localSheetId="13" hidden="1">{"'CptDifn'!$AA$32:$AG$32"}</definedName>
    <definedName name="am_1_1" hidden="1">{"'CptDifn'!$AA$32:$AG$32"}</definedName>
    <definedName name="am_1_1_1" localSheetId="13" hidden="1">{"'CptDifn'!$AA$32:$AG$32"}</definedName>
    <definedName name="am_1_1_1" hidden="1">{"'CptDifn'!$AA$32:$AG$32"}</definedName>
    <definedName name="am_1_2" localSheetId="13" hidden="1">{"'CptDifn'!$AA$32:$AG$32"}</definedName>
    <definedName name="am_1_2" hidden="1">{"'CptDifn'!$AA$32:$AG$32"}</definedName>
    <definedName name="am_2" localSheetId="13" hidden="1">{"'CptDifn'!$AA$32:$AG$32"}</definedName>
    <definedName name="am_2" hidden="1">{"'CptDifn'!$AA$32:$AG$32"}</definedName>
    <definedName name="amortizacion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mortiz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amos" localSheetId="13" hidden="1">{#N/A,#N/A,FALSE,"GQGEMPRE"}</definedName>
    <definedName name="amos" hidden="1">{#N/A,#N/A,FALSE,"GQGEMPRE"}</definedName>
    <definedName name="AMV" localSheetId="13" hidden="1">{"'gráf jan00'!$A$1:$AK$41"}</definedName>
    <definedName name="AMV" hidden="1">{"'gráf jan00'!$A$1:$AK$41"}</definedName>
    <definedName name="AMV_1" localSheetId="13" hidden="1">{"'gráf jan00'!$A$1:$AK$41"}</definedName>
    <definedName name="AMV_1" hidden="1">{"'gráf jan00'!$A$1:$AK$41"}</definedName>
    <definedName name="AMV_1_1" localSheetId="13" hidden="1">{"'gráf jan00'!$A$1:$AK$41"}</definedName>
    <definedName name="AMV_1_1" hidden="1">{"'gráf jan00'!$A$1:$AK$41"}</definedName>
    <definedName name="AMV_1_1_1" localSheetId="13" hidden="1">{"'gráf jan00'!$A$1:$AK$41"}</definedName>
    <definedName name="AMV_1_1_1" hidden="1">{"'gráf jan00'!$A$1:$AK$41"}</definedName>
    <definedName name="AMV_1_2" localSheetId="13" hidden="1">{"'gráf jan00'!$A$1:$AK$41"}</definedName>
    <definedName name="AMV_1_2" hidden="1">{"'gráf jan00'!$A$1:$AK$41"}</definedName>
    <definedName name="AMV_2" localSheetId="13" hidden="1">{"'gráf jan00'!$A$1:$AK$41"}</definedName>
    <definedName name="AMV_2" hidden="1">{"'gráf jan00'!$A$1:$AK$41"}</definedName>
    <definedName name="an" localSheetId="13" hidden="1">{"'CptDifn'!$AA$32:$AG$32"}</definedName>
    <definedName name="an" hidden="1">{"'CptDifn'!$AA$32:$AG$32"}</definedName>
    <definedName name="André" localSheetId="13" hidden="1">{#N/A,#N/A,FALSE,"ROTINA";#N/A,#N/A,FALSE,"ITENS";#N/A,#N/A,FALSE,"ACOMP"}</definedName>
    <definedName name="André" hidden="1">{#N/A,#N/A,FALSE,"ROTINA";#N/A,#N/A,FALSE,"ITENS";#N/A,#N/A,FALSE,"ACOMP"}</definedName>
    <definedName name="André_1" localSheetId="13" hidden="1">{#N/A,#N/A,FALSE,"ROTINA";#N/A,#N/A,FALSE,"ITENS";#N/A,#N/A,FALSE,"ACOMP"}</definedName>
    <definedName name="André_1" hidden="1">{#N/A,#N/A,FALSE,"ROTINA";#N/A,#N/A,FALSE,"ITENS";#N/A,#N/A,FALSE,"ACOMP"}</definedName>
    <definedName name="André_1_1" localSheetId="13" hidden="1">{#N/A,#N/A,FALSE,"ROTINA";#N/A,#N/A,FALSE,"ITENS";#N/A,#N/A,FALSE,"ACOMP"}</definedName>
    <definedName name="André_1_1" hidden="1">{#N/A,#N/A,FALSE,"ROTINA";#N/A,#N/A,FALSE,"ITENS";#N/A,#N/A,FALSE,"ACOMP"}</definedName>
    <definedName name="André_1_1_1" localSheetId="13" hidden="1">{#N/A,#N/A,FALSE,"ROTINA";#N/A,#N/A,FALSE,"ITENS";#N/A,#N/A,FALSE,"ACOMP"}</definedName>
    <definedName name="André_1_1_1" hidden="1">{#N/A,#N/A,FALSE,"ROTINA";#N/A,#N/A,FALSE,"ITENS";#N/A,#N/A,FALSE,"ACOMP"}</definedName>
    <definedName name="André_1_2" localSheetId="13" hidden="1">{#N/A,#N/A,FALSE,"ROTINA";#N/A,#N/A,FALSE,"ITENS";#N/A,#N/A,FALSE,"ACOMP"}</definedName>
    <definedName name="André_1_2" hidden="1">{#N/A,#N/A,FALSE,"ROTINA";#N/A,#N/A,FALSE,"ITENS";#N/A,#N/A,FALSE,"ACOMP"}</definedName>
    <definedName name="André_2" localSheetId="13" hidden="1">{#N/A,#N/A,FALSE,"ROTINA";#N/A,#N/A,FALSE,"ITENS";#N/A,#N/A,FALSE,"ACOMP"}</definedName>
    <definedName name="André_2" hidden="1">{#N/A,#N/A,FALSE,"ROTINA";#N/A,#N/A,FALSE,"ITENS";#N/A,#N/A,FALSE,"ACOMP"}</definedName>
    <definedName name="Anex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1" localSheetId="13" hidden="1">{"'teste'!$B$2:$R$49"}</definedName>
    <definedName name="ANEXO1" hidden="1">{"'teste'!$B$2:$R$49"}</definedName>
    <definedName name="ANEXO1_1" localSheetId="13" hidden="1">{"'teste'!$B$2:$R$49"}</definedName>
    <definedName name="ANEXO1_1" hidden="1">{"'teste'!$B$2:$R$49"}</definedName>
    <definedName name="ANEXO1_1_1" localSheetId="13" hidden="1">{"'teste'!$B$2:$R$49"}</definedName>
    <definedName name="ANEXO1_1_1" hidden="1">{"'teste'!$B$2:$R$49"}</definedName>
    <definedName name="ANEXO1_1_1_1" localSheetId="13" hidden="1">{"'teste'!$B$2:$R$49"}</definedName>
    <definedName name="ANEXO1_1_1_1" hidden="1">{"'teste'!$B$2:$R$49"}</definedName>
    <definedName name="ANEXO1_1_2" localSheetId="13" hidden="1">{"'teste'!$B$2:$R$49"}</definedName>
    <definedName name="ANEXO1_1_2" hidden="1">{"'teste'!$B$2:$R$49"}</definedName>
    <definedName name="ANEXO1_2" localSheetId="13" hidden="1">{"'teste'!$B$2:$R$49"}</definedName>
    <definedName name="ANEXO1_2" hidden="1">{"'teste'!$B$2:$R$49"}</definedName>
    <definedName name="ANEXO2" localSheetId="13" hidden="1">{"'teste'!$B$2:$R$49"}</definedName>
    <definedName name="ANEXO2" hidden="1">{"'teste'!$B$2:$R$49"}</definedName>
    <definedName name="ANEXO2_1" localSheetId="13" hidden="1">{"'teste'!$B$2:$R$49"}</definedName>
    <definedName name="ANEXO2_1" hidden="1">{"'teste'!$B$2:$R$49"}</definedName>
    <definedName name="ANEXO2_1_1" localSheetId="13" hidden="1">{"'teste'!$B$2:$R$49"}</definedName>
    <definedName name="ANEXO2_1_1" hidden="1">{"'teste'!$B$2:$R$49"}</definedName>
    <definedName name="ANEXO2_1_1_1" localSheetId="13" hidden="1">{"'teste'!$B$2:$R$49"}</definedName>
    <definedName name="ANEXO2_1_1_1" hidden="1">{"'teste'!$B$2:$R$49"}</definedName>
    <definedName name="ANEXO2_1_2" localSheetId="13" hidden="1">{"'teste'!$B$2:$R$49"}</definedName>
    <definedName name="ANEXO2_1_2" hidden="1">{"'teste'!$B$2:$R$49"}</definedName>
    <definedName name="ANEXO2_2" localSheetId="13" hidden="1">{"'teste'!$B$2:$R$49"}</definedName>
    <definedName name="ANEXO2_2" hidden="1">{"'teste'!$B$2:$R$49"}</definedName>
    <definedName name="ans" localSheetId="13" hidden="1">{#N/A,#N/A,FALSE,"PCOL"}</definedName>
    <definedName name="ans" hidden="1">{#N/A,#N/A,FALSE,"PCOL"}</definedName>
    <definedName name="ans_1" localSheetId="13" hidden="1">{#N/A,#N/A,FALSE,"PCOL"}</definedName>
    <definedName name="ans_1" hidden="1">{#N/A,#N/A,FALSE,"PCOL"}</definedName>
    <definedName name="ans_1_1" localSheetId="13" hidden="1">{#N/A,#N/A,FALSE,"PCOL"}</definedName>
    <definedName name="ans_1_1" hidden="1">{#N/A,#N/A,FALSE,"PCOL"}</definedName>
    <definedName name="ans_1_1_1" localSheetId="13" hidden="1">{#N/A,#N/A,FALSE,"PCOL"}</definedName>
    <definedName name="ans_1_1_1" hidden="1">{#N/A,#N/A,FALSE,"PCOL"}</definedName>
    <definedName name="ans_1_2" localSheetId="13" hidden="1">{#N/A,#N/A,FALSE,"PCOL"}</definedName>
    <definedName name="ans_1_2" hidden="1">{#N/A,#N/A,FALSE,"PCOL"}</definedName>
    <definedName name="ans_2" localSheetId="13" hidden="1">{#N/A,#N/A,FALSE,"PCOL"}</definedName>
    <definedName name="ans_2" hidden="1">{#N/A,#N/A,FALSE,"PCOL"}</definedName>
    <definedName name="anscount" hidden="1">1</definedName>
    <definedName name="ant" localSheetId="13" hidden="1">{#N/A,#N/A,FALSE,"MO (2)"}</definedName>
    <definedName name="ant" hidden="1">{#N/A,#N/A,FALSE,"MO (2)"}</definedName>
    <definedName name="ap" localSheetId="13" hidden="1">{"'171'!$A$1:$Z$50"}</definedName>
    <definedName name="ap" hidden="1">{"'171'!$A$1:$Z$50"}</definedName>
    <definedName name="apagar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agar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apres" localSheetId="13" hidden="1">{"'171'!$A$1:$Z$50"}</definedName>
    <definedName name="apres" hidden="1">{"'171'!$A$1:$Z$50"}</definedName>
    <definedName name="apres_1" localSheetId="13" hidden="1">{"'171'!$A$1:$Z$50"}</definedName>
    <definedName name="apres_1" hidden="1">{"'171'!$A$1:$Z$50"}</definedName>
    <definedName name="apres_1_1" localSheetId="13" hidden="1">{"'171'!$A$1:$Z$50"}</definedName>
    <definedName name="apres_1_1" hidden="1">{"'171'!$A$1:$Z$50"}</definedName>
    <definedName name="apres_1_1_1" localSheetId="13" hidden="1">{"'171'!$A$1:$Z$50"}</definedName>
    <definedName name="apres_1_1_1" hidden="1">{"'171'!$A$1:$Z$50"}</definedName>
    <definedName name="apres_1_2" localSheetId="13" hidden="1">{"'171'!$A$1:$Z$50"}</definedName>
    <definedName name="apres_1_2" hidden="1">{"'171'!$A$1:$Z$50"}</definedName>
    <definedName name="apres_2" localSheetId="13" hidden="1">{"'171'!$A$1:$Z$50"}</definedName>
    <definedName name="apres_2" hidden="1">{"'171'!$A$1:$Z$50"}</definedName>
    <definedName name="aprese" localSheetId="13" hidden="1">{"'171'!$A$1:$Z$50"}</definedName>
    <definedName name="aprese" hidden="1">{"'171'!$A$1:$Z$50"}</definedName>
    <definedName name="aprese_1" localSheetId="13" hidden="1">{"'171'!$A$1:$Z$50"}</definedName>
    <definedName name="aprese_1" hidden="1">{"'171'!$A$1:$Z$50"}</definedName>
    <definedName name="aprese_1_1" localSheetId="13" hidden="1">{"'171'!$A$1:$Z$50"}</definedName>
    <definedName name="aprese_1_1" hidden="1">{"'171'!$A$1:$Z$50"}</definedName>
    <definedName name="aprese_1_1_1" localSheetId="13" hidden="1">{"'171'!$A$1:$Z$50"}</definedName>
    <definedName name="aprese_1_1_1" hidden="1">{"'171'!$A$1:$Z$50"}</definedName>
    <definedName name="aprese_1_2" localSheetId="13" hidden="1">{"'171'!$A$1:$Z$50"}</definedName>
    <definedName name="aprese_1_2" hidden="1">{"'171'!$A$1:$Z$50"}</definedName>
    <definedName name="aprese_2" localSheetId="13" hidden="1">{"'171'!$A$1:$Z$50"}</definedName>
    <definedName name="aprese_2" hidden="1">{"'171'!$A$1:$Z$50"}</definedName>
    <definedName name="aq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R" localSheetId="13" hidden="1">{"'Quadro'!$A$4:$BG$78"}</definedName>
    <definedName name="AR" hidden="1">{"'Quadro'!$A$4:$BG$78"}</definedName>
    <definedName name="AR_1" localSheetId="13" hidden="1">{"'Quadro'!$A$4:$BG$78"}</definedName>
    <definedName name="AR_1" hidden="1">{"'Quadro'!$A$4:$BG$78"}</definedName>
    <definedName name="AR_1_1" localSheetId="13" hidden="1">{"'Quadro'!$A$4:$BG$78"}</definedName>
    <definedName name="AR_1_1" hidden="1">{"'Quadro'!$A$4:$BG$78"}</definedName>
    <definedName name="AR_1_1_1" localSheetId="13" hidden="1">{"'Quadro'!$A$4:$BG$78"}</definedName>
    <definedName name="AR_1_1_1" hidden="1">{"'Quadro'!$A$4:$BG$78"}</definedName>
    <definedName name="AR_1_2" localSheetId="13" hidden="1">{"'Quadro'!$A$4:$BG$78"}</definedName>
    <definedName name="AR_1_2" hidden="1">{"'Quadro'!$A$4:$BG$78"}</definedName>
    <definedName name="AR_2" localSheetId="13" hidden="1">{"'Quadro'!$A$4:$BG$78"}</definedName>
    <definedName name="AR_2" hidden="1">{"'Quadro'!$A$4:$BG$78"}</definedName>
    <definedName name="Aramis" localSheetId="13" hidden="1">{"'CptDifn'!$AA$32:$AG$32"}</definedName>
    <definedName name="Aramis" hidden="1">{"'CptDifn'!$AA$32:$AG$32"}</definedName>
    <definedName name="Aramis_1" localSheetId="13" hidden="1">{"'CptDifn'!$AA$32:$AG$32"}</definedName>
    <definedName name="Aramis_1" hidden="1">{"'CptDifn'!$AA$32:$AG$32"}</definedName>
    <definedName name="Aramis_1_1" localSheetId="13" hidden="1">{"'CptDifn'!$AA$32:$AG$32"}</definedName>
    <definedName name="Aramis_1_1" hidden="1">{"'CptDifn'!$AA$32:$AG$32"}</definedName>
    <definedName name="Aramis_1_1_1" localSheetId="13" hidden="1">{"'CptDifn'!$AA$32:$AG$32"}</definedName>
    <definedName name="Aramis_1_1_1" hidden="1">{"'CptDifn'!$AA$32:$AG$32"}</definedName>
    <definedName name="Aramis_1_2" localSheetId="13" hidden="1">{"'CptDifn'!$AA$32:$AG$32"}</definedName>
    <definedName name="Aramis_1_2" hidden="1">{"'CptDifn'!$AA$32:$AG$32"}</definedName>
    <definedName name="Aramis_2" localSheetId="13" hidden="1">{"'CptDifn'!$AA$32:$AG$32"}</definedName>
    <definedName name="Aramis_2" hidden="1">{"'CptDifn'!$AA$32:$AG$32"}</definedName>
    <definedName name="Arara" localSheetId="13" hidden="1">{#N/A,#N/A,FALSE,"PCOL"}</definedName>
    <definedName name="Arara" hidden="1">{#N/A,#N/A,FALSE,"PCOL"}</definedName>
    <definedName name="Arara_1" localSheetId="13" hidden="1">{#N/A,#N/A,FALSE,"PCOL"}</definedName>
    <definedName name="Arara_1" hidden="1">{#N/A,#N/A,FALSE,"PCOL"}</definedName>
    <definedName name="Arara_1_1" localSheetId="13" hidden="1">{#N/A,#N/A,FALSE,"PCOL"}</definedName>
    <definedName name="Arara_1_1" hidden="1">{#N/A,#N/A,FALSE,"PCOL"}</definedName>
    <definedName name="Arara_1_1_1" localSheetId="13" hidden="1">{#N/A,#N/A,FALSE,"PCOL"}</definedName>
    <definedName name="Arara_1_1_1" hidden="1">{#N/A,#N/A,FALSE,"PCOL"}</definedName>
    <definedName name="Arara_1_2" localSheetId="13" hidden="1">{#N/A,#N/A,FALSE,"PCOL"}</definedName>
    <definedName name="Arara_1_2" hidden="1">{#N/A,#N/A,FALSE,"PCOL"}</definedName>
    <definedName name="Arara_2" localSheetId="13" hidden="1">{#N/A,#N/A,FALSE,"PCOL"}</definedName>
    <definedName name="Arara_2" hidden="1">{#N/A,#N/A,FALSE,"PCOL"}</definedName>
    <definedName name="AREA">#REF!</definedName>
    <definedName name="_xlnm.Print_Area" localSheetId="5">MATERIAIS!#REF!</definedName>
    <definedName name="_xlnm.Print_Area" localSheetId="0">ORÇAMENTO!$A$1:$H$105</definedName>
    <definedName name="AREAMADEIRITE">2.44*0.122</definedName>
    <definedName name="AREATABUA">0.75</definedName>
    <definedName name="AREEWR" localSheetId="13" hidden="1">{"'Quadro'!$A$4:$BG$78"}</definedName>
    <definedName name="AREEWR" hidden="1">{"'Quadro'!$A$4:$BG$78"}</definedName>
    <definedName name="AREEWR_1" localSheetId="13" hidden="1">{"'Quadro'!$A$4:$BG$78"}</definedName>
    <definedName name="AREEWR_1" hidden="1">{"'Quadro'!$A$4:$BG$78"}</definedName>
    <definedName name="AREEWR_1_1" localSheetId="13" hidden="1">{"'Quadro'!$A$4:$BG$78"}</definedName>
    <definedName name="AREEWR_1_1" hidden="1">{"'Quadro'!$A$4:$BG$78"}</definedName>
    <definedName name="AREEWR_1_1_1" localSheetId="13" hidden="1">{"'Quadro'!$A$4:$BG$78"}</definedName>
    <definedName name="AREEWR_1_1_1" hidden="1">{"'Quadro'!$A$4:$BG$78"}</definedName>
    <definedName name="AREEWR_1_2" localSheetId="13" hidden="1">{"'Quadro'!$A$4:$BG$78"}</definedName>
    <definedName name="AREEWR_1_2" hidden="1">{"'Quadro'!$A$4:$BG$78"}</definedName>
    <definedName name="AREEWR_2" localSheetId="13" hidden="1">{"'Quadro'!$A$4:$BG$78"}</definedName>
    <definedName name="AREEWR_2" hidden="1">{"'Quadro'!$A$4:$BG$78"}</definedName>
    <definedName name="Arlindo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rlindo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arrrr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S" hidden="1">#REF!</definedName>
    <definedName name="AS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15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" localSheetId="13" hidden="1">{"'RR'!$A$2:$E$81"}</definedName>
    <definedName name="asa" hidden="1">{"'RR'!$A$2:$E$81"}</definedName>
    <definedName name="asa_1" localSheetId="13" hidden="1">{"'RR'!$A$2:$E$81"}</definedName>
    <definedName name="asa_1" hidden="1">{"'RR'!$A$2:$E$81"}</definedName>
    <definedName name="asa_1_1" localSheetId="13" hidden="1">{"'RR'!$A$2:$E$81"}</definedName>
    <definedName name="asa_1_1" hidden="1">{"'RR'!$A$2:$E$81"}</definedName>
    <definedName name="asa_1_1_1" localSheetId="13" hidden="1">{"'RR'!$A$2:$E$81"}</definedName>
    <definedName name="asa_1_1_1" hidden="1">{"'RR'!$A$2:$E$81"}</definedName>
    <definedName name="asa_1_2" localSheetId="13" hidden="1">{"'RR'!$A$2:$E$81"}</definedName>
    <definedName name="asa_1_2" hidden="1">{"'RR'!$A$2:$E$81"}</definedName>
    <definedName name="asa_2" localSheetId="13" hidden="1">{"'RR'!$A$2:$E$81"}</definedName>
    <definedName name="asa_2" hidden="1">{"'RR'!$A$2:$E$81"}</definedName>
    <definedName name="asaasaas" localSheetId="13" hidden="1">{#N/A,#N/A,TRUE,"indice";#N/A,#N/A,TRUE,"indicadores";#N/A,#N/A,TRUE,"comentarios"}</definedName>
    <definedName name="asaasaas" hidden="1">{#N/A,#N/A,TRUE,"indice";#N/A,#N/A,TRUE,"indicadores";#N/A,#N/A,TRUE,"comentarios"}</definedName>
    <definedName name="asaasaas_1" localSheetId="13" hidden="1">{#N/A,#N/A,TRUE,"indice";#N/A,#N/A,TRUE,"indicadores";#N/A,#N/A,TRUE,"comentarios"}</definedName>
    <definedName name="asaasaas_1" hidden="1">{#N/A,#N/A,TRUE,"indice";#N/A,#N/A,TRUE,"indicadores";#N/A,#N/A,TRUE,"comentarios"}</definedName>
    <definedName name="asaasaas_1_1" localSheetId="13" hidden="1">{#N/A,#N/A,TRUE,"indice";#N/A,#N/A,TRUE,"indicadores";#N/A,#N/A,TRUE,"comentarios"}</definedName>
    <definedName name="asaasaas_1_1" hidden="1">{#N/A,#N/A,TRUE,"indice";#N/A,#N/A,TRUE,"indicadores";#N/A,#N/A,TRUE,"comentarios"}</definedName>
    <definedName name="asaasaas_1_1_1" localSheetId="13" hidden="1">{#N/A,#N/A,TRUE,"indice";#N/A,#N/A,TRUE,"indicadores";#N/A,#N/A,TRUE,"comentarios"}</definedName>
    <definedName name="asaasaas_1_1_1" hidden="1">{#N/A,#N/A,TRUE,"indice";#N/A,#N/A,TRUE,"indicadores";#N/A,#N/A,TRUE,"comentarios"}</definedName>
    <definedName name="asaasaas_1_2" localSheetId="13" hidden="1">{#N/A,#N/A,TRUE,"indice";#N/A,#N/A,TRUE,"indicadores";#N/A,#N/A,TRUE,"comentarios"}</definedName>
    <definedName name="asaasaas_1_2" hidden="1">{#N/A,#N/A,TRUE,"indice";#N/A,#N/A,TRUE,"indicadores";#N/A,#N/A,TRUE,"comentarios"}</definedName>
    <definedName name="asaasaas_2" localSheetId="13" hidden="1">{#N/A,#N/A,TRUE,"indice";#N/A,#N/A,TRUE,"indicadores";#N/A,#N/A,TRUE,"comentarios"}</definedName>
    <definedName name="asaasaas_2" hidden="1">{#N/A,#N/A,TRUE,"indice";#N/A,#N/A,TRUE,"indicadores";#N/A,#N/A,TRUE,"comentarios"}</definedName>
    <definedName name="asaasa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asa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d" localSheetId="13" hidden="1">{"'gráf jan00'!$A$1:$AK$41"}</definedName>
    <definedName name="asdad" hidden="1">{"'gráf jan00'!$A$1:$AK$41"}</definedName>
    <definedName name="asdad_1" localSheetId="13" hidden="1">{"'gráf jan00'!$A$1:$AK$41"}</definedName>
    <definedName name="asdad_1" hidden="1">{"'gráf jan00'!$A$1:$AK$41"}</definedName>
    <definedName name="asdad_1_1" localSheetId="13" hidden="1">{"'gráf jan00'!$A$1:$AK$41"}</definedName>
    <definedName name="asdad_1_1" hidden="1">{"'gráf jan00'!$A$1:$AK$41"}</definedName>
    <definedName name="asdad_1_1_1" localSheetId="13" hidden="1">{"'gráf jan00'!$A$1:$AK$41"}</definedName>
    <definedName name="asdad_1_1_1" hidden="1">{"'gráf jan00'!$A$1:$AK$41"}</definedName>
    <definedName name="asdad_1_2" localSheetId="13" hidden="1">{"'gráf jan00'!$A$1:$AK$41"}</definedName>
    <definedName name="asdad_1_2" hidden="1">{"'gráf jan00'!$A$1:$AK$41"}</definedName>
    <definedName name="asdad_2" localSheetId="13" hidden="1">{"'gráf jan00'!$A$1:$AK$41"}</definedName>
    <definedName name="asdad_2" hidden="1">{"'gráf jan00'!$A$1:$AK$41"}</definedName>
    <definedName name="asdadadad" localSheetId="13" hidden="1">{"'gráf jan00'!$A$1:$AK$41"}</definedName>
    <definedName name="asdadadad" hidden="1">{"'gráf jan00'!$A$1:$AK$41"}</definedName>
    <definedName name="asdadadad_1" localSheetId="13" hidden="1">{"'gráf jan00'!$A$1:$AK$41"}</definedName>
    <definedName name="asdadadad_1" hidden="1">{"'gráf jan00'!$A$1:$AK$41"}</definedName>
    <definedName name="asdadadad_1_1" localSheetId="13" hidden="1">{"'gráf jan00'!$A$1:$AK$41"}</definedName>
    <definedName name="asdadadad_1_1" hidden="1">{"'gráf jan00'!$A$1:$AK$41"}</definedName>
    <definedName name="asdadadad_1_1_1" localSheetId="13" hidden="1">{"'gráf jan00'!$A$1:$AK$41"}</definedName>
    <definedName name="asdadadad_1_1_1" hidden="1">{"'gráf jan00'!$A$1:$AK$41"}</definedName>
    <definedName name="asdadadad_1_2" localSheetId="13" hidden="1">{"'gráf jan00'!$A$1:$AK$41"}</definedName>
    <definedName name="asdadadad_1_2" hidden="1">{"'gráf jan00'!$A$1:$AK$41"}</definedName>
    <definedName name="asdadadad_2" localSheetId="13" hidden="1">{"'gráf jan00'!$A$1:$AK$41"}</definedName>
    <definedName name="asdadadad_2" hidden="1">{"'gráf jan00'!$A$1:$AK$41"}</definedName>
    <definedName name="asdadasd" localSheetId="13" hidden="1">{"'Quadro'!$A$4:$BG$78"}</definedName>
    <definedName name="asdadasd" hidden="1">{"'Quadro'!$A$4:$BG$78"}</definedName>
    <definedName name="asdadasd_1" localSheetId="13" hidden="1">{"'Quadro'!$A$4:$BG$78"}</definedName>
    <definedName name="asdadasd_1" hidden="1">{"'Quadro'!$A$4:$BG$78"}</definedName>
    <definedName name="asdadasd_1_1" localSheetId="13" hidden="1">{"'Quadro'!$A$4:$BG$78"}</definedName>
    <definedName name="asdadasd_1_1" hidden="1">{"'Quadro'!$A$4:$BG$78"}</definedName>
    <definedName name="asdadasd_1_1_1" localSheetId="13" hidden="1">{"'Quadro'!$A$4:$BG$78"}</definedName>
    <definedName name="asdadasd_1_1_1" hidden="1">{"'Quadro'!$A$4:$BG$78"}</definedName>
    <definedName name="asdadasd_1_2" localSheetId="13" hidden="1">{"'Quadro'!$A$4:$BG$78"}</definedName>
    <definedName name="asdadasd_1_2" hidden="1">{"'Quadro'!$A$4:$BG$78"}</definedName>
    <definedName name="asdadasd_2" localSheetId="13" hidden="1">{"'Quadro'!$A$4:$BG$78"}</definedName>
    <definedName name="asdadasd_2" hidden="1">{"'Quadro'!$A$4:$BG$78"}</definedName>
    <definedName name="asdas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asdasdas" localSheetId="13" hidden="1">{"'gráf jan00'!$A$1:$AK$41"}</definedName>
    <definedName name="asdasdasdas" hidden="1">{"'gráf jan00'!$A$1:$AK$41"}</definedName>
    <definedName name="asdasdasdas_1" localSheetId="13" hidden="1">{"'gráf jan00'!$A$1:$AK$41"}</definedName>
    <definedName name="asdasdasdas_1" hidden="1">{"'gráf jan00'!$A$1:$AK$41"}</definedName>
    <definedName name="asdasdasdas_1_1" localSheetId="13" hidden="1">{"'gráf jan00'!$A$1:$AK$41"}</definedName>
    <definedName name="asdasdasdas_1_1" hidden="1">{"'gráf jan00'!$A$1:$AK$41"}</definedName>
    <definedName name="asdasdasdas_1_1_1" localSheetId="13" hidden="1">{"'gráf jan00'!$A$1:$AK$41"}</definedName>
    <definedName name="asdasdasdas_1_1_1" hidden="1">{"'gráf jan00'!$A$1:$AK$41"}</definedName>
    <definedName name="asdasdasdas_1_2" localSheetId="13" hidden="1">{"'gráf jan00'!$A$1:$AK$41"}</definedName>
    <definedName name="asdasdasdas_1_2" hidden="1">{"'gráf jan00'!$A$1:$AK$41"}</definedName>
    <definedName name="asdasdasdas_2" localSheetId="13" hidden="1">{"'gráf jan00'!$A$1:$AK$41"}</definedName>
    <definedName name="asdasdasdas_2" hidden="1">{"'gráf jan00'!$A$1:$AK$41"}</definedName>
    <definedName name="ASDF" localSheetId="13" hidden="1">{#N/A,#N/A,TRUE,"Serviços"}</definedName>
    <definedName name="ASDF" hidden="1">{#N/A,#N/A,TRUE,"Serviços"}</definedName>
    <definedName name="asdf_1" localSheetId="13" hidden="1">{"'Quadro'!$A$4:$BG$78"}</definedName>
    <definedName name="asdf_1" hidden="1">{"'Quadro'!$A$4:$BG$78"}</definedName>
    <definedName name="asdf_1_1" localSheetId="13" hidden="1">{"'Quadro'!$A$4:$BG$78"}</definedName>
    <definedName name="asdf_1_1" hidden="1">{"'Quadro'!$A$4:$BG$78"}</definedName>
    <definedName name="asdf_1_1_1" localSheetId="13" hidden="1">{"'Quadro'!$A$4:$BG$78"}</definedName>
    <definedName name="asdf_1_1_1" hidden="1">{"'Quadro'!$A$4:$BG$78"}</definedName>
    <definedName name="asdf_1_2" localSheetId="13" hidden="1">{"'Quadro'!$A$4:$BG$78"}</definedName>
    <definedName name="asdf_1_2" hidden="1">{"'Quadro'!$A$4:$BG$78"}</definedName>
    <definedName name="asdf_2" localSheetId="13" hidden="1">{"'Quadro'!$A$4:$BG$78"}</definedName>
    <definedName name="asdf_2" hidden="1">{"'Quadro'!$A$4:$BG$78"}</definedName>
    <definedName name="asdfa" hidden="1">#REF!</definedName>
    <definedName name="asdfas" hidden="1">#REF!</definedName>
    <definedName name="asdfasd" localSheetId="13" hidden="1">{#N/A,#N/A,FALSE,"ROTINA";#N/A,#N/A,FALSE,"ITENS";#N/A,#N/A,FALSE,"ACOMP"}</definedName>
    <definedName name="asdfasd" hidden="1">{#N/A,#N/A,FALSE,"ROTINA";#N/A,#N/A,FALSE,"ITENS";#N/A,#N/A,FALSE,"ACOMP"}</definedName>
    <definedName name="asdfasd_1" localSheetId="13" hidden="1">{#N/A,#N/A,FALSE,"ROTINA";#N/A,#N/A,FALSE,"ITENS";#N/A,#N/A,FALSE,"ACOMP"}</definedName>
    <definedName name="asdfasd_1" hidden="1">{#N/A,#N/A,FALSE,"ROTINA";#N/A,#N/A,FALSE,"ITENS";#N/A,#N/A,FALSE,"ACOMP"}</definedName>
    <definedName name="asdfasd_1_1" localSheetId="13" hidden="1">{#N/A,#N/A,FALSE,"ROTINA";#N/A,#N/A,FALSE,"ITENS";#N/A,#N/A,FALSE,"ACOMP"}</definedName>
    <definedName name="asdfasd_1_1" hidden="1">{#N/A,#N/A,FALSE,"ROTINA";#N/A,#N/A,FALSE,"ITENS";#N/A,#N/A,FALSE,"ACOMP"}</definedName>
    <definedName name="asdfasd_1_1_1" localSheetId="13" hidden="1">{#N/A,#N/A,FALSE,"ROTINA";#N/A,#N/A,FALSE,"ITENS";#N/A,#N/A,FALSE,"ACOMP"}</definedName>
    <definedName name="asdfasd_1_1_1" hidden="1">{#N/A,#N/A,FALSE,"ROTINA";#N/A,#N/A,FALSE,"ITENS";#N/A,#N/A,FALSE,"ACOMP"}</definedName>
    <definedName name="asdfasd_1_2" localSheetId="13" hidden="1">{#N/A,#N/A,FALSE,"ROTINA";#N/A,#N/A,FALSE,"ITENS";#N/A,#N/A,FALSE,"ACOMP"}</definedName>
    <definedName name="asdfasd_1_2" hidden="1">{#N/A,#N/A,FALSE,"ROTINA";#N/A,#N/A,FALSE,"ITENS";#N/A,#N/A,FALSE,"ACOMP"}</definedName>
    <definedName name="asdfasd_2" localSheetId="13" hidden="1">{#N/A,#N/A,FALSE,"ROTINA";#N/A,#N/A,FALSE,"ITENS";#N/A,#N/A,FALSE,"ACOMP"}</definedName>
    <definedName name="asdfasd_2" hidden="1">{#N/A,#N/A,FALSE,"ROTINA";#N/A,#N/A,FALSE,"ITENS";#N/A,#N/A,FALSE,"ACOMP"}</definedName>
    <definedName name="asdfasdf" localSheetId="13" hidden="1">{"'gráf jan00'!$A$1:$AK$41"}</definedName>
    <definedName name="asdfasdf" hidden="1">{"'gráf jan00'!$A$1:$AK$41"}</definedName>
    <definedName name="ASDFASFA" localSheetId="13" hidden="1">{#N/A,#N/A,TRUE,"Resumo de Preços"}</definedName>
    <definedName name="ASDFASFA" hidden="1">{#N/A,#N/A,TRUE,"Resumo de Preços"}</definedName>
    <definedName name="asdfasfsafasf" localSheetId="13" hidden="1">{"'CptDifn'!$AA$32:$AG$32"}</definedName>
    <definedName name="asdfasfsafasf" hidden="1">{"'CptDifn'!$AA$32:$AG$32"}</definedName>
    <definedName name="asdfasfsafasf_1" localSheetId="13" hidden="1">{"'CptDifn'!$AA$32:$AG$32"}</definedName>
    <definedName name="asdfasfsafasf_1" hidden="1">{"'CptDifn'!$AA$32:$AG$32"}</definedName>
    <definedName name="asdfasfsafasf_1_1" localSheetId="13" hidden="1">{"'CptDifn'!$AA$32:$AG$32"}</definedName>
    <definedName name="asdfasfsafasf_1_1" hidden="1">{"'CptDifn'!$AA$32:$AG$32"}</definedName>
    <definedName name="asdfasfsafasf_1_1_1" localSheetId="13" hidden="1">{"'CptDifn'!$AA$32:$AG$32"}</definedName>
    <definedName name="asdfasfsafasf_1_1_1" hidden="1">{"'CptDifn'!$AA$32:$AG$32"}</definedName>
    <definedName name="asdfasfsafasf_1_2" localSheetId="13" hidden="1">{"'CptDifn'!$AA$32:$AG$32"}</definedName>
    <definedName name="asdfasfsafasf_1_2" hidden="1">{"'CptDifn'!$AA$32:$AG$32"}</definedName>
    <definedName name="asdfasfsafasf_2" localSheetId="13" hidden="1">{"'CptDifn'!$AA$32:$AG$32"}</definedName>
    <definedName name="asdfasfsafasf_2" hidden="1">{"'CptDifn'!$AA$32:$AG$32"}</definedName>
    <definedName name="asdfasg" localSheetId="13" hidden="1">{"det (May)",#N/A,FALSE,"June";"sum (MAY YTD)",#N/A,FALSE,"June YTD"}</definedName>
    <definedName name="asdfasg" hidden="1">{"det (May)",#N/A,FALSE,"June";"sum (MAY YTD)",#N/A,FALSE,"June YTD"}</definedName>
    <definedName name="asdfasg_1" localSheetId="13" hidden="1">{"det (May)",#N/A,FALSE,"June";"sum (MAY YTD)",#N/A,FALSE,"June YTD"}</definedName>
    <definedName name="asdfasg_1" hidden="1">{"det (May)",#N/A,FALSE,"June";"sum (MAY YTD)",#N/A,FALSE,"June YTD"}</definedName>
    <definedName name="asdfasg_1_1" localSheetId="13" hidden="1">{"det (May)",#N/A,FALSE,"June";"sum (MAY YTD)",#N/A,FALSE,"June YTD"}</definedName>
    <definedName name="asdfasg_1_1" hidden="1">{"det (May)",#N/A,FALSE,"June";"sum (MAY YTD)",#N/A,FALSE,"June YTD"}</definedName>
    <definedName name="asdfasg_1_1_1" localSheetId="13" hidden="1">{"det (May)",#N/A,FALSE,"June";"sum (MAY YTD)",#N/A,FALSE,"June YTD"}</definedName>
    <definedName name="asdfasg_1_1_1" hidden="1">{"det (May)",#N/A,FALSE,"June";"sum (MAY YTD)",#N/A,FALSE,"June YTD"}</definedName>
    <definedName name="asdfasg_1_2" localSheetId="13" hidden="1">{"det (May)",#N/A,FALSE,"June";"sum (MAY YTD)",#N/A,FALSE,"June YTD"}</definedName>
    <definedName name="asdfasg_1_2" hidden="1">{"det (May)",#N/A,FALSE,"June";"sum (MAY YTD)",#N/A,FALSE,"June YTD"}</definedName>
    <definedName name="asdfasg_2" localSheetId="13" hidden="1">{"det (May)",#N/A,FALSE,"June";"sum (MAY YTD)",#N/A,FALSE,"June YTD"}</definedName>
    <definedName name="asdfasg_2" hidden="1">{"det (May)",#N/A,FALSE,"June";"sum (MAY YTD)",#N/A,FALSE,"June YTD"}</definedName>
    <definedName name="ASDFG" localSheetId="13" hidden="1">{#N/A,#N/A,TRUE,"Serviços"}</definedName>
    <definedName name="ASDFG" hidden="1">{#N/A,#N/A,TRUE,"Serviços"}</definedName>
    <definedName name="asdfghqefha" localSheetId="13" hidden="1">{#N/A,#N/A,FALSE,"MO (2)"}</definedName>
    <definedName name="asdfghqefha" hidden="1">{#N/A,#N/A,FALSE,"MO (2)"}</definedName>
    <definedName name="ASDFSA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FS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g" localSheetId="13" hidden="1">{"'gráf jan00'!$A$1:$AK$41"}</definedName>
    <definedName name="asdg" hidden="1">{"'gráf jan00'!$A$1:$AK$41"}</definedName>
    <definedName name="asdg_1" localSheetId="13" hidden="1">{"'gráf jan00'!$A$1:$AK$41"}</definedName>
    <definedName name="asdg_1" hidden="1">{"'gráf jan00'!$A$1:$AK$41"}</definedName>
    <definedName name="asdg_1_1" localSheetId="13" hidden="1">{"'gráf jan00'!$A$1:$AK$41"}</definedName>
    <definedName name="asdg_1_1" hidden="1">{"'gráf jan00'!$A$1:$AK$41"}</definedName>
    <definedName name="asdg_1_1_1" localSheetId="13" hidden="1">{"'gráf jan00'!$A$1:$AK$41"}</definedName>
    <definedName name="asdg_1_1_1" hidden="1">{"'gráf jan00'!$A$1:$AK$41"}</definedName>
    <definedName name="asdg_1_2" localSheetId="13" hidden="1">{"'gráf jan00'!$A$1:$AK$41"}</definedName>
    <definedName name="asdg_1_2" hidden="1">{"'gráf jan00'!$A$1:$AK$41"}</definedName>
    <definedName name="asdg_2" localSheetId="13" hidden="1">{"'gráf jan00'!$A$1:$AK$41"}</definedName>
    <definedName name="asdg_2" hidden="1">{"'gráf jan00'!$A$1:$AK$41"}</definedName>
    <definedName name="asdhkasd" localSheetId="13" hidden="1">{"'Quadro'!$A$4:$BG$78"}</definedName>
    <definedName name="asdhkasd" hidden="1">{"'Quadro'!$A$4:$BG$78"}</definedName>
    <definedName name="asdhkasd_1" localSheetId="13" hidden="1">{"'Quadro'!$A$4:$BG$78"}</definedName>
    <definedName name="asdhkasd_1" hidden="1">{"'Quadro'!$A$4:$BG$78"}</definedName>
    <definedName name="asdhkasd_1_1" localSheetId="13" hidden="1">{"'Quadro'!$A$4:$BG$78"}</definedName>
    <definedName name="asdhkasd_1_1" hidden="1">{"'Quadro'!$A$4:$BG$78"}</definedName>
    <definedName name="asdhkasd_1_1_1" localSheetId="13" hidden="1">{"'Quadro'!$A$4:$BG$78"}</definedName>
    <definedName name="asdhkasd_1_1_1" hidden="1">{"'Quadro'!$A$4:$BG$78"}</definedName>
    <definedName name="asdhkasd_1_2" localSheetId="13" hidden="1">{"'Quadro'!$A$4:$BG$78"}</definedName>
    <definedName name="asdhkasd_1_2" hidden="1">{"'Quadro'!$A$4:$BG$78"}</definedName>
    <definedName name="asdhkasd_2" localSheetId="13" hidden="1">{"'Quadro'!$A$4:$BG$78"}</definedName>
    <definedName name="asdhkasd_2" hidden="1">{"'Quadro'!$A$4:$BG$78"}</definedName>
    <definedName name="asdryhsdfh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ryhsdf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" localSheetId="13" hidden="1">{"'Quadro'!$A$4:$BG$78"}</definedName>
    <definedName name="ASDSD" hidden="1">{"'Quadro'!$A$4:$BG$78"}</definedName>
    <definedName name="ASDSD_1" localSheetId="13" hidden="1">{"'Quadro'!$A$4:$BG$78"}</definedName>
    <definedName name="ASDSD_1" hidden="1">{"'Quadro'!$A$4:$BG$78"}</definedName>
    <definedName name="ASDSD_1_1" localSheetId="13" hidden="1">{"'Quadro'!$A$4:$BG$78"}</definedName>
    <definedName name="ASDSD_1_1" hidden="1">{"'Quadro'!$A$4:$BG$78"}</definedName>
    <definedName name="ASDSD_1_1_1" localSheetId="13" hidden="1">{"'Quadro'!$A$4:$BG$78"}</definedName>
    <definedName name="ASDSD_1_1_1" hidden="1">{"'Quadro'!$A$4:$BG$78"}</definedName>
    <definedName name="ASDSD_1_2" localSheetId="13" hidden="1">{"'Quadro'!$A$4:$BG$78"}</definedName>
    <definedName name="ASDSD_1_2" hidden="1">{"'Quadro'!$A$4:$BG$78"}</definedName>
    <definedName name="ASDSD_2" localSheetId="13" hidden="1">{"'Quadro'!$A$4:$BG$78"}</definedName>
    <definedName name="ASDSD_2" hidden="1">{"'Quadro'!$A$4:$BG$78"}</definedName>
    <definedName name="asdsdaf" localSheetId="13" hidden="1">{#N/A,#N/A,TRUE,"indice";#N/A,#N/A,TRUE,"indicadores";#N/A,#N/A,TRUE,"comentarios"}</definedName>
    <definedName name="asdsdaf" hidden="1">{#N/A,#N/A,TRUE,"indice";#N/A,#N/A,TRUE,"indicadores";#N/A,#N/A,TRUE,"comentarios"}</definedName>
    <definedName name="asdsdfagf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f" localSheetId="13" hidden="1">{"'gráf jan00'!$A$1:$AK$41"}</definedName>
    <definedName name="asdsf" hidden="1">{"'gráf jan00'!$A$1:$AK$41"}</definedName>
    <definedName name="aseedrf" localSheetId="13" hidden="1">{"'CptDifn'!$AA$32:$AG$32"}</definedName>
    <definedName name="aseedrf" hidden="1">{"'CptDifn'!$AA$32:$AG$32"}</definedName>
    <definedName name="aseqa" localSheetId="13" hidden="1">{"'RR'!$A$2:$E$81"}</definedName>
    <definedName name="aseqa" hidden="1">{"'RR'!$A$2:$E$81"}</definedName>
    <definedName name="aseqa_1" localSheetId="13" hidden="1">{"'RR'!$A$2:$E$81"}</definedName>
    <definedName name="aseqa_1" hidden="1">{"'RR'!$A$2:$E$81"}</definedName>
    <definedName name="aseqa_1_1" localSheetId="13" hidden="1">{"'RR'!$A$2:$E$81"}</definedName>
    <definedName name="aseqa_1_1" hidden="1">{"'RR'!$A$2:$E$81"}</definedName>
    <definedName name="aseqa_1_1_1" localSheetId="13" hidden="1">{"'RR'!$A$2:$E$81"}</definedName>
    <definedName name="aseqa_1_1_1" hidden="1">{"'RR'!$A$2:$E$81"}</definedName>
    <definedName name="aseqa_1_2" localSheetId="13" hidden="1">{"'RR'!$A$2:$E$81"}</definedName>
    <definedName name="aseqa_1_2" hidden="1">{"'RR'!$A$2:$E$81"}</definedName>
    <definedName name="aseqa_2" localSheetId="13" hidden="1">{"'RR'!$A$2:$E$81"}</definedName>
    <definedName name="aseqa_2" hidden="1">{"'RR'!$A$2:$E$81"}</definedName>
    <definedName name="ASF" localSheetId="13" hidden="1">{#N/A,#N/A,FALSE,"IR E CS 1997";#N/A,#N/A,FALSE,"PR ND";#N/A,#N/A,FALSE,"8191";#N/A,#N/A,FALSE,"8383";#N/A,#N/A,FALSE,"MP 1024";#N/A,#N/A,FALSE,"AD_EX_97";#N/A,#N/A,FALSE,"BD 97"}</definedName>
    <definedName name="ASF" hidden="1">{#N/A,#N/A,FALSE,"IR E CS 1997";#N/A,#N/A,FALSE,"PR ND";#N/A,#N/A,FALSE,"8191";#N/A,#N/A,FALSE,"8383";#N/A,#N/A,FALSE,"MP 1024";#N/A,#N/A,FALSE,"AD_EX_97";#N/A,#N/A,FALSE,"BD 97"}</definedName>
    <definedName name="asf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D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D2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asfg1" localSheetId="13" hidden="1">{#N/A,#N/A,FALSE,"Cadastro";#N/A,#N/A,FALSE,"Diasmês";#N/A,#N/A,FALSE,"Refeição_3t";#N/A,#N/A,FALSE,"Refeição_Adm";#N/A,#N/A,FALSE,"Custo"}</definedName>
    <definedName name="asfg1" hidden="1">{#N/A,#N/A,FALSE,"Cadastro";#N/A,#N/A,FALSE,"Diasmês";#N/A,#N/A,FALSE,"Refeição_3t";#N/A,#N/A,FALSE,"Refeição_Adm";#N/A,#N/A,FALSE,"Custo"}</definedName>
    <definedName name="ASFGG" localSheetId="13" hidden="1">{#N/A,#N/A,TRUE,"Serviços"}</definedName>
    <definedName name="ASFGG" hidden="1">{#N/A,#N/A,TRUE,"Serviços"}</definedName>
    <definedName name="ASFS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F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GREQHÑY3" hidden="1">#REF!</definedName>
    <definedName name="asjhaksjd" localSheetId="13" hidden="1">{"'RR'!$A$2:$E$81"}</definedName>
    <definedName name="asjhaksjd" hidden="1">{"'RR'!$A$2:$E$81"}</definedName>
    <definedName name="asjhaksjd_1" localSheetId="13" hidden="1">{"'RR'!$A$2:$E$81"}</definedName>
    <definedName name="asjhaksjd_1" hidden="1">{"'RR'!$A$2:$E$81"}</definedName>
    <definedName name="asjhaksjd_1_1" localSheetId="13" hidden="1">{"'RR'!$A$2:$E$81"}</definedName>
    <definedName name="asjhaksjd_1_1" hidden="1">{"'RR'!$A$2:$E$81"}</definedName>
    <definedName name="asjhaksjd_1_1_1" localSheetId="13" hidden="1">{"'RR'!$A$2:$E$81"}</definedName>
    <definedName name="asjhaksjd_1_1_1" hidden="1">{"'RR'!$A$2:$E$81"}</definedName>
    <definedName name="asjhaksjd_1_2" localSheetId="13" hidden="1">{"'RR'!$A$2:$E$81"}</definedName>
    <definedName name="asjhaksjd_1_2" hidden="1">{"'RR'!$A$2:$E$81"}</definedName>
    <definedName name="asjhaksjd_2" localSheetId="13" hidden="1">{"'RR'!$A$2:$E$81"}</definedName>
    <definedName name="asjhaksjd_2" hidden="1">{"'RR'!$A$2:$E$81"}</definedName>
    <definedName name="asq" localSheetId="13" hidden="1">{"'RR'!$A$2:$E$81"}</definedName>
    <definedName name="asq" hidden="1">{"'RR'!$A$2:$E$81"}</definedName>
    <definedName name="asq_1" localSheetId="13" hidden="1">{"'RR'!$A$2:$E$81"}</definedName>
    <definedName name="asq_1" hidden="1">{"'RR'!$A$2:$E$81"}</definedName>
    <definedName name="asq_1_1" localSheetId="13" hidden="1">{"'RR'!$A$2:$E$81"}</definedName>
    <definedName name="asq_1_1" hidden="1">{"'RR'!$A$2:$E$81"}</definedName>
    <definedName name="asq_1_1_1" localSheetId="13" hidden="1">{"'RR'!$A$2:$E$81"}</definedName>
    <definedName name="asq_1_1_1" hidden="1">{"'RR'!$A$2:$E$81"}</definedName>
    <definedName name="asq_1_2" localSheetId="13" hidden="1">{"'RR'!$A$2:$E$81"}</definedName>
    <definedName name="asq_1_2" hidden="1">{"'RR'!$A$2:$E$81"}</definedName>
    <definedName name="asq_2" localSheetId="13" hidden="1">{"'RR'!$A$2:$E$81"}</definedName>
    <definedName name="asq_2" hidden="1">{"'RR'!$A$2:$E$81"}</definedName>
    <definedName name="asrgad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gad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RRYJHEYRMT" hidden="1">#REF!</definedName>
    <definedName name="ass" localSheetId="13" hidden="1">{"'Quadro'!$A$4:$BG$78"}</definedName>
    <definedName name="ass" hidden="1">{"'Quadro'!$A$4:$BG$78"}</definedName>
    <definedName name="ass_1" localSheetId="13" hidden="1">{"'Quadro'!$A$4:$BG$78"}</definedName>
    <definedName name="ass_1" hidden="1">{"'Quadro'!$A$4:$BG$78"}</definedName>
    <definedName name="ass_1_1" localSheetId="13" hidden="1">{"'Quadro'!$A$4:$BG$78"}</definedName>
    <definedName name="ass_1_1" hidden="1">{"'Quadro'!$A$4:$BG$78"}</definedName>
    <definedName name="ass_1_1_1" localSheetId="13" hidden="1">{"'Quadro'!$A$4:$BG$78"}</definedName>
    <definedName name="ass_1_1_1" hidden="1">{"'Quadro'!$A$4:$BG$78"}</definedName>
    <definedName name="ass_1_2" localSheetId="13" hidden="1">{"'Quadro'!$A$4:$BG$78"}</definedName>
    <definedName name="ass_1_2" hidden="1">{"'Quadro'!$A$4:$BG$78"}</definedName>
    <definedName name="ass_2" localSheetId="13" hidden="1">{"'Quadro'!$A$4:$BG$78"}</definedName>
    <definedName name="ass_2" hidden="1">{"'Quadro'!$A$4:$BG$78"}</definedName>
    <definedName name="assaas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dasd" localSheetId="13" hidden="1">{"'gráf jan00'!$A$1:$AK$41"}</definedName>
    <definedName name="assadasd" hidden="1">{"'gráf jan00'!$A$1:$AK$41"}</definedName>
    <definedName name="assadasd_1" localSheetId="13" hidden="1">{"'gráf jan00'!$A$1:$AK$41"}</definedName>
    <definedName name="assadasd_1" hidden="1">{"'gráf jan00'!$A$1:$AK$41"}</definedName>
    <definedName name="assadasd_1_1" localSheetId="13" hidden="1">{"'gráf jan00'!$A$1:$AK$41"}</definedName>
    <definedName name="assadasd_1_1" hidden="1">{"'gráf jan00'!$A$1:$AK$41"}</definedName>
    <definedName name="assadasd_1_1_1" localSheetId="13" hidden="1">{"'gráf jan00'!$A$1:$AK$41"}</definedName>
    <definedName name="assadasd_1_1_1" hidden="1">{"'gráf jan00'!$A$1:$AK$41"}</definedName>
    <definedName name="assadasd_1_2" localSheetId="13" hidden="1">{"'gráf jan00'!$A$1:$AK$41"}</definedName>
    <definedName name="assadasd_1_2" hidden="1">{"'gráf jan00'!$A$1:$AK$41"}</definedName>
    <definedName name="assadasd_2" localSheetId="13" hidden="1">{"'gráf jan00'!$A$1:$AK$41"}</definedName>
    <definedName name="assadasd_2" hidden="1">{"'gráf jan00'!$A$1:$AK$41"}</definedName>
    <definedName name="as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s" localSheetId="13" hidden="1">{#N/A,#N/A,TRUE,"Serviços"}</definedName>
    <definedName name="asss" hidden="1">{#N/A,#N/A,TRUE,"Serviços"}</definedName>
    <definedName name="assss" localSheetId="13" hidden="1">{"'Quadro'!$A$4:$BG$78"}</definedName>
    <definedName name="assss" hidden="1">{"'Quadro'!$A$4:$BG$78"}</definedName>
    <definedName name="assss_1" localSheetId="13" hidden="1">{"'Quadro'!$A$4:$BG$78"}</definedName>
    <definedName name="assss_1" hidden="1">{"'Quadro'!$A$4:$BG$78"}</definedName>
    <definedName name="assss_1_1" localSheetId="13" hidden="1">{"'Quadro'!$A$4:$BG$78"}</definedName>
    <definedName name="assss_1_1" hidden="1">{"'Quadro'!$A$4:$BG$78"}</definedName>
    <definedName name="assss_1_1_1" localSheetId="13" hidden="1">{"'Quadro'!$A$4:$BG$78"}</definedName>
    <definedName name="assss_1_1_1" hidden="1">{"'Quadro'!$A$4:$BG$78"}</definedName>
    <definedName name="assss_1_2" localSheetId="13" hidden="1">{"'Quadro'!$A$4:$BG$78"}</definedName>
    <definedName name="assss_1_2" hidden="1">{"'Quadro'!$A$4:$BG$78"}</definedName>
    <definedName name="assss_2" localSheetId="13" hidden="1">{"'Quadro'!$A$4:$BG$78"}</definedName>
    <definedName name="assss_2" hidden="1">{"'Quadro'!$A$4:$BG$78"}</definedName>
    <definedName name="Assumptios2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sumptios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wa" localSheetId="13" hidden="1">{"'RR'!$A$2:$E$81"}</definedName>
    <definedName name="aswa" hidden="1">{"'RR'!$A$2:$E$81"}</definedName>
    <definedName name="aswa_1" localSheetId="13" hidden="1">{"'RR'!$A$2:$E$81"}</definedName>
    <definedName name="aswa_1" hidden="1">{"'RR'!$A$2:$E$81"}</definedName>
    <definedName name="aswa_1_1" localSheetId="13" hidden="1">{"'RR'!$A$2:$E$81"}</definedName>
    <definedName name="aswa_1_1" hidden="1">{"'RR'!$A$2:$E$81"}</definedName>
    <definedName name="aswa_1_1_1" localSheetId="13" hidden="1">{"'RR'!$A$2:$E$81"}</definedName>
    <definedName name="aswa_1_1_1" hidden="1">{"'RR'!$A$2:$E$81"}</definedName>
    <definedName name="aswa_1_2" localSheetId="13" hidden="1">{"'RR'!$A$2:$E$81"}</definedName>
    <definedName name="aswa_1_2" hidden="1">{"'RR'!$A$2:$E$81"}</definedName>
    <definedName name="aswa_2" localSheetId="13" hidden="1">{"'RR'!$A$2:$E$81"}</definedName>
    <definedName name="aswa_2" hidden="1">{"'RR'!$A$2:$E$81"}</definedName>
    <definedName name="aswe" localSheetId="13" hidden="1">{"'Quadro'!$A$4:$BG$78"}</definedName>
    <definedName name="aswe" hidden="1">{"'Quadro'!$A$4:$BG$78"}</definedName>
    <definedName name="aswe_1" localSheetId="13" hidden="1">{"'Quadro'!$A$4:$BG$78"}</definedName>
    <definedName name="aswe_1" hidden="1">{"'Quadro'!$A$4:$BG$78"}</definedName>
    <definedName name="aswe_1_1" localSheetId="13" hidden="1">{"'Quadro'!$A$4:$BG$78"}</definedName>
    <definedName name="aswe_1_1" hidden="1">{"'Quadro'!$A$4:$BG$78"}</definedName>
    <definedName name="aswe_1_1_1" localSheetId="13" hidden="1">{"'Quadro'!$A$4:$BG$78"}</definedName>
    <definedName name="aswe_1_1_1" hidden="1">{"'Quadro'!$A$4:$BG$78"}</definedName>
    <definedName name="aswe_1_2" localSheetId="13" hidden="1">{"'Quadro'!$A$4:$BG$78"}</definedName>
    <definedName name="aswe_1_2" hidden="1">{"'Quadro'!$A$4:$BG$78"}</definedName>
    <definedName name="aswe_2" localSheetId="13" hidden="1">{"'Quadro'!$A$4:$BG$78"}</definedName>
    <definedName name="aswe_2" hidden="1">{"'Quadro'!$A$4:$BG$78"}</definedName>
    <definedName name="aswea" localSheetId="13" hidden="1">{"'RR'!$A$2:$E$81"}</definedName>
    <definedName name="aswea" hidden="1">{"'RR'!$A$2:$E$81"}</definedName>
    <definedName name="aswea_1" localSheetId="13" hidden="1">{"'RR'!$A$2:$E$81"}</definedName>
    <definedName name="aswea_1" hidden="1">{"'RR'!$A$2:$E$81"}</definedName>
    <definedName name="aswea_1_1" localSheetId="13" hidden="1">{"'RR'!$A$2:$E$81"}</definedName>
    <definedName name="aswea_1_1" hidden="1">{"'RR'!$A$2:$E$81"}</definedName>
    <definedName name="aswea_1_1_1" localSheetId="13" hidden="1">{"'RR'!$A$2:$E$81"}</definedName>
    <definedName name="aswea_1_1_1" hidden="1">{"'RR'!$A$2:$E$81"}</definedName>
    <definedName name="aswea_1_2" localSheetId="13" hidden="1">{"'RR'!$A$2:$E$81"}</definedName>
    <definedName name="aswea_1_2" hidden="1">{"'RR'!$A$2:$E$81"}</definedName>
    <definedName name="aswea_2" localSheetId="13" hidden="1">{"'RR'!$A$2:$E$81"}</definedName>
    <definedName name="aswea_2" hidden="1">{"'RR'!$A$2:$E$81"}</definedName>
    <definedName name="aswedas" hidden="1">#REF!</definedName>
    <definedName name="ASWEFGQ3" localSheetId="13" hidden="1">{"'gráf jan00'!$A$1:$AK$41"}</definedName>
    <definedName name="ASWEFGQ3" hidden="1">{"'gráf jan00'!$A$1:$AK$41"}</definedName>
    <definedName name="ASWEFGQ3_1" localSheetId="13" hidden="1">{"'gráf jan00'!$A$1:$AK$41"}</definedName>
    <definedName name="ASWEFGQ3_1" hidden="1">{"'gráf jan00'!$A$1:$AK$41"}</definedName>
    <definedName name="ASWEFGQ3_1_1" localSheetId="13" hidden="1">{"'gráf jan00'!$A$1:$AK$41"}</definedName>
    <definedName name="ASWEFGQ3_1_1" hidden="1">{"'gráf jan00'!$A$1:$AK$41"}</definedName>
    <definedName name="ASWEFGQ3_1_1_1" localSheetId="13" hidden="1">{"'gráf jan00'!$A$1:$AK$41"}</definedName>
    <definedName name="ASWEFGQ3_1_1_1" hidden="1">{"'gráf jan00'!$A$1:$AK$41"}</definedName>
    <definedName name="ASWEFGQ3_1_2" localSheetId="13" hidden="1">{"'gráf jan00'!$A$1:$AK$41"}</definedName>
    <definedName name="ASWEFGQ3_1_2" hidden="1">{"'gráf jan00'!$A$1:$AK$41"}</definedName>
    <definedName name="ASWEFGQ3_2" localSheetId="13" hidden="1">{"'gráf jan00'!$A$1:$AK$41"}</definedName>
    <definedName name="ASWEFGQ3_2" hidden="1">{"'gráf jan00'!$A$1:$AK$41"}</definedName>
    <definedName name="aswqwa" localSheetId="13" hidden="1">{"'Quadro'!$A$4:$BG$78"}</definedName>
    <definedName name="aswqwa" hidden="1">{"'Quadro'!$A$4:$BG$78"}</definedName>
    <definedName name="aswqwa_1" localSheetId="13" hidden="1">{"'Quadro'!$A$4:$BG$78"}</definedName>
    <definedName name="aswqwa_1" hidden="1">{"'Quadro'!$A$4:$BG$78"}</definedName>
    <definedName name="aswqwa_1_1" localSheetId="13" hidden="1">{"'Quadro'!$A$4:$BG$78"}</definedName>
    <definedName name="aswqwa_1_1" hidden="1">{"'Quadro'!$A$4:$BG$78"}</definedName>
    <definedName name="aswqwa_1_1_1" localSheetId="13" hidden="1">{"'Quadro'!$A$4:$BG$78"}</definedName>
    <definedName name="aswqwa_1_1_1" hidden="1">{"'Quadro'!$A$4:$BG$78"}</definedName>
    <definedName name="aswqwa_1_2" localSheetId="13" hidden="1">{"'Quadro'!$A$4:$BG$78"}</definedName>
    <definedName name="aswqwa_1_2" hidden="1">{"'Quadro'!$A$4:$BG$78"}</definedName>
    <definedName name="aswqwa_2" localSheetId="13" hidden="1">{"'Quadro'!$A$4:$BG$78"}</definedName>
    <definedName name="aswqwa_2" hidden="1">{"'Quadro'!$A$4:$BG$78"}</definedName>
    <definedName name="aswwq" localSheetId="13" hidden="1">{"'Quadro'!$A$4:$BG$78"}</definedName>
    <definedName name="aswwq" hidden="1">{"'Quadro'!$A$4:$BG$78"}</definedName>
    <definedName name="aswwq_1" localSheetId="13" hidden="1">{"'Quadro'!$A$4:$BG$78"}</definedName>
    <definedName name="aswwq_1" hidden="1">{"'Quadro'!$A$4:$BG$78"}</definedName>
    <definedName name="aswwq_1_1" localSheetId="13" hidden="1">{"'Quadro'!$A$4:$BG$78"}</definedName>
    <definedName name="aswwq_1_1" hidden="1">{"'Quadro'!$A$4:$BG$78"}</definedName>
    <definedName name="aswwq_1_1_1" localSheetId="13" hidden="1">{"'Quadro'!$A$4:$BG$78"}</definedName>
    <definedName name="aswwq_1_1_1" hidden="1">{"'Quadro'!$A$4:$BG$78"}</definedName>
    <definedName name="aswwq_1_2" localSheetId="13" hidden="1">{"'Quadro'!$A$4:$BG$78"}</definedName>
    <definedName name="aswwq_1_2" hidden="1">{"'Quadro'!$A$4:$BG$78"}</definedName>
    <definedName name="aswwq_2" localSheetId="13" hidden="1">{"'Quadro'!$A$4:$BG$78"}</definedName>
    <definedName name="aswwq_2" hidden="1">{"'Quadro'!$A$4:$BG$78"}</definedName>
    <definedName name="AT" localSheetId="13" hidden="1">{"'Quadro'!$A$4:$BG$78"}</definedName>
    <definedName name="AT" hidden="1">{"'Quadro'!$A$4:$BG$78"}</definedName>
    <definedName name="AT_1" localSheetId="13" hidden="1">{"'Quadro'!$A$4:$BG$78"}</definedName>
    <definedName name="AT_1" hidden="1">{"'Quadro'!$A$4:$BG$78"}</definedName>
    <definedName name="AT_1_1" localSheetId="13" hidden="1">{"'Quadro'!$A$4:$BG$78"}</definedName>
    <definedName name="AT_1_1" hidden="1">{"'Quadro'!$A$4:$BG$78"}</definedName>
    <definedName name="AT_1_1_1" localSheetId="13" hidden="1">{"'Quadro'!$A$4:$BG$78"}</definedName>
    <definedName name="AT_1_1_1" hidden="1">{"'Quadro'!$A$4:$BG$78"}</definedName>
    <definedName name="AT_1_2" localSheetId="13" hidden="1">{"'Quadro'!$A$4:$BG$78"}</definedName>
    <definedName name="AT_1_2" hidden="1">{"'Quadro'!$A$4:$BG$78"}</definedName>
    <definedName name="AT_2" localSheetId="13" hidden="1">{"'Quadro'!$A$4:$BG$78"}</definedName>
    <definedName name="AT_2" hidden="1">{"'Quadro'!$A$4:$BG$78"}</definedName>
    <definedName name="Ata" localSheetId="13" hidden="1">{#N/A,#N/A,FALSE,"PCOL"}</definedName>
    <definedName name="Ata" hidden="1">{#N/A,#N/A,FALSE,"PCOL"}</definedName>
    <definedName name="atc" localSheetId="13" hidden="1">{"'Quadro'!$A$4:$BG$78"}</definedName>
    <definedName name="atc" hidden="1">{"'Quadro'!$A$4:$BG$78"}</definedName>
    <definedName name="Aut_original">[14]PROJETO!#REF!</definedName>
    <definedName name="Aut_resumo">[15]RESUMO_AUT1!#REF!</definedName>
    <definedName name="av" localSheetId="13" hidden="1">{"'CptDifn'!$AA$32:$AG$32"}</definedName>
    <definedName name="av" hidden="1">{"'CptDifn'!$AA$32:$AG$32"}</definedName>
    <definedName name="av_1" localSheetId="13" hidden="1">{"'CptDifn'!$AA$32:$AG$32"}</definedName>
    <definedName name="av_1" hidden="1">{"'CptDifn'!$AA$32:$AG$32"}</definedName>
    <definedName name="av_1_1" localSheetId="13" hidden="1">{"'CptDifn'!$AA$32:$AG$32"}</definedName>
    <definedName name="av_1_1" hidden="1">{"'CptDifn'!$AA$32:$AG$32"}</definedName>
    <definedName name="av_1_1_1" localSheetId="13" hidden="1">{"'CptDifn'!$AA$32:$AG$32"}</definedName>
    <definedName name="av_1_1_1" hidden="1">{"'CptDifn'!$AA$32:$AG$32"}</definedName>
    <definedName name="av_1_2" localSheetId="13" hidden="1">{"'CptDifn'!$AA$32:$AG$32"}</definedName>
    <definedName name="av_1_2" hidden="1">{"'CptDifn'!$AA$32:$AG$32"}</definedName>
    <definedName name="av_2" localSheetId="13" hidden="1">{"'CptDifn'!$AA$32:$AG$32"}</definedName>
    <definedName name="av_2" hidden="1">{"'CptDifn'!$AA$32:$AG$32"}</definedName>
    <definedName name="avasdf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vasdf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W" localSheetId="13" hidden="1">{"'Quadro'!$A$4:$BG$78"}</definedName>
    <definedName name="AW" hidden="1">{"'Quadro'!$A$4:$BG$78"}</definedName>
    <definedName name="AW_1" localSheetId="13" hidden="1">{"'Quadro'!$A$4:$BG$78"}</definedName>
    <definedName name="AW_1" hidden="1">{"'Quadro'!$A$4:$BG$78"}</definedName>
    <definedName name="AW_1_1" localSheetId="13" hidden="1">{"'Quadro'!$A$4:$BG$78"}</definedName>
    <definedName name="AW_1_1" hidden="1">{"'Quadro'!$A$4:$BG$78"}</definedName>
    <definedName name="AW_1_1_1" localSheetId="13" hidden="1">{"'Quadro'!$A$4:$BG$78"}</definedName>
    <definedName name="AW_1_1_1" hidden="1">{"'Quadro'!$A$4:$BG$78"}</definedName>
    <definedName name="AW_1_2" localSheetId="13" hidden="1">{"'Quadro'!$A$4:$BG$78"}</definedName>
    <definedName name="AW_1_2" hidden="1">{"'Quadro'!$A$4:$BG$78"}</definedName>
    <definedName name="AW_2" localSheetId="13" hidden="1">{"'Quadro'!$A$4:$BG$78"}</definedName>
    <definedName name="AW_2" hidden="1">{"'Quadro'!$A$4:$BG$78"}</definedName>
    <definedName name="awdasd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wdas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x" localSheetId="13" hidden="1">{"'CptDifn'!$AA$32:$AG$32"}</definedName>
    <definedName name="ax" hidden="1">{"'CptDifn'!$AA$32:$AG$32"}</definedName>
    <definedName name="ax_1" localSheetId="13" hidden="1">{"'CptDifn'!$AA$32:$AG$32"}</definedName>
    <definedName name="ax_1" hidden="1">{"'CptDifn'!$AA$32:$AG$32"}</definedName>
    <definedName name="ax_1_1" localSheetId="13" hidden="1">{"'CptDifn'!$AA$32:$AG$32"}</definedName>
    <definedName name="ax_1_1" hidden="1">{"'CptDifn'!$AA$32:$AG$32"}</definedName>
    <definedName name="ax_1_1_1" localSheetId="13" hidden="1">{"'CptDifn'!$AA$32:$AG$32"}</definedName>
    <definedName name="ax_1_1_1" hidden="1">{"'CptDifn'!$AA$32:$AG$32"}</definedName>
    <definedName name="ax_1_2" localSheetId="13" hidden="1">{"'CptDifn'!$AA$32:$AG$32"}</definedName>
    <definedName name="ax_1_2" hidden="1">{"'CptDifn'!$AA$32:$AG$32"}</definedName>
    <definedName name="ax_2" localSheetId="13" hidden="1">{"'CptDifn'!$AA$32:$AG$32"}</definedName>
    <definedName name="ax_2" hidden="1">{"'CptDifn'!$AA$32:$AG$32"}</definedName>
    <definedName name="axs" localSheetId="13" hidden="1">{"'gráf jan00'!$A$1:$AK$41"}</definedName>
    <definedName name="axs" hidden="1">{"'gráf jan00'!$A$1:$AK$41"}</definedName>
    <definedName name="az" hidden="1">'[16]Resumo (x) Contab. '!#REF!</definedName>
    <definedName name="az_1" localSheetId="13" hidden="1">{"'CptDifn'!$AA$32:$AG$32"}</definedName>
    <definedName name="az_1" hidden="1">{"'CptDifn'!$AA$32:$AG$32"}</definedName>
    <definedName name="az_1_1" localSheetId="13" hidden="1">{"'CptDifn'!$AA$32:$AG$32"}</definedName>
    <definedName name="az_1_1" hidden="1">{"'CptDifn'!$AA$32:$AG$32"}</definedName>
    <definedName name="az_1_1_1" localSheetId="13" hidden="1">{"'CptDifn'!$AA$32:$AG$32"}</definedName>
    <definedName name="az_1_1_1" hidden="1">{"'CptDifn'!$AA$32:$AG$32"}</definedName>
    <definedName name="az_1_2" localSheetId="13" hidden="1">{"'CptDifn'!$AA$32:$AG$32"}</definedName>
    <definedName name="az_1_2" hidden="1">{"'CptDifn'!$AA$32:$AG$32"}</definedName>
    <definedName name="az_2" localSheetId="13" hidden="1">{"'CptDifn'!$AA$32:$AG$32"}</definedName>
    <definedName name="az_2" hidden="1">{"'CptDifn'!$AA$32:$AG$32"}</definedName>
    <definedName name="azerty4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azerty4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azzz" localSheetId="13" hidden="1">{#N/A,#N/A,FALSE,"GQGEMPRE"}</definedName>
    <definedName name="azzz" hidden="1">{#N/A,#N/A,FALSE,"GQGEMPRE"}</definedName>
    <definedName name="b">#REF!</definedName>
    <definedName name="bag" localSheetId="13" hidden="1">{"'Quadro'!$A$4:$BG$78"}</definedName>
    <definedName name="bag" hidden="1">{"'Quadro'!$A$4:$BG$78"}</definedName>
    <definedName name="bag_1" localSheetId="13" hidden="1">{"'Quadro'!$A$4:$BG$78"}</definedName>
    <definedName name="bag_1" hidden="1">{"'Quadro'!$A$4:$BG$78"}</definedName>
    <definedName name="bag_1_1" localSheetId="13" hidden="1">{"'Quadro'!$A$4:$BG$78"}</definedName>
    <definedName name="bag_1_1" hidden="1">{"'Quadro'!$A$4:$BG$78"}</definedName>
    <definedName name="bag_1_1_1" localSheetId="13" hidden="1">{"'Quadro'!$A$4:$BG$78"}</definedName>
    <definedName name="bag_1_1_1" hidden="1">{"'Quadro'!$A$4:$BG$78"}</definedName>
    <definedName name="bag_1_2" localSheetId="13" hidden="1">{"'Quadro'!$A$4:$BG$78"}</definedName>
    <definedName name="bag_1_2" hidden="1">{"'Quadro'!$A$4:$BG$78"}</definedName>
    <definedName name="bag_2" localSheetId="13" hidden="1">{"'Quadro'!$A$4:$BG$78"}</definedName>
    <definedName name="bag_2" hidden="1">{"'Quadro'!$A$4:$BG$78"}</definedName>
    <definedName name="balance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balancete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alancete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BalType" hidden="1">TRUE</definedName>
    <definedName name="_xlnm.Database">#REF!</definedName>
    <definedName name="b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RRAS" localSheetId="13" hidden="1">{#N/A,#N/A,FALSE,"RESUMO-BB1";#N/A,#N/A,FALSE,"MOD-A01-R - BB1";#N/A,#N/A,FALSE,"URB-BB1"}</definedName>
    <definedName name="BARRAS" hidden="1">{#N/A,#N/A,FALSE,"RESUMO-BB1";#N/A,#N/A,FALSE,"MOD-A01-R - BB1";#N/A,#N/A,FALSE,"URB-BB1"}</definedName>
    <definedName name="bas">[1]COMPOS1!#REF!</definedName>
    <definedName name="batista" localSheetId="13" hidden="1">{#N/A,#N/A,FALSE,"SS 1";#N/A,#N/A,FALSE,"SS 2";#N/A,#N/A,FALSE,"TER 1 (1)";#N/A,#N/A,FALSE,"TER 1 (2)";#N/A,#N/A,FALSE,"TER 2 ";#N/A,#N/A,FALSE,"TP  (1)";#N/A,#N/A,FALSE,"TP  (2)";#N/A,#N/A,FALSE,"CM BAR"}</definedName>
    <definedName name="batista" hidden="1">{#N/A,#N/A,FALSE,"SS 1";#N/A,#N/A,FALSE,"SS 2";#N/A,#N/A,FALSE,"TER 1 (1)";#N/A,#N/A,FALSE,"TER 1 (2)";#N/A,#N/A,FALSE,"TER 2 ";#N/A,#N/A,FALSE,"TP  (1)";#N/A,#N/A,FALSE,"TP  (2)";#N/A,#N/A,FALSE,"CM BAR"}</definedName>
    <definedName name="BB" localSheetId="13" hidden="1">{#N/A,#N/A,FALSE,"RESUMO";#N/A,#N/A,FALSE,"EXTR-CRONO";#N/A,#N/A,FALSE,"REAJUSTE";#N/A,#N/A,FALSE,"ACOMP-OBRA";#N/A,#N/A,FALSE,"MEDIÇÃO";#N/A,#N/A,FALSE,"POSIÇÃO FÍSICA";#N/A,#N/A,FALSE,"GRÁFICO"}</definedName>
    <definedName name="BB" hidden="1">{#N/A,#N/A,FALSE,"RESUMO";#N/A,#N/A,FALSE,"EXTR-CRONO";#N/A,#N/A,FALSE,"REAJUSTE";#N/A,#N/A,FALSE,"ACOMP-OBRA";#N/A,#N/A,FALSE,"MEDIÇÃO";#N/A,#N/A,FALSE,"POSIÇÃO FÍSICA";#N/A,#N/A,FALSE,"GRÁFICO"}</definedName>
    <definedName name="bb_1" localSheetId="13" hidden="1">{"'REL CUSTODIF'!$B$1:$H$72"}</definedName>
    <definedName name="bb_1" hidden="1">{"'REL CUSTODIF'!$B$1:$H$72"}</definedName>
    <definedName name="bb_1_1" localSheetId="13" hidden="1">{"'REL CUSTODIF'!$B$1:$H$72"}</definedName>
    <definedName name="bb_1_1" hidden="1">{"'REL CUSTODIF'!$B$1:$H$72"}</definedName>
    <definedName name="bb_1_1_1" localSheetId="13" hidden="1">{"'REL CUSTODIF'!$B$1:$H$72"}</definedName>
    <definedName name="bb_1_1_1" hidden="1">{"'REL CUSTODIF'!$B$1:$H$72"}</definedName>
    <definedName name="bb_1_2" localSheetId="13" hidden="1">{"'REL CUSTODIF'!$B$1:$H$72"}</definedName>
    <definedName name="bb_1_2" hidden="1">{"'REL CUSTODIF'!$B$1:$H$72"}</definedName>
    <definedName name="bb_2" localSheetId="13" hidden="1">{"'REL CUSTODIF'!$B$1:$H$72"}</definedName>
    <definedName name="bb_2" hidden="1">{"'REL CUSTODIF'!$B$1:$H$72"}</definedName>
    <definedName name="bbb" localSheetId="13" hidden="1">{#N/A,#N/A,FALSE,"CW Summary";#N/A,#N/A,FALSE,"Weekly Tracking";#N/A,#N/A,FALSE,"MSA";#N/A,#N/A,FALSE,"Parts";#N/A,#N/A,FALSE,"RS";#N/A,#N/A,FALSE,"Mods";#N/A,#N/A,FALSE,"GEVISA";#N/A,#N/A,FALSE,"HQ"}</definedName>
    <definedName name="bbb" hidden="1">{#N/A,#N/A,FALSE,"CW Summary";#N/A,#N/A,FALSE,"Weekly Tracking";#N/A,#N/A,FALSE,"MSA";#N/A,#N/A,FALSE,"Parts";#N/A,#N/A,FALSE,"RS";#N/A,#N/A,FALSE,"Mods";#N/A,#N/A,FALSE,"GEVISA";#N/A,#N/A,FALSE,"HQ"}</definedName>
    <definedName name="bbbb" localSheetId="13" hidden="1">{#N/A,#N/A,FALSE,"MO (2)"}</definedName>
    <definedName name="bbbb" hidden="1">{#N/A,#N/A,FALSE,"MO (2)"}</definedName>
    <definedName name="bbbb_1" localSheetId="13" hidden="1">{#N/A,#N/A,FALSE,"PCOL"}</definedName>
    <definedName name="bbbb_1" hidden="1">{#N/A,#N/A,FALSE,"PCOL"}</definedName>
    <definedName name="bbbb_1_1" localSheetId="13" hidden="1">{#N/A,#N/A,FALSE,"PCOL"}</definedName>
    <definedName name="bbbb_1_1" hidden="1">{#N/A,#N/A,FALSE,"PCOL"}</definedName>
    <definedName name="bbbb_1_1_1" localSheetId="13" hidden="1">{#N/A,#N/A,FALSE,"PCOL"}</definedName>
    <definedName name="bbbb_1_1_1" hidden="1">{#N/A,#N/A,FALSE,"PCOL"}</definedName>
    <definedName name="bbbb_1_2" localSheetId="13" hidden="1">{#N/A,#N/A,FALSE,"PCOL"}</definedName>
    <definedName name="bbbb_1_2" hidden="1">{#N/A,#N/A,FALSE,"PCOL"}</definedName>
    <definedName name="bbbb_2" localSheetId="13" hidden="1">{#N/A,#N/A,FALSE,"PCOL"}</definedName>
    <definedName name="bbbb_2" hidden="1">{#N/A,#N/A,FALSE,"PCOL"}</definedName>
    <definedName name="bbbbb" localSheetId="13" hidden="1">{"'gráf jan00'!$A$1:$AK$41"}</definedName>
    <definedName name="bbbbb" hidden="1">{"'gráf jan00'!$A$1:$AK$41"}</definedName>
    <definedName name="bbbbb_1" localSheetId="13" hidden="1">{"'gráf jan00'!$A$1:$AK$41"}</definedName>
    <definedName name="bbbbb_1" hidden="1">{"'gráf jan00'!$A$1:$AK$41"}</definedName>
    <definedName name="bbbbb_1_1" localSheetId="13" hidden="1">{"'gráf jan00'!$A$1:$AK$41"}</definedName>
    <definedName name="bbbbb_1_1" hidden="1">{"'gráf jan00'!$A$1:$AK$41"}</definedName>
    <definedName name="bbbbb_1_1_1" localSheetId="13" hidden="1">{"'gráf jan00'!$A$1:$AK$41"}</definedName>
    <definedName name="bbbbb_1_1_1" hidden="1">{"'gráf jan00'!$A$1:$AK$41"}</definedName>
    <definedName name="bbbbb_1_2" localSheetId="13" hidden="1">{"'gráf jan00'!$A$1:$AK$41"}</definedName>
    <definedName name="bbbbb_1_2" hidden="1">{"'gráf jan00'!$A$1:$AK$41"}</definedName>
    <definedName name="bbbbb_2" localSheetId="13" hidden="1">{"'gráf jan00'!$A$1:$AK$41"}</definedName>
    <definedName name="bbbbb_2" hidden="1">{"'gráf jan00'!$A$1:$AK$41"}</definedName>
    <definedName name="bbbbbbb" localSheetId="13" hidden="1">{#N/A,#N/A,FALSE,"GRÁFICO";#N/A,#N/A,FALSE,"POS-FÍSICA-URBANIZ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bbbbbbb" hidden="1">{#N/A,#N/A,FALSE,"GRÁFICO";#N/A,#N/A,FALSE,"POS-FÍSICA-URBANIZ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bbbbbbbbbbbbb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bbbbbbbbbbbbbbbbbbbbbbbbbbbb" localSheetId="13" hidden="1">{"'REL CUSTODIF'!$B$1:$H$72"}</definedName>
    <definedName name="bbbbbbbbbbbbbbbbbbbbbbbbbbbbbbbb" hidden="1">{"'REL CUSTODIF'!$B$1:$H$72"}</definedName>
    <definedName name="bbbbbbbbbbbbbbbbbbbbbbbbbbbbbbbb_1" localSheetId="13" hidden="1">{"'REL CUSTODIF'!$B$1:$H$72"}</definedName>
    <definedName name="bbbbbbbbbbbbbbbbbbbbbbbbbbbbbbbb_1" hidden="1">{"'REL CUSTODIF'!$B$1:$H$72"}</definedName>
    <definedName name="bbbbbbbbbbbbbbbbbbbbbbbbbbbbbbbb_1_1" localSheetId="13" hidden="1">{"'REL CUSTODIF'!$B$1:$H$72"}</definedName>
    <definedName name="bbbbbbbbbbbbbbbbbbbbbbbbbbbbbbbb_1_1" hidden="1">{"'REL CUSTODIF'!$B$1:$H$72"}</definedName>
    <definedName name="bbbbbbbbbbbbbbbbbbbbbbbbbbbbbbbb_1_1_1" localSheetId="13" hidden="1">{"'REL CUSTODIF'!$B$1:$H$72"}</definedName>
    <definedName name="bbbbbbbbbbbbbbbbbbbbbbbbbbbbbbbb_1_1_1" hidden="1">{"'REL CUSTODIF'!$B$1:$H$72"}</definedName>
    <definedName name="bbbbbbbbbbbbbbbbbbbbbbbbbbbbbbbb_1_2" localSheetId="13" hidden="1">{"'REL CUSTODIF'!$B$1:$H$72"}</definedName>
    <definedName name="bbbbbbbbbbbbbbbbbbbbbbbbbbbbbbbb_1_2" hidden="1">{"'REL CUSTODIF'!$B$1:$H$72"}</definedName>
    <definedName name="bbbbbbbbbbbbbbbbbbbbbbbbbbbbbbbb_2" localSheetId="13" hidden="1">{"'REL CUSTODIF'!$B$1:$H$72"}</definedName>
    <definedName name="bbbbbbbbbbbbbbbbbbbbbbbbbbbbbbbb_2" hidden="1">{"'REL CUSTODIF'!$B$1:$H$72"}</definedName>
    <definedName name="BBF" localSheetId="13" hidden="1">{#N/A,#N/A,FALSE,"Aging Summary";#N/A,#N/A,FALSE,"Ratio Analysis";#N/A,#N/A,FALSE,"Test 120 Day Accts";#N/A,#N/A,FALSE,"Tickmarks"}</definedName>
    <definedName name="BBF" hidden="1">{#N/A,#N/A,FALSE,"Aging Summary";#N/A,#N/A,FALSE,"Ratio Analysis";#N/A,#N/A,FALSE,"Test 120 Day Accts";#N/A,#N/A,FALSE,"Tickmarks"}</definedName>
    <definedName name="BBF_1" localSheetId="13" hidden="1">{#N/A,#N/A,FALSE,"Aging Summary";#N/A,#N/A,FALSE,"Ratio Analysis";#N/A,#N/A,FALSE,"Test 120 Day Accts";#N/A,#N/A,FALSE,"Tickmarks"}</definedName>
    <definedName name="BBF_1" hidden="1">{#N/A,#N/A,FALSE,"Aging Summary";#N/A,#N/A,FALSE,"Ratio Analysis";#N/A,#N/A,FALSE,"Test 120 Day Accts";#N/A,#N/A,FALSE,"Tickmarks"}</definedName>
    <definedName name="BBFB" localSheetId="13" hidden="1">{#N/A,#N/A,FALSE,"IR E CS 1997";#N/A,#N/A,FALSE,"PR ND";#N/A,#N/A,FALSE,"8191";#N/A,#N/A,FALSE,"8383";#N/A,#N/A,FALSE,"MP 1024";#N/A,#N/A,FALSE,"AD_EX_97";#N/A,#N/A,FALSE,"BD 97"}</definedName>
    <definedName name="BBFB" hidden="1">{#N/A,#N/A,FALSE,"IR E CS 1997";#N/A,#N/A,FALSE,"PR ND";#N/A,#N/A,FALSE,"8191";#N/A,#N/A,FALSE,"8383";#N/A,#N/A,FALSE,"MP 1024";#N/A,#N/A,FALSE,"AD_EX_97";#N/A,#N/A,FALSE,"BD 97"}</definedName>
    <definedName name="BBFB_1" localSheetId="13" hidden="1">{#N/A,#N/A,FALSE,"IR E CS 1997";#N/A,#N/A,FALSE,"PR ND";#N/A,#N/A,FALSE,"8191";#N/A,#N/A,FALSE,"8383";#N/A,#N/A,FALSE,"MP 1024";#N/A,#N/A,FALSE,"AD_EX_97";#N/A,#N/A,FALSE,"BD 97"}</definedName>
    <definedName name="BBFB_1" hidden="1">{#N/A,#N/A,FALSE,"IR E CS 1997";#N/A,#N/A,FALSE,"PR ND";#N/A,#N/A,FALSE,"8191";#N/A,#N/A,FALSE,"8383";#N/A,#N/A,FALSE,"MP 1024";#N/A,#N/A,FALSE,"AD_EX_97";#N/A,#N/A,FALSE,"BD 97"}</definedName>
    <definedName name="bbgg" localSheetId="13" hidden="1">{"'CptDifn'!$AA$32:$AG$32"}</definedName>
    <definedName name="bbgg" hidden="1">{"'CptDifn'!$AA$32:$AG$32"}</definedName>
    <definedName name="bbgg_1" localSheetId="13" hidden="1">{"'CptDifn'!$AA$32:$AG$32"}</definedName>
    <definedName name="bbgg_1" hidden="1">{"'CptDifn'!$AA$32:$AG$32"}</definedName>
    <definedName name="bbgg_1_1" localSheetId="13" hidden="1">{"'CptDifn'!$AA$32:$AG$32"}</definedName>
    <definedName name="bbgg_1_1" hidden="1">{"'CptDifn'!$AA$32:$AG$32"}</definedName>
    <definedName name="bbgg_1_1_1" localSheetId="13" hidden="1">{"'CptDifn'!$AA$32:$AG$32"}</definedName>
    <definedName name="bbgg_1_1_1" hidden="1">{"'CptDifn'!$AA$32:$AG$32"}</definedName>
    <definedName name="bbgg_1_2" localSheetId="13" hidden="1">{"'CptDifn'!$AA$32:$AG$32"}</definedName>
    <definedName name="bbgg_1_2" hidden="1">{"'CptDifn'!$AA$32:$AG$32"}</definedName>
    <definedName name="bbgg_2" localSheetId="13" hidden="1">{"'CptDifn'!$AA$32:$AG$32"}</definedName>
    <definedName name="bbgg_2" hidden="1">{"'CptDifn'!$AA$32:$AG$32"}</definedName>
    <definedName name="Bbn" localSheetId="13" hidden="1">{"'IndicadoresRH'!$AA$50:$AP$67"}</definedName>
    <definedName name="Bbn" hidden="1">{"'IndicadoresRH'!$AA$50:$AP$67"}</definedName>
    <definedName name="bca" localSheetId="13" hidden="1">{#N/A,#N/A,FALSE,"ET-CAPA";#N/A,#N/A,FALSE,"ET-PAG1";#N/A,#N/A,FALSE,"ET-PAG2";#N/A,#N/A,FALSE,"ET-PAG3";#N/A,#N/A,FALSE,"ET-PAG4";#N/A,#N/A,FALSE,"ET-PAG5"}</definedName>
    <definedName name="bca" hidden="1">{#N/A,#N/A,FALSE,"ET-CAPA";#N/A,#N/A,FALSE,"ET-PAG1";#N/A,#N/A,FALSE,"ET-PAG2";#N/A,#N/A,FALSE,"ET-PAG3";#N/A,#N/A,FALSE,"ET-PAG4";#N/A,#N/A,FALSE,"ET-PAG5"}</definedName>
    <definedName name="bca_1" localSheetId="13" hidden="1">{#N/A,#N/A,FALSE,"ET-CAPA";#N/A,#N/A,FALSE,"ET-PAG1";#N/A,#N/A,FALSE,"ET-PAG2";#N/A,#N/A,FALSE,"ET-PAG3";#N/A,#N/A,FALSE,"ET-PAG4";#N/A,#N/A,FALSE,"ET-PAG5"}</definedName>
    <definedName name="bca_1" hidden="1">{#N/A,#N/A,FALSE,"ET-CAPA";#N/A,#N/A,FALSE,"ET-PAG1";#N/A,#N/A,FALSE,"ET-PAG2";#N/A,#N/A,FALSE,"ET-PAG3";#N/A,#N/A,FALSE,"ET-PAG4";#N/A,#N/A,FALSE,"ET-PAG5"}</definedName>
    <definedName name="bca_1_1" localSheetId="13" hidden="1">{#N/A,#N/A,FALSE,"ET-CAPA";#N/A,#N/A,FALSE,"ET-PAG1";#N/A,#N/A,FALSE,"ET-PAG2";#N/A,#N/A,FALSE,"ET-PAG3";#N/A,#N/A,FALSE,"ET-PAG4";#N/A,#N/A,FALSE,"ET-PAG5"}</definedName>
    <definedName name="bca_1_1" hidden="1">{#N/A,#N/A,FALSE,"ET-CAPA";#N/A,#N/A,FALSE,"ET-PAG1";#N/A,#N/A,FALSE,"ET-PAG2";#N/A,#N/A,FALSE,"ET-PAG3";#N/A,#N/A,FALSE,"ET-PAG4";#N/A,#N/A,FALSE,"ET-PAG5"}</definedName>
    <definedName name="bca_1_1_1" localSheetId="13" hidden="1">{#N/A,#N/A,FALSE,"ET-CAPA";#N/A,#N/A,FALSE,"ET-PAG1";#N/A,#N/A,FALSE,"ET-PAG2";#N/A,#N/A,FALSE,"ET-PAG3";#N/A,#N/A,FALSE,"ET-PAG4";#N/A,#N/A,FALSE,"ET-PAG5"}</definedName>
    <definedName name="bca_1_1_1" hidden="1">{#N/A,#N/A,FALSE,"ET-CAPA";#N/A,#N/A,FALSE,"ET-PAG1";#N/A,#N/A,FALSE,"ET-PAG2";#N/A,#N/A,FALSE,"ET-PAG3";#N/A,#N/A,FALSE,"ET-PAG4";#N/A,#N/A,FALSE,"ET-PAG5"}</definedName>
    <definedName name="bca_1_2" localSheetId="13" hidden="1">{#N/A,#N/A,FALSE,"ET-CAPA";#N/A,#N/A,FALSE,"ET-PAG1";#N/A,#N/A,FALSE,"ET-PAG2";#N/A,#N/A,FALSE,"ET-PAG3";#N/A,#N/A,FALSE,"ET-PAG4";#N/A,#N/A,FALSE,"ET-PAG5"}</definedName>
    <definedName name="bca_1_2" hidden="1">{#N/A,#N/A,FALSE,"ET-CAPA";#N/A,#N/A,FALSE,"ET-PAG1";#N/A,#N/A,FALSE,"ET-PAG2";#N/A,#N/A,FALSE,"ET-PAG3";#N/A,#N/A,FALSE,"ET-PAG4";#N/A,#N/A,FALSE,"ET-PAG5"}</definedName>
    <definedName name="bca_2" localSheetId="13" hidden="1">{#N/A,#N/A,FALSE,"ET-CAPA";#N/A,#N/A,FALSE,"ET-PAG1";#N/A,#N/A,FALSE,"ET-PAG2";#N/A,#N/A,FALSE,"ET-PAG3";#N/A,#N/A,FALSE,"ET-PAG4";#N/A,#N/A,FALSE,"ET-PAG5"}</definedName>
    <definedName name="bca_2" hidden="1">{#N/A,#N/A,FALSE,"ET-CAPA";#N/A,#N/A,FALSE,"ET-PAG1";#N/A,#N/A,FALSE,"ET-PAG2";#N/A,#N/A,FALSE,"ET-PAG3";#N/A,#N/A,FALSE,"ET-PAG4";#N/A,#N/A,FALSE,"ET-PAG5"}</definedName>
    <definedName name="bchart13" hidden="1">#REF!</definedName>
    <definedName name="bchart14" hidden="1">#REF!</definedName>
    <definedName name="bchart15" hidden="1">#REF!</definedName>
    <definedName name="bchart16" hidden="1">#REF!</definedName>
    <definedName name="bchart17" hidden="1">#REF!</definedName>
    <definedName name="bchart18" hidden="1">#REF!</definedName>
    <definedName name="bchart19" hidden="1">#REF!</definedName>
    <definedName name="bchart2" hidden="1">#REF!</definedName>
    <definedName name="bchart20" hidden="1">#REF!</definedName>
    <definedName name="bchart21" hidden="1">#REF!</definedName>
    <definedName name="bchart22" hidden="1">#REF!</definedName>
    <definedName name="bchart23" hidden="1">#REF!</definedName>
    <definedName name="bchart24" hidden="1">#REF!</definedName>
    <definedName name="bchart25" hidden="1">#REF!</definedName>
    <definedName name="bchart26" hidden="1">#REF!</definedName>
    <definedName name="bchart27" hidden="1">#REF!</definedName>
    <definedName name="bchart28" hidden="1">#REF!</definedName>
    <definedName name="bchart29" hidden="1">#REF!</definedName>
    <definedName name="bchart3" hidden="1">#REF!</definedName>
    <definedName name="bchart30" hidden="1">#REF!</definedName>
    <definedName name="bchart31" hidden="1">#REF!</definedName>
    <definedName name="bchart32" hidden="1">#REF!</definedName>
    <definedName name="bchart4" hidden="1">#REF!</definedName>
    <definedName name="bchart5" hidden="1">#REF!</definedName>
    <definedName name="bchart6" hidden="1">#REF!</definedName>
    <definedName name="bchart7" hidden="1">#REF!</definedName>
    <definedName name="bchart8" hidden="1">#REF!</definedName>
    <definedName name="bchart9" hidden="1">#REF!</definedName>
    <definedName name="bd" localSheetId="13" hidden="1">{"'IndicadoresRH'!$AA$50:$AP$67"}</definedName>
    <definedName name="bd" hidden="1">{"'IndicadoresRH'!$AA$50:$AP$67"}</definedName>
    <definedName name="bd_1" localSheetId="13" hidden="1">{"'IndicadoresRH'!$AA$50:$AP$67"}</definedName>
    <definedName name="bd_1" hidden="1">{"'IndicadoresRH'!$AA$50:$AP$67"}</definedName>
    <definedName name="bd_1_1" localSheetId="13" hidden="1">{"'IndicadoresRH'!$AA$50:$AP$67"}</definedName>
    <definedName name="bd_1_1" hidden="1">{"'IndicadoresRH'!$AA$50:$AP$67"}</definedName>
    <definedName name="bd_1_1_1" localSheetId="13" hidden="1">{"'IndicadoresRH'!$AA$50:$AP$67"}</definedName>
    <definedName name="bd_1_1_1" hidden="1">{"'IndicadoresRH'!$AA$50:$AP$67"}</definedName>
    <definedName name="bd_1_2" localSheetId="13" hidden="1">{"'IndicadoresRH'!$AA$50:$AP$67"}</definedName>
    <definedName name="bd_1_2" hidden="1">{"'IndicadoresRH'!$AA$50:$AP$67"}</definedName>
    <definedName name="bd_2" localSheetId="13" hidden="1">{"'IndicadoresRH'!$AA$50:$AP$67"}</definedName>
    <definedName name="bd_2" hidden="1">{"'IndicadoresRH'!$AA$50:$AP$67"}</definedName>
    <definedName name="BD_YTS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I">#REF!</definedName>
    <definedName name="BG_Del" hidden="1">15</definedName>
    <definedName name="BG_Ins" hidden="1">4</definedName>
    <definedName name="BG_Mod" hidden="1">6</definedName>
    <definedName name="bi" localSheetId="13" hidden="1">{"'RR'!$A$2:$E$81"}</definedName>
    <definedName name="bi" hidden="1">{"'RR'!$A$2:$E$81"}</definedName>
    <definedName name="BLANK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b" localSheetId="13" hidden="1">{"det (May)",#N/A,FALSE,"June";"sum (MAY YTD)",#N/A,FALSE,"June YTD"}</definedName>
    <definedName name="blb" hidden="1">{"det (May)",#N/A,FALSE,"June";"sum (MAY YTD)",#N/A,FALSE,"June YTD"}</definedName>
    <definedName name="blb_1" localSheetId="13" hidden="1">{"det (May)",#N/A,FALSE,"June";"sum (MAY YTD)",#N/A,FALSE,"June YTD"}</definedName>
    <definedName name="blb_1" hidden="1">{"det (May)",#N/A,FALSE,"June";"sum (MAY YTD)",#N/A,FALSE,"June YTD"}</definedName>
    <definedName name="blb_1_1" localSheetId="13" hidden="1">{"det (May)",#N/A,FALSE,"June";"sum (MAY YTD)",#N/A,FALSE,"June YTD"}</definedName>
    <definedName name="blb_1_1" hidden="1">{"det (May)",#N/A,FALSE,"June";"sum (MAY YTD)",#N/A,FALSE,"June YTD"}</definedName>
    <definedName name="blb_1_1_1" localSheetId="13" hidden="1">{"det (May)",#N/A,FALSE,"June";"sum (MAY YTD)",#N/A,FALSE,"June YTD"}</definedName>
    <definedName name="blb_1_1_1" hidden="1">{"det (May)",#N/A,FALSE,"June";"sum (MAY YTD)",#N/A,FALSE,"June YTD"}</definedName>
    <definedName name="blb_1_2" localSheetId="13" hidden="1">{"det (May)",#N/A,FALSE,"June";"sum (MAY YTD)",#N/A,FALSE,"June YTD"}</definedName>
    <definedName name="blb_1_2" hidden="1">{"det (May)",#N/A,FALSE,"June";"sum (MAY YTD)",#N/A,FALSE,"June YTD"}</definedName>
    <definedName name="blb_2" localSheetId="13" hidden="1">{"det (May)",#N/A,FALSE,"June";"sum (MAY YTD)",#N/A,FALSE,"June YTD"}</definedName>
    <definedName name="blb_2" hidden="1">{"det (May)",#N/A,FALSE,"June";"sum (MAY YTD)",#N/A,FALSE,"June YTD"}</definedName>
    <definedName name="Bloco" hidden="1">#REF!</definedName>
    <definedName name="Bloco2" hidden="1">#REF!</definedName>
    <definedName name="BLPH1" hidden="1">'[17]Brazil Sovereign'!#REF!</definedName>
    <definedName name="BLPH10" hidden="1">#REF!</definedName>
    <definedName name="BLPH100" hidden="1">[18]BLP!$I$5</definedName>
    <definedName name="BLPH101" hidden="1">[18]BLP!$G$5</definedName>
    <definedName name="BLPH102" hidden="1">[18]BLP!$E$5</definedName>
    <definedName name="BLPH103" hidden="1">[18]BLP!$C$5</definedName>
    <definedName name="BLPH104" hidden="1">[18]BLP!$A$5</definedName>
    <definedName name="BLPH105" hidden="1">#REF!</definedName>
    <definedName name="BLPH106" hidden="1">#REF!</definedName>
    <definedName name="BLPH107" hidden="1">'[19]Dados BLP'!#REF!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2" hidden="1">#REF!</definedName>
    <definedName name="BLPH200001" hidden="1">#REF!</definedName>
    <definedName name="BLPH23" hidden="1">#REF!</definedName>
    <definedName name="BLPH24" hidden="1">#REF!</definedName>
    <definedName name="BLPH25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[18]BLP!$Q$5</definedName>
    <definedName name="BLPH97" hidden="1">[18]BLP!$O$5</definedName>
    <definedName name="BLPH98" hidden="1">[18]BLP!$M$5</definedName>
    <definedName name="BLPH99" hidden="1">[18]BLP!$K$5</definedName>
    <definedName name="BLPI4" hidden="1">#REF!</definedName>
    <definedName name="BLPI5" hidden="1">#REF!</definedName>
    <definedName name="bosta" localSheetId="13" hidden="1">{#N/A,#N/A,FALSE,"Cronograma";#N/A,#N/A,FALSE,"Cronogr. 2"}</definedName>
    <definedName name="bosta" hidden="1">{#N/A,#N/A,FALSE,"Cronograma";#N/A,#N/A,FALSE,"Cronogr. 2"}</definedName>
    <definedName name="bosta_1" localSheetId="13" hidden="1">{#N/A,#N/A,FALSE,"Cronograma";#N/A,#N/A,FALSE,"Cronogr. 2"}</definedName>
    <definedName name="bosta_1" hidden="1">{#N/A,#N/A,FALSE,"Cronograma";#N/A,#N/A,FALSE,"Cronogr. 2"}</definedName>
    <definedName name="bosta_1_1" localSheetId="13" hidden="1">{#N/A,#N/A,FALSE,"Cronograma";#N/A,#N/A,FALSE,"Cronogr. 2"}</definedName>
    <definedName name="bosta_1_1" hidden="1">{#N/A,#N/A,FALSE,"Cronograma";#N/A,#N/A,FALSE,"Cronogr. 2"}</definedName>
    <definedName name="bosta_1_1_1" localSheetId="13" hidden="1">{#N/A,#N/A,FALSE,"Cronograma";#N/A,#N/A,FALSE,"Cronogr. 2"}</definedName>
    <definedName name="bosta_1_1_1" hidden="1">{#N/A,#N/A,FALSE,"Cronograma";#N/A,#N/A,FALSE,"Cronogr. 2"}</definedName>
    <definedName name="bosta_1_2" localSheetId="13" hidden="1">{#N/A,#N/A,FALSE,"Cronograma";#N/A,#N/A,FALSE,"Cronogr. 2"}</definedName>
    <definedName name="bosta_1_2" hidden="1">{#N/A,#N/A,FALSE,"Cronograma";#N/A,#N/A,FALSE,"Cronogr. 2"}</definedName>
    <definedName name="bosta_2" localSheetId="13" hidden="1">{#N/A,#N/A,FALSE,"Cronograma";#N/A,#N/A,FALSE,"Cronogr. 2"}</definedName>
    <definedName name="bosta_2" hidden="1">{#N/A,#N/A,FALSE,"Cronograma";#N/A,#N/A,FALSE,"Cronogr. 2"}</definedName>
    <definedName name="BOT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BOT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br">#REF!</definedName>
    <definedName name="BRI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OWN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UCUTU">#REF!</definedName>
    <definedName name="bvcx" localSheetId="13" hidden="1">{"'Quadro'!$A$4:$BG$78"}</definedName>
    <definedName name="bvcx" hidden="1">{"'Quadro'!$A$4:$BG$78"}</definedName>
    <definedName name="bvcx_1" localSheetId="13" hidden="1">{"'Quadro'!$A$4:$BG$78"}</definedName>
    <definedName name="bvcx_1" hidden="1">{"'Quadro'!$A$4:$BG$78"}</definedName>
    <definedName name="bvcx_1_1" localSheetId="13" hidden="1">{"'Quadro'!$A$4:$BG$78"}</definedName>
    <definedName name="bvcx_1_1" hidden="1">{"'Quadro'!$A$4:$BG$78"}</definedName>
    <definedName name="bvcx_1_1_1" localSheetId="13" hidden="1">{"'Quadro'!$A$4:$BG$78"}</definedName>
    <definedName name="bvcx_1_1_1" hidden="1">{"'Quadro'!$A$4:$BG$78"}</definedName>
    <definedName name="bvcx_1_2" localSheetId="13" hidden="1">{"'Quadro'!$A$4:$BG$78"}</definedName>
    <definedName name="bvcx_1_2" hidden="1">{"'Quadro'!$A$4:$BG$78"}</definedName>
    <definedName name="bvcx_2" localSheetId="13" hidden="1">{"'Quadro'!$A$4:$BG$78"}</definedName>
    <definedName name="bvcx_2" hidden="1">{"'Quadro'!$A$4:$BG$78"}</definedName>
    <definedName name="BVZ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XF" localSheetId="13" hidden="1">{"'Quadro'!$A$4:$BG$78"}</definedName>
    <definedName name="BXF" hidden="1">{"'Quadro'!$A$4:$BG$78"}</definedName>
    <definedName name="BXF_1" localSheetId="13" hidden="1">{"'Quadro'!$A$4:$BG$78"}</definedName>
    <definedName name="BXF_1" hidden="1">{"'Quadro'!$A$4:$BG$78"}</definedName>
    <definedName name="BXF_1_1" localSheetId="13" hidden="1">{"'Quadro'!$A$4:$BG$78"}</definedName>
    <definedName name="BXF_1_1" hidden="1">{"'Quadro'!$A$4:$BG$78"}</definedName>
    <definedName name="BXF_1_1_1" localSheetId="13" hidden="1">{"'Quadro'!$A$4:$BG$78"}</definedName>
    <definedName name="BXF_1_1_1" hidden="1">{"'Quadro'!$A$4:$BG$78"}</definedName>
    <definedName name="BXF_1_2" localSheetId="13" hidden="1">{"'Quadro'!$A$4:$BG$78"}</definedName>
    <definedName name="BXF_1_2" hidden="1">{"'Quadro'!$A$4:$BG$78"}</definedName>
    <definedName name="BXF_2" localSheetId="13" hidden="1">{"'Quadro'!$A$4:$BG$78"}</definedName>
    <definedName name="BXF_2" hidden="1">{"'Quadro'!$A$4:$BG$78"}</definedName>
    <definedName name="BXQHSWXMRV" hidden="1">#REF!</definedName>
    <definedName name="BZCZ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" localSheetId="13" hidden="1">{"'gráf jan00'!$A$1:$AK$41"}</definedName>
    <definedName name="ç" hidden="1">{"'gráf jan00'!$A$1:$AK$41"}</definedName>
    <definedName name="ç_1" localSheetId="13" hidden="1">{"'gráf jan00'!$A$1:$AK$41"}</definedName>
    <definedName name="ç_1" hidden="1">{"'gráf jan00'!$A$1:$AK$41"}</definedName>
    <definedName name="ç_1_1" localSheetId="13" hidden="1">{"'gráf jan00'!$A$1:$AK$41"}</definedName>
    <definedName name="ç_1_1" hidden="1">{"'gráf jan00'!$A$1:$AK$41"}</definedName>
    <definedName name="ç_1_1_1" localSheetId="13" hidden="1">{"'gráf jan00'!$A$1:$AK$41"}</definedName>
    <definedName name="ç_1_1_1" hidden="1">{"'gráf jan00'!$A$1:$AK$41"}</definedName>
    <definedName name="ç_1_2" localSheetId="13" hidden="1">{"'gráf jan00'!$A$1:$AK$41"}</definedName>
    <definedName name="ç_1_2" hidden="1">{"'gráf jan00'!$A$1:$AK$41"}</definedName>
    <definedName name="ç_2" localSheetId="13" hidden="1">{"'gráf jan00'!$A$1:$AK$41"}</definedName>
    <definedName name="ç_2" hidden="1">{"'gráf jan00'!$A$1:$AK$41"}</definedName>
    <definedName name="c_c" localSheetId="13" hidden="1">{"'REL CUSTODIF'!$B$1:$H$72"}</definedName>
    <definedName name="c_c" hidden="1">{"'REL CUSTODIF'!$B$1:$H$72"}</definedName>
    <definedName name="c_c_1" localSheetId="13" hidden="1">{"'REL CUSTODIF'!$B$1:$H$72"}</definedName>
    <definedName name="c_c_1" hidden="1">{"'REL CUSTODIF'!$B$1:$H$72"}</definedName>
    <definedName name="c_c_1_1" localSheetId="13" hidden="1">{"'REL CUSTODIF'!$B$1:$H$72"}</definedName>
    <definedName name="c_c_1_1" hidden="1">{"'REL CUSTODIF'!$B$1:$H$72"}</definedName>
    <definedName name="c_c_1_1_1" localSheetId="13" hidden="1">{"'REL CUSTODIF'!$B$1:$H$72"}</definedName>
    <definedName name="c_c_1_1_1" hidden="1">{"'REL CUSTODIF'!$B$1:$H$72"}</definedName>
    <definedName name="c_c_1_2" localSheetId="13" hidden="1">{"'REL CUSTODIF'!$B$1:$H$72"}</definedName>
    <definedName name="c_c_1_2" hidden="1">{"'REL CUSTODIF'!$B$1:$H$72"}</definedName>
    <definedName name="c_c_2" localSheetId="13" hidden="1">{"'REL CUSTODIF'!$B$1:$H$72"}</definedName>
    <definedName name="c_c_2" hidden="1">{"'REL CUSTODIF'!$B$1:$H$72"}</definedName>
    <definedName name="CA´L" localSheetId="13" hidden="1">{#N/A,#N/A,FALSE,"Cronograma";#N/A,#N/A,FALSE,"Cronogr. 2"}</definedName>
    <definedName name="CA´L" hidden="1">{#N/A,#N/A,FALSE,"Cronograma";#N/A,#N/A,FALSE,"Cronogr. 2"}</definedName>
    <definedName name="CA´L_1" localSheetId="13" hidden="1">{#N/A,#N/A,FALSE,"Cronograma";#N/A,#N/A,FALSE,"Cronogr. 2"}</definedName>
    <definedName name="CA´L_1" hidden="1">{#N/A,#N/A,FALSE,"Cronograma";#N/A,#N/A,FALSE,"Cronogr. 2"}</definedName>
    <definedName name="CA´L_1_1" localSheetId="13" hidden="1">{#N/A,#N/A,FALSE,"Cronograma";#N/A,#N/A,FALSE,"Cronogr. 2"}</definedName>
    <definedName name="CA´L_1_1" hidden="1">{#N/A,#N/A,FALSE,"Cronograma";#N/A,#N/A,FALSE,"Cronogr. 2"}</definedName>
    <definedName name="CA´L_1_1_1" localSheetId="13" hidden="1">{#N/A,#N/A,FALSE,"Cronograma";#N/A,#N/A,FALSE,"Cronogr. 2"}</definedName>
    <definedName name="CA´L_1_1_1" hidden="1">{#N/A,#N/A,FALSE,"Cronograma";#N/A,#N/A,FALSE,"Cronogr. 2"}</definedName>
    <definedName name="CA´L_1_2" localSheetId="13" hidden="1">{#N/A,#N/A,FALSE,"Cronograma";#N/A,#N/A,FALSE,"Cronogr. 2"}</definedName>
    <definedName name="CA´L_1_2" hidden="1">{#N/A,#N/A,FALSE,"Cronograma";#N/A,#N/A,FALSE,"Cronogr. 2"}</definedName>
    <definedName name="CA´L_2" localSheetId="13" hidden="1">{#N/A,#N/A,FALSE,"Cronograma";#N/A,#N/A,FALSE,"Cronogr. 2"}</definedName>
    <definedName name="CA´L_2" hidden="1">{#N/A,#N/A,FALSE,"Cronograma";#N/A,#N/A,FALSE,"Cronogr. 2"}</definedName>
    <definedName name="cab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b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deira" localSheetId="13" hidden="1">{#N/A,#N/A,TRUE,"Serviços"}</definedName>
    <definedName name="cadeira" hidden="1">{#N/A,#N/A,TRUE,"Serviços"}</definedName>
    <definedName name="CadIns" hidden="1">#REF!</definedName>
    <definedName name="CadSrv" hidden="1">#REF!</definedName>
    <definedName name="caet" localSheetId="13" hidden="1">{#N/A,#N/A,FALSE,"PCOL"}</definedName>
    <definedName name="caet" hidden="1">{#N/A,#N/A,FALSE,"PCOL"}</definedName>
    <definedName name="caet_1" localSheetId="13" hidden="1">{#N/A,#N/A,FALSE,"PCOL"}</definedName>
    <definedName name="caet_1" hidden="1">{#N/A,#N/A,FALSE,"PCOL"}</definedName>
    <definedName name="caet_1_1" localSheetId="13" hidden="1">{#N/A,#N/A,FALSE,"PCOL"}</definedName>
    <definedName name="caet_1_1" hidden="1">{#N/A,#N/A,FALSE,"PCOL"}</definedName>
    <definedName name="caet_1_1_1" localSheetId="13" hidden="1">{#N/A,#N/A,FALSE,"PCOL"}</definedName>
    <definedName name="caet_1_1_1" hidden="1">{#N/A,#N/A,FALSE,"PCOL"}</definedName>
    <definedName name="caet_1_2" localSheetId="13" hidden="1">{#N/A,#N/A,FALSE,"PCOL"}</definedName>
    <definedName name="caet_1_2" hidden="1">{#N/A,#N/A,FALSE,"PCOL"}</definedName>
    <definedName name="caet_2" localSheetId="13" hidden="1">{#N/A,#N/A,FALSE,"PCOL"}</definedName>
    <definedName name="caet_2" hidden="1">{#N/A,#N/A,FALSE,"PCOL"}</definedName>
    <definedName name="caetano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etano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af" localSheetId="13" hidden="1">{"'gráf jan00'!$A$1:$AK$41"}</definedName>
    <definedName name="caf" hidden="1">{"'gráf jan00'!$A$1:$AK$41"}</definedName>
    <definedName name="cafd" localSheetId="13" hidden="1">{#N/A,#N/A,FALSE,"PCOL"}</definedName>
    <definedName name="cafd" hidden="1">{#N/A,#N/A,FALSE,"PCOL"}</definedName>
    <definedName name="cafd_1" localSheetId="13" hidden="1">{#N/A,#N/A,FALSE,"PCOL"}</definedName>
    <definedName name="cafd_1" hidden="1">{#N/A,#N/A,FALSE,"PCOL"}</definedName>
    <definedName name="cafd_1_1" localSheetId="13" hidden="1">{#N/A,#N/A,FALSE,"PCOL"}</definedName>
    <definedName name="cafd_1_1" hidden="1">{#N/A,#N/A,FALSE,"PCOL"}</definedName>
    <definedName name="cafd_1_1_1" localSheetId="13" hidden="1">{#N/A,#N/A,FALSE,"PCOL"}</definedName>
    <definedName name="cafd_1_1_1" hidden="1">{#N/A,#N/A,FALSE,"PCOL"}</definedName>
    <definedName name="cafd_1_2" localSheetId="13" hidden="1">{#N/A,#N/A,FALSE,"PCOL"}</definedName>
    <definedName name="cafd_1_2" hidden="1">{#N/A,#N/A,FALSE,"PCOL"}</definedName>
    <definedName name="cafd_2" localSheetId="13" hidden="1">{#N/A,#N/A,FALSE,"PCOL"}</definedName>
    <definedName name="cafd_2" hidden="1">{#N/A,#N/A,FALSE,"PCOL"}</definedName>
    <definedName name="CafeManha">[13]DADOS!$F$8</definedName>
    <definedName name="caix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JA06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JA0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alendárioJan">#REF!</definedName>
    <definedName name="cancel" hidden="1">#REF!</definedName>
    <definedName name="CAPA" localSheetId="13" hidden="1">{#N/A,#N/A,TRUE,"Serviços"}</definedName>
    <definedName name="CAPA" hidden="1">{#N/A,#N/A,TRUE,"Serviços"}</definedName>
    <definedName name="CAP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1" localSheetId="13" hidden="1">{#N/A,#N/A,TRUE,"Serviços"}</definedName>
    <definedName name="capa1" hidden="1">{#N/A,#N/A,TRUE,"Serviços"}</definedName>
    <definedName name="capa11" localSheetId="13" hidden="1">{#N/A,#N/A,TRUE,"Serviços"}</definedName>
    <definedName name="capa11" hidden="1">{#N/A,#N/A,TRUE,"Serviços"}</definedName>
    <definedName name="capa2" localSheetId="13" hidden="1">{#N/A,#N/A,TRUE,"Serviços"}</definedName>
    <definedName name="capa2" hidden="1">{#N/A,#N/A,TRUE,"Serviços"}</definedName>
    <definedName name="capa22" localSheetId="13" hidden="1">{#N/A,#N/A,TRUE,"Serviços"}</definedName>
    <definedName name="capa22" hidden="1">{#N/A,#N/A,TRUE,"Serviços"}</definedName>
    <definedName name="CAPAA" localSheetId="13" hidden="1">{#N/A,#N/A,TRUE,"Serviços"}</definedName>
    <definedName name="CAPAA" hidden="1">{#N/A,#N/A,TRUE,"Serviços"}</definedName>
    <definedName name="capacitação" localSheetId="13" hidden="1">{"'gráf jan00'!$A$1:$AK$41"}</definedName>
    <definedName name="capacitação" hidden="1">{"'gráf jan00'!$A$1:$AK$41"}</definedName>
    <definedName name="CAPEX.." localSheetId="13" hidden="1">{"'171'!$A$1:$Z$50"}</definedName>
    <definedName name="CAPEX.." hidden="1">{"'171'!$A$1:$Z$50"}</definedName>
    <definedName name="CAPEX.._1" localSheetId="13" hidden="1">{"'171'!$A$1:$Z$50"}</definedName>
    <definedName name="CAPEX.._1" hidden="1">{"'171'!$A$1:$Z$50"}</definedName>
    <definedName name="CAPEX.._1_1" localSheetId="13" hidden="1">{"'171'!$A$1:$Z$50"}</definedName>
    <definedName name="CAPEX.._1_1" hidden="1">{"'171'!$A$1:$Z$50"}</definedName>
    <definedName name="CAPEX.._1_1_1" localSheetId="13" hidden="1">{"'171'!$A$1:$Z$50"}</definedName>
    <definedName name="CAPEX.._1_1_1" hidden="1">{"'171'!$A$1:$Z$50"}</definedName>
    <definedName name="CAPEX.._1_2" localSheetId="13" hidden="1">{"'171'!$A$1:$Z$50"}</definedName>
    <definedName name="CAPEX.._1_2" hidden="1">{"'171'!$A$1:$Z$50"}</definedName>
    <definedName name="CAPEX.._2" localSheetId="13" hidden="1">{"'171'!$A$1:$Z$50"}</definedName>
    <definedName name="CAPEX.._2" hidden="1">{"'171'!$A$1:$Z$50"}</definedName>
    <definedName name="CAPT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TURA2" localSheetId="13" hidden="1">{"'171'!$A$1:$Z$50"}</definedName>
    <definedName name="CAPTURA2" hidden="1">{"'171'!$A$1:$Z$50"}</definedName>
    <definedName name="CAPTURA2_1" localSheetId="13" hidden="1">{"'171'!$A$1:$Z$50"}</definedName>
    <definedName name="CAPTURA2_1" hidden="1">{"'171'!$A$1:$Z$50"}</definedName>
    <definedName name="CAPTURA2_1_1" localSheetId="13" hidden="1">{"'171'!$A$1:$Z$50"}</definedName>
    <definedName name="CAPTURA2_1_1" hidden="1">{"'171'!$A$1:$Z$50"}</definedName>
    <definedName name="CAPTURA2_1_1_1" localSheetId="13" hidden="1">{"'171'!$A$1:$Z$50"}</definedName>
    <definedName name="CAPTURA2_1_1_1" hidden="1">{"'171'!$A$1:$Z$50"}</definedName>
    <definedName name="CAPTURA2_1_2" localSheetId="13" hidden="1">{"'171'!$A$1:$Z$50"}</definedName>
    <definedName name="CAPTURA2_1_2" hidden="1">{"'171'!$A$1:$Z$50"}</definedName>
    <definedName name="CAPTURA2_2" localSheetId="13" hidden="1">{"'171'!$A$1:$Z$50"}</definedName>
    <definedName name="CAPTURA2_2" hidden="1">{"'171'!$A$1:$Z$50"}</definedName>
    <definedName name="car" localSheetId="13" hidden="1">{#N/A,#N/A,FALSE,"PCOL"}</definedName>
    <definedName name="car" hidden="1">{#N/A,#N/A,FALSE,"PCOL"}</definedName>
    <definedName name="car_1" localSheetId="13" hidden="1">{#N/A,#N/A,FALSE,"PCOL"}</definedName>
    <definedName name="car_1" hidden="1">{#N/A,#N/A,FALSE,"PCOL"}</definedName>
    <definedName name="car_1_1" localSheetId="13" hidden="1">{#N/A,#N/A,FALSE,"PCOL"}</definedName>
    <definedName name="car_1_1" hidden="1">{#N/A,#N/A,FALSE,"PCOL"}</definedName>
    <definedName name="car_1_1_1" localSheetId="13" hidden="1">{#N/A,#N/A,FALSE,"PCOL"}</definedName>
    <definedName name="car_1_1_1" hidden="1">{#N/A,#N/A,FALSE,"PCOL"}</definedName>
    <definedName name="car_1_2" localSheetId="13" hidden="1">{#N/A,#N/A,FALSE,"PCOL"}</definedName>
    <definedName name="car_1_2" hidden="1">{#N/A,#N/A,FALSE,"PCOL"}</definedName>
    <definedName name="car_2" localSheetId="13" hidden="1">{#N/A,#N/A,FALSE,"PCOL"}</definedName>
    <definedName name="car_2" hidden="1">{#N/A,#N/A,FALSE,"PCOL"}</definedName>
    <definedName name="CARALHO" hidden="1">[3]CMI!#REF!</definedName>
    <definedName name="CARLA" hidden="1">#REF!</definedName>
    <definedName name="Carreg" localSheetId="13" hidden="1">{#N/A,#N/A,FALSE,"PCOL"}</definedName>
    <definedName name="Carreg" hidden="1">{#N/A,#N/A,FALSE,"PCOL"}</definedName>
    <definedName name="CASA" localSheetId="13" hidden="1">{"'Resumen US$'!$A$104:$B$104"}</definedName>
    <definedName name="CASA" hidden="1">{"'Resumen US$'!$A$104:$B$104"}</definedName>
    <definedName name="CASCALHAMENTO">#REF!</definedName>
    <definedName name="CASCALHO">[1]COMPOS1!#REF!</definedName>
    <definedName name="Cash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ash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CBCBV" localSheetId="13" hidden="1">{"'gráf jan00'!$A$1:$AK$41"}</definedName>
    <definedName name="CBCBV" hidden="1">{"'gráf jan00'!$A$1:$AK$41"}</definedName>
    <definedName name="CBWorkbookPriority" hidden="1">-216830483</definedName>
    <definedName name="cc" localSheetId="13" hidden="1">{#N/A,#N/A,FALSE,"RESUMO";#N/A,#N/A,FALSE,"EXTR-CRONO";#N/A,#N/A,FALSE,"REAJUSTE";#N/A,#N/A,FALSE,"ACOMP-OBRA";#N/A,#N/A,FALSE,"MEDIÇÃO";#N/A,#N/A,FALSE,"POSIÇÃO FÍSICA";#N/A,#N/A,FALSE,"GRÁFICO"}</definedName>
    <definedName name="cc" hidden="1">{#N/A,#N/A,FALSE,"RESUMO";#N/A,#N/A,FALSE,"EXTR-CRONO";#N/A,#N/A,FALSE,"REAJUSTE";#N/A,#N/A,FALSE,"ACOMP-OBRA";#N/A,#N/A,FALSE,"MEDIÇÃO";#N/A,#N/A,FALSE,"POSIÇÃO FÍSICA";#N/A,#N/A,FALSE,"GRÁFICO"}</definedName>
    <definedName name="çç" localSheetId="13" hidden="1">{"'REL CUSTODIF'!$B$1:$H$72"}</definedName>
    <definedName name="çç" hidden="1">{"'REL CUSTODIF'!$B$1:$H$72"}</definedName>
    <definedName name="CCC" hidden="1">#REF!</definedName>
    <definedName name="ççç" localSheetId="13" hidden="1">{"'gráf jan00'!$A$1:$AK$41"}</definedName>
    <definedName name="ççç" hidden="1">{"'gráf jan00'!$A$1:$AK$41"}</definedName>
    <definedName name="CC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" localSheetId="13" hidden="1">{"'gráf jan00'!$A$1:$AK$41"}</definedName>
    <definedName name="ççç_1" hidden="1">{"'gráf jan00'!$A$1:$AK$41"}</definedName>
    <definedName name="CC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1" localSheetId="13" hidden="1">{"'gráf jan00'!$A$1:$AK$41"}</definedName>
    <definedName name="ççç_1_1" hidden="1">{"'gráf jan00'!$A$1:$AK$41"}</definedName>
    <definedName name="CC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1_1" localSheetId="13" hidden="1">{"'gráf jan00'!$A$1:$AK$41"}</definedName>
    <definedName name="ççç_1_1_1" hidden="1">{"'gráf jan00'!$A$1:$AK$41"}</definedName>
    <definedName name="CC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1_2" localSheetId="13" hidden="1">{"'gráf jan00'!$A$1:$AK$41"}</definedName>
    <definedName name="ççç_1_2" hidden="1">{"'gráf jan00'!$A$1:$AK$41"}</definedName>
    <definedName name="CC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ççç_2" localSheetId="13" hidden="1">{"'gráf jan00'!$A$1:$AK$41"}</definedName>
    <definedName name="ççç_2" hidden="1">{"'gráf jan00'!$A$1:$AK$41"}</definedName>
    <definedName name="cccc" localSheetId="13" hidden="1">{"'Resumen US$'!$A$104:$B$104"}</definedName>
    <definedName name="cccc" hidden="1">{"'Resumen US$'!$A$104:$B$104"}</definedName>
    <definedName name="çççç" localSheetId="13" hidden="1">{"'CptDifn'!$AA$32:$AG$32"}</definedName>
    <definedName name="çççç" hidden="1">{"'CptDifn'!$AA$32:$AG$32"}</definedName>
    <definedName name="cccc_1" localSheetId="13" hidden="1">{#N/A,#N/A,FALSE,"GQGEMPRE"}</definedName>
    <definedName name="cccc_1" hidden="1">{#N/A,#N/A,FALSE,"GQGEMPRE"}</definedName>
    <definedName name="çççç_1" localSheetId="13" hidden="1">{"'CptDifn'!$AA$32:$AG$32"}</definedName>
    <definedName name="çççç_1" hidden="1">{"'CptDifn'!$AA$32:$AG$32"}</definedName>
    <definedName name="cccc_1_1" localSheetId="13" hidden="1">{#N/A,#N/A,FALSE,"GQGEMPRE"}</definedName>
    <definedName name="cccc_1_1" hidden="1">{#N/A,#N/A,FALSE,"GQGEMPRE"}</definedName>
    <definedName name="çççç_1_1" localSheetId="13" hidden="1">{"'CptDifn'!$AA$32:$AG$32"}</definedName>
    <definedName name="çççç_1_1" hidden="1">{"'CptDifn'!$AA$32:$AG$32"}</definedName>
    <definedName name="cccc_1_1_1" localSheetId="13" hidden="1">{#N/A,#N/A,FALSE,"GQGEMPRE"}</definedName>
    <definedName name="cccc_1_1_1" hidden="1">{#N/A,#N/A,FALSE,"GQGEMPRE"}</definedName>
    <definedName name="çççç_1_1_1" localSheetId="13" hidden="1">{"'CptDifn'!$AA$32:$AG$32"}</definedName>
    <definedName name="çççç_1_1_1" hidden="1">{"'CptDifn'!$AA$32:$AG$32"}</definedName>
    <definedName name="cccc_1_2" localSheetId="13" hidden="1">{#N/A,#N/A,FALSE,"GQGEMPRE"}</definedName>
    <definedName name="cccc_1_2" hidden="1">{#N/A,#N/A,FALSE,"GQGEMPRE"}</definedName>
    <definedName name="çççç_1_2" localSheetId="13" hidden="1">{"'CptDifn'!$AA$32:$AG$32"}</definedName>
    <definedName name="çççç_1_2" hidden="1">{"'CptDifn'!$AA$32:$AG$32"}</definedName>
    <definedName name="cccc_2" localSheetId="13" hidden="1">{#N/A,#N/A,FALSE,"GQGEMPRE"}</definedName>
    <definedName name="cccc_2" hidden="1">{#N/A,#N/A,FALSE,"GQGEMPRE"}</definedName>
    <definedName name="çççç_2" localSheetId="13" hidden="1">{"'CptDifn'!$AA$32:$AG$32"}</definedName>
    <definedName name="çççç_2" hidden="1">{"'CptDifn'!$AA$32:$AG$32"}</definedName>
    <definedName name="ccccc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ccccc_1" localSheetId="13" hidden="1">{"'CptDifn'!$AA$32:$AG$32"}</definedName>
    <definedName name="ccccc_1" hidden="1">{"'CptDifn'!$AA$32:$AG$32"}</definedName>
    <definedName name="ccccc_1_1" localSheetId="13" hidden="1">{"'CptDifn'!$AA$32:$AG$32"}</definedName>
    <definedName name="ccccc_1_1" hidden="1">{"'CptDifn'!$AA$32:$AG$32"}</definedName>
    <definedName name="ccccc_1_1_1" localSheetId="13" hidden="1">{"'CptDifn'!$AA$32:$AG$32"}</definedName>
    <definedName name="ccccc_1_1_1" hidden="1">{"'CptDifn'!$AA$32:$AG$32"}</definedName>
    <definedName name="ccccc_1_2" localSheetId="13" hidden="1">{"'CptDifn'!$AA$32:$AG$32"}</definedName>
    <definedName name="ccccc_1_2" hidden="1">{"'CptDifn'!$AA$32:$AG$32"}</definedName>
    <definedName name="ccccc_2" localSheetId="13" hidden="1">{"'CptDifn'!$AA$32:$AG$32"}</definedName>
    <definedName name="ccccc_2" hidden="1">{"'CptDifn'!$AA$32:$AG$32"}</definedName>
    <definedName name="cccccc" localSheetId="13" hidden="1">{"PARTE1",#N/A,FALSE,"Plan1"}</definedName>
    <definedName name="cccccc" hidden="1">{"PARTE1",#N/A,FALSE,"Plan1"}</definedName>
    <definedName name="cccccc_1" localSheetId="13" hidden="1">{"PARTE1",#N/A,FALSE,"Plan1"}</definedName>
    <definedName name="cccccc_1" hidden="1">{"PARTE1",#N/A,FALSE,"Plan1"}</definedName>
    <definedName name="ccccccccc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ccccccc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ch" hidden="1">#N/A</definedName>
    <definedName name="cchart13" hidden="1">#REF!</definedName>
    <definedName name="cchart14" hidden="1">#REF!</definedName>
    <definedName name="cchart15" hidden="1">#REF!</definedName>
    <definedName name="cchart16" hidden="1">#REF!</definedName>
    <definedName name="cchart17" hidden="1">#REF!</definedName>
    <definedName name="cchart18" hidden="1">#REF!</definedName>
    <definedName name="cchart19" hidden="1">#REF!</definedName>
    <definedName name="cchart2" hidden="1">#REF!</definedName>
    <definedName name="cchart20" hidden="1">#REF!</definedName>
    <definedName name="cchart21" hidden="1">#REF!</definedName>
    <definedName name="cchart22" hidden="1">#REF!</definedName>
    <definedName name="cchart23" hidden="1">#REF!</definedName>
    <definedName name="cchart24" hidden="1">#REF!</definedName>
    <definedName name="cchart25" hidden="1">#REF!</definedName>
    <definedName name="cchart26" hidden="1">#REF!</definedName>
    <definedName name="cchart27" hidden="1">#REF!</definedName>
    <definedName name="cchart28" hidden="1">#REF!</definedName>
    <definedName name="cchart29" hidden="1">#REF!</definedName>
    <definedName name="cchart3" hidden="1">#REF!</definedName>
    <definedName name="cchart31" hidden="1">#REF!</definedName>
    <definedName name="cchart32" hidden="1">#REF!</definedName>
    <definedName name="cchart4" hidden="1">#REF!</definedName>
    <definedName name="cchart5" hidden="1">#REF!</definedName>
    <definedName name="cchart6" hidden="1">#REF!</definedName>
    <definedName name="cchart7" hidden="1">#REF!</definedName>
    <definedName name="cchart8" hidden="1">#REF!</definedName>
    <definedName name="cchart9" hidden="1">#REF!</definedName>
    <definedName name="cdb" localSheetId="13" hidden="1">{"PARTE1",#N/A,FALSE,"Plan1"}</definedName>
    <definedName name="cdb" hidden="1">{"PARTE1",#N/A,FALSE,"Plan1"}</definedName>
    <definedName name="cdb_1" localSheetId="13" hidden="1">{"PARTE1",#N/A,FALSE,"Plan1"}</definedName>
    <definedName name="cdb_1" hidden="1">{"PARTE1",#N/A,FALSE,"Plan1"}</definedName>
    <definedName name="cdcdc" hidden="1">1</definedName>
    <definedName name="cdi" localSheetId="13" hidden="1">{#N/A,#N/A,TRUE,"Serviços"}</definedName>
    <definedName name="cdi" hidden="1">{#N/A,#N/A,TRUE,"Serviços"}</definedName>
    <definedName name="CdQtEqA" hidden="1">2</definedName>
    <definedName name="CdQtEqP" hidden="1">2</definedName>
    <definedName name="CdQtMoA" hidden="1">2</definedName>
    <definedName name="CdQtMoP" hidden="1">2</definedName>
    <definedName name="CdQtMpA" hidden="1">5</definedName>
    <definedName name="CdQtMpP" hidden="1">5</definedName>
    <definedName name="CdQtTrA" hidden="1">2</definedName>
    <definedName name="CdQtTrP" hidden="1">2</definedName>
    <definedName name="cfartaetfE" localSheetId="13" hidden="1">{"'REL CUSTODIF'!$B$1:$H$72"}</definedName>
    <definedName name="cfartaetfE" hidden="1">{"'REL CUSTODIF'!$B$1:$H$72"}</definedName>
    <definedName name="Change" hidden="1">#N/A</definedName>
    <definedName name="Change2" hidden="1">#N/A</definedName>
    <definedName name="Change3" hidden="1">#N/A</definedName>
    <definedName name="Change4" hidden="1">#N/A</definedName>
    <definedName name="ChangeRange" hidden="1">#N/A</definedName>
    <definedName name="ChangeRange2" hidden="1">#N/A</definedName>
    <definedName name="charles" localSheetId="13" hidden="1">{"'gráf jan00'!$A$1:$AK$41"}</definedName>
    <definedName name="charles" hidden="1">{"'gráf jan00'!$A$1:$AK$41"}</definedName>
    <definedName name="charles_1" localSheetId="13" hidden="1">{"'gráf jan00'!$A$1:$AK$41"}</definedName>
    <definedName name="charles_1" hidden="1">{"'gráf jan00'!$A$1:$AK$41"}</definedName>
    <definedName name="charles_1_1" localSheetId="13" hidden="1">{"'gráf jan00'!$A$1:$AK$41"}</definedName>
    <definedName name="charles_1_1" hidden="1">{"'gráf jan00'!$A$1:$AK$41"}</definedName>
    <definedName name="charles_1_1_1" localSheetId="13" hidden="1">{"'gráf jan00'!$A$1:$AK$41"}</definedName>
    <definedName name="charles_1_1_1" hidden="1">{"'gráf jan00'!$A$1:$AK$41"}</definedName>
    <definedName name="charles_1_2" localSheetId="13" hidden="1">{"'gráf jan00'!$A$1:$AK$41"}</definedName>
    <definedName name="charles_1_2" hidden="1">{"'gráf jan00'!$A$1:$AK$41"}</definedName>
    <definedName name="charles_2" localSheetId="13" hidden="1">{"'gráf jan00'!$A$1:$AK$41"}</definedName>
    <definedName name="charles_2" hidden="1">{"'gráf jan00'!$A$1:$AK$41"}</definedName>
    <definedName name="Chave" hidden="1">#REF!</definedName>
    <definedName name="Chave1" hidden="1">#REF!</definedName>
    <definedName name="CHECKSSO_OUT" localSheetId="13" hidden="1">{"'Quadro'!$A$4:$BG$78"}</definedName>
    <definedName name="CHECKSSO_OUT" hidden="1">{"'Quadro'!$A$4:$BG$78"}</definedName>
    <definedName name="CHECKSSO_OUT_1" localSheetId="13" hidden="1">{"'Quadro'!$A$4:$BG$78"}</definedName>
    <definedName name="CHECKSSO_OUT_1" hidden="1">{"'Quadro'!$A$4:$BG$78"}</definedName>
    <definedName name="CHECKSSO_OUT_1_1" localSheetId="13" hidden="1">{"'Quadro'!$A$4:$BG$78"}</definedName>
    <definedName name="CHECKSSO_OUT_1_1" hidden="1">{"'Quadro'!$A$4:$BG$78"}</definedName>
    <definedName name="CHECKSSO_OUT_1_1_1" localSheetId="13" hidden="1">{"'Quadro'!$A$4:$BG$78"}</definedName>
    <definedName name="CHECKSSO_OUT_1_1_1" hidden="1">{"'Quadro'!$A$4:$BG$78"}</definedName>
    <definedName name="CHECKSSO_OUT_1_2" localSheetId="13" hidden="1">{"'Quadro'!$A$4:$BG$78"}</definedName>
    <definedName name="CHECKSSO_OUT_1_2" hidden="1">{"'Quadro'!$A$4:$BG$78"}</definedName>
    <definedName name="CHECKSSO_OUT_2" localSheetId="13" hidden="1">{"'Quadro'!$A$4:$BG$78"}</definedName>
    <definedName name="CHECKSSO_OUT_2" hidden="1">{"'Quadro'!$A$4:$BG$78"}</definedName>
    <definedName name="CHICO" localSheetId="13" hidden="1">{"'RR'!$A$2:$E$81"}</definedName>
    <definedName name="CHICO" hidden="1">{"'RR'!$A$2:$E$81"}</definedName>
    <definedName name="CHICO_1" localSheetId="13" hidden="1">{"'RR'!$A$2:$E$81"}</definedName>
    <definedName name="CHICO_1" hidden="1">{"'RR'!$A$2:$E$81"}</definedName>
    <definedName name="CHICO_1_1" localSheetId="13" hidden="1">{"'RR'!$A$2:$E$81"}</definedName>
    <definedName name="CHICO_1_1" hidden="1">{"'RR'!$A$2:$E$81"}</definedName>
    <definedName name="CHICO_1_1_1" localSheetId="13" hidden="1">{"'RR'!$A$2:$E$81"}</definedName>
    <definedName name="CHICO_1_1_1" hidden="1">{"'RR'!$A$2:$E$81"}</definedName>
    <definedName name="CHICO_1_2" localSheetId="13" hidden="1">{"'RR'!$A$2:$E$81"}</definedName>
    <definedName name="CHICO_1_2" hidden="1">{"'RR'!$A$2:$E$81"}</definedName>
    <definedName name="CHICO_2" localSheetId="13" hidden="1">{"'RR'!$A$2:$E$81"}</definedName>
    <definedName name="CHICO_2" hidden="1">{"'RR'!$A$2:$E$81"}</definedName>
    <definedName name="chop" localSheetId="13" hidden="1">{"Pèrdues i Guanys analític.Català",#N/A,FALSE,"Català";"Pèrdues i G. analític.castellà",#N/A,FALSE,"Castellà"}</definedName>
    <definedName name="chop" hidden="1">{"Pèrdues i Guanys analític.Català",#N/A,FALSE,"Català";"Pèrdues i G. analític.castellà",#N/A,FALSE,"Castellà"}</definedName>
    <definedName name="CICLONE_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_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s" localSheetId="13" hidden="1">{"'RR'!$A$2:$E$81"}</definedName>
    <definedName name="ciclos" hidden="1">{"'RR'!$A$2:$E$81"}</definedName>
    <definedName name="ciclos_1" localSheetId="13" hidden="1">{"'RR'!$A$2:$E$81"}</definedName>
    <definedName name="ciclos_1" hidden="1">{"'RR'!$A$2:$E$81"}</definedName>
    <definedName name="ciclos_1_1" localSheetId="13" hidden="1">{"'RR'!$A$2:$E$81"}</definedName>
    <definedName name="ciclos_1_1" hidden="1">{"'RR'!$A$2:$E$81"}</definedName>
    <definedName name="ciclos_1_1_1" localSheetId="13" hidden="1">{"'RR'!$A$2:$E$81"}</definedName>
    <definedName name="ciclos_1_1_1" hidden="1">{"'RR'!$A$2:$E$81"}</definedName>
    <definedName name="ciclos_1_2" localSheetId="13" hidden="1">{"'RR'!$A$2:$E$81"}</definedName>
    <definedName name="ciclos_1_2" hidden="1">{"'RR'!$A$2:$E$81"}</definedName>
    <definedName name="ciclos_2" localSheetId="13" hidden="1">{"'RR'!$A$2:$E$81"}</definedName>
    <definedName name="ciclos_2" hidden="1">{"'RR'!$A$2:$E$81"}</definedName>
    <definedName name="cida" localSheetId="13" hidden="1">{#N/A,#N/A,FALSE,"PCOL"}</definedName>
    <definedName name="cida" hidden="1">{#N/A,#N/A,FALSE,"PCOL"}</definedName>
    <definedName name="cida_1" localSheetId="13" hidden="1">{#N/A,#N/A,FALSE,"PCOL"}</definedName>
    <definedName name="cida_1" hidden="1">{#N/A,#N/A,FALSE,"PCOL"}</definedName>
    <definedName name="cida_1_1" localSheetId="13" hidden="1">{#N/A,#N/A,FALSE,"PCOL"}</definedName>
    <definedName name="cida_1_1" hidden="1">{#N/A,#N/A,FALSE,"PCOL"}</definedName>
    <definedName name="cida_1_1_1" localSheetId="13" hidden="1">{#N/A,#N/A,FALSE,"PCOL"}</definedName>
    <definedName name="cida_1_1_1" hidden="1">{#N/A,#N/A,FALSE,"PCOL"}</definedName>
    <definedName name="cida_1_2" localSheetId="13" hidden="1">{#N/A,#N/A,FALSE,"PCOL"}</definedName>
    <definedName name="cida_1_2" hidden="1">{#N/A,#N/A,FALSE,"PCOL"}</definedName>
    <definedName name="cida_2" localSheetId="13" hidden="1">{#N/A,#N/A,FALSE,"PCOL"}</definedName>
    <definedName name="cida_2" hidden="1">{#N/A,#N/A,FALSE,"PCOL"}</definedName>
    <definedName name="CIQWBGuid" hidden="1">"a1652f71-3e2e-42b3-9516-5546f13bc2b0"</definedName>
    <definedName name="circularização" hidden="1">"AS2DocumentBrowse"</definedName>
    <definedName name="CL" localSheetId="13" hidden="1">{"'gráf jan00'!$A$1:$AK$41"}</definedName>
    <definedName name="CL" hidden="1">{"'gráf jan00'!$A$1:$AK$41"}</definedName>
    <definedName name="ÇL" localSheetId="13" hidden="1">{"'Quadro'!$A$4:$BG$78"}</definedName>
    <definedName name="ÇL" hidden="1">{"'Quadro'!$A$4:$BG$78"}</definedName>
    <definedName name="ÇL_1" localSheetId="13" hidden="1">{"'Quadro'!$A$4:$BG$78"}</definedName>
    <definedName name="ÇL_1" hidden="1">{"'Quadro'!$A$4:$BG$78"}</definedName>
    <definedName name="ÇL_1_1" localSheetId="13" hidden="1">{"'Quadro'!$A$4:$BG$78"}</definedName>
    <definedName name="ÇL_1_1" hidden="1">{"'Quadro'!$A$4:$BG$78"}</definedName>
    <definedName name="ÇL_1_1_1" localSheetId="13" hidden="1">{"'Quadro'!$A$4:$BG$78"}</definedName>
    <definedName name="ÇL_1_1_1" hidden="1">{"'Quadro'!$A$4:$BG$78"}</definedName>
    <definedName name="ÇL_1_2" localSheetId="13" hidden="1">{"'Quadro'!$A$4:$BG$78"}</definedName>
    <definedName name="ÇL_1_2" hidden="1">{"'Quadro'!$A$4:$BG$78"}</definedName>
    <definedName name="ÇL_2" localSheetId="13" hidden="1">{"'Quadro'!$A$4:$BG$78"}</definedName>
    <definedName name="ÇL_2" hidden="1">{"'Quadro'!$A$4:$BG$78"}</definedName>
    <definedName name="cl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" hidden="1">MAX(LEN(#REF!))</definedName>
    <definedName name="Classificação">#REF!</definedName>
    <definedName name="classificação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ABC">#REF!</definedName>
    <definedName name="claudia" localSheetId="13" hidden="1">{"'gráf jan00'!$A$1:$AK$41"}</definedName>
    <definedName name="claudia" hidden="1">{"'gráf jan00'!$A$1:$AK$41"}</definedName>
    <definedName name="claudia_1" localSheetId="13" hidden="1">{"'gráf jan00'!$A$1:$AK$41"}</definedName>
    <definedName name="claudia_1" hidden="1">{"'gráf jan00'!$A$1:$AK$41"}</definedName>
    <definedName name="claudia_1_1" localSheetId="13" hidden="1">{"'gráf jan00'!$A$1:$AK$41"}</definedName>
    <definedName name="claudia_1_1" hidden="1">{"'gráf jan00'!$A$1:$AK$41"}</definedName>
    <definedName name="claudia_1_1_1" localSheetId="13" hidden="1">{"'gráf jan00'!$A$1:$AK$41"}</definedName>
    <definedName name="claudia_1_1_1" hidden="1">{"'gráf jan00'!$A$1:$AK$41"}</definedName>
    <definedName name="claudia_1_2" localSheetId="13" hidden="1">{"'gráf jan00'!$A$1:$AK$41"}</definedName>
    <definedName name="claudia_1_2" hidden="1">{"'gráf jan00'!$A$1:$AK$41"}</definedName>
    <definedName name="claudia_2" localSheetId="13" hidden="1">{"'gráf jan00'!$A$1:$AK$41"}</definedName>
    <definedName name="claudia_2" hidden="1">{"'gráf jan00'!$A$1:$AK$41"}</definedName>
    <definedName name="claudio" localSheetId="13" hidden="1">{"'gráf jan00'!$A$1:$AK$41"}</definedName>
    <definedName name="claudio" hidden="1">{"'gráf jan00'!$A$1:$AK$41"}</definedName>
    <definedName name="claudio_1" localSheetId="13" hidden="1">{"'gráf jan00'!$A$1:$AK$41"}</definedName>
    <definedName name="claudio_1" hidden="1">{"'gráf jan00'!$A$1:$AK$41"}</definedName>
    <definedName name="claudio_1_1" localSheetId="13" hidden="1">{"'gráf jan00'!$A$1:$AK$41"}</definedName>
    <definedName name="claudio_1_1" hidden="1">{"'gráf jan00'!$A$1:$AK$41"}</definedName>
    <definedName name="claudio_1_1_1" localSheetId="13" hidden="1">{"'gráf jan00'!$A$1:$AK$41"}</definedName>
    <definedName name="claudio_1_1_1" hidden="1">{"'gráf jan00'!$A$1:$AK$41"}</definedName>
    <definedName name="claudio_1_2" localSheetId="13" hidden="1">{"'gráf jan00'!$A$1:$AK$41"}</definedName>
    <definedName name="claudio_1_2" hidden="1">{"'gráf jan00'!$A$1:$AK$41"}</definedName>
    <definedName name="claudio_2" localSheetId="13" hidden="1">{"'gráf jan00'!$A$1:$AK$41"}</definedName>
    <definedName name="claudio_2" hidden="1">{"'gráf jan00'!$A$1:$AK$41"}</definedName>
    <definedName name="çlçl" localSheetId="13" hidden="1">{"'Quadro'!$A$4:$BG$78"}</definedName>
    <definedName name="çlçl" hidden="1">{"'Quadro'!$A$4:$BG$78"}</definedName>
    <definedName name="çlçl_1" localSheetId="13" hidden="1">{"'Quadro'!$A$4:$BG$78"}</definedName>
    <definedName name="çlçl_1" hidden="1">{"'Quadro'!$A$4:$BG$78"}</definedName>
    <definedName name="çlçl_1_1" localSheetId="13" hidden="1">{"'Quadro'!$A$4:$BG$78"}</definedName>
    <definedName name="çlçl_1_1" hidden="1">{"'Quadro'!$A$4:$BG$78"}</definedName>
    <definedName name="çlçl_1_1_1" localSheetId="13" hidden="1">{"'Quadro'!$A$4:$BG$78"}</definedName>
    <definedName name="çlçl_1_1_1" hidden="1">{"'Quadro'!$A$4:$BG$78"}</definedName>
    <definedName name="çlçl_1_2" localSheetId="13" hidden="1">{"'Quadro'!$A$4:$BG$78"}</definedName>
    <definedName name="çlçl_1_2" hidden="1">{"'Quadro'!$A$4:$BG$78"}</definedName>
    <definedName name="çlçl_2" localSheetId="13" hidden="1">{"'Quadro'!$A$4:$BG$78"}</definedName>
    <definedName name="çlçl_2" hidden="1">{"'Quadro'!$A$4:$BG$78"}</definedName>
    <definedName name="Cliente" hidden="1">""</definedName>
    <definedName name="Cls" hidden="1">#N/A</definedName>
    <definedName name="CM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nefjkcn" localSheetId="13" hidden="1">{#N/A,#N/A,FALSE,"Aging Summary";#N/A,#N/A,FALSE,"Ratio Analysis";#N/A,#N/A,FALSE,"Test 120 Day Accts";#N/A,#N/A,FALSE,"Tickmarks"}</definedName>
    <definedName name="cnefjkcn" hidden="1">{#N/A,#N/A,FALSE,"Aging Summary";#N/A,#N/A,FALSE,"Ratio Analysis";#N/A,#N/A,FALSE,"Test 120 Day Accts";#N/A,#N/A,FALSE,"Tickmarks"}</definedName>
    <definedName name="cnefjkcn_1" localSheetId="13" hidden="1">{#N/A,#N/A,FALSE,"Aging Summary";#N/A,#N/A,FALSE,"Ratio Analysis";#N/A,#N/A,FALSE,"Test 120 Day Accts";#N/A,#N/A,FALSE,"Tickmarks"}</definedName>
    <definedName name="cnefjkcn_1" hidden="1">{#N/A,#N/A,FALSE,"Aging Summary";#N/A,#N/A,FALSE,"Ratio Analysis";#N/A,#N/A,FALSE,"Test 120 Day Accts";#N/A,#N/A,FALSE,"Tickmarks"}</definedName>
    <definedName name="Cnteir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ntei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bra" localSheetId="13" hidden="1">{#N/A,#N/A,FALSE,"PCOL"}</definedName>
    <definedName name="Cobra" hidden="1">{#N/A,#N/A,FALSE,"PCOL"}</definedName>
    <definedName name="Cobra_1" localSheetId="13" hidden="1">{#N/A,#N/A,FALSE,"PCOL"}</definedName>
    <definedName name="Cobra_1" hidden="1">{#N/A,#N/A,FALSE,"PCOL"}</definedName>
    <definedName name="Cobra_1_1" localSheetId="13" hidden="1">{#N/A,#N/A,FALSE,"PCOL"}</definedName>
    <definedName name="Cobra_1_1" hidden="1">{#N/A,#N/A,FALSE,"PCOL"}</definedName>
    <definedName name="Cobra_1_1_1" localSheetId="13" hidden="1">{#N/A,#N/A,FALSE,"PCOL"}</definedName>
    <definedName name="Cobra_1_1_1" hidden="1">{#N/A,#N/A,FALSE,"PCOL"}</definedName>
    <definedName name="Cobra_1_2" localSheetId="13" hidden="1">{#N/A,#N/A,FALSE,"PCOL"}</definedName>
    <definedName name="Cobra_1_2" hidden="1">{#N/A,#N/A,FALSE,"PCOL"}</definedName>
    <definedName name="Cobra_2" localSheetId="13" hidden="1">{#N/A,#N/A,FALSE,"PCOL"}</definedName>
    <definedName name="Cobra_2" hidden="1">{#N/A,#N/A,FALSE,"PCOL"}</definedName>
    <definedName name="Cobre" localSheetId="13" hidden="1">{"'CptDifn'!$AA$32:$AG$32"}</definedName>
    <definedName name="Cobre" hidden="1">{"'CptDifn'!$AA$32:$AG$32"}</definedName>
    <definedName name="Cobre_1" localSheetId="13" hidden="1">{"'CptDifn'!$AA$32:$AG$32"}</definedName>
    <definedName name="Cobre_1" hidden="1">{"'CptDifn'!$AA$32:$AG$32"}</definedName>
    <definedName name="Cobre_1_1" localSheetId="13" hidden="1">{"'CptDifn'!$AA$32:$AG$32"}</definedName>
    <definedName name="Cobre_1_1" hidden="1">{"'CptDifn'!$AA$32:$AG$32"}</definedName>
    <definedName name="Cobre_1_1_1" localSheetId="13" hidden="1">{"'CptDifn'!$AA$32:$AG$32"}</definedName>
    <definedName name="Cobre_1_1_1" hidden="1">{"'CptDifn'!$AA$32:$AG$32"}</definedName>
    <definedName name="Cobre_1_2" localSheetId="13" hidden="1">{"'CptDifn'!$AA$32:$AG$32"}</definedName>
    <definedName name="Cobre_1_2" hidden="1">{"'CptDifn'!$AA$32:$AG$32"}</definedName>
    <definedName name="Cobre_2" localSheetId="13" hidden="1">{"'CptDifn'!$AA$32:$AG$32"}</definedName>
    <definedName name="Cobre_2" hidden="1">{"'CptDifn'!$AA$32:$AG$32"}</definedName>
    <definedName name="Cod" hidden="1">#REF!</definedName>
    <definedName name="CODENOME1" hidden="1">#N/A</definedName>
    <definedName name="Codigo" hidden="1">#REF!</definedName>
    <definedName name="codservn">#N/A</definedName>
    <definedName name="cofi" hidden="1">15</definedName>
    <definedName name="Coluna" hidden="1">#REF!</definedName>
    <definedName name="COMAN" localSheetId="13" hidden="1">{"'REL CUSTODIF'!$B$1:$H$72"}</definedName>
    <definedName name="COMAN" hidden="1">{"'REL CUSTODIF'!$B$1:$H$72"}</definedName>
    <definedName name="Combustível">#REF!</definedName>
    <definedName name="Comp" hidden="1">#REF!</definedName>
    <definedName name="Comparativo" hidden="1">#REF!</definedName>
    <definedName name="COMPOSIÇÕES">[20]ABC_COMP!$C$13:$C$170</definedName>
    <definedName name="CONCE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CE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centrado_Cobre" localSheetId="13" hidden="1">{"'CptDifn'!$AA$32:$AG$32"}</definedName>
    <definedName name="Concentrado_Cobre" hidden="1">{"'CptDifn'!$AA$32:$AG$32"}</definedName>
    <definedName name="Concentrado_Cobre_1" localSheetId="13" hidden="1">{"'CptDifn'!$AA$32:$AG$32"}</definedName>
    <definedName name="Concentrado_Cobre_1" hidden="1">{"'CptDifn'!$AA$32:$AG$32"}</definedName>
    <definedName name="Concentrado_Cobre_1_1" localSheetId="13" hidden="1">{"'CptDifn'!$AA$32:$AG$32"}</definedName>
    <definedName name="Concentrado_Cobre_1_1" hidden="1">{"'CptDifn'!$AA$32:$AG$32"}</definedName>
    <definedName name="Concentrado_Cobre_1_1_1" localSheetId="13" hidden="1">{"'CptDifn'!$AA$32:$AG$32"}</definedName>
    <definedName name="Concentrado_Cobre_1_1_1" hidden="1">{"'CptDifn'!$AA$32:$AG$32"}</definedName>
    <definedName name="Concentrado_Cobre_1_2" localSheetId="13" hidden="1">{"'CptDifn'!$AA$32:$AG$32"}</definedName>
    <definedName name="Concentrado_Cobre_1_2" hidden="1">{"'CptDifn'!$AA$32:$AG$32"}</definedName>
    <definedName name="Concentrado_Cobre_2" localSheetId="13" hidden="1">{"'CptDifn'!$AA$32:$AG$32"}</definedName>
    <definedName name="Concentrado_Cobre_2" hidden="1">{"'CptDifn'!$AA$32:$AG$32"}</definedName>
    <definedName name="CONCORRENTE" localSheetId="13" hidden="1">{#N/A,#N/A,FALSE,"Cronograma";#N/A,#N/A,FALSE,"Cronogr. 2"}</definedName>
    <definedName name="CONCORRENTE" hidden="1">{#N/A,#N/A,FALSE,"Cronograma";#N/A,#N/A,FALSE,"Cronogr. 2"}</definedName>
    <definedName name="CONCORRENTE_1" localSheetId="13" hidden="1">{#N/A,#N/A,FALSE,"Cronograma";#N/A,#N/A,FALSE,"Cronogr. 2"}</definedName>
    <definedName name="CONCORRENTE_1" hidden="1">{#N/A,#N/A,FALSE,"Cronograma";#N/A,#N/A,FALSE,"Cronogr. 2"}</definedName>
    <definedName name="CONCORRENTE_1_1" localSheetId="13" hidden="1">{#N/A,#N/A,FALSE,"Cronograma";#N/A,#N/A,FALSE,"Cronogr. 2"}</definedName>
    <definedName name="CONCORRENTE_1_1" hidden="1">{#N/A,#N/A,FALSE,"Cronograma";#N/A,#N/A,FALSE,"Cronogr. 2"}</definedName>
    <definedName name="CONCORRENTE_1_1_1" localSheetId="13" hidden="1">{#N/A,#N/A,FALSE,"Cronograma";#N/A,#N/A,FALSE,"Cronogr. 2"}</definedName>
    <definedName name="CONCORRENTE_1_1_1" hidden="1">{#N/A,#N/A,FALSE,"Cronograma";#N/A,#N/A,FALSE,"Cronogr. 2"}</definedName>
    <definedName name="CONCORRENTE_1_2" localSheetId="13" hidden="1">{#N/A,#N/A,FALSE,"Cronograma";#N/A,#N/A,FALSE,"Cronogr. 2"}</definedName>
    <definedName name="CONCORRENTE_1_2" hidden="1">{#N/A,#N/A,FALSE,"Cronograma";#N/A,#N/A,FALSE,"Cronogr. 2"}</definedName>
    <definedName name="CONCORRENTE_2" localSheetId="13" hidden="1">{#N/A,#N/A,FALSE,"Cronograma";#N/A,#N/A,FALSE,"Cronogr. 2"}</definedName>
    <definedName name="CONCORRENTE_2" hidden="1">{#N/A,#N/A,FALSE,"Cronograma";#N/A,#N/A,FALSE,"Cronogr. 2"}</definedName>
    <definedName name="concorrentes" localSheetId="13" hidden="1">{#N/A,#N/A,FALSE,"Cronograma";#N/A,#N/A,FALSE,"Cronogr. 2"}</definedName>
    <definedName name="concorrentes" hidden="1">{#N/A,#N/A,FALSE,"Cronograma";#N/A,#N/A,FALSE,"Cronogr. 2"}</definedName>
    <definedName name="concorrentes_1" localSheetId="13" hidden="1">{#N/A,#N/A,FALSE,"Cronograma";#N/A,#N/A,FALSE,"Cronogr. 2"}</definedName>
    <definedName name="concorrentes_1" hidden="1">{#N/A,#N/A,FALSE,"Cronograma";#N/A,#N/A,FALSE,"Cronogr. 2"}</definedName>
    <definedName name="concorrentes_1_1" localSheetId="13" hidden="1">{#N/A,#N/A,FALSE,"Cronograma";#N/A,#N/A,FALSE,"Cronogr. 2"}</definedName>
    <definedName name="concorrentes_1_1" hidden="1">{#N/A,#N/A,FALSE,"Cronograma";#N/A,#N/A,FALSE,"Cronogr. 2"}</definedName>
    <definedName name="concorrentes_1_1_1" localSheetId="13" hidden="1">{#N/A,#N/A,FALSE,"Cronograma";#N/A,#N/A,FALSE,"Cronogr. 2"}</definedName>
    <definedName name="concorrentes_1_1_1" hidden="1">{#N/A,#N/A,FALSE,"Cronograma";#N/A,#N/A,FALSE,"Cronogr. 2"}</definedName>
    <definedName name="concorrentes_1_2" localSheetId="13" hidden="1">{#N/A,#N/A,FALSE,"Cronograma";#N/A,#N/A,FALSE,"Cronogr. 2"}</definedName>
    <definedName name="concorrentes_1_2" hidden="1">{#N/A,#N/A,FALSE,"Cronograma";#N/A,#N/A,FALSE,"Cronogr. 2"}</definedName>
    <definedName name="concorrentes_2" localSheetId="13" hidden="1">{#N/A,#N/A,FALSE,"Cronograma";#N/A,#N/A,FALSE,"Cronogr. 2"}</definedName>
    <definedName name="concorrentes_2" hidden="1">{#N/A,#N/A,FALSE,"Cronograma";#N/A,#N/A,FALSE,"Cronogr. 2"}</definedName>
    <definedName name="Consolid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nsolidado" localSheetId="13" hidden="1">{#N/A,#N/A,FALSE,"Cronograma";#N/A,#N/A,FALSE,"Cronogr. 2"}</definedName>
    <definedName name="consolidado" hidden="1">{#N/A,#N/A,FALSE,"Cronograma";#N/A,#N/A,FALSE,"Cronogr. 2"}</definedName>
    <definedName name="conta" localSheetId="13" hidden="1">{"'ReceitaLiquidaME'!$AA$25:$AN$32"}</definedName>
    <definedName name="conta" hidden="1">{"'ReceitaLiquidaME'!$AA$25:$AN$32"}</definedName>
    <definedName name="Controle" localSheetId="13" hidden="1">{"'Quadro'!$A$4:$BG$78"}</definedName>
    <definedName name="Controle" hidden="1">{"'Quadro'!$A$4:$BG$78"}</definedName>
    <definedName name="Controle_1" localSheetId="13" hidden="1">{"'Quadro'!$A$4:$BG$78"}</definedName>
    <definedName name="Controle_1" hidden="1">{"'Quadro'!$A$4:$BG$78"}</definedName>
    <definedName name="Controle_1_1" localSheetId="13" hidden="1">{"'Quadro'!$A$4:$BG$78"}</definedName>
    <definedName name="Controle_1_1" hidden="1">{"'Quadro'!$A$4:$BG$78"}</definedName>
    <definedName name="Controle_1_1_1" localSheetId="13" hidden="1">{"'Quadro'!$A$4:$BG$78"}</definedName>
    <definedName name="Controle_1_1_1" hidden="1">{"'Quadro'!$A$4:$BG$78"}</definedName>
    <definedName name="Controle_1_2" localSheetId="13" hidden="1">{"'Quadro'!$A$4:$BG$78"}</definedName>
    <definedName name="Controle_1_2" hidden="1">{"'Quadro'!$A$4:$BG$78"}</definedName>
    <definedName name="Controle_2" localSheetId="13" hidden="1">{"'Quadro'!$A$4:$BG$78"}</definedName>
    <definedName name="Controle_2" hidden="1">{"'Quadro'!$A$4:$BG$78"}</definedName>
    <definedName name="COONSUMO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OONSUMO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Copia" localSheetId="13" hidden="1">{#N/A,#N/A,FALSE,"PCOL"}</definedName>
    <definedName name="Copia" hidden="1">{#N/A,#N/A,FALSE,"PCOL"}</definedName>
    <definedName name="Copia_1" localSheetId="13" hidden="1">{#N/A,#N/A,FALSE,"PCOL"}</definedName>
    <definedName name="Copia_1" hidden="1">{#N/A,#N/A,FALSE,"PCOL"}</definedName>
    <definedName name="Copia_1_1" localSheetId="13" hidden="1">{#N/A,#N/A,FALSE,"PCOL"}</definedName>
    <definedName name="Copia_1_1" hidden="1">{#N/A,#N/A,FALSE,"PCOL"}</definedName>
    <definedName name="Copia_1_1_1" localSheetId="13" hidden="1">{#N/A,#N/A,FALSE,"PCOL"}</definedName>
    <definedName name="Copia_1_1_1" hidden="1">{#N/A,#N/A,FALSE,"PCOL"}</definedName>
    <definedName name="Copia_1_2" localSheetId="13" hidden="1">{#N/A,#N/A,FALSE,"PCOL"}</definedName>
    <definedName name="Copia_1_2" hidden="1">{#N/A,#N/A,FALSE,"PCOL"}</definedName>
    <definedName name="Copia_2" localSheetId="13" hidden="1">{#N/A,#N/A,FALSE,"PCOL"}</definedName>
    <definedName name="Copia_2" hidden="1">{#N/A,#N/A,FALSE,"PCOL"}</definedName>
    <definedName name="copiaranc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r" localSheetId="13" hidden="1">{"'gráf jan00'!$A$1:$AK$41"}</definedName>
    <definedName name="cor" hidden="1">{"'gráf jan00'!$A$1:$AK$41"}</definedName>
    <definedName name="COTACAO" localSheetId="13" hidden="1">{#N/A,#N/A,TRUE,"Serviços"}</definedName>
    <definedName name="COTACAO" hidden="1">{#N/A,#N/A,TRUE,"Serviços"}</definedName>
    <definedName name="coucou" localSheetId="13" hidden="1">{#N/A,#N/A,TRUE,"Cover sheet";#N/A,#N/A,TRUE,"INPUTS";#N/A,#N/A,TRUE,"OUTPUTS";#N/A,#N/A,TRUE,"VALUATION"}</definedName>
    <definedName name="coucou" hidden="1">{#N/A,#N/A,TRUE,"Cover sheet";#N/A,#N/A,TRUE,"INPUTS";#N/A,#N/A,TRUE,"OUTPUTS";#N/A,#N/A,TRUE,"VALUATION"}</definedName>
    <definedName name="coucou_1" localSheetId="13" hidden="1">{#N/A,#N/A,TRUE,"Cover sheet";#N/A,#N/A,TRUE,"INPUTS";#N/A,#N/A,TRUE,"OUTPUTS";#N/A,#N/A,TRUE,"VALUATION"}</definedName>
    <definedName name="coucou_1" hidden="1">{#N/A,#N/A,TRUE,"Cover sheet";#N/A,#N/A,TRUE,"INPUTS";#N/A,#N/A,TRUE,"OUTPUTS";#N/A,#N/A,TRUE,"VALUATION"}</definedName>
    <definedName name="coucou_1_1" localSheetId="13" hidden="1">{#N/A,#N/A,TRUE,"Cover sheet";#N/A,#N/A,TRUE,"INPUTS";#N/A,#N/A,TRUE,"OUTPUTS";#N/A,#N/A,TRUE,"VALUATION"}</definedName>
    <definedName name="coucou_1_1" hidden="1">{#N/A,#N/A,TRUE,"Cover sheet";#N/A,#N/A,TRUE,"INPUTS";#N/A,#N/A,TRUE,"OUTPUTS";#N/A,#N/A,TRUE,"VALUATION"}</definedName>
    <definedName name="coucou_1_1_1" localSheetId="13" hidden="1">{#N/A,#N/A,TRUE,"Cover sheet";#N/A,#N/A,TRUE,"INPUTS";#N/A,#N/A,TRUE,"OUTPUTS";#N/A,#N/A,TRUE,"VALUATION"}</definedName>
    <definedName name="coucou_1_1_1" hidden="1">{#N/A,#N/A,TRUE,"Cover sheet";#N/A,#N/A,TRUE,"INPUTS";#N/A,#N/A,TRUE,"OUTPUTS";#N/A,#N/A,TRUE,"VALUATION"}</definedName>
    <definedName name="coucou_1_2" localSheetId="13" hidden="1">{#N/A,#N/A,TRUE,"Cover sheet";#N/A,#N/A,TRUE,"INPUTS";#N/A,#N/A,TRUE,"OUTPUTS";#N/A,#N/A,TRUE,"VALUATION"}</definedName>
    <definedName name="coucou_1_2" hidden="1">{#N/A,#N/A,TRUE,"Cover sheet";#N/A,#N/A,TRUE,"INPUTS";#N/A,#N/A,TRUE,"OUTPUTS";#N/A,#N/A,TRUE,"VALUATION"}</definedName>
    <definedName name="coucou_2" localSheetId="13" hidden="1">{#N/A,#N/A,TRUE,"Cover sheet";#N/A,#N/A,TRUE,"INPUTS";#N/A,#N/A,TRUE,"OUTPUTS";#N/A,#N/A,TRUE,"VALUATION"}</definedName>
    <definedName name="coucou_2" hidden="1">{#N/A,#N/A,TRUE,"Cover sheet";#N/A,#N/A,TRUE,"INPUTS";#N/A,#N/A,TRUE,"OUTPUTS";#N/A,#N/A,TRUE,"VALUATION"}</definedName>
    <definedName name="cpu_serv">[21]CPU_ORC!$C$1:$L$8827</definedName>
    <definedName name="CpuAux" hidden="1">#REF!</definedName>
    <definedName name="CPUs" hidden="1">#REF!</definedName>
    <definedName name="CRIT" hidden="1">#REF!</definedName>
    <definedName name="_xlnm.Criteria" hidden="1">#REF!</definedName>
    <definedName name="CRM" localSheetId="13" hidden="1">{#N/A,#N/A,FALSE,"ANEXO3 99 ERA";#N/A,#N/A,FALSE,"ANEXO3 99 UBÁ2";#N/A,#N/A,FALSE,"ANEXO3 99 DTU";#N/A,#N/A,FALSE,"ANEXO3 99 RDR";#N/A,#N/A,FALSE,"ANEXO3 99 UBÁ4";#N/A,#N/A,FALSE,"ANEXO3 99 UBÁ6"}</definedName>
    <definedName name="CRM" hidden="1">{#N/A,#N/A,FALSE,"ANEXO3 99 ERA";#N/A,#N/A,FALSE,"ANEXO3 99 UBÁ2";#N/A,#N/A,FALSE,"ANEXO3 99 DTU";#N/A,#N/A,FALSE,"ANEXO3 99 RDR";#N/A,#N/A,FALSE,"ANEXO3 99 UBÁ4";#N/A,#N/A,FALSE,"ANEXO3 99 UBÁ6"}</definedName>
    <definedName name="CRO" localSheetId="13" hidden="1">{#N/A,#N/A,FALSE,"MO (2)"}</definedName>
    <definedName name="CRO" hidden="1">{#N/A,#N/A,FALSE,"MO (2)"}</definedName>
    <definedName name="Cron" localSheetId="13" hidden="1">{#N/A,#N/A,FALSE,"MO (2)"}</definedName>
    <definedName name="Cron" hidden="1">{#N/A,#N/A,FALSE,"MO (2)"}</definedName>
    <definedName name="cronograma" localSheetId="13" hidden="1">{#N/A,#N/A,TRUE,"Plan1"}</definedName>
    <definedName name="cronograma" hidden="1">{#N/A,#N/A,TRUE,"Plan1"}</definedName>
    <definedName name="Cronograma_2004" localSheetId="13" hidden="1">{"'171'!$A$1:$Z$50"}</definedName>
    <definedName name="Cronograma_2004" hidden="1">{"'171'!$A$1:$Z$50"}</definedName>
    <definedName name="Cronograma_2004_1" localSheetId="13" hidden="1">{"'171'!$A$1:$Z$50"}</definedName>
    <definedName name="Cronograma_2004_1" hidden="1">{"'171'!$A$1:$Z$50"}</definedName>
    <definedName name="Cronograma_2004_1_1" localSheetId="13" hidden="1">{"'171'!$A$1:$Z$50"}</definedName>
    <definedName name="Cronograma_2004_1_1" hidden="1">{"'171'!$A$1:$Z$50"}</definedName>
    <definedName name="Cronograma_2004_1_1_1" localSheetId="13" hidden="1">{"'171'!$A$1:$Z$50"}</definedName>
    <definedName name="Cronograma_2004_1_1_1" hidden="1">{"'171'!$A$1:$Z$50"}</definedName>
    <definedName name="Cronograma_2004_1_2" localSheetId="13" hidden="1">{"'171'!$A$1:$Z$50"}</definedName>
    <definedName name="Cronograma_2004_1_2" hidden="1">{"'171'!$A$1:$Z$50"}</definedName>
    <definedName name="Cronograma_2004_2" localSheetId="13" hidden="1">{"'171'!$A$1:$Z$50"}</definedName>
    <definedName name="Cronograma_2004_2" hidden="1">{"'171'!$A$1:$Z$50"}</definedName>
    <definedName name="Cronograma_Inv" localSheetId="13" hidden="1">{"'Quadro'!$A$4:$BG$78"}</definedName>
    <definedName name="Cronograma_Inv" hidden="1">{"'Quadro'!$A$4:$BG$78"}</definedName>
    <definedName name="Cronograma_Inv_1" localSheetId="13" hidden="1">{"'Quadro'!$A$4:$BG$78"}</definedName>
    <definedName name="Cronograma_Inv_1" hidden="1">{"'Quadro'!$A$4:$BG$78"}</definedName>
    <definedName name="Cronograma_Inv_1_1" localSheetId="13" hidden="1">{"'Quadro'!$A$4:$BG$78"}</definedName>
    <definedName name="Cronograma_Inv_1_1" hidden="1">{"'Quadro'!$A$4:$BG$78"}</definedName>
    <definedName name="Cronograma_Inv_1_1_1" localSheetId="13" hidden="1">{"'Quadro'!$A$4:$BG$78"}</definedName>
    <definedName name="Cronograma_Inv_1_1_1" hidden="1">{"'Quadro'!$A$4:$BG$78"}</definedName>
    <definedName name="Cronograma_Inv_1_2" localSheetId="13" hidden="1">{"'Quadro'!$A$4:$BG$78"}</definedName>
    <definedName name="Cronograma_Inv_1_2" hidden="1">{"'Quadro'!$A$4:$BG$78"}</definedName>
    <definedName name="Cronograma_Inv_2" localSheetId="13" hidden="1">{"'Quadro'!$A$4:$BG$78"}</definedName>
    <definedName name="Cronograma_Inv_2" hidden="1">{"'Quadro'!$A$4:$BG$78"}</definedName>
    <definedName name="CronogramadeExecuçãp2003" localSheetId="13" hidden="1">{#N/A,#N/A,FALSE,"ANEXO3 99 ERA";#N/A,#N/A,FALSE,"ANEXO3 99 UBÁ2";#N/A,#N/A,FALSE,"ANEXO3 99 DTU";#N/A,#N/A,FALSE,"ANEXO3 99 RDR";#N/A,#N/A,FALSE,"ANEXO3 99 UBÁ4";#N/A,#N/A,FALSE,"ANEXO3 99 UBÁ6"}</definedName>
    <definedName name="CronogramadeExecuçãp2003" hidden="1">{#N/A,#N/A,FALSE,"ANEXO3 99 ERA";#N/A,#N/A,FALSE,"ANEXO3 99 UBÁ2";#N/A,#N/A,FALSE,"ANEXO3 99 DTU";#N/A,#N/A,FALSE,"ANEXO3 99 RDR";#N/A,#N/A,FALSE,"ANEXO3 99 UBÁ4";#N/A,#N/A,FALSE,"ANEXO3 99 UBÁ6"}</definedName>
    <definedName name="crys" localSheetId="13" hidden="1">{"'RR'!$A$2:$E$81"}</definedName>
    <definedName name="crys" hidden="1">{"'RR'!$A$2:$E$81"}</definedName>
    <definedName name="csaas" localSheetId="13" hidden="1">{"'RR'!$A$2:$E$81"}</definedName>
    <definedName name="csaas" hidden="1">{"'RR'!$A$2:$E$81"}</definedName>
    <definedName name="CSLL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S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CSSL" localSheetId="13" hidden="1">{#N/A,#N/A,FALSE,"IR E CS 1997";#N/A,#N/A,FALSE,"PR ND";#N/A,#N/A,FALSE,"8191";#N/A,#N/A,FALSE,"8383";#N/A,#N/A,FALSE,"MP 1024";#N/A,#N/A,FALSE,"AD_EX_97";#N/A,#N/A,FALSE,"BD 97"}</definedName>
    <definedName name="CSSL" hidden="1">{#N/A,#N/A,FALSE,"IR E CS 1997";#N/A,#N/A,FALSE,"PR ND";#N/A,#N/A,FALSE,"8191";#N/A,#N/A,FALSE,"8383";#N/A,#N/A,FALSE,"MP 1024";#N/A,#N/A,FALSE,"AD_EX_97";#N/A,#N/A,FALSE,"BD 97"}</definedName>
    <definedName name="CSSL_1" localSheetId="13" hidden="1">{#N/A,#N/A,FALSE,"IR E CS 1997";#N/A,#N/A,FALSE,"PR ND";#N/A,#N/A,FALSE,"8191";#N/A,#N/A,FALSE,"8383";#N/A,#N/A,FALSE,"MP 1024";#N/A,#N/A,FALSE,"AD_EX_97";#N/A,#N/A,FALSE,"BD 97"}</definedName>
    <definedName name="CSSL_1" hidden="1">{#N/A,#N/A,FALSE,"IR E CS 1997";#N/A,#N/A,FALSE,"PR ND";#N/A,#N/A,FALSE,"8191";#N/A,#N/A,FALSE,"8383";#N/A,#N/A,FALSE,"MP 1024";#N/A,#N/A,FALSE,"AD_EX_97";#N/A,#N/A,FALSE,"BD 97"}</definedName>
    <definedName name="CSSL1998" localSheetId="13" hidden="1">{#N/A,#N/A,FALSE,"IR E CS 1997";#N/A,#N/A,FALSE,"PR ND";#N/A,#N/A,FALSE,"8191";#N/A,#N/A,FALSE,"8383";#N/A,#N/A,FALSE,"MP 1024";#N/A,#N/A,FALSE,"AD_EX_97";#N/A,#N/A,FALSE,"BD 97"}</definedName>
    <definedName name="CSSL1998" hidden="1">{#N/A,#N/A,FALSE,"IR E CS 1997";#N/A,#N/A,FALSE,"PR ND";#N/A,#N/A,FALSE,"8191";#N/A,#N/A,FALSE,"8383";#N/A,#N/A,FALSE,"MP 1024";#N/A,#N/A,FALSE,"AD_EX_97";#N/A,#N/A,FALSE,"BD 97"}</definedName>
    <definedName name="CSSL1998_1" localSheetId="13" hidden="1">{#N/A,#N/A,FALSE,"IR E CS 1997";#N/A,#N/A,FALSE,"PR ND";#N/A,#N/A,FALSE,"8191";#N/A,#N/A,FALSE,"8383";#N/A,#N/A,FALSE,"MP 1024";#N/A,#N/A,FALSE,"AD_EX_97";#N/A,#N/A,FALSE,"BD 97"}</definedName>
    <definedName name="CSSL1998_1" hidden="1">{#N/A,#N/A,FALSE,"IR E CS 1997";#N/A,#N/A,FALSE,"PR ND";#N/A,#N/A,FALSE,"8191";#N/A,#N/A,FALSE,"8383";#N/A,#N/A,FALSE,"MP 1024";#N/A,#N/A,FALSE,"AD_EX_97";#N/A,#N/A,FALSE,"BD 97"}</definedName>
    <definedName name="CT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n" localSheetId="13" hidden="1">VLOOKUP(#REF!,rec,5,0)</definedName>
    <definedName name="Cun" localSheetId="5" hidden="1">VLOOKUP(#REF!,rec,5,0)</definedName>
    <definedName name="Cun" hidden="1">VLOOKUP(#REF!,rec,5,0)</definedName>
    <definedName name="CunEq" hidden="1">SUM(IF(#REF! =#REF!,(#REF!)*(#REF!="EQ")))</definedName>
    <definedName name="CunMo" hidden="1">SUM(IF(#REF! =#REF!,(#REF!)*(#REF!="MO")))</definedName>
    <definedName name="CunMp" hidden="1">SUM(IF(#REF! =#REF!,(#REF!)*(#REF!="MP")))</definedName>
    <definedName name="curtoprazo" hidden="1">#REF!</definedName>
    <definedName name="CURV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2" localSheetId="13" hidden="1">{"'171'!$A$1:$Z$50"}</definedName>
    <definedName name="CURVA2" hidden="1">{"'171'!$A$1:$Z$50"}</definedName>
    <definedName name="CURVA2_1" localSheetId="13" hidden="1">{"'171'!$A$1:$Z$50"}</definedName>
    <definedName name="CURVA2_1" hidden="1">{"'171'!$A$1:$Z$50"}</definedName>
    <definedName name="CURVA2_1_1" localSheetId="13" hidden="1">{"'171'!$A$1:$Z$50"}</definedName>
    <definedName name="CURVA2_1_1" hidden="1">{"'171'!$A$1:$Z$50"}</definedName>
    <definedName name="CURVA2_1_1_1" localSheetId="13" hidden="1">{"'171'!$A$1:$Z$50"}</definedName>
    <definedName name="CURVA2_1_1_1" hidden="1">{"'171'!$A$1:$Z$50"}</definedName>
    <definedName name="CURVA2_1_2" localSheetId="13" hidden="1">{"'171'!$A$1:$Z$50"}</definedName>
    <definedName name="CURVA2_1_2" hidden="1">{"'171'!$A$1:$Z$50"}</definedName>
    <definedName name="CURVA2_2" localSheetId="13" hidden="1">{"'171'!$A$1:$Z$50"}</definedName>
    <definedName name="CURVA2_2" hidden="1">{"'171'!$A$1:$Z$50"}</definedName>
    <definedName name="curvaab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rvaab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steio" localSheetId="13" hidden="1">{"'IndicadoresRH'!$AA$50:$AP$67"}</definedName>
    <definedName name="Custeio" hidden="1">{"'IndicadoresRH'!$AA$50:$AP$67"}</definedName>
    <definedName name="Custo_Ad_Not_Horista">#REF!</definedName>
    <definedName name="Custo_Ad_Not_Mensalista">#REF!</definedName>
    <definedName name="CUSTO_ADM_LOCAL_E_MOBILIZACAO">SUMIF(#REF!,"IR5101",#REF!)+SUMIF(#REF!,"IR5102",#REF!)+SUMIF(#REF!,"IR5103",#REF!)+ SUMIF(#REF!,"IR5104",#REF!) + SUMIF(#REF!,"IR5105",#REF!)+ SUMIF(#REF!,"IR5106",#REF!)+ SUMIF(#REF!,"IR5107",#REF!)</definedName>
    <definedName name="Custo_HE_Horista_Diurno">#REF!</definedName>
    <definedName name="Custo_HE_Horista_Notur">#REF!</definedName>
    <definedName name="Custo_HE_Mensalista_Diurno">#REF!</definedName>
    <definedName name="Custo_HE_Mensalista_Notur">#REF!</definedName>
    <definedName name="CUSTO_TREIN._GERAL">#REF!</definedName>
    <definedName name="custoc" hidden="1">#REF!</definedName>
    <definedName name="cvagf" localSheetId="13" hidden="1">{"'REL CUSTODIF'!$B$1:$H$72"}</definedName>
    <definedName name="cvagf" hidden="1">{"'REL CUSTODIF'!$B$1:$H$72"}</definedName>
    <definedName name="CVCVXV" localSheetId="13" hidden="1">{"'gráf jan00'!$A$1:$AK$41"}</definedName>
    <definedName name="CVCVXV" hidden="1">{"'gráf jan00'!$A$1:$AK$41"}</definedName>
    <definedName name="CVDCBC" localSheetId="13" hidden="1">{"'gráf jan00'!$A$1:$AK$41"}</definedName>
    <definedName name="CVDCBC" hidden="1">{"'gráf jan00'!$A$1:$AK$41"}</definedName>
    <definedName name="cvrd2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2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3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rd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CVVCVCV" hidden="1">[22]GRAFICOS!$K$18:$Y$18</definedName>
    <definedName name="cwlksd" localSheetId="13" hidden="1">{#N/A,#N/A,FALSE,"Aging Summary";#N/A,#N/A,FALSE,"Ratio Analysis";#N/A,#N/A,FALSE,"Test 120 Day Accts";#N/A,#N/A,FALSE,"Tickmarks"}</definedName>
    <definedName name="cwlksd" hidden="1">{#N/A,#N/A,FALSE,"Aging Summary";#N/A,#N/A,FALSE,"Ratio Analysis";#N/A,#N/A,FALSE,"Test 120 Day Accts";#N/A,#N/A,FALSE,"Tickmarks"}</definedName>
    <definedName name="cwlksd_1" localSheetId="13" hidden="1">{#N/A,#N/A,FALSE,"Aging Summary";#N/A,#N/A,FALSE,"Ratio Analysis";#N/A,#N/A,FALSE,"Test 120 Day Accts";#N/A,#N/A,FALSE,"Tickmarks"}</definedName>
    <definedName name="cwlksd_1" hidden="1">{#N/A,#N/A,FALSE,"Aging Summary";#N/A,#N/A,FALSE,"Ratio Analysis";#N/A,#N/A,FALSE,"Test 120 Day Accts";#N/A,#N/A,FALSE,"Tickmarks"}</definedName>
    <definedName name="cxz" localSheetId="13" hidden="1">{"'gráf jan00'!$A$1:$AK$41"}</definedName>
    <definedName name="cxz" hidden="1">{"'gráf jan00'!$A$1:$AK$41"}</definedName>
    <definedName name="cxz_1" localSheetId="13" hidden="1">{"'gráf jan00'!$A$1:$AK$41"}</definedName>
    <definedName name="cxz_1" hidden="1">{"'gráf jan00'!$A$1:$AK$41"}</definedName>
    <definedName name="cxz_1_1" localSheetId="13" hidden="1">{"'gráf jan00'!$A$1:$AK$41"}</definedName>
    <definedName name="cxz_1_1" hidden="1">{"'gráf jan00'!$A$1:$AK$41"}</definedName>
    <definedName name="cxz_1_1_1" localSheetId="13" hidden="1">{"'gráf jan00'!$A$1:$AK$41"}</definedName>
    <definedName name="cxz_1_1_1" hidden="1">{"'gráf jan00'!$A$1:$AK$41"}</definedName>
    <definedName name="cxz_1_2" localSheetId="13" hidden="1">{"'gráf jan00'!$A$1:$AK$41"}</definedName>
    <definedName name="cxz_1_2" hidden="1">{"'gráf jan00'!$A$1:$AK$41"}</definedName>
    <definedName name="cxz_2" localSheetId="13" hidden="1">{"'gráf jan00'!$A$1:$AK$41"}</definedName>
    <definedName name="cxz_2" hidden="1">{"'gráf jan00'!$A$1:$AK$41"}</definedName>
    <definedName name="d" localSheetId="13" hidden="1">{#N/A,#N/A,FALSE,"Aging Summary";#N/A,#N/A,FALSE,"Ratio Analysis";#N/A,#N/A,FALSE,"Test 120 Day Accts";#N/A,#N/A,FALSE,"Tickmarks"}</definedName>
    <definedName name="d" hidden="1">{#N/A,#N/A,FALSE,"Aging Summary";#N/A,#N/A,FALSE,"Ratio Analysis";#N/A,#N/A,FALSE,"Test 120 Day Accts";#N/A,#N/A,FALSE,"Tickmarks"}</definedName>
    <definedName name="d_1" localSheetId="13" hidden="1">{#N/A,#N/A,FALSE,"Aging Summary";#N/A,#N/A,FALSE,"Ratio Analysis";#N/A,#N/A,FALSE,"Test 120 Day Accts";#N/A,#N/A,FALSE,"Tickmarks"}</definedName>
    <definedName name="d_1" hidden="1">{#N/A,#N/A,FALSE,"Aging Summary";#N/A,#N/A,FALSE,"Ratio Analysis";#N/A,#N/A,FALSE,"Test 120 Day Accts";#N/A,#N/A,FALSE,"Tickmarks"}</definedName>
    <definedName name="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inho">#REF!</definedName>
    <definedName name="DADOS">#REF!</definedName>
    <definedName name="Dados__Acumulado" localSheetId="13" hidden="1">{"'Ocorrência_que_Impactaram'!$A$1:$Q$43"}</definedName>
    <definedName name="Dados__Acumulado" hidden="1">{"'Ocorrência_que_Impactaram'!$A$1:$Q$43"}</definedName>
    <definedName name="Dados__Acumulado_1" localSheetId="13" hidden="1">{"'Ocorrência_que_Impactaram'!$A$1:$Q$43"}</definedName>
    <definedName name="Dados__Acumulado_1" hidden="1">{"'Ocorrência_que_Impactaram'!$A$1:$Q$43"}</definedName>
    <definedName name="Dados__Acumulado_1_1" localSheetId="13" hidden="1">{"'Ocorrência_que_Impactaram'!$A$1:$Q$43"}</definedName>
    <definedName name="Dados__Acumulado_1_1" hidden="1">{"'Ocorrência_que_Impactaram'!$A$1:$Q$43"}</definedName>
    <definedName name="Dados__Acumulado_1_1_1" localSheetId="13" hidden="1">{"'Ocorrência_que_Impactaram'!$A$1:$Q$43"}</definedName>
    <definedName name="Dados__Acumulado_1_1_1" hidden="1">{"'Ocorrência_que_Impactaram'!$A$1:$Q$43"}</definedName>
    <definedName name="Dados__Acumulado_1_2" localSheetId="13" hidden="1">{"'Ocorrência_que_Impactaram'!$A$1:$Q$43"}</definedName>
    <definedName name="Dados__Acumulado_1_2" hidden="1">{"'Ocorrência_que_Impactaram'!$A$1:$Q$43"}</definedName>
    <definedName name="Dados__Acumulado_2" localSheetId="13" hidden="1">{"'Ocorrência_que_Impactaram'!$A$1:$Q$43"}</definedName>
    <definedName name="Dados__Acumulado_2" hidden="1">{"'Ocorrência_que_Impactaram'!$A$1:$Q$43"}</definedName>
    <definedName name="Dados_Acumulado" localSheetId="13" hidden="1">{"'Ocorrência_que_Impactaram'!$A$1:$Q$43"}</definedName>
    <definedName name="Dados_Acumulado" hidden="1">{"'Ocorrência_que_Impactaram'!$A$1:$Q$43"}</definedName>
    <definedName name="Dados_Acumulado_1" localSheetId="13" hidden="1">{"'Ocorrência_que_Impactaram'!$A$1:$Q$43"}</definedName>
    <definedName name="Dados_Acumulado_1" hidden="1">{"'Ocorrência_que_Impactaram'!$A$1:$Q$43"}</definedName>
    <definedName name="Dados_Acumulado_1_1" localSheetId="13" hidden="1">{"'Ocorrência_que_Impactaram'!$A$1:$Q$43"}</definedName>
    <definedName name="Dados_Acumulado_1_1" hidden="1">{"'Ocorrência_que_Impactaram'!$A$1:$Q$43"}</definedName>
    <definedName name="Dados_Acumulado_1_1_1" localSheetId="13" hidden="1">{"'Ocorrência_que_Impactaram'!$A$1:$Q$43"}</definedName>
    <definedName name="Dados_Acumulado_1_1_1" hidden="1">{"'Ocorrência_que_Impactaram'!$A$1:$Q$43"}</definedName>
    <definedName name="Dados_Acumulado_1_2" localSheetId="13" hidden="1">{"'Ocorrência_que_Impactaram'!$A$1:$Q$43"}</definedName>
    <definedName name="Dados_Acumulado_1_2" hidden="1">{"'Ocorrência_que_Impactaram'!$A$1:$Q$43"}</definedName>
    <definedName name="Dados_Acumulado_2" localSheetId="13" hidden="1">{"'Ocorrência_que_Impactaram'!$A$1:$Q$43"}</definedName>
    <definedName name="Dados_Acumulado_2" hidden="1">{"'Ocorrência_que_Impactaram'!$A$1:$Q$43"}</definedName>
    <definedName name="DADOS2" localSheetId="13" hidden="1">{"'gráf jan00'!$A$1:$AK$41"}</definedName>
    <definedName name="DADOS2" hidden="1">{"'gráf jan00'!$A$1:$AK$41"}</definedName>
    <definedName name="DAER1" localSheetId="13" hidden="1">{#N/A,#N/A,TRUE,"Serviços"}</definedName>
    <definedName name="DAER1" hidden="1">{#N/A,#N/A,TRUE,"Serviços"}</definedName>
    <definedName name="DAER11" localSheetId="13" hidden="1">{#N/A,#N/A,TRUE,"Serviços"}</definedName>
    <definedName name="DAER11" hidden="1">{#N/A,#N/A,TRUE,"Serviços"}</definedName>
    <definedName name="daf" localSheetId="13" hidden="1">{#N/A,#N/A,FALSE,"RESUMO-BB1";#N/A,#N/A,FALSE,"MOD-A01-R - BB1";#N/A,#N/A,FALSE,"URB-BB1"}</definedName>
    <definedName name="daf" hidden="1">{#N/A,#N/A,FALSE,"RESUMO-BB1";#N/A,#N/A,FALSE,"MOD-A01-R - BB1";#N/A,#N/A,FALSE,"URB-BB1"}</definedName>
    <definedName name="DAIKOLXHXC" hidden="1">#REF!</definedName>
    <definedName name="dalm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lm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s" localSheetId="13" hidden="1">{#N/A,#N/A,FALSE,"ET-CAPA";#N/A,#N/A,FALSE,"ET-PAG1";#N/A,#N/A,FALSE,"ET-PAG2";#N/A,#N/A,FALSE,"ET-PAG3";#N/A,#N/A,FALSE,"ET-PAG4";#N/A,#N/A,FALSE,"ET-PAG5"}</definedName>
    <definedName name="das" hidden="1">{#N/A,#N/A,FALSE,"ET-CAPA";#N/A,#N/A,FALSE,"ET-PAG1";#N/A,#N/A,FALSE,"ET-PAG2";#N/A,#N/A,FALSE,"ET-PAG3";#N/A,#N/A,FALSE,"ET-PAG4";#N/A,#N/A,FALSE,"ET-PAG5"}</definedName>
    <definedName name="das_1" localSheetId="13" hidden="1">{"real",#N/A,FALSE,"TOTAL";"REAL",#N/A,FALSE,"760";"REAL",#N/A,FALSE,"761"}</definedName>
    <definedName name="das_1" hidden="1">{"real",#N/A,FALSE,"TOTAL";"REAL",#N/A,FALSE,"760";"REAL",#N/A,FALSE,"761"}</definedName>
    <definedName name="das_1_1" localSheetId="13" hidden="1">{"real",#N/A,FALSE,"TOTAL";"REAL",#N/A,FALSE,"760";"REAL",#N/A,FALSE,"761"}</definedName>
    <definedName name="das_1_1" hidden="1">{"real",#N/A,FALSE,"TOTAL";"REAL",#N/A,FALSE,"760";"REAL",#N/A,FALSE,"761"}</definedName>
    <definedName name="das_1_1_1" localSheetId="13" hidden="1">{"real",#N/A,FALSE,"TOTAL";"REAL",#N/A,FALSE,"760";"REAL",#N/A,FALSE,"761"}</definedName>
    <definedName name="das_1_1_1" hidden="1">{"real",#N/A,FALSE,"TOTAL";"REAL",#N/A,FALSE,"760";"REAL",#N/A,FALSE,"761"}</definedName>
    <definedName name="das_1_2" localSheetId="13" hidden="1">{"real",#N/A,FALSE,"TOTAL";"REAL",#N/A,FALSE,"760";"REAL",#N/A,FALSE,"761"}</definedName>
    <definedName name="das_1_2" hidden="1">{"real",#N/A,FALSE,"TOTAL";"REAL",#N/A,FALSE,"760";"REAL",#N/A,FALSE,"761"}</definedName>
    <definedName name="das_2" localSheetId="13" hidden="1">{"real",#N/A,FALSE,"TOTAL";"REAL",#N/A,FALSE,"760";"REAL",#N/A,FALSE,"761"}</definedName>
    <definedName name="das_2" hidden="1">{"real",#N/A,FALSE,"TOTAL";"REAL",#N/A,FALSE,"760";"REAL",#N/A,FALSE,"761"}</definedName>
    <definedName name="dash8" localSheetId="13" hidden="1">{"'RR'!$A$2:$E$81"}</definedName>
    <definedName name="dash8" hidden="1">{"'RR'!$A$2:$E$81"}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09" hidden="1">#REF!</definedName>
    <definedName name="DATAS">#REF!</definedName>
    <definedName name="DAVI" localSheetId="13" hidden="1">{#N/A,#N/A,TRUE,"Serviços"}</definedName>
    <definedName name="DAVI" hidden="1">{#N/A,#N/A,TRUE,"Serviços"}</definedName>
    <definedName name="david" localSheetId="13" hidden="1">{"'gráf jan00'!$A$1:$AK$41"}</definedName>
    <definedName name="david" hidden="1">{"'gráf jan00'!$A$1:$AK$41"}</definedName>
    <definedName name="david_1" localSheetId="13" hidden="1">{"'gráf jan00'!$A$1:$AK$41"}</definedName>
    <definedName name="david_1" hidden="1">{"'gráf jan00'!$A$1:$AK$41"}</definedName>
    <definedName name="david_1_1" localSheetId="13" hidden="1">{"'gráf jan00'!$A$1:$AK$41"}</definedName>
    <definedName name="david_1_1" hidden="1">{"'gráf jan00'!$A$1:$AK$41"}</definedName>
    <definedName name="david_1_1_1" localSheetId="13" hidden="1">{"'gráf jan00'!$A$1:$AK$41"}</definedName>
    <definedName name="david_1_1_1" hidden="1">{"'gráf jan00'!$A$1:$AK$41"}</definedName>
    <definedName name="david_1_2" localSheetId="13" hidden="1">{"'gráf jan00'!$A$1:$AK$41"}</definedName>
    <definedName name="david_1_2" hidden="1">{"'gráf jan00'!$A$1:$AK$41"}</definedName>
    <definedName name="david_2" localSheetId="13" hidden="1">{"'gráf jan00'!$A$1:$AK$41"}</definedName>
    <definedName name="david_2" hidden="1">{"'gráf jan00'!$A$1:$AK$41"}</definedName>
    <definedName name="david1" localSheetId="13" hidden="1">{"'gráf jan00'!$A$1:$AK$41"}</definedName>
    <definedName name="david1" hidden="1">{"'gráf jan00'!$A$1:$AK$41"}</definedName>
    <definedName name="david1_1" localSheetId="13" hidden="1">{"'gráf jan00'!$A$1:$AK$41"}</definedName>
    <definedName name="david1_1" hidden="1">{"'gráf jan00'!$A$1:$AK$41"}</definedName>
    <definedName name="david1_1_1" localSheetId="13" hidden="1">{"'gráf jan00'!$A$1:$AK$41"}</definedName>
    <definedName name="david1_1_1" hidden="1">{"'gráf jan00'!$A$1:$AK$41"}</definedName>
    <definedName name="david1_1_1_1" localSheetId="13" hidden="1">{"'gráf jan00'!$A$1:$AK$41"}</definedName>
    <definedName name="david1_1_1_1" hidden="1">{"'gráf jan00'!$A$1:$AK$41"}</definedName>
    <definedName name="david1_1_2" localSheetId="13" hidden="1">{"'gráf jan00'!$A$1:$AK$41"}</definedName>
    <definedName name="david1_1_2" hidden="1">{"'gráf jan00'!$A$1:$AK$41"}</definedName>
    <definedName name="david1_2" localSheetId="13" hidden="1">{"'gráf jan00'!$A$1:$AK$41"}</definedName>
    <definedName name="david1_2" hidden="1">{"'gráf jan00'!$A$1:$AK$41"}</definedName>
    <definedName name="dcDCEDSDFV" localSheetId="13" hidden="1">{"'REL CUSTODIF'!$B$1:$H$72"}</definedName>
    <definedName name="dcDCEDSDFV" hidden="1">{"'REL CUSTODIF'!$B$1:$H$72"}</definedName>
    <definedName name="DCS" localSheetId="13" hidden="1">{"'RR'!$A$2:$E$81"}</definedName>
    <definedName name="DCS" hidden="1">{"'RR'!$A$2:$E$81"}</definedName>
    <definedName name="dd" hidden="1">#REF!</definedName>
    <definedName name="ddd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DD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" hidden="1">#REF!</definedName>
    <definedName name="dddd_1" localSheetId="13" hidden="1">{#N/A,#N/A,FALSE,"PCOL"}</definedName>
    <definedName name="dddd_1" hidden="1">{#N/A,#N/A,FALSE,"PCOL"}</definedName>
    <definedName name="dddd_1_1" localSheetId="13" hidden="1">{#N/A,#N/A,FALSE,"PCOL"}</definedName>
    <definedName name="dddd_1_1" hidden="1">{#N/A,#N/A,FALSE,"PCOL"}</definedName>
    <definedName name="dddd_1_1_1" localSheetId="13" hidden="1">{#N/A,#N/A,FALSE,"PCOL"}</definedName>
    <definedName name="dddd_1_1_1" hidden="1">{#N/A,#N/A,FALSE,"PCOL"}</definedName>
    <definedName name="dddd_1_2" localSheetId="13" hidden="1">{#N/A,#N/A,FALSE,"PCOL"}</definedName>
    <definedName name="dddd_1_2" hidden="1">{#N/A,#N/A,FALSE,"PCOL"}</definedName>
    <definedName name="dddd_2" localSheetId="13" hidden="1">{#N/A,#N/A,FALSE,"PCOL"}</definedName>
    <definedName name="dddd_2" hidden="1">{#N/A,#N/A,FALSE,"PCOL"}</definedName>
    <definedName name="ddddd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dddd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" localSheetId="13" hidden="1">{"CAPA",#N/A,FALSE,"CAPA"}</definedName>
    <definedName name="dddddddd" hidden="1">{"CAPA",#N/A,FALSE,"CAPA"}</definedName>
    <definedName name="dddddddd_1" localSheetId="13" hidden="1">{"CAPA",#N/A,FALSE,"CAPA"}</definedName>
    <definedName name="dddddddd_1" hidden="1">{"CAPA",#N/A,FALSE,"CAPA"}</definedName>
    <definedName name="dddddddd_1_1" localSheetId="13" hidden="1">{"CAPA",#N/A,FALSE,"CAPA"}</definedName>
    <definedName name="dddddddd_1_1" hidden="1">{"CAPA",#N/A,FALSE,"CAPA"}</definedName>
    <definedName name="dddddddd_1_1_1" localSheetId="13" hidden="1">{"CAPA",#N/A,FALSE,"CAPA"}</definedName>
    <definedName name="dddddddd_1_1_1" hidden="1">{"CAPA",#N/A,FALSE,"CAPA"}</definedName>
    <definedName name="dddddddd_1_2" localSheetId="13" hidden="1">{"CAPA",#N/A,FALSE,"CAPA"}</definedName>
    <definedName name="dddddddd_1_2" hidden="1">{"CAPA",#N/A,FALSE,"CAPA"}</definedName>
    <definedName name="dddddddd_2" localSheetId="13" hidden="1">{"CAPA",#N/A,FALSE,"CAPA"}</definedName>
    <definedName name="dddddddd_2" hidden="1">{"CAPA",#N/A,FALSE,"CAPA"}</definedName>
    <definedName name="dddddddddddd" localSheetId="13" hidden="1">{"'gráf jan00'!$A$1:$AK$41"}</definedName>
    <definedName name="dddddddddddd" hidden="1">{"'gráf jan00'!$A$1:$AK$41"}</definedName>
    <definedName name="dddddddddddd_1" localSheetId="13" hidden="1">{"'gráf jan00'!$A$1:$AK$41"}</definedName>
    <definedName name="dddddddddddd_1" hidden="1">{"'gráf jan00'!$A$1:$AK$41"}</definedName>
    <definedName name="dddddddddddd_1_1" localSheetId="13" hidden="1">{"'gráf jan00'!$A$1:$AK$41"}</definedName>
    <definedName name="dddddddddddd_1_1" hidden="1">{"'gráf jan00'!$A$1:$AK$41"}</definedName>
    <definedName name="dddddddddddd_1_1_1" localSheetId="13" hidden="1">{"'gráf jan00'!$A$1:$AK$41"}</definedName>
    <definedName name="dddddddddddd_1_1_1" hidden="1">{"'gráf jan00'!$A$1:$AK$41"}</definedName>
    <definedName name="dddddddddddd_1_2" localSheetId="13" hidden="1">{"'gráf jan00'!$A$1:$AK$41"}</definedName>
    <definedName name="dddddddddddd_1_2" hidden="1">{"'gráf jan00'!$A$1:$AK$41"}</definedName>
    <definedName name="dddddddddddd_2" localSheetId="13" hidden="1">{"'gráf jan00'!$A$1:$AK$41"}</definedName>
    <definedName name="dddddddddddd_2" hidden="1">{"'gráf jan00'!$A$1:$AK$41"}</definedName>
    <definedName name="DDDDDDDDDDDDDDDDD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DDDDDDDDDD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ffgrr" hidden="1">#N/A</definedName>
    <definedName name="DDEEERE" localSheetId="13" hidden="1">{"'gráf jan00'!$A$1:$AK$41"}</definedName>
    <definedName name="DDEEERE" hidden="1">{"'gráf jan00'!$A$1:$AK$41"}</definedName>
    <definedName name="DDEEERE_1" localSheetId="13" hidden="1">{"'gráf jan00'!$A$1:$AK$41"}</definedName>
    <definedName name="DDEEERE_1" hidden="1">{"'gráf jan00'!$A$1:$AK$41"}</definedName>
    <definedName name="DDEEERE_1_1" localSheetId="13" hidden="1">{"'gráf jan00'!$A$1:$AK$41"}</definedName>
    <definedName name="DDEEERE_1_1" hidden="1">{"'gráf jan00'!$A$1:$AK$41"}</definedName>
    <definedName name="DDEEERE_1_1_1" localSheetId="13" hidden="1">{"'gráf jan00'!$A$1:$AK$41"}</definedName>
    <definedName name="DDEEERE_1_1_1" hidden="1">{"'gráf jan00'!$A$1:$AK$41"}</definedName>
    <definedName name="DDEEERE_1_2" localSheetId="13" hidden="1">{"'gráf jan00'!$A$1:$AK$41"}</definedName>
    <definedName name="DDEEERE_1_2" hidden="1">{"'gráf jan00'!$A$1:$AK$41"}</definedName>
    <definedName name="DDEEERE_2" localSheetId="13" hidden="1">{"'gráf jan00'!$A$1:$AK$41"}</definedName>
    <definedName name="DDEEERE_2" hidden="1">{"'gráf jan00'!$A$1:$AK$41"}</definedName>
    <definedName name="dd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ghj" localSheetId="13" hidden="1">{"'CptDifn'!$AA$32:$AG$32"}</definedName>
    <definedName name="ddfghj" hidden="1">{"'CptDifn'!$AA$32:$AG$32"}</definedName>
    <definedName name="ddfghj_1" localSheetId="13" hidden="1">{"'CptDifn'!$AA$32:$AG$32"}</definedName>
    <definedName name="ddfghj_1" hidden="1">{"'CptDifn'!$AA$32:$AG$32"}</definedName>
    <definedName name="ddfghj_1_1" localSheetId="13" hidden="1">{"'CptDifn'!$AA$32:$AG$32"}</definedName>
    <definedName name="ddfghj_1_1" hidden="1">{"'CptDifn'!$AA$32:$AG$32"}</definedName>
    <definedName name="ddfghj_1_1_1" localSheetId="13" hidden="1">{"'CptDifn'!$AA$32:$AG$32"}</definedName>
    <definedName name="ddfghj_1_1_1" hidden="1">{"'CptDifn'!$AA$32:$AG$32"}</definedName>
    <definedName name="ddfghj_1_2" localSheetId="13" hidden="1">{"'CptDifn'!$AA$32:$AG$32"}</definedName>
    <definedName name="ddfghj_1_2" hidden="1">{"'CptDifn'!$AA$32:$AG$32"}</definedName>
    <definedName name="ddfghj_2" localSheetId="13" hidden="1">{"'CptDifn'!$AA$32:$AG$32"}</definedName>
    <definedName name="ddfghj_2" hidden="1">{"'CptDifn'!$AA$32:$AG$32"}</definedName>
    <definedName name="D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AM" localSheetId="13" hidden="1">{"'CptDifn'!$AA$32:$AG$32"}</definedName>
    <definedName name="DEAM" hidden="1">{"'CptDifn'!$AA$32:$AG$32"}</definedName>
    <definedName name="DEAM_1" localSheetId="13" hidden="1">{"'CptDifn'!$AA$32:$AG$32"}</definedName>
    <definedName name="DEAM_1" hidden="1">{"'CptDifn'!$AA$32:$AG$32"}</definedName>
    <definedName name="DEAM_1_1" localSheetId="13" hidden="1">{"'CptDifn'!$AA$32:$AG$32"}</definedName>
    <definedName name="DEAM_1_1" hidden="1">{"'CptDifn'!$AA$32:$AG$32"}</definedName>
    <definedName name="DEAM_1_1_1" localSheetId="13" hidden="1">{"'CptDifn'!$AA$32:$AG$32"}</definedName>
    <definedName name="DEAM_1_1_1" hidden="1">{"'CptDifn'!$AA$32:$AG$32"}</definedName>
    <definedName name="DEAM_1_2" localSheetId="13" hidden="1">{"'CptDifn'!$AA$32:$AG$32"}</definedName>
    <definedName name="DEAM_1_2" hidden="1">{"'CptDifn'!$AA$32:$AG$32"}</definedName>
    <definedName name="DEAM_2" localSheetId="13" hidden="1">{"'CptDifn'!$AA$32:$AG$32"}</definedName>
    <definedName name="DEAM_2" hidden="1">{"'CptDifn'!$AA$32:$AG$32"}</definedName>
    <definedName name="DEAS" localSheetId="13" hidden="1">{"'CptDifn'!$AA$32:$AG$32"}</definedName>
    <definedName name="DEAS" hidden="1">{"'CptDifn'!$AA$32:$AG$32"}</definedName>
    <definedName name="DEAS_1" localSheetId="13" hidden="1">{"'CptDifn'!$AA$32:$AG$32"}</definedName>
    <definedName name="DEAS_1" hidden="1">{"'CptDifn'!$AA$32:$AG$32"}</definedName>
    <definedName name="DEAS_1_1" localSheetId="13" hidden="1">{"'CptDifn'!$AA$32:$AG$32"}</definedName>
    <definedName name="DEAS_1_1" hidden="1">{"'CptDifn'!$AA$32:$AG$32"}</definedName>
    <definedName name="DEAS_1_1_1" localSheetId="13" hidden="1">{"'CptDifn'!$AA$32:$AG$32"}</definedName>
    <definedName name="DEAS_1_1_1" hidden="1">{"'CptDifn'!$AA$32:$AG$32"}</definedName>
    <definedName name="DEAS_1_2" localSheetId="13" hidden="1">{"'CptDifn'!$AA$32:$AG$32"}</definedName>
    <definedName name="DEAS_1_2" hidden="1">{"'CptDifn'!$AA$32:$AG$32"}</definedName>
    <definedName name="DEAS_2" localSheetId="13" hidden="1">{"'CptDifn'!$AA$32:$AG$32"}</definedName>
    <definedName name="DEAS_2" hidden="1">{"'CptDifn'!$AA$32:$AG$32"}</definedName>
    <definedName name="DECG" localSheetId="13" hidden="1">{"'CptDifn'!$AA$32:$AG$32"}</definedName>
    <definedName name="DECG" hidden="1">{"'CptDifn'!$AA$32:$AG$32"}</definedName>
    <definedName name="DECG_1" localSheetId="13" hidden="1">{"'CptDifn'!$AA$32:$AG$32"}</definedName>
    <definedName name="DECG_1" hidden="1">{"'CptDifn'!$AA$32:$AG$32"}</definedName>
    <definedName name="DECG_1_1" localSheetId="13" hidden="1">{"'CptDifn'!$AA$32:$AG$32"}</definedName>
    <definedName name="DECG_1_1" hidden="1">{"'CptDifn'!$AA$32:$AG$32"}</definedName>
    <definedName name="DECG_1_1_1" localSheetId="13" hidden="1">{"'CptDifn'!$AA$32:$AG$32"}</definedName>
    <definedName name="DECG_1_1_1" hidden="1">{"'CptDifn'!$AA$32:$AG$32"}</definedName>
    <definedName name="DECG_1_2" localSheetId="13" hidden="1">{"'CptDifn'!$AA$32:$AG$32"}</definedName>
    <definedName name="DECG_1_2" hidden="1">{"'CptDifn'!$AA$32:$AG$32"}</definedName>
    <definedName name="DECG_2" localSheetId="13" hidden="1">{"'CptDifn'!$AA$32:$AG$32"}</definedName>
    <definedName name="DECG_2" hidden="1">{"'CptDifn'!$AA$32:$AG$32"}</definedName>
    <definedName name="DECG1" localSheetId="13" hidden="1">{"'CptDifn'!$AA$32:$AG$32"}</definedName>
    <definedName name="DECG1" hidden="1">{"'CptDifn'!$AA$32:$AG$32"}</definedName>
    <definedName name="DECG1_1" localSheetId="13" hidden="1">{"'CptDifn'!$AA$32:$AG$32"}</definedName>
    <definedName name="DECG1_1" hidden="1">{"'CptDifn'!$AA$32:$AG$32"}</definedName>
    <definedName name="DECG1_1_1" localSheetId="13" hidden="1">{"'CptDifn'!$AA$32:$AG$32"}</definedName>
    <definedName name="DECG1_1_1" hidden="1">{"'CptDifn'!$AA$32:$AG$32"}</definedName>
    <definedName name="DECG1_1_1_1" localSheetId="13" hidden="1">{"'CptDifn'!$AA$32:$AG$32"}</definedName>
    <definedName name="DECG1_1_1_1" hidden="1">{"'CptDifn'!$AA$32:$AG$32"}</definedName>
    <definedName name="DECG1_1_2" localSheetId="13" hidden="1">{"'CptDifn'!$AA$32:$AG$32"}</definedName>
    <definedName name="DECG1_1_2" hidden="1">{"'CptDifn'!$AA$32:$AG$32"}</definedName>
    <definedName name="DECG1_2" localSheetId="13" hidden="1">{"'CptDifn'!$AA$32:$AG$32"}</definedName>
    <definedName name="DECG1_2" hidden="1">{"'CptDifn'!$AA$32:$AG$32"}</definedName>
    <definedName name="Decução">#REF!</definedName>
    <definedName name="def" hidden="1">8</definedName>
    <definedName name="defwe" localSheetId="13" hidden="1">{"'Quadro'!$A$4:$BG$78"}</definedName>
    <definedName name="defwe" hidden="1">{"'Quadro'!$A$4:$BG$78"}</definedName>
    <definedName name="defwe_1" localSheetId="13" hidden="1">{"'Quadro'!$A$4:$BG$78"}</definedName>
    <definedName name="defwe_1" hidden="1">{"'Quadro'!$A$4:$BG$78"}</definedName>
    <definedName name="defwe_1_1" localSheetId="13" hidden="1">{"'Quadro'!$A$4:$BG$78"}</definedName>
    <definedName name="defwe_1_1" hidden="1">{"'Quadro'!$A$4:$BG$78"}</definedName>
    <definedName name="defwe_1_1_1" localSheetId="13" hidden="1">{"'Quadro'!$A$4:$BG$78"}</definedName>
    <definedName name="defwe_1_1_1" hidden="1">{"'Quadro'!$A$4:$BG$78"}</definedName>
    <definedName name="defwe_1_2" localSheetId="13" hidden="1">{"'Quadro'!$A$4:$BG$78"}</definedName>
    <definedName name="defwe_1_2" hidden="1">{"'Quadro'!$A$4:$BG$78"}</definedName>
    <definedName name="defwe_2" localSheetId="13" hidden="1">{"'Quadro'!$A$4:$BG$78"}</definedName>
    <definedName name="defwe_2" hidden="1">{"'Quadro'!$A$4:$BG$78"}</definedName>
    <definedName name="deg" localSheetId="13" hidden="1">{"'CptDifn'!$AA$32:$AG$32"}</definedName>
    <definedName name="deg" hidden="1">{"'CptDifn'!$AA$32:$AG$32"}</definedName>
    <definedName name="deg_1" localSheetId="13" hidden="1">{"'CptDifn'!$AA$32:$AG$32"}</definedName>
    <definedName name="deg_1" hidden="1">{"'CptDifn'!$AA$32:$AG$32"}</definedName>
    <definedName name="deg_1_1" localSheetId="13" hidden="1">{"'CptDifn'!$AA$32:$AG$32"}</definedName>
    <definedName name="deg_1_1" hidden="1">{"'CptDifn'!$AA$32:$AG$32"}</definedName>
    <definedName name="deg_1_1_1" localSheetId="13" hidden="1">{"'CptDifn'!$AA$32:$AG$32"}</definedName>
    <definedName name="deg_1_1_1" hidden="1">{"'CptDifn'!$AA$32:$AG$32"}</definedName>
    <definedName name="deg_1_2" localSheetId="13" hidden="1">{"'CptDifn'!$AA$32:$AG$32"}</definedName>
    <definedName name="deg_1_2" hidden="1">{"'CptDifn'!$AA$32:$AG$32"}</definedName>
    <definedName name="deg_2" localSheetId="13" hidden="1">{"'CptDifn'!$AA$32:$AG$32"}</definedName>
    <definedName name="deg_2" hidden="1">{"'CptDifn'!$AA$32:$AG$32"}</definedName>
    <definedName name="DEGL" localSheetId="13" hidden="1">{"'CptDifn'!$AA$32:$AG$32"}</definedName>
    <definedName name="DEGL" hidden="1">{"'CptDifn'!$AA$32:$AG$32"}</definedName>
    <definedName name="DEGL_1" localSheetId="13" hidden="1">{"'CptDifn'!$AA$32:$AG$32"}</definedName>
    <definedName name="DEGL_1" hidden="1">{"'CptDifn'!$AA$32:$AG$32"}</definedName>
    <definedName name="DEGL_1_1" localSheetId="13" hidden="1">{"'CptDifn'!$AA$32:$AG$32"}</definedName>
    <definedName name="DEGL_1_1" hidden="1">{"'CptDifn'!$AA$32:$AG$32"}</definedName>
    <definedName name="DEGL_1_1_1" localSheetId="13" hidden="1">{"'CptDifn'!$AA$32:$AG$32"}</definedName>
    <definedName name="DEGL_1_1_1" hidden="1">{"'CptDifn'!$AA$32:$AG$32"}</definedName>
    <definedName name="DEGL_1_2" localSheetId="13" hidden="1">{"'CptDifn'!$AA$32:$AG$32"}</definedName>
    <definedName name="DEGL_1_2" hidden="1">{"'CptDifn'!$AA$32:$AG$32"}</definedName>
    <definedName name="DEGL_2" localSheetId="13" hidden="1">{"'CptDifn'!$AA$32:$AG$32"}</definedName>
    <definedName name="DEGL_2" hidden="1">{"'CptDifn'!$AA$32:$AG$32"}</definedName>
    <definedName name="DEL" localSheetId="13" hidden="1">{"'gráf jan00'!$A$1:$AK$41"}</definedName>
    <definedName name="DEL" hidden="1">{"'gráf jan00'!$A$1:$AK$41"}</definedName>
    <definedName name="deletar" hidden="1">#REF!</definedName>
    <definedName name="delet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mais" localSheetId="13" hidden="1">{"'CptDifn'!$AA$32:$AG$32"}</definedName>
    <definedName name="Demais" hidden="1">{"'CptDifn'!$AA$32:$AG$32"}</definedName>
    <definedName name="Demais_1" localSheetId="13" hidden="1">{"'CptDifn'!$AA$32:$AG$32"}</definedName>
    <definedName name="Demais_1" hidden="1">{"'CptDifn'!$AA$32:$AG$32"}</definedName>
    <definedName name="Demais_1_1" localSheetId="13" hidden="1">{"'CptDifn'!$AA$32:$AG$32"}</definedName>
    <definedName name="Demais_1_1" hidden="1">{"'CptDifn'!$AA$32:$AG$32"}</definedName>
    <definedName name="Demais_1_1_1" localSheetId="13" hidden="1">{"'CptDifn'!$AA$32:$AG$32"}</definedName>
    <definedName name="Demais_1_1_1" hidden="1">{"'CptDifn'!$AA$32:$AG$32"}</definedName>
    <definedName name="Demais_1_2" localSheetId="13" hidden="1">{"'CptDifn'!$AA$32:$AG$32"}</definedName>
    <definedName name="Demais_1_2" hidden="1">{"'CptDifn'!$AA$32:$AG$32"}</definedName>
    <definedName name="Demais_2" localSheetId="13" hidden="1">{"'CptDifn'!$AA$32:$AG$32"}</definedName>
    <definedName name="Demais_2" hidden="1">{"'CptDifn'!$AA$32:$AG$32"}</definedName>
    <definedName name="depreciacion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preciac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qwrfqe" localSheetId="13" hidden="1">{"'REL CUSTODIF'!$B$1:$H$72"}</definedName>
    <definedName name="deqwrfqe" hidden="1">{"'REL CUSTODIF'!$B$1:$H$72"}</definedName>
    <definedName name="D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RF" localSheetId="13" hidden="1">{#N/A,#N/A,FALSE,"310.1";#N/A,#N/A,FALSE,"321.1";#N/A,#N/A,FALSE,"320.3";#N/A,#N/A,FALSE,"330.1"}</definedName>
    <definedName name="DERF" hidden="1">{#N/A,#N/A,FALSE,"310.1";#N/A,#N/A,FALSE,"321.1";#N/A,#N/A,FALSE,"320.3";#N/A,#N/A,FALSE,"330.1"}</definedName>
    <definedName name="d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arg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escarg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escAux" hidden="1">#N/A</definedName>
    <definedName name="DESCOR" localSheetId="13" hidden="1">{"'gráf jan00'!$A$1:$AK$41"}</definedName>
    <definedName name="DESCOR" hidden="1">{"'gráf jan00'!$A$1:$AK$41"}</definedName>
    <definedName name="DESCOR_1" localSheetId="13" hidden="1">{"'gráf jan00'!$A$1:$AK$41"}</definedName>
    <definedName name="DESCOR_1" hidden="1">{"'gráf jan00'!$A$1:$AK$41"}</definedName>
    <definedName name="DESCOR_1_1" localSheetId="13" hidden="1">{"'gráf jan00'!$A$1:$AK$41"}</definedName>
    <definedName name="DESCOR_1_1" hidden="1">{"'gráf jan00'!$A$1:$AK$41"}</definedName>
    <definedName name="DESCOR_1_1_1" localSheetId="13" hidden="1">{"'gráf jan00'!$A$1:$AK$41"}</definedName>
    <definedName name="DESCOR_1_1_1" hidden="1">{"'gráf jan00'!$A$1:$AK$41"}</definedName>
    <definedName name="DESCOR_1_2" localSheetId="13" hidden="1">{"'gráf jan00'!$A$1:$AK$41"}</definedName>
    <definedName name="DESCOR_1_2" hidden="1">{"'gráf jan00'!$A$1:$AK$41"}</definedName>
    <definedName name="DESCOR_2" localSheetId="13" hidden="1">{"'gráf jan00'!$A$1:$AK$41"}</definedName>
    <definedName name="DESCOR_2" hidden="1">{"'gráf jan00'!$A$1:$AK$41"}</definedName>
    <definedName name="DESCRI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p" hidden="1">#REF!</definedName>
    <definedName name="descrisão" localSheetId="13" hidden="1">{"'gráf jan00'!$A$1:$AK$41"}</definedName>
    <definedName name="descrisão" hidden="1">{"'gráf jan00'!$A$1:$AK$41"}</definedName>
    <definedName name="descrisão_1" localSheetId="13" hidden="1">{"'gráf jan00'!$A$1:$AK$41"}</definedName>
    <definedName name="descrisão_1" hidden="1">{"'gráf jan00'!$A$1:$AK$41"}</definedName>
    <definedName name="descrisão_1_1" localSheetId="13" hidden="1">{"'gráf jan00'!$A$1:$AK$41"}</definedName>
    <definedName name="descrisão_1_1" hidden="1">{"'gráf jan00'!$A$1:$AK$41"}</definedName>
    <definedName name="descrisão_1_1_1" localSheetId="13" hidden="1">{"'gráf jan00'!$A$1:$AK$41"}</definedName>
    <definedName name="descrisão_1_1_1" hidden="1">{"'gráf jan00'!$A$1:$AK$41"}</definedName>
    <definedName name="descrisão_1_2" localSheetId="13" hidden="1">{"'gráf jan00'!$A$1:$AK$41"}</definedName>
    <definedName name="descrisão_1_2" hidden="1">{"'gráf jan00'!$A$1:$AK$41"}</definedName>
    <definedName name="descrisão_2" localSheetId="13" hidden="1">{"'gráf jan00'!$A$1:$AK$41"}</definedName>
    <definedName name="descrisão_2" hidden="1">{"'gráf jan00'!$A$1:$AK$41"}</definedName>
    <definedName name="DESDOBRE2" localSheetId="13" hidden="1">{#N/A,#N/A,FALSE,"CPV";#N/A,#N/A,FALSE,"Pareto";#N/A,#N/A,FALSE,"Gráficos"}</definedName>
    <definedName name="DESDOBRE2" hidden="1">{#N/A,#N/A,FALSE,"CPV";#N/A,#N/A,FALSE,"Pareto";#N/A,#N/A,FALSE,"Gráficos"}</definedName>
    <definedName name="desdobre3" localSheetId="13" hidden="1">{#N/A,#N/A,FALSE,"CPV";#N/A,#N/A,FALSE,"Pareto";#N/A,#N/A,FALSE,"Gráficos"}</definedName>
    <definedName name="desdobre3" hidden="1">{#N/A,#N/A,FALSE,"CPV";#N/A,#N/A,FALSE,"Pareto";#N/A,#N/A,FALSE,"Gráficos"}</definedName>
    <definedName name="DESE" localSheetId="13" hidden="1">{"'RR'!$A$2:$E$81"}</definedName>
    <definedName name="DESE" hidden="1">{"'RR'!$A$2:$E$81"}</definedName>
    <definedName name="DESNIVEL" localSheetId="13" hidden="1">{#N/A,#N/A,FALSE,"RESUMO-BB1";#N/A,#N/A,FALSE,"MOD-A01-R - BB1";#N/A,#N/A,FALSE,"URB-BB1"}</definedName>
    <definedName name="DESNIVEL" hidden="1">{#N/A,#N/A,FALSE,"RESUMO-BB1";#N/A,#N/A,FALSE,"MOD-A01-R - BB1";#N/A,#N/A,FALSE,"URB-BB1"}</definedName>
    <definedName name="DESNIVEL_1" localSheetId="13" hidden="1">{#N/A,#N/A,FALSE,"RESUMO-BB1";#N/A,#N/A,FALSE,"MOD-A01-R - BB1";#N/A,#N/A,FALSE,"URB-BB1"}</definedName>
    <definedName name="DESNIVEL_1" hidden="1">{#N/A,#N/A,FALSE,"RESUMO-BB1";#N/A,#N/A,FALSE,"MOD-A01-R - BB1";#N/A,#N/A,FALSE,"URB-BB1"}</definedName>
    <definedName name="DESR" localSheetId="13" hidden="1">{"'RR'!$A$2:$E$81"}</definedName>
    <definedName name="DESR" hidden="1">{"'RR'!$A$2:$E$81"}</definedName>
    <definedName name="DESVIOMETA_FM_CRU_IJC" localSheetId="13" hidden="1">{#N/A,#N/A,FALSE,"RAINHA TOPPER CONSOL 16";#N/A,#N/A,FALSE,"BOLAS 17";#N/A,#N/A,FALSE,"VESTUÁRIO 18";#N/A,#N/A,FALSE,"Rainha Topper Mês e Acum 19";#N/A,#N/A,FALSE,"Rainha Topper Acum 20"}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ESVIOMETA_FM_CRU_IJC_1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" hidden="1">{#N/A,#N/A,FALSE,"RAINHA TOPPER CONSOL 16";#N/A,#N/A,FALSE,"BOLAS 17";#N/A,#N/A,FALSE,"VESTUÁRIO 18";#N/A,#N/A,FALSE,"Rainha Topper Mês e Acum 19";#N/A,#N/A,FALSE,"Rainha Topper Acum 20"}</definedName>
    <definedName name="DESVIOMETA_FM_CRU_IJC_1_1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_1" hidden="1">{#N/A,#N/A,FALSE,"RAINHA TOPPER CONSOL 16";#N/A,#N/A,FALSE,"BOLAS 17";#N/A,#N/A,FALSE,"VESTUÁRIO 18";#N/A,#N/A,FALSE,"Rainha Topper Mês e Acum 19";#N/A,#N/A,FALSE,"Rainha Topper Acum 20"}</definedName>
    <definedName name="DESVIOMETA_FM_CRU_IJC_1_1_1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_1_1" hidden="1">{#N/A,#N/A,FALSE,"RAINHA TOPPER CONSOL 16";#N/A,#N/A,FALSE,"BOLAS 17";#N/A,#N/A,FALSE,"VESTUÁRIO 18";#N/A,#N/A,FALSE,"Rainha Topper Mês e Acum 19";#N/A,#N/A,FALSE,"Rainha Topper Acum 20"}</definedName>
    <definedName name="DESVIOMETA_FM_CRU_IJC_1_2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1_2" hidden="1">{#N/A,#N/A,FALSE,"RAINHA TOPPER CONSOL 16";#N/A,#N/A,FALSE,"BOLAS 17";#N/A,#N/A,FALSE,"VESTUÁRIO 18";#N/A,#N/A,FALSE,"Rainha Topper Mês e Acum 19";#N/A,#N/A,FALSE,"Rainha Topper Acum 20"}</definedName>
    <definedName name="DESVIOMETA_FM_CRU_IJC_2" localSheetId="13" hidden="1">{#N/A,#N/A,FALSE,"RAINHA TOPPER CONSOL 16";#N/A,#N/A,FALSE,"BOLAS 17";#N/A,#N/A,FALSE,"VESTUÁRIO 18";#N/A,#N/A,FALSE,"Rainha Topper Mês e Acum 19";#N/A,#N/A,FALSE,"Rainha Topper Acum 20"}</definedName>
    <definedName name="DESVIOMETA_FM_CRU_IJC_2" hidden="1">{#N/A,#N/A,FALSE,"RAINHA TOPPER CONSOL 16";#N/A,#N/A,FALSE,"BOLAS 17";#N/A,#N/A,FALSE,"VESTUÁRIO 18";#N/A,#N/A,FALSE,"Rainha Topper Mês e Acum 19";#N/A,#N/A,FALSE,"Rainha Topper Acum 20"}</definedName>
    <definedName name="Detalhe" localSheetId="13" hidden="1">{"'Resumo'!$A$4:$N$60"}</definedName>
    <definedName name="Detalhe" hidden="1">{"'Resumo'!$A$4:$N$60"}</definedName>
    <definedName name="Detalhe_1" localSheetId="13" hidden="1">{"'Resumo'!$A$4:$N$60"}</definedName>
    <definedName name="Detalhe_1" hidden="1">{"'Resumo'!$A$4:$N$60"}</definedName>
    <definedName name="Detalhe_1_1" localSheetId="13" hidden="1">{"'Resumo'!$A$4:$N$60"}</definedName>
    <definedName name="Detalhe_1_1" hidden="1">{"'Resumo'!$A$4:$N$60"}</definedName>
    <definedName name="Detalhe_1_1_1" localSheetId="13" hidden="1">{"'Resumo'!$A$4:$N$60"}</definedName>
    <definedName name="Detalhe_1_1_1" hidden="1">{"'Resumo'!$A$4:$N$60"}</definedName>
    <definedName name="Detalhe_1_2" localSheetId="13" hidden="1">{"'Resumo'!$A$4:$N$60"}</definedName>
    <definedName name="Detalhe_1_2" hidden="1">{"'Resumo'!$A$4:$N$60"}</definedName>
    <definedName name="Detalhe_2" localSheetId="13" hidden="1">{"'Resumo'!$A$4:$N$60"}</definedName>
    <definedName name="Detalhe_2" hidden="1">{"'Resumo'!$A$4:$N$60"}</definedName>
    <definedName name="deuda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udasm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DEVOLVER" localSheetId="13" hidden="1">{#N/A,#N/A,FALSE,"CPV";#N/A,#N/A,FALSE,"Pareto";#N/A,#N/A,FALSE,"Gráficos"}</definedName>
    <definedName name="DEVOLVER" hidden="1">{#N/A,#N/A,FALSE,"CPV";#N/A,#N/A,FALSE,"Pareto";#N/A,#N/A,FALSE,"Gráficos"}</definedName>
    <definedName name="DEVOLVER_1" localSheetId="13" hidden="1">{#N/A,#N/A,FALSE,"CPV";#N/A,#N/A,FALSE,"Pareto";#N/A,#N/A,FALSE,"Gráficos"}</definedName>
    <definedName name="DEVOLVER_1" hidden="1">{#N/A,#N/A,FALSE,"CPV";#N/A,#N/A,FALSE,"Pareto";#N/A,#N/A,FALSE,"Gráficos"}</definedName>
    <definedName name="DEWD" localSheetId="13" hidden="1">{"'REL CUSTODIF'!$B$1:$H$72"}</definedName>
    <definedName name="DEWD" hidden="1">{"'REL CUSTODIF'!$B$1:$H$72"}</definedName>
    <definedName name="dewded" localSheetId="13" hidden="1">{#N/A,#N/A,FALSE,"Aging Summary";#N/A,#N/A,FALSE,"Ratio Analysis";#N/A,#N/A,FALSE,"Test 120 Day Accts";#N/A,#N/A,FALSE,"Tickmarks"}</definedName>
    <definedName name="dewded" hidden="1">{#N/A,#N/A,FALSE,"Aging Summary";#N/A,#N/A,FALSE,"Ratio Analysis";#N/A,#N/A,FALSE,"Test 120 Day Accts";#N/A,#N/A,FALSE,"Tickmarks"}</definedName>
    <definedName name="dewded_1" localSheetId="13" hidden="1">{#N/A,#N/A,FALSE,"Aging Summary";#N/A,#N/A,FALSE,"Ratio Analysis";#N/A,#N/A,FALSE,"Test 120 Day Accts";#N/A,#N/A,FALSE,"Tickmarks"}</definedName>
    <definedName name="dewded_1" hidden="1">{#N/A,#N/A,FALSE,"Aging Summary";#N/A,#N/A,FALSE,"Ratio Analysis";#N/A,#N/A,FALSE,"Test 120 Day Accts";#N/A,#N/A,FALSE,"Tickmarks"}</definedName>
    <definedName name="DEWS" localSheetId="13" hidden="1">{"'RR'!$A$2:$E$81"}</definedName>
    <definedName name="DEWS" hidden="1">{"'RR'!$A$2:$E$81"}</definedName>
    <definedName name="dez" localSheetId="13" hidden="1">{"'gráf jan00'!$A$1:$AK$41"}</definedName>
    <definedName name="dez" hidden="1">{"'gráf jan00'!$A$1:$AK$41"}</definedName>
    <definedName name="dezembro" hidden="1">#N/A</definedName>
    <definedName name="dfa" localSheetId="13" hidden="1">{"'gráf jan00'!$A$1:$AK$41"}</definedName>
    <definedName name="dfa" hidden="1">{"'gráf jan00'!$A$1:$AK$41"}</definedName>
    <definedName name="DFADFD" localSheetId="13" hidden="1">{"'REL CUSTODIF'!$B$1:$H$72"}</definedName>
    <definedName name="DFADFD" hidden="1">{"'REL CUSTODIF'!$B$1:$H$72"}</definedName>
    <definedName name="dfadsfsadf" localSheetId="13" hidden="1">{"'gráf jan00'!$A$1:$AK$41"}</definedName>
    <definedName name="dfadsfsadf" hidden="1">{"'gráf jan00'!$A$1:$AK$41"}</definedName>
    <definedName name="dfadsfsadf_1" localSheetId="13" hidden="1">{"'gráf jan00'!$A$1:$AK$41"}</definedName>
    <definedName name="dfadsfsadf_1" hidden="1">{"'gráf jan00'!$A$1:$AK$41"}</definedName>
    <definedName name="dfadsfsadf_1_1" localSheetId="13" hidden="1">{"'gráf jan00'!$A$1:$AK$41"}</definedName>
    <definedName name="dfadsfsadf_1_1" hidden="1">{"'gráf jan00'!$A$1:$AK$41"}</definedName>
    <definedName name="dfadsfsadf_1_1_1" localSheetId="13" hidden="1">{"'gráf jan00'!$A$1:$AK$41"}</definedName>
    <definedName name="dfadsfsadf_1_1_1" hidden="1">{"'gráf jan00'!$A$1:$AK$41"}</definedName>
    <definedName name="dfadsfsadf_1_2" localSheetId="13" hidden="1">{"'gráf jan00'!$A$1:$AK$41"}</definedName>
    <definedName name="dfadsfsadf_1_2" hidden="1">{"'gráf jan00'!$A$1:$AK$41"}</definedName>
    <definedName name="dfadsfsadf_2" localSheetId="13" hidden="1">{"'gráf jan00'!$A$1:$AK$41"}</definedName>
    <definedName name="dfadsfsadf_2" hidden="1">{"'gráf jan00'!$A$1:$AK$41"}</definedName>
    <definedName name="DFASF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AS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" localSheetId="13" hidden="1">{#N/A,#N/A,FALSE,"Aging Summary";#N/A,#N/A,FALSE,"Ratio Analysis";#N/A,#N/A,FALSE,"Test 120 Day Accts";#N/A,#N/A,FALSE,"Tickmarks"}</definedName>
    <definedName name="DFD" hidden="1">{#N/A,#N/A,FALSE,"Aging Summary";#N/A,#N/A,FALSE,"Ratio Analysis";#N/A,#N/A,FALSE,"Test 120 Day Accts";#N/A,#N/A,FALSE,"Tickmarks"}</definedName>
    <definedName name="dfd_1" localSheetId="13" hidden="1">{"'gráf jan00'!$A$1:$AK$41"}</definedName>
    <definedName name="dfd_1" hidden="1">{"'gráf jan00'!$A$1:$AK$41"}</definedName>
    <definedName name="dfd_1_1" localSheetId="13" hidden="1">{"'gráf jan00'!$A$1:$AK$41"}</definedName>
    <definedName name="dfd_1_1" hidden="1">{"'gráf jan00'!$A$1:$AK$41"}</definedName>
    <definedName name="dfd_1_1_1" localSheetId="13" hidden="1">{"'gráf jan00'!$A$1:$AK$41"}</definedName>
    <definedName name="dfd_1_1_1" hidden="1">{"'gráf jan00'!$A$1:$AK$41"}</definedName>
    <definedName name="dfd_1_2" localSheetId="13" hidden="1">{"'gráf jan00'!$A$1:$AK$41"}</definedName>
    <definedName name="dfd_1_2" hidden="1">{"'gráf jan00'!$A$1:$AK$41"}</definedName>
    <definedName name="dfd_2" localSheetId="13" hidden="1">{"'gráf jan00'!$A$1:$AK$41"}</definedName>
    <definedName name="dfd_2" hidden="1">{"'gráf jan00'!$A$1:$AK$41"}</definedName>
    <definedName name="dfdafdsf" localSheetId="13" hidden="1">{"'REL CUSTODIF'!$B$1:$H$72"}</definedName>
    <definedName name="dfdafdsf" hidden="1">{"'REL CUSTODIF'!$B$1:$H$72"}</definedName>
    <definedName name="dfdd" localSheetId="13" hidden="1">{"'gráf jan00'!$A$1:$AK$41"}</definedName>
    <definedName name="dfdd" hidden="1">{"'gráf jan00'!$A$1:$AK$41"}</definedName>
    <definedName name="dfdd_1" localSheetId="13" hidden="1">{"'gráf jan00'!$A$1:$AK$41"}</definedName>
    <definedName name="dfdd_1" hidden="1">{"'gráf jan00'!$A$1:$AK$41"}</definedName>
    <definedName name="dfdd_1_1" localSheetId="13" hidden="1">{"'gráf jan00'!$A$1:$AK$41"}</definedName>
    <definedName name="dfdd_1_1" hidden="1">{"'gráf jan00'!$A$1:$AK$41"}</definedName>
    <definedName name="dfdd_1_1_1" localSheetId="13" hidden="1">{"'gráf jan00'!$A$1:$AK$41"}</definedName>
    <definedName name="dfdd_1_1_1" hidden="1">{"'gráf jan00'!$A$1:$AK$41"}</definedName>
    <definedName name="dfdd_1_2" localSheetId="13" hidden="1">{"'gráf jan00'!$A$1:$AK$41"}</definedName>
    <definedName name="dfdd_1_2" hidden="1">{"'gráf jan00'!$A$1:$AK$41"}</definedName>
    <definedName name="dfdd_2" localSheetId="13" hidden="1">{"'gráf jan00'!$A$1:$AK$41"}</definedName>
    <definedName name="dfdd_2" hidden="1">{"'gráf jan00'!$A$1:$AK$41"}</definedName>
    <definedName name="dfdf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a" localSheetId="13" hidden="1">{"'REL CUSTODIF'!$B$1:$H$72"}</definedName>
    <definedName name="dfdfa" hidden="1">{"'REL CUSTODIF'!$B$1:$H$72"}</definedName>
    <definedName name="DFDFDF" localSheetId="13" hidden="1">{"'gráf jan00'!$A$1:$AK$41"}</definedName>
    <definedName name="DFDFDF" hidden="1">{"'gráf jan00'!$A$1:$AK$41"}</definedName>
    <definedName name="DFDFDF_1" localSheetId="13" hidden="1">{"'gráf jan00'!$A$1:$AK$41"}</definedName>
    <definedName name="DFDFDF_1" hidden="1">{"'gráf jan00'!$A$1:$AK$41"}</definedName>
    <definedName name="DFDFDF_1_1" localSheetId="13" hidden="1">{"'gráf jan00'!$A$1:$AK$41"}</definedName>
    <definedName name="DFDFDF_1_1" hidden="1">{"'gráf jan00'!$A$1:$AK$41"}</definedName>
    <definedName name="DFDFDF_1_1_1" localSheetId="13" hidden="1">{"'gráf jan00'!$A$1:$AK$41"}</definedName>
    <definedName name="DFDFDF_1_1_1" hidden="1">{"'gráf jan00'!$A$1:$AK$41"}</definedName>
    <definedName name="DFDFDF_1_2" localSheetId="13" hidden="1">{"'gráf jan00'!$A$1:$AK$41"}</definedName>
    <definedName name="DFDFDF_1_2" hidden="1">{"'gráf jan00'!$A$1:$AK$41"}</definedName>
    <definedName name="DFDFDF_2" localSheetId="13" hidden="1">{"'gráf jan00'!$A$1:$AK$41"}</definedName>
    <definedName name="DFDFDF_2" hidden="1">{"'gráf jan00'!$A$1:$AK$41"}</definedName>
    <definedName name="dfdfdfd" hidden="1">#N/A</definedName>
    <definedName name="dfdfdfd_1" localSheetId="13" hidden="1">{"'gráf jan00'!$A$1:$AK$41"}</definedName>
    <definedName name="dfdfdfd_1" hidden="1">{"'gráf jan00'!$A$1:$AK$41"}</definedName>
    <definedName name="dfdfdfd_1_1" localSheetId="13" hidden="1">{"'gráf jan00'!$A$1:$AK$41"}</definedName>
    <definedName name="dfdfdfd_1_1" hidden="1">{"'gráf jan00'!$A$1:$AK$41"}</definedName>
    <definedName name="dfdfdfd_1_1_1" localSheetId="13" hidden="1">{"'gráf jan00'!$A$1:$AK$41"}</definedName>
    <definedName name="dfdfdfd_1_1_1" hidden="1">{"'gráf jan00'!$A$1:$AK$41"}</definedName>
    <definedName name="dfdfdfd_1_2" localSheetId="13" hidden="1">{"'gráf jan00'!$A$1:$AK$41"}</definedName>
    <definedName name="dfdfdfd_1_2" hidden="1">{"'gráf jan00'!$A$1:$AK$41"}</definedName>
    <definedName name="dfdfdfd_2" localSheetId="13" hidden="1">{"'gráf jan00'!$A$1:$AK$41"}</definedName>
    <definedName name="dfdfdfd_2" hidden="1">{"'gráf jan00'!$A$1:$AK$41"}</definedName>
    <definedName name="DFDFSS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e" localSheetId="13" hidden="1">{"'Quadro'!$A$4:$BG$78"}</definedName>
    <definedName name="dfe" hidden="1">{"'Quadro'!$A$4:$BG$78"}</definedName>
    <definedName name="DFEDFE" localSheetId="13" hidden="1">{"'REL CUSTODIF'!$B$1:$H$72"}</definedName>
    <definedName name="DFEDFE" hidden="1">{"'REL CUSTODIF'!$B$1:$H$72"}</definedName>
    <definedName name="DFEFE" localSheetId="13" hidden="1">{"'REL CUSTODIF'!$B$1:$H$72"}</definedName>
    <definedName name="DFEFE" hidden="1">{"'REL CUSTODIF'!$B$1:$H$72"}</definedName>
    <definedName name="dferf" localSheetId="13" hidden="1">{"'REL CUSTODIF'!$B$1:$H$72"}</definedName>
    <definedName name="dferf" hidden="1">{"'REL CUSTODIF'!$B$1:$H$72"}</definedName>
    <definedName name="dferfewf" localSheetId="13" hidden="1">{"'REL CUSTODIF'!$B$1:$H$72"}</definedName>
    <definedName name="dferfewf" hidden="1">{"'REL CUSTODIF'!$B$1:$H$72"}</definedName>
    <definedName name="DFEWFEW" localSheetId="13" hidden="1">{"'REL CUSTODIF'!$B$1:$H$72"}</definedName>
    <definedName name="DFEWFEW" hidden="1">{"'REL CUSTODIF'!$B$1:$H$72"}</definedName>
    <definedName name="DFF" localSheetId="13" hidden="1">{#N/A,#N/A,FALSE,"GQGEMPRE"}</definedName>
    <definedName name="DFF" hidden="1">{#N/A,#N/A,FALSE,"GQGEMPRE"}</definedName>
    <definedName name="DFF_1" localSheetId="13" hidden="1">{#N/A,#N/A,FALSE,"GQGEMPRE"}</definedName>
    <definedName name="DFF_1" hidden="1">{#N/A,#N/A,FALSE,"GQGEMPRE"}</definedName>
    <definedName name="DFF_1_1" localSheetId="13" hidden="1">{#N/A,#N/A,FALSE,"GQGEMPRE"}</definedName>
    <definedName name="DFF_1_1" hidden="1">{#N/A,#N/A,FALSE,"GQGEMPRE"}</definedName>
    <definedName name="DFF_1_1_1" localSheetId="13" hidden="1">{#N/A,#N/A,FALSE,"GQGEMPRE"}</definedName>
    <definedName name="DFF_1_1_1" hidden="1">{#N/A,#N/A,FALSE,"GQGEMPRE"}</definedName>
    <definedName name="DFF_1_2" localSheetId="13" hidden="1">{#N/A,#N/A,FALSE,"GQGEMPRE"}</definedName>
    <definedName name="DFF_1_2" hidden="1">{#N/A,#N/A,FALSE,"GQGEMPRE"}</definedName>
    <definedName name="DFF_2" localSheetId="13" hidden="1">{#N/A,#N/A,FALSE,"GQGEMPRE"}</definedName>
    <definedName name="DFF_2" hidden="1">{#N/A,#N/A,FALSE,"GQGEMPRE"}</definedName>
    <definedName name="dffasf" localSheetId="13" hidden="1">{#N/A,#N/A,TRUE,"indice";#N/A,#N/A,TRUE,"indicadores";#N/A,#N/A,TRUE,"comentarios"}</definedName>
    <definedName name="dffasf" hidden="1">{#N/A,#N/A,TRUE,"indice";#N/A,#N/A,TRUE,"indicadores";#N/A,#N/A,TRUE,"comentarios"}</definedName>
    <definedName name="dffasf_1" localSheetId="13" hidden="1">{#N/A,#N/A,TRUE,"indice";#N/A,#N/A,TRUE,"indicadores";#N/A,#N/A,TRUE,"comentarios"}</definedName>
    <definedName name="dffasf_1" hidden="1">{#N/A,#N/A,TRUE,"indice";#N/A,#N/A,TRUE,"indicadores";#N/A,#N/A,TRUE,"comentarios"}</definedName>
    <definedName name="dffasf_1_1" localSheetId="13" hidden="1">{#N/A,#N/A,TRUE,"indice";#N/A,#N/A,TRUE,"indicadores";#N/A,#N/A,TRUE,"comentarios"}</definedName>
    <definedName name="dffasf_1_1" hidden="1">{#N/A,#N/A,TRUE,"indice";#N/A,#N/A,TRUE,"indicadores";#N/A,#N/A,TRUE,"comentarios"}</definedName>
    <definedName name="dffasf_1_1_1" localSheetId="13" hidden="1">{#N/A,#N/A,TRUE,"indice";#N/A,#N/A,TRUE,"indicadores";#N/A,#N/A,TRUE,"comentarios"}</definedName>
    <definedName name="dffasf_1_1_1" hidden="1">{#N/A,#N/A,TRUE,"indice";#N/A,#N/A,TRUE,"indicadores";#N/A,#N/A,TRUE,"comentarios"}</definedName>
    <definedName name="dffasf_1_2" localSheetId="13" hidden="1">{#N/A,#N/A,TRUE,"indice";#N/A,#N/A,TRUE,"indicadores";#N/A,#N/A,TRUE,"comentarios"}</definedName>
    <definedName name="dffasf_1_2" hidden="1">{#N/A,#N/A,TRUE,"indice";#N/A,#N/A,TRUE,"indicadores";#N/A,#N/A,TRUE,"comentarios"}</definedName>
    <definedName name="dffasf_2" localSheetId="13" hidden="1">{#N/A,#N/A,TRUE,"indice";#N/A,#N/A,TRUE,"indicadores";#N/A,#N/A,TRUE,"comentarios"}</definedName>
    <definedName name="dffasf_2" hidden="1">{#N/A,#N/A,TRUE,"indice";#N/A,#N/A,TRUE,"indicadores";#N/A,#N/A,TRUE,"comentarios"}</definedName>
    <definedName name="dffgjh" localSheetId="13" hidden="1">{"'CptDifn'!$AA$32:$AG$32"}</definedName>
    <definedName name="dffgjh" hidden="1">{"'CptDifn'!$AA$32:$AG$32"}</definedName>
    <definedName name="dffgjh_1" localSheetId="13" hidden="1">{"'CptDifn'!$AA$32:$AG$32"}</definedName>
    <definedName name="dffgjh_1" hidden="1">{"'CptDifn'!$AA$32:$AG$32"}</definedName>
    <definedName name="dffgjh_1_1" localSheetId="13" hidden="1">{"'CptDifn'!$AA$32:$AG$32"}</definedName>
    <definedName name="dffgjh_1_1" hidden="1">{"'CptDifn'!$AA$32:$AG$32"}</definedName>
    <definedName name="dffgjh_1_1_1" localSheetId="13" hidden="1">{"'CptDifn'!$AA$32:$AG$32"}</definedName>
    <definedName name="dffgjh_1_1_1" hidden="1">{"'CptDifn'!$AA$32:$AG$32"}</definedName>
    <definedName name="dffgjh_1_2" localSheetId="13" hidden="1">{"'CptDifn'!$AA$32:$AG$32"}</definedName>
    <definedName name="dffgjh_1_2" hidden="1">{"'CptDifn'!$AA$32:$AG$32"}</definedName>
    <definedName name="dffgjh_2" localSheetId="13" hidden="1">{"'CptDifn'!$AA$32:$AG$32"}</definedName>
    <definedName name="dffgjh_2" hidden="1">{"'CptDifn'!$AA$32:$AG$32"}</definedName>
    <definedName name="DFfssgsd" localSheetId="13" hidden="1">{"'gráf jan00'!$A$1:$AK$41"}</definedName>
    <definedName name="DFfssgsd" hidden="1">{"'gráf jan00'!$A$1:$AK$41"}</definedName>
    <definedName name="DFfssgsd_1" localSheetId="13" hidden="1">{"'gráf jan00'!$A$1:$AK$41"}</definedName>
    <definedName name="DFfssgsd_1" hidden="1">{"'gráf jan00'!$A$1:$AK$41"}</definedName>
    <definedName name="DFfssgsd_1_1" localSheetId="13" hidden="1">{"'gráf jan00'!$A$1:$AK$41"}</definedName>
    <definedName name="DFfssgsd_1_1" hidden="1">{"'gráf jan00'!$A$1:$AK$41"}</definedName>
    <definedName name="DFfssgsd_1_1_1" localSheetId="13" hidden="1">{"'gráf jan00'!$A$1:$AK$41"}</definedName>
    <definedName name="DFfssgsd_1_1_1" hidden="1">{"'gráf jan00'!$A$1:$AK$41"}</definedName>
    <definedName name="DFfssgsd_1_2" localSheetId="13" hidden="1">{"'gráf jan00'!$A$1:$AK$41"}</definedName>
    <definedName name="DFfssgsd_1_2" hidden="1">{"'gráf jan00'!$A$1:$AK$41"}</definedName>
    <definedName name="DFfssgsd_2" localSheetId="13" hidden="1">{"'gráf jan00'!$A$1:$AK$41"}</definedName>
    <definedName name="DFfssgsd_2" hidden="1">{"'gráf jan00'!$A$1:$AK$41"}</definedName>
    <definedName name="DFG" localSheetId="13" hidden="1">{#N/A,#N/A,FALSE,"CPV";#N/A,#N/A,FALSE,"Pareto";#N/A,#N/A,FALSE,"Gráficos"}</definedName>
    <definedName name="DFG" hidden="1">{#N/A,#N/A,FALSE,"CPV";#N/A,#N/A,FALSE,"Pareto";#N/A,#N/A,FALSE,"Gráficos"}</definedName>
    <definedName name="DFG_1" localSheetId="13" hidden="1">{#N/A,#N/A,FALSE,"CPV";#N/A,#N/A,FALSE,"Pareto";#N/A,#N/A,FALSE,"Gráficos"}</definedName>
    <definedName name="DFG_1" hidden="1">{#N/A,#N/A,FALSE,"CPV";#N/A,#N/A,FALSE,"Pareto";#N/A,#N/A,FALSE,"Gráficos"}</definedName>
    <definedName name="DFGADET" localSheetId="13" hidden="1">{"'gráf jan00'!$A$1:$AK$41"}</definedName>
    <definedName name="DFGADET" hidden="1">{"'gráf jan00'!$A$1:$AK$41"}</definedName>
    <definedName name="DFGADET_1" localSheetId="13" hidden="1">{"'gráf jan00'!$A$1:$AK$41"}</definedName>
    <definedName name="DFGADET_1" hidden="1">{"'gráf jan00'!$A$1:$AK$41"}</definedName>
    <definedName name="DFGADET_1_1" localSheetId="13" hidden="1">{"'gráf jan00'!$A$1:$AK$41"}</definedName>
    <definedName name="DFGADET_1_1" hidden="1">{"'gráf jan00'!$A$1:$AK$41"}</definedName>
    <definedName name="DFGADET_1_1_1" localSheetId="13" hidden="1">{"'gráf jan00'!$A$1:$AK$41"}</definedName>
    <definedName name="DFGADET_1_1_1" hidden="1">{"'gráf jan00'!$A$1:$AK$41"}</definedName>
    <definedName name="DFGADET_1_2" localSheetId="13" hidden="1">{"'gráf jan00'!$A$1:$AK$41"}</definedName>
    <definedName name="DFGADET_1_2" hidden="1">{"'gráf jan00'!$A$1:$AK$41"}</definedName>
    <definedName name="DFGADET_2" localSheetId="13" hidden="1">{"'gráf jan00'!$A$1:$AK$41"}</definedName>
    <definedName name="DFGADET_2" hidden="1">{"'gráf jan00'!$A$1:$AK$41"}</definedName>
    <definedName name="dfgadrg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ad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FG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GDFGD" localSheetId="13" hidden="1">{"'Quadro'!$A$4:$BG$78"}</definedName>
    <definedName name="DFGDFGD" hidden="1">{"'Quadro'!$A$4:$BG$78"}</definedName>
    <definedName name="DFGDFGD_1" localSheetId="13" hidden="1">{"'Quadro'!$A$4:$BG$78"}</definedName>
    <definedName name="DFGDFGD_1" hidden="1">{"'Quadro'!$A$4:$BG$78"}</definedName>
    <definedName name="DFGDFGD_1_1" localSheetId="13" hidden="1">{"'Quadro'!$A$4:$BG$78"}</definedName>
    <definedName name="DFGDFGD_1_1" hidden="1">{"'Quadro'!$A$4:$BG$78"}</definedName>
    <definedName name="DFGDFGD_1_1_1" localSheetId="13" hidden="1">{"'Quadro'!$A$4:$BG$78"}</definedName>
    <definedName name="DFGDFGD_1_1_1" hidden="1">{"'Quadro'!$A$4:$BG$78"}</definedName>
    <definedName name="DFGDFGD_1_2" localSheetId="13" hidden="1">{"'Quadro'!$A$4:$BG$78"}</definedName>
    <definedName name="DFGDFGD_1_2" hidden="1">{"'Quadro'!$A$4:$BG$78"}</definedName>
    <definedName name="DFGDFGD_2" localSheetId="13" hidden="1">{"'Quadro'!$A$4:$BG$78"}</definedName>
    <definedName name="DFGDFGD_2" hidden="1">{"'Quadro'!$A$4:$BG$78"}</definedName>
    <definedName name="dfgdfghgj" localSheetId="13" hidden="1">{"'CptDifn'!$AA$32:$AG$32"}</definedName>
    <definedName name="dfgdfghgj" hidden="1">{"'CptDifn'!$AA$32:$AG$32"}</definedName>
    <definedName name="dfgdfghgj_1" localSheetId="13" hidden="1">{"'CptDifn'!$AA$32:$AG$32"}</definedName>
    <definedName name="dfgdfghgj_1" hidden="1">{"'CptDifn'!$AA$32:$AG$32"}</definedName>
    <definedName name="dfgdfghgj_1_1" localSheetId="13" hidden="1">{"'CptDifn'!$AA$32:$AG$32"}</definedName>
    <definedName name="dfgdfghgj_1_1" hidden="1">{"'CptDifn'!$AA$32:$AG$32"}</definedName>
    <definedName name="dfgdfghgj_1_1_1" localSheetId="13" hidden="1">{"'CptDifn'!$AA$32:$AG$32"}</definedName>
    <definedName name="dfgdfghgj_1_1_1" hidden="1">{"'CptDifn'!$AA$32:$AG$32"}</definedName>
    <definedName name="dfgdfghgj_1_2" localSheetId="13" hidden="1">{"'CptDifn'!$AA$32:$AG$32"}</definedName>
    <definedName name="dfgdfghgj_1_2" hidden="1">{"'CptDifn'!$AA$32:$AG$32"}</definedName>
    <definedName name="dfgdfghgj_2" localSheetId="13" hidden="1">{"'CptDifn'!$AA$32:$AG$32"}</definedName>
    <definedName name="dfgdfghgj_2" hidden="1">{"'CptDifn'!$AA$32:$AG$32"}</definedName>
    <definedName name="dfgdfh" localSheetId="13" hidden="1">{"'CptDifn'!$AA$32:$AG$32"}</definedName>
    <definedName name="dfgdfh" hidden="1">{"'CptDifn'!$AA$32:$AG$32"}</definedName>
    <definedName name="dfgdfh_1" localSheetId="13" hidden="1">{"'CptDifn'!$AA$32:$AG$32"}</definedName>
    <definedName name="dfgdfh_1" hidden="1">{"'CptDifn'!$AA$32:$AG$32"}</definedName>
    <definedName name="dfgdfh_1_1" localSheetId="13" hidden="1">{"'CptDifn'!$AA$32:$AG$32"}</definedName>
    <definedName name="dfgdfh_1_1" hidden="1">{"'CptDifn'!$AA$32:$AG$32"}</definedName>
    <definedName name="dfgdfh_1_1_1" localSheetId="13" hidden="1">{"'CptDifn'!$AA$32:$AG$32"}</definedName>
    <definedName name="dfgdfh_1_1_1" hidden="1">{"'CptDifn'!$AA$32:$AG$32"}</definedName>
    <definedName name="dfgdfh_1_2" localSheetId="13" hidden="1">{"'CptDifn'!$AA$32:$AG$32"}</definedName>
    <definedName name="dfgdfh_1_2" hidden="1">{"'CptDifn'!$AA$32:$AG$32"}</definedName>
    <definedName name="dfgdfh_2" localSheetId="13" hidden="1">{"'CptDifn'!$AA$32:$AG$32"}</definedName>
    <definedName name="dfgdfh_2" hidden="1">{"'CptDifn'!$AA$32:$AG$32"}</definedName>
    <definedName name="dfgdh" localSheetId="13" hidden="1">{"'CptDifn'!$AA$32:$AG$32"}</definedName>
    <definedName name="dfgdh" hidden="1">{"'CptDifn'!$AA$32:$AG$32"}</definedName>
    <definedName name="dfgdh_1" localSheetId="13" hidden="1">{"'CptDifn'!$AA$32:$AG$32"}</definedName>
    <definedName name="dfgdh_1" hidden="1">{"'CptDifn'!$AA$32:$AG$32"}</definedName>
    <definedName name="dfgdh_1_1" localSheetId="13" hidden="1">{"'CptDifn'!$AA$32:$AG$32"}</definedName>
    <definedName name="dfgdh_1_1" hidden="1">{"'CptDifn'!$AA$32:$AG$32"}</definedName>
    <definedName name="dfgdh_1_1_1" localSheetId="13" hidden="1">{"'CptDifn'!$AA$32:$AG$32"}</definedName>
    <definedName name="dfgdh_1_1_1" hidden="1">{"'CptDifn'!$AA$32:$AG$32"}</definedName>
    <definedName name="dfgdh_1_2" localSheetId="13" hidden="1">{"'CptDifn'!$AA$32:$AG$32"}</definedName>
    <definedName name="dfgdh_1_2" hidden="1">{"'CptDifn'!$AA$32:$AG$32"}</definedName>
    <definedName name="dfgdh_2" localSheetId="13" hidden="1">{"'CptDifn'!$AA$32:$AG$32"}</definedName>
    <definedName name="dfgdh_2" hidden="1">{"'CptDifn'!$AA$32:$AG$32"}</definedName>
    <definedName name="dfgg" localSheetId="13" hidden="1">{"'CptDifn'!$AA$32:$AG$32"}</definedName>
    <definedName name="dfgg" hidden="1">{"'CptDifn'!$AA$32:$AG$32"}</definedName>
    <definedName name="dfgg_1" localSheetId="13" hidden="1">{"'CptDifn'!$AA$32:$AG$32"}</definedName>
    <definedName name="dfgg_1" hidden="1">{"'CptDifn'!$AA$32:$AG$32"}</definedName>
    <definedName name="dfgg_1_1" localSheetId="13" hidden="1">{"'CptDifn'!$AA$32:$AG$32"}</definedName>
    <definedName name="dfgg_1_1" hidden="1">{"'CptDifn'!$AA$32:$AG$32"}</definedName>
    <definedName name="dfgg_1_1_1" localSheetId="13" hidden="1">{"'CptDifn'!$AA$32:$AG$32"}</definedName>
    <definedName name="dfgg_1_1_1" hidden="1">{"'CptDifn'!$AA$32:$AG$32"}</definedName>
    <definedName name="dfgg_1_2" localSheetId="13" hidden="1">{"'CptDifn'!$AA$32:$AG$32"}</definedName>
    <definedName name="dfgg_1_2" hidden="1">{"'CptDifn'!$AA$32:$AG$32"}</definedName>
    <definedName name="dfgg_2" localSheetId="13" hidden="1">{"'CptDifn'!$AA$32:$AG$32"}</definedName>
    <definedName name="dfgg_2" hidden="1">{"'CptDifn'!$AA$32:$AG$32"}</definedName>
    <definedName name="dfghd" localSheetId="13" hidden="1">{"'gráf jan00'!$A$1:$AK$41"}</definedName>
    <definedName name="dfghd" hidden="1">{"'gráf jan00'!$A$1:$AK$41"}</definedName>
    <definedName name="dfghd_1" localSheetId="13" hidden="1">{"'gráf jan00'!$A$1:$AK$41"}</definedName>
    <definedName name="dfghd_1" hidden="1">{"'gráf jan00'!$A$1:$AK$41"}</definedName>
    <definedName name="dfghd_1_1" localSheetId="13" hidden="1">{"'gráf jan00'!$A$1:$AK$41"}</definedName>
    <definedName name="dfghd_1_1" hidden="1">{"'gráf jan00'!$A$1:$AK$41"}</definedName>
    <definedName name="dfghd_1_1_1" localSheetId="13" hidden="1">{"'gráf jan00'!$A$1:$AK$41"}</definedName>
    <definedName name="dfghd_1_1_1" hidden="1">{"'gráf jan00'!$A$1:$AK$41"}</definedName>
    <definedName name="dfghd_1_2" localSheetId="13" hidden="1">{"'gráf jan00'!$A$1:$AK$41"}</definedName>
    <definedName name="dfghd_1_2" hidden="1">{"'gráf jan00'!$A$1:$AK$41"}</definedName>
    <definedName name="dfghd_2" localSheetId="13" hidden="1">{"'gráf jan00'!$A$1:$AK$41"}</definedName>
    <definedName name="dfghd_2" hidden="1">{"'gráf jan00'!$A$1:$AK$41"}</definedName>
    <definedName name="dfghdfhd" localSheetId="13" hidden="1">{"'CptDifn'!$AA$32:$AG$32"}</definedName>
    <definedName name="dfghdfhd" hidden="1">{"'CptDifn'!$AA$32:$AG$32"}</definedName>
    <definedName name="dfghdfhd_1" localSheetId="13" hidden="1">{"'CptDifn'!$AA$32:$AG$32"}</definedName>
    <definedName name="dfghdfhd_1" hidden="1">{"'CptDifn'!$AA$32:$AG$32"}</definedName>
    <definedName name="dfghdfhd_1_1" localSheetId="13" hidden="1">{"'CptDifn'!$AA$32:$AG$32"}</definedName>
    <definedName name="dfghdfhd_1_1" hidden="1">{"'CptDifn'!$AA$32:$AG$32"}</definedName>
    <definedName name="dfghdfhd_1_1_1" localSheetId="13" hidden="1">{"'CptDifn'!$AA$32:$AG$32"}</definedName>
    <definedName name="dfghdfhd_1_1_1" hidden="1">{"'CptDifn'!$AA$32:$AG$32"}</definedName>
    <definedName name="dfghdfhd_1_2" localSheetId="13" hidden="1">{"'CptDifn'!$AA$32:$AG$32"}</definedName>
    <definedName name="dfghdfhd_1_2" hidden="1">{"'CptDifn'!$AA$32:$AG$32"}</definedName>
    <definedName name="dfghdfhd_2" localSheetId="13" hidden="1">{"'CptDifn'!$AA$32:$AG$32"}</definedName>
    <definedName name="dfghdfhd_2" hidden="1">{"'CptDifn'!$AA$32:$AG$32"}</definedName>
    <definedName name="dfghf" localSheetId="13" hidden="1">{"'CptDifn'!$AA$32:$AG$32"}</definedName>
    <definedName name="dfghf" hidden="1">{"'CptDifn'!$AA$32:$AG$32"}</definedName>
    <definedName name="dfghf_1" localSheetId="13" hidden="1">{"'CptDifn'!$AA$32:$AG$32"}</definedName>
    <definedName name="dfghf_1" hidden="1">{"'CptDifn'!$AA$32:$AG$32"}</definedName>
    <definedName name="dfghf_1_1" localSheetId="13" hidden="1">{"'CptDifn'!$AA$32:$AG$32"}</definedName>
    <definedName name="dfghf_1_1" hidden="1">{"'CptDifn'!$AA$32:$AG$32"}</definedName>
    <definedName name="dfghf_1_1_1" localSheetId="13" hidden="1">{"'CptDifn'!$AA$32:$AG$32"}</definedName>
    <definedName name="dfghf_1_1_1" hidden="1">{"'CptDifn'!$AA$32:$AG$32"}</definedName>
    <definedName name="dfghf_1_2" localSheetId="13" hidden="1">{"'CptDifn'!$AA$32:$AG$32"}</definedName>
    <definedName name="dfghf_1_2" hidden="1">{"'CptDifn'!$AA$32:$AG$32"}</definedName>
    <definedName name="dfghf_2" localSheetId="13" hidden="1">{"'CptDifn'!$AA$32:$AG$32"}</definedName>
    <definedName name="dfghf_2" hidden="1">{"'CptDifn'!$AA$32:$AG$32"}</definedName>
    <definedName name="DFGR" localSheetId="13" hidden="1">{"'REL CUSTODIF'!$B$1:$H$72"}</definedName>
    <definedName name="DFGR" hidden="1">{"'REL CUSTODIF'!$B$1:$H$72"}</definedName>
    <definedName name="dfgs" localSheetId="13" hidden="1">{#N/A,#N/A,TRUE,"Serviços"}</definedName>
    <definedName name="dfgs" hidden="1">{#N/A,#N/A,TRUE,"Serviços"}</definedName>
    <definedName name="dfgss" localSheetId="13" hidden="1">{#N/A,#N/A,TRUE,"Serviços"}</definedName>
    <definedName name="dfgss" hidden="1">{#N/A,#N/A,TRUE,"Serviços"}</definedName>
    <definedName name="dfh" localSheetId="13" hidden="1">{"'gráf jan00'!$A$1:$AK$41"}</definedName>
    <definedName name="dfh" hidden="1">{"'gráf jan00'!$A$1:$AK$41"}</definedName>
    <definedName name="dfh_1" localSheetId="13" hidden="1">{"'gráf jan00'!$A$1:$AK$41"}</definedName>
    <definedName name="dfh_1" hidden="1">{"'gráf jan00'!$A$1:$AK$41"}</definedName>
    <definedName name="dfh_1_1" localSheetId="13" hidden="1">{"'gráf jan00'!$A$1:$AK$41"}</definedName>
    <definedName name="dfh_1_1" hidden="1">{"'gráf jan00'!$A$1:$AK$41"}</definedName>
    <definedName name="dfh_1_1_1" localSheetId="13" hidden="1">{"'gráf jan00'!$A$1:$AK$41"}</definedName>
    <definedName name="dfh_1_1_1" hidden="1">{"'gráf jan00'!$A$1:$AK$41"}</definedName>
    <definedName name="dfh_1_2" localSheetId="13" hidden="1">{"'gráf jan00'!$A$1:$AK$41"}</definedName>
    <definedName name="dfh_1_2" hidden="1">{"'gráf jan00'!$A$1:$AK$41"}</definedName>
    <definedName name="dfh_2" localSheetId="13" hidden="1">{"'gráf jan00'!$A$1:$AK$41"}</definedName>
    <definedName name="dfh_2" hidden="1">{"'gráf jan00'!$A$1:$AK$41"}</definedName>
    <definedName name="dfhdfg" localSheetId="13" hidden="1">{#N/A,#N/A,FALSE,"PCOL"}</definedName>
    <definedName name="dfhdfg" hidden="1">{#N/A,#N/A,FALSE,"PCOL"}</definedName>
    <definedName name="dfhdfh" localSheetId="13" hidden="1">{"'CptDifn'!$AA$32:$AG$32"}</definedName>
    <definedName name="dfhdfh" hidden="1">{"'CptDifn'!$AA$32:$AG$32"}</definedName>
    <definedName name="dfhdfh_1" localSheetId="13" hidden="1">{"'CptDifn'!$AA$32:$AG$32"}</definedName>
    <definedName name="dfhdfh_1" hidden="1">{"'CptDifn'!$AA$32:$AG$32"}</definedName>
    <definedName name="dfhdfh_1_1" localSheetId="13" hidden="1">{"'CptDifn'!$AA$32:$AG$32"}</definedName>
    <definedName name="dfhdfh_1_1" hidden="1">{"'CptDifn'!$AA$32:$AG$32"}</definedName>
    <definedName name="dfhdfh_1_1_1" localSheetId="13" hidden="1">{"'CptDifn'!$AA$32:$AG$32"}</definedName>
    <definedName name="dfhdfh_1_1_1" hidden="1">{"'CptDifn'!$AA$32:$AG$32"}</definedName>
    <definedName name="dfhdfh_1_2" localSheetId="13" hidden="1">{"'CptDifn'!$AA$32:$AG$32"}</definedName>
    <definedName name="dfhdfh_1_2" hidden="1">{"'CptDifn'!$AA$32:$AG$32"}</definedName>
    <definedName name="dfhdfh_2" localSheetId="13" hidden="1">{"'CptDifn'!$AA$32:$AG$32"}</definedName>
    <definedName name="dfhdfh_2" hidden="1">{"'CptDifn'!$AA$32:$AG$32"}</definedName>
    <definedName name="dfhgdf" localSheetId="13" hidden="1">{#N/A,#N/A,TRUE,"indice";#N/A,#N/A,TRUE,"indicadores";#N/A,#N/A,TRUE,"comentarios"}</definedName>
    <definedName name="dfhgdf" hidden="1">{#N/A,#N/A,TRUE,"indice";#N/A,#N/A,TRUE,"indicadores";#N/A,#N/A,TRUE,"comentarios"}</definedName>
    <definedName name="dfhgdf_1" localSheetId="13" hidden="1">{#N/A,#N/A,TRUE,"indice";#N/A,#N/A,TRUE,"indicadores";#N/A,#N/A,TRUE,"comentarios"}</definedName>
    <definedName name="dfhgdf_1" hidden="1">{#N/A,#N/A,TRUE,"indice";#N/A,#N/A,TRUE,"indicadores";#N/A,#N/A,TRUE,"comentarios"}</definedName>
    <definedName name="dfhgdf_1_1" localSheetId="13" hidden="1">{#N/A,#N/A,TRUE,"indice";#N/A,#N/A,TRUE,"indicadores";#N/A,#N/A,TRUE,"comentarios"}</definedName>
    <definedName name="dfhgdf_1_1" hidden="1">{#N/A,#N/A,TRUE,"indice";#N/A,#N/A,TRUE,"indicadores";#N/A,#N/A,TRUE,"comentarios"}</definedName>
    <definedName name="dfhgdf_1_1_1" localSheetId="13" hidden="1">{#N/A,#N/A,TRUE,"indice";#N/A,#N/A,TRUE,"indicadores";#N/A,#N/A,TRUE,"comentarios"}</definedName>
    <definedName name="dfhgdf_1_1_1" hidden="1">{#N/A,#N/A,TRUE,"indice";#N/A,#N/A,TRUE,"indicadores";#N/A,#N/A,TRUE,"comentarios"}</definedName>
    <definedName name="dfhgdf_1_2" localSheetId="13" hidden="1">{#N/A,#N/A,TRUE,"indice";#N/A,#N/A,TRUE,"indicadores";#N/A,#N/A,TRUE,"comentarios"}</definedName>
    <definedName name="dfhgdf_1_2" hidden="1">{#N/A,#N/A,TRUE,"indice";#N/A,#N/A,TRUE,"indicadores";#N/A,#N/A,TRUE,"comentarios"}</definedName>
    <definedName name="dfhgdf_2" localSheetId="13" hidden="1">{#N/A,#N/A,TRUE,"indice";#N/A,#N/A,TRUE,"indicadores";#N/A,#N/A,TRUE,"comentarios"}</definedName>
    <definedName name="dfhgdf_2" hidden="1">{#N/A,#N/A,TRUE,"indice";#N/A,#N/A,TRUE,"indicadores";#N/A,#N/A,TRUE,"comentarios"}</definedName>
    <definedName name="dfhghfg" localSheetId="13" hidden="1">{"'CptDifn'!$AA$32:$AG$32"}</definedName>
    <definedName name="dfhghfg" hidden="1">{"'CptDifn'!$AA$32:$AG$32"}</definedName>
    <definedName name="dfhghfg_1" localSheetId="13" hidden="1">{"'CptDifn'!$AA$32:$AG$32"}</definedName>
    <definedName name="dfhghfg_1" hidden="1">{"'CptDifn'!$AA$32:$AG$32"}</definedName>
    <definedName name="dfhghfg_1_1" localSheetId="13" hidden="1">{"'CptDifn'!$AA$32:$AG$32"}</definedName>
    <definedName name="dfhghfg_1_1" hidden="1">{"'CptDifn'!$AA$32:$AG$32"}</definedName>
    <definedName name="dfhghfg_1_1_1" localSheetId="13" hidden="1">{"'CptDifn'!$AA$32:$AG$32"}</definedName>
    <definedName name="dfhghfg_1_1_1" hidden="1">{"'CptDifn'!$AA$32:$AG$32"}</definedName>
    <definedName name="dfhghfg_1_2" localSheetId="13" hidden="1">{"'CptDifn'!$AA$32:$AG$32"}</definedName>
    <definedName name="dfhghfg_1_2" hidden="1">{"'CptDifn'!$AA$32:$AG$32"}</definedName>
    <definedName name="dfhghfg_2" localSheetId="13" hidden="1">{"'CptDifn'!$AA$32:$AG$32"}</definedName>
    <definedName name="dfhghfg_2" hidden="1">{"'CptDifn'!$AA$32:$AG$32"}</definedName>
    <definedName name="dfjlfkajklgjfklad" hidden="1">#N/A</definedName>
    <definedName name="dfqefefqef" localSheetId="13" hidden="1">{"'REL CUSTODIF'!$B$1:$H$72"}</definedName>
    <definedName name="dfqefefqef" hidden="1">{"'REL CUSTODIF'!$B$1:$H$72"}</definedName>
    <definedName name="DFQEFEWFE" localSheetId="13" hidden="1">{"'REL CUSTODIF'!$B$1:$H$72"}</definedName>
    <definedName name="DFQEFEWFE" hidden="1">{"'REL CUSTODIF'!$B$1:$H$72"}</definedName>
    <definedName name="DFQFEWF" localSheetId="13" hidden="1">{"'REL CUSTODIF'!$B$1:$H$72"}</definedName>
    <definedName name="DFQFEWF" hidden="1">{"'REL CUSTODIF'!$B$1:$H$72"}</definedName>
    <definedName name="dfr" localSheetId="13" hidden="1">{"'RR'!$A$2:$E$81"}</definedName>
    <definedName name="dfr" hidden="1">{"'RR'!$A$2:$E$81"}</definedName>
    <definedName name="DFS" localSheetId="13" hidden="1">{"'REL CUSTODIF'!$B$1:$H$72"}</definedName>
    <definedName name="DFS" hidden="1">{"'REL CUSTODIF'!$B$1:$H$72"}</definedName>
    <definedName name="DFSDSFD" localSheetId="13" hidden="1">{"'Quadro'!$A$4:$BG$78"}</definedName>
    <definedName name="DFSDSFD" hidden="1">{"'Quadro'!$A$4:$BG$78"}</definedName>
    <definedName name="dfsefse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fsefse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dft" localSheetId="13" hidden="1">{"'RR'!$A$2:$E$81"}</definedName>
    <definedName name="dft" hidden="1">{"'RR'!$A$2:$E$81"}</definedName>
    <definedName name="dfuil" localSheetId="13" hidden="1">{"'RR'!$A$2:$E$81"}</definedName>
    <definedName name="dfuil" hidden="1">{"'RR'!$A$2:$E$81"}</definedName>
    <definedName name="dfuil_1" localSheetId="13" hidden="1">{"'RR'!$A$2:$E$81"}</definedName>
    <definedName name="dfuil_1" hidden="1">{"'RR'!$A$2:$E$81"}</definedName>
    <definedName name="dfuil_1_1" localSheetId="13" hidden="1">{"'RR'!$A$2:$E$81"}</definedName>
    <definedName name="dfuil_1_1" hidden="1">{"'RR'!$A$2:$E$81"}</definedName>
    <definedName name="dfuil_1_1_1" localSheetId="13" hidden="1">{"'RR'!$A$2:$E$81"}</definedName>
    <definedName name="dfuil_1_1_1" hidden="1">{"'RR'!$A$2:$E$81"}</definedName>
    <definedName name="dfuil_1_2" localSheetId="13" hidden="1">{"'RR'!$A$2:$E$81"}</definedName>
    <definedName name="dfuil_1_2" hidden="1">{"'RR'!$A$2:$E$81"}</definedName>
    <definedName name="dfuil_2" localSheetId="13" hidden="1">{"'RR'!$A$2:$E$81"}</definedName>
    <definedName name="dfuil_2" hidden="1">{"'RR'!$A$2:$E$81"}</definedName>
    <definedName name="dfv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adfg" localSheetId="13" hidden="1">{#N/A,#N/A,FALSE,"PCOL"}</definedName>
    <definedName name="dgadfg" hidden="1">{#N/A,#N/A,FALSE,"PCOL"}</definedName>
    <definedName name="DGF" localSheetId="13" hidden="1">{#N/A,#N/A,FALSE,"MO (2)"}</definedName>
    <definedName name="DGF" hidden="1">{#N/A,#N/A,FALSE,"MO (2)"}</definedName>
    <definedName name="DGFAERFE" localSheetId="13" hidden="1">{"'REL CUSTODIF'!$B$1:$H$72"}</definedName>
    <definedName name="DGFAERFE" hidden="1">{"'REL CUSTODIF'!$B$1:$H$72"}</definedName>
    <definedName name="dgfh" localSheetId="13" hidden="1">{"'gráf jan00'!$A$1:$AK$41"}</definedName>
    <definedName name="dgfh" hidden="1">{"'gráf jan00'!$A$1:$AK$41"}</definedName>
    <definedName name="dgfh_1" localSheetId="13" hidden="1">{"'gráf jan00'!$A$1:$AK$41"}</definedName>
    <definedName name="dgfh_1" hidden="1">{"'gráf jan00'!$A$1:$AK$41"}</definedName>
    <definedName name="dgfh_1_1" localSheetId="13" hidden="1">{"'gráf jan00'!$A$1:$AK$41"}</definedName>
    <definedName name="dgfh_1_1" hidden="1">{"'gráf jan00'!$A$1:$AK$41"}</definedName>
    <definedName name="dgfh_1_1_1" localSheetId="13" hidden="1">{"'gráf jan00'!$A$1:$AK$41"}</definedName>
    <definedName name="dgfh_1_1_1" hidden="1">{"'gráf jan00'!$A$1:$AK$41"}</definedName>
    <definedName name="dgfh_1_2" localSheetId="13" hidden="1">{"'gráf jan00'!$A$1:$AK$41"}</definedName>
    <definedName name="dgfh_1_2" hidden="1">{"'gráf jan00'!$A$1:$AK$41"}</definedName>
    <definedName name="dgfh_2" localSheetId="13" hidden="1">{"'gráf jan00'!$A$1:$AK$41"}</definedName>
    <definedName name="dgfh_2" hidden="1">{"'gráf jan00'!$A$1:$AK$41"}</definedName>
    <definedName name="dggr" localSheetId="13" hidden="1">{"'CptDifn'!$AA$32:$AG$32"}</definedName>
    <definedName name="dggr" hidden="1">{"'CptDifn'!$AA$32:$AG$32"}</definedName>
    <definedName name="dggr_1" localSheetId="13" hidden="1">{"'CptDifn'!$AA$32:$AG$32"}</definedName>
    <definedName name="dggr_1" hidden="1">{"'CptDifn'!$AA$32:$AG$32"}</definedName>
    <definedName name="dggr_1_1" localSheetId="13" hidden="1">{"'CptDifn'!$AA$32:$AG$32"}</definedName>
    <definedName name="dggr_1_1" hidden="1">{"'CptDifn'!$AA$32:$AG$32"}</definedName>
    <definedName name="dggr_1_1_1" localSheetId="13" hidden="1">{"'CptDifn'!$AA$32:$AG$32"}</definedName>
    <definedName name="dggr_1_1_1" hidden="1">{"'CptDifn'!$AA$32:$AG$32"}</definedName>
    <definedName name="dggr_1_2" localSheetId="13" hidden="1">{"'CptDifn'!$AA$32:$AG$32"}</definedName>
    <definedName name="dggr_1_2" hidden="1">{"'CptDifn'!$AA$32:$AG$32"}</definedName>
    <definedName name="dggr_2" localSheetId="13" hidden="1">{"'CptDifn'!$AA$32:$AG$32"}</definedName>
    <definedName name="dggr_2" hidden="1">{"'CptDifn'!$AA$32:$AG$32"}</definedName>
    <definedName name="dgsdfg" localSheetId="13" hidden="1">{"'teste'!$B$2:$R$49"}</definedName>
    <definedName name="dgsdfg" hidden="1">{"'teste'!$B$2:$R$49"}</definedName>
    <definedName name="dhdhd" localSheetId="13" hidden="1">{"'CptDifn'!$AA$32:$AG$32"}</definedName>
    <definedName name="dhdhd" hidden="1">{"'CptDifn'!$AA$32:$AG$32"}</definedName>
    <definedName name="dhdhd_1" localSheetId="13" hidden="1">{"'CptDifn'!$AA$32:$AG$32"}</definedName>
    <definedName name="dhdhd_1" hidden="1">{"'CptDifn'!$AA$32:$AG$32"}</definedName>
    <definedName name="dhdhd_1_1" localSheetId="13" hidden="1">{"'CptDifn'!$AA$32:$AG$32"}</definedName>
    <definedName name="dhdhd_1_1" hidden="1">{"'CptDifn'!$AA$32:$AG$32"}</definedName>
    <definedName name="dhdhd_1_1_1" localSheetId="13" hidden="1">{"'CptDifn'!$AA$32:$AG$32"}</definedName>
    <definedName name="dhdhd_1_1_1" hidden="1">{"'CptDifn'!$AA$32:$AG$32"}</definedName>
    <definedName name="dhdhd_1_2" localSheetId="13" hidden="1">{"'CptDifn'!$AA$32:$AG$32"}</definedName>
    <definedName name="dhdhd_1_2" hidden="1">{"'CptDifn'!$AA$32:$AG$32"}</definedName>
    <definedName name="dhdhd_2" localSheetId="13" hidden="1">{"'CptDifn'!$AA$32:$AG$32"}</definedName>
    <definedName name="dhdhd_2" hidden="1">{"'CptDifn'!$AA$32:$AG$32"}</definedName>
    <definedName name="dhgj" localSheetId="13" hidden="1">{"'CptDifn'!$AA$32:$AG$32"}</definedName>
    <definedName name="dhgj" hidden="1">{"'CptDifn'!$AA$32:$AG$32"}</definedName>
    <definedName name="dhgj_1" localSheetId="13" hidden="1">{"'CptDifn'!$AA$32:$AG$32"}</definedName>
    <definedName name="dhgj_1" hidden="1">{"'CptDifn'!$AA$32:$AG$32"}</definedName>
    <definedName name="dhgj_1_1" localSheetId="13" hidden="1">{"'CptDifn'!$AA$32:$AG$32"}</definedName>
    <definedName name="dhgj_1_1" hidden="1">{"'CptDifn'!$AA$32:$AG$32"}</definedName>
    <definedName name="dhgj_1_1_1" localSheetId="13" hidden="1">{"'CptDifn'!$AA$32:$AG$32"}</definedName>
    <definedName name="dhgj_1_1_1" hidden="1">{"'CptDifn'!$AA$32:$AG$32"}</definedName>
    <definedName name="dhgj_1_2" localSheetId="13" hidden="1">{"'CptDifn'!$AA$32:$AG$32"}</definedName>
    <definedName name="dhgj_1_2" hidden="1">{"'CptDifn'!$AA$32:$AG$32"}</definedName>
    <definedName name="dhgj_2" localSheetId="13" hidden="1">{"'CptDifn'!$AA$32:$AG$32"}</definedName>
    <definedName name="dhgj_2" hidden="1">{"'CptDifn'!$AA$32:$AG$32"}</definedName>
    <definedName name="DILO_Ferrovia" localSheetId="13" hidden="1">{"'Quadro'!$A$4:$BG$78"}</definedName>
    <definedName name="DILO_Ferrovia" hidden="1">{"'Quadro'!$A$4:$BG$78"}</definedName>
    <definedName name="DILO_Ferrovia_1" localSheetId="13" hidden="1">{"'Quadro'!$A$4:$BG$78"}</definedName>
    <definedName name="DILO_Ferrovia_1" hidden="1">{"'Quadro'!$A$4:$BG$78"}</definedName>
    <definedName name="DILO_Ferrovia_1_1" localSheetId="13" hidden="1">{"'Quadro'!$A$4:$BG$78"}</definedName>
    <definedName name="DILO_Ferrovia_1_1" hidden="1">{"'Quadro'!$A$4:$BG$78"}</definedName>
    <definedName name="DILO_Ferrovia_1_1_1" localSheetId="13" hidden="1">{"'Quadro'!$A$4:$BG$78"}</definedName>
    <definedName name="DILO_Ferrovia_1_1_1" hidden="1">{"'Quadro'!$A$4:$BG$78"}</definedName>
    <definedName name="DILO_Ferrovia_1_2" localSheetId="13" hidden="1">{"'Quadro'!$A$4:$BG$78"}</definedName>
    <definedName name="DILO_Ferrovia_1_2" hidden="1">{"'Quadro'!$A$4:$BG$78"}</definedName>
    <definedName name="DILO_Ferrovia_2" localSheetId="13" hidden="1">{"'Quadro'!$A$4:$BG$78"}</definedName>
    <definedName name="DILO_Ferrovia_2" hidden="1">{"'Quadro'!$A$4:$BG$78"}</definedName>
    <definedName name="Dip" hidden="1">#REF!</definedName>
    <definedName name="disdj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p1" localSheetId="13" hidden="1">{"'RR'!$A$2:$E$81"}</definedName>
    <definedName name="disp1" hidden="1">{"'RR'!$A$2:$E$81"}</definedName>
    <definedName name="disp1_1" localSheetId="13" hidden="1">{"'RR'!$A$2:$E$81"}</definedName>
    <definedName name="disp1_1" hidden="1">{"'RR'!$A$2:$E$81"}</definedName>
    <definedName name="disp1_1_1" localSheetId="13" hidden="1">{"'RR'!$A$2:$E$81"}</definedName>
    <definedName name="disp1_1_1" hidden="1">{"'RR'!$A$2:$E$81"}</definedName>
    <definedName name="disp1_1_1_1" localSheetId="13" hidden="1">{"'RR'!$A$2:$E$81"}</definedName>
    <definedName name="disp1_1_1_1" hidden="1">{"'RR'!$A$2:$E$81"}</definedName>
    <definedName name="disp1_1_2" localSheetId="13" hidden="1">{"'RR'!$A$2:$E$81"}</definedName>
    <definedName name="disp1_1_2" hidden="1">{"'RR'!$A$2:$E$81"}</definedName>
    <definedName name="disp1_2" localSheetId="13" hidden="1">{"'RR'!$A$2:$E$81"}</definedName>
    <definedName name="disp1_2" hidden="1">{"'RR'!$A$2:$E$81"}</definedName>
    <definedName name="Displocopaul1" localSheetId="13" hidden="1">{"'gráf jan00'!$A$1:$AK$41"}</definedName>
    <definedName name="Displocopaul1" hidden="1">{"'gráf jan00'!$A$1:$AK$41"}</definedName>
    <definedName name="Displocopaul1_1" localSheetId="13" hidden="1">{"'gráf jan00'!$A$1:$AK$41"}</definedName>
    <definedName name="Displocopaul1_1" hidden="1">{"'gráf jan00'!$A$1:$AK$41"}</definedName>
    <definedName name="Displocopaul1_1_1" localSheetId="13" hidden="1">{"'gráf jan00'!$A$1:$AK$41"}</definedName>
    <definedName name="Displocopaul1_1_1" hidden="1">{"'gráf jan00'!$A$1:$AK$41"}</definedName>
    <definedName name="Displocopaul1_1_1_1" localSheetId="13" hidden="1">{"'gráf jan00'!$A$1:$AK$41"}</definedName>
    <definedName name="Displocopaul1_1_1_1" hidden="1">{"'gráf jan00'!$A$1:$AK$41"}</definedName>
    <definedName name="Displocopaul1_1_2" localSheetId="13" hidden="1">{"'gráf jan00'!$A$1:$AK$41"}</definedName>
    <definedName name="Displocopaul1_1_2" hidden="1">{"'gráf jan00'!$A$1:$AK$41"}</definedName>
    <definedName name="Displocopaul1_2" localSheetId="13" hidden="1">{"'gráf jan00'!$A$1:$AK$41"}</definedName>
    <definedName name="Displocopaul1_2" hidden="1">{"'gráf jan00'!$A$1:$AK$41"}</definedName>
    <definedName name="disppaul" localSheetId="13" hidden="1">{"'gráf jan00'!$A$1:$AK$41"}</definedName>
    <definedName name="disppaul" hidden="1">{"'gráf jan00'!$A$1:$AK$41"}</definedName>
    <definedName name="disppaul_1" localSheetId="13" hidden="1">{"'gráf jan00'!$A$1:$AK$41"}</definedName>
    <definedName name="disppaul_1" hidden="1">{"'gráf jan00'!$A$1:$AK$41"}</definedName>
    <definedName name="disppaul_1_1" localSheetId="13" hidden="1">{"'gráf jan00'!$A$1:$AK$41"}</definedName>
    <definedName name="disppaul_1_1" hidden="1">{"'gráf jan00'!$A$1:$AK$41"}</definedName>
    <definedName name="disppaul_1_1_1" localSheetId="13" hidden="1">{"'gráf jan00'!$A$1:$AK$41"}</definedName>
    <definedName name="disppaul_1_1_1" hidden="1">{"'gráf jan00'!$A$1:$AK$41"}</definedName>
    <definedName name="disppaul_1_2" localSheetId="13" hidden="1">{"'gráf jan00'!$A$1:$AK$41"}</definedName>
    <definedName name="disppaul_1_2" hidden="1">{"'gráf jan00'!$A$1:$AK$41"}</definedName>
    <definedName name="disppaul_2" localSheetId="13" hidden="1">{"'gráf jan00'!$A$1:$AK$41"}</definedName>
    <definedName name="disppaul_2" hidden="1">{"'gráf jan00'!$A$1:$AK$41"}</definedName>
    <definedName name="Disppaul1" localSheetId="13" hidden="1">{"'gráf jan00'!$A$1:$AK$41"}</definedName>
    <definedName name="Disppaul1" hidden="1">{"'gráf jan00'!$A$1:$AK$41"}</definedName>
    <definedName name="Disppaul1_1" localSheetId="13" hidden="1">{"'gráf jan00'!$A$1:$AK$41"}</definedName>
    <definedName name="Disppaul1_1" hidden="1">{"'gráf jan00'!$A$1:$AK$41"}</definedName>
    <definedName name="Disppaul1_1_1" localSheetId="13" hidden="1">{"'gráf jan00'!$A$1:$AK$41"}</definedName>
    <definedName name="Disppaul1_1_1" hidden="1">{"'gráf jan00'!$A$1:$AK$41"}</definedName>
    <definedName name="Disppaul1_1_1_1" localSheetId="13" hidden="1">{"'gráf jan00'!$A$1:$AK$41"}</definedName>
    <definedName name="Disppaul1_1_1_1" hidden="1">{"'gráf jan00'!$A$1:$AK$41"}</definedName>
    <definedName name="Disppaul1_1_2" localSheetId="13" hidden="1">{"'gráf jan00'!$A$1:$AK$41"}</definedName>
    <definedName name="Disppaul1_1_2" hidden="1">{"'gráf jan00'!$A$1:$AK$41"}</definedName>
    <definedName name="Disppaul1_2" localSheetId="13" hidden="1">{"'gráf jan00'!$A$1:$AK$41"}</definedName>
    <definedName name="Disppaul1_2" hidden="1">{"'gráf jan00'!$A$1:$AK$41"}</definedName>
    <definedName name="disppaul10" localSheetId="13" hidden="1">{"'gráf jan00'!$A$1:$AK$41"}</definedName>
    <definedName name="disppaul10" hidden="1">{"'gráf jan00'!$A$1:$AK$41"}</definedName>
    <definedName name="disppaul10_1" localSheetId="13" hidden="1">{"'gráf jan00'!$A$1:$AK$41"}</definedName>
    <definedName name="disppaul10_1" hidden="1">{"'gráf jan00'!$A$1:$AK$41"}</definedName>
    <definedName name="disppaul10_1_1" localSheetId="13" hidden="1">{"'gráf jan00'!$A$1:$AK$41"}</definedName>
    <definedName name="disppaul10_1_1" hidden="1">{"'gráf jan00'!$A$1:$AK$41"}</definedName>
    <definedName name="disppaul10_1_1_1" localSheetId="13" hidden="1">{"'gráf jan00'!$A$1:$AK$41"}</definedName>
    <definedName name="disppaul10_1_1_1" hidden="1">{"'gráf jan00'!$A$1:$AK$41"}</definedName>
    <definedName name="disppaul10_1_2" localSheetId="13" hidden="1">{"'gráf jan00'!$A$1:$AK$41"}</definedName>
    <definedName name="disppaul10_1_2" hidden="1">{"'gráf jan00'!$A$1:$AK$41"}</definedName>
    <definedName name="disppaul10_2" localSheetId="13" hidden="1">{"'gráf jan00'!$A$1:$AK$41"}</definedName>
    <definedName name="disppaul10_2" hidden="1">{"'gráf jan00'!$A$1:$AK$41"}</definedName>
    <definedName name="disppaul100" localSheetId="13" hidden="1">{"'gráf jan00'!$A$1:$AK$41"}</definedName>
    <definedName name="disppaul100" hidden="1">{"'gráf jan00'!$A$1:$AK$41"}</definedName>
    <definedName name="disppaul100_1" localSheetId="13" hidden="1">{"'gráf jan00'!$A$1:$AK$41"}</definedName>
    <definedName name="disppaul100_1" hidden="1">{"'gráf jan00'!$A$1:$AK$41"}</definedName>
    <definedName name="disppaul100_1_1" localSheetId="13" hidden="1">{"'gráf jan00'!$A$1:$AK$41"}</definedName>
    <definedName name="disppaul100_1_1" hidden="1">{"'gráf jan00'!$A$1:$AK$41"}</definedName>
    <definedName name="disppaul100_1_1_1" localSheetId="13" hidden="1">{"'gráf jan00'!$A$1:$AK$41"}</definedName>
    <definedName name="disppaul100_1_1_1" hidden="1">{"'gráf jan00'!$A$1:$AK$41"}</definedName>
    <definedName name="disppaul100_1_2" localSheetId="13" hidden="1">{"'gráf jan00'!$A$1:$AK$41"}</definedName>
    <definedName name="disppaul100_1_2" hidden="1">{"'gráf jan00'!$A$1:$AK$41"}</definedName>
    <definedName name="disppaul100_2" localSheetId="13" hidden="1">{"'gráf jan00'!$A$1:$AK$41"}</definedName>
    <definedName name="disppaul100_2" hidden="1">{"'gráf jan00'!$A$1:$AK$41"}</definedName>
    <definedName name="disppaul11" localSheetId="13" hidden="1">{"'Quadro'!$A$4:$BG$78"}</definedName>
    <definedName name="disppaul11" hidden="1">{"'Quadro'!$A$4:$BG$78"}</definedName>
    <definedName name="disppaul11_1" localSheetId="13" hidden="1">{"'Quadro'!$A$4:$BG$78"}</definedName>
    <definedName name="disppaul11_1" hidden="1">{"'Quadro'!$A$4:$BG$78"}</definedName>
    <definedName name="disppaul11_1_1" localSheetId="13" hidden="1">{"'Quadro'!$A$4:$BG$78"}</definedName>
    <definedName name="disppaul11_1_1" hidden="1">{"'Quadro'!$A$4:$BG$78"}</definedName>
    <definedName name="disppaul11_1_1_1" localSheetId="13" hidden="1">{"'Quadro'!$A$4:$BG$78"}</definedName>
    <definedName name="disppaul11_1_1_1" hidden="1">{"'Quadro'!$A$4:$BG$78"}</definedName>
    <definedName name="disppaul11_1_2" localSheetId="13" hidden="1">{"'Quadro'!$A$4:$BG$78"}</definedName>
    <definedName name="disppaul11_1_2" hidden="1">{"'Quadro'!$A$4:$BG$78"}</definedName>
    <definedName name="disppaul11_2" localSheetId="13" hidden="1">{"'Quadro'!$A$4:$BG$78"}</definedName>
    <definedName name="disppaul11_2" hidden="1">{"'Quadro'!$A$4:$BG$78"}</definedName>
    <definedName name="disppaul12" localSheetId="13" hidden="1">{"'gráf jan00'!$A$1:$AK$41"}</definedName>
    <definedName name="disppaul12" hidden="1">{"'gráf jan00'!$A$1:$AK$41"}</definedName>
    <definedName name="disppaul12_1" localSheetId="13" hidden="1">{"'gráf jan00'!$A$1:$AK$41"}</definedName>
    <definedName name="disppaul12_1" hidden="1">{"'gráf jan00'!$A$1:$AK$41"}</definedName>
    <definedName name="disppaul12_1_1" localSheetId="13" hidden="1">{"'gráf jan00'!$A$1:$AK$41"}</definedName>
    <definedName name="disppaul12_1_1" hidden="1">{"'gráf jan00'!$A$1:$AK$41"}</definedName>
    <definedName name="disppaul12_1_1_1" localSheetId="13" hidden="1">{"'gráf jan00'!$A$1:$AK$41"}</definedName>
    <definedName name="disppaul12_1_1_1" hidden="1">{"'gráf jan00'!$A$1:$AK$41"}</definedName>
    <definedName name="disppaul12_1_2" localSheetId="13" hidden="1">{"'gráf jan00'!$A$1:$AK$41"}</definedName>
    <definedName name="disppaul12_1_2" hidden="1">{"'gráf jan00'!$A$1:$AK$41"}</definedName>
    <definedName name="disppaul12_2" localSheetId="13" hidden="1">{"'gráf jan00'!$A$1:$AK$41"}</definedName>
    <definedName name="disppaul12_2" hidden="1">{"'gráf jan00'!$A$1:$AK$41"}</definedName>
    <definedName name="disppaul13" localSheetId="13" hidden="1">{"'gráf jan00'!$A$1:$AK$41"}</definedName>
    <definedName name="disppaul13" hidden="1">{"'gráf jan00'!$A$1:$AK$41"}</definedName>
    <definedName name="disppaul13_1" localSheetId="13" hidden="1">{"'gráf jan00'!$A$1:$AK$41"}</definedName>
    <definedName name="disppaul13_1" hidden="1">{"'gráf jan00'!$A$1:$AK$41"}</definedName>
    <definedName name="disppaul13_1_1" localSheetId="13" hidden="1">{"'gráf jan00'!$A$1:$AK$41"}</definedName>
    <definedName name="disppaul13_1_1" hidden="1">{"'gráf jan00'!$A$1:$AK$41"}</definedName>
    <definedName name="disppaul13_1_1_1" localSheetId="13" hidden="1">{"'gráf jan00'!$A$1:$AK$41"}</definedName>
    <definedName name="disppaul13_1_1_1" hidden="1">{"'gráf jan00'!$A$1:$AK$41"}</definedName>
    <definedName name="disppaul13_1_2" localSheetId="13" hidden="1">{"'gráf jan00'!$A$1:$AK$41"}</definedName>
    <definedName name="disppaul13_1_2" hidden="1">{"'gráf jan00'!$A$1:$AK$41"}</definedName>
    <definedName name="disppaul13_2" localSheetId="13" hidden="1">{"'gráf jan00'!$A$1:$AK$41"}</definedName>
    <definedName name="disppaul13_2" hidden="1">{"'gráf jan00'!$A$1:$AK$41"}</definedName>
    <definedName name="disppaul14" localSheetId="13" hidden="1">{"'gráf jan00'!$A$1:$AK$41"}</definedName>
    <definedName name="disppaul14" hidden="1">{"'gráf jan00'!$A$1:$AK$41"}</definedName>
    <definedName name="disppaul14_1" localSheetId="13" hidden="1">{"'gráf jan00'!$A$1:$AK$41"}</definedName>
    <definedName name="disppaul14_1" hidden="1">{"'gráf jan00'!$A$1:$AK$41"}</definedName>
    <definedName name="disppaul14_1_1" localSheetId="13" hidden="1">{"'gráf jan00'!$A$1:$AK$41"}</definedName>
    <definedName name="disppaul14_1_1" hidden="1">{"'gráf jan00'!$A$1:$AK$41"}</definedName>
    <definedName name="disppaul14_1_1_1" localSheetId="13" hidden="1">{"'gráf jan00'!$A$1:$AK$41"}</definedName>
    <definedName name="disppaul14_1_1_1" hidden="1">{"'gráf jan00'!$A$1:$AK$41"}</definedName>
    <definedName name="disppaul14_1_2" localSheetId="13" hidden="1">{"'gráf jan00'!$A$1:$AK$41"}</definedName>
    <definedName name="disppaul14_1_2" hidden="1">{"'gráf jan00'!$A$1:$AK$41"}</definedName>
    <definedName name="disppaul14_2" localSheetId="13" hidden="1">{"'gráf jan00'!$A$1:$AK$41"}</definedName>
    <definedName name="disppaul14_2" hidden="1">{"'gráf jan00'!$A$1:$AK$41"}</definedName>
    <definedName name="disppaul15" localSheetId="13" hidden="1">{"'gráf jan00'!$A$1:$AK$41"}</definedName>
    <definedName name="disppaul15" hidden="1">{"'gráf jan00'!$A$1:$AK$41"}</definedName>
    <definedName name="disppaul15_1" localSheetId="13" hidden="1">{"'gráf jan00'!$A$1:$AK$41"}</definedName>
    <definedName name="disppaul15_1" hidden="1">{"'gráf jan00'!$A$1:$AK$41"}</definedName>
    <definedName name="disppaul15_1_1" localSheetId="13" hidden="1">{"'gráf jan00'!$A$1:$AK$41"}</definedName>
    <definedName name="disppaul15_1_1" hidden="1">{"'gráf jan00'!$A$1:$AK$41"}</definedName>
    <definedName name="disppaul15_1_1_1" localSheetId="13" hidden="1">{"'gráf jan00'!$A$1:$AK$41"}</definedName>
    <definedName name="disppaul15_1_1_1" hidden="1">{"'gráf jan00'!$A$1:$AK$41"}</definedName>
    <definedName name="disppaul15_1_2" localSheetId="13" hidden="1">{"'gráf jan00'!$A$1:$AK$41"}</definedName>
    <definedName name="disppaul15_1_2" hidden="1">{"'gráf jan00'!$A$1:$AK$41"}</definedName>
    <definedName name="disppaul15_2" localSheetId="13" hidden="1">{"'gráf jan00'!$A$1:$AK$41"}</definedName>
    <definedName name="disppaul15_2" hidden="1">{"'gráf jan00'!$A$1:$AK$41"}</definedName>
    <definedName name="disppaul2" localSheetId="13" hidden="1">{"'gráf jan00'!$A$1:$AK$41"}</definedName>
    <definedName name="disppaul2" hidden="1">{"'gráf jan00'!$A$1:$AK$41"}</definedName>
    <definedName name="disppaul2_1" localSheetId="13" hidden="1">{"'gráf jan00'!$A$1:$AK$41"}</definedName>
    <definedName name="disppaul2_1" hidden="1">{"'gráf jan00'!$A$1:$AK$41"}</definedName>
    <definedName name="disppaul2_1_1" localSheetId="13" hidden="1">{"'gráf jan00'!$A$1:$AK$41"}</definedName>
    <definedName name="disppaul2_1_1" hidden="1">{"'gráf jan00'!$A$1:$AK$41"}</definedName>
    <definedName name="disppaul2_1_1_1" localSheetId="13" hidden="1">{"'gráf jan00'!$A$1:$AK$41"}</definedName>
    <definedName name="disppaul2_1_1_1" hidden="1">{"'gráf jan00'!$A$1:$AK$41"}</definedName>
    <definedName name="disppaul2_1_2" localSheetId="13" hidden="1">{"'gráf jan00'!$A$1:$AK$41"}</definedName>
    <definedName name="disppaul2_1_2" hidden="1">{"'gráf jan00'!$A$1:$AK$41"}</definedName>
    <definedName name="disppaul2_2" localSheetId="13" hidden="1">{"'gráf jan00'!$A$1:$AK$41"}</definedName>
    <definedName name="disppaul2_2" hidden="1">{"'gráf jan00'!$A$1:$AK$41"}</definedName>
    <definedName name="disppaul4" localSheetId="13" hidden="1">{"'gráf jan00'!$A$1:$AK$41"}</definedName>
    <definedName name="disppaul4" hidden="1">{"'gráf jan00'!$A$1:$AK$41"}</definedName>
    <definedName name="disppaul4_1" localSheetId="13" hidden="1">{"'gráf jan00'!$A$1:$AK$41"}</definedName>
    <definedName name="disppaul4_1" hidden="1">{"'gráf jan00'!$A$1:$AK$41"}</definedName>
    <definedName name="disppaul4_1_1" localSheetId="13" hidden="1">{"'gráf jan00'!$A$1:$AK$41"}</definedName>
    <definedName name="disppaul4_1_1" hidden="1">{"'gráf jan00'!$A$1:$AK$41"}</definedName>
    <definedName name="disppaul4_1_1_1" localSheetId="13" hidden="1">{"'gráf jan00'!$A$1:$AK$41"}</definedName>
    <definedName name="disppaul4_1_1_1" hidden="1">{"'gráf jan00'!$A$1:$AK$41"}</definedName>
    <definedName name="disppaul4_1_2" localSheetId="13" hidden="1">{"'gráf jan00'!$A$1:$AK$41"}</definedName>
    <definedName name="disppaul4_1_2" hidden="1">{"'gráf jan00'!$A$1:$AK$41"}</definedName>
    <definedName name="disppaul4_2" localSheetId="13" hidden="1">{"'gráf jan00'!$A$1:$AK$41"}</definedName>
    <definedName name="disppaul4_2" hidden="1">{"'gráf jan00'!$A$1:$AK$41"}</definedName>
    <definedName name="DispTelGASAG" localSheetId="13" hidden="1">{"'teste'!$B$2:$R$49"}</definedName>
    <definedName name="DispTelGASAG" hidden="1">{"'teste'!$B$2:$R$49"}</definedName>
    <definedName name="DispTelGASAG_1" localSheetId="13" hidden="1">{"'teste'!$B$2:$R$49"}</definedName>
    <definedName name="DispTelGASAG_1" hidden="1">{"'teste'!$B$2:$R$49"}</definedName>
    <definedName name="DispTelGASAG_1_1" localSheetId="13" hidden="1">{"'teste'!$B$2:$R$49"}</definedName>
    <definedName name="DispTelGASAG_1_1" hidden="1">{"'teste'!$B$2:$R$49"}</definedName>
    <definedName name="DispTelGASAG_1_1_1" localSheetId="13" hidden="1">{"'teste'!$B$2:$R$49"}</definedName>
    <definedName name="DispTelGASAG_1_1_1" hidden="1">{"'teste'!$B$2:$R$49"}</definedName>
    <definedName name="DispTelGASAG_1_2" localSheetId="13" hidden="1">{"'teste'!$B$2:$R$49"}</definedName>
    <definedName name="DispTelGASAG_1_2" hidden="1">{"'teste'!$B$2:$R$49"}</definedName>
    <definedName name="DispTelGASAG_2" localSheetId="13" hidden="1">{"'teste'!$B$2:$R$49"}</definedName>
    <definedName name="DispTelGASAG_2" hidden="1">{"'teste'!$B$2:$R$49"}</definedName>
    <definedName name="DISTRIBUIÇÃO" localSheetId="13" hidden="1">{#N/A,#N/A,FALSE,"Ocorrência OOLA";#N/A,#N/A,FALSE,"Ocorrência OOLL";#N/A,#N/A,FALSE,"Extra OOLA";#N/A,#N/A,FALSE,"Extra OOLL"}</definedName>
    <definedName name="DISTRIBUIÇÃO" hidden="1">{#N/A,#N/A,FALSE,"Ocorrência OOLA";#N/A,#N/A,FALSE,"Ocorrência OOLL";#N/A,#N/A,FALSE,"Extra OOLA";#N/A,#N/A,FALSE,"Extra OOLL"}</definedName>
    <definedName name="ditf" localSheetId="13" hidden="1">{"'CptDifn'!$AA$32:$AG$32"}</definedName>
    <definedName name="ditf" hidden="1">{"'CptDifn'!$AA$32:$AG$32"}</definedName>
    <definedName name="ditf_1" localSheetId="13" hidden="1">{"'CptDifn'!$AA$32:$AG$32"}</definedName>
    <definedName name="ditf_1" hidden="1">{"'CptDifn'!$AA$32:$AG$32"}</definedName>
    <definedName name="ditf_1_1" localSheetId="13" hidden="1">{"'CptDifn'!$AA$32:$AG$32"}</definedName>
    <definedName name="ditf_1_1" hidden="1">{"'CptDifn'!$AA$32:$AG$32"}</definedName>
    <definedName name="ditf_1_1_1" localSheetId="13" hidden="1">{"'CptDifn'!$AA$32:$AG$32"}</definedName>
    <definedName name="ditf_1_1_1" hidden="1">{"'CptDifn'!$AA$32:$AG$32"}</definedName>
    <definedName name="ditf_1_2" localSheetId="13" hidden="1">{"'CptDifn'!$AA$32:$AG$32"}</definedName>
    <definedName name="ditf_1_2" hidden="1">{"'CptDifn'!$AA$32:$AG$32"}</definedName>
    <definedName name="ditf_2" localSheetId="13" hidden="1">{"'CptDifn'!$AA$32:$AG$32"}</definedName>
    <definedName name="ditf_2" hidden="1">{"'CptDifn'!$AA$32:$AG$32"}</definedName>
    <definedName name="Divi" localSheetId="13" hidden="1">{"'Quadro'!$A$4:$BG$78"}</definedName>
    <definedName name="Divi" hidden="1">{"'Quadro'!$A$4:$BG$78"}</definedName>
    <definedName name="Divi_1" localSheetId="13" hidden="1">{"'Quadro'!$A$4:$BG$78"}</definedName>
    <definedName name="Divi_1" hidden="1">{"'Quadro'!$A$4:$BG$78"}</definedName>
    <definedName name="Divi_1_1" localSheetId="13" hidden="1">{"'Quadro'!$A$4:$BG$78"}</definedName>
    <definedName name="Divi_1_1" hidden="1">{"'Quadro'!$A$4:$BG$78"}</definedName>
    <definedName name="Divi_1_1_1" localSheetId="13" hidden="1">{"'Quadro'!$A$4:$BG$78"}</definedName>
    <definedName name="Divi_1_1_1" hidden="1">{"'Quadro'!$A$4:$BG$78"}</definedName>
    <definedName name="Divi_1_2" localSheetId="13" hidden="1">{"'Quadro'!$A$4:$BG$78"}</definedName>
    <definedName name="Divi_1_2" hidden="1">{"'Quadro'!$A$4:$BG$78"}</definedName>
    <definedName name="Divi_2" localSheetId="13" hidden="1">{"'Quadro'!$A$4:$BG$78"}</definedName>
    <definedName name="Divi_2" hidden="1">{"'Quadro'!$A$4:$BG$78"}</definedName>
    <definedName name="dj" localSheetId="13" hidden="1">{"'CptDifn'!$AA$32:$AG$32"}</definedName>
    <definedName name="dj" hidden="1">{"'CptDifn'!$AA$32:$AG$32"}</definedName>
    <definedName name="dj_1" localSheetId="13" hidden="1">{"'CptDifn'!$AA$32:$AG$32"}</definedName>
    <definedName name="dj_1" hidden="1">{"'CptDifn'!$AA$32:$AG$32"}</definedName>
    <definedName name="dj_1_1" localSheetId="13" hidden="1">{"'CptDifn'!$AA$32:$AG$32"}</definedName>
    <definedName name="dj_1_1" hidden="1">{"'CptDifn'!$AA$32:$AG$32"}</definedName>
    <definedName name="dj_1_1_1" localSheetId="13" hidden="1">{"'CptDifn'!$AA$32:$AG$32"}</definedName>
    <definedName name="dj_1_1_1" hidden="1">{"'CptDifn'!$AA$32:$AG$32"}</definedName>
    <definedName name="dj_1_2" localSheetId="13" hidden="1">{"'CptDifn'!$AA$32:$AG$32"}</definedName>
    <definedName name="dj_1_2" hidden="1">{"'CptDifn'!$AA$32:$AG$32"}</definedName>
    <definedName name="dj_2" localSheetId="13" hidden="1">{"'CptDifn'!$AA$32:$AG$32"}</definedName>
    <definedName name="dj_2" hidden="1">{"'CptDifn'!$AA$32:$AG$32"}</definedName>
    <definedName name="dksojd" localSheetId="13" hidden="1">{#N/A,#N/A,FALSE,"PCOL"}</definedName>
    <definedName name="dksojd" hidden="1">{#N/A,#N/A,FALSE,"PCOL"}</definedName>
    <definedName name="dksojd_1" localSheetId="13" hidden="1">{#N/A,#N/A,FALSE,"PCOL"}</definedName>
    <definedName name="dksojd_1" hidden="1">{#N/A,#N/A,FALSE,"PCOL"}</definedName>
    <definedName name="dksojd_1_1" localSheetId="13" hidden="1">{#N/A,#N/A,FALSE,"PCOL"}</definedName>
    <definedName name="dksojd_1_1" hidden="1">{#N/A,#N/A,FALSE,"PCOL"}</definedName>
    <definedName name="dksojd_1_1_1" localSheetId="13" hidden="1">{#N/A,#N/A,FALSE,"PCOL"}</definedName>
    <definedName name="dksojd_1_1_1" hidden="1">{#N/A,#N/A,FALSE,"PCOL"}</definedName>
    <definedName name="dksojd_1_2" localSheetId="13" hidden="1">{#N/A,#N/A,FALSE,"PCOL"}</definedName>
    <definedName name="dksojd_1_2" hidden="1">{#N/A,#N/A,FALSE,"PCOL"}</definedName>
    <definedName name="dksojd_2" localSheetId="13" hidden="1">{#N/A,#N/A,FALSE,"PCOL"}</definedName>
    <definedName name="dksojd_2" hidden="1">{#N/A,#N/A,FALSE,"PCOL"}</definedName>
    <definedName name="dkvn" localSheetId="13" hidden="1">{"'gráf jan00'!$A$1:$AK$41"}</definedName>
    <definedName name="dkvn" hidden="1">{"'gráf jan00'!$A$1:$AK$41"}</definedName>
    <definedName name="dkvn_1" localSheetId="13" hidden="1">{"'gráf jan00'!$A$1:$AK$41"}</definedName>
    <definedName name="dkvn_1" hidden="1">{"'gráf jan00'!$A$1:$AK$41"}</definedName>
    <definedName name="dkvn_1_1" localSheetId="13" hidden="1">{"'gráf jan00'!$A$1:$AK$41"}</definedName>
    <definedName name="dkvn_1_1" hidden="1">{"'gráf jan00'!$A$1:$AK$41"}</definedName>
    <definedName name="dkvn_1_1_1" localSheetId="13" hidden="1">{"'gráf jan00'!$A$1:$AK$41"}</definedName>
    <definedName name="dkvn_1_1_1" hidden="1">{"'gráf jan00'!$A$1:$AK$41"}</definedName>
    <definedName name="dkvn_1_2" localSheetId="13" hidden="1">{"'gráf jan00'!$A$1:$AK$41"}</definedName>
    <definedName name="dkvn_1_2" hidden="1">{"'gráf jan00'!$A$1:$AK$41"}</definedName>
    <definedName name="dkvn_2" localSheetId="13" hidden="1">{"'gráf jan00'!$A$1:$AK$41"}</definedName>
    <definedName name="dkvn_2" hidden="1">{"'gráf jan00'!$A$1:$AK$41"}</definedName>
    <definedName name="dlkfj" localSheetId="13" hidden="1">{"'gráf jan00'!$A$1:$AK$41"}</definedName>
    <definedName name="dlkfj" hidden="1">{"'gráf jan00'!$A$1:$AK$41"}</definedName>
    <definedName name="dlkfj_1" localSheetId="13" hidden="1">{"'gráf jan00'!$A$1:$AK$41"}</definedName>
    <definedName name="dlkfj_1" hidden="1">{"'gráf jan00'!$A$1:$AK$41"}</definedName>
    <definedName name="dlkfj_1_1" localSheetId="13" hidden="1">{"'gráf jan00'!$A$1:$AK$41"}</definedName>
    <definedName name="dlkfj_1_1" hidden="1">{"'gráf jan00'!$A$1:$AK$41"}</definedName>
    <definedName name="dlkfj_1_1_1" localSheetId="13" hidden="1">{"'gráf jan00'!$A$1:$AK$41"}</definedName>
    <definedName name="dlkfj_1_1_1" hidden="1">{"'gráf jan00'!$A$1:$AK$41"}</definedName>
    <definedName name="dlkfj_1_2" localSheetId="13" hidden="1">{"'gráf jan00'!$A$1:$AK$41"}</definedName>
    <definedName name="dlkfj_1_2" hidden="1">{"'gráf jan00'!$A$1:$AK$41"}</definedName>
    <definedName name="dlkfj_2" localSheetId="13" hidden="1">{"'gráf jan00'!$A$1:$AK$41"}</definedName>
    <definedName name="dlkfj_2" hidden="1">{"'gráf jan00'!$A$1:$AK$41"}</definedName>
    <definedName name="dn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n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ólar">#REF!</definedName>
    <definedName name="draft53" localSheetId="13" hidden="1">{"det (May)",#N/A,FALSE,"June";"sum (MAY YTD)",#N/A,FALSE,"June YTD"}</definedName>
    <definedName name="draft53" hidden="1">{"det (May)",#N/A,FALSE,"June";"sum (MAY YTD)",#N/A,FALSE,"June YTD"}</definedName>
    <definedName name="draft53_1" localSheetId="13" hidden="1">{"det (May)",#N/A,FALSE,"June";"sum (MAY YTD)",#N/A,FALSE,"June YTD"}</definedName>
    <definedName name="draft53_1" hidden="1">{"det (May)",#N/A,FALSE,"June";"sum (MAY YTD)",#N/A,FALSE,"June YTD"}</definedName>
    <definedName name="draft53_1_1" localSheetId="13" hidden="1">{"det (May)",#N/A,FALSE,"June";"sum (MAY YTD)",#N/A,FALSE,"June YTD"}</definedName>
    <definedName name="draft53_1_1" hidden="1">{"det (May)",#N/A,FALSE,"June";"sum (MAY YTD)",#N/A,FALSE,"June YTD"}</definedName>
    <definedName name="draft53_1_1_1" localSheetId="13" hidden="1">{"det (May)",#N/A,FALSE,"June";"sum (MAY YTD)",#N/A,FALSE,"June YTD"}</definedName>
    <definedName name="draft53_1_1_1" hidden="1">{"det (May)",#N/A,FALSE,"June";"sum (MAY YTD)",#N/A,FALSE,"June YTD"}</definedName>
    <definedName name="draft53_1_2" localSheetId="13" hidden="1">{"det (May)",#N/A,FALSE,"June";"sum (MAY YTD)",#N/A,FALSE,"June YTD"}</definedName>
    <definedName name="draft53_1_2" hidden="1">{"det (May)",#N/A,FALSE,"June";"sum (MAY YTD)",#N/A,FALSE,"June YTD"}</definedName>
    <definedName name="draft53_2" localSheetId="13" hidden="1">{"det (May)",#N/A,FALSE,"June";"sum (MAY YTD)",#N/A,FALSE,"June YTD"}</definedName>
    <definedName name="draft53_2" hidden="1">{"det (May)",#N/A,FALSE,"June";"sum (MAY YTD)",#N/A,FALSE,"June YTD"}</definedName>
    <definedName name="dr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F" hidden="1">#REF!</definedName>
    <definedName name="drfggjh" localSheetId="13" hidden="1">{"'CptDifn'!$AA$32:$AG$32"}</definedName>
    <definedName name="drfggjh" hidden="1">{"'CptDifn'!$AA$32:$AG$32"}</definedName>
    <definedName name="drfggjh_1" localSheetId="13" hidden="1">{"'CptDifn'!$AA$32:$AG$32"}</definedName>
    <definedName name="drfggjh_1" hidden="1">{"'CptDifn'!$AA$32:$AG$32"}</definedName>
    <definedName name="drfggjh_1_1" localSheetId="13" hidden="1">{"'CptDifn'!$AA$32:$AG$32"}</definedName>
    <definedName name="drfggjh_1_1" hidden="1">{"'CptDifn'!$AA$32:$AG$32"}</definedName>
    <definedName name="drfggjh_1_1_1" localSheetId="13" hidden="1">{"'CptDifn'!$AA$32:$AG$32"}</definedName>
    <definedName name="drfggjh_1_1_1" hidden="1">{"'CptDifn'!$AA$32:$AG$32"}</definedName>
    <definedName name="drfggjh_1_2" localSheetId="13" hidden="1">{"'CptDifn'!$AA$32:$AG$32"}</definedName>
    <definedName name="drfggjh_1_2" hidden="1">{"'CptDifn'!$AA$32:$AG$32"}</definedName>
    <definedName name="drfggjh_2" localSheetId="13" hidden="1">{"'CptDifn'!$AA$32:$AG$32"}</definedName>
    <definedName name="drfggjh_2" hidden="1">{"'CptDifn'!$AA$32:$AG$32"}</definedName>
    <definedName name="DS" localSheetId="13" hidden="1">{"'Quadro'!$A$4:$BG$78"}</definedName>
    <definedName name="DS" hidden="1">{"'Quadro'!$A$4:$BG$78"}</definedName>
    <definedName name="DS1ProposalWork\2000\0042\Design\HRSG9S9Design\Cards\Design9S9B\DesignB_Plaquemine" hidden="1">#REF!</definedName>
    <definedName name="DS1ProposalWork\2001\1028\Design\HRSG9S9Design\Design9S9G\Montg9I9CedarB_G.dat" hidden="1">#REF!</definedName>
    <definedName name="DS1ProposalWork\2002\2004\Design\HRSG9S9Design\Design9S9B\Wallula_B3_Optimized.dat" hidden="1">#REF!</definedName>
    <definedName name="DS1ProposalWork\2002\2010\Design\HRSG9S9Design\Design9S9B\2010_B_3.dat" hidden="1">#REF!</definedName>
    <definedName name="DS1ProposalWork\2004\4028\Design\HRSG9S9Design\Design9S9C\P9M94028C_a.dat" hidden="1">#REF!</definedName>
    <definedName name="dsa" hidden="1">[6]ICATU!#REF!</definedName>
    <definedName name="dsa_1" localSheetId="13" hidden="1">{"'gráf jan00'!$A$1:$AK$41"}</definedName>
    <definedName name="dsa_1" hidden="1">{"'gráf jan00'!$A$1:$AK$41"}</definedName>
    <definedName name="dsa_1_1" localSheetId="13" hidden="1">{"'gráf jan00'!$A$1:$AK$41"}</definedName>
    <definedName name="dsa_1_1" hidden="1">{"'gráf jan00'!$A$1:$AK$41"}</definedName>
    <definedName name="dsa_1_1_1" localSheetId="13" hidden="1">{"'gráf jan00'!$A$1:$AK$41"}</definedName>
    <definedName name="dsa_1_1_1" hidden="1">{"'gráf jan00'!$A$1:$AK$41"}</definedName>
    <definedName name="dsa_1_2" localSheetId="13" hidden="1">{"'gráf jan00'!$A$1:$AK$41"}</definedName>
    <definedName name="dsa_1_2" hidden="1">{"'gráf jan00'!$A$1:$AK$41"}</definedName>
    <definedName name="dsa_2" localSheetId="13" hidden="1">{"'gráf jan00'!$A$1:$AK$41"}</definedName>
    <definedName name="dsa_2" hidden="1">{"'gráf jan00'!$A$1:$AK$41"}</definedName>
    <definedName name="DSAD" localSheetId="13" hidden="1">{"'REL CUSTODIF'!$B$1:$H$72"}</definedName>
    <definedName name="DSAD" hidden="1">{"'REL CUSTODIF'!$B$1:$H$72"}</definedName>
    <definedName name="dsadswd" localSheetId="13" hidden="1">{"'REL CUSTODIF'!$B$1:$H$72"}</definedName>
    <definedName name="dsadswd" hidden="1">{"'REL CUSTODIF'!$B$1:$H$72"}</definedName>
    <definedName name="dsaf" localSheetId="13" hidden="1">{"'Quadro'!$A$4:$BG$78"}</definedName>
    <definedName name="dsaf" hidden="1">{"'Quadro'!$A$4:$BG$78"}</definedName>
    <definedName name="dsaf_1" localSheetId="13" hidden="1">{"'Quadro'!$A$4:$BG$78"}</definedName>
    <definedName name="dsaf_1" hidden="1">{"'Quadro'!$A$4:$BG$78"}</definedName>
    <definedName name="dsaf_1_1" localSheetId="13" hidden="1">{"'Quadro'!$A$4:$BG$78"}</definedName>
    <definedName name="dsaf_1_1" hidden="1">{"'Quadro'!$A$4:$BG$78"}</definedName>
    <definedName name="dsaf_1_1_1" localSheetId="13" hidden="1">{"'Quadro'!$A$4:$BG$78"}</definedName>
    <definedName name="dsaf_1_1_1" hidden="1">{"'Quadro'!$A$4:$BG$78"}</definedName>
    <definedName name="dsaf_1_2" localSheetId="13" hidden="1">{"'Quadro'!$A$4:$BG$78"}</definedName>
    <definedName name="dsaf_1_2" hidden="1">{"'Quadro'!$A$4:$BG$78"}</definedName>
    <definedName name="dsaf_2" localSheetId="13" hidden="1">{"'Quadro'!$A$4:$BG$78"}</definedName>
    <definedName name="dsaf_2" hidden="1">{"'Quadro'!$A$4:$BG$78"}</definedName>
    <definedName name="dsafsad" localSheetId="13" hidden="1">{"'Quadro'!$A$4:$BG$78"}</definedName>
    <definedName name="dsafsad" hidden="1">{"'Quadro'!$A$4:$BG$78"}</definedName>
    <definedName name="dsafsad_1" localSheetId="13" hidden="1">{"'Quadro'!$A$4:$BG$78"}</definedName>
    <definedName name="dsafsad_1" hidden="1">{"'Quadro'!$A$4:$BG$78"}</definedName>
    <definedName name="dsafsad_1_1" localSheetId="13" hidden="1">{"'Quadro'!$A$4:$BG$78"}</definedName>
    <definedName name="dsafsad_1_1" hidden="1">{"'Quadro'!$A$4:$BG$78"}</definedName>
    <definedName name="dsafsad_1_1_1" localSheetId="13" hidden="1">{"'Quadro'!$A$4:$BG$78"}</definedName>
    <definedName name="dsafsad_1_1_1" hidden="1">{"'Quadro'!$A$4:$BG$78"}</definedName>
    <definedName name="dsafsad_1_2" localSheetId="13" hidden="1">{"'Quadro'!$A$4:$BG$78"}</definedName>
    <definedName name="dsafsad_1_2" hidden="1">{"'Quadro'!$A$4:$BG$78"}</definedName>
    <definedName name="dsafsad_2" localSheetId="13" hidden="1">{"'Quadro'!$A$4:$BG$78"}</definedName>
    <definedName name="dsafsad_2" hidden="1">{"'Quadro'!$A$4:$BG$78"}</definedName>
    <definedName name="dsalkjdkjsad" hidden="1">#REF!</definedName>
    <definedName name="Dsc" hidden="1">#N/A</definedName>
    <definedName name="DSCR_DEBT_EQUITY" hidden="1">#REF!-1 &amp; "." &amp; MAX(1,COUNTA(INDEX(#REF!,MATCH(#REF!-1,#REF!,FALSE)):#REF!))</definedName>
    <definedName name="dsd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dsda" localSheetId="13" hidden="1">{#N/A,#N/A,TRUE,"indice";#N/A,#N/A,TRUE,"indicadores";#N/A,#N/A,TRUE,"comentarios"}</definedName>
    <definedName name="dsda" hidden="1">{#N/A,#N/A,TRUE,"indice";#N/A,#N/A,TRUE,"indicadores";#N/A,#N/A,TRUE,"comentarios"}</definedName>
    <definedName name="dsda_1" localSheetId="13" hidden="1">{#N/A,#N/A,TRUE,"indice";#N/A,#N/A,TRUE,"indicadores";#N/A,#N/A,TRUE,"comentarios"}</definedName>
    <definedName name="dsda_1" hidden="1">{#N/A,#N/A,TRUE,"indice";#N/A,#N/A,TRUE,"indicadores";#N/A,#N/A,TRUE,"comentarios"}</definedName>
    <definedName name="dsda_1_1" localSheetId="13" hidden="1">{#N/A,#N/A,TRUE,"indice";#N/A,#N/A,TRUE,"indicadores";#N/A,#N/A,TRUE,"comentarios"}</definedName>
    <definedName name="dsda_1_1" hidden="1">{#N/A,#N/A,TRUE,"indice";#N/A,#N/A,TRUE,"indicadores";#N/A,#N/A,TRUE,"comentarios"}</definedName>
    <definedName name="dsda_1_1_1" localSheetId="13" hidden="1">{#N/A,#N/A,TRUE,"indice";#N/A,#N/A,TRUE,"indicadores";#N/A,#N/A,TRUE,"comentarios"}</definedName>
    <definedName name="dsda_1_1_1" hidden="1">{#N/A,#N/A,TRUE,"indice";#N/A,#N/A,TRUE,"indicadores";#N/A,#N/A,TRUE,"comentarios"}</definedName>
    <definedName name="dsda_1_2" localSheetId="13" hidden="1">{#N/A,#N/A,TRUE,"indice";#N/A,#N/A,TRUE,"indicadores";#N/A,#N/A,TRUE,"comentarios"}</definedName>
    <definedName name="dsda_1_2" hidden="1">{#N/A,#N/A,TRUE,"indice";#N/A,#N/A,TRUE,"indicadores";#N/A,#N/A,TRUE,"comentarios"}</definedName>
    <definedName name="dsda_2" localSheetId="13" hidden="1">{#N/A,#N/A,TRUE,"indice";#N/A,#N/A,TRUE,"indicadores";#N/A,#N/A,TRUE,"comentarios"}</definedName>
    <definedName name="dsda_2" hidden="1">{#N/A,#N/A,TRUE,"indice";#N/A,#N/A,TRUE,"indicadores";#N/A,#N/A,TRUE,"comentarios"}</definedName>
    <definedName name="dsds" hidden="1">[23]XREF!$A$4</definedName>
    <definedName name="DSF" localSheetId="13" hidden="1">{#N/A,#N/A,FALSE,"IR E CS 1997";#N/A,#N/A,FALSE,"PR ND";#N/A,#N/A,FALSE,"8191";#N/A,#N/A,FALSE,"8383";#N/A,#N/A,FALSE,"MP 1024";#N/A,#N/A,FALSE,"AD_EX_97";#N/A,#N/A,FALSE,"BD 97"}</definedName>
    <definedName name="DSF" hidden="1">{#N/A,#N/A,FALSE,"IR E CS 1997";#N/A,#N/A,FALSE,"PR ND";#N/A,#N/A,FALSE,"8191";#N/A,#N/A,FALSE,"8383";#N/A,#N/A,FALSE,"MP 1024";#N/A,#N/A,FALSE,"AD_EX_97";#N/A,#N/A,FALSE,"BD 97"}</definedName>
    <definedName name="dsfa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SDFDasf" localSheetId="13" hidden="1">{"'REL CUSTODIF'!$B$1:$H$72"}</definedName>
    <definedName name="DSFASDFDasf" hidden="1">{"'REL CUSTODIF'!$B$1:$H$72"}</definedName>
    <definedName name="dsfed" localSheetId="13" hidden="1">{"'REL CUSTODIF'!$B$1:$H$72"}</definedName>
    <definedName name="dsfed" hidden="1">{"'REL CUSTODIF'!$B$1:$H$72"}</definedName>
    <definedName name="dsf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gsd" localSheetId="13" hidden="1">{#N/A,#N/A,FALSE,"Cronograma";#N/A,#N/A,FALSE,"Cronogr. 2"}</definedName>
    <definedName name="dsgsd" hidden="1">{#N/A,#N/A,FALSE,"Cronograma";#N/A,#N/A,FALSE,"Cronogr. 2"}</definedName>
    <definedName name="dsipaul" localSheetId="13" hidden="1">{"'gráf jan00'!$A$1:$AK$41"}</definedName>
    <definedName name="dsipaul" hidden="1">{"'gráf jan00'!$A$1:$AK$41"}</definedName>
    <definedName name="dsipaul_1" localSheetId="13" hidden="1">{"'gráf jan00'!$A$1:$AK$41"}</definedName>
    <definedName name="dsipaul_1" hidden="1">{"'gráf jan00'!$A$1:$AK$41"}</definedName>
    <definedName name="dsipaul_1_1" localSheetId="13" hidden="1">{"'gráf jan00'!$A$1:$AK$41"}</definedName>
    <definedName name="dsipaul_1_1" hidden="1">{"'gráf jan00'!$A$1:$AK$41"}</definedName>
    <definedName name="dsipaul_1_1_1" localSheetId="13" hidden="1">{"'gráf jan00'!$A$1:$AK$41"}</definedName>
    <definedName name="dsipaul_1_1_1" hidden="1">{"'gráf jan00'!$A$1:$AK$41"}</definedName>
    <definedName name="dsipaul_1_2" localSheetId="13" hidden="1">{"'gráf jan00'!$A$1:$AK$41"}</definedName>
    <definedName name="dsipaul_1_2" hidden="1">{"'gráf jan00'!$A$1:$AK$41"}</definedName>
    <definedName name="dsipaul_2" localSheetId="13" hidden="1">{"'gráf jan00'!$A$1:$AK$41"}</definedName>
    <definedName name="dsipaul_2" hidden="1">{"'gráf jan00'!$A$1:$AK$41"}</definedName>
    <definedName name="dsoif" localSheetId="13" hidden="1">{"'gráf jan00'!$A$1:$AK$41"}</definedName>
    <definedName name="dsoif" hidden="1">{"'gráf jan00'!$A$1:$AK$41"}</definedName>
    <definedName name="dsoif_1" localSheetId="13" hidden="1">{"'gráf jan00'!$A$1:$AK$41"}</definedName>
    <definedName name="dsoif_1" hidden="1">{"'gráf jan00'!$A$1:$AK$41"}</definedName>
    <definedName name="dsoif_1_1" localSheetId="13" hidden="1">{"'gráf jan00'!$A$1:$AK$41"}</definedName>
    <definedName name="dsoif_1_1" hidden="1">{"'gráf jan00'!$A$1:$AK$41"}</definedName>
    <definedName name="dsoif_1_1_1" localSheetId="13" hidden="1">{"'gráf jan00'!$A$1:$AK$41"}</definedName>
    <definedName name="dsoif_1_1_1" hidden="1">{"'gráf jan00'!$A$1:$AK$41"}</definedName>
    <definedName name="dsoif_1_2" localSheetId="13" hidden="1">{"'gráf jan00'!$A$1:$AK$41"}</definedName>
    <definedName name="dsoif_1_2" hidden="1">{"'gráf jan00'!$A$1:$AK$41"}</definedName>
    <definedName name="dsoif_2" localSheetId="13" hidden="1">{"'gráf jan00'!$A$1:$AK$41"}</definedName>
    <definedName name="dsoif_2" hidden="1">{"'gráf jan00'!$A$1:$AK$41"}</definedName>
    <definedName name="dsrgdergdr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rgdergdr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SD" localSheetId="13" hidden="1">{#N/A,#N/A,FALSE,"ORC-ACKE";#N/A,#N/A,FALSE,"RESUMO"}</definedName>
    <definedName name="DSSD" hidden="1">{#N/A,#N/A,FALSE,"ORC-ACKE";#N/A,#N/A,FALSE,"RESUMO"}</definedName>
    <definedName name="dssssss" localSheetId="13" hidden="1">{"'gráf jan00'!$A$1:$AK$41"}</definedName>
    <definedName name="dssssss" hidden="1">{"'gráf jan00'!$A$1:$AK$41"}</definedName>
    <definedName name="dssssss_1" localSheetId="13" hidden="1">{"'gráf jan00'!$A$1:$AK$41"}</definedName>
    <definedName name="dssssss_1" hidden="1">{"'gráf jan00'!$A$1:$AK$41"}</definedName>
    <definedName name="dssssss_1_1" localSheetId="13" hidden="1">{"'gráf jan00'!$A$1:$AK$41"}</definedName>
    <definedName name="dssssss_1_1" hidden="1">{"'gráf jan00'!$A$1:$AK$41"}</definedName>
    <definedName name="dssssss_1_1_1" localSheetId="13" hidden="1">{"'gráf jan00'!$A$1:$AK$41"}</definedName>
    <definedName name="dssssss_1_1_1" hidden="1">{"'gráf jan00'!$A$1:$AK$41"}</definedName>
    <definedName name="dssssss_1_2" localSheetId="13" hidden="1">{"'gráf jan00'!$A$1:$AK$41"}</definedName>
    <definedName name="dssssss_1_2" hidden="1">{"'gráf jan00'!$A$1:$AK$41"}</definedName>
    <definedName name="dssssss_2" localSheetId="13" hidden="1">{"'gráf jan00'!$A$1:$AK$41"}</definedName>
    <definedName name="dssssss_2" hidden="1">{"'gráf jan00'!$A$1:$AK$41"}</definedName>
    <definedName name="dsvbgl" localSheetId="13" hidden="1">{"det (May)",#N/A,FALSE,"June";"sum (MAY YTD)",#N/A,FALSE,"June YTD"}</definedName>
    <definedName name="dsvbgl" hidden="1">{"det (May)",#N/A,FALSE,"June";"sum (MAY YTD)",#N/A,FALSE,"June YTD"}</definedName>
    <definedName name="dsvbgl_1" localSheetId="13" hidden="1">{"det (May)",#N/A,FALSE,"June";"sum (MAY YTD)",#N/A,FALSE,"June YTD"}</definedName>
    <definedName name="dsvbgl_1" hidden="1">{"det (May)",#N/A,FALSE,"June";"sum (MAY YTD)",#N/A,FALSE,"June YTD"}</definedName>
    <definedName name="dsvbgl_1_1" localSheetId="13" hidden="1">{"det (May)",#N/A,FALSE,"June";"sum (MAY YTD)",#N/A,FALSE,"June YTD"}</definedName>
    <definedName name="dsvbgl_1_1" hidden="1">{"det (May)",#N/A,FALSE,"June";"sum (MAY YTD)",#N/A,FALSE,"June YTD"}</definedName>
    <definedName name="dsvbgl_1_1_1" localSheetId="13" hidden="1">{"det (May)",#N/A,FALSE,"June";"sum (MAY YTD)",#N/A,FALSE,"June YTD"}</definedName>
    <definedName name="dsvbgl_1_1_1" hidden="1">{"det (May)",#N/A,FALSE,"June";"sum (MAY YTD)",#N/A,FALSE,"June YTD"}</definedName>
    <definedName name="dsvbgl_1_2" localSheetId="13" hidden="1">{"det (May)",#N/A,FALSE,"June";"sum (MAY YTD)",#N/A,FALSE,"June YTD"}</definedName>
    <definedName name="dsvbgl_1_2" hidden="1">{"det (May)",#N/A,FALSE,"June";"sum (MAY YTD)",#N/A,FALSE,"June YTD"}</definedName>
    <definedName name="dsvbgl_2" localSheetId="13" hidden="1">{"det (May)",#N/A,FALSE,"June";"sum (MAY YTD)",#N/A,FALSE,"June YTD"}</definedName>
    <definedName name="dsvbgl_2" hidden="1">{"det (May)",#N/A,FALSE,"June";"sum (MAY YTD)",#N/A,FALSE,"June YTD"}</definedName>
    <definedName name="dthy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thy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DURAÇÃO">SUM(#REF!)</definedName>
    <definedName name="Dúvidas" localSheetId="13" hidden="1">{"'Quadro'!$A$4:$BG$78"}</definedName>
    <definedName name="Dúvidas" hidden="1">{"'Quadro'!$A$4:$BG$78"}</definedName>
    <definedName name="DV" localSheetId="13" hidden="1">{"'Quadro'!$A$4:$BG$78"}</definedName>
    <definedName name="DV" hidden="1">{"'Quadro'!$A$4:$BG$78"}</definedName>
    <definedName name="DV_1" localSheetId="13" hidden="1">{"'Quadro'!$A$4:$BG$78"}</definedName>
    <definedName name="DV_1" hidden="1">{"'Quadro'!$A$4:$BG$78"}</definedName>
    <definedName name="DV_1_1" localSheetId="13" hidden="1">{"'Quadro'!$A$4:$BG$78"}</definedName>
    <definedName name="DV_1_1" hidden="1">{"'Quadro'!$A$4:$BG$78"}</definedName>
    <definedName name="DV_1_1_1" localSheetId="13" hidden="1">{"'Quadro'!$A$4:$BG$78"}</definedName>
    <definedName name="DV_1_1_1" hidden="1">{"'Quadro'!$A$4:$BG$78"}</definedName>
    <definedName name="DV_1_2" localSheetId="13" hidden="1">{"'Quadro'!$A$4:$BG$78"}</definedName>
    <definedName name="DV_1_2" hidden="1">{"'Quadro'!$A$4:$BG$78"}</definedName>
    <definedName name="DV_2" localSheetId="13" hidden="1">{"'Quadro'!$A$4:$BG$78"}</definedName>
    <definedName name="DV_2" hidden="1">{"'Quadro'!$A$4:$BG$78"}</definedName>
    <definedName name="DVASDV" localSheetId="13" hidden="1">{"'REL CUSTODIF'!$B$1:$H$72"}</definedName>
    <definedName name="DVASDV" hidden="1">{"'REL CUSTODIF'!$B$1:$H$72"}</definedName>
    <definedName name="DVDV" localSheetId="13" hidden="1">{"PARTE1",#N/A,FALSE,"Plan1"}</definedName>
    <definedName name="DVDV" hidden="1">{"PARTE1",#N/A,FALSE,"Plan1"}</definedName>
    <definedName name="DVDV_1" localSheetId="13" hidden="1">{"PARTE1",#N/A,FALSE,"Plan1"}</definedName>
    <definedName name="DVDV_1" hidden="1">{"PARTE1",#N/A,FALSE,"Plan1"}</definedName>
    <definedName name="DVDVVD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DVVD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DVF" hidden="1">#REF!</definedName>
    <definedName name="DVGFAZD" localSheetId="13" hidden="1">{"'REL CUSTODIF'!$B$1:$H$72"}</definedName>
    <definedName name="DVGFAZD" hidden="1">{"'REL CUSTODIF'!$B$1:$H$72"}</definedName>
    <definedName name="dvlnke" localSheetId="13" hidden="1">{"'gráf jan00'!$A$1:$AK$41"}</definedName>
    <definedName name="dvlnke" hidden="1">{"'gráf jan00'!$A$1:$AK$41"}</definedName>
    <definedName name="dvlnke_1" localSheetId="13" hidden="1">{"'gráf jan00'!$A$1:$AK$41"}</definedName>
    <definedName name="dvlnke_1" hidden="1">{"'gráf jan00'!$A$1:$AK$41"}</definedName>
    <definedName name="dvlnke_1_1" localSheetId="13" hidden="1">{"'gráf jan00'!$A$1:$AK$41"}</definedName>
    <definedName name="dvlnke_1_1" hidden="1">{"'gráf jan00'!$A$1:$AK$41"}</definedName>
    <definedName name="dvlnke_1_1_1" localSheetId="13" hidden="1">{"'gráf jan00'!$A$1:$AK$41"}</definedName>
    <definedName name="dvlnke_1_1_1" hidden="1">{"'gráf jan00'!$A$1:$AK$41"}</definedName>
    <definedName name="dvlnke_1_2" localSheetId="13" hidden="1">{"'gráf jan00'!$A$1:$AK$41"}</definedName>
    <definedName name="dvlnke_1_2" hidden="1">{"'gráf jan00'!$A$1:$AK$41"}</definedName>
    <definedName name="dvlnke_2" localSheetId="13" hidden="1">{"'gráf jan00'!$A$1:$AK$41"}</definedName>
    <definedName name="dvlnke_2" hidden="1">{"'gráf jan00'!$A$1:$AK$41"}</definedName>
    <definedName name="dwd" localSheetId="13" hidden="1">{"'Quadro'!$A$4:$BG$78"}</definedName>
    <definedName name="dwd" hidden="1">{"'Quadro'!$A$4:$BG$78"}</definedName>
    <definedName name="dwd_1" localSheetId="13" hidden="1">{"'Quadro'!$A$4:$BG$78"}</definedName>
    <definedName name="dwd_1" hidden="1">{"'Quadro'!$A$4:$BG$78"}</definedName>
    <definedName name="dwd_1_1" localSheetId="13" hidden="1">{"'Quadro'!$A$4:$BG$78"}</definedName>
    <definedName name="dwd_1_1" hidden="1">{"'Quadro'!$A$4:$BG$78"}</definedName>
    <definedName name="dwd_1_1_1" localSheetId="13" hidden="1">{"'Quadro'!$A$4:$BG$78"}</definedName>
    <definedName name="dwd_1_1_1" hidden="1">{"'Quadro'!$A$4:$BG$78"}</definedName>
    <definedName name="dwd_1_2" localSheetId="13" hidden="1">{"'Quadro'!$A$4:$BG$78"}</definedName>
    <definedName name="dwd_1_2" hidden="1">{"'Quadro'!$A$4:$BG$78"}</definedName>
    <definedName name="dwd_2" localSheetId="13" hidden="1">{"'Quadro'!$A$4:$BG$78"}</definedName>
    <definedName name="dwd_2" hidden="1">{"'Quadro'!$A$4:$BG$78"}</definedName>
    <definedName name="dwed" hidden="1">'[24]Cash flow'!$B$64</definedName>
    <definedName name="dwsdad" localSheetId="13" hidden="1">{"'ReceitaLiquidaME'!$AA$25:$AN$32"}</definedName>
    <definedName name="dwsdad" hidden="1">{"'ReceitaLiquidaME'!$AA$25:$AN$32"}</definedName>
    <definedName name="dwsdad_1" localSheetId="13" hidden="1">{"'ReceitaLiquidaME'!$AA$25:$AN$32"}</definedName>
    <definedName name="dwsdad_1" hidden="1">{"'ReceitaLiquidaME'!$AA$25:$AN$32"}</definedName>
    <definedName name="dwsdad_1_1" localSheetId="13" hidden="1">{"'ReceitaLiquidaME'!$AA$25:$AN$32"}</definedName>
    <definedName name="dwsdad_1_1" hidden="1">{"'ReceitaLiquidaME'!$AA$25:$AN$32"}</definedName>
    <definedName name="dwsdad_1_1_1" localSheetId="13" hidden="1">{"'ReceitaLiquidaME'!$AA$25:$AN$32"}</definedName>
    <definedName name="dwsdad_1_1_1" hidden="1">{"'ReceitaLiquidaME'!$AA$25:$AN$32"}</definedName>
    <definedName name="dwsdad_1_2" localSheetId="13" hidden="1">{"'ReceitaLiquidaME'!$AA$25:$AN$32"}</definedName>
    <definedName name="dwsdad_1_2" hidden="1">{"'ReceitaLiquidaME'!$AA$25:$AN$32"}</definedName>
    <definedName name="dwsdad_2" localSheetId="13" hidden="1">{"'ReceitaLiquidaME'!$AA$25:$AN$32"}</definedName>
    <definedName name="dwsdad_2" hidden="1">{"'ReceitaLiquidaME'!$AA$25:$AN$32"}</definedName>
    <definedName name="dxdxdx" localSheetId="13" hidden="1">{"'RR'!$A$2:$E$81"}</definedName>
    <definedName name="dxdxdx" hidden="1">{"'RR'!$A$2:$E$81"}</definedName>
    <definedName name="DXNGBKGN" hidden="1">#REF!</definedName>
    <definedName name="dyugs" localSheetId="13" hidden="1">{#N/A,#N/A,FALSE,"Aging Summary";#N/A,#N/A,FALSE,"Ratio Analysis";#N/A,#N/A,FALSE,"Test 120 Day Accts";#N/A,#N/A,FALSE,"Tickmarks"}</definedName>
    <definedName name="dyugs" hidden="1">{#N/A,#N/A,FALSE,"Aging Summary";#N/A,#N/A,FALSE,"Ratio Analysis";#N/A,#N/A,FALSE,"Test 120 Day Accts";#N/A,#N/A,FALSE,"Tickmarks"}</definedName>
    <definedName name="dyugs_1" localSheetId="13" hidden="1">{#N/A,#N/A,FALSE,"Aging Summary";#N/A,#N/A,FALSE,"Ratio Analysis";#N/A,#N/A,FALSE,"Test 120 Day Accts";#N/A,#N/A,FALSE,"Tickmarks"}</definedName>
    <definedName name="dyugs_1" hidden="1">{#N/A,#N/A,FALSE,"Aging Summary";#N/A,#N/A,FALSE,"Ratio Analysis";#N/A,#N/A,FALSE,"Test 120 Day Accts";#N/A,#N/A,FALSE,"Tickmarks"}</definedName>
    <definedName name="dzdwd" localSheetId="13" hidden="1">{"'RR'!$A$2:$E$81"}</definedName>
    <definedName name="dzdwd" hidden="1">{"'RR'!$A$2:$E$81"}</definedName>
    <definedName name="e" hidden="1">#REF!</definedName>
    <definedName name="E4WR" localSheetId="13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E4WR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ea" localSheetId="13" hidden="1">{"'CptDifn'!$AA$32:$AG$32"}</definedName>
    <definedName name="ea" hidden="1">{"'CptDifn'!$AA$32:$AG$32"}</definedName>
    <definedName name="ea_1" localSheetId="13" hidden="1">{"'CptDifn'!$AA$32:$AG$32"}</definedName>
    <definedName name="ea_1" hidden="1">{"'CptDifn'!$AA$32:$AG$32"}</definedName>
    <definedName name="ea_1_1" localSheetId="13" hidden="1">{"'CptDifn'!$AA$32:$AG$32"}</definedName>
    <definedName name="ea_1_1" hidden="1">{"'CptDifn'!$AA$32:$AG$32"}</definedName>
    <definedName name="ea_1_1_1" localSheetId="13" hidden="1">{"'CptDifn'!$AA$32:$AG$32"}</definedName>
    <definedName name="ea_1_1_1" hidden="1">{"'CptDifn'!$AA$32:$AG$32"}</definedName>
    <definedName name="ea_1_2" localSheetId="13" hidden="1">{"'CptDifn'!$AA$32:$AG$32"}</definedName>
    <definedName name="ea_1_2" hidden="1">{"'CptDifn'!$AA$32:$AG$32"}</definedName>
    <definedName name="ea_2" localSheetId="13" hidden="1">{"'CptDifn'!$AA$32:$AG$32"}</definedName>
    <definedName name="ea_2" hidden="1">{"'CptDifn'!$AA$32:$AG$32"}</definedName>
    <definedName name="EAHYTHJWDRHYEJ" hidden="1">4</definedName>
    <definedName name="EBASREGW" hidden="1">#REF!</definedName>
    <definedName name="ec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c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d" localSheetId="13" hidden="1">{"'CptDifn'!$AA$32:$AG$32"}</definedName>
    <definedName name="ed" hidden="1">{"'CptDifn'!$AA$32:$AG$32"}</definedName>
    <definedName name="ed_1" localSheetId="13" hidden="1">{"'CptDifn'!$AA$32:$AG$32"}</definedName>
    <definedName name="ed_1" hidden="1">{"'CptDifn'!$AA$32:$AG$32"}</definedName>
    <definedName name="ed_1_1" localSheetId="13" hidden="1">{"'CptDifn'!$AA$32:$AG$32"}</definedName>
    <definedName name="ed_1_1" hidden="1">{"'CptDifn'!$AA$32:$AG$32"}</definedName>
    <definedName name="ed_1_1_1" localSheetId="13" hidden="1">{"'CptDifn'!$AA$32:$AG$32"}</definedName>
    <definedName name="ed_1_1_1" hidden="1">{"'CptDifn'!$AA$32:$AG$32"}</definedName>
    <definedName name="ed_1_2" localSheetId="13" hidden="1">{"'CptDifn'!$AA$32:$AG$32"}</definedName>
    <definedName name="ed_1_2" hidden="1">{"'CptDifn'!$AA$32:$AG$32"}</definedName>
    <definedName name="ed_2" localSheetId="13" hidden="1">{"'CptDifn'!$AA$32:$AG$32"}</definedName>
    <definedName name="ed_2" hidden="1">{"'CptDifn'!$AA$32:$AG$32"}</definedName>
    <definedName name="EDC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D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dc_1" localSheetId="13" hidden="1">{"'gráf jan00'!$A$1:$AK$41"}</definedName>
    <definedName name="edc_1" hidden="1">{"'gráf jan00'!$A$1:$AK$41"}</definedName>
    <definedName name="edc_1_1" localSheetId="13" hidden="1">{"'gráf jan00'!$A$1:$AK$41"}</definedName>
    <definedName name="edc_1_1" hidden="1">{"'gráf jan00'!$A$1:$AK$41"}</definedName>
    <definedName name="edc_1_1_1" localSheetId="13" hidden="1">{"'gráf jan00'!$A$1:$AK$41"}</definedName>
    <definedName name="edc_1_1_1" hidden="1">{"'gráf jan00'!$A$1:$AK$41"}</definedName>
    <definedName name="edc_1_2" localSheetId="13" hidden="1">{"'gráf jan00'!$A$1:$AK$41"}</definedName>
    <definedName name="edc_1_2" hidden="1">{"'gráf jan00'!$A$1:$AK$41"}</definedName>
    <definedName name="edc_2" localSheetId="13" hidden="1">{"'gráf jan00'!$A$1:$AK$41"}</definedName>
    <definedName name="edc_2" hidden="1">{"'gráf jan00'!$A$1:$AK$41"}</definedName>
    <definedName name="edd" localSheetId="13" hidden="1">{"'gráf jan00'!$A$1:$AK$41"}</definedName>
    <definedName name="edd" hidden="1">{"'gráf jan00'!$A$1:$AK$41"}</definedName>
    <definedName name="EDEDDC" localSheetId="13" hidden="1">{#N/A,#N/A,FALSE,"Cadastro";#N/A,#N/A,FALSE,"Diasmês";#N/A,#N/A,FALSE,"Refeição_3t";#N/A,#N/A,FALSE,"Refeição_Adm";#N/A,#N/A,FALSE,"Custo"}</definedName>
    <definedName name="EDEDDC" hidden="1">{#N/A,#N/A,FALSE,"Cadastro";#N/A,#N/A,FALSE,"Diasmês";#N/A,#N/A,FALSE,"Refeição_3t";#N/A,#N/A,FALSE,"Refeição_Adm";#N/A,#N/A,FALSE,"Custo"}</definedName>
    <definedName name="EDFREWRF" localSheetId="13" hidden="1">{"'REL CUSTODIF'!$B$1:$H$72"}</definedName>
    <definedName name="EDFREWRF" hidden="1">{"'REL CUSTODIF'!$B$1:$H$72"}</definedName>
    <definedName name="Edit" hidden="1">#REF!</definedName>
    <definedName name="edrty" localSheetId="13" hidden="1">{"'CptDifn'!$AA$32:$AG$32"}</definedName>
    <definedName name="edrty" hidden="1">{"'CptDifn'!$AA$32:$AG$32"}</definedName>
    <definedName name="edrty_1" localSheetId="13" hidden="1">{"'CptDifn'!$AA$32:$AG$32"}</definedName>
    <definedName name="edrty_1" hidden="1">{"'CptDifn'!$AA$32:$AG$32"}</definedName>
    <definedName name="edrty_1_1" localSheetId="13" hidden="1">{"'CptDifn'!$AA$32:$AG$32"}</definedName>
    <definedName name="edrty_1_1" hidden="1">{"'CptDifn'!$AA$32:$AG$32"}</definedName>
    <definedName name="edrty_1_1_1" localSheetId="13" hidden="1">{"'CptDifn'!$AA$32:$AG$32"}</definedName>
    <definedName name="edrty_1_1_1" hidden="1">{"'CptDifn'!$AA$32:$AG$32"}</definedName>
    <definedName name="edrty_1_2" localSheetId="13" hidden="1">{"'CptDifn'!$AA$32:$AG$32"}</definedName>
    <definedName name="edrty_1_2" hidden="1">{"'CptDifn'!$AA$32:$AG$32"}</definedName>
    <definedName name="edrty_2" localSheetId="13" hidden="1">{"'CptDifn'!$AA$32:$AG$32"}</definedName>
    <definedName name="edrty_2" hidden="1">{"'CptDifn'!$AA$32:$AG$32"}</definedName>
    <definedName name="edweqd" hidden="1">'[24]Cash flow'!$C$1:$C$65536</definedName>
    <definedName name="ee" hidden="1">#REF!</definedName>
    <definedName name="ee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dd" localSheetId="13" hidden="1">{#N/A,#N/A,TRUE,"BD 97";#N/A,#N/A,TRUE,"IR E CS 1997";#N/A,#N/A,TRUE,"CONTINGÊNCIAS";#N/A,#N/A,TRUE,"AD_EX_97";#N/A,#N/A,TRUE,"PR ND";#N/A,#N/A,TRUE,"8191";#N/A,#N/A,TRUE,"8383";#N/A,#N/A,TRUE,"MP 1024"}</definedName>
    <definedName name="eedd" hidden="1">{#N/A,#N/A,TRUE,"BD 97";#N/A,#N/A,TRUE,"IR E CS 1997";#N/A,#N/A,TRUE,"CONTINGÊNCIAS";#N/A,#N/A,TRUE,"AD_EX_97";#N/A,#N/A,TRUE,"PR ND";#N/A,#N/A,TRUE,"8191";#N/A,#N/A,TRUE,"8383";#N/A,#N/A,TRUE,"MP 1024"}</definedName>
    <definedName name="eedd_1" localSheetId="13" hidden="1">{#N/A,#N/A,TRUE,"BD 97";#N/A,#N/A,TRUE,"IR E CS 1997";#N/A,#N/A,TRUE,"CONTINGÊNCIAS";#N/A,#N/A,TRUE,"AD_EX_97";#N/A,#N/A,TRUE,"PR ND";#N/A,#N/A,TRUE,"8191";#N/A,#N/A,TRUE,"8383";#N/A,#N/A,TRUE,"MP 1024"}</definedName>
    <definedName name="eedd_1" hidden="1">{#N/A,#N/A,TRUE,"BD 97";#N/A,#N/A,TRUE,"IR E CS 1997";#N/A,#N/A,TRUE,"CONTINGÊNCIAS";#N/A,#N/A,TRUE,"AD_EX_97";#N/A,#N/A,TRUE,"PR ND";#N/A,#N/A,TRUE,"8191";#N/A,#N/A,TRUE,"8383";#N/A,#N/A,TRUE,"MP 1024"}</definedName>
    <definedName name="EE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e" localSheetId="13" hidden="1">{"'CptDifn'!$AA$32:$AG$32"}</definedName>
    <definedName name="eeee" hidden="1">{"'CptDifn'!$AA$32:$AG$32"}</definedName>
    <definedName name="eeeee" hidden="1">#REF!</definedName>
    <definedName name="EEEEE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_1" localSheetId="13" hidden="1">{#N/A,#N/A,FALSE,"GRAF.";"USGV",#N/A,FALSE,"S-USGV";"MDE",#N/A,FALSE,"S-MDE";"BELGO",#N/A,FALSE,"S-BELGO";#N/A,#N/A,FALSE,"CAPA"}</definedName>
    <definedName name="eeeeee_1" hidden="1">{#N/A,#N/A,FALSE,"GRAF.";"USGV",#N/A,FALSE,"S-USGV";"MDE",#N/A,FALSE,"S-MDE";"BELGO",#N/A,FALSE,"S-BELGO";#N/A,#N/A,FALSE,"CAPA"}</definedName>
    <definedName name="eeeeee_1_1" localSheetId="13" hidden="1">{#N/A,#N/A,FALSE,"GRAF.";"USGV",#N/A,FALSE,"S-USGV";"MDE",#N/A,FALSE,"S-MDE";"BELGO",#N/A,FALSE,"S-BELGO";#N/A,#N/A,FALSE,"CAPA"}</definedName>
    <definedName name="eeeeee_1_1" hidden="1">{#N/A,#N/A,FALSE,"GRAF.";"USGV",#N/A,FALSE,"S-USGV";"MDE",#N/A,FALSE,"S-MDE";"BELGO",#N/A,FALSE,"S-BELGO";#N/A,#N/A,FALSE,"CAPA"}</definedName>
    <definedName name="eeeeee_1_1_1" localSheetId="13" hidden="1">{#N/A,#N/A,FALSE,"GRAF.";"USGV",#N/A,FALSE,"S-USGV";"MDE",#N/A,FALSE,"S-MDE";"BELGO",#N/A,FALSE,"S-BELGO";#N/A,#N/A,FALSE,"CAPA"}</definedName>
    <definedName name="eeeeee_1_1_1" hidden="1">{#N/A,#N/A,FALSE,"GRAF.";"USGV",#N/A,FALSE,"S-USGV";"MDE",#N/A,FALSE,"S-MDE";"BELGO",#N/A,FALSE,"S-BELGO";#N/A,#N/A,FALSE,"CAPA"}</definedName>
    <definedName name="eeeeee_1_2" localSheetId="13" hidden="1">{#N/A,#N/A,FALSE,"GRAF.";"USGV",#N/A,FALSE,"S-USGV";"MDE",#N/A,FALSE,"S-MDE";"BELGO",#N/A,FALSE,"S-BELGO";#N/A,#N/A,FALSE,"CAPA"}</definedName>
    <definedName name="eeeeee_1_2" hidden="1">{#N/A,#N/A,FALSE,"GRAF.";"USGV",#N/A,FALSE,"S-USGV";"MDE",#N/A,FALSE,"S-MDE";"BELGO",#N/A,FALSE,"S-BELGO";#N/A,#N/A,FALSE,"CAPA"}</definedName>
    <definedName name="eeeeee_2" localSheetId="13" hidden="1">{#N/A,#N/A,FALSE,"GRAF.";"USGV",#N/A,FALSE,"S-USGV";"MDE",#N/A,FALSE,"S-MDE";"BELGO",#N/A,FALSE,"S-BELGO";#N/A,#N/A,FALSE,"CAPA"}</definedName>
    <definedName name="eeeeee_2" hidden="1">{#N/A,#N/A,FALSE,"GRAF.";"USGV",#N/A,FALSE,"S-USGV";"MDE",#N/A,FALSE,"S-MDE";"BELGO",#N/A,FALSE,"S-BELGO";#N/A,#N/A,FALSE,"CAPA"}</definedName>
    <definedName name="eeeeeeeeeeee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eetye" localSheetId="13" hidden="1">{"'gráf jan00'!$A$1:$AK$41"}</definedName>
    <definedName name="eeetye" hidden="1">{"'gráf jan00'!$A$1:$AK$41"}</definedName>
    <definedName name="EEGPZEHVUR" hidden="1">#REF!</definedName>
    <definedName name="eesdd" localSheetId="13" hidden="1">{#N/A,#N/A,TRUE,"indice";#N/A,#N/A,TRUE,"indicadores";#N/A,#N/A,TRUE,"comentarios"}</definedName>
    <definedName name="eesdd" hidden="1">{#N/A,#N/A,TRUE,"indice";#N/A,#N/A,TRUE,"indicadores";#N/A,#N/A,TRUE,"comentarios"}</definedName>
    <definedName name="eesdd_1" localSheetId="13" hidden="1">{#N/A,#N/A,TRUE,"indice";#N/A,#N/A,TRUE,"indicadores";#N/A,#N/A,TRUE,"comentarios"}</definedName>
    <definedName name="eesdd_1" hidden="1">{#N/A,#N/A,TRUE,"indice";#N/A,#N/A,TRUE,"indicadores";#N/A,#N/A,TRUE,"comentarios"}</definedName>
    <definedName name="eesdd_1_1" localSheetId="13" hidden="1">{#N/A,#N/A,TRUE,"indice";#N/A,#N/A,TRUE,"indicadores";#N/A,#N/A,TRUE,"comentarios"}</definedName>
    <definedName name="eesdd_1_1" hidden="1">{#N/A,#N/A,TRUE,"indice";#N/A,#N/A,TRUE,"indicadores";#N/A,#N/A,TRUE,"comentarios"}</definedName>
    <definedName name="eesdd_1_1_1" localSheetId="13" hidden="1">{#N/A,#N/A,TRUE,"indice";#N/A,#N/A,TRUE,"indicadores";#N/A,#N/A,TRUE,"comentarios"}</definedName>
    <definedName name="eesdd_1_1_1" hidden="1">{#N/A,#N/A,TRUE,"indice";#N/A,#N/A,TRUE,"indicadores";#N/A,#N/A,TRUE,"comentarios"}</definedName>
    <definedName name="eesdd_1_2" localSheetId="13" hidden="1">{#N/A,#N/A,TRUE,"indice";#N/A,#N/A,TRUE,"indicadores";#N/A,#N/A,TRUE,"comentarios"}</definedName>
    <definedName name="eesdd_1_2" hidden="1">{#N/A,#N/A,TRUE,"indice";#N/A,#N/A,TRUE,"indicadores";#N/A,#N/A,TRUE,"comentarios"}</definedName>
    <definedName name="eesdd_2" localSheetId="13" hidden="1">{#N/A,#N/A,TRUE,"indice";#N/A,#N/A,TRUE,"indicadores";#N/A,#N/A,TRUE,"comentarios"}</definedName>
    <definedName name="eesdd_2" hidden="1">{#N/A,#N/A,TRUE,"indice";#N/A,#N/A,TRUE,"indicadores";#N/A,#N/A,TRUE,"comentarios"}</definedName>
    <definedName name="eett" localSheetId="13" hidden="1">{"'CptDifn'!$AA$32:$AG$32"}</definedName>
    <definedName name="eett" hidden="1">{"'CptDifn'!$AA$32:$AG$32"}</definedName>
    <definedName name="eett_1" localSheetId="13" hidden="1">{"'CptDifn'!$AA$32:$AG$32"}</definedName>
    <definedName name="eett_1" hidden="1">{"'CptDifn'!$AA$32:$AG$32"}</definedName>
    <definedName name="eett_1_1" localSheetId="13" hidden="1">{"'CptDifn'!$AA$32:$AG$32"}</definedName>
    <definedName name="eett_1_1" hidden="1">{"'CptDifn'!$AA$32:$AG$32"}</definedName>
    <definedName name="eett_1_1_1" localSheetId="13" hidden="1">{"'CptDifn'!$AA$32:$AG$32"}</definedName>
    <definedName name="eett_1_1_1" hidden="1">{"'CptDifn'!$AA$32:$AG$32"}</definedName>
    <definedName name="eett_1_2" localSheetId="13" hidden="1">{"'CptDifn'!$AA$32:$AG$32"}</definedName>
    <definedName name="eett_1_2" hidden="1">{"'CptDifn'!$AA$32:$AG$32"}</definedName>
    <definedName name="eett_2" localSheetId="13" hidden="1">{"'CptDifn'!$AA$32:$AG$32"}</definedName>
    <definedName name="eett_2" hidden="1">{"'CptDifn'!$AA$32:$AG$32"}</definedName>
    <definedName name="ef" localSheetId="13" hidden="1">{#N/A,#N/A,FALSE,"BETER -1";#N/A,#N/A,FALSE,"BETER -2";#N/A,#N/A,FALSE,"BETER -3";#N/A,#N/A,FALSE,"BETER -urb";#N/A,#N/A,FALSE,"BETER -RESUMO"}</definedName>
    <definedName name="ef" hidden="1">{#N/A,#N/A,FALSE,"BETER -1";#N/A,#N/A,FALSE,"BETER -2";#N/A,#N/A,FALSE,"BETER -3";#N/A,#N/A,FALSE,"BETER -urb";#N/A,#N/A,FALSE,"BETER -RESUMO"}</definedName>
    <definedName name="ef_1" localSheetId="13" hidden="1">{"'CptDifn'!$AA$32:$AG$32"}</definedName>
    <definedName name="ef_1" hidden="1">{"'CptDifn'!$AA$32:$AG$32"}</definedName>
    <definedName name="ef_1_1" localSheetId="13" hidden="1">{"'CptDifn'!$AA$32:$AG$32"}</definedName>
    <definedName name="ef_1_1" hidden="1">{"'CptDifn'!$AA$32:$AG$32"}</definedName>
    <definedName name="ef_1_1_1" localSheetId="13" hidden="1">{"'CptDifn'!$AA$32:$AG$32"}</definedName>
    <definedName name="ef_1_1_1" hidden="1">{"'CptDifn'!$AA$32:$AG$32"}</definedName>
    <definedName name="ef_1_2" localSheetId="13" hidden="1">{"'CptDifn'!$AA$32:$AG$32"}</definedName>
    <definedName name="ef_1_2" hidden="1">{"'CptDifn'!$AA$32:$AG$32"}</definedName>
    <definedName name="ef_2" localSheetId="13" hidden="1">{"'CptDifn'!$AA$32:$AG$32"}</definedName>
    <definedName name="ef_2" hidden="1">{"'CptDifn'!$AA$32:$AG$32"}</definedName>
    <definedName name="EFC" localSheetId="13" hidden="1">{"'RR'!$A$2:$E$81"}</definedName>
    <definedName name="EFC" hidden="1">{"'RR'!$A$2:$E$81"}</definedName>
    <definedName name="EFC_1" localSheetId="13" hidden="1">{"'RR'!$A$2:$E$81"}</definedName>
    <definedName name="EFC_1" hidden="1">{"'RR'!$A$2:$E$81"}</definedName>
    <definedName name="EFC_1_1" localSheetId="13" hidden="1">{"'RR'!$A$2:$E$81"}</definedName>
    <definedName name="EFC_1_1" hidden="1">{"'RR'!$A$2:$E$81"}</definedName>
    <definedName name="EFC_1_1_1" localSheetId="13" hidden="1">{"'RR'!$A$2:$E$81"}</definedName>
    <definedName name="EFC_1_1_1" hidden="1">{"'RR'!$A$2:$E$81"}</definedName>
    <definedName name="EFC_1_2" localSheetId="13" hidden="1">{"'RR'!$A$2:$E$81"}</definedName>
    <definedName name="EFC_1_2" hidden="1">{"'RR'!$A$2:$E$81"}</definedName>
    <definedName name="EFC_2" localSheetId="13" hidden="1">{"'RR'!$A$2:$E$81"}</definedName>
    <definedName name="EFC_2" hidden="1">{"'RR'!$A$2:$E$81"}</definedName>
    <definedName name="efcd" hidden="1">[24]XREF!$A$2:$IV$2</definedName>
    <definedName name="EFCEletron" localSheetId="13" hidden="1">{"'RR'!$A$2:$E$81"}</definedName>
    <definedName name="EFCEletron" hidden="1">{"'RR'!$A$2:$E$81"}</definedName>
    <definedName name="EFCEletron_1" localSheetId="13" hidden="1">{"'RR'!$A$2:$E$81"}</definedName>
    <definedName name="EFCEletron_1" hidden="1">{"'RR'!$A$2:$E$81"}</definedName>
    <definedName name="EFCEletron_1_1" localSheetId="13" hidden="1">{"'RR'!$A$2:$E$81"}</definedName>
    <definedName name="EFCEletron_1_1" hidden="1">{"'RR'!$A$2:$E$81"}</definedName>
    <definedName name="EFCEletron_1_1_1" localSheetId="13" hidden="1">{"'RR'!$A$2:$E$81"}</definedName>
    <definedName name="EFCEletron_1_1_1" hidden="1">{"'RR'!$A$2:$E$81"}</definedName>
    <definedName name="EFCEletron_1_2" localSheetId="13" hidden="1">{"'RR'!$A$2:$E$81"}</definedName>
    <definedName name="EFCEletron_1_2" hidden="1">{"'RR'!$A$2:$E$81"}</definedName>
    <definedName name="EFCEletron_2" localSheetId="13" hidden="1">{"'RR'!$A$2:$E$81"}</definedName>
    <definedName name="EFCEletron_2" hidden="1">{"'RR'!$A$2:$E$81"}</definedName>
    <definedName name="ef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EQF" localSheetId="13" hidden="1">{"'REL CUSTODIF'!$B$1:$H$72"}</definedName>
    <definedName name="EFEQF" hidden="1">{"'REL CUSTODIF'!$B$1:$H$72"}</definedName>
    <definedName name="EFETIVO" localSheetId="13" hidden="1">{"'IndicadoresRH'!$AA$50:$AP$67"}</definedName>
    <definedName name="EFETIVO" hidden="1">{"'IndicadoresRH'!$AA$50:$AP$67"}</definedName>
    <definedName name="EF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FFEEF" localSheetId="13" hidden="1">{#N/A,#N/A,FALSE,"Aging Summary";#N/A,#N/A,FALSE,"Ratio Analysis";#N/A,#N/A,FALSE,"Test 120 Day Accts";#N/A,#N/A,FALSE,"Tickmarks"}</definedName>
    <definedName name="EFFEEF" hidden="1">{#N/A,#N/A,FALSE,"Aging Summary";#N/A,#N/A,FALSE,"Ratio Analysis";#N/A,#N/A,FALSE,"Test 120 Day Accts";#N/A,#N/A,FALSE,"Tickmarks"}</definedName>
    <definedName name="EFFEEF_1" localSheetId="13" hidden="1">{#N/A,#N/A,FALSE,"Aging Summary";#N/A,#N/A,FALSE,"Ratio Analysis";#N/A,#N/A,FALSE,"Test 120 Day Accts";#N/A,#N/A,FALSE,"Tickmarks"}</definedName>
    <definedName name="EFFEEF_1" hidden="1">{#N/A,#N/A,FALSE,"Aging Summary";#N/A,#N/A,FALSE,"Ratio Analysis";#N/A,#N/A,FALSE,"Test 120 Day Accts";#N/A,#N/A,FALSE,"Tickmarks"}</definedName>
    <definedName name="EFVM" localSheetId="13" hidden="1">{"'RR'!$A$2:$E$81"}</definedName>
    <definedName name="EFVM" hidden="1">{"'RR'!$A$2:$E$81"}</definedName>
    <definedName name="EFVM_1" localSheetId="13" hidden="1">{"'RR'!$A$2:$E$81"}</definedName>
    <definedName name="EFVM_1" hidden="1">{"'RR'!$A$2:$E$81"}</definedName>
    <definedName name="EFVM_1_1" localSheetId="13" hidden="1">{"'RR'!$A$2:$E$81"}</definedName>
    <definedName name="EFVM_1_1" hidden="1">{"'RR'!$A$2:$E$81"}</definedName>
    <definedName name="EFVM_1_1_1" localSheetId="13" hidden="1">{"'RR'!$A$2:$E$81"}</definedName>
    <definedName name="EFVM_1_1_1" hidden="1">{"'RR'!$A$2:$E$81"}</definedName>
    <definedName name="EFVM_1_2" localSheetId="13" hidden="1">{"'RR'!$A$2:$E$81"}</definedName>
    <definedName name="EFVM_1_2" hidden="1">{"'RR'!$A$2:$E$81"}</definedName>
    <definedName name="EFVM_2" localSheetId="13" hidden="1">{"'RR'!$A$2:$E$81"}</definedName>
    <definedName name="EFVM_2" hidden="1">{"'RR'!$A$2:$E$81"}</definedName>
    <definedName name="EFVM2" localSheetId="13" hidden="1">{"'RR'!$A$2:$E$81"}</definedName>
    <definedName name="EFVM2" hidden="1">{"'RR'!$A$2:$E$81"}</definedName>
    <definedName name="EFVM2_1" localSheetId="13" hidden="1">{"'RR'!$A$2:$E$81"}</definedName>
    <definedName name="EFVM2_1" hidden="1">{"'RR'!$A$2:$E$81"}</definedName>
    <definedName name="EFVM2_1_1" localSheetId="13" hidden="1">{"'RR'!$A$2:$E$81"}</definedName>
    <definedName name="EFVM2_1_1" hidden="1">{"'RR'!$A$2:$E$81"}</definedName>
    <definedName name="EFVM2_1_1_1" localSheetId="13" hidden="1">{"'RR'!$A$2:$E$81"}</definedName>
    <definedName name="EFVM2_1_1_1" hidden="1">{"'RR'!$A$2:$E$81"}</definedName>
    <definedName name="EFVM2_1_2" localSheetId="13" hidden="1">{"'RR'!$A$2:$E$81"}</definedName>
    <definedName name="EFVM2_1_2" hidden="1">{"'RR'!$A$2:$E$81"}</definedName>
    <definedName name="EFVM2_2" localSheetId="13" hidden="1">{"'RR'!$A$2:$E$81"}</definedName>
    <definedName name="EFVM2_2" hidden="1">{"'RR'!$A$2:$E$81"}</definedName>
    <definedName name="EFVM3" localSheetId="13" hidden="1">{"'RR'!$A$2:$E$81"}</definedName>
    <definedName name="EFVM3" hidden="1">{"'RR'!$A$2:$E$81"}</definedName>
    <definedName name="EFVM3_1" localSheetId="13" hidden="1">{"'RR'!$A$2:$E$81"}</definedName>
    <definedName name="EFVM3_1" hidden="1">{"'RR'!$A$2:$E$81"}</definedName>
    <definedName name="EFVM3_1_1" localSheetId="13" hidden="1">{"'RR'!$A$2:$E$81"}</definedName>
    <definedName name="EFVM3_1_1" hidden="1">{"'RR'!$A$2:$E$81"}</definedName>
    <definedName name="EFVM3_1_1_1" localSheetId="13" hidden="1">{"'RR'!$A$2:$E$81"}</definedName>
    <definedName name="EFVM3_1_1_1" hidden="1">{"'RR'!$A$2:$E$81"}</definedName>
    <definedName name="EFVM3_1_2" localSheetId="13" hidden="1">{"'RR'!$A$2:$E$81"}</definedName>
    <definedName name="EFVM3_1_2" hidden="1">{"'RR'!$A$2:$E$81"}</definedName>
    <definedName name="EFVM3_2" localSheetId="13" hidden="1">{"'RR'!$A$2:$E$81"}</definedName>
    <definedName name="EFVM3_2" hidden="1">{"'RR'!$A$2:$E$81"}</definedName>
    <definedName name="EFwegfWE" localSheetId="13" hidden="1">{#N/A,#N/A,FALSE,"Anexo I";#N/A,#N/A,FALSE,"Anexo II";#N/A,#N/A,FALSE,"Anexo III"}</definedName>
    <definedName name="EFwegfWE" hidden="1">{#N/A,#N/A,FALSE,"Anexo I";#N/A,#N/A,FALSE,"Anexo II";#N/A,#N/A,FALSE,"Anexo III"}</definedName>
    <definedName name="eg" localSheetId="13" hidden="1">{"'CptDifn'!$AA$32:$AG$32"}</definedName>
    <definedName name="eg" hidden="1">{"'CptDifn'!$AA$32:$AG$32"}</definedName>
    <definedName name="eg_1" localSheetId="13" hidden="1">{"'CptDifn'!$AA$32:$AG$32"}</definedName>
    <definedName name="eg_1" hidden="1">{"'CptDifn'!$AA$32:$AG$32"}</definedName>
    <definedName name="eg_1_1" localSheetId="13" hidden="1">{"'CptDifn'!$AA$32:$AG$32"}</definedName>
    <definedName name="eg_1_1" hidden="1">{"'CptDifn'!$AA$32:$AG$32"}</definedName>
    <definedName name="eg_1_1_1" localSheetId="13" hidden="1">{"'CptDifn'!$AA$32:$AG$32"}</definedName>
    <definedName name="eg_1_1_1" hidden="1">{"'CptDifn'!$AA$32:$AG$32"}</definedName>
    <definedName name="eg_1_2" localSheetId="13" hidden="1">{"'CptDifn'!$AA$32:$AG$32"}</definedName>
    <definedName name="eg_1_2" hidden="1">{"'CptDifn'!$AA$32:$AG$32"}</definedName>
    <definedName name="eg_2" localSheetId="13" hidden="1">{"'CptDifn'!$AA$32:$AG$32"}</definedName>
    <definedName name="eg_2" hidden="1">{"'CptDifn'!$AA$32:$AG$32"}</definedName>
    <definedName name="egerg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g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GFewgfWEG" localSheetId="13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EGFewgfWEG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eh" localSheetId="13" hidden="1">{"'CptDifn'!$AA$32:$AG$32"}</definedName>
    <definedName name="eh" hidden="1">{"'CptDifn'!$AA$32:$AG$32"}</definedName>
    <definedName name="eh_1" localSheetId="13" hidden="1">{"'CptDifn'!$AA$32:$AG$32"}</definedName>
    <definedName name="eh_1" hidden="1">{"'CptDifn'!$AA$32:$AG$32"}</definedName>
    <definedName name="eh_1_1" localSheetId="13" hidden="1">{"'CptDifn'!$AA$32:$AG$32"}</definedName>
    <definedName name="eh_1_1" hidden="1">{"'CptDifn'!$AA$32:$AG$32"}</definedName>
    <definedName name="eirhg" localSheetId="13" hidden="1">{"det (May)",#N/A,FALSE,"June";"sum (MAY YTD)",#N/A,FALSE,"June YTD"}</definedName>
    <definedName name="eirhg" hidden="1">{"det (May)",#N/A,FALSE,"June";"sum (MAY YTD)",#N/A,FALSE,"June YTD"}</definedName>
    <definedName name="eirhg_1" localSheetId="13" hidden="1">{"det (May)",#N/A,FALSE,"June";"sum (MAY YTD)",#N/A,FALSE,"June YTD"}</definedName>
    <definedName name="eirhg_1" hidden="1">{"det (May)",#N/A,FALSE,"June";"sum (MAY YTD)",#N/A,FALSE,"June YTD"}</definedName>
    <definedName name="eirhg_1_1" localSheetId="13" hidden="1">{"det (May)",#N/A,FALSE,"June";"sum (MAY YTD)",#N/A,FALSE,"June YTD"}</definedName>
    <definedName name="eirhg_1_1" hidden="1">{"det (May)",#N/A,FALSE,"June";"sum (MAY YTD)",#N/A,FALSE,"June YTD"}</definedName>
    <definedName name="eirhg_1_1_1" localSheetId="13" hidden="1">{"det (May)",#N/A,FALSE,"June";"sum (MAY YTD)",#N/A,FALSE,"June YTD"}</definedName>
    <definedName name="eirhg_1_1_1" hidden="1">{"det (May)",#N/A,FALSE,"June";"sum (MAY YTD)",#N/A,FALSE,"June YTD"}</definedName>
    <definedName name="eirhg_1_2" localSheetId="13" hidden="1">{"det (May)",#N/A,FALSE,"June";"sum (MAY YTD)",#N/A,FALSE,"June YTD"}</definedName>
    <definedName name="eirhg_1_2" hidden="1">{"det (May)",#N/A,FALSE,"June";"sum (MAY YTD)",#N/A,FALSE,"June YTD"}</definedName>
    <definedName name="eirhg_2" localSheetId="13" hidden="1">{"det (May)",#N/A,FALSE,"June";"sum (MAY YTD)",#N/A,FALSE,"June YTD"}</definedName>
    <definedName name="eirhg_2" hidden="1">{"det (May)",#N/A,FALSE,"June";"sum (MAY YTD)",#N/A,FALSE,"June YTD"}</definedName>
    <definedName name="eirnf" localSheetId="13" hidden="1">{"det (May)",#N/A,FALSE,"June";"sum (MAY YTD)",#N/A,FALSE,"June YTD"}</definedName>
    <definedName name="eirnf" hidden="1">{"det (May)",#N/A,FALSE,"June";"sum (MAY YTD)",#N/A,FALSE,"June YTD"}</definedName>
    <definedName name="eirnf_1" localSheetId="13" hidden="1">{"det (May)",#N/A,FALSE,"June";"sum (MAY YTD)",#N/A,FALSE,"June YTD"}</definedName>
    <definedName name="eirnf_1" hidden="1">{"det (May)",#N/A,FALSE,"June";"sum (MAY YTD)",#N/A,FALSE,"June YTD"}</definedName>
    <definedName name="eirnf_1_1" localSheetId="13" hidden="1">{"det (May)",#N/A,FALSE,"June";"sum (MAY YTD)",#N/A,FALSE,"June YTD"}</definedName>
    <definedName name="eirnf_1_1" hidden="1">{"det (May)",#N/A,FALSE,"June";"sum (MAY YTD)",#N/A,FALSE,"June YTD"}</definedName>
    <definedName name="eirnf_1_1_1" localSheetId="13" hidden="1">{"det (May)",#N/A,FALSE,"June";"sum (MAY YTD)",#N/A,FALSE,"June YTD"}</definedName>
    <definedName name="eirnf_1_1_1" hidden="1">{"det (May)",#N/A,FALSE,"June";"sum (MAY YTD)",#N/A,FALSE,"June YTD"}</definedName>
    <definedName name="eirnf_1_2" localSheetId="13" hidden="1">{"det (May)",#N/A,FALSE,"June";"sum (MAY YTD)",#N/A,FALSE,"June YTD"}</definedName>
    <definedName name="eirnf_1_2" hidden="1">{"det (May)",#N/A,FALSE,"June";"sum (MAY YTD)",#N/A,FALSE,"June YTD"}</definedName>
    <definedName name="eirnf_2" localSheetId="13" hidden="1">{"det (May)",#N/A,FALSE,"June";"sum (MAY YTD)",#N/A,FALSE,"June YTD"}</definedName>
    <definedName name="eirnf_2" hidden="1">{"det (May)",#N/A,FALSE,"June";"sum (MAY YTD)",#N/A,FALSE,"June YTD"}</definedName>
    <definedName name="ej" localSheetId="13" hidden="1">{"'CptDifn'!$AA$32:$AG$32"}</definedName>
    <definedName name="ej" hidden="1">{"'CptDifn'!$AA$32:$AG$32"}</definedName>
    <definedName name="ej_1" localSheetId="13" hidden="1">{"'CptDifn'!$AA$32:$AG$32"}</definedName>
    <definedName name="ej_1" hidden="1">{"'CptDifn'!$AA$32:$AG$32"}</definedName>
    <definedName name="ej_1_1" localSheetId="13" hidden="1">{"'CptDifn'!$AA$32:$AG$32"}</definedName>
    <definedName name="ej_1_1" hidden="1">{"'CptDifn'!$AA$32:$AG$32"}</definedName>
    <definedName name="ej_1_1_1" localSheetId="13" hidden="1">{"'CptDifn'!$AA$32:$AG$32"}</definedName>
    <definedName name="ej_1_1_1" hidden="1">{"'CptDifn'!$AA$32:$AG$32"}</definedName>
    <definedName name="ej_1_2" localSheetId="13" hidden="1">{"'CptDifn'!$AA$32:$AG$32"}</definedName>
    <definedName name="ej_1_2" hidden="1">{"'CptDifn'!$AA$32:$AG$32"}</definedName>
    <definedName name="ej_2" localSheetId="13" hidden="1">{"'CptDifn'!$AA$32:$AG$32"}</definedName>
    <definedName name="ej_2" hidden="1">{"'CptDifn'!$AA$32:$AG$32"}</definedName>
    <definedName name="EJI" localSheetId="13" hidden="1">{"'Quadro'!$A$4:$BG$78"}</definedName>
    <definedName name="EJI" hidden="1">{"'Quadro'!$A$4:$BG$78"}</definedName>
    <definedName name="EJI_1" localSheetId="13" hidden="1">{"'Quadro'!$A$4:$BG$78"}</definedName>
    <definedName name="EJI_1" hidden="1">{"'Quadro'!$A$4:$BG$78"}</definedName>
    <definedName name="EJI_1_1" localSheetId="13" hidden="1">{"'Quadro'!$A$4:$BG$78"}</definedName>
    <definedName name="EJI_1_1" hidden="1">{"'Quadro'!$A$4:$BG$78"}</definedName>
    <definedName name="EJI_1_1_1" localSheetId="13" hidden="1">{"'Quadro'!$A$4:$BG$78"}</definedName>
    <definedName name="EJI_1_1_1" hidden="1">{"'Quadro'!$A$4:$BG$78"}</definedName>
    <definedName name="EJI_1_2" localSheetId="13" hidden="1">{"'Quadro'!$A$4:$BG$78"}</definedName>
    <definedName name="EJI_1_2" hidden="1">{"'Quadro'!$A$4:$BG$78"}</definedName>
    <definedName name="EJI_2" localSheetId="13" hidden="1">{"'Quadro'!$A$4:$BG$78"}</definedName>
    <definedName name="EJI_2" hidden="1">{"'Quadro'!$A$4:$BG$78"}</definedName>
    <definedName name="Eletric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etric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li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li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elkjfds" localSheetId="13" hidden="1">{"'gráf jan00'!$A$1:$AK$41"}</definedName>
    <definedName name="elkjfds" hidden="1">{"'gráf jan00'!$A$1:$AK$41"}</definedName>
    <definedName name="elkjfds_1" localSheetId="13" hidden="1">{"'gráf jan00'!$A$1:$AK$41"}</definedName>
    <definedName name="elkjfds_1" hidden="1">{"'gráf jan00'!$A$1:$AK$41"}</definedName>
    <definedName name="elkjfds_1_1" localSheetId="13" hidden="1">{"'gráf jan00'!$A$1:$AK$41"}</definedName>
    <definedName name="elkjfds_1_1" hidden="1">{"'gráf jan00'!$A$1:$AK$41"}</definedName>
    <definedName name="elkjfds_1_1_1" localSheetId="13" hidden="1">{"'gráf jan00'!$A$1:$AK$41"}</definedName>
    <definedName name="elkjfds_1_1_1" hidden="1">{"'gráf jan00'!$A$1:$AK$41"}</definedName>
    <definedName name="elkjfds_1_2" localSheetId="13" hidden="1">{"'gráf jan00'!$A$1:$AK$41"}</definedName>
    <definedName name="elkjfds_1_2" hidden="1">{"'gráf jan00'!$A$1:$AK$41"}</definedName>
    <definedName name="elkjfds_2" localSheetId="13" hidden="1">{"'gráf jan00'!$A$1:$AK$41"}</definedName>
    <definedName name="elkjfds_2" hidden="1">{"'gráf jan00'!$A$1:$AK$41"}</definedName>
    <definedName name="Elton" localSheetId="13" hidden="1">{"'RR'!$A$2:$E$81"}</definedName>
    <definedName name="Elton" hidden="1">{"'RR'!$A$2:$E$81"}</definedName>
    <definedName name="EmpAux" hidden="1">""</definedName>
    <definedName name="EmpMn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Mn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mpr" hidden="1">#REF!</definedName>
    <definedName name="Encargos">[13]DADOS!$E$6</definedName>
    <definedName name="ENERGIA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NERGI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eng." localSheetId="13" hidden="1">{#N/A,#N/A,FALSE,"MO (2)"}</definedName>
    <definedName name="eng." hidden="1">{#N/A,#N/A,FALSE,"MO (2)"}</definedName>
    <definedName name="ENGENHARIA" localSheetId="13" hidden="1">{#N/A,#N/A,FALSE,"MO (2)"}</definedName>
    <definedName name="ENGENHARIA" hidden="1">{#N/A,#N/A,FALSE,"MO (2)"}</definedName>
    <definedName name="eoj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osos" localSheetId="13" hidden="1">{#N/A,#N/A,FALSE,"Aging Summary";#N/A,#N/A,FALSE,"Ratio Analysis";#N/A,#N/A,FALSE,"Test 120 Day Accts";#N/A,#N/A,FALSE,"Tickmarks"}</definedName>
    <definedName name="eoosos" hidden="1">{#N/A,#N/A,FALSE,"Aging Summary";#N/A,#N/A,FALSE,"Ratio Analysis";#N/A,#N/A,FALSE,"Test 120 Day Accts";#N/A,#N/A,FALSE,"Tickmarks"}</definedName>
    <definedName name="EPI">#REF!</definedName>
    <definedName name="EPIUniforme">[13]DADOS!$F$19</definedName>
    <definedName name="EQ" hidden="1">#REF!</definedName>
    <definedName name="Eqel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P">[1]COMPOS1!#REF!</definedName>
    <definedName name="Equatorial" localSheetId="13" hidden="1">{#N/A,#N/A,FALSE,"TOTAL"}</definedName>
    <definedName name="Equatorial" hidden="1">{#N/A,#N/A,FALSE,"TOTAL"}</definedName>
    <definedName name="Equatorial_1" localSheetId="13" hidden="1">{#N/A,#N/A,FALSE,"TOTAL"}</definedName>
    <definedName name="Equatorial_1" hidden="1">{#N/A,#N/A,FALSE,"TOTAL"}</definedName>
    <definedName name="Equatorial_1_1" localSheetId="13" hidden="1">{#N/A,#N/A,FALSE,"TOTAL"}</definedName>
    <definedName name="Equatorial_1_1" hidden="1">{#N/A,#N/A,FALSE,"TOTAL"}</definedName>
    <definedName name="Equatorial_1_1_1" localSheetId="13" hidden="1">{#N/A,#N/A,FALSE,"TOTAL"}</definedName>
    <definedName name="Equatorial_1_1_1" hidden="1">{#N/A,#N/A,FALSE,"TOTAL"}</definedName>
    <definedName name="Equatorial_1_2" localSheetId="13" hidden="1">{#N/A,#N/A,FALSE,"TOTAL"}</definedName>
    <definedName name="Equatorial_1_2" hidden="1">{#N/A,#N/A,FALSE,"TOTAL"}</definedName>
    <definedName name="Equatorial_2" localSheetId="13" hidden="1">{#N/A,#N/A,FALSE,"TOTAL"}</definedName>
    <definedName name="Equatorial_2" hidden="1">{#N/A,#N/A,FALSE,"TOTAL"}</definedName>
    <definedName name="equip">#REF!</definedName>
    <definedName name="EQUIPAMENTOS">EQUIPAMENTOS!$B$3:$R$310</definedName>
    <definedName name="eqwd" hidden="1">#N/A</definedName>
    <definedName name="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_1" localSheetId="13" hidden="1">{"'gráf jan00'!$A$1:$AK$41"}</definedName>
    <definedName name="er_1" hidden="1">{"'gráf jan00'!$A$1:$AK$41"}</definedName>
    <definedName name="er_1_1" localSheetId="13" hidden="1">{"'gráf jan00'!$A$1:$AK$41"}</definedName>
    <definedName name="er_1_1" hidden="1">{"'gráf jan00'!$A$1:$AK$41"}</definedName>
    <definedName name="er_1_1_1" localSheetId="13" hidden="1">{"'gráf jan00'!$A$1:$AK$41"}</definedName>
    <definedName name="er_1_1_1" hidden="1">{"'gráf jan00'!$A$1:$AK$41"}</definedName>
    <definedName name="er_1_2" localSheetId="13" hidden="1">{"'gráf jan00'!$A$1:$AK$41"}</definedName>
    <definedName name="er_1_2" hidden="1">{"'gráf jan00'!$A$1:$AK$41"}</definedName>
    <definedName name="er_2" localSheetId="13" hidden="1">{"'gráf jan00'!$A$1:$AK$41"}</definedName>
    <definedName name="er_2" hidden="1">{"'gráf jan00'!$A$1:$AK$41"}</definedName>
    <definedName name="ERA" localSheetId="13" hidden="1">{#N/A,#N/A,FALSE,"ORC-ACKE";#N/A,#N/A,FALSE,"RESUMO"}</definedName>
    <definedName name="ERA" hidden="1">{#N/A,#N/A,FALSE,"ORC-ACKE";#N/A,#N/A,FALSE,"RESUMO"}</definedName>
    <definedName name="erb" localSheetId="13" hidden="1">{"'Quadro'!$A$4:$BG$78"}</definedName>
    <definedName name="erb" hidden="1">{"'Quadro'!$A$4:$BG$78"}</definedName>
    <definedName name="erb_1" localSheetId="13" hidden="1">{"'Quadro'!$A$4:$BG$78"}</definedName>
    <definedName name="erb_1" hidden="1">{"'Quadro'!$A$4:$BG$78"}</definedName>
    <definedName name="erb_1_1" localSheetId="13" hidden="1">{"'Quadro'!$A$4:$BG$78"}</definedName>
    <definedName name="erb_1_1" hidden="1">{"'Quadro'!$A$4:$BG$78"}</definedName>
    <definedName name="erb_1_1_1" localSheetId="13" hidden="1">{"'Quadro'!$A$4:$BG$78"}</definedName>
    <definedName name="erb_1_1_1" hidden="1">{"'Quadro'!$A$4:$BG$78"}</definedName>
    <definedName name="erb_1_2" localSheetId="13" hidden="1">{"'Quadro'!$A$4:$BG$78"}</definedName>
    <definedName name="erb_1_2" hidden="1">{"'Quadro'!$A$4:$BG$78"}</definedName>
    <definedName name="erb_2" localSheetId="13" hidden="1">{"'Quadro'!$A$4:$BG$78"}</definedName>
    <definedName name="erb_2" hidden="1">{"'Quadro'!$A$4:$BG$78"}</definedName>
    <definedName name="erc" localSheetId="13" hidden="1">{"'RR'!$A$2:$E$81"}</definedName>
    <definedName name="erc" hidden="1">{"'RR'!$A$2:$E$81"}</definedName>
    <definedName name="erc_1" localSheetId="13" hidden="1">{"'RR'!$A$2:$E$81"}</definedName>
    <definedName name="erc_1" hidden="1">{"'RR'!$A$2:$E$81"}</definedName>
    <definedName name="erc_1_1" localSheetId="13" hidden="1">{"'RR'!$A$2:$E$81"}</definedName>
    <definedName name="erc_1_1" hidden="1">{"'RR'!$A$2:$E$81"}</definedName>
    <definedName name="erc_1_1_1" localSheetId="13" hidden="1">{"'RR'!$A$2:$E$81"}</definedName>
    <definedName name="erc_1_1_1" hidden="1">{"'RR'!$A$2:$E$81"}</definedName>
    <definedName name="erc_1_2" localSheetId="13" hidden="1">{"'RR'!$A$2:$E$81"}</definedName>
    <definedName name="erc_1_2" hidden="1">{"'RR'!$A$2:$E$81"}</definedName>
    <definedName name="erc_2" localSheetId="13" hidden="1">{"'RR'!$A$2:$E$81"}</definedName>
    <definedName name="erc_2" hidden="1">{"'RR'!$A$2:$E$81"}</definedName>
    <definedName name="erdfg" localSheetId="13" hidden="1">{"'gráf jan00'!$A$1:$AK$41"}</definedName>
    <definedName name="erdfg" hidden="1">{"'gráf jan00'!$A$1:$AK$41"}</definedName>
    <definedName name="erdfg_1" localSheetId="13" hidden="1">{"'gráf jan00'!$A$1:$AK$41"}</definedName>
    <definedName name="erdfg_1" hidden="1">{"'gráf jan00'!$A$1:$AK$41"}</definedName>
    <definedName name="erdfg_1_1" localSheetId="13" hidden="1">{"'gráf jan00'!$A$1:$AK$41"}</definedName>
    <definedName name="erdfg_1_1" hidden="1">{"'gráf jan00'!$A$1:$AK$41"}</definedName>
    <definedName name="erdfg_1_1_1" localSheetId="13" hidden="1">{"'gráf jan00'!$A$1:$AK$41"}</definedName>
    <definedName name="erdfg_1_1_1" hidden="1">{"'gráf jan00'!$A$1:$AK$41"}</definedName>
    <definedName name="erdfg_1_2" localSheetId="13" hidden="1">{"'gráf jan00'!$A$1:$AK$41"}</definedName>
    <definedName name="erdfg_1_2" hidden="1">{"'gráf jan00'!$A$1:$AK$41"}</definedName>
    <definedName name="erdfg_2" localSheetId="13" hidden="1">{"'gráf jan00'!$A$1:$AK$41"}</definedName>
    <definedName name="erdfg_2" hidden="1">{"'gráf jan00'!$A$1:$AK$41"}</definedName>
    <definedName name="ERDQWD" localSheetId="13" hidden="1">{"'REL CUSTODIF'!$B$1:$H$72"}</definedName>
    <definedName name="ERDQWD" hidden="1">{"'REL CUSTODIF'!$B$1:$H$72"}</definedName>
    <definedName name="erg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ergqerg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rgqerg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eroweir" localSheetId="13" hidden="1">{"det (May)",#N/A,FALSE,"June";"sum (MAY YTD)",#N/A,FALSE,"June YTD"}</definedName>
    <definedName name="eroweir" hidden="1">{"det (May)",#N/A,FALSE,"June";"sum (MAY YTD)",#N/A,FALSE,"June YTD"}</definedName>
    <definedName name="eroweir_1" localSheetId="13" hidden="1">{"det (May)",#N/A,FALSE,"June";"sum (MAY YTD)",#N/A,FALSE,"June YTD"}</definedName>
    <definedName name="eroweir_1" hidden="1">{"det (May)",#N/A,FALSE,"June";"sum (MAY YTD)",#N/A,FALSE,"June YTD"}</definedName>
    <definedName name="eroweir_1_1" localSheetId="13" hidden="1">{"det (May)",#N/A,FALSE,"June";"sum (MAY YTD)",#N/A,FALSE,"June YTD"}</definedName>
    <definedName name="eroweir_1_1" hidden="1">{"det (May)",#N/A,FALSE,"June";"sum (MAY YTD)",#N/A,FALSE,"June YTD"}</definedName>
    <definedName name="eroweir_1_1_1" localSheetId="13" hidden="1">{"det (May)",#N/A,FALSE,"June";"sum (MAY YTD)",#N/A,FALSE,"June YTD"}</definedName>
    <definedName name="eroweir_1_1_1" hidden="1">{"det (May)",#N/A,FALSE,"June";"sum (MAY YTD)",#N/A,FALSE,"June YTD"}</definedName>
    <definedName name="eroweir_1_2" localSheetId="13" hidden="1">{"det (May)",#N/A,FALSE,"June";"sum (MAY YTD)",#N/A,FALSE,"June YTD"}</definedName>
    <definedName name="eroweir_1_2" hidden="1">{"det (May)",#N/A,FALSE,"June";"sum (MAY YTD)",#N/A,FALSE,"June YTD"}</definedName>
    <definedName name="eroweir_2" localSheetId="13" hidden="1">{"det (May)",#N/A,FALSE,"June";"sum (MAY YTD)",#N/A,FALSE,"June YTD"}</definedName>
    <definedName name="eroweir_2" hidden="1">{"det (May)",#N/A,FALSE,"June";"sum (MAY YTD)",#N/A,FALSE,"June YTD"}</definedName>
    <definedName name="ERQ4TRWER" localSheetId="13" hidden="1">{"'REL CUSTODIF'!$B$1:$H$72"}</definedName>
    <definedName name="ERQ4TRWER" hidden="1">{"'REL CUSTODIF'!$B$1:$H$72"}</definedName>
    <definedName name="ERQEER" localSheetId="13" hidden="1">{"'REL CUSTODIF'!$B$1:$H$72"}</definedName>
    <definedName name="ERQEER" hidden="1">{"'REL CUSTODIF'!$B$1:$H$72"}</definedName>
    <definedName name="erqwttew" localSheetId="13" hidden="1">{"'gráf jan00'!$A$1:$AK$41"}</definedName>
    <definedName name="erqwttew" hidden="1">{"'gráf jan00'!$A$1:$AK$41"}</definedName>
    <definedName name="erqwttew_1" localSheetId="13" hidden="1">{"'gráf jan00'!$A$1:$AK$41"}</definedName>
    <definedName name="erqwttew_1" hidden="1">{"'gráf jan00'!$A$1:$AK$41"}</definedName>
    <definedName name="erqwttew_1_1" localSheetId="13" hidden="1">{"'gráf jan00'!$A$1:$AK$41"}</definedName>
    <definedName name="erqwttew_1_1" hidden="1">{"'gráf jan00'!$A$1:$AK$41"}</definedName>
    <definedName name="erqwttew_1_1_1" localSheetId="13" hidden="1">{"'gráf jan00'!$A$1:$AK$41"}</definedName>
    <definedName name="erqwttew_1_1_1" hidden="1">{"'gráf jan00'!$A$1:$AK$41"}</definedName>
    <definedName name="erqwttew_1_2" localSheetId="13" hidden="1">{"'gráf jan00'!$A$1:$AK$41"}</definedName>
    <definedName name="erqwttew_1_2" hidden="1">{"'gráf jan00'!$A$1:$AK$41"}</definedName>
    <definedName name="erqwttew_2" localSheetId="13" hidden="1">{"'gráf jan00'!$A$1:$AK$41"}</definedName>
    <definedName name="erqwttew_2" hidden="1">{"'gráf jan00'!$A$1:$AK$41"}</definedName>
    <definedName name="ERRO" localSheetId="13" hidden="1">{"'CptDifn'!$AA$32:$AG$32"}</definedName>
    <definedName name="ERRO" hidden="1">{"'CptDifn'!$AA$32:$AG$32"}</definedName>
    <definedName name="ERRO_1" localSheetId="13" hidden="1">{"'CptDifn'!$AA$32:$AG$32"}</definedName>
    <definedName name="ERRO_1" hidden="1">{"'CptDifn'!$AA$32:$AG$32"}</definedName>
    <definedName name="ERRO_1_1" localSheetId="13" hidden="1">{"'CptDifn'!$AA$32:$AG$32"}</definedName>
    <definedName name="ERRO_1_1" hidden="1">{"'CptDifn'!$AA$32:$AG$32"}</definedName>
    <definedName name="ERRO_1_1_1" localSheetId="13" hidden="1">{"'CptDifn'!$AA$32:$AG$32"}</definedName>
    <definedName name="ERRO_1_1_1" hidden="1">{"'CptDifn'!$AA$32:$AG$32"}</definedName>
    <definedName name="ERRO_1_2" localSheetId="13" hidden="1">{"'CptDifn'!$AA$32:$AG$32"}</definedName>
    <definedName name="ERRO_1_2" hidden="1">{"'CptDifn'!$AA$32:$AG$32"}</definedName>
    <definedName name="ERRO_2" localSheetId="13" hidden="1">{"'CptDifn'!$AA$32:$AG$32"}</definedName>
    <definedName name="ERRO_2" hidden="1">{"'CptDifn'!$AA$32:$AG$32"}</definedName>
    <definedName name="ERRO1" localSheetId="13" hidden="1">{"'CptDifn'!$AA$32:$AG$32"}</definedName>
    <definedName name="ERRO1" hidden="1">{"'CptDifn'!$AA$32:$AG$32"}</definedName>
    <definedName name="ERRO1_1" localSheetId="13" hidden="1">{"'CptDifn'!$AA$32:$AG$32"}</definedName>
    <definedName name="ERRO1_1" hidden="1">{"'CptDifn'!$AA$32:$AG$32"}</definedName>
    <definedName name="ERRO1_1_1" localSheetId="13" hidden="1">{"'CptDifn'!$AA$32:$AG$32"}</definedName>
    <definedName name="ERRO1_1_1" hidden="1">{"'CptDifn'!$AA$32:$AG$32"}</definedName>
    <definedName name="ERRO1_1_1_1" localSheetId="13" hidden="1">{"'CptDifn'!$AA$32:$AG$32"}</definedName>
    <definedName name="ERRO1_1_1_1" hidden="1">{"'CptDifn'!$AA$32:$AG$32"}</definedName>
    <definedName name="ERRO1_1_2" localSheetId="13" hidden="1">{"'CptDifn'!$AA$32:$AG$32"}</definedName>
    <definedName name="ERRO1_1_2" hidden="1">{"'CptDifn'!$AA$32:$AG$32"}</definedName>
    <definedName name="ERRO1_2" localSheetId="13" hidden="1">{"'CptDifn'!$AA$32:$AG$32"}</definedName>
    <definedName name="ERRO1_2" hidden="1">{"'CptDifn'!$AA$32:$AG$32"}</definedName>
    <definedName name="ERRO3" localSheetId="13" hidden="1">{"'CptDifn'!$AA$32:$AG$32"}</definedName>
    <definedName name="ERRO3" hidden="1">{"'CptDifn'!$AA$32:$AG$32"}</definedName>
    <definedName name="ERRO3_1" localSheetId="13" hidden="1">{"'CptDifn'!$AA$32:$AG$32"}</definedName>
    <definedName name="ERRO3_1" hidden="1">{"'CptDifn'!$AA$32:$AG$32"}</definedName>
    <definedName name="ERRO3_1_1" localSheetId="13" hidden="1">{"'CptDifn'!$AA$32:$AG$32"}</definedName>
    <definedName name="ERRO3_1_1" hidden="1">{"'CptDifn'!$AA$32:$AG$32"}</definedName>
    <definedName name="ERRO3_1_1_1" localSheetId="13" hidden="1">{"'CptDifn'!$AA$32:$AG$32"}</definedName>
    <definedName name="ERRO3_1_1_1" hidden="1">{"'CptDifn'!$AA$32:$AG$32"}</definedName>
    <definedName name="ERRO3_1_2" localSheetId="13" hidden="1">{"'CptDifn'!$AA$32:$AG$32"}</definedName>
    <definedName name="ERRO3_1_2" hidden="1">{"'CptDifn'!$AA$32:$AG$32"}</definedName>
    <definedName name="ERRO3_2" localSheetId="13" hidden="1">{"'CptDifn'!$AA$32:$AG$32"}</definedName>
    <definedName name="ERRO3_2" hidden="1">{"'CptDifn'!$AA$32:$AG$32"}</definedName>
    <definedName name="ERRO4" localSheetId="13" hidden="1">{"'CptDifn'!$AA$32:$AG$32"}</definedName>
    <definedName name="ERRO4" hidden="1">{"'CptDifn'!$AA$32:$AG$32"}</definedName>
    <definedName name="ERRO4_1" localSheetId="13" hidden="1">{"'CptDifn'!$AA$32:$AG$32"}</definedName>
    <definedName name="ERRO4_1" hidden="1">{"'CptDifn'!$AA$32:$AG$32"}</definedName>
    <definedName name="ERRO4_1_1" localSheetId="13" hidden="1">{"'CptDifn'!$AA$32:$AG$32"}</definedName>
    <definedName name="ERRO4_1_1" hidden="1">{"'CptDifn'!$AA$32:$AG$32"}</definedName>
    <definedName name="ERRO4_1_1_1" localSheetId="13" hidden="1">{"'CptDifn'!$AA$32:$AG$32"}</definedName>
    <definedName name="ERRO4_1_1_1" hidden="1">{"'CptDifn'!$AA$32:$AG$32"}</definedName>
    <definedName name="ERRO4_1_2" localSheetId="13" hidden="1">{"'CptDifn'!$AA$32:$AG$32"}</definedName>
    <definedName name="ERRO4_1_2" hidden="1">{"'CptDifn'!$AA$32:$AG$32"}</definedName>
    <definedName name="ERRO4_2" localSheetId="13" hidden="1">{"'CptDifn'!$AA$32:$AG$32"}</definedName>
    <definedName name="ERRO4_2" hidden="1">{"'CptDifn'!$AA$32:$AG$32"}</definedName>
    <definedName name="ERRO5" localSheetId="13" hidden="1">{"'CptDifn'!$AA$32:$AG$32"}</definedName>
    <definedName name="ERRO5" hidden="1">{"'CptDifn'!$AA$32:$AG$32"}</definedName>
    <definedName name="ERRO5_1" localSheetId="13" hidden="1">{"'CptDifn'!$AA$32:$AG$32"}</definedName>
    <definedName name="ERRO5_1" hidden="1">{"'CptDifn'!$AA$32:$AG$32"}</definedName>
    <definedName name="ERRO5_1_1" localSheetId="13" hidden="1">{"'CptDifn'!$AA$32:$AG$32"}</definedName>
    <definedName name="ERRO5_1_1" hidden="1">{"'CptDifn'!$AA$32:$AG$32"}</definedName>
    <definedName name="ERRO5_1_1_1" localSheetId="13" hidden="1">{"'CptDifn'!$AA$32:$AG$32"}</definedName>
    <definedName name="ERRO5_1_1_1" hidden="1">{"'CptDifn'!$AA$32:$AG$32"}</definedName>
    <definedName name="ERRO5_1_2" localSheetId="13" hidden="1">{"'CptDifn'!$AA$32:$AG$32"}</definedName>
    <definedName name="ERRO5_1_2" hidden="1">{"'CptDifn'!$AA$32:$AG$32"}</definedName>
    <definedName name="ERRO5_2" localSheetId="13" hidden="1">{"'CptDifn'!$AA$32:$AG$32"}</definedName>
    <definedName name="ERRO5_2" hidden="1">{"'CptDifn'!$AA$32:$AG$32"}</definedName>
    <definedName name="ERRO6" localSheetId="13" hidden="1">{"'CptDifn'!$AA$32:$AG$32"}</definedName>
    <definedName name="ERRO6" hidden="1">{"'CptDifn'!$AA$32:$AG$32"}</definedName>
    <definedName name="ERRO6_1" localSheetId="13" hidden="1">{"'CptDifn'!$AA$32:$AG$32"}</definedName>
    <definedName name="ERRO6_1" hidden="1">{"'CptDifn'!$AA$32:$AG$32"}</definedName>
    <definedName name="ERRO6_1_1" localSheetId="13" hidden="1">{"'CptDifn'!$AA$32:$AG$32"}</definedName>
    <definedName name="ERRO6_1_1" hidden="1">{"'CptDifn'!$AA$32:$AG$32"}</definedName>
    <definedName name="ERRO6_1_1_1" localSheetId="13" hidden="1">{"'CptDifn'!$AA$32:$AG$32"}</definedName>
    <definedName name="ERRO6_1_1_1" hidden="1">{"'CptDifn'!$AA$32:$AG$32"}</definedName>
    <definedName name="ERRO6_1_2" localSheetId="13" hidden="1">{"'CptDifn'!$AA$32:$AG$32"}</definedName>
    <definedName name="ERRO6_1_2" hidden="1">{"'CptDifn'!$AA$32:$AG$32"}</definedName>
    <definedName name="ERRO6_2" localSheetId="13" hidden="1">{"'CptDifn'!$AA$32:$AG$32"}</definedName>
    <definedName name="ERRO6_2" hidden="1">{"'CptDifn'!$AA$32:$AG$32"}</definedName>
    <definedName name="ERRRRRRRRRRRRRRRO" localSheetId="13" hidden="1">{"'CptDifn'!$AA$32:$AG$32"}</definedName>
    <definedName name="ERRRRRRRRRRRRRRRO" hidden="1">{"'CptDifn'!$AA$32:$AG$32"}</definedName>
    <definedName name="ERRRRRRRRRRRRRRRO_1" localSheetId="13" hidden="1">{"'CptDifn'!$AA$32:$AG$32"}</definedName>
    <definedName name="ERRRRRRRRRRRRRRRO_1" hidden="1">{"'CptDifn'!$AA$32:$AG$32"}</definedName>
    <definedName name="ERRRRRRRRRRRRRRRO_1_1" localSheetId="13" hidden="1">{"'CptDifn'!$AA$32:$AG$32"}</definedName>
    <definedName name="ERRRRRRRRRRRRRRRO_1_1" hidden="1">{"'CptDifn'!$AA$32:$AG$32"}</definedName>
    <definedName name="ERRRRRRRRRRRRRRRO_1_1_1" localSheetId="13" hidden="1">{"'CptDifn'!$AA$32:$AG$32"}</definedName>
    <definedName name="ERRRRRRRRRRRRRRRO_1_1_1" hidden="1">{"'CptDifn'!$AA$32:$AG$32"}</definedName>
    <definedName name="ERRRRRRRRRRRRRRRO_1_2" localSheetId="13" hidden="1">{"'CptDifn'!$AA$32:$AG$32"}</definedName>
    <definedName name="ERRRRRRRRRRRRRRRO_1_2" hidden="1">{"'CptDifn'!$AA$32:$AG$32"}</definedName>
    <definedName name="ERRRRRRRRRRRRRRRO_2" localSheetId="13" hidden="1">{"'CptDifn'!$AA$32:$AG$32"}</definedName>
    <definedName name="ERRRRRRRRRRRRRRRO_2" hidden="1">{"'CptDifn'!$AA$32:$AG$32"}</definedName>
    <definedName name="ertert" hidden="1">#REF!</definedName>
    <definedName name="erwer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r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ERWGF2R3GF" localSheetId="13" hidden="1">{"'REL CUSTODIF'!$B$1:$H$72"}</definedName>
    <definedName name="ERWGF2R3GF" hidden="1">{"'REL CUSTODIF'!$B$1:$H$72"}</definedName>
    <definedName name="ES" hidden="1">#REF!</definedName>
    <definedName name="es_1" localSheetId="13" hidden="1">{"'CptDifn'!$AA$32:$AG$32"}</definedName>
    <definedName name="es_1" hidden="1">{"'CptDifn'!$AA$32:$AG$32"}</definedName>
    <definedName name="es_1_1" localSheetId="13" hidden="1">{"'CptDifn'!$AA$32:$AG$32"}</definedName>
    <definedName name="es_1_1" hidden="1">{"'CptDifn'!$AA$32:$AG$32"}</definedName>
    <definedName name="es_1_1_1" localSheetId="13" hidden="1">{"'CptDifn'!$AA$32:$AG$32"}</definedName>
    <definedName name="es_1_1_1" hidden="1">{"'CptDifn'!$AA$32:$AG$32"}</definedName>
    <definedName name="es_1_2" localSheetId="13" hidden="1">{"'CptDifn'!$AA$32:$AG$32"}</definedName>
    <definedName name="es_1_2" hidden="1">{"'CptDifn'!$AA$32:$AG$32"}</definedName>
    <definedName name="es_2" localSheetId="13" hidden="1">{"'CptDifn'!$AA$32:$AG$32"}</definedName>
    <definedName name="es_2" hidden="1">{"'CptDifn'!$AA$32:$AG$32"}</definedName>
    <definedName name="Esc">#REF!</definedName>
    <definedName name="esdfsadfsadfsda" hidden="1">#REF!</definedName>
    <definedName name="esdr" localSheetId="13" hidden="1">{#N/A,#N/A,FALSE,"ROTINA";#N/A,#N/A,FALSE,"ITENS";#N/A,#N/A,FALSE,"ACOMP"}</definedName>
    <definedName name="esdr" hidden="1">{#N/A,#N/A,FALSE,"ROTINA";#N/A,#N/A,FALSE,"ITENS";#N/A,#N/A,FALSE,"ACOMP"}</definedName>
    <definedName name="esdr_1" localSheetId="13" hidden="1">{#N/A,#N/A,FALSE,"ROTINA";#N/A,#N/A,FALSE,"ITENS";#N/A,#N/A,FALSE,"ACOMP"}</definedName>
    <definedName name="esdr_1" hidden="1">{#N/A,#N/A,FALSE,"ROTINA";#N/A,#N/A,FALSE,"ITENS";#N/A,#N/A,FALSE,"ACOMP"}</definedName>
    <definedName name="esdr_1_1" localSheetId="13" hidden="1">{#N/A,#N/A,FALSE,"ROTINA";#N/A,#N/A,FALSE,"ITENS";#N/A,#N/A,FALSE,"ACOMP"}</definedName>
    <definedName name="esdr_1_1" hidden="1">{#N/A,#N/A,FALSE,"ROTINA";#N/A,#N/A,FALSE,"ITENS";#N/A,#N/A,FALSE,"ACOMP"}</definedName>
    <definedName name="esdr_1_1_1" localSheetId="13" hidden="1">{#N/A,#N/A,FALSE,"ROTINA";#N/A,#N/A,FALSE,"ITENS";#N/A,#N/A,FALSE,"ACOMP"}</definedName>
    <definedName name="esdr_1_1_1" hidden="1">{#N/A,#N/A,FALSE,"ROTINA";#N/A,#N/A,FALSE,"ITENS";#N/A,#N/A,FALSE,"ACOMP"}</definedName>
    <definedName name="esdr_1_2" localSheetId="13" hidden="1">{#N/A,#N/A,FALSE,"ROTINA";#N/A,#N/A,FALSE,"ITENS";#N/A,#N/A,FALSE,"ACOMP"}</definedName>
    <definedName name="esdr_1_2" hidden="1">{#N/A,#N/A,FALSE,"ROTINA";#N/A,#N/A,FALSE,"ITENS";#N/A,#N/A,FALSE,"ACOMP"}</definedName>
    <definedName name="esdr_2" localSheetId="13" hidden="1">{#N/A,#N/A,FALSE,"ROTINA";#N/A,#N/A,FALSE,"ITENS";#N/A,#N/A,FALSE,"ACOMP"}</definedName>
    <definedName name="esdr_2" hidden="1">{#N/A,#N/A,FALSE,"ROTINA";#N/A,#N/A,FALSE,"ITENS";#N/A,#N/A,FALSE,"ACOMP"}</definedName>
    <definedName name="ES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" localSheetId="13" hidden="1">{"'teste'!$B$2:$R$49"}</definedName>
    <definedName name="est" hidden="1">{"'teste'!$B$2:$R$49"}</definedName>
    <definedName name="est_B" localSheetId="13" hidden="1">{#N/A,#N/A,FALSE,"PCOL"}</definedName>
    <definedName name="est_B" hidden="1">{#N/A,#N/A,FALSE,"PCOL"}</definedName>
    <definedName name="est_B_1" localSheetId="13" hidden="1">{#N/A,#N/A,FALSE,"PCOL"}</definedName>
    <definedName name="est_B_1" hidden="1">{#N/A,#N/A,FALSE,"PCOL"}</definedName>
    <definedName name="est_B_1_1" localSheetId="13" hidden="1">{#N/A,#N/A,FALSE,"PCOL"}</definedName>
    <definedName name="est_B_1_1" hidden="1">{#N/A,#N/A,FALSE,"PCOL"}</definedName>
    <definedName name="est_B_1_1_1" localSheetId="13" hidden="1">{#N/A,#N/A,FALSE,"PCOL"}</definedName>
    <definedName name="est_B_1_1_1" hidden="1">{#N/A,#N/A,FALSE,"PCOL"}</definedName>
    <definedName name="est_B_1_2" localSheetId="13" hidden="1">{#N/A,#N/A,FALSE,"PCOL"}</definedName>
    <definedName name="est_B_1_2" hidden="1">{#N/A,#N/A,FALSE,"PCOL"}</definedName>
    <definedName name="est_B_2" localSheetId="13" hidden="1">{#N/A,#N/A,FALSE,"PCOL"}</definedName>
    <definedName name="est_B_2" hidden="1">{#N/A,#N/A,FALSE,"PCOL"}</definedName>
    <definedName name="estacionamento" hidden="1">#REF!</definedName>
    <definedName name="ESTRA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RA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t" localSheetId="13" hidden="1">{"'teste'!$B$2:$R$49"}</definedName>
    <definedName name="et" hidden="1">{"'teste'!$B$2:$R$49"}</definedName>
    <definedName name="et_1" localSheetId="13" hidden="1">{"'teste'!$B$2:$R$49"}</definedName>
    <definedName name="et_1" hidden="1">{"'teste'!$B$2:$R$49"}</definedName>
    <definedName name="et_1_1" localSheetId="13" hidden="1">{"'teste'!$B$2:$R$49"}</definedName>
    <definedName name="et_1_1" hidden="1">{"'teste'!$B$2:$R$49"}</definedName>
    <definedName name="et_1_1_1" localSheetId="13" hidden="1">{"'teste'!$B$2:$R$49"}</definedName>
    <definedName name="et_1_1_1" hidden="1">{"'teste'!$B$2:$R$49"}</definedName>
    <definedName name="et_1_2" localSheetId="13" hidden="1">{"'teste'!$B$2:$R$49"}</definedName>
    <definedName name="et_1_2" hidden="1">{"'teste'!$B$2:$R$49"}</definedName>
    <definedName name="et_2" localSheetId="13" hidden="1">{"'teste'!$B$2:$R$49"}</definedName>
    <definedName name="et_2" hidden="1">{"'teste'!$B$2:$R$49"}</definedName>
    <definedName name="etw" localSheetId="13" hidden="1">{"'CptDifn'!$AA$32:$AG$32"}</definedName>
    <definedName name="etw" hidden="1">{"'CptDifn'!$AA$32:$AG$32"}</definedName>
    <definedName name="etw_1" localSheetId="13" hidden="1">{"'CptDifn'!$AA$32:$AG$32"}</definedName>
    <definedName name="etw_1" hidden="1">{"'CptDifn'!$AA$32:$AG$32"}</definedName>
    <definedName name="etw_1_1" localSheetId="13" hidden="1">{"'CptDifn'!$AA$32:$AG$32"}</definedName>
    <definedName name="etw_1_1" hidden="1">{"'CptDifn'!$AA$32:$AG$32"}</definedName>
    <definedName name="etw_1_1_1" localSheetId="13" hidden="1">{"'CptDifn'!$AA$32:$AG$32"}</definedName>
    <definedName name="etw_1_1_1" hidden="1">{"'CptDifn'!$AA$32:$AG$32"}</definedName>
    <definedName name="etw_1_2" localSheetId="13" hidden="1">{"'CptDifn'!$AA$32:$AG$32"}</definedName>
    <definedName name="etw_1_2" hidden="1">{"'CptDifn'!$AA$32:$AG$32"}</definedName>
    <definedName name="etw_2" localSheetId="13" hidden="1">{"'CptDifn'!$AA$32:$AG$32"}</definedName>
    <definedName name="etw_2" hidden="1">{"'CptDifn'!$AA$32:$AG$32"}</definedName>
    <definedName name="etyh" localSheetId="13" hidden="1">{"'CptDifn'!$AA$32:$AG$32"}</definedName>
    <definedName name="etyh" hidden="1">{"'CptDifn'!$AA$32:$AG$32"}</definedName>
    <definedName name="etyh_1" localSheetId="13" hidden="1">{"'CptDifn'!$AA$32:$AG$32"}</definedName>
    <definedName name="etyh_1" hidden="1">{"'CptDifn'!$AA$32:$AG$32"}</definedName>
    <definedName name="etyh_1_1" localSheetId="13" hidden="1">{"'CptDifn'!$AA$32:$AG$32"}</definedName>
    <definedName name="etyh_1_1" hidden="1">{"'CptDifn'!$AA$32:$AG$32"}</definedName>
    <definedName name="etyh_1_1_1" localSheetId="13" hidden="1">{"'CptDifn'!$AA$32:$AG$32"}</definedName>
    <definedName name="etyh_1_1_1" hidden="1">{"'CptDifn'!$AA$32:$AG$32"}</definedName>
    <definedName name="etyh_1_2" localSheetId="13" hidden="1">{"'CptDifn'!$AA$32:$AG$32"}</definedName>
    <definedName name="etyh_1_2" hidden="1">{"'CptDifn'!$AA$32:$AG$32"}</definedName>
    <definedName name="etyh_2" localSheetId="13" hidden="1">{"'CptDifn'!$AA$32:$AG$32"}</definedName>
    <definedName name="etyh_2" hidden="1">{"'CptDifn'!$AA$32:$AG$32"}</definedName>
    <definedName name="EU" localSheetId="13" hidden="1">{#N/A,#N/A,FALSE,"MO (2)"}</definedName>
    <definedName name="EU" hidden="1">{#N/A,#N/A,FALSE,"MO (2)"}</definedName>
    <definedName name="eU_1" localSheetId="13" hidden="1">{#N/A,#N/A,FALSE,"PCOL"}</definedName>
    <definedName name="eU_1" hidden="1">{#N/A,#N/A,FALSE,"PCOL"}</definedName>
    <definedName name="eU_1_1" localSheetId="13" hidden="1">{#N/A,#N/A,FALSE,"PCOL"}</definedName>
    <definedName name="eU_1_1" hidden="1">{#N/A,#N/A,FALSE,"PCOL"}</definedName>
    <definedName name="eU_1_1_1" localSheetId="13" hidden="1">{#N/A,#N/A,FALSE,"PCOL"}</definedName>
    <definedName name="eU_1_1_1" hidden="1">{#N/A,#N/A,FALSE,"PCOL"}</definedName>
    <definedName name="eU_1_2" localSheetId="13" hidden="1">{#N/A,#N/A,FALSE,"PCOL"}</definedName>
    <definedName name="eU_1_2" hidden="1">{#N/A,#N/A,FALSE,"PCOL"}</definedName>
    <definedName name="eU_2" localSheetId="13" hidden="1">{#N/A,#N/A,FALSE,"PCOL"}</definedName>
    <definedName name="eU_2" hidden="1">{#N/A,#N/A,FALSE,"PCOL"}</definedName>
    <definedName name="Euip" localSheetId="13" hidden="1">{#N/A,#N/A,FALSE,"ET-CAPA";#N/A,#N/A,FALSE,"ET-PAG1";#N/A,#N/A,FALSE,"ET-PAG2";#N/A,#N/A,FALSE,"ET-PAG3";#N/A,#N/A,FALSE,"ET-PAG4";#N/A,#N/A,FALSE,"ET-PAG5"}</definedName>
    <definedName name="Euip" hidden="1">{#N/A,#N/A,FALSE,"ET-CAPA";#N/A,#N/A,FALSE,"ET-PAG1";#N/A,#N/A,FALSE,"ET-PAG2";#N/A,#N/A,FALSE,"ET-PAG3";#N/A,#N/A,FALSE,"ET-PAG4";#N/A,#N/A,FALSE,"ET-PAG5"}</definedName>
    <definedName name="Euip_1" localSheetId="13" hidden="1">{#N/A,#N/A,FALSE,"ET-CAPA";#N/A,#N/A,FALSE,"ET-PAG1";#N/A,#N/A,FALSE,"ET-PAG2";#N/A,#N/A,FALSE,"ET-PAG3";#N/A,#N/A,FALSE,"ET-PAG4";#N/A,#N/A,FALSE,"ET-PAG5"}</definedName>
    <definedName name="Euip_1" hidden="1">{#N/A,#N/A,FALSE,"ET-CAPA";#N/A,#N/A,FALSE,"ET-PAG1";#N/A,#N/A,FALSE,"ET-PAG2";#N/A,#N/A,FALSE,"ET-PAG3";#N/A,#N/A,FALSE,"ET-PAG4";#N/A,#N/A,FALSE,"ET-PAG5"}</definedName>
    <definedName name="Euip_1_1" localSheetId="13" hidden="1">{#N/A,#N/A,FALSE,"ET-CAPA";#N/A,#N/A,FALSE,"ET-PAG1";#N/A,#N/A,FALSE,"ET-PAG2";#N/A,#N/A,FALSE,"ET-PAG3";#N/A,#N/A,FALSE,"ET-PAG4";#N/A,#N/A,FALSE,"ET-PAG5"}</definedName>
    <definedName name="Euip_1_1" hidden="1">{#N/A,#N/A,FALSE,"ET-CAPA";#N/A,#N/A,FALSE,"ET-PAG1";#N/A,#N/A,FALSE,"ET-PAG2";#N/A,#N/A,FALSE,"ET-PAG3";#N/A,#N/A,FALSE,"ET-PAG4";#N/A,#N/A,FALSE,"ET-PAG5"}</definedName>
    <definedName name="Euip_1_1_1" localSheetId="13" hidden="1">{#N/A,#N/A,FALSE,"ET-CAPA";#N/A,#N/A,FALSE,"ET-PAG1";#N/A,#N/A,FALSE,"ET-PAG2";#N/A,#N/A,FALSE,"ET-PAG3";#N/A,#N/A,FALSE,"ET-PAG4";#N/A,#N/A,FALSE,"ET-PAG5"}</definedName>
    <definedName name="Euip_1_1_1" hidden="1">{#N/A,#N/A,FALSE,"ET-CAPA";#N/A,#N/A,FALSE,"ET-PAG1";#N/A,#N/A,FALSE,"ET-PAG2";#N/A,#N/A,FALSE,"ET-PAG3";#N/A,#N/A,FALSE,"ET-PAG4";#N/A,#N/A,FALSE,"ET-PAG5"}</definedName>
    <definedName name="Euip_1_2" localSheetId="13" hidden="1">{#N/A,#N/A,FALSE,"ET-CAPA";#N/A,#N/A,FALSE,"ET-PAG1";#N/A,#N/A,FALSE,"ET-PAG2";#N/A,#N/A,FALSE,"ET-PAG3";#N/A,#N/A,FALSE,"ET-PAG4";#N/A,#N/A,FALSE,"ET-PAG5"}</definedName>
    <definedName name="Euip_1_2" hidden="1">{#N/A,#N/A,FALSE,"ET-CAPA";#N/A,#N/A,FALSE,"ET-PAG1";#N/A,#N/A,FALSE,"ET-PAG2";#N/A,#N/A,FALSE,"ET-PAG3";#N/A,#N/A,FALSE,"ET-PAG4";#N/A,#N/A,FALSE,"ET-PAG5"}</definedName>
    <definedName name="Euip_2" localSheetId="13" hidden="1">{#N/A,#N/A,FALSE,"ET-CAPA";#N/A,#N/A,FALSE,"ET-PAG1";#N/A,#N/A,FALSE,"ET-PAG2";#N/A,#N/A,FALSE,"ET-PAG3";#N/A,#N/A,FALSE,"ET-PAG4";#N/A,#N/A,FALSE,"ET-PAG5"}</definedName>
    <definedName name="Euip_2" hidden="1">{#N/A,#N/A,FALSE,"ET-CAPA";#N/A,#N/A,FALSE,"ET-PAG1";#N/A,#N/A,FALSE,"ET-PAG2";#N/A,#N/A,FALSE,"ET-PAG3";#N/A,#N/A,FALSE,"ET-PAG4";#N/A,#N/A,FALSE,"ET-PAG5"}</definedName>
    <definedName name="ev.Calculation" hidden="1">-4135</definedName>
    <definedName name="ev.Initialized" hidden="1">FALSE</definedName>
    <definedName name="EV__DECIMALSYMBOL__" hidden="1">","</definedName>
    <definedName name="EV__EVCOM_OPTIONS__" hidden="1">8</definedName>
    <definedName name="EV__EXPOPTIONS__" hidden="1">0</definedName>
    <definedName name="EV__LASTREFTIME__" hidden="1">"(GMT+01:00)29/07/2013 19:07:27"</definedName>
    <definedName name="EV__LOCKEDCVW__ACTIVITY" hidden="1">"ACC_ACT_AUTOP,IG_CATEGORY,JER_1,DUMMY_C1,DUMMY_C2,INPUT_CORR,DUME,TRAMOS_DUMMY,SECTORS,2012.APR,YTD,"</definedName>
    <definedName name="EV__LOCKEDCVW__AFFILIATES" hidden="1">"ACC_AFLT_IMPORTE,AFLT_1,AFLT_CAT_AC,AFLT_COND_CP,AFLT_INFO_A,AFLT_OP_001,ACTIVITY_AUTOP,SELECT_TIME,YTD,"</definedName>
    <definedName name="EV__LOCKEDCVW__COUNSELORS" hidden="1">"ACC_CONS_0001,UPA_Y_CB,CONS_0000001,ACTIVITY_AUTOP,TITULO_0001,CARG_0001,Rep_Dumme,SELECT_TIME,YTD,"</definedName>
    <definedName name="EV__LOCKEDCVW__FINANCE" hidden="1">"BS,IG_CATEGORY,JER_1,DUMMY_C1,DUMMY_C2,CONSO,DUME,SF,NON_GROUP,ALL_IC,EUR,SECTORS,2012.JUN,YTD,"</definedName>
    <definedName name="EV__LOCKEDCVW__GENERALINFO" hidden="1">"ACC_IG_001,UPA_Y_CB,ACTIVITY_AUTOP,ALL_IC,SELECT_TIME,YTD,"</definedName>
    <definedName name="EV__LOCKEDCVW__HHRR" hidden="1">"ACC_RRHH_000200,UPA_Y_CB,JER_1,DUMMY_C1,DUMMY_C2,TOTAL_DATASRC_I_HR,DEP_RRHH_021700,ACTIVITY_AUTOP,F_VAR,NON_GROUP,I_NONE,EUR,SECTORS,TOT_SEX,SELECT_TIME,PERIODIC,"</definedName>
    <definedName name="EV__LOCKEDCVW__INTERCO" hidden="1">"BS,UPA_Y_CB,ACTIVITY_AUTOP,SF,ALL_IC,EUR,SELECT_TIME,YTD,"</definedName>
    <definedName name="EV__LOCKEDCVW__INVESTMENTS" hidden="1">"ACC_INV_00100,IG_CATEGORY,JER_1,DUMMY_C1,DUMMY_C2,CONSO,GRUPO_CONS,SF,NON_GROUP,I_NONE,PROJECT_TOT,EUR,SECTORS,SELECT_TIME,YTD,"</definedName>
    <definedName name="EV__LOCKEDCVW__LOCAL_FIN" hidden="1">"BS,UPA_Y_CB,ACTIVITY_AUTOP,SELECT_TIME,YTD,"</definedName>
    <definedName name="EV__LOCKEDCVW__MACRO" hidden="1">"IND_MACRO_ANUALES,UPA_Y_CB,JER_1,ACTIVITY_AUTOP,SELECT_TIME,YTD,"</definedName>
    <definedName name="EV__LOCKEDCVW__Ownership" hidden="1">"UPA_Y_CB,ACTIVITY_AUTOP,NON_GROUP,ALL_IC,METHOD,SELECT_TIME,PERIODIC,"</definedName>
    <definedName name="EV__LOCKEDCVW__RATE" hidden="1">"UPA_Y_CB,EUR,AVG,GLOBAL,SELECT_TIME,YTD,"</definedName>
    <definedName name="EV__LOCKEDCVW__STOCKS" hidden="1">"ACC_BOLSA_0001,ANALISTDUMMY,UPA_Y_CB,1218,01,TOTAL,SELECT_TIME,YTD,"</definedName>
    <definedName name="EV__LOCKSTATUS__" hidden="1">2</definedName>
    <definedName name="EV__MAXEXPCOLS__" hidden="1">100</definedName>
    <definedName name="EV__MAXEXPROWS__" hidden="1">1000</definedName>
    <definedName name="EV__MEMORYCVW__" hidden="1">0</definedName>
    <definedName name="EV__MEMORYCVW__01_MEN_REP_12.XLSM" hidden="1">"[FINANCE"</definedName>
    <definedName name="EV__MEMORYCVW__01_MEN_REP_12.XLSM_ACCOUNT_FIN" hidden="1">"[BS"</definedName>
    <definedName name="EV__MEMORYCVW__01_MEN_REP_12.XLSM_CATEGORY" hidden="1">"[ACTUAL"</definedName>
    <definedName name="EV__MEMORYCVW__01_MEN_REP_12.XLSM_COUNTRY" hidden="1">"[JER_1"</definedName>
    <definedName name="EV__MEMORYCVW__01_MEN_REP_12.XLSM_CUSTOM_1" hidden="1">"[DUMMY_C1"</definedName>
    <definedName name="EV__MEMORYCVW__01_MEN_REP_12.XLSM_CUSTOM_2" hidden="1">"[DUMMY_C2"</definedName>
    <definedName name="EV__MEMORYCVW__01_MEN_REP_12.XLSM_DATASRC" hidden="1">"[CONSO_2"</definedName>
    <definedName name="EV__MEMORYCVW__01_MEN_REP_12.XLSM_ENTITY" hidden="1">"[DUME"</definedName>
    <definedName name="EV__MEMORYCVW__01_MEN_REP_12.XLSM_FLOW" hidden="1">"[SF"</definedName>
    <definedName name="EV__MEMORYCVW__01_MEN_REP_12.XLSM_GROUPS" hidden="1">"[G_113"</definedName>
    <definedName name="EV__MEMORYCVW__01_MEN_REP_12.XLSM_INTCO" hidden="1">"[ALL_IC"</definedName>
    <definedName name="EV__MEMORYCVW__01_MEN_REP_12.XLSM_MEASURES" hidden="1">"[YTD"</definedName>
    <definedName name="EV__MEMORYCVW__01_MEN_REP_12.XLSM_RPTCURRENCY" hidden="1">"[EUR"</definedName>
    <definedName name="EV__MEMORYCVW__01_MEN_REP_12.XLSM_SECTOR" hidden="1">"[SECTORS"</definedName>
    <definedName name="EV__MEMORYCVW__01_MEN_REP_12.XLSM_TIME" hidden="1">"[2012.MAR"</definedName>
    <definedName name="EV__MEMORYCVW__01_MEN_REP_12_FUNDACIO_OFFLINE_JUN.XLSM" hidden="1">"[FINANCE"</definedName>
    <definedName name="EV__MEMORYCVW__01_MEN_REP_12_FUNDACIO_OFFLINE_JUN.XLSM_ACCOUNT_FIN" hidden="1">"[BS"</definedName>
    <definedName name="EV__MEMORYCVW__01_MEN_REP_12_FUNDACIO_OFFLINE_JUN.XLSM_CATEGORY" hidden="1">"[ACTUAL"</definedName>
    <definedName name="EV__MEMORYCVW__01_MEN_REP_12_FUNDACIO_OFFLINE_JUN.XLSM_COUNTRY" hidden="1">"[JER_1"</definedName>
    <definedName name="EV__MEMORYCVW__01_MEN_REP_12_FUNDACIO_OFFLINE_JUN.XLSM_CUSTOM_1" hidden="1">"[DUMMY_C1"</definedName>
    <definedName name="EV__MEMORYCVW__01_MEN_REP_12_FUNDACIO_OFFLINE_JUN.XLSM_CUSTOM_2" hidden="1">"[DUMMY_C2"</definedName>
    <definedName name="EV__MEMORYCVW__01_MEN_REP_12_FUNDACIO_OFFLINE_JUN.XLSM_DATASRC" hidden="1">"[CONSO"</definedName>
    <definedName name="EV__MEMORYCVW__01_MEN_REP_12_FUNDACIO_OFFLINE_JUN.XLSM_ENTITY" hidden="1">"[1117"</definedName>
    <definedName name="EV__MEMORYCVW__01_MEN_REP_12_FUNDACIO_OFFLINE_JUN.XLSM_FLOW" hidden="1">"[SF"</definedName>
    <definedName name="EV__MEMORYCVW__01_MEN_REP_12_FUNDACIO_OFFLINE_JUN.XLSM_GROUPS" hidden="1">"[G_113"</definedName>
    <definedName name="EV__MEMORYCVW__01_MEN_REP_12_FUNDACIO_OFFLINE_JUN.XLSM_INTCO" hidden="1">"[ALL_IC"</definedName>
    <definedName name="EV__MEMORYCVW__01_MEN_REP_12_FUNDACIO_OFFLINE_JUN.XLSM_MEASURES" hidden="1">"[YTD"</definedName>
    <definedName name="EV__MEMORYCVW__01_MEN_REP_12_FUNDACIO_OFFLINE_JUN.XLSM_RPTCURRENCY" hidden="1">"[EUR"</definedName>
    <definedName name="EV__MEMORYCVW__01_MEN_REP_12_FUNDACIO_OFFLINE_JUN.XLSM_SECTOR" hidden="1">"[SECTORS"</definedName>
    <definedName name="EV__MEMORYCVW__01_MEN_REP_12_FUNDACIO_OFFLINE_JUN.XLSM_TIME" hidden="1">"[2012.FEB"</definedName>
    <definedName name="EV__MEMORYCVW__01_MEN_REP_12_PATCH1.XLSM" hidden="1">"[FINANCE"</definedName>
    <definedName name="EV__MEMORYCVW__01_MEN_REP_12_PATCH1.XLSM_ACCOUNT_FIN" hidden="1">"[BS"</definedName>
    <definedName name="EV__MEMORYCVW__01_MEN_REP_12_PATCH1.XLSM_CATEGORY" hidden="1">"[ACTUAL"</definedName>
    <definedName name="EV__MEMORYCVW__01_MEN_REP_12_PATCH1.XLSM_COUNTRY" hidden="1">"[JER_1"</definedName>
    <definedName name="EV__MEMORYCVW__01_MEN_REP_12_PATCH1.XLSM_CUSTOM_1" hidden="1">"[DUMMY_C1"</definedName>
    <definedName name="EV__MEMORYCVW__01_MEN_REP_12_PATCH1.XLSM_CUSTOM_2" hidden="1">"[DUMMY_C2"</definedName>
    <definedName name="EV__MEMORYCVW__01_MEN_REP_12_PATCH1.XLSM_DATASRC" hidden="1">"[CONSO"</definedName>
    <definedName name="EV__MEMORYCVW__01_MEN_REP_12_PATCH1.XLSM_ENTITY" hidden="1">"[1061"</definedName>
    <definedName name="EV__MEMORYCVW__01_MEN_REP_12_PATCH1.XLSM_FLOW" hidden="1">"[SF"</definedName>
    <definedName name="EV__MEMORYCVW__01_MEN_REP_12_PATCH1.XLSM_GROUPS" hidden="1">"[NON_GROUP"</definedName>
    <definedName name="EV__MEMORYCVW__01_MEN_REP_12_PATCH1.XLSM_INTCO" hidden="1">"[ALL_IC"</definedName>
    <definedName name="EV__MEMORYCVW__01_MEN_REP_12_PATCH1.XLSM_MEASURES" hidden="1">"[YTD"</definedName>
    <definedName name="EV__MEMORYCVW__01_MEN_REP_12_PATCH1.XLSM_RPTCURRENCY" hidden="1">"[LC"</definedName>
    <definedName name="EV__MEMORYCVW__01_MEN_REP_12_PATCH1.XLSM_SECTOR" hidden="1">"[SECTORS"</definedName>
    <definedName name="EV__MEMORYCVW__01_MEN_REP_12_PATCH1.XLSM_TIME" hidden="1">"[2010.DEC"</definedName>
    <definedName name="EV__MEMORYCVW__01_MEN_REP_12_PATCH2.XLSM" hidden="1">"[FINANCE"</definedName>
    <definedName name="EV__MEMORYCVW__01_MEN_REP_12_PATCH2.XLSM_ACCOUNT_FIN" hidden="1">"[100000"</definedName>
    <definedName name="EV__MEMORYCVW__01_MEN_REP_12_PATCH2.XLSM_CATEGORY" hidden="1">"[ACTUAL"</definedName>
    <definedName name="EV__MEMORYCVW__01_MEN_REP_12_PATCH2.XLSM_COUNTRY" hidden="1">"[ES"</definedName>
    <definedName name="EV__MEMORYCVW__01_MEN_REP_12_PATCH2.XLSM_CUSTOM_1" hidden="1">"[DUMMY_C1"</definedName>
    <definedName name="EV__MEMORYCVW__01_MEN_REP_12_PATCH2.XLSM_CUSTOM_2" hidden="1">"[DUMMY_C2"</definedName>
    <definedName name="EV__MEMORYCVW__01_MEN_REP_12_PATCH2.XLSM_DATASRC" hidden="1">"[RE_LC"</definedName>
    <definedName name="EV__MEMORYCVW__01_MEN_REP_12_PATCH2.XLSM_ENTITY" hidden="1">"[1113"</definedName>
    <definedName name="EV__MEMORYCVW__01_MEN_REP_12_PATCH2.XLSM_FLOW" hidden="1">"[F99"</definedName>
    <definedName name="EV__MEMORYCVW__01_MEN_REP_12_PATCH2.XLSM_GROUPS" hidden="1">"[NON_GROUP"</definedName>
    <definedName name="EV__MEMORYCVW__01_MEN_REP_12_PATCH2.XLSM_INTCO" hidden="1">"[I_NONE"</definedName>
    <definedName name="EV__MEMORYCVW__01_MEN_REP_12_PATCH2.XLSM_MEASURES" hidden="1">"[YTD"</definedName>
    <definedName name="EV__MEMORYCVW__01_MEN_REP_12_PATCH2.XLSM_RPTCURRENCY" hidden="1">"[LC"</definedName>
    <definedName name="EV__MEMORYCVW__01_MEN_REP_12_PATCH2.XLSM_SECTOR" hidden="1">"[CONC_ESP"</definedName>
    <definedName name="EV__MEMORYCVW__01_MEN_REP_12_PATCH2.XLSM_TIME" hidden="1">"[2026.DEC"</definedName>
    <definedName name="EV__MEMORYCVW__01_MEN_REP_12_V2.XLSM" hidden="1">"[ACTIVITY"</definedName>
    <definedName name="EV__MEMORYCVW__01_MEN_REP_12_V2.XLSM_ACCOUNT_ACT" hidden="1">"[ACC_ACT_AUTOP"</definedName>
    <definedName name="EV__MEMORYCVW__01_MEN_REP_12_V2.XLSM_CATEGORY" hidden="1">"[ACTUAL"</definedName>
    <definedName name="EV__MEMORYCVW__01_MEN_REP_12_V2.XLSM_COUNTRY" hidden="1">"[JER_1"</definedName>
    <definedName name="EV__MEMORYCVW__01_MEN_REP_12_V2.XLSM_CUSTOM_1" hidden="1">"[DUMMY_C1"</definedName>
    <definedName name="EV__MEMORYCVW__01_MEN_REP_12_V2.XLSM_CUSTOM_2" hidden="1">"[DUMMY_C2"</definedName>
    <definedName name="EV__MEMORYCVW__01_MEN_REP_12_V2.XLSM_DATASRC_ACT" hidden="1">"[INPUT"</definedName>
    <definedName name="EV__MEMORYCVW__01_MEN_REP_12_V2.XLSM_ENTITY" hidden="1">"[E001"</definedName>
    <definedName name="EV__MEMORYCVW__01_MEN_REP_12_V2.XLSM_MEASURES" hidden="1">"[YTD"</definedName>
    <definedName name="EV__MEMORYCVW__01_MEN_REP_12_V2.XLSM_SECTIONS" hidden="1">"[TRMODUMMY"</definedName>
    <definedName name="EV__MEMORYCVW__01_MEN_REP_12_V2.XLSM_SECTOR" hidden="1">"[SECTORS"</definedName>
    <definedName name="EV__MEMORYCVW__01_MEN_REP_12_V2.XLSM_TIME" hidden="1">"[2012.APR"</definedName>
    <definedName name="EV__MEMORYCVW__01_MEN_REP_121" hidden="1">"[FINANCE"</definedName>
    <definedName name="EV__MEMORYCVW__01_MEN_REP_12V2.XLSM" hidden="1">"[FINANCE"</definedName>
    <definedName name="EV__MEMORYCVW__01_MEN_REP_13_ANA.XLSM" hidden="1">"[FINANCE"</definedName>
    <definedName name="EV__MEMORYCVW__01_MEN_REP_13_ANA.XLSM_ACCOUNT_FIN" hidden="1">"[BS"</definedName>
    <definedName name="EV__MEMORYCVW__01_MEN_REP_13_ANA.XLSM_CATEGORY" hidden="1">"[BRA_CHL_2012"</definedName>
    <definedName name="EV__MEMORYCVW__01_MEN_REP_13_ANA.XLSM_COUNTRY" hidden="1">"[JER_1"</definedName>
    <definedName name="EV__MEMORYCVW__01_MEN_REP_13_ANA.XLSM_CUSTOM_1" hidden="1">"[DUMMY_C1"</definedName>
    <definedName name="EV__MEMORYCVW__01_MEN_REP_13_ANA.XLSM_CUSTOM_2" hidden="1">"[DUMMY_C2"</definedName>
    <definedName name="EV__MEMORYCVW__01_MEN_REP_13_ANA.XLSM_DATASRC" hidden="1">"[INPUT"</definedName>
    <definedName name="EV__MEMORYCVW__01_MEN_REP_13_ANA.XLSM_ENTITY" hidden="1">"[SELECT_COMPANY"</definedName>
    <definedName name="EV__MEMORYCVW__01_MEN_REP_13_ANA.XLSM_FLOW" hidden="1">"[SF"</definedName>
    <definedName name="EV__MEMORYCVW__01_MEN_REP_13_ANA.XLSM_GROUPS" hidden="1">"[NON_GROUP"</definedName>
    <definedName name="EV__MEMORYCVW__01_MEN_REP_13_ANA.XLSM_INTCO" hidden="1">"[G081"</definedName>
    <definedName name="EV__MEMORYCVW__01_MEN_REP_13_ANA.XLSM_MEASURES" hidden="1">"[YTD"</definedName>
    <definedName name="EV__MEMORYCVW__01_MEN_REP_13_ANA.XLSM_RPTCURRENCY" hidden="1">"[LC"</definedName>
    <definedName name="EV__MEMORYCVW__01_MEN_REP_13_ANA.XLSM_SECTOR" hidden="1">"[AUTOP_BRASIL"</definedName>
    <definedName name="EV__MEMORYCVW__01_MEN_REP_13_ANA.XLSM_TIME" hidden="1">"[2013.APR"</definedName>
    <definedName name="EV__MEMORYCVW__01_MEN_REP_131" hidden="1">"[FINANCE"</definedName>
    <definedName name="EV__MEMORYCVW__01_MEN_REP_131_ACCOUNT_FIN" hidden="1">"[BS"</definedName>
    <definedName name="EV__MEMORYCVW__01_MEN_REP_131_CATEGORY" hidden="1">"[ACTUAL"</definedName>
    <definedName name="EV__MEMORYCVW__01_MEN_REP_131_COUNTRY" hidden="1">"[JER_1"</definedName>
    <definedName name="EV__MEMORYCVW__01_MEN_REP_131_CUSTOM_1" hidden="1">"[DUMMY_C1"</definedName>
    <definedName name="EV__MEMORYCVW__01_MEN_REP_131_CUSTOM_2" hidden="1">"[DUMMY_C2"</definedName>
    <definedName name="EV__MEMORYCVW__01_MEN_REP_131_DATASRC" hidden="1">"[CONSO_2"</definedName>
    <definedName name="EV__MEMORYCVW__01_MEN_REP_131_ENTITY" hidden="1">"[DUME"</definedName>
    <definedName name="EV__MEMORYCVW__01_MEN_REP_131_FLOW" hidden="1">"[SF"</definedName>
    <definedName name="EV__MEMORYCVW__01_MEN_REP_131_GROUPS" hidden="1">"[G_113"</definedName>
    <definedName name="EV__MEMORYCVW__01_MEN_REP_131_INTCO" hidden="1">"[ALL_IC"</definedName>
    <definedName name="EV__MEMORYCVW__01_MEN_REP_131_MEASURES" hidden="1">"[YTD"</definedName>
    <definedName name="EV__MEMORYCVW__01_MEN_REP_131_RPTCURRENCY" hidden="1">"[EUR"</definedName>
    <definedName name="EV__MEMORYCVW__01_MEN_REP_131_SECTOR" hidden="1">"[SECTORS"</definedName>
    <definedName name="EV__MEMORYCVW__01_MEN_REP_131_TIME" hidden="1">"[2012.MAR"</definedName>
    <definedName name="EV__MEMORYCVW__01_MEN_REP_2011.XLSM" hidden="1">"[FINANCE"</definedName>
    <definedName name="EV__MEMORYCVW__01_MEN_REP_2011.XLSM_ACCOUNT_FIN" hidden="1">"[RDOGRUPO"</definedName>
    <definedName name="EV__MEMORYCVW__01_MEN_REP_2011.XLSM_CATEGORY" hidden="1">"[ACTUAL"</definedName>
    <definedName name="EV__MEMORYCVW__01_MEN_REP_2011.XLSM_COUNTRY" hidden="1">"[JER_1"</definedName>
    <definedName name="EV__MEMORYCVW__01_MEN_REP_2011.XLSM_CUSTOM_1" hidden="1">"[DUMMY_C1"</definedName>
    <definedName name="EV__MEMORYCVW__01_MEN_REP_2011.XLSM_CUSTOM_2" hidden="1">"[DUMMY_C2"</definedName>
    <definedName name="EV__MEMORYCVW__01_MEN_REP_2011.XLSM_DATASRC" hidden="1">"[AJ_POST"</definedName>
    <definedName name="EV__MEMORYCVW__01_MEN_REP_2011.XLSM_ENTITY" hidden="1">"[1051"</definedName>
    <definedName name="EV__MEMORYCVW__01_MEN_REP_2011.XLSM_FLOW" hidden="1">"[SF"</definedName>
    <definedName name="EV__MEMORYCVW__01_MEN_REP_2011.XLSM_GROUPS" hidden="1">"[G_001"</definedName>
    <definedName name="EV__MEMORYCVW__01_MEN_REP_2011.XLSM_INTCO" hidden="1">"[ALL_IC"</definedName>
    <definedName name="EV__MEMORYCVW__01_MEN_REP_2011.XLSM_MEASURES" hidden="1">"[YTD"</definedName>
    <definedName name="EV__MEMORYCVW__01_MEN_REP_2011.XLSM_RPTCURRENCY" hidden="1">"[GBP"</definedName>
    <definedName name="EV__MEMORYCVW__01_MEN_REP_2011.XLSM_SECTOR" hidden="1">"[SECTORS"</definedName>
    <definedName name="EV__MEMORYCVW__01_MEN_REP_2011.XLSM_TIME" hidden="1">"[2010.DEC"</definedName>
    <definedName name="EV__MEMORYCVW__01_MEN_REP_AUCAT_2011_06.XLSM" hidden="1">"[FINANCE"</definedName>
    <definedName name="EV__MEMORYCVW__01_MEN_REP_AUCAT_2011_06.XLSM_ACCOUNT_ACT" hidden="1">"[ACC_ACT_000001"</definedName>
    <definedName name="EV__MEMORYCVW__01_MEN_REP_AUCAT_2011_06.XLSM_ACCOUNT_FIN" hidden="1">"[RDOGRUPO"</definedName>
    <definedName name="EV__MEMORYCVW__01_MEN_REP_AUCAT_2011_06.XLSM_ACCOUNT_RRHH" hidden="1">"[ACC_RRHH_000200"</definedName>
    <definedName name="EV__MEMORYCVW__01_MEN_REP_AUCAT_2011_06.XLSM_CATEGORY" hidden="1">"[ACTUAL"</definedName>
    <definedName name="EV__MEMORYCVW__01_MEN_REP_AUCAT_2011_06.XLSM_COUNTRY" hidden="1">"[JER_1"</definedName>
    <definedName name="EV__MEMORYCVW__01_MEN_REP_AUCAT_2011_06.XLSM_CUSTOM_1" hidden="1">"[DUMMY_C1"</definedName>
    <definedName name="EV__MEMORYCVW__01_MEN_REP_AUCAT_2011_06.XLSM_CUSTOM_2" hidden="1">"[DUMMY_C2"</definedName>
    <definedName name="EV__MEMORYCVW__01_MEN_REP_AUCAT_2011_06.XLSM_DATASRC" hidden="1">"[AJ_POST"</definedName>
    <definedName name="EV__MEMORYCVW__01_MEN_REP_AUCAT_2011_06.XLSM_DATASRC_ACT" hidden="1">"[INPUT_CORR"</definedName>
    <definedName name="EV__MEMORYCVW__01_MEN_REP_AUCAT_2011_06.XLSM_DEPARTMENT" hidden="1">"[DEP_RRHH_021700"</definedName>
    <definedName name="EV__MEMORYCVW__01_MEN_REP_AUCAT_2011_06.XLSM_ENTITY" hidden="1">"[1113"</definedName>
    <definedName name="EV__MEMORYCVW__01_MEN_REP_AUCAT_2011_06.XLSM_FLOW" hidden="1">"[SF"</definedName>
    <definedName name="EV__MEMORYCVW__01_MEN_REP_AUCAT_2011_06.XLSM_FLOW_RRHH" hidden="1">"[F_VAR"</definedName>
    <definedName name="EV__MEMORYCVW__01_MEN_REP_AUCAT_2011_06.XLSM_GROUPS" hidden="1">"[G_001"</definedName>
    <definedName name="EV__MEMORYCVW__01_MEN_REP_AUCAT_2011_06.XLSM_INTCO" hidden="1">"[ALL_IC"</definedName>
    <definedName name="EV__MEMORYCVW__01_MEN_REP_AUCAT_2011_06.XLSM_MEASURES" hidden="1">"[YTD"</definedName>
    <definedName name="EV__MEMORYCVW__01_MEN_REP_AUCAT_2011_06.XLSM_RPTCURRENCY" hidden="1">"[GBP"</definedName>
    <definedName name="EV__MEMORYCVW__01_MEN_REP_AUCAT_2011_06.XLSM_SECTIONS" hidden="1">"[TRMODUMMY"</definedName>
    <definedName name="EV__MEMORYCVW__01_MEN_REP_AUCAT_2011_06.XLSM_SECTOR" hidden="1">"[SECTORS"</definedName>
    <definedName name="EV__MEMORYCVW__01_MEN_REP_AUCAT_2011_06.XLSM_SEX" hidden="1">"[TOT_SEX"</definedName>
    <definedName name="EV__MEMORYCVW__01_MEN_REP_AUCAT_2011_06.XLSM_TIME" hidden="1">"[2013.FEB"</definedName>
    <definedName name="EV__MEMORYCVW__01_MEN_REP_CENTROVIAS_2013_08.XLSM" hidden="1">"[FINANCE"</definedName>
    <definedName name="EV__MEMORYCVW__01_MEN_REP_CENTROVIAS_2013_08.XLSM_ACCOUNT_FIN" hidden="1">"[TOTPAS"</definedName>
    <definedName name="EV__MEMORYCVW__01_MEN_REP_CENTROVIAS_2013_08.XLSM_CATEGORY" hidden="1">"[ACTUAL"</definedName>
    <definedName name="EV__MEMORYCVW__01_MEN_REP_CENTROVIAS_2013_08.XLSM_COUNTRY" hidden="1">"[JER_1"</definedName>
    <definedName name="EV__MEMORYCVW__01_MEN_REP_CENTROVIAS_2013_08.XLSM_CUSTOM_1" hidden="1">"[DUMMY_C1"</definedName>
    <definedName name="EV__MEMORYCVW__01_MEN_REP_CENTROVIAS_2013_08.XLSM_CUSTOM_2" hidden="1">"[DUMMY_C2"</definedName>
    <definedName name="EV__MEMORYCVW__01_MEN_REP_CENTROVIAS_2013_08.XLSM_DATASRC" hidden="1">"[CONSO_2"</definedName>
    <definedName name="EV__MEMORYCVW__01_MEN_REP_CENTROVIAS_2013_08.XLSM_ENTITY" hidden="1">"[DUME"</definedName>
    <definedName name="EV__MEMORYCVW__01_MEN_REP_CENTROVIAS_2013_08.XLSM_FLOW" hidden="1">"[SF"</definedName>
    <definedName name="EV__MEMORYCVW__01_MEN_REP_CENTROVIAS_2013_08.XLSM_GROUPS" hidden="1">"[G_001"</definedName>
    <definedName name="EV__MEMORYCVW__01_MEN_REP_CENTROVIAS_2013_08.XLSM_INTCO" hidden="1">"[ALL_IC"</definedName>
    <definedName name="EV__MEMORYCVW__01_MEN_REP_CENTROVIAS_2013_08.XLSM_MEASURES" hidden="1">"[YTD"</definedName>
    <definedName name="EV__MEMORYCVW__01_MEN_REP_CENTROVIAS_2013_08.XLSM_RPTCURRENCY" hidden="1">"[EUR"</definedName>
    <definedName name="EV__MEMORYCVW__01_MEN_REP_CENTROVIAS_2013_08.XLSM_SECTOR" hidden="1">"[AUTOP_PUERTORICO"</definedName>
    <definedName name="EV__MEMORYCVW__01_MEN_REP_CENTROVIAS_2013_08.XLSM_TIME" hidden="1">"[2013.TOTAL"</definedName>
    <definedName name="EV__MEMORYCVW__01_MEN_REP_LITORAL_2013_05.XLSM" hidden="1">"[FINANCE"</definedName>
    <definedName name="EV__MEMORYCVW__01_MEN_REP_LITORAL_2013_05.XLSM_ACCOUNT_FIN" hidden="1">"[BS"</definedName>
    <definedName name="EV__MEMORYCVW__01_MEN_REP_LITORAL_2013_05.XLSM_CATEGORY" hidden="1">"[ACTUAL_Y_CB"</definedName>
    <definedName name="EV__MEMORYCVW__01_MEN_REP_LITORAL_2013_05.XLSM_COUNTRY" hidden="1">"[JER_1"</definedName>
    <definedName name="EV__MEMORYCVW__01_MEN_REP_LITORAL_2013_05.XLSM_CUSTOM_1" hidden="1">"[DUMMY_C1"</definedName>
    <definedName name="EV__MEMORYCVW__01_MEN_REP_LITORAL_2013_05.XLSM_CUSTOM_2" hidden="1">"[DUMMY_C2"</definedName>
    <definedName name="EV__MEMORYCVW__01_MEN_REP_LITORAL_2013_05.XLSM_DATASRC" hidden="1">"[CONSO"</definedName>
    <definedName name="EV__MEMORYCVW__01_MEN_REP_LITORAL_2013_05.XLSM_ENTITY" hidden="1">"[ACTIVITY_AUTOP"</definedName>
    <definedName name="EV__MEMORYCVW__01_MEN_REP_LITORAL_2013_05.XLSM_FLOW" hidden="1">"[SF"</definedName>
    <definedName name="EV__MEMORYCVW__01_MEN_REP_LITORAL_2013_05.XLSM_GROUPS" hidden="1">"[NON_GROUP"</definedName>
    <definedName name="EV__MEMORYCVW__01_MEN_REP_LITORAL_2013_05.XLSM_INTCO" hidden="1">"[ALL_IC"</definedName>
    <definedName name="EV__MEMORYCVW__01_MEN_REP_LITORAL_2013_05.XLSM_MEASURES" hidden="1">"[YTD"</definedName>
    <definedName name="EV__MEMORYCVW__01_MEN_REP_LITORAL_2013_05.XLSM_RPTCURRENCY" hidden="1">"[EUR"</definedName>
    <definedName name="EV__MEMORYCVW__01_MEN_REP_LITORAL_2013_05.XLSM_SECTOR" hidden="1">"[SECTORS"</definedName>
    <definedName name="EV__MEMORYCVW__01_MEN_REP_LITORAL_2013_05.XLSM_TIME" hidden="1">"[SELECT_TIME"</definedName>
    <definedName name="EV__MEMORYCVW__06_PRE_ANEX_14.XLSX" hidden="1">"[FINANCE"</definedName>
    <definedName name="EV__MEMORYCVW__06_PRE_ANEX_14.XLSX_ACCOUNT_FIN" hidden="1">"[BS"</definedName>
    <definedName name="EV__MEMORYCVW__06_PRE_ANEX_14.XLSX_CATEGORY" hidden="1">"[ACTUAL_Y_CB"</definedName>
    <definedName name="EV__MEMORYCVW__06_PRE_ANEX_14.XLSX_COUNTRY" hidden="1">"[JER_1"</definedName>
    <definedName name="EV__MEMORYCVW__06_PRE_ANEX_14.XLSX_CUSTOM_1" hidden="1">"[DUMMY_C1"</definedName>
    <definedName name="EV__MEMORYCVW__06_PRE_ANEX_14.XLSX_CUSTOM_2" hidden="1">"[DUMMY_C2"</definedName>
    <definedName name="EV__MEMORYCVW__06_PRE_ANEX_14.XLSX_DATASRC" hidden="1">"[CONSO"</definedName>
    <definedName name="EV__MEMORYCVW__06_PRE_ANEX_14.XLSX_ENTITY" hidden="1">"[ACTIVITY_AUTOP"</definedName>
    <definedName name="EV__MEMORYCVW__06_PRE_ANEX_14.XLSX_FLOW" hidden="1">"[SF"</definedName>
    <definedName name="EV__MEMORYCVW__06_PRE_ANEX_14.XLSX_GROUPS" hidden="1">"[NON_GROUP"</definedName>
    <definedName name="EV__MEMORYCVW__06_PRE_ANEX_14.XLSX_INTCO" hidden="1">"[ALL_IC"</definedName>
    <definedName name="EV__MEMORYCVW__06_PRE_ANEX_14.XLSX_MEASURES" hidden="1">"[YTD"</definedName>
    <definedName name="EV__MEMORYCVW__06_PRE_ANEX_14.XLSX_RPTCURRENCY" hidden="1">"[EUR"</definedName>
    <definedName name="EV__MEMORYCVW__06_PRE_ANEX_14.XLSX_SECTOR" hidden="1">"[SECTORS"</definedName>
    <definedName name="EV__MEMORYCVW__06_PRE_ANEX_14.XLSX_TIME" hidden="1">"[SELECT_TIME"</definedName>
    <definedName name="EV__MEMORYCVW__06_PRE_REP_12.XLSM" hidden="1">"[FINANCE"</definedName>
    <definedName name="EV__MEMORYCVW__06_PRE_REP_12.XLSM_ACCOUNT_FIN" hidden="1">"[BS"</definedName>
    <definedName name="EV__MEMORYCVW__06_PRE_REP_12.XLSM_CATEGORY" hidden="1">"[ACTUAL"</definedName>
    <definedName name="EV__MEMORYCVW__06_PRE_REP_12.XLSM_COUNTRY" hidden="1">"[JER_1"</definedName>
    <definedName name="EV__MEMORYCVW__06_PRE_REP_12.XLSM_CUSTOM_1" hidden="1">"[DUMMY_C1"</definedName>
    <definedName name="EV__MEMORYCVW__06_PRE_REP_12.XLSM_CUSTOM_2" hidden="1">"[DUMMY_C2"</definedName>
    <definedName name="EV__MEMORYCVW__06_PRE_REP_12.XLSM_DATASRC" hidden="1">"[CONSO_2"</definedName>
    <definedName name="EV__MEMORYCVW__06_PRE_REP_12.XLSM_ENTITY" hidden="1">"[1001"</definedName>
    <definedName name="EV__MEMORYCVW__06_PRE_REP_12.XLSM_FLOW" hidden="1">"[SF"</definedName>
    <definedName name="EV__MEMORYCVW__06_PRE_REP_12.XLSM_GROUPS" hidden="1">"[G_001"</definedName>
    <definedName name="EV__MEMORYCVW__06_PRE_REP_12.XLSM_INTCO" hidden="1">"[ALL_IC"</definedName>
    <definedName name="EV__MEMORYCVW__06_PRE_REP_12.XLSM_MEASURES" hidden="1">"[YTD"</definedName>
    <definedName name="EV__MEMORYCVW__06_PRE_REP_12.XLSM_RPTCURRENCY" hidden="1">"[EUR"</definedName>
    <definedName name="EV__MEMORYCVW__06_PRE_REP_12.XLSM_SECTOR" hidden="1">"[SECTORS"</definedName>
    <definedName name="EV__MEMORYCVW__06_PRE_REP_12.XLSM_TIME" hidden="1">"[2012.MAR"</definedName>
    <definedName name="EV__MEMORYCVW__06_PRE_REP_2013.XLSM" hidden="1">"[FINANCE"</definedName>
    <definedName name="EV__MEMORYCVW__06_PRE_REP_20131" hidden="1">"[FINANCE"</definedName>
    <definedName name="EV__MEMORYCVW__06_PRE_REP_2014.XLSM" hidden="1">"[FINANCE"</definedName>
    <definedName name="EV__MEMORYCVW__06_PRE_REP_2014_ANA.XLSM" hidden="1">"[ACTIVITY"</definedName>
    <definedName name="EV__MEMORYCVW__06_PRE_REP_2014_ANA.XLSM_ACCOUNT_FIN" hidden="1">"[BS"</definedName>
    <definedName name="EV__MEMORYCVW__06_PRE_REP_2014_ANA.XLSM_ACCOUNT_RRHH" hidden="1">"[ACC_RRHH_000200"</definedName>
    <definedName name="EV__MEMORYCVW__06_PRE_REP_2014_ANA.XLSM_DATASRC" hidden="1">"[CONSO"</definedName>
    <definedName name="EV__MEMORYCVW__06_PRE_REP_2014_ANA.XLSM_DATASRC_I_HR" hidden="1">"[TOTAL_DATASRC_I_HR"</definedName>
    <definedName name="EV__MEMORYCVW__06_PRE_REP_2014_ANA.XLSM_DEPARTMENT" hidden="1">"[DEP_RRHH_021700"</definedName>
    <definedName name="EV__MEMORYCVW__06_PRE_REP_2014_ANA.XLSM_FLOW" hidden="1">"[SF"</definedName>
    <definedName name="EV__MEMORYCVW__06_PRE_REP_2014_ANA.XLSM_FLOW_RRHH" hidden="1">"[F_VAR"</definedName>
    <definedName name="EV__MEMORYCVW__06_PRE_REP_2014_ANA.XLSM_GROUPS" hidden="1">"[NON_GROUP"</definedName>
    <definedName name="EV__MEMORYCVW__06_PRE_REP_2014_ANA.XLSM_INTCO" hidden="1">"[ALL_IC"</definedName>
    <definedName name="EV__MEMORYCVW__06_PRE_REP_2014_ANA.XLSM_INTCO_INONE" hidden="1">"[I_NONE"</definedName>
    <definedName name="EV__MEMORYCVW__06_PRE_REP_2014_ANA.XLSM_RPTCURRENCY" hidden="1">"[EUR"</definedName>
    <definedName name="EV__MEMORYCVW__06_PRE_REP_2014_ANA.XLSM_SEX" hidden="1">"[TOT_SEX"</definedName>
    <definedName name="EV__MEMORYCVW__06_PRE_REP_2014_ANA_UNIFICADA.XLSM" hidden="1">"[FINANCE"</definedName>
    <definedName name="EV__MEMORYCVW__06_PRE_REP_2014_ANA_UNIFICADA.XLSM_ACCOUNT_ACT" hidden="1">"[ACC_ACT_AUTOP"</definedName>
    <definedName name="EV__MEMORYCVW__06_PRE_REP_2014_ANA_UNIFICADA.XLSM_ACCOUNT_FIN" hidden="1">"[BS"</definedName>
    <definedName name="EV__MEMORYCVW__06_PRE_REP_2014_ANA_UNIFICADA.XLSM_CATEGORY" hidden="1">"[ACTUAL_Y_CB"</definedName>
    <definedName name="EV__MEMORYCVW__06_PRE_REP_2014_ANA_UNIFICADA.XLSM_COUNTRY" hidden="1">"[JER_1"</definedName>
    <definedName name="EV__MEMORYCVW__06_PRE_REP_2014_ANA_UNIFICADA.XLSM_CUSTOM_1" hidden="1">"[DUMMY_C1"</definedName>
    <definedName name="EV__MEMORYCVW__06_PRE_REP_2014_ANA_UNIFICADA.XLSM_CUSTOM_2" hidden="1">"[DUMMY_C2"</definedName>
    <definedName name="EV__MEMORYCVW__06_PRE_REP_2014_ANA_UNIFICADA.XLSM_DATASRC" hidden="1">"[CONSO"</definedName>
    <definedName name="EV__MEMORYCVW__06_PRE_REP_2014_ANA_UNIFICADA.XLSM_DATASRC_ACT" hidden="1">"[INPUT"</definedName>
    <definedName name="EV__MEMORYCVW__06_PRE_REP_2014_ANA_UNIFICADA.XLSM_ENTITY" hidden="1">"[ACTIVITY_AUTOP"</definedName>
    <definedName name="EV__MEMORYCVW__06_PRE_REP_2014_ANA_UNIFICADA.XLSM_FLOW" hidden="1">"[SF"</definedName>
    <definedName name="EV__MEMORYCVW__06_PRE_REP_2014_ANA_UNIFICADA.XLSM_GROUPS" hidden="1">"[NON_GROUP"</definedName>
    <definedName name="EV__MEMORYCVW__06_PRE_REP_2014_ANA_UNIFICADA.XLSM_INTCO" hidden="1">"[ALL_IC"</definedName>
    <definedName name="EV__MEMORYCVW__06_PRE_REP_2014_ANA_UNIFICADA.XLSM_MEASURES" hidden="1">"[YTD"</definedName>
    <definedName name="EV__MEMORYCVW__06_PRE_REP_2014_ANA_UNIFICADA.XLSM_RPTCURRENCY" hidden="1">"[EUR"</definedName>
    <definedName name="EV__MEMORYCVW__06_PRE_REP_2014_ANA_UNIFICADA.XLSM_SECTIONS" hidden="1">"[TRMODUMMY"</definedName>
    <definedName name="EV__MEMORYCVW__06_PRE_REP_2014_ANA_UNIFICADA.XLSM_SECTOR" hidden="1">"[SECTORS"</definedName>
    <definedName name="EV__MEMORYCVW__06_PRE_REP_2014_ANA_UNIFICADA.XLSM_TIME" hidden="1">"[SELECT_TIME"</definedName>
    <definedName name="EV__MEMORYCVW__06_PRE_REP_2014_ANA_UNIFICADA_V6.XLSM" hidden="1">"[FINANCE"</definedName>
    <definedName name="EV__MEMORYCVW__06_PRE_REP_20141" hidden="1">"[FINANCE"</definedName>
    <definedName name="EV__MEMORYCVW__23_VARIOS.XLSM" hidden="1">"[FINANCE"</definedName>
    <definedName name="EV__MEMORYCVW__ANALÍTICA_GASTOS_2013_TEL.XLSM" hidden="1">"[ACTIVITY"</definedName>
    <definedName name="EV__MEMORYCVW__ANALÍTICA_GASTOS_2013_TEL.XLSM_ACCOUNT_ACT" hidden="1">"[ACC_ACT_AUTOP"</definedName>
    <definedName name="EV__MEMORYCVW__ANALÍTICA_GASTOS_2013_TEL.XLSM_CATEGORY" hidden="1">"[ACTUAL_Y_CB"</definedName>
    <definedName name="EV__MEMORYCVW__ANALÍTICA_GASTOS_2013_TEL.XLSM_COUNTRY" hidden="1">"[JER_1"</definedName>
    <definedName name="EV__MEMORYCVW__ANALÍTICA_GASTOS_2013_TEL.XLSM_CUSTOM_1" hidden="1">"[DUMMY_C1"</definedName>
    <definedName name="EV__MEMORYCVW__ANALÍTICA_GASTOS_2013_TEL.XLSM_CUSTOM_2" hidden="1">"[DUMMY_C2"</definedName>
    <definedName name="EV__MEMORYCVW__ANALÍTICA_GASTOS_2013_TEL.XLSM_DATASRC_ACT" hidden="1">"[INPUT"</definedName>
    <definedName name="EV__MEMORYCVW__ANALÍTICA_GASTOS_2013_TEL.XLSM_ENTITY" hidden="1">"[1113"</definedName>
    <definedName name="EV__MEMORYCVW__ANALÍTICA_GASTOS_2013_TEL.XLSM_MEASURES" hidden="1">"[YTD"</definedName>
    <definedName name="EV__MEMORYCVW__ANALÍTICA_GASTOS_2013_TEL.XLSM_SECTIONS" hidden="1">"[TRMODUMMY"</definedName>
    <definedName name="EV__MEMORYCVW__ANALÍTICA_GASTOS_2013_TEL.XLSM_SECTOR" hidden="1">"[SECTORS"</definedName>
    <definedName name="EV__MEMORYCVW__ANALÍTICA_GASTOS_2013_TEL.XLSM_TIME" hidden="1">"[2013.APR"</definedName>
    <definedName name="EV__MEMORYCVW__BORRADOR.XLSM" hidden="1">"[HHRR"</definedName>
    <definedName name="EV__MEMORYCVW__BORRADOR.XLSM_ACCOUNT_RRHH" hidden="1">"[ACC_RRHH_000200"</definedName>
    <definedName name="EV__MEMORYCVW__BORRADOR.XLSM_CATEGORY" hidden="1">"[ACTUAL"</definedName>
    <definedName name="EV__MEMORYCVW__BORRADOR.XLSM_COUNTRY" hidden="1">"[JER_1"</definedName>
    <definedName name="EV__MEMORYCVW__BORRADOR.XLSM_CUSTOM_1" hidden="1">"[DUMMY_C1"</definedName>
    <definedName name="EV__MEMORYCVW__BORRADOR.XLSM_CUSTOM_2" hidden="1">"[DUMMY_C2"</definedName>
    <definedName name="EV__MEMORYCVW__BORRADOR.XLSM_DATASRC" hidden="1">"[CONSO"</definedName>
    <definedName name="EV__MEMORYCVW__BORRADOR.XLSM_DEPARTMENT" hidden="1">"[DEP_RRHH_021700"</definedName>
    <definedName name="EV__MEMORYCVW__BORRADOR.XLSM_ENTITY" hidden="1">"[DUME"</definedName>
    <definedName name="EV__MEMORYCVW__BORRADOR.XLSM_FLOW_RRHH" hidden="1">"[F_VAR"</definedName>
    <definedName name="EV__MEMORYCVW__BORRADOR.XLSM_GROUPS" hidden="1">"[NON_GROUP"</definedName>
    <definedName name="EV__MEMORYCVW__BORRADOR.XLSM_MEASURES" hidden="1">"[PERIODIC"</definedName>
    <definedName name="EV__MEMORYCVW__BORRADOR.XLSM_SECTOR" hidden="1">"[SECTORS"</definedName>
    <definedName name="EV__MEMORYCVW__BORRADOR.XLSM_SEX" hidden="1">"[TOT_SEX"</definedName>
    <definedName name="EV__MEMORYCVW__BORRADOR.XLSM_TIME" hidden="1">"[SELECT_TIME"</definedName>
    <definedName name="EV__MEMORYCVW__CALEN_2013.XLS" hidden="1">"[FINANCE"</definedName>
    <definedName name="EV__MEMORYCVW__CALEN_2013.XLS_ACCOUNT_FIN" hidden="1">"[BS"</definedName>
    <definedName name="EV__MEMORYCVW__CALEN_2013.XLS_CATEGORY" hidden="1">"[ACTUAL_Y_CB"</definedName>
    <definedName name="EV__MEMORYCVW__CALEN_2013.XLS_COUNTRY" hidden="1">"[JER_1"</definedName>
    <definedName name="EV__MEMORYCVW__CALEN_2013.XLS_CUSTOM_1" hidden="1">"[DUMMY_C1"</definedName>
    <definedName name="EV__MEMORYCVW__CALEN_2013.XLS_CUSTOM_2" hidden="1">"[DUMMY_C2"</definedName>
    <definedName name="EV__MEMORYCVW__CALEN_2013.XLS_DATASRC" hidden="1">"[CONSO"</definedName>
    <definedName name="EV__MEMORYCVW__CALEN_2013.XLS_ENTITY" hidden="1">"[ACTIVITY_AUTOP"</definedName>
    <definedName name="EV__MEMORYCVW__CALEN_2013.XLS_FLOW" hidden="1">"[SF"</definedName>
    <definedName name="EV__MEMORYCVW__CALEN_2013.XLS_GROUPS" hidden="1">"[NON_GROUP"</definedName>
    <definedName name="EV__MEMORYCVW__CALEN_2013.XLS_INTCO" hidden="1">"[ALL_IC"</definedName>
    <definedName name="EV__MEMORYCVW__CALEN_2013.XLS_MEASURES" hidden="1">"[YTD"</definedName>
    <definedName name="EV__MEMORYCVW__CALEN_2013.XLS_RPTCURRENCY" hidden="1">"[EUR"</definedName>
    <definedName name="EV__MEMORYCVW__CALEN_2013.XLS_SECTOR" hidden="1">"[SECTORS"</definedName>
    <definedName name="EV__MEMORYCVW__CALEN_2013.XLS_TIME" hidden="1">"[SELECT_TIME"</definedName>
    <definedName name="EV__MEMORYCVW__COLUMNAR_CONSO_SOC_SELECCIONABLE_PL1" hidden="1">"[FINANCE"</definedName>
    <definedName name="EV__MEMORYCVW__COLUMNAR_CONSO_SOC_SELECCIONABLE_PL1_ACCOUNT_FIN" hidden="1">"[RDOGRUPO"</definedName>
    <definedName name="EV__MEMORYCVW__COLUMNAR_CONSO_SOC_SELECCIONABLE_PL1_CATEGORY" hidden="1">"[ACTUAL"</definedName>
    <definedName name="EV__MEMORYCVW__COLUMNAR_CONSO_SOC_SELECCIONABLE_PL1_COUNTRY" hidden="1">"[JER_1"</definedName>
    <definedName name="EV__MEMORYCVW__COLUMNAR_CONSO_SOC_SELECCIONABLE_PL1_CUSTOM_1" hidden="1">"[DUMMY_C1"</definedName>
    <definedName name="EV__MEMORYCVW__COLUMNAR_CONSO_SOC_SELECCIONABLE_PL1_CUSTOM_2" hidden="1">"[DUMMY_C2"</definedName>
    <definedName name="EV__MEMORYCVW__COLUMNAR_CONSO_SOC_SELECCIONABLE_PL1_DATASRC" hidden="1">"[AJ_POST"</definedName>
    <definedName name="EV__MEMORYCVW__COLUMNAR_CONSO_SOC_SELECCIONABLE_PL1_ENTITY" hidden="1">"[SUBGR_FRANCE"</definedName>
    <definedName name="EV__MEMORYCVW__COLUMNAR_CONSO_SOC_SELECCIONABLE_PL1_FLOW" hidden="1">"[SF"</definedName>
    <definedName name="EV__MEMORYCVW__COLUMNAR_CONSO_SOC_SELECCIONABLE_PL1_GROUPS" hidden="1">"[G_001"</definedName>
    <definedName name="EV__MEMORYCVW__COLUMNAR_CONSO_SOC_SELECCIONABLE_PL1_INTCO" hidden="1">"[ALL_IC"</definedName>
    <definedName name="EV__MEMORYCVW__COLUMNAR_CONSO_SOC_SELECCIONABLE_PL1_MEASURES" hidden="1">"[YTD"</definedName>
    <definedName name="EV__MEMORYCVW__COLUMNAR_CONSO_SOC_SELECCIONABLE_PL1_RPTCURRENCY" hidden="1">"[GBP"</definedName>
    <definedName name="EV__MEMORYCVW__COLUMNAR_CONSO_SOC_SELECCIONABLE_PL1_SECTOR" hidden="1">"[SECTORS"</definedName>
    <definedName name="EV__MEMORYCVW__COLUMNAR_CONSO_SOC_SELECCIONABLE_PL1_TIME" hidden="1">"[2010.DEC"</definedName>
    <definedName name="EV__MEMORYCVW__COPIA_DE_06_PRE_REP_2014.XLSM" hidden="1">"[FINANCE"</definedName>
    <definedName name="EV__MEMORYCVW__COPIA_DE_06_PRE_REP_2014.XLSM_ACCOUNT_FIN" hidden="1">"[TOTPAS"</definedName>
    <definedName name="EV__MEMORYCVW__COPIA_DE_06_PRE_REP_2014.XLSM_CATEGORY" hidden="1">"[ACTUAL"</definedName>
    <definedName name="EV__MEMORYCVW__COPIA_DE_06_PRE_REP_2014.XLSM_COUNTRY" hidden="1">"[JER_1"</definedName>
    <definedName name="EV__MEMORYCVW__COPIA_DE_06_PRE_REP_2014.XLSM_CUSTOM_1" hidden="1">"[DUMMY_C1"</definedName>
    <definedName name="EV__MEMORYCVW__COPIA_DE_06_PRE_REP_2014.XLSM_CUSTOM_2" hidden="1">"[DUMMY_C2"</definedName>
    <definedName name="EV__MEMORYCVW__COPIA_DE_06_PRE_REP_2014.XLSM_DATASRC" hidden="1">"[CONSO_2"</definedName>
    <definedName name="EV__MEMORYCVW__COPIA_DE_06_PRE_REP_2014.XLSM_ENTITY" hidden="1">"[DUME"</definedName>
    <definedName name="EV__MEMORYCVW__COPIA_DE_06_PRE_REP_2014.XLSM_FLOW" hidden="1">"[SF"</definedName>
    <definedName name="EV__MEMORYCVW__COPIA_DE_06_PRE_REP_2014.XLSM_GROUPS" hidden="1">"[G_001"</definedName>
    <definedName name="EV__MEMORYCVW__COPIA_DE_06_PRE_REP_2014.XLSM_INTCO" hidden="1">"[ALL_IC"</definedName>
    <definedName name="EV__MEMORYCVW__COPIA_DE_06_PRE_REP_2014.XLSM_MEASURES" hidden="1">"[YTD"</definedName>
    <definedName name="EV__MEMORYCVW__COPIA_DE_06_PRE_REP_2014.XLSM_RPTCURRENCY" hidden="1">"[EUR"</definedName>
    <definedName name="EV__MEMORYCVW__COPIA_DE_06_PRE_REP_2014.XLSM_SECTOR" hidden="1">"[AUTOP_PUERTORICO"</definedName>
    <definedName name="EV__MEMORYCVW__COPIA_DE_06_PRE_REP_2014.XLSM_TIME" hidden="1">"[2013.TOTAL"</definedName>
    <definedName name="EV__MEMORYCVW__DESSIEPL.XLSX" hidden="1">"[FINANCE"</definedName>
    <definedName name="EV__MEMORYCVW__DESSIEPL.XLSX_ACCOUNT_FIN" hidden="1">"[BS"</definedName>
    <definedName name="EV__MEMORYCVW__DESSIEPL.XLSX_CATEGORY" hidden="1">"[ACTUAL"</definedName>
    <definedName name="EV__MEMORYCVW__DESSIEPL.XLSX_COUNTRY" hidden="1">"[JER_1"</definedName>
    <definedName name="EV__MEMORYCVW__DESSIEPL.XLSX_CUSTOM_1" hidden="1">"[DUMMY_C1"</definedName>
    <definedName name="EV__MEMORYCVW__DESSIEPL.XLSX_CUSTOM_2" hidden="1">"[DUMMY_C2"</definedName>
    <definedName name="EV__MEMORYCVW__DESSIEPL.XLSX_DATASRC" hidden="1">"[CONSO"</definedName>
    <definedName name="EV__MEMORYCVW__DESSIEPL.XLSX_ENTITY" hidden="1">"[1114"</definedName>
    <definedName name="EV__MEMORYCVW__DESSIEPL.XLSX_FLOW" hidden="1">"[SF"</definedName>
    <definedName name="EV__MEMORYCVW__DESSIEPL.XLSX_GROUPS" hidden="1">"[G_219_PLANO"</definedName>
    <definedName name="EV__MEMORYCVW__DESSIEPL.XLSX_INTCO" hidden="1">"[ALL_IC"</definedName>
    <definedName name="EV__MEMORYCVW__DESSIEPL.XLSX_MEASURES" hidden="1">"[YTD"</definedName>
    <definedName name="EV__MEMORYCVW__DESSIEPL.XLSX_RPTCURRENCY" hidden="1">"[GBP"</definedName>
    <definedName name="EV__MEMORYCVW__DESSIEPL.XLSX_SECTOR" hidden="1">"[CONC_ESP"</definedName>
    <definedName name="EV__MEMORYCVW__DESSIEPL.XLSX_TIME" hidden="1">"[2010.TOTAL"</definedName>
    <definedName name="EV__MEMORYCVW__DEUDA.XLSM" hidden="1">"[FINANCE"</definedName>
    <definedName name="EV__MEMORYCVW__FORMULARIO_HONORARIOS_2012_INDEPENDENCIA_FINAL.XLSX" hidden="1">"[FINANCE"</definedName>
    <definedName name="EV__MEMORYCVW__FORMULARIO_HONORARIOS_2012_INDEPENDENCIA_FINAL.XLSX_ACCOUNT_FIN" hidden="1">"[705999"</definedName>
    <definedName name="EV__MEMORYCVW__FORMULARIO_HONORARIOS_2012_INDEPENDENCIA_FINAL.XLSX_CATEGORY" hidden="1">"[ACTUAL"</definedName>
    <definedName name="EV__MEMORYCVW__FORMULARIO_HONORARIOS_2012_INDEPENDENCIA_FINAL.XLSX_COUNTRY" hidden="1">"[PT"</definedName>
    <definedName name="EV__MEMORYCVW__FORMULARIO_HONORARIOS_2012_INDEPENDENCIA_FINAL.XLSX_CUSTOM_1" hidden="1">"[DUMMY_C1"</definedName>
    <definedName name="EV__MEMORYCVW__FORMULARIO_HONORARIOS_2012_INDEPENDENCIA_FINAL.XLSX_CUSTOM_2" hidden="1">"[DUMMY_C2"</definedName>
    <definedName name="EV__MEMORYCVW__FORMULARIO_HONORARIOS_2012_INDEPENDENCIA_FINAL.XLSX_DATASRC" hidden="1">"[INPUT"</definedName>
    <definedName name="EV__MEMORYCVW__FORMULARIO_HONORARIOS_2012_INDEPENDENCIA_FINAL.XLSX_ENTITY" hidden="1">"[1219"</definedName>
    <definedName name="EV__MEMORYCVW__FORMULARIO_HONORARIOS_2012_INDEPENDENCIA_FINAL.XLSX_FLOW" hidden="1">"[F99"</definedName>
    <definedName name="EV__MEMORYCVW__FORMULARIO_HONORARIOS_2012_INDEPENDENCIA_FINAL.XLSX_GROUPS" hidden="1">"[G_001"</definedName>
    <definedName name="EV__MEMORYCVW__FORMULARIO_HONORARIOS_2012_INDEPENDENCIA_FINAL.XLSX_INTCO" hidden="1">"[I_NONE"</definedName>
    <definedName name="EV__MEMORYCVW__FORMULARIO_HONORARIOS_2012_INDEPENDENCIA_FINAL.XLSX_MEASURES" hidden="1">"[YTD"</definedName>
    <definedName name="EV__MEMORYCVW__FORMULARIO_HONORARIOS_2012_INDEPENDENCIA_FINAL.XLSX_RPTCURRENCY" hidden="1">"[LC"</definedName>
    <definedName name="EV__MEMORYCVW__FORMULARIO_HONORARIOS_2012_INDEPENDENCIA_FINAL.XLSX_SECTOR" hidden="1">"[CONC_ESP"</definedName>
    <definedName name="EV__MEMORYCVW__FORMULARIO_HONORARIOS_2012_INDEPENDENCIA_FINAL.XLSX_TIME" hidden="1">"[2004.APR"</definedName>
    <definedName name="EV__MEMORYCVW__HOJA_DE_CÁLCULO_EN_BPCFRAMERCONTROL" hidden="1">"[FINANCE"</definedName>
    <definedName name="EV__MEMORYCVW__HOJA_DE_CÁLCULO_EN_BPCFRAMERCONTROL_ACCOUNT_FIN" hidden="1">"[BS"</definedName>
    <definedName name="EV__MEMORYCVW__HOJA_DE_CÁLCULO_EN_BPCFRAMERCONTROL_CATEGORY" hidden="1">"[ACTUAL"</definedName>
    <definedName name="EV__MEMORYCVW__HOJA_DE_CÁLCULO_EN_BPCFRAMERCONTROL_COUNTRY" hidden="1">"[JER_1"</definedName>
    <definedName name="EV__MEMORYCVW__HOJA_DE_CÁLCULO_EN_BPCFRAMERCONTROL_CUSTOM_1" hidden="1">"[DUMMY_C1"</definedName>
    <definedName name="EV__MEMORYCVW__HOJA_DE_CÁLCULO_EN_BPCFRAMERCONTROL_CUSTOM_2" hidden="1">"[DUMMY_C2"</definedName>
    <definedName name="EV__MEMORYCVW__HOJA_DE_CÁLCULO_EN_BPCFRAMERCONTROL_DATASRC" hidden="1">"[CONSO_2"</definedName>
    <definedName name="EV__MEMORYCVW__HOJA_DE_CÁLCULO_EN_BPCFRAMERCONTROL_ENTITY" hidden="1">"[DUME"</definedName>
    <definedName name="EV__MEMORYCVW__HOJA_DE_CÁLCULO_EN_BPCFRAMERCONTROL_FLOW" hidden="1">"[SF"</definedName>
    <definedName name="EV__MEMORYCVW__HOJA_DE_CÁLCULO_EN_BPCFRAMERCONTROL_GROUPS" hidden="1">"[G_113"</definedName>
    <definedName name="EV__MEMORYCVW__HOJA_DE_CÁLCULO_EN_BPCFRAMERCONTROL_INTCO" hidden="1">"[ALL_IC"</definedName>
    <definedName name="EV__MEMORYCVW__HOJA_DE_CÁLCULO_EN_BPCFRAMERCONTROL_MEASURES" hidden="1">"[YTD"</definedName>
    <definedName name="EV__MEMORYCVW__HOJA_DE_CÁLCULO_EN_BPCFRAMERCONTROL_RPTCURRENCY" hidden="1">"[EUR"</definedName>
    <definedName name="EV__MEMORYCVW__HOJA_DE_CÁLCULO_EN_BPCFRAMERCONTROL_SECTOR" hidden="1">"[SECTORS"</definedName>
    <definedName name="EV__MEMORYCVW__HOJA_DE_CÁLCULO_EN_BPCFRAMERCONTROL_TIME" hidden="1">"[2011.MAY"</definedName>
    <definedName name="EV__MEMORYCVW__INFO_GENERAL_V1.XLSM" hidden="1">"[FINANCE"</definedName>
    <definedName name="EV__MEMORYCVW__INFO_GENERAL_V1.XLSM_ACCOUNT_FIN" hidden="1">"[RDOGRUPO"</definedName>
    <definedName name="EV__MEMORYCVW__INFO_GENERAL_V1.XLSM_CATEGORY" hidden="1">"[ACTUAL"</definedName>
    <definedName name="EV__MEMORYCVW__INFO_GENERAL_V1.XLSM_COUNTRY" hidden="1">"[JER_1"</definedName>
    <definedName name="EV__MEMORYCVW__INFO_GENERAL_V1.XLSM_CUSTOM_1" hidden="1">"[DUMMY_C1"</definedName>
    <definedName name="EV__MEMORYCVW__INFO_GENERAL_V1.XLSM_CUSTOM_2" hidden="1">"[DUMMY_C2"</definedName>
    <definedName name="EV__MEMORYCVW__INFO_GENERAL_V1.XLSM_DATASRC" hidden="1">"[AJ_POST"</definedName>
    <definedName name="EV__MEMORYCVW__INFO_GENERAL_V1.XLSM_ENTITY" hidden="1">"[1051"</definedName>
    <definedName name="EV__MEMORYCVW__INFO_GENERAL_V1.XLSM_FLOW" hidden="1">"[SF"</definedName>
    <definedName name="EV__MEMORYCVW__INFO_GENERAL_V1.XLSM_GROUPS" hidden="1">"[G_001"</definedName>
    <definedName name="EV__MEMORYCVW__INFO_GENERAL_V1.XLSM_INTCO" hidden="1">"[ALL_IC"</definedName>
    <definedName name="EV__MEMORYCVW__INFO_GENERAL_V1.XLSM_MEASURES" hidden="1">"[YTD"</definedName>
    <definedName name="EV__MEMORYCVW__INFO_GENERAL_V1.XLSM_RPTCURRENCY" hidden="1">"[GBP"</definedName>
    <definedName name="EV__MEMORYCVW__INFO_GENERAL_V1.XLSM_SECTOR" hidden="1">"[SECTORS"</definedName>
    <definedName name="EV__MEMORYCVW__INFO_GENERAL_V1.XLSM_TIME" hidden="1">"[2010.DEC"</definedName>
    <definedName name="EV__MEMORYCVW__INPUTMENSUALV20.XLSM" hidden="1">"[FINANCE"</definedName>
    <definedName name="EV__MEMORYCVW__INPUTMENSUALV201" hidden="1">"[FINANCE"</definedName>
    <definedName name="EV__MEMORYCVW__INPUTMENSUALV21.XLSM" hidden="1">"[FINANCE"</definedName>
    <definedName name="EV__MEMORYCVW__INPUTMENSUALV211" hidden="1">"[FINANCE"</definedName>
    <definedName name="EV__MEMORYCVW__INPUTMENSUALV221" hidden="1">"[FINANCE"</definedName>
    <definedName name="EV__MEMORYCVW__INPUTMENSUALV23.XLSM" hidden="1">"[HHRR"</definedName>
    <definedName name="EV__MEMORYCVW__INPUTMENSUALV23.XLSM_ACCOUNT_FIN" hidden="1">"[BS"</definedName>
    <definedName name="EV__MEMORYCVW__INPUTMENSUALV23.XLSM_ACCOUNT_MACRO" hidden="1">"[ACC_MACRO_0001"</definedName>
    <definedName name="EV__MEMORYCVW__INPUTMENSUALV23.XLSM_ACCOUNT_RRHH" hidden="1">"[ACC_RRHH_000200"</definedName>
    <definedName name="EV__MEMORYCVW__INPUTMENSUALV23.XLSM_CATEGORY" hidden="1">"[ACTUAL"</definedName>
    <definedName name="EV__MEMORYCVW__INPUTMENSUALV23.XLSM_COUNTRY" hidden="1">"[JER_1"</definedName>
    <definedName name="EV__MEMORYCVW__INPUTMENSUALV23.XLSM_CUSTOM_1" hidden="1">"[DUMMY_C1"</definedName>
    <definedName name="EV__MEMORYCVW__INPUTMENSUALV23.XLSM_CUSTOM_2" hidden="1">"[DUMMY_C2"</definedName>
    <definedName name="EV__MEMORYCVW__INPUTMENSUALV23.XLSM_DATASRC" hidden="1">"[CONSO"</definedName>
    <definedName name="EV__MEMORYCVW__INPUTMENSUALV23.XLSM_DEPARTMENT" hidden="1">"[DEP_RRHH_021700"</definedName>
    <definedName name="EV__MEMORYCVW__INPUTMENSUALV23.XLSM_ENTITY" hidden="1">"[DUME"</definedName>
    <definedName name="EV__MEMORYCVW__INPUTMENSUALV23.XLSM_FLOW" hidden="1">"[SF"</definedName>
    <definedName name="EV__MEMORYCVW__INPUTMENSUALV23.XLSM_FLOW_RRHH" hidden="1">"[F_VAR"</definedName>
    <definedName name="EV__MEMORYCVW__INPUTMENSUALV23.XLSM_GROUPS" hidden="1">"[NON_GROUP"</definedName>
    <definedName name="EV__MEMORYCVW__INPUTMENSUALV23.XLSM_INTCO" hidden="1">"[ALL_IC"</definedName>
    <definedName name="EV__MEMORYCVW__INPUTMENSUALV23.XLSM_MEASURES" hidden="1">"[PERIODIC"</definedName>
    <definedName name="EV__MEMORYCVW__INPUTMENSUALV23.XLSM_RPTCURRENCY" hidden="1">"[GBP"</definedName>
    <definedName name="EV__MEMORYCVW__INPUTMENSUALV23.XLSM_SECTOR" hidden="1">"[SECTORS"</definedName>
    <definedName name="EV__MEMORYCVW__INPUTMENSUALV23.XLSM_SEX" hidden="1">"[TOT_SEX"</definedName>
    <definedName name="EV__MEMORYCVW__INPUTMENSUALV23.XLSM_TIME" hidden="1">"[SELECT_TIME"</definedName>
    <definedName name="EV__MEMORYCVW__INPUTMENSUALV231" hidden="1">"[FINANCE"</definedName>
    <definedName name="EV__MEMORYCVW__INPUTMENSUALV24.XLSM" hidden="1">"[HHRR"</definedName>
    <definedName name="EV__MEMORYCVW__INPUTMENSUALV25.XLSM" hidden="1">"[FINANCE"</definedName>
    <definedName name="EV__MEMORYCVW__INPUTMENSUALV26.XLSM" hidden="1">"[FINANCE"</definedName>
    <definedName name="EV__MEMORYCVW__INPUTMENSUALV26.XLSM_ACCOUNT_FIN" hidden="1">"[RDOGRUPO"</definedName>
    <definedName name="EV__MEMORYCVW__INPUTMENSUALV26.XLSM_CATEGORY" hidden="1">"[ACTUAL"</definedName>
    <definedName name="EV__MEMORYCVW__INPUTMENSUALV26.XLSM_COUNTRY" hidden="1">"[JER_1"</definedName>
    <definedName name="EV__MEMORYCVW__INPUTMENSUALV26.XLSM_CUSTOM_1" hidden="1">"[DUMMY_C1"</definedName>
    <definedName name="EV__MEMORYCVW__INPUTMENSUALV26.XLSM_CUSTOM_2" hidden="1">"[DUMMY_C2"</definedName>
    <definedName name="EV__MEMORYCVW__INPUTMENSUALV26.XLSM_DATASRC" hidden="1">"[AJ_POST"</definedName>
    <definedName name="EV__MEMORYCVW__INPUTMENSUALV26.XLSM_ENTITY" hidden="1">"[1113"</definedName>
    <definedName name="EV__MEMORYCVW__INPUTMENSUALV26.XLSM_FLOW" hidden="1">"[SF"</definedName>
    <definedName name="EV__MEMORYCVW__INPUTMENSUALV26.XLSM_GROUPS" hidden="1">"[G_001"</definedName>
    <definedName name="EV__MEMORYCVW__INPUTMENSUALV26.XLSM_INTCO" hidden="1">"[ALL_IC"</definedName>
    <definedName name="EV__MEMORYCVW__INPUTMENSUALV26.XLSM_MEASURES" hidden="1">"[YTD"</definedName>
    <definedName name="EV__MEMORYCVW__INPUTMENSUALV26.XLSM_RPTCURRENCY" hidden="1">"[GBP"</definedName>
    <definedName name="EV__MEMORYCVW__INPUTMENSUALV26.XLSM_SECTOR" hidden="1">"[SECTORS"</definedName>
    <definedName name="EV__MEMORYCVW__INPUTMENSUALV26.XLSM_TIME" hidden="1">"[2013.FEB"</definedName>
    <definedName name="EV__MEMORYCVW__INPUTMENSUALV27.XLSM" hidden="1">"[FINANCE"</definedName>
    <definedName name="EV__MEMORYCVW__INPUTMENSUALV28.XLSM" hidden="1">"[FINANCE"</definedName>
    <definedName name="EV__MEMORYCVW__INPUTMENSUALV29.XLSM" hidden="1">"[FINANCE"</definedName>
    <definedName name="EV__MEMORYCVW__INPUTMENSUALV30.XLSM" hidden="1">"[FINANCE"</definedName>
    <definedName name="EV__MEMORYCVW__INPUTMENSUALV31.XLSM" hidden="1">"[FINANCE"</definedName>
    <definedName name="EV__MEMORYCVW__INPUTMENSUALV311" hidden="1">"[FINANCE"</definedName>
    <definedName name="EV__MEMORYCVW__INPUTMENSUALV32.XLSM" hidden="1">"[HHRR"</definedName>
    <definedName name="EV__MEMORYCVW__INPUTOUTPUTPCBUDGET_2014.XLSM" hidden="1">"[ACTIVITY"</definedName>
    <definedName name="EV__MEMORYCVW__INPUTOUTPUTPCBUDGET_2014.XLSM_ACCOUNT_ACT" hidden="1">"[ACC_ACT_AUTOP"</definedName>
    <definedName name="EV__MEMORYCVW__INPUTOUTPUTPCBUDGET_2014.XLSM_CATEGORY" hidden="1">"[ACTUAL_Y_CB"</definedName>
    <definedName name="EV__MEMORYCVW__INPUTOUTPUTPCBUDGET_2014.XLSM_COUNTRY" hidden="1">"[JER_1"</definedName>
    <definedName name="EV__MEMORYCVW__INPUTOUTPUTPCBUDGET_2014.XLSM_CUSTOM_1" hidden="1">"[DUMMY_C1"</definedName>
    <definedName name="EV__MEMORYCVW__INPUTOUTPUTPCBUDGET_2014.XLSM_CUSTOM_2" hidden="1">"[DUMMY_C2"</definedName>
    <definedName name="EV__MEMORYCVW__INPUTOUTPUTPCBUDGET_2014.XLSM_DATASRC_ACT" hidden="1">"[INPUT"</definedName>
    <definedName name="EV__MEMORYCVW__INPUTOUTPUTPCBUDGET_2014.XLSM_ENTITY" hidden="1">"[1113"</definedName>
    <definedName name="EV__MEMORYCVW__INPUTOUTPUTPCBUDGET_2014.XLSM_MEASURES" hidden="1">"[YTD"</definedName>
    <definedName name="EV__MEMORYCVW__INPUTOUTPUTPCBUDGET_2014.XLSM_SECTIONS" hidden="1">"[TRMODUMMY"</definedName>
    <definedName name="EV__MEMORYCVW__INPUTOUTPUTPCBUDGET_2014.XLSM_SECTOR" hidden="1">"[SECTORS"</definedName>
    <definedName name="EV__MEMORYCVW__INPUTOUTPUTPCBUDGET_2014.XLSM_TIME" hidden="1">"[2013.APR"</definedName>
    <definedName name="EV__MEMORYCVW__INPUTOUTPUTV1.XLSM" hidden="1">"[FINANCE"</definedName>
    <definedName name="EV__MEMORYCVW__INPUTOUTPUTV1.XLSM_ACCOUNT_ACT" hidden="1">"[ACC_ACT_000001"</definedName>
    <definedName name="EV__MEMORYCVW__INPUTOUTPUTV1.XLSM_ACCOUNT_FIN" hidden="1">"[RDOGRUPO"</definedName>
    <definedName name="EV__MEMORYCVW__INPUTOUTPUTV1.XLSM_CATEGORY" hidden="1">"[ACTUAL"</definedName>
    <definedName name="EV__MEMORYCVW__INPUTOUTPUTV1.XLSM_COUNTRY" hidden="1">"[JER_1"</definedName>
    <definedName name="EV__MEMORYCVW__INPUTOUTPUTV1.XLSM_CUSTOM_1" hidden="1">"[DUMMY_C1"</definedName>
    <definedName name="EV__MEMORYCVW__INPUTOUTPUTV1.XLSM_CUSTOM_2" hidden="1">"[DUMMY_C2"</definedName>
    <definedName name="EV__MEMORYCVW__INPUTOUTPUTV1.XLSM_DATASRC" hidden="1">"[AJ_POST"</definedName>
    <definedName name="EV__MEMORYCVW__INPUTOUTPUTV1.XLSM_DATASRC_ACT" hidden="1">"[INPUT_CORR"</definedName>
    <definedName name="EV__MEMORYCVW__INPUTOUTPUTV1.XLSM_ENTITY" hidden="1">"[SUBGR_FRANCE"</definedName>
    <definedName name="EV__MEMORYCVW__INPUTOUTPUTV1.XLSM_FLOW" hidden="1">"[SF"</definedName>
    <definedName name="EV__MEMORYCVW__INPUTOUTPUTV1.XLSM_GROUPS" hidden="1">"[G_001"</definedName>
    <definedName name="EV__MEMORYCVW__INPUTOUTPUTV1.XLSM_INTCO" hidden="1">"[ALL_IC"</definedName>
    <definedName name="EV__MEMORYCVW__INPUTOUTPUTV1.XLSM_MEASURES" hidden="1">"[YTD"</definedName>
    <definedName name="EV__MEMORYCVW__INPUTOUTPUTV1.XLSM_RPTCURRENCY" hidden="1">"[GBP"</definedName>
    <definedName name="EV__MEMORYCVW__INPUTOUTPUTV1.XLSM_SECTIONS" hidden="1">"[TRMODUMMY"</definedName>
    <definedName name="EV__MEMORYCVW__INPUTOUTPUTV1.XLSM_SECTOR" hidden="1">"[SECTORS"</definedName>
    <definedName name="EV__MEMORYCVW__INPUTOUTPUTV1.XLSM_TIME" hidden="1">"[2004.MAY"</definedName>
    <definedName name="EV__MEMORYCVW__INPUTOUTPUTV2.XLSM" hidden="1">"[FINANCE"</definedName>
    <definedName name="EV__MEMORYCVW__INPUTOUTPUTV2.XLSM_ACCOUNT_BOLSA" hidden="1">"[ACC_BOLSA_0001"</definedName>
    <definedName name="EV__MEMORYCVW__INPUTOUTPUTV2.XLSM_ACCOUNT_FIN" hidden="1">"[RDOGRUPO"</definedName>
    <definedName name="EV__MEMORYCVW__INPUTOUTPUTV2.XLSM_ACCOUNT_RRHH" hidden="1">"[ACC_RRHH_000200"</definedName>
    <definedName name="EV__MEMORYCVW__INPUTOUTPUTV2.XLSM_CATEGORY" hidden="1">"[ACTUAL"</definedName>
    <definedName name="EV__MEMORYCVW__INPUTOUTPUTV2.XLSM_COUNTRY" hidden="1">"[JER_1"</definedName>
    <definedName name="EV__MEMORYCVW__INPUTOUTPUTV2.XLSM_CUSTOM_1" hidden="1">"[DUMMY_C1"</definedName>
    <definedName name="EV__MEMORYCVW__INPUTOUTPUTV2.XLSM_CUSTOM_2" hidden="1">"[DUMMY_C2"</definedName>
    <definedName name="EV__MEMORYCVW__INPUTOUTPUTV2.XLSM_DATASRC" hidden="1">"[AJ_POST"</definedName>
    <definedName name="EV__MEMORYCVW__INPUTOUTPUTV2.XLSM_DATASRC_I_HR" hidden="1">"[CONSO"</definedName>
    <definedName name="EV__MEMORYCVW__INPUTOUTPUTV2.XLSM_DEPARTMENT" hidden="1">"[DEP_RRHH_021700"</definedName>
    <definedName name="EV__MEMORYCVW__INPUTOUTPUTV2.XLSM_ENTITY" hidden="1">"[SUBGR_FRANCE"</definedName>
    <definedName name="EV__MEMORYCVW__INPUTOUTPUTV2.XLSM_ENTITY_STOCK" hidden="1">"[1218"</definedName>
    <definedName name="EV__MEMORYCVW__INPUTOUTPUTV2.XLSM_FLOW" hidden="1">"[SF"</definedName>
    <definedName name="EV__MEMORYCVW__INPUTOUTPUTV2.XLSM_FLOW_RRHH" hidden="1">"[F_VAR"</definedName>
    <definedName name="EV__MEMORYCVW__INPUTOUTPUTV2.XLSM_GROUPS" hidden="1">"[G_001"</definedName>
    <definedName name="EV__MEMORYCVW__INPUTOUTPUTV2.XLSM_INTCO" hidden="1">"[ALL_IC"</definedName>
    <definedName name="EV__MEMORYCVW__INPUTOUTPUTV2.XLSM_MEASURES" hidden="1">"[YTD"</definedName>
    <definedName name="EV__MEMORYCVW__INPUTOUTPUTV2.XLSM_MONTHDAY" hidden="1">"[01"</definedName>
    <definedName name="EV__MEMORYCVW__INPUTOUTPUTV2.XLSM_RPTCURRENCY" hidden="1">"[GBP"</definedName>
    <definedName name="EV__MEMORYCVW__INPUTOUTPUTV2.XLSM_SECTOR" hidden="1">"[SECTORS"</definedName>
    <definedName name="EV__MEMORYCVW__INPUTOUTPUTV2.XLSM_SEX" hidden="1">"[TOT_SEX"</definedName>
    <definedName name="EV__MEMORYCVW__INPUTOUTPUTV2.XLSM_SHAREHOLDER" hidden="1">"[TOTAL"</definedName>
    <definedName name="EV__MEMORYCVW__INPUTOUTPUTV2.XLSM_TIME" hidden="1">"[2010.DEC"</definedName>
    <definedName name="EV__MEMORYCVW__INPUTOUTPUTV3.XLSM" hidden="1">"[HHRR"</definedName>
    <definedName name="EV__MEMORYCVW__INPUTOUTPUTV3.XLSM_ACCOUNT_RRHH" hidden="1">"[ACC_RRHH_000200"</definedName>
    <definedName name="EV__MEMORYCVW__INPUTOUTPUTV3.XLSM_CATEGORY" hidden="1">"[ACTUAL"</definedName>
    <definedName name="EV__MEMORYCVW__INPUTOUTPUTV3.XLSM_COUNTRY" hidden="1">"[JER_1"</definedName>
    <definedName name="EV__MEMORYCVW__INPUTOUTPUTV3.XLSM_CUSTOM_1" hidden="1">"[DUMMY_C1"</definedName>
    <definedName name="EV__MEMORYCVW__INPUTOUTPUTV3.XLSM_CUSTOM_2" hidden="1">"[DUMMY_C2"</definedName>
    <definedName name="EV__MEMORYCVW__INPUTOUTPUTV3.XLSM_DATASRC_I_HR" hidden="1">"[CONSO"</definedName>
    <definedName name="EV__MEMORYCVW__INPUTOUTPUTV3.XLSM_DEPARTMENT" hidden="1">"[DEP_RRHH_021700"</definedName>
    <definedName name="EV__MEMORYCVW__INPUTOUTPUTV3.XLSM_ENTITY" hidden="1">"[DUME"</definedName>
    <definedName name="EV__MEMORYCVW__INPUTOUTPUTV3.XLSM_FLOW_RRHH" hidden="1">"[F_VAR"</definedName>
    <definedName name="EV__MEMORYCVW__INPUTOUTPUTV3.XLSM_GROUPS" hidden="1">"[NON_GROUP"</definedName>
    <definedName name="EV__MEMORYCVW__INPUTOUTPUTV3.XLSM_MEASURES" hidden="1">"[PERIODIC"</definedName>
    <definedName name="EV__MEMORYCVW__INPUTOUTPUTV3.XLSM_SECTOR" hidden="1">"[SECTORS"</definedName>
    <definedName name="EV__MEMORYCVW__INPUTOUTPUTV3.XLSM_SEX" hidden="1">"[TOT_SEX"</definedName>
    <definedName name="EV__MEMORYCVW__INPUTOUTPUTV3.XLSM_TIME" hidden="1">"[SELECT_TIME"</definedName>
    <definedName name="EV__MEMORYCVW__INTERCOS.XLS" hidden="1">"[LOCAL_FIN"</definedName>
    <definedName name="EV__MEMORYCVW__INTERCOS.XLS_ACCOUNT_LOCAL" hidden="1">"[BS"</definedName>
    <definedName name="EV__MEMORYCVW__INTERCOS.XLS_CATEGORY" hidden="1">"[ACTUAL_Y_CB"</definedName>
    <definedName name="EV__MEMORYCVW__INTERCOS.XLS_ENTITY" hidden="1">"[ACTIVITY_AUTOP"</definedName>
    <definedName name="EV__MEMORYCVW__INTERCOS.XLS_MEASURES" hidden="1">"[YTD"</definedName>
    <definedName name="EV__MEMORYCVW__INTERCOS.XLS_TIME" hidden="1">"[SELECT_TIME"</definedName>
    <definedName name="EV__MEMORYCVW__INVERSIONES_BRASIL_BUDGET_2014.XLSM" hidden="1">"[ACTIVITY"</definedName>
    <definedName name="EV__MEMORYCVW__INVERSIONES_BRASIL_BUDGET_2014.XLSM_ACCOUNT_ACT" hidden="1">"[ACC_ACT_AUTOP"</definedName>
    <definedName name="EV__MEMORYCVW__INVERSIONES_BRASIL_BUDGET_2014.XLSM_CATEGORY" hidden="1">"[ACTUAL_Y_CB"</definedName>
    <definedName name="EV__MEMORYCVW__INVERSIONES_BRASIL_BUDGET_2014.XLSM_COUNTRY" hidden="1">"[JER_1"</definedName>
    <definedName name="EV__MEMORYCVW__INVERSIONES_BRASIL_BUDGET_2014.XLSM_CUSTOM_1" hidden="1">"[DUMMY_C1"</definedName>
    <definedName name="EV__MEMORYCVW__INVERSIONES_BRASIL_BUDGET_2014.XLSM_CUSTOM_2" hidden="1">"[DUMMY_C2"</definedName>
    <definedName name="EV__MEMORYCVW__INVERSIONES_BRASIL_BUDGET_2014.XLSM_DATASRC_ACT" hidden="1">"[INPUT"</definedName>
    <definedName name="EV__MEMORYCVW__INVERSIONES_BRASIL_BUDGET_2014.XLSM_ENTITY" hidden="1">"[1113"</definedName>
    <definedName name="EV__MEMORYCVW__INVERSIONES_BRASIL_BUDGET_2014.XLSM_MEASURES" hidden="1">"[YTD"</definedName>
    <definedName name="EV__MEMORYCVW__INVERSIONES_BRASIL_BUDGET_2014.XLSM_SECTIONS" hidden="1">"[TRMODUMMY"</definedName>
    <definedName name="EV__MEMORYCVW__INVERSIONES_BRASIL_BUDGET_2014.XLSM_SECTOR" hidden="1">"[SECTORS"</definedName>
    <definedName name="EV__MEMORYCVW__INVERSIONES_BRASIL_BUDGET_2014.XLSM_TIME" hidden="1">"[2013.APR"</definedName>
    <definedName name="EV__MEMORYCVW__INVERSIONES_BRASIL_BUDGET_2014_ANA.XLSM" hidden="1">"[ACTIVITY"</definedName>
    <definedName name="EV__MEMORYCVW__INVERSIONES_BRASIL_BUDGET_2014_ANA.XLSM_ACCOUNT_ACT" hidden="1">"[ACC_ACT_AUTOP"</definedName>
    <definedName name="EV__MEMORYCVW__INVERSIONES_BRASIL_BUDGET_2014_ANA.XLSM_CATEGORY" hidden="1">"[ACTUAL_Y_CB"</definedName>
    <definedName name="EV__MEMORYCVW__INVERSIONES_BRASIL_BUDGET_2014_ANA.XLSM_COUNTRY" hidden="1">"[JER_1"</definedName>
    <definedName name="EV__MEMORYCVW__INVERSIONES_BRASIL_BUDGET_2014_ANA.XLSM_CUSTOM_1" hidden="1">"[DUMMY_C1"</definedName>
    <definedName name="EV__MEMORYCVW__INVERSIONES_BRASIL_BUDGET_2014_ANA.XLSM_CUSTOM_2" hidden="1">"[DUMMY_C2"</definedName>
    <definedName name="EV__MEMORYCVW__INVERSIONES_BRASIL_BUDGET_2014_ANA.XLSM_DATASRC_ACT" hidden="1">"[INPUT"</definedName>
    <definedName name="EV__MEMORYCVW__INVERSIONES_BRASIL_BUDGET_2014_ANA.XLSM_ENTITY" hidden="1">"[1113"</definedName>
    <definedName name="EV__MEMORYCVW__INVERSIONES_BRASIL_BUDGET_2014_ANA.XLSM_MEASURES" hidden="1">"[YTD"</definedName>
    <definedName name="EV__MEMORYCVW__INVERSIONES_BRASIL_BUDGET_2014_ANA.XLSM_SECTIONS" hidden="1">"[TRMODUMMY"</definedName>
    <definedName name="EV__MEMORYCVW__INVERSIONES_BRASIL_BUDGET_2014_ANA.XLSM_SECTOR" hidden="1">"[SECTORS"</definedName>
    <definedName name="EV__MEMORYCVW__INVERSIONES_BRASIL_BUDGET_2014_ANA.XLSM_TIME" hidden="1">"[2013.APR"</definedName>
    <definedName name="EV__MEMORYCVW__LIBRO1" hidden="1">"[FINANCE"</definedName>
    <definedName name="EV__MEMORYCVW__LIBRO1_ACCOUNT_FIN" hidden="1">"[BS"</definedName>
    <definedName name="EV__MEMORYCVW__LIBRO1_CATEGORY" hidden="1">"[ACTUAL"</definedName>
    <definedName name="EV__MEMORYCVW__LIBRO1_COUNTRY" hidden="1">"[JER_1"</definedName>
    <definedName name="EV__MEMORYCVW__LIBRO1_CUSTOM_1" hidden="1">"[DUMMY_C1"</definedName>
    <definedName name="EV__MEMORYCVW__LIBRO1_CUSTOM_2" hidden="1">"[DUMMY_C2"</definedName>
    <definedName name="EV__MEMORYCVW__LIBRO1_DATASRC" hidden="1">"[CONSO_2"</definedName>
    <definedName name="EV__MEMORYCVW__LIBRO1_ENTITY" hidden="1">"[DUME"</definedName>
    <definedName name="EV__MEMORYCVW__LIBRO1_FLOW" hidden="1">"[SF"</definedName>
    <definedName name="EV__MEMORYCVW__LIBRO1_GROUPS" hidden="1">"[G_113"</definedName>
    <definedName name="EV__MEMORYCVW__LIBRO1_INTCO" hidden="1">"[ALL_IC"</definedName>
    <definedName name="EV__MEMORYCVW__LIBRO1_MEASURES" hidden="1">"[YTD"</definedName>
    <definedName name="EV__MEMORYCVW__LIBRO1_RPTCURRENCY" hidden="1">"[EUR"</definedName>
    <definedName name="EV__MEMORYCVW__LIBRO1_SECTOR" hidden="1">"[SECTORS"</definedName>
    <definedName name="EV__MEMORYCVW__LIBRO1_TIME" hidden="1">"[2012.MAR"</definedName>
    <definedName name="EV__MEMORYCVW__LIBRO10" hidden="1">"[HHRR"</definedName>
    <definedName name="EV__MEMORYCVW__LIBRO10_ACCOUNT_RRHH" hidden="1">"[ACC_RRHH_000200"</definedName>
    <definedName name="EV__MEMORYCVW__LIBRO10_CATEGORY" hidden="1">"[ACTUAL"</definedName>
    <definedName name="EV__MEMORYCVW__LIBRO10_COUNTRY" hidden="1">"[JER_1"</definedName>
    <definedName name="EV__MEMORYCVW__LIBRO10_CUSTOM_1" hidden="1">"[DUMMY_C1"</definedName>
    <definedName name="EV__MEMORYCVW__LIBRO10_CUSTOM_2" hidden="1">"[DUMMY_C2"</definedName>
    <definedName name="EV__MEMORYCVW__LIBRO10_DATASRC_I_HR" hidden="1">"[CORR"</definedName>
    <definedName name="EV__MEMORYCVW__LIBRO10_DEPARTMENT" hidden="1">"[DEP_RRHH_021700"</definedName>
    <definedName name="EV__MEMORYCVW__LIBRO10_ENTITY" hidden="1">"[GRUPO_CONS"</definedName>
    <definedName name="EV__MEMORYCVW__LIBRO10_FLOW_RRHH" hidden="1">"[F_VAR"</definedName>
    <definedName name="EV__MEMORYCVW__LIBRO10_GROUPS" hidden="1">"[NON_GROUP"</definedName>
    <definedName name="EV__MEMORYCVW__LIBRO10_INTCO_INONE" hidden="1">"[I_NONE"</definedName>
    <definedName name="EV__MEMORYCVW__LIBRO10_MEASURES" hidden="1">"[PERIODIC"</definedName>
    <definedName name="EV__MEMORYCVW__LIBRO10_RPTCURRENCY" hidden="1">"[EUR"</definedName>
    <definedName name="EV__MEMORYCVW__LIBRO10_SECTOR" hidden="1">"[SECTORS"</definedName>
    <definedName name="EV__MEMORYCVW__LIBRO10_SEX" hidden="1">"[TOT_SEX"</definedName>
    <definedName name="EV__MEMORYCVW__LIBRO10_TIME" hidden="1">"[SELECT_TIME"</definedName>
    <definedName name="EV__MEMORYCVW__LIBRO12" hidden="1">"[FINANCE"</definedName>
    <definedName name="EV__MEMORYCVW__LIBRO12_ACCOUNT_FIN" hidden="1">"[BS"</definedName>
    <definedName name="EV__MEMORYCVW__LIBRO12_CATEGORY" hidden="1">"[ACTUAL"</definedName>
    <definedName name="EV__MEMORYCVW__LIBRO12_COUNTRY" hidden="1">"[JER_1"</definedName>
    <definedName name="EV__MEMORYCVW__LIBRO12_CUSTOM_1" hidden="1">"[DUMMY_C1"</definedName>
    <definedName name="EV__MEMORYCVW__LIBRO12_CUSTOM_2" hidden="1">"[DUMMY_C2"</definedName>
    <definedName name="EV__MEMORYCVW__LIBRO12_DATASRC" hidden="1">"[CONSO_2"</definedName>
    <definedName name="EV__MEMORYCVW__LIBRO12_ENTITY" hidden="1">"[DUME"</definedName>
    <definedName name="EV__MEMORYCVW__LIBRO12_FLOW" hidden="1">"[SF"</definedName>
    <definedName name="EV__MEMORYCVW__LIBRO12_GROUPS" hidden="1">"[G_113"</definedName>
    <definedName name="EV__MEMORYCVW__LIBRO12_INTCO" hidden="1">"[ALL_IC"</definedName>
    <definedName name="EV__MEMORYCVW__LIBRO12_MEASURES" hidden="1">"[YTD"</definedName>
    <definedName name="EV__MEMORYCVW__LIBRO12_RPTCURRENCY" hidden="1">"[EUR"</definedName>
    <definedName name="EV__MEMORYCVW__LIBRO12_SECTOR" hidden="1">"[SECTORS"</definedName>
    <definedName name="EV__MEMORYCVW__LIBRO12_TIME" hidden="1">"[2012.MAR"</definedName>
    <definedName name="EV__MEMORYCVW__LIBRO2" hidden="1">"[FINANCE"</definedName>
    <definedName name="EV__MEMORYCVW__LIBRO2_ACCOUNT_ACT" hidden="1">"[ACC_ACT_AUTOP"</definedName>
    <definedName name="EV__MEMORYCVW__LIBRO2_ACCOUNT_FIN" hidden="1">"[BS"</definedName>
    <definedName name="EV__MEMORYCVW__LIBRO2_ACCOUNT_INV" hidden="1">"[ACC_INV_00100"</definedName>
    <definedName name="EV__MEMORYCVW__LIBRO2_ACCOUNT_LOCAL" hidden="1">"[BS"</definedName>
    <definedName name="EV__MEMORYCVW__LIBRO2_ACCOUNT_RRHH" hidden="1">"[ACC_RRHH_000200"</definedName>
    <definedName name="EV__MEMORYCVW__LIBRO2_CATEGORY" hidden="1">"[IG_CATEGORY"</definedName>
    <definedName name="EV__MEMORYCVW__LIBRO2_COUNTRY" hidden="1">"[JER_1"</definedName>
    <definedName name="EV__MEMORYCVW__LIBRO2_CUSTOM_1" hidden="1">"[DUMMY_C1"</definedName>
    <definedName name="EV__MEMORYCVW__LIBRO2_CUSTOM_2" hidden="1">"[DUMMY_C2"</definedName>
    <definedName name="EV__MEMORYCVW__LIBRO2_DATASRC" hidden="1">"[CONSO"</definedName>
    <definedName name="EV__MEMORYCVW__LIBRO2_DATASRC_ACT" hidden="1">"[INPUT"</definedName>
    <definedName name="EV__MEMORYCVW__LIBRO2_DATASRC_I_HR" hidden="1">"[TOTAL_DATASRC_I_HR"</definedName>
    <definedName name="EV__MEMORYCVW__LIBRO2_DEPARTMENT" hidden="1">"[DEP_RRHH_021700"</definedName>
    <definedName name="EV__MEMORYCVW__LIBRO2_ENTITY" hidden="1">"[DUME"</definedName>
    <definedName name="EV__MEMORYCVW__LIBRO2_FLOW" hidden="1">"[SF"</definedName>
    <definedName name="EV__MEMORYCVW__LIBRO2_FLOW_RRHH" hidden="1">"[F_VAR"</definedName>
    <definedName name="EV__MEMORYCVW__LIBRO2_GROUPS" hidden="1">"[NON_GROUP"</definedName>
    <definedName name="EV__MEMORYCVW__LIBRO2_INTCO" hidden="1">"[ALL_IC"</definedName>
    <definedName name="EV__MEMORYCVW__LIBRO2_INTCO_INONE" hidden="1">"[I_NONE"</definedName>
    <definedName name="EV__MEMORYCVW__LIBRO2_MEASURES" hidden="1">"[YTD"</definedName>
    <definedName name="EV__MEMORYCVW__LIBRO2_PROJECT" hidden="1">"[PROJECT_TOT"</definedName>
    <definedName name="EV__MEMORYCVW__LIBRO2_RPTCURRENCY" hidden="1">"[EUR"</definedName>
    <definedName name="EV__MEMORYCVW__LIBRO2_SECTIONS" hidden="1">"[TRMODUMMY"</definedName>
    <definedName name="EV__MEMORYCVW__LIBRO2_SECTOR" hidden="1">"[SECTORS"</definedName>
    <definedName name="EV__MEMORYCVW__LIBRO2_SEX" hidden="1">"[TOT_SEX"</definedName>
    <definedName name="EV__MEMORYCVW__LIBRO2_TIME" hidden="1">"[2012.JUN"</definedName>
    <definedName name="EV__MEMORYCVW__LIBRO20" hidden="1">"[FINANCE"</definedName>
    <definedName name="EV__MEMORYCVW__LIBRO20_ACCOUNT_FIN" hidden="1">"[BS"</definedName>
    <definedName name="EV__MEMORYCVW__LIBRO20_CATEGORY" hidden="1">"[ACTUAL"</definedName>
    <definedName name="EV__MEMORYCVW__LIBRO20_COUNTRY" hidden="1">"[JER_1"</definedName>
    <definedName name="EV__MEMORYCVW__LIBRO20_CUSTOM_1" hidden="1">"[DUMMY_C1"</definedName>
    <definedName name="EV__MEMORYCVW__LIBRO20_CUSTOM_2" hidden="1">"[DUMMY_C2"</definedName>
    <definedName name="EV__MEMORYCVW__LIBRO20_DATASRC" hidden="1">"[CONSO_2"</definedName>
    <definedName name="EV__MEMORYCVW__LIBRO20_ENTITY" hidden="1">"[DUME"</definedName>
    <definedName name="EV__MEMORYCVW__LIBRO20_FLOW" hidden="1">"[SF"</definedName>
    <definedName name="EV__MEMORYCVW__LIBRO20_GROUPS" hidden="1">"[G_113"</definedName>
    <definedName name="EV__MEMORYCVW__LIBRO20_INTCO" hidden="1">"[ALL_IC"</definedName>
    <definedName name="EV__MEMORYCVW__LIBRO20_MEASURES" hidden="1">"[YTD"</definedName>
    <definedName name="EV__MEMORYCVW__LIBRO20_RPTCURRENCY" hidden="1">"[EUR"</definedName>
    <definedName name="EV__MEMORYCVW__LIBRO20_SECTOR" hidden="1">"[SECTORS"</definedName>
    <definedName name="EV__MEMORYCVW__LIBRO20_TIME" hidden="1">"[2012.MAR"</definedName>
    <definedName name="EV__MEMORYCVW__LIBRO25" hidden="1">"[INVESTMENTS"</definedName>
    <definedName name="EV__MEMORYCVW__LIBRO25_ACCOUNT_INV" hidden="1">"[ACC_INV_00100"</definedName>
    <definedName name="EV__MEMORYCVW__LIBRO25_CATEGORY" hidden="1">"[IG_CATEGORY"</definedName>
    <definedName name="EV__MEMORYCVW__LIBRO25_COUNTRY" hidden="1">"[JER_1"</definedName>
    <definedName name="EV__MEMORYCVW__LIBRO25_CUSTOM_1" hidden="1">"[DUMMY_C1"</definedName>
    <definedName name="EV__MEMORYCVW__LIBRO25_CUSTOM_2" hidden="1">"[DUMMY_C2"</definedName>
    <definedName name="EV__MEMORYCVW__LIBRO25_DATASRC" hidden="1">"[CONSO"</definedName>
    <definedName name="EV__MEMORYCVW__LIBRO25_ENTITY" hidden="1">"[WORKSTATUS"</definedName>
    <definedName name="EV__MEMORYCVW__LIBRO25_FLOW" hidden="1">"[F99"</definedName>
    <definedName name="EV__MEMORYCVW__LIBRO25_GROUPS" hidden="1">"[NON_GROUP"</definedName>
    <definedName name="EV__MEMORYCVW__LIBRO25_INTCO_INONE" hidden="1">"[I_NONE"</definedName>
    <definedName name="EV__MEMORYCVW__LIBRO25_MEASURES" hidden="1">"[YTD"</definedName>
    <definedName name="EV__MEMORYCVW__LIBRO25_PROJECT" hidden="1">"[PROJECT_TOT"</definedName>
    <definedName name="EV__MEMORYCVW__LIBRO25_RPTCURRENCY" hidden="1">"[EUR"</definedName>
    <definedName name="EV__MEMORYCVW__LIBRO25_SECTOR" hidden="1">"[SECTORS"</definedName>
    <definedName name="EV__MEMORYCVW__LIBRO25_TIME" hidden="1">"[2012.JAN"</definedName>
    <definedName name="EV__MEMORYCVW__LIBRO3" hidden="1">"[FINANCE"</definedName>
    <definedName name="EV__MEMORYCVW__LIBRO3.XLS" hidden="1">"[FS_FISCAL"</definedName>
    <definedName name="EV__MEMORYCVW__LIBRO3.XLS_CATEGORY" hidden="1">"[ACTUAL"</definedName>
    <definedName name="EV__MEMORYCVW__LIBRO3.XLS_DATASRC" hidden="1">"[CONSO"</definedName>
    <definedName name="EV__MEMORYCVW__LIBRO3.XLS_ENTITY" hidden="1">"[1001"</definedName>
    <definedName name="EV__MEMORYCVW__LIBRO3.XLS_FS_ACCOUNTFISCAL" hidden="1">"[24203009"</definedName>
    <definedName name="EV__MEMORYCVW__LIBRO3.XLS_FS_FLOW" hidden="1">"[F999"</definedName>
    <definedName name="EV__MEMORYCVW__LIBRO3.XLS_FS_GROUPS" hidden="1">"[NON_GROUP"</definedName>
    <definedName name="EV__MEMORYCVW__LIBRO3.XLS_INTCO" hidden="1">"[ALL_IC"</definedName>
    <definedName name="EV__MEMORYCVW__LIBRO3.XLS_MEASURES" hidden="1">"[YTD"</definedName>
    <definedName name="EV__MEMORYCVW__LIBRO3.XLS_RPTCURRENCY" hidden="1">"[LC"</definedName>
    <definedName name="EV__MEMORYCVW__LIBRO3.XLS_TIME" hidden="1">"[2011.DEC"</definedName>
    <definedName name="EV__MEMORYCVW__LIBRO3_ACCOUNT_ACT" hidden="1">"[ACC_ACT_000001"</definedName>
    <definedName name="EV__MEMORYCVW__LIBRO3_ACCOUNT_FIN" hidden="1">"[BS"</definedName>
    <definedName name="EV__MEMORYCVW__LIBRO3_ACCOUNT_MACRO" hidden="1">"[ACC_MACRO_0001"</definedName>
    <definedName name="EV__MEMORYCVW__LIBRO3_CATEGORY" hidden="1">"[IG_CATEGORY"</definedName>
    <definedName name="EV__MEMORYCVW__LIBRO3_COUNTRY" hidden="1">"[JER_1"</definedName>
    <definedName name="EV__MEMORYCVW__LIBRO3_CUSTOM_1" hidden="1">"[DUMMY_C1"</definedName>
    <definedName name="EV__MEMORYCVW__LIBRO3_CUSTOM_2" hidden="1">"[DUMMY_C2"</definedName>
    <definedName name="EV__MEMORYCVW__LIBRO3_DATASRC" hidden="1">"[CONSO_2"</definedName>
    <definedName name="EV__MEMORYCVW__LIBRO3_DATASRC_ACT" hidden="1">"[INPUT_CORR"</definedName>
    <definedName name="EV__MEMORYCVW__LIBRO3_ENTITY" hidden="1">"[GRUPO_CONS"</definedName>
    <definedName name="EV__MEMORYCVW__LIBRO3_FLOW" hidden="1">"[SF"</definedName>
    <definedName name="EV__MEMORYCVW__LIBRO3_FS_ACCOUNTFISCAL" hidden="1">"[PCESAIII2.CG"</definedName>
    <definedName name="EV__MEMORYCVW__LIBRO3_FS_FLOW" hidden="1">"[F999"</definedName>
    <definedName name="EV__MEMORYCVW__LIBRO3_FS_GROUPS" hidden="1">"[G_001"</definedName>
    <definedName name="EV__MEMORYCVW__LIBRO3_GROUPS" hidden="1">"[NON_GROUP"</definedName>
    <definedName name="EV__MEMORYCVW__LIBRO3_INTCO" hidden="1">"[ALL_IC"</definedName>
    <definedName name="EV__MEMORYCVW__LIBRO3_MEASURES" hidden="1">"[YTD"</definedName>
    <definedName name="EV__MEMORYCVW__LIBRO3_RPTCURRENCY" hidden="1">"[EUR"</definedName>
    <definedName name="EV__MEMORYCVW__LIBRO3_SECTIONS" hidden="1">"[TRMODUMMY"</definedName>
    <definedName name="EV__MEMORYCVW__LIBRO3_SECTOR" hidden="1">"[SECTORS"</definedName>
    <definedName name="EV__MEMORYCVW__LIBRO3_TIME" hidden="1">"[SELECT_TIME"</definedName>
    <definedName name="EV__MEMORYCVW__LIBRO4" hidden="1">"[FINANCE"</definedName>
    <definedName name="EV__MEMORYCVW__LIBRO4.XLS" hidden="1">"[FINANCE"</definedName>
    <definedName name="EV__MEMORYCVW__LIBRO4.XLS_ACCOUNT_FIN" hidden="1">"[BS"</definedName>
    <definedName name="EV__MEMORYCVW__LIBRO4.XLS_CATEGORY" hidden="1">"[BRA_CHL_2012"</definedName>
    <definedName name="EV__MEMORYCVW__LIBRO4.XLS_COUNTRY" hidden="1">"[JER_1"</definedName>
    <definedName name="EV__MEMORYCVW__LIBRO4.XLS_CUSTOM_1" hidden="1">"[DUMMY_C1"</definedName>
    <definedName name="EV__MEMORYCVW__LIBRO4.XLS_CUSTOM_2" hidden="1">"[DUMMY_C2"</definedName>
    <definedName name="EV__MEMORYCVW__LIBRO4.XLS_DATASRC" hidden="1">"[INPUT"</definedName>
    <definedName name="EV__MEMORYCVW__LIBRO4.XLS_ENTITY" hidden="1">"[SELECT_COMPANY"</definedName>
    <definedName name="EV__MEMORYCVW__LIBRO4.XLS_FLOW" hidden="1">"[SF"</definedName>
    <definedName name="EV__MEMORYCVW__LIBRO4.XLS_GROUPS" hidden="1">"[NON_GROUP"</definedName>
    <definedName name="EV__MEMORYCVW__LIBRO4.XLS_INTCO" hidden="1">"[G081"</definedName>
    <definedName name="EV__MEMORYCVW__LIBRO4.XLS_MEASURES" hidden="1">"[YTD"</definedName>
    <definedName name="EV__MEMORYCVW__LIBRO4.XLS_RPTCURRENCY" hidden="1">"[LC"</definedName>
    <definedName name="EV__MEMORYCVW__LIBRO4.XLS_SECTOR" hidden="1">"[AUTOP_BRASIL"</definedName>
    <definedName name="EV__MEMORYCVW__LIBRO4.XLS_TIME" hidden="1">"[2013.APR"</definedName>
    <definedName name="EV__MEMORYCVW__LIBRO4_ACCOUNT_FIN" hidden="1">"[BS"</definedName>
    <definedName name="EV__MEMORYCVW__LIBRO4_CATEGORY" hidden="1">"[ACTUAL"</definedName>
    <definedName name="EV__MEMORYCVW__LIBRO4_COUNTRY" hidden="1">"[JER_1"</definedName>
    <definedName name="EV__MEMORYCVW__LIBRO4_CUSTOM_1" hidden="1">"[DUMMY_C1"</definedName>
    <definedName name="EV__MEMORYCVW__LIBRO4_CUSTOM_2" hidden="1">"[DUMMY_C2"</definedName>
    <definedName name="EV__MEMORYCVW__LIBRO4_DATASRC" hidden="1">"[CONSO_2"</definedName>
    <definedName name="EV__MEMORYCVW__LIBRO4_ENTITY" hidden="1">"[DUME"</definedName>
    <definedName name="EV__MEMORYCVW__LIBRO4_FLOW" hidden="1">"[SF"</definedName>
    <definedName name="EV__MEMORYCVW__LIBRO4_GROUPS" hidden="1">"[G_113"</definedName>
    <definedName name="EV__MEMORYCVW__LIBRO4_INTCO" hidden="1">"[ALL_IC"</definedName>
    <definedName name="EV__MEMORYCVW__LIBRO4_MEASURES" hidden="1">"[YTD"</definedName>
    <definedName name="EV__MEMORYCVW__LIBRO4_RPTCURRENCY" hidden="1">"[EUR"</definedName>
    <definedName name="EV__MEMORYCVW__LIBRO4_SECTOR" hidden="1">"[SECTORS"</definedName>
    <definedName name="EV__MEMORYCVW__LIBRO4_TIME" hidden="1">"[2012.MAR"</definedName>
    <definedName name="EV__MEMORYCVW__LIBRO5" hidden="1">"[FINANCE"</definedName>
    <definedName name="EV__MEMORYCVW__LIBRO5_ACCOUNT_FIN" hidden="1">"[BS"</definedName>
    <definedName name="EV__MEMORYCVW__LIBRO5_CATEGORY" hidden="1">"[ACTUAL"</definedName>
    <definedName name="EV__MEMORYCVW__LIBRO5_COUNTRY" hidden="1">"[JER_1"</definedName>
    <definedName name="EV__MEMORYCVW__LIBRO5_CUSTOM_1" hidden="1">"[DUMMY_C1"</definedName>
    <definedName name="EV__MEMORYCVW__LIBRO5_CUSTOM_2" hidden="1">"[DUMMY_C2"</definedName>
    <definedName name="EV__MEMORYCVW__LIBRO5_DATASRC" hidden="1">"[CONSO_2"</definedName>
    <definedName name="EV__MEMORYCVW__LIBRO5_ENTITY" hidden="1">"[DUME"</definedName>
    <definedName name="EV__MEMORYCVW__LIBRO5_FLOW" hidden="1">"[SF"</definedName>
    <definedName name="EV__MEMORYCVW__LIBRO5_GROUPS" hidden="1">"[G_113"</definedName>
    <definedName name="EV__MEMORYCVW__LIBRO5_INTCO" hidden="1">"[ALL_IC"</definedName>
    <definedName name="EV__MEMORYCVW__LIBRO5_MEASURES" hidden="1">"[YTD"</definedName>
    <definedName name="EV__MEMORYCVW__LIBRO5_RPTCURRENCY" hidden="1">"[EUR"</definedName>
    <definedName name="EV__MEMORYCVW__LIBRO5_SECTOR" hidden="1">"[SECTORS"</definedName>
    <definedName name="EV__MEMORYCVW__LIBRO5_TIME" hidden="1">"[2012.MAR"</definedName>
    <definedName name="EV__MEMORYCVW__LIBRO6" hidden="1">"[FINANCE"</definedName>
    <definedName name="EV__MEMORYCVW__LIBRO6_ACCOUNT_FIN" hidden="1">"[RDOGRUPO"</definedName>
    <definedName name="EV__MEMORYCVW__LIBRO6_CATEGORY" hidden="1">"[TOT_CATEGORY"</definedName>
    <definedName name="EV__MEMORYCVW__LIBRO6_COUNTRY" hidden="1">"[JER_1"</definedName>
    <definedName name="EV__MEMORYCVW__LIBRO6_CUSTOM_1" hidden="1">"[DUMMY_C1"</definedName>
    <definedName name="EV__MEMORYCVW__LIBRO6_CUSTOM_2" hidden="1">"[DUMMY_C2"</definedName>
    <definedName name="EV__MEMORYCVW__LIBRO6_DATASRC" hidden="1">"[INPUT"</definedName>
    <definedName name="EV__MEMORYCVW__LIBRO6_ENTITY" hidden="1">"[WORKSTATUS"</definedName>
    <definedName name="EV__MEMORYCVW__LIBRO6_FLOW" hidden="1">"[SF"</definedName>
    <definedName name="EV__MEMORYCVW__LIBRO6_GROUPS" hidden="1">"[G_001"</definedName>
    <definedName name="EV__MEMORYCVW__LIBRO6_INTCO" hidden="1">"[ALL_IC"</definedName>
    <definedName name="EV__MEMORYCVW__LIBRO6_MEASURES" hidden="1">"[YTD"</definedName>
    <definedName name="EV__MEMORYCVW__LIBRO6_RPTCURRENCY" hidden="1">"[EUR"</definedName>
    <definedName name="EV__MEMORYCVW__LIBRO6_SECTOR" hidden="1">"[SECTORS"</definedName>
    <definedName name="EV__MEMORYCVW__LIBRO6_TIME" hidden="1">"[2005.TOTAL"</definedName>
    <definedName name="EV__MEMORYCVW__NOVA_PESTANYA_RRHH.XLSM" hidden="1">"[FINANCE"</definedName>
    <definedName name="EV__MEMORYCVW__PERFIL_CIAS_V3.XLSX" hidden="1">"[FINANCE"</definedName>
    <definedName name="EV__MEMORYCVW__PERFIL_CIAS_V3.XLSX_ACCOUNT_FIN" hidden="1">"[220100"</definedName>
    <definedName name="EV__MEMORYCVW__PERFIL_CIAS_V3.XLSX_CATEGORY" hidden="1">"[ACTUAL"</definedName>
    <definedName name="EV__MEMORYCVW__PERFIL_CIAS_V3.XLSX_COUNTRY" hidden="1">"[JER_1"</definedName>
    <definedName name="EV__MEMORYCVW__PERFIL_CIAS_V3.XLSX_CUSTOM_1" hidden="1">"[DUMMY_C1"</definedName>
    <definedName name="EV__MEMORYCVW__PERFIL_CIAS_V3.XLSX_CUSTOM_2" hidden="1">"[DUMMY_C2"</definedName>
    <definedName name="EV__MEMORYCVW__PERFIL_CIAS_V3.XLSX_DATASRC" hidden="1">"[AJ_POST"</definedName>
    <definedName name="EV__MEMORYCVW__PERFIL_CIAS_V3.XLSX_ENTITY" hidden="1">"[1138"</definedName>
    <definedName name="EV__MEMORYCVW__PERFIL_CIAS_V3.XLSX_FLOW" hidden="1">"[SF"</definedName>
    <definedName name="EV__MEMORYCVW__PERFIL_CIAS_V3.XLSX_GROUPS" hidden="1">"[G_001"</definedName>
    <definedName name="EV__MEMORYCVW__PERFIL_CIAS_V3.XLSX_INTCO" hidden="1">"[ALL_IC"</definedName>
    <definedName name="EV__MEMORYCVW__PERFIL_CIAS_V3.XLSX_MEASURES" hidden="1">"[YTD"</definedName>
    <definedName name="EV__MEMORYCVW__PERFIL_CIAS_V3.XLSX_RPTCURRENCY" hidden="1">"[GBP"</definedName>
    <definedName name="EV__MEMORYCVW__PERFIL_CIAS_V3.XLSX_SECTOR" hidden="1">"[SECTORS"</definedName>
    <definedName name="EV__MEMORYCVW__PERFIL_CIAS_V3.XLSX_TIME" hidden="1">"[2011.JUN"</definedName>
    <definedName name="EV__MEMORYCVW__PRESUPUESTO_V3.XLSM" hidden="1">"[FINANCE"</definedName>
    <definedName name="EV__MEMORYCVW__PRESUPUESTO_V3.XLSM_ACCOUNT_FIN" hidden="1">"[BS"</definedName>
    <definedName name="EV__MEMORYCVW__PRESUPUESTO_V3.XLSM_CATEGORY" hidden="1">"[ACTUAL"</definedName>
    <definedName name="EV__MEMORYCVW__PRESUPUESTO_V3.XLSM_COUNTRY" hidden="1">"[JER_1"</definedName>
    <definedName name="EV__MEMORYCVW__PRESUPUESTO_V3.XLSM_CUSTOM_1" hidden="1">"[DUMMY_C1"</definedName>
    <definedName name="EV__MEMORYCVW__PRESUPUESTO_V3.XLSM_CUSTOM_2" hidden="1">"[DUMMY_C2"</definedName>
    <definedName name="EV__MEMORYCVW__PRESUPUESTO_V3.XLSM_DATASRC" hidden="1">"[CONSO_2"</definedName>
    <definedName name="EV__MEMORYCVW__PRESUPUESTO_V3.XLSM_ENTITY" hidden="1">"[E001"</definedName>
    <definedName name="EV__MEMORYCVW__PRESUPUESTO_V3.XLSM_FLOW" hidden="1">"[SF"</definedName>
    <definedName name="EV__MEMORYCVW__PRESUPUESTO_V3.XLSM_GROUPS" hidden="1">"[G_001"</definedName>
    <definedName name="EV__MEMORYCVW__PRESUPUESTO_V3.XLSM_INTCO" hidden="1">"[ALL_IC"</definedName>
    <definedName name="EV__MEMORYCVW__PRESUPUESTO_V3.XLSM_MEASURES" hidden="1">"[YTD"</definedName>
    <definedName name="EV__MEMORYCVW__PRESUPUESTO_V3.XLSM_RPTCURRENCY" hidden="1">"[EUR"</definedName>
    <definedName name="EV__MEMORYCVW__PRESUPUESTO_V3.XLSM_SECTOR" hidden="1">"[SECTORS"</definedName>
    <definedName name="EV__MEMORYCVW__PRESUPUESTO_V3.XLSM_TIME" hidden="1">"[2012.APR"</definedName>
    <definedName name="EV__MEMORYCVW__PRIORIZACIÓN_TAREAS_BPC_20120127.XLS" hidden="1">"[FINANCE"</definedName>
    <definedName name="EV__MEMORYCVW__PRIORIZACIÓN_TAREAS_BPC_20120127.XLS_ACCOUNT_FIN" hidden="1">"[BS"</definedName>
    <definedName name="EV__MEMORYCVW__PRIORIZACIÓN_TAREAS_BPC_20120127.XLS_CATEGORY" hidden="1">"[ACTUAL"</definedName>
    <definedName name="EV__MEMORYCVW__PRIORIZACIÓN_TAREAS_BPC_20120127.XLS_COUNTRY" hidden="1">"[JER_1"</definedName>
    <definedName name="EV__MEMORYCVW__PRIORIZACIÓN_TAREAS_BPC_20120127.XLS_CUSTOM_1" hidden="1">"[DUMMY_C1"</definedName>
    <definedName name="EV__MEMORYCVW__PRIORIZACIÓN_TAREAS_BPC_20120127.XLS_CUSTOM_2" hidden="1">"[DUMMY_C2"</definedName>
    <definedName name="EV__MEMORYCVW__PRIORIZACIÓN_TAREAS_BPC_20120127.XLS_DATASRC" hidden="1">"[CONSO"</definedName>
    <definedName name="EV__MEMORYCVW__PRIORIZACIÓN_TAREAS_BPC_20120127.XLS_ENTITY" hidden="1">"[1231"</definedName>
    <definedName name="EV__MEMORYCVW__PRIORIZACIÓN_TAREAS_BPC_20120127.XLS_FLOW" hidden="1">"[SF"</definedName>
    <definedName name="EV__MEMORYCVW__PRIORIZACIÓN_TAREAS_BPC_20120127.XLS_GROUPS" hidden="1">"[G_001"</definedName>
    <definedName name="EV__MEMORYCVW__PRIORIZACIÓN_TAREAS_BPC_20120127.XLS_INTCO" hidden="1">"[ALL_IC"</definedName>
    <definedName name="EV__MEMORYCVW__PRIORIZACIÓN_TAREAS_BPC_20120127.XLS_MEASURES" hidden="1">"[YTD"</definedName>
    <definedName name="EV__MEMORYCVW__PRIORIZACIÓN_TAREAS_BPC_20120127.XLS_RPTCURRENCY" hidden="1">"[GBP"</definedName>
    <definedName name="EV__MEMORYCVW__PRIORIZACIÓN_TAREAS_BPC_20120127.XLS_SECTOR" hidden="1">"[CONC_ESP"</definedName>
    <definedName name="EV__MEMORYCVW__PRIORIZACIÓN_TAREAS_BPC_20120127.XLS_TIME" hidden="1">"[2010.DEC"</definedName>
    <definedName name="EV__MEMORYCVW__REPORTING_MENSUAL.XLSM" hidden="1">"[FINANCE"</definedName>
    <definedName name="EV__MEMORYCVW__REPORTING_MENSUAL.XLSM_ACCOUNT_FIN" hidden="1">"[BS"</definedName>
    <definedName name="EV__MEMORYCVW__REPORTING_MENSUAL.XLSM_CATEGORY" hidden="1">"[ACTUAL"</definedName>
    <definedName name="EV__MEMORYCVW__REPORTING_MENSUAL.XLSM_COUNTRY" hidden="1">"[JER_1"</definedName>
    <definedName name="EV__MEMORYCVW__REPORTING_MENSUAL.XLSM_CUSTOM_1" hidden="1">"[DUMMY_C1"</definedName>
    <definedName name="EV__MEMORYCVW__REPORTING_MENSUAL.XLSM_CUSTOM_2" hidden="1">"[DUMMY_C2"</definedName>
    <definedName name="EV__MEMORYCVW__REPORTING_MENSUAL.XLSM_DATASRC" hidden="1">"[CONSO_2"</definedName>
    <definedName name="EV__MEMORYCVW__REPORTING_MENSUAL.XLSM_ENTITY" hidden="1">"[1059"</definedName>
    <definedName name="EV__MEMORYCVW__REPORTING_MENSUAL.XLSM_FLOW" hidden="1">"[SF"</definedName>
    <definedName name="EV__MEMORYCVW__REPORTING_MENSUAL.XLSM_GROUPS" hidden="1">"[G_113"</definedName>
    <definedName name="EV__MEMORYCVW__REPORTING_MENSUAL.XLSM_INTCO" hidden="1">"[ALL_IC"</definedName>
    <definedName name="EV__MEMORYCVW__REPORTING_MENSUAL.XLSM_MEASURES" hidden="1">"[YTD"</definedName>
    <definedName name="EV__MEMORYCVW__REPORTING_MENSUAL.XLSM_RPTCURRENCY" hidden="1">"[EUR"</definedName>
    <definedName name="EV__MEMORYCVW__REPORTING_MENSUAL.XLSM_SECTOR" hidden="1">"[SECTORS"</definedName>
    <definedName name="EV__MEMORYCVW__REPORTING_MENSUAL.XLSM_TIME" hidden="1">"[2012.JAN"</definedName>
    <definedName name="EV__MEMORYCVW__TEST.XLSM" hidden="1">"[FINANCE"</definedName>
    <definedName name="EV__MEMORYCVW__TEST.XLSM_ACCOUNT_FIN" hidden="1">"[RDOGRUPO"</definedName>
    <definedName name="EV__MEMORYCVW__TEST.XLSM_CATEGORY" hidden="1">"[ACTUAL"</definedName>
    <definedName name="EV__MEMORYCVW__TEST.XLSM_COUNTRY" hidden="1">"[JER_1"</definedName>
    <definedName name="EV__MEMORYCVW__TEST.XLSM_CUSTOM_1" hidden="1">"[DUMMY_C1"</definedName>
    <definedName name="EV__MEMORYCVW__TEST.XLSM_CUSTOM_2" hidden="1">"[DUMMY_C2"</definedName>
    <definedName name="EV__MEMORYCVW__TEST.XLSM_DATASRC" hidden="1">"[AJ_POST"</definedName>
    <definedName name="EV__MEMORYCVW__TEST.XLSM_ENTITY" hidden="1">"[1113"</definedName>
    <definedName name="EV__MEMORYCVW__TEST.XLSM_FLOW" hidden="1">"[SF"</definedName>
    <definedName name="EV__MEMORYCVW__TEST.XLSM_GROUPS" hidden="1">"[G_001"</definedName>
    <definedName name="EV__MEMORYCVW__TEST.XLSM_INTCO" hidden="1">"[ALL_IC"</definedName>
    <definedName name="EV__MEMORYCVW__TEST.XLSM_MEASURES" hidden="1">"[YTD"</definedName>
    <definedName name="EV__MEMORYCVW__TEST.XLSM_RPTCURRENCY" hidden="1">"[GBP"</definedName>
    <definedName name="EV__MEMORYCVW__TEST.XLSM_SECTOR" hidden="1">"[SECTORS"</definedName>
    <definedName name="EV__MEMORYCVW__TEST.XLSM_TIME" hidden="1">"[2013.FEB"</definedName>
    <definedName name="EV__MEMORYCVW__TESTV31.XLSM" hidden="1">"[FINANCE"</definedName>
    <definedName name="EV__MEMORYCVW__TESTV31.XLSM_ACCOUNT_FIN" hidden="1">"[RDOGRUPO"</definedName>
    <definedName name="EV__MEMORYCVW__TESTV31.XLSM_CATEGORY" hidden="1">"[ACTUAL"</definedName>
    <definedName name="EV__MEMORYCVW__TESTV31.XLSM_COUNTRY" hidden="1">"[JER_1"</definedName>
    <definedName name="EV__MEMORYCVW__TESTV31.XLSM_CUSTOM_1" hidden="1">"[DUMMY_C1"</definedName>
    <definedName name="EV__MEMORYCVW__TESTV31.XLSM_CUSTOM_2" hidden="1">"[DUMMY_C2"</definedName>
    <definedName name="EV__MEMORYCVW__TESTV31.XLSM_DATASRC" hidden="1">"[AJ_POST"</definedName>
    <definedName name="EV__MEMORYCVW__TESTV31.XLSM_ENTITY" hidden="1">"[1042"</definedName>
    <definedName name="EV__MEMORYCVW__TESTV31.XLSM_FLOW" hidden="1">"[SF"</definedName>
    <definedName name="EV__MEMORYCVW__TESTV31.XLSM_GROUPS" hidden="1">"[G_001"</definedName>
    <definedName name="EV__MEMORYCVW__TESTV31.XLSM_INTCO" hidden="1">"[ALL_IC"</definedName>
    <definedName name="EV__MEMORYCVW__TESTV31.XLSM_MEASURES" hidden="1">"[YTD"</definedName>
    <definedName name="EV__MEMORYCVW__TESTV31.XLSM_RPTCURRENCY" hidden="1">"[GBP"</definedName>
    <definedName name="EV__MEMORYCVW__TESTV31.XLSM_SECTOR" hidden="1">"[SECTORS"</definedName>
    <definedName name="EV__MEMORYCVW__TESTV31.XLSM_TIME" hidden="1">"[2012.JUN"</definedName>
    <definedName name="EV__MEMORYCVW__TRAMS2.XLSX" hidden="1">"[ACTIVITY"</definedName>
    <definedName name="EV__MEMORYCVW__TRAMS2.XLSX_ACCOUNT_ACT" hidden="1">"[ACC_ACT_000001"</definedName>
    <definedName name="EV__MEMORYCVW__TRAMS2.XLSX_CATEGORY" hidden="1">"[ACTUAL"</definedName>
    <definedName name="EV__MEMORYCVW__TRAMS2.XLSX_COUNTRY" hidden="1">"[JER_1"</definedName>
    <definedName name="EV__MEMORYCVW__TRAMS2.XLSX_CUSTOM_1" hidden="1">"[DUMMY_C1"</definedName>
    <definedName name="EV__MEMORYCVW__TRAMS2.XLSX_CUSTOM_2" hidden="1">"[DUMMY_C2"</definedName>
    <definedName name="EV__MEMORYCVW__TRAMS2.XLSX_DATASRC_ACT" hidden="1">"[INPUT_CORR"</definedName>
    <definedName name="EV__MEMORYCVW__TRAMS2.XLSX_ENTITY" hidden="1">"[1113"</definedName>
    <definedName name="EV__MEMORYCVW__TRAMS2.XLSX_MEASURES" hidden="1">"[YTD"</definedName>
    <definedName name="EV__MEMORYCVW__TRAMS2.XLSX_SECTIONS" hidden="1">"[TRMODUMMY"</definedName>
    <definedName name="EV__MEMORYCVW__TRAMS2.XLSX_SECTOR" hidden="1">"[SECTORS"</definedName>
    <definedName name="EV__MEMORYCVW__TRAMS2.XLSX_TIME" hidden="1">"[2011.JUN"</definedName>
    <definedName name="EV__MEMORYCVW__USUARIOS_CONSO.XLS" hidden="1">"[ACTIVITY"</definedName>
    <definedName name="EV__MEMORYCVW__USUARIOS_CONSO.XLS_ACCOUNT_ACT" hidden="1">"[ACC_ACT_AUTOP"</definedName>
    <definedName name="EV__MEMORYCVW__USUARIOS_CONSO.XLS_CATEGORY" hidden="1">"[ACTUAL_Y_CB"</definedName>
    <definedName name="EV__MEMORYCVW__USUARIOS_CONSO.XLS_COUNTRY" hidden="1">"[JER_1"</definedName>
    <definedName name="EV__MEMORYCVW__USUARIOS_CONSO.XLS_CUSTOM_1" hidden="1">"[DUMMY_C1"</definedName>
    <definedName name="EV__MEMORYCVW__USUARIOS_CONSO.XLS_CUSTOM_2" hidden="1">"[DUMMY_C2"</definedName>
    <definedName name="EV__MEMORYCVW__USUARIOS_CONSO.XLS_DATASRC_ACT" hidden="1">"[INPUT"</definedName>
    <definedName name="EV__MEMORYCVW__USUARIOS_CONSO.XLS_ENTITY" hidden="1">"[1113"</definedName>
    <definedName name="EV__MEMORYCVW__USUARIOS_CONSO.XLS_MEASURES" hidden="1">"[YTD"</definedName>
    <definedName name="EV__MEMORYCVW__USUARIOS_CONSO.XLS_SECTIONS" hidden="1">"[TRMODUMMY"</definedName>
    <definedName name="EV__MEMORYCVW__USUARIOS_CONSO.XLS_SECTOR" hidden="1">"[SECTORS"</definedName>
    <definedName name="EV__MEMORYCVW__USUARIOS_CONSO.XLS_TIME" hidden="1">"[2013.APR"</definedName>
    <definedName name="EV__WBEVMODE__" hidden="1">1</definedName>
    <definedName name="EV__WBREFOPTIONS__" hidden="1">134217732</definedName>
    <definedName name="EV__WBVERSION__" hidden="1">0</definedName>
    <definedName name="EV__WSINFO__" hidden="1">"asd"</definedName>
    <definedName name="ewde" hidden="1">1</definedName>
    <definedName name="ewf" localSheetId="13" hidden="1">{"'Quadro'!$A$4:$BG$78"}</definedName>
    <definedName name="ewf" hidden="1">{"'Quadro'!$A$4:$BG$78"}</definedName>
    <definedName name="ewqe" localSheetId="13" hidden="1">{"MDE",#N/A,FALSE,"S-MDE"}</definedName>
    <definedName name="ewqe" hidden="1">{"MDE",#N/A,FALSE,"S-MDE"}</definedName>
    <definedName name="ewqe_1" localSheetId="13" hidden="1">{"MDE",#N/A,FALSE,"S-MDE"}</definedName>
    <definedName name="ewqe_1" hidden="1">{"MDE",#N/A,FALSE,"S-MDE"}</definedName>
    <definedName name="ewqe_1_1" localSheetId="13" hidden="1">{"MDE",#N/A,FALSE,"S-MDE"}</definedName>
    <definedName name="ewqe_1_1" hidden="1">{"MDE",#N/A,FALSE,"S-MDE"}</definedName>
    <definedName name="ewqe_1_1_1" localSheetId="13" hidden="1">{"MDE",#N/A,FALSE,"S-MDE"}</definedName>
    <definedName name="ewqe_1_1_1" hidden="1">{"MDE",#N/A,FALSE,"S-MDE"}</definedName>
    <definedName name="ewqe_1_2" localSheetId="13" hidden="1">{"MDE",#N/A,FALSE,"S-MDE"}</definedName>
    <definedName name="ewqe_1_2" hidden="1">{"MDE",#N/A,FALSE,"S-MDE"}</definedName>
    <definedName name="ewqe_2" localSheetId="13" hidden="1">{"MDE",#N/A,FALSE,"S-MDE"}</definedName>
    <definedName name="ewqe_2" hidden="1">{"MDE",#N/A,FALSE,"S-MDE"}</definedName>
    <definedName name="ewr" localSheetId="13" hidden="1">{"'gráf jan00'!$A$1:$AK$41"}</definedName>
    <definedName name="ewr" hidden="1">{"'gráf jan00'!$A$1:$AK$41"}</definedName>
    <definedName name="EWRGS" hidden="1">'[25]Movim. DOAR (31_12_03)'!#REF!</definedName>
    <definedName name="ewrtwe" localSheetId="13" hidden="1">{"'gráf jan00'!$A$1:$AK$41"}</definedName>
    <definedName name="ewrtwe" hidden="1">{"'gráf jan00'!$A$1:$AK$41"}</definedName>
    <definedName name="ewrtwe_1" localSheetId="13" hidden="1">{"'gráf jan00'!$A$1:$AK$41"}</definedName>
    <definedName name="ewrtwe_1" hidden="1">{"'gráf jan00'!$A$1:$AK$41"}</definedName>
    <definedName name="ewrtwe_1_1" localSheetId="13" hidden="1">{"'gráf jan00'!$A$1:$AK$41"}</definedName>
    <definedName name="ewrtwe_1_1" hidden="1">{"'gráf jan00'!$A$1:$AK$41"}</definedName>
    <definedName name="ewrtwe_1_1_1" localSheetId="13" hidden="1">{"'gráf jan00'!$A$1:$AK$41"}</definedName>
    <definedName name="ewrtwe_1_1_1" hidden="1">{"'gráf jan00'!$A$1:$AK$41"}</definedName>
    <definedName name="ewrtwe_1_2" localSheetId="13" hidden="1">{"'gráf jan00'!$A$1:$AK$41"}</definedName>
    <definedName name="ewrtwe_1_2" hidden="1">{"'gráf jan00'!$A$1:$AK$41"}</definedName>
    <definedName name="ewrtwe_2" localSheetId="13" hidden="1">{"'gráf jan00'!$A$1:$AK$41"}</definedName>
    <definedName name="ewrtwe_2" hidden="1">{"'gráf jan00'!$A$1:$AK$41"}</definedName>
    <definedName name="EXAME" localSheetId="13">[26]DADOS!#REF!</definedName>
    <definedName name="EXAME">#REF!</definedName>
    <definedName name="EXAME_GERAL">#REF!</definedName>
    <definedName name="EXAMES">#REF!</definedName>
    <definedName name="Excel_BuiltIn_Print_Area_7_1">#REF!</definedName>
    <definedName name="Excel_BuiltIn_Print_Titles_1_1">#REF!</definedName>
    <definedName name="Excel_BuiltIn_Print_Titles_3_1">#REF!</definedName>
    <definedName name="Excel_BuiltIn_Print_Titles_7_1">#REF!</definedName>
    <definedName name="Excel_BuiltIn_Print_Titles_8">#REF!</definedName>
    <definedName name="ExecFerro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Ferro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xecPes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ecPes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xpansao" localSheetId="13" hidden="1">{"'CptDifn'!$AA$32:$AG$32"}</definedName>
    <definedName name="expansao" hidden="1">{"'CptDifn'!$AA$32:$AG$32"}</definedName>
    <definedName name="EXPLOSIVO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PLOSIVO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xtensao" localSheetId="13" hidden="1">{"'RR'!$A$2:$E$81"}</definedName>
    <definedName name="Extensao" hidden="1">{"'RR'!$A$2:$E$81"}</definedName>
    <definedName name="extrato" localSheetId="13" hidden="1">{"'Quadro'!$A$4:$BG$78"}</definedName>
    <definedName name="extrato" hidden="1">{"'Quadro'!$A$4:$BG$78"}</definedName>
    <definedName name="eytuetyueyueyt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y" localSheetId="13" hidden="1">{"'CptDifn'!$AA$32:$AG$32"}</definedName>
    <definedName name="eyty" hidden="1">{"'CptDifn'!$AA$32:$AG$32"}</definedName>
    <definedName name="eyty_1" localSheetId="13" hidden="1">{"'CptDifn'!$AA$32:$AG$32"}</definedName>
    <definedName name="eyty_1" hidden="1">{"'CptDifn'!$AA$32:$AG$32"}</definedName>
    <definedName name="eyty_1_1" localSheetId="13" hidden="1">{"'CptDifn'!$AA$32:$AG$32"}</definedName>
    <definedName name="eyty_1_1" hidden="1">{"'CptDifn'!$AA$32:$AG$32"}</definedName>
    <definedName name="eyty_1_1_1" localSheetId="13" hidden="1">{"'CptDifn'!$AA$32:$AG$32"}</definedName>
    <definedName name="eyty_1_1_1" hidden="1">{"'CptDifn'!$AA$32:$AG$32"}</definedName>
    <definedName name="eyty_1_2" localSheetId="13" hidden="1">{"'CptDifn'!$AA$32:$AG$32"}</definedName>
    <definedName name="eyty_1_2" hidden="1">{"'CptDifn'!$AA$32:$AG$32"}</definedName>
    <definedName name="eyty_2" localSheetId="13" hidden="1">{"'CptDifn'!$AA$32:$AG$32"}</definedName>
    <definedName name="eyty_2" hidden="1">{"'CptDifn'!$AA$32:$AG$32"}</definedName>
    <definedName name="f" hidden="1">#REF!</definedName>
    <definedName name="F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biana" localSheetId="13" hidden="1">{"'gráf jan00'!$A$1:$AK$41"}</definedName>
    <definedName name="fabiana" hidden="1">{"'gráf jan00'!$A$1:$AK$41"}</definedName>
    <definedName name="fabiana_1" localSheetId="13" hidden="1">{"'gráf jan00'!$A$1:$AK$41"}</definedName>
    <definedName name="fabiana_1" hidden="1">{"'gráf jan00'!$A$1:$AK$41"}</definedName>
    <definedName name="fabiana_1_1" localSheetId="13" hidden="1">{"'gráf jan00'!$A$1:$AK$41"}</definedName>
    <definedName name="fabiana_1_1" hidden="1">{"'gráf jan00'!$A$1:$AK$41"}</definedName>
    <definedName name="fabiana_1_1_1" localSheetId="13" hidden="1">{"'gráf jan00'!$A$1:$AK$41"}</definedName>
    <definedName name="fabiana_1_1_1" hidden="1">{"'gráf jan00'!$A$1:$AK$41"}</definedName>
    <definedName name="fabiana_1_2" localSheetId="13" hidden="1">{"'gráf jan00'!$A$1:$AK$41"}</definedName>
    <definedName name="fabiana_1_2" hidden="1">{"'gráf jan00'!$A$1:$AK$41"}</definedName>
    <definedName name="fabiana_2" localSheetId="13" hidden="1">{"'gráf jan00'!$A$1:$AK$41"}</definedName>
    <definedName name="fabiana_2" hidden="1">{"'gráf jan00'!$A$1:$AK$41"}</definedName>
    <definedName name="Facão" localSheetId="13" hidden="1">{"'171'!$A$1:$Z$50"}</definedName>
    <definedName name="Facão" hidden="1">{"'171'!$A$1:$Z$50"}</definedName>
    <definedName name="Facão_1" localSheetId="13" hidden="1">{"'171'!$A$1:$Z$50"}</definedName>
    <definedName name="Facão_1" hidden="1">{"'171'!$A$1:$Z$50"}</definedName>
    <definedName name="Facão_1_1" localSheetId="13" hidden="1">{"'171'!$A$1:$Z$50"}</definedName>
    <definedName name="Facão_1_1" hidden="1">{"'171'!$A$1:$Z$50"}</definedName>
    <definedName name="Facão_1_1_1" localSheetId="13" hidden="1">{"'171'!$A$1:$Z$50"}</definedName>
    <definedName name="Facão_1_1_1" hidden="1">{"'171'!$A$1:$Z$50"}</definedName>
    <definedName name="Facão_1_2" localSheetId="13" hidden="1">{"'171'!$A$1:$Z$50"}</definedName>
    <definedName name="Facão_1_2" hidden="1">{"'171'!$A$1:$Z$50"}</definedName>
    <definedName name="Facão_2" localSheetId="13" hidden="1">{"'171'!$A$1:$Z$50"}</definedName>
    <definedName name="Facão_2" hidden="1">{"'171'!$A$1:$Z$50"}</definedName>
    <definedName name="FADSFDS" localSheetId="13" hidden="1">{"'REL CUSTODIF'!$B$1:$H$72"}</definedName>
    <definedName name="FADSFDS" hidden="1">{"'REL CUSTODIF'!$B$1:$H$72"}</definedName>
    <definedName name="falhasu202" localSheetId="13" hidden="1">{#N/A,#N/A,FALSE,"SITUAÇÃO DIÁRIA ";#N/A,#N/A,FALSE,"7 à 7"}</definedName>
    <definedName name="falhasu202" hidden="1">{#N/A,#N/A,FALSE,"SITUAÇÃO DIÁRIA ";#N/A,#N/A,FALSE,"7 à 7"}</definedName>
    <definedName name="Faro" localSheetId="13" hidden="1">{"'gráf jan00'!$A$1:$AK$41"}</definedName>
    <definedName name="Faro" hidden="1">{"'gráf jan00'!$A$1:$AK$41"}</definedName>
    <definedName name="FAROL_2" localSheetId="13" hidden="1">{"'gráf jan00'!$A$1:$AK$41"}</definedName>
    <definedName name="FAROL_2" hidden="1">{"'gráf jan00'!$A$1:$AK$41"}</definedName>
    <definedName name="FAROL_2_1" localSheetId="13" hidden="1">{"'gráf jan00'!$A$1:$AK$41"}</definedName>
    <definedName name="FAROL_2_1" hidden="1">{"'gráf jan00'!$A$1:$AK$41"}</definedName>
    <definedName name="FAROL_2_1_1" localSheetId="13" hidden="1">{"'gráf jan00'!$A$1:$AK$41"}</definedName>
    <definedName name="FAROL_2_1_1" hidden="1">{"'gráf jan00'!$A$1:$AK$41"}</definedName>
    <definedName name="FAROL_2_1_1_1" localSheetId="13" hidden="1">{"'gráf jan00'!$A$1:$AK$41"}</definedName>
    <definedName name="FAROL_2_1_1_1" hidden="1">{"'gráf jan00'!$A$1:$AK$41"}</definedName>
    <definedName name="FAROL_2_1_2" localSheetId="13" hidden="1">{"'gráf jan00'!$A$1:$AK$41"}</definedName>
    <definedName name="FAROL_2_1_2" hidden="1">{"'gráf jan00'!$A$1:$AK$41"}</definedName>
    <definedName name="FAROL_2_2" localSheetId="13" hidden="1">{"'gráf jan00'!$A$1:$AK$41"}</definedName>
    <definedName name="FAROL_2_2" hidden="1">{"'gráf jan00'!$A$1:$AK$41"}</definedName>
    <definedName name="FarolAno" localSheetId="13" hidden="1">{"'Quadro'!$A$4:$BG$78"}</definedName>
    <definedName name="FarolAno" hidden="1">{"'Quadro'!$A$4:$BG$78"}</definedName>
    <definedName name="FarolAno_1" localSheetId="13" hidden="1">{"'Quadro'!$A$4:$BG$78"}</definedName>
    <definedName name="FarolAno_1" hidden="1">{"'Quadro'!$A$4:$BG$78"}</definedName>
    <definedName name="FarolAno_1_1" localSheetId="13" hidden="1">{"'Quadro'!$A$4:$BG$78"}</definedName>
    <definedName name="FarolAno_1_1" hidden="1">{"'Quadro'!$A$4:$BG$78"}</definedName>
    <definedName name="FarolAno_1_1_1" localSheetId="13" hidden="1">{"'Quadro'!$A$4:$BG$78"}</definedName>
    <definedName name="FarolAno_1_1_1" hidden="1">{"'Quadro'!$A$4:$BG$78"}</definedName>
    <definedName name="FarolAno_1_2" localSheetId="13" hidden="1">{"'Quadro'!$A$4:$BG$78"}</definedName>
    <definedName name="FarolAno_1_2" hidden="1">{"'Quadro'!$A$4:$BG$78"}</definedName>
    <definedName name="FarolAno_2" localSheetId="13" hidden="1">{"'Quadro'!$A$4:$BG$78"}</definedName>
    <definedName name="FarolAno_2" hidden="1">{"'Quadro'!$A$4:$BG$78"}</definedName>
    <definedName name="FarolContratos1" localSheetId="13" hidden="1">{"'gráf jan00'!$A$1:$AK$41"}</definedName>
    <definedName name="FarolContratos1" hidden="1">{"'gráf jan00'!$A$1:$AK$41"}</definedName>
    <definedName name="fasd" localSheetId="13" hidden="1">{"'gráf jan00'!$A$1:$AK$41"}</definedName>
    <definedName name="fasd" hidden="1">{"'gráf jan00'!$A$1:$AK$41"}</definedName>
    <definedName name="fasd_1" localSheetId="13" hidden="1">{"'gráf jan00'!$A$1:$AK$41"}</definedName>
    <definedName name="fasd_1" hidden="1">{"'gráf jan00'!$A$1:$AK$41"}</definedName>
    <definedName name="fasd_1_1" localSheetId="13" hidden="1">{"'gráf jan00'!$A$1:$AK$41"}</definedName>
    <definedName name="fasd_1_1" hidden="1">{"'gráf jan00'!$A$1:$AK$41"}</definedName>
    <definedName name="fasd_1_1_1" localSheetId="13" hidden="1">{"'gráf jan00'!$A$1:$AK$41"}</definedName>
    <definedName name="fasd_1_1_1" hidden="1">{"'gráf jan00'!$A$1:$AK$41"}</definedName>
    <definedName name="fasd_1_2" localSheetId="13" hidden="1">{"'gráf jan00'!$A$1:$AK$41"}</definedName>
    <definedName name="fasd_1_2" hidden="1">{"'gráf jan00'!$A$1:$AK$41"}</definedName>
    <definedName name="fasd_2" localSheetId="13" hidden="1">{"'gráf jan00'!$A$1:$AK$41"}</definedName>
    <definedName name="fasd_2" hidden="1">{"'gráf jan00'!$A$1:$AK$41"}</definedName>
    <definedName name="FASDF" localSheetId="13" hidden="1">{#N/A,#N/A,FALSE,"ORC-ACKE";#N/A,#N/A,FALSE,"RESUMO"}</definedName>
    <definedName name="FASDF" hidden="1">{#N/A,#N/A,FALSE,"ORC-ACKE";#N/A,#N/A,FALSE,"RESUMO"}</definedName>
    <definedName name="fasdfasfdadsf" localSheetId="13" hidden="1">{"'gráf jan00'!$A$1:$AK$41"}</definedName>
    <definedName name="fasdfasfdadsf" hidden="1">{"'gráf jan00'!$A$1:$AK$41"}</definedName>
    <definedName name="fasdfasfdadsf_1" localSheetId="13" hidden="1">{"'gráf jan00'!$A$1:$AK$41"}</definedName>
    <definedName name="fasdfasfdadsf_1" hidden="1">{"'gráf jan00'!$A$1:$AK$41"}</definedName>
    <definedName name="fasdfasfdadsf_1_1" localSheetId="13" hidden="1">{"'gráf jan00'!$A$1:$AK$41"}</definedName>
    <definedName name="fasdfasfdadsf_1_1" hidden="1">{"'gráf jan00'!$A$1:$AK$41"}</definedName>
    <definedName name="fasdfasfdadsf_1_1_1" localSheetId="13" hidden="1">{"'gráf jan00'!$A$1:$AK$41"}</definedName>
    <definedName name="fasdfasfdadsf_1_1_1" hidden="1">{"'gráf jan00'!$A$1:$AK$41"}</definedName>
    <definedName name="fasdfasfdadsf_1_2" localSheetId="13" hidden="1">{"'gráf jan00'!$A$1:$AK$41"}</definedName>
    <definedName name="fasdfasfdadsf_1_2" hidden="1">{"'gráf jan00'!$A$1:$AK$41"}</definedName>
    <definedName name="fasdfasfdadsf_2" localSheetId="13" hidden="1">{"'gráf jan00'!$A$1:$AK$41"}</definedName>
    <definedName name="fasdfasfdadsf_2" hidden="1">{"'gráf jan00'!$A$1:$AK$41"}</definedName>
    <definedName name="Faturamento" localSheetId="13" hidden="1">{"'gráf jan00'!$A$1:$AK$41"}</definedName>
    <definedName name="Faturamento" hidden="1">{"'gráf jan00'!$A$1:$AK$41"}</definedName>
    <definedName name="FATURAS2002" localSheetId="13" hidden="1">{#N/A,#N/A,TRUE,"Serviços"}</definedName>
    <definedName name="FATURAS2002" hidden="1">{#N/A,#N/A,TRUE,"Serviços"}</definedName>
    <definedName name="FATURAS20022" localSheetId="13" hidden="1">{#N/A,#N/A,TRUE,"Serviços"}</definedName>
    <definedName name="FATURAS20022" hidden="1">{#N/A,#N/A,TRUE,"Serviços"}</definedName>
    <definedName name="FBFFF" localSheetId="13" hidden="1">{#N/A,#N/A,FALSE,"IR E CS 1997";#N/A,#N/A,FALSE,"PR ND";#N/A,#N/A,FALSE,"8191";#N/A,#N/A,FALSE,"8383";#N/A,#N/A,FALSE,"MP 1024";#N/A,#N/A,FALSE,"AD_EX_97";#N/A,#N/A,FALSE,"BD 97"}</definedName>
    <definedName name="FBFFF" hidden="1">{#N/A,#N/A,FALSE,"IR E CS 1997";#N/A,#N/A,FALSE,"PR ND";#N/A,#N/A,FALSE,"8191";#N/A,#N/A,FALSE,"8383";#N/A,#N/A,FALSE,"MP 1024";#N/A,#N/A,FALSE,"AD_EX_97";#N/A,#N/A,FALSE,"BD 97"}</definedName>
    <definedName name="FBFFF_1" localSheetId="13" hidden="1">{#N/A,#N/A,FALSE,"IR E CS 1997";#N/A,#N/A,FALSE,"PR ND";#N/A,#N/A,FALSE,"8191";#N/A,#N/A,FALSE,"8383";#N/A,#N/A,FALSE,"MP 1024";#N/A,#N/A,FALSE,"AD_EX_97";#N/A,#N/A,FALSE,"BD 97"}</definedName>
    <definedName name="FBFFF_1" hidden="1">{#N/A,#N/A,FALSE,"IR E CS 1997";#N/A,#N/A,FALSE,"PR ND";#N/A,#N/A,FALSE,"8191";#N/A,#N/A,FALSE,"8383";#N/A,#N/A,FALSE,"MP 1024";#N/A,#N/A,FALSE,"AD_EX_97";#N/A,#N/A,FALSE,"BD 97"}</definedName>
    <definedName name="FCA" localSheetId="13" hidden="1">{"'Quadro'!$A$4:$BG$78"}</definedName>
    <definedName name="FCA" hidden="1">{"'Quadro'!$A$4:$BG$78"}</definedName>
    <definedName name="FCA_1" localSheetId="13" hidden="1">{"'Quadro'!$A$4:$BG$78"}</definedName>
    <definedName name="FCA_1" hidden="1">{"'Quadro'!$A$4:$BG$78"}</definedName>
    <definedName name="FCA_1_1" localSheetId="13" hidden="1">{"'Quadro'!$A$4:$BG$78"}</definedName>
    <definedName name="FCA_1_1" hidden="1">{"'Quadro'!$A$4:$BG$78"}</definedName>
    <definedName name="FCA_1_1_1" localSheetId="13" hidden="1">{"'Quadro'!$A$4:$BG$78"}</definedName>
    <definedName name="FCA_1_1_1" hidden="1">{"'Quadro'!$A$4:$BG$78"}</definedName>
    <definedName name="FCA_1_2" localSheetId="13" hidden="1">{"'Quadro'!$A$4:$BG$78"}</definedName>
    <definedName name="FCA_1_2" hidden="1">{"'Quadro'!$A$4:$BG$78"}</definedName>
    <definedName name="FCA_2" localSheetId="13" hidden="1">{"'Quadro'!$A$4:$BG$78"}</definedName>
    <definedName name="FCA_2" hidden="1">{"'Quadro'!$A$4:$BG$78"}</definedName>
    <definedName name="fd" hidden="1">[6]ICATU!#REF!</definedName>
    <definedName name="fd_1" localSheetId="13" hidden="1">{"'Quadro'!$A$4:$BG$78"}</definedName>
    <definedName name="fd_1" hidden="1">{"'Quadro'!$A$4:$BG$78"}</definedName>
    <definedName name="fd_1_1" localSheetId="13" hidden="1">{"'Quadro'!$A$4:$BG$78"}</definedName>
    <definedName name="fd_1_1" hidden="1">{"'Quadro'!$A$4:$BG$78"}</definedName>
    <definedName name="fd_1_1_1" localSheetId="13" hidden="1">{"'Quadro'!$A$4:$BG$78"}</definedName>
    <definedName name="fd_1_1_1" hidden="1">{"'Quadro'!$A$4:$BG$78"}</definedName>
    <definedName name="fd_1_2" localSheetId="13" hidden="1">{"'Quadro'!$A$4:$BG$78"}</definedName>
    <definedName name="fd_1_2" hidden="1">{"'Quadro'!$A$4:$BG$78"}</definedName>
    <definedName name="fd_2" localSheetId="13" hidden="1">{"'Quadro'!$A$4:$BG$78"}</definedName>
    <definedName name="fd_2" hidden="1">{"'Quadro'!$A$4:$BG$78"}</definedName>
    <definedName name="fda">[14]PROJETO!#REF!</definedName>
    <definedName name="fda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F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D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eded" localSheetId="13" hidden="1">{"'REL CUSTODIF'!$B$1:$H$72"}</definedName>
    <definedName name="FDeded" hidden="1">{"'REL CUSTODIF'!$B$1:$H$72"}</definedName>
    <definedName name="FDEFDSF" localSheetId="13" hidden="1">{"'REL CUSTODIF'!$B$1:$H$72"}</definedName>
    <definedName name="FDEFDSF" hidden="1">{"'REL CUSTODIF'!$B$1:$H$72"}</definedName>
    <definedName name="f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_1" localSheetId="13" hidden="1">{"'teste'!$B$2:$R$49"}</definedName>
    <definedName name="fdfd_1" hidden="1">{"'teste'!$B$2:$R$49"}</definedName>
    <definedName name="fdfd_1_1" localSheetId="13" hidden="1">{"'teste'!$B$2:$R$49"}</definedName>
    <definedName name="fdfd_1_1" hidden="1">{"'teste'!$B$2:$R$49"}</definedName>
    <definedName name="fdfd_1_1_1" localSheetId="13" hidden="1">{"'teste'!$B$2:$R$49"}</definedName>
    <definedName name="fdfd_1_1_1" hidden="1">{"'teste'!$B$2:$R$49"}</definedName>
    <definedName name="fdfd_1_2" localSheetId="13" hidden="1">{"'teste'!$B$2:$R$49"}</definedName>
    <definedName name="fdfd_1_2" hidden="1">{"'teste'!$B$2:$R$49"}</definedName>
    <definedName name="fdfd_2" localSheetId="13" hidden="1">{"'teste'!$B$2:$R$49"}</definedName>
    <definedName name="fdfd_2" hidden="1">{"'teste'!$B$2:$R$49"}</definedName>
    <definedName name="FDFDFDFDF" localSheetId="13" hidden="1">{"'gráf jan00'!$A$1:$AK$41"}</definedName>
    <definedName name="FDFDFDFDF" hidden="1">{"'gráf jan00'!$A$1:$AK$41"}</definedName>
    <definedName name="FDFDFDFDF_1" localSheetId="13" hidden="1">{"'gráf jan00'!$A$1:$AK$41"}</definedName>
    <definedName name="FDFDFDFDF_1" hidden="1">{"'gráf jan00'!$A$1:$AK$41"}</definedName>
    <definedName name="FDFDFDFDF_1_1" localSheetId="13" hidden="1">{"'gráf jan00'!$A$1:$AK$41"}</definedName>
    <definedName name="FDFDFDFDF_1_1" hidden="1">{"'gráf jan00'!$A$1:$AK$41"}</definedName>
    <definedName name="FDFDFDFDF_1_1_1" localSheetId="13" hidden="1">{"'gráf jan00'!$A$1:$AK$41"}</definedName>
    <definedName name="FDFDFDFDF_1_1_1" hidden="1">{"'gráf jan00'!$A$1:$AK$41"}</definedName>
    <definedName name="FDFDFDFDF_1_2" localSheetId="13" hidden="1">{"'gráf jan00'!$A$1:$AK$41"}</definedName>
    <definedName name="FDFDFDFDF_1_2" hidden="1">{"'gráf jan00'!$A$1:$AK$41"}</definedName>
    <definedName name="FDFDFDFDF_2" localSheetId="13" hidden="1">{"'gráf jan00'!$A$1:$AK$41"}</definedName>
    <definedName name="FDFDFDFDF_2" hidden="1">{"'gráf jan00'!$A$1:$AK$41"}</definedName>
    <definedName name="fdff" localSheetId="13" hidden="1">{"FORM 2",#N/A,FALSE,"Plan3"}</definedName>
    <definedName name="fdff" hidden="1">{"FORM 2",#N/A,FALSE,"Plan3"}</definedName>
    <definedName name="fdff_1" localSheetId="13" hidden="1">{"FORM 2",#N/A,FALSE,"Plan3"}</definedName>
    <definedName name="fdff_1" hidden="1">{"FORM 2",#N/A,FALSE,"Plan3"}</definedName>
    <definedName name="fdff_1_1" localSheetId="13" hidden="1">{"FORM 2",#N/A,FALSE,"Plan3"}</definedName>
    <definedName name="fdff_1_1" hidden="1">{"FORM 2",#N/A,FALSE,"Plan3"}</definedName>
    <definedName name="fdff_1_1_1" localSheetId="13" hidden="1">{"FORM 2",#N/A,FALSE,"Plan3"}</definedName>
    <definedName name="fdff_1_1_1" hidden="1">{"FORM 2",#N/A,FALSE,"Plan3"}</definedName>
    <definedName name="fdff_1_2" localSheetId="13" hidden="1">{"FORM 2",#N/A,FALSE,"Plan3"}</definedName>
    <definedName name="fdff_1_2" hidden="1">{"FORM 2",#N/A,FALSE,"Plan3"}</definedName>
    <definedName name="fdff_2" localSheetId="13" hidden="1">{"FORM 2",#N/A,FALSE,"Plan3"}</definedName>
    <definedName name="fdff_2" hidden="1">{"FORM 2",#N/A,FALSE,"Plan3"}</definedName>
    <definedName name="fdfn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ng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gd" localSheetId="13" hidden="1">{"'CptDifn'!$AA$32:$AG$32"}</definedName>
    <definedName name="fdgd" hidden="1">{"'CptDifn'!$AA$32:$AG$32"}</definedName>
    <definedName name="fdgd_1" localSheetId="13" hidden="1">{"'CptDifn'!$AA$32:$AG$32"}</definedName>
    <definedName name="fdgd_1" hidden="1">{"'CptDifn'!$AA$32:$AG$32"}</definedName>
    <definedName name="fdgd_1_1" localSheetId="13" hidden="1">{"'CptDifn'!$AA$32:$AG$32"}</definedName>
    <definedName name="fdgd_1_1" hidden="1">{"'CptDifn'!$AA$32:$AG$32"}</definedName>
    <definedName name="fdgd_1_1_1" localSheetId="13" hidden="1">{"'CptDifn'!$AA$32:$AG$32"}</definedName>
    <definedName name="fdgd_1_1_1" hidden="1">{"'CptDifn'!$AA$32:$AG$32"}</definedName>
    <definedName name="fdgd_1_2" localSheetId="13" hidden="1">{"'CptDifn'!$AA$32:$AG$32"}</definedName>
    <definedName name="fdgd_1_2" hidden="1">{"'CptDifn'!$AA$32:$AG$32"}</definedName>
    <definedName name="fdgd_2" localSheetId="13" hidden="1">{"'CptDifn'!$AA$32:$AG$32"}</definedName>
    <definedName name="fdgd_2" hidden="1">{"'CptDifn'!$AA$32:$AG$32"}</definedName>
    <definedName name="fdgdf" localSheetId="13" hidden="1">{"'CptDifn'!$AA$32:$AG$32"}</definedName>
    <definedName name="fdgdf" hidden="1">{"'CptDifn'!$AA$32:$AG$32"}</definedName>
    <definedName name="fdgdf_1" localSheetId="13" hidden="1">{"'CptDifn'!$AA$32:$AG$32"}</definedName>
    <definedName name="fdgdf_1" hidden="1">{"'CptDifn'!$AA$32:$AG$32"}</definedName>
    <definedName name="fdgdf_1_1" localSheetId="13" hidden="1">{"'CptDifn'!$AA$32:$AG$32"}</definedName>
    <definedName name="fdgdf_1_1" hidden="1">{"'CptDifn'!$AA$32:$AG$32"}</definedName>
    <definedName name="fdgdf_1_1_1" localSheetId="13" hidden="1">{"'CptDifn'!$AA$32:$AG$32"}</definedName>
    <definedName name="fdgdf_1_1_1" hidden="1">{"'CptDifn'!$AA$32:$AG$32"}</definedName>
    <definedName name="fdgdf_1_2" localSheetId="13" hidden="1">{"'CptDifn'!$AA$32:$AG$32"}</definedName>
    <definedName name="fdgdf_1_2" hidden="1">{"'CptDifn'!$AA$32:$AG$32"}</definedName>
    <definedName name="fdgdf_2" localSheetId="13" hidden="1">{"'CptDifn'!$AA$32:$AG$32"}</definedName>
    <definedName name="fdgdf_2" hidden="1">{"'CptDifn'!$AA$32:$AG$32"}</definedName>
    <definedName name="FDP" localSheetId="13" hidden="1">{#N/A,#N/A,FALSE,"IR E CS 1997";#N/A,#N/A,FALSE,"PR ND";#N/A,#N/A,FALSE,"8191";#N/A,#N/A,FALSE,"8383";#N/A,#N/A,FALSE,"MP 1024";#N/A,#N/A,FALSE,"AD_EX_97";#N/A,#N/A,FALSE,"BD 97"}</definedName>
    <definedName name="FDP" hidden="1">{#N/A,#N/A,FALSE,"IR E CS 1997";#N/A,#N/A,FALSE,"PR ND";#N/A,#N/A,FALSE,"8191";#N/A,#N/A,FALSE,"8383";#N/A,#N/A,FALSE,"MP 1024";#N/A,#N/A,FALSE,"AD_EX_97";#N/A,#N/A,FALSE,"BD 97"}</definedName>
    <definedName name="FDP_0_1_aUrv" hidden="1">#REF!</definedName>
    <definedName name="FDP_10_1_aDrv" hidden="1">#REF!</definedName>
    <definedName name="FDP_107_1_aUrv" hidden="1">#REF!</definedName>
    <definedName name="FDP_11_1_aD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2_1_aD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Drv" hidden="1">#REF!</definedName>
    <definedName name="FDP_131_1_aDrv" hidden="1">#REF!</definedName>
    <definedName name="FDP_134_1_aDrv" hidden="1">#REF!</definedName>
    <definedName name="FDP_135_1_aDrv" hidden="1">#REF!</definedName>
    <definedName name="FDP_137_1_aDdv" hidden="1">#REF!</definedName>
    <definedName name="FDP_139_1_aUrv" hidden="1">#REF!</definedName>
    <definedName name="FDP_14_1_aDrv" hidden="1">#REF!</definedName>
    <definedName name="FDP_140_1_aUrv" hidden="1">#REF!</definedName>
    <definedName name="FDP_141_1_aUrv" hidden="1">#REF!</definedName>
    <definedName name="FDP_143_1_aUrv" hidden="1">#REF!</definedName>
    <definedName name="FDP_144_1_aUrv" hidden="1">#REF!</definedName>
    <definedName name="FDP_15_1_aDrv" hidden="1">#REF!</definedName>
    <definedName name="FDP_16_1_aDrv" hidden="1">#REF!</definedName>
    <definedName name="FDP_17_1_aDrv" hidden="1">#REF!</definedName>
    <definedName name="FDP_18_1_aDrv" hidden="1">#REF!</definedName>
    <definedName name="FDP_19_1_aDrv" hidden="1">#REF!</definedName>
    <definedName name="FDP_20_1_aUrv" hidden="1">#REF!</definedName>
    <definedName name="FDP_21_1_aUrv" hidden="1">#REF!</definedName>
    <definedName name="FDP_22_1_aUrv" hidden="1">#REF!</definedName>
    <definedName name="FDP_23_1_aUrv" hidden="1">#REF!</definedName>
    <definedName name="FDP_24_1_aUrv" hidden="1">#REF!</definedName>
    <definedName name="FDP_25_1_aUrv" hidden="1">#REF!</definedName>
    <definedName name="FDP_26_1_aUrv" hidden="1">#REF!</definedName>
    <definedName name="FDP_27_1_aUrv" hidden="1">#REF!</definedName>
    <definedName name="FDP_28_1_aU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Urv" hidden="1">#REF!</definedName>
    <definedName name="FDP_30_1_aUrv" hidden="1">#REF!</definedName>
    <definedName name="FDP_31_1_aUrv" hidden="1">#REF!</definedName>
    <definedName name="FDP_32_1_aUrv" hidden="1">#REF!</definedName>
    <definedName name="FDP_33_1_aUrv" hidden="1">#REF!</definedName>
    <definedName name="FDP_34_1_aU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1_1_aU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Urv" hidden="1">#REF!</definedName>
    <definedName name="FDP_49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3_1_rUrv" hidden="1">#REF!</definedName>
    <definedName name="FDP_54_1_aUrv" hidden="1">#REF!</definedName>
    <definedName name="FDP_55_1_aUrv" hidden="1">#REF!</definedName>
    <definedName name="FDP_8_1_aDrv" hidden="1">#REF!</definedName>
    <definedName name="FDP_9_1_aDrv" hidden="1">#REF!</definedName>
    <definedName name="fds" localSheetId="13" hidden="1">{"'gráf jan00'!$A$1:$AK$41"}</definedName>
    <definedName name="fds" hidden="1">{"'gráf jan00'!$A$1:$AK$41"}</definedName>
    <definedName name="FdsfdF" localSheetId="13" hidden="1">{"'REL CUSTODIF'!$B$1:$H$72"}</definedName>
    <definedName name="FdsfdF" hidden="1">{"'REL CUSTODIF'!$B$1:$H$72"}</definedName>
    <definedName name="FDSFSD" localSheetId="13" hidden="1">{"'gráf jan00'!$A$1:$AK$41"}</definedName>
    <definedName name="FDSFSD" hidden="1">{"'gráf jan00'!$A$1:$AK$41"}</definedName>
    <definedName name="FDSFSD_1" localSheetId="13" hidden="1">{"'gráf jan00'!$A$1:$AK$41"}</definedName>
    <definedName name="FDSFSD_1" hidden="1">{"'gráf jan00'!$A$1:$AK$41"}</definedName>
    <definedName name="FDSFSD_1_1" localSheetId="13" hidden="1">{"'gráf jan00'!$A$1:$AK$41"}</definedName>
    <definedName name="FDSFSD_1_1" hidden="1">{"'gráf jan00'!$A$1:$AK$41"}</definedName>
    <definedName name="FDSFSD_1_1_1" localSheetId="13" hidden="1">{"'gráf jan00'!$A$1:$AK$41"}</definedName>
    <definedName name="FDSFSD_1_1_1" hidden="1">{"'gráf jan00'!$A$1:$AK$41"}</definedName>
    <definedName name="FDSFSD_1_2" localSheetId="13" hidden="1">{"'gráf jan00'!$A$1:$AK$41"}</definedName>
    <definedName name="FDSFSD_1_2" hidden="1">{"'gráf jan00'!$A$1:$AK$41"}</definedName>
    <definedName name="FDSFSD_2" localSheetId="13" hidden="1">{"'gráf jan00'!$A$1:$AK$41"}</definedName>
    <definedName name="FDSFSD_2" hidden="1">{"'gráf jan00'!$A$1:$AK$41"}</definedName>
    <definedName name="fdsgsfrd" hidden="1">#REF!</definedName>
    <definedName name="fe" localSheetId="13" hidden="1">{#N/A,#N/A,FALSE,"ROTINA";#N/A,#N/A,FALSE,"ITENS";#N/A,#N/A,FALSE,"ACOMP"}</definedName>
    <definedName name="fe" hidden="1">{#N/A,#N/A,FALSE,"ROTINA";#N/A,#N/A,FALSE,"ITENS";#N/A,#N/A,FALSE,"ACOMP"}</definedName>
    <definedName name="fe_3" localSheetId="13" hidden="1">{#N/A,#N/A,FALSE,"ROTINA";#N/A,#N/A,FALSE,"ITENS";#N/A,#N/A,FALSE,"ACOMP"}</definedName>
    <definedName name="fe_3" hidden="1">{#N/A,#N/A,FALSE,"ROTINA";#N/A,#N/A,FALSE,"ITENS";#N/A,#N/A,FALSE,"ACOMP"}</definedName>
    <definedName name="fe_3_1" localSheetId="13" hidden="1">{#N/A,#N/A,FALSE,"ROTINA";#N/A,#N/A,FALSE,"ITENS";#N/A,#N/A,FALSE,"ACOMP"}</definedName>
    <definedName name="fe_3_1" hidden="1">{#N/A,#N/A,FALSE,"ROTINA";#N/A,#N/A,FALSE,"ITENS";#N/A,#N/A,FALSE,"ACOMP"}</definedName>
    <definedName name="fe_3_1_1" localSheetId="13" hidden="1">{#N/A,#N/A,FALSE,"ROTINA";#N/A,#N/A,FALSE,"ITENS";#N/A,#N/A,FALSE,"ACOMP"}</definedName>
    <definedName name="fe_3_1_1" hidden="1">{#N/A,#N/A,FALSE,"ROTINA";#N/A,#N/A,FALSE,"ITENS";#N/A,#N/A,FALSE,"ACOMP"}</definedName>
    <definedName name="fe_3_2" localSheetId="13" hidden="1">{#N/A,#N/A,FALSE,"ROTINA";#N/A,#N/A,FALSE,"ITENS";#N/A,#N/A,FALSE,"ACOMP"}</definedName>
    <definedName name="fe_3_2" hidden="1">{#N/A,#N/A,FALSE,"ROTINA";#N/A,#N/A,FALSE,"ITENS";#N/A,#N/A,FALSE,"ACOMP"}</definedName>
    <definedName name="fefe" localSheetId="13" hidden="1">{"'RR'!$A$2:$E$81"}</definedName>
    <definedName name="fefe" hidden="1">{"'RR'!$A$2:$E$81"}</definedName>
    <definedName name="fefefe" localSheetId="13" hidden="1">{"'RR'!$A$2:$E$81"}</definedName>
    <definedName name="fefefe" hidden="1">{"'RR'!$A$2:$E$81"}</definedName>
    <definedName name="FEFRQEFEFD" localSheetId="13" hidden="1">{"'REL CUSTODIF'!$B$1:$H$72"}</definedName>
    <definedName name="FEFRQEFEFD" hidden="1">{"'REL CUSTODIF'!$B$1:$H$72"}</definedName>
    <definedName name="fegregtrt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gregtrt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lipe" localSheetId="13" hidden="1">{"'CptDifn'!$AA$32:$AG$32"}</definedName>
    <definedName name="felipe" hidden="1">{"'CptDifn'!$AA$32:$AG$32"}</definedName>
    <definedName name="felipe_1" localSheetId="13" hidden="1">{"'CptDifn'!$AA$32:$AG$32"}</definedName>
    <definedName name="felipe_1" hidden="1">{"'CptDifn'!$AA$32:$AG$32"}</definedName>
    <definedName name="felipe_1_1" localSheetId="13" hidden="1">{"'CptDifn'!$AA$32:$AG$32"}</definedName>
    <definedName name="felipe_1_1" hidden="1">{"'CptDifn'!$AA$32:$AG$32"}</definedName>
    <definedName name="felipe_1_1_1" localSheetId="13" hidden="1">{"'CptDifn'!$AA$32:$AG$32"}</definedName>
    <definedName name="felipe_1_1_1" hidden="1">{"'CptDifn'!$AA$32:$AG$32"}</definedName>
    <definedName name="felipe_1_2" localSheetId="13" hidden="1">{"'CptDifn'!$AA$32:$AG$32"}</definedName>
    <definedName name="felipe_1_2" hidden="1">{"'CptDifn'!$AA$32:$AG$32"}</definedName>
    <definedName name="felipe_2" localSheetId="13" hidden="1">{"'CptDifn'!$AA$32:$AG$32"}</definedName>
    <definedName name="felipe_2" hidden="1">{"'CptDifn'!$AA$32:$AG$32"}</definedName>
    <definedName name="Fer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" localSheetId="13" hidden="1">{"'gráf jan00'!$A$1:$AK$41"}</definedName>
    <definedName name="fern" hidden="1">{"'gráf jan00'!$A$1:$AK$41"}</definedName>
    <definedName name="fern_1" localSheetId="13" hidden="1">{"'gráf jan00'!$A$1:$AK$41"}</definedName>
    <definedName name="fern_1" hidden="1">{"'gráf jan00'!$A$1:$AK$41"}</definedName>
    <definedName name="fern_1_1" localSheetId="13" hidden="1">{"'gráf jan00'!$A$1:$AK$41"}</definedName>
    <definedName name="fern_1_1" hidden="1">{"'gráf jan00'!$A$1:$AK$41"}</definedName>
    <definedName name="fern_1_1_1" localSheetId="13" hidden="1">{"'gráf jan00'!$A$1:$AK$41"}</definedName>
    <definedName name="fern_1_1_1" hidden="1">{"'gráf jan00'!$A$1:$AK$41"}</definedName>
    <definedName name="fern_1_2" localSheetId="13" hidden="1">{"'gráf jan00'!$A$1:$AK$41"}</definedName>
    <definedName name="fern_1_2" hidden="1">{"'gráf jan00'!$A$1:$AK$41"}</definedName>
    <definedName name="fern_2" localSheetId="13" hidden="1">{"'gráf jan00'!$A$1:$AK$41"}</definedName>
    <definedName name="fern_2" hidden="1">{"'gráf jan00'!$A$1:$AK$41"}</definedName>
    <definedName name="fernananananana" localSheetId="13" hidden="1">{"'gráf jan00'!$A$1:$AK$41"}</definedName>
    <definedName name="fernananananana" hidden="1">{"'gráf jan00'!$A$1:$AK$41"}</definedName>
    <definedName name="fernananananana_1" localSheetId="13" hidden="1">{"'gráf jan00'!$A$1:$AK$41"}</definedName>
    <definedName name="fernananananana_1" hidden="1">{"'gráf jan00'!$A$1:$AK$41"}</definedName>
    <definedName name="fernananananana_1_1" localSheetId="13" hidden="1">{"'gráf jan00'!$A$1:$AK$41"}</definedName>
    <definedName name="fernananananana_1_1" hidden="1">{"'gráf jan00'!$A$1:$AK$41"}</definedName>
    <definedName name="fernananananana_1_1_1" localSheetId="13" hidden="1">{"'gráf jan00'!$A$1:$AK$41"}</definedName>
    <definedName name="fernananananana_1_1_1" hidden="1">{"'gráf jan00'!$A$1:$AK$41"}</definedName>
    <definedName name="fernananananana_1_2" localSheetId="13" hidden="1">{"'gráf jan00'!$A$1:$AK$41"}</definedName>
    <definedName name="fernananananana_1_2" hidden="1">{"'gráf jan00'!$A$1:$AK$41"}</definedName>
    <definedName name="fernananananana_2" localSheetId="13" hidden="1">{"'gráf jan00'!$A$1:$AK$41"}</definedName>
    <definedName name="fernananananana_2" hidden="1">{"'gráf jan00'!$A$1:$AK$41"}</definedName>
    <definedName name="fernand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rnan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rnanda_1" localSheetId="13" hidden="1">{#N/A,#N/A,TRUE,"indice";#N/A,#N/A,TRUE,"indicadores";#N/A,#N/A,TRUE,"comentarios"}</definedName>
    <definedName name="Fernanda_1" hidden="1">{#N/A,#N/A,TRUE,"indice";#N/A,#N/A,TRUE,"indicadores";#N/A,#N/A,TRUE,"comentarios"}</definedName>
    <definedName name="Fernanda_1_1" localSheetId="13" hidden="1">{#N/A,#N/A,TRUE,"indice";#N/A,#N/A,TRUE,"indicadores";#N/A,#N/A,TRUE,"comentarios"}</definedName>
    <definedName name="Fernanda_1_1" hidden="1">{#N/A,#N/A,TRUE,"indice";#N/A,#N/A,TRUE,"indicadores";#N/A,#N/A,TRUE,"comentarios"}</definedName>
    <definedName name="Fernanda_1_1_1" localSheetId="13" hidden="1">{#N/A,#N/A,TRUE,"indice";#N/A,#N/A,TRUE,"indicadores";#N/A,#N/A,TRUE,"comentarios"}</definedName>
    <definedName name="Fernanda_1_1_1" hidden="1">{#N/A,#N/A,TRUE,"indice";#N/A,#N/A,TRUE,"indicadores";#N/A,#N/A,TRUE,"comentarios"}</definedName>
    <definedName name="Fernanda_1_2" localSheetId="13" hidden="1">{#N/A,#N/A,TRUE,"indice";#N/A,#N/A,TRUE,"indicadores";#N/A,#N/A,TRUE,"comentarios"}</definedName>
    <definedName name="Fernanda_1_2" hidden="1">{#N/A,#N/A,TRUE,"indice";#N/A,#N/A,TRUE,"indicadores";#N/A,#N/A,TRUE,"comentarios"}</definedName>
    <definedName name="Fernanda_2" localSheetId="13" hidden="1">{#N/A,#N/A,TRUE,"indice";#N/A,#N/A,TRUE,"indicadores";#N/A,#N/A,TRUE,"comentarios"}</definedName>
    <definedName name="Fernanda_2" hidden="1">{#N/A,#N/A,TRUE,"indice";#N/A,#N/A,TRUE,"indicadores";#N/A,#N/A,TRUE,"comentarios"}</definedName>
    <definedName name="fernando" localSheetId="13" hidden="1">{"'gráf jan00'!$A$1:$AK$41"}</definedName>
    <definedName name="fernando" hidden="1">{"'gráf jan00'!$A$1:$AK$41"}</definedName>
    <definedName name="fernando_1" localSheetId="13" hidden="1">{"'gráf jan00'!$A$1:$AK$41"}</definedName>
    <definedName name="fernando_1" hidden="1">{"'gráf jan00'!$A$1:$AK$41"}</definedName>
    <definedName name="fernando_1_1" localSheetId="13" hidden="1">{"'gráf jan00'!$A$1:$AK$41"}</definedName>
    <definedName name="fernando_1_1" hidden="1">{"'gráf jan00'!$A$1:$AK$41"}</definedName>
    <definedName name="fernando_1_1_1" localSheetId="13" hidden="1">{"'gráf jan00'!$A$1:$AK$41"}</definedName>
    <definedName name="fernando_1_1_1" hidden="1">{"'gráf jan00'!$A$1:$AK$41"}</definedName>
    <definedName name="fernando_1_2" localSheetId="13" hidden="1">{"'gráf jan00'!$A$1:$AK$41"}</definedName>
    <definedName name="fernando_1_2" hidden="1">{"'gráf jan00'!$A$1:$AK$41"}</definedName>
    <definedName name="fernando_2" localSheetId="13" hidden="1">{"'gráf jan00'!$A$1:$AK$41"}</definedName>
    <definedName name="fernando_2" hidden="1">{"'gráf jan00'!$A$1:$AK$41"}</definedName>
    <definedName name="Fev" localSheetId="13" hidden="1">{#N/A,#N/A,FALSE,"SITUAÇÃO DIÁRIA ";#N/A,#N/A,FALSE,"7 à 7"}</definedName>
    <definedName name="Fev" hidden="1">{#N/A,#N/A,FALSE,"SITUAÇÃO DIÁRIA ";#N/A,#N/A,FALSE,"7 à 7"}</definedName>
    <definedName name="Fev_1" localSheetId="13" hidden="1">{#N/A,#N/A,FALSE,"SITUAÇÃO DIÁRIA ";#N/A,#N/A,FALSE,"7 à 7"}</definedName>
    <definedName name="Fev_1" hidden="1">{#N/A,#N/A,FALSE,"SITUAÇÃO DIÁRIA ";#N/A,#N/A,FALSE,"7 à 7"}</definedName>
    <definedName name="Fev_1_1" localSheetId="13" hidden="1">{#N/A,#N/A,FALSE,"SITUAÇÃO DIÁRIA ";#N/A,#N/A,FALSE,"7 à 7"}</definedName>
    <definedName name="Fev_1_1" hidden="1">{#N/A,#N/A,FALSE,"SITUAÇÃO DIÁRIA ";#N/A,#N/A,FALSE,"7 à 7"}</definedName>
    <definedName name="Fev_1_1_1" localSheetId="13" hidden="1">{#N/A,#N/A,FALSE,"SITUAÇÃO DIÁRIA ";#N/A,#N/A,FALSE,"7 à 7"}</definedName>
    <definedName name="Fev_1_1_1" hidden="1">{#N/A,#N/A,FALSE,"SITUAÇÃO DIÁRIA ";#N/A,#N/A,FALSE,"7 à 7"}</definedName>
    <definedName name="Fev_1_2" localSheetId="13" hidden="1">{#N/A,#N/A,FALSE,"SITUAÇÃO DIÁRIA ";#N/A,#N/A,FALSE,"7 à 7"}</definedName>
    <definedName name="Fev_1_2" hidden="1">{#N/A,#N/A,FALSE,"SITUAÇÃO DIÁRIA ";#N/A,#N/A,FALSE,"7 à 7"}</definedName>
    <definedName name="Fev_2" localSheetId="13" hidden="1">{#N/A,#N/A,FALSE,"SITUAÇÃO DIÁRIA ";#N/A,#N/A,FALSE,"7 à 7"}</definedName>
    <definedName name="Fev_2" hidden="1">{#N/A,#N/A,FALSE,"SITUAÇÃO DIÁRIA ";#N/A,#N/A,FALSE,"7 à 7"}</definedName>
    <definedName name="Fevereiro" localSheetId="13" hidden="1">{"'Quadro'!$A$4:$BG$78"}</definedName>
    <definedName name="Fevereiro" hidden="1">{"'Quadro'!$A$4:$BG$78"}</definedName>
    <definedName name="Fevereiro_1" localSheetId="13" hidden="1">{"'Quadro'!$A$4:$BG$78"}</definedName>
    <definedName name="Fevereiro_1" hidden="1">{"'Quadro'!$A$4:$BG$78"}</definedName>
    <definedName name="Fevereiro_1_1" localSheetId="13" hidden="1">{"'Quadro'!$A$4:$BG$78"}</definedName>
    <definedName name="Fevereiro_1_1" hidden="1">{"'Quadro'!$A$4:$BG$78"}</definedName>
    <definedName name="Fevereiro_1_1_1" localSheetId="13" hidden="1">{"'Quadro'!$A$4:$BG$78"}</definedName>
    <definedName name="Fevereiro_1_1_1" hidden="1">{"'Quadro'!$A$4:$BG$78"}</definedName>
    <definedName name="Fevereiro_1_2" localSheetId="13" hidden="1">{"'Quadro'!$A$4:$BG$78"}</definedName>
    <definedName name="Fevereiro_1_2" hidden="1">{"'Quadro'!$A$4:$BG$78"}</definedName>
    <definedName name="Fevereiro_2" localSheetId="13" hidden="1">{"'Quadro'!$A$4:$BG$78"}</definedName>
    <definedName name="Fevereiro_2" hidden="1">{"'Quadro'!$A$4:$BG$78"}</definedName>
    <definedName name="Fevereiro2005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evereiro2005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f" hidden="1">#REF!</definedName>
    <definedName name="ff_1" localSheetId="13" hidden="1">{"'gráf jan00'!$A$1:$AK$41"}</definedName>
    <definedName name="ff_1" hidden="1">{"'gráf jan00'!$A$1:$AK$41"}</definedName>
    <definedName name="ff_1_1" localSheetId="13" hidden="1">{"'gráf jan00'!$A$1:$AK$41"}</definedName>
    <definedName name="ff_1_1" hidden="1">{"'gráf jan00'!$A$1:$AK$41"}</definedName>
    <definedName name="ff_1_1_1" localSheetId="13" hidden="1">{"'gráf jan00'!$A$1:$AK$41"}</definedName>
    <definedName name="ff_1_1_1" hidden="1">{"'gráf jan00'!$A$1:$AK$41"}</definedName>
    <definedName name="ff_1_2" localSheetId="13" hidden="1">{"'gráf jan00'!$A$1:$AK$41"}</definedName>
    <definedName name="ff_1_2" hidden="1">{"'gráf jan00'!$A$1:$AK$41"}</definedName>
    <definedName name="ff_2" localSheetId="13" hidden="1">{"'gráf jan00'!$A$1:$AK$41"}</definedName>
    <definedName name="ff_2" hidden="1">{"'gráf jan00'!$A$1:$AK$41"}</definedName>
    <definedName name="fff" localSheetId="13" hidden="1">{"'Plan1'!$B$10","'Plan1'!$A$1","'Plan1'!$C$2:$N$28"}</definedName>
    <definedName name="fff" hidden="1">{"'Plan1'!$B$10","'Plan1'!$A$1","'Plan1'!$C$2:$N$28"}</definedName>
    <definedName name="fff_1" localSheetId="13" hidden="1">{"'Plan1'!$B$10","'Plan1'!$A$1","'Plan1'!$C$2:$N$28"}</definedName>
    <definedName name="fff_1" hidden="1">{"'Plan1'!$B$10","'Plan1'!$A$1","'Plan1'!$C$2:$N$28"}</definedName>
    <definedName name="fff_1_1" localSheetId="13" hidden="1">{"'Plan1'!$B$10","'Plan1'!$A$1","'Plan1'!$C$2:$N$28"}</definedName>
    <definedName name="fff_1_1" hidden="1">{"'Plan1'!$B$10","'Plan1'!$A$1","'Plan1'!$C$2:$N$28"}</definedName>
    <definedName name="fff_1_1_1" localSheetId="13" hidden="1">{"'Plan1'!$B$10","'Plan1'!$A$1","'Plan1'!$C$2:$N$28"}</definedName>
    <definedName name="fff_1_1_1" hidden="1">{"'Plan1'!$B$10","'Plan1'!$A$1","'Plan1'!$C$2:$N$28"}</definedName>
    <definedName name="fff_1_2" localSheetId="13" hidden="1">{"'Plan1'!$B$10","'Plan1'!$A$1","'Plan1'!$C$2:$N$28"}</definedName>
    <definedName name="fff_1_2" hidden="1">{"'Plan1'!$B$10","'Plan1'!$A$1","'Plan1'!$C$2:$N$28"}</definedName>
    <definedName name="fff_2" localSheetId="13" hidden="1">{"'Plan1'!$B$10","'Plan1'!$A$1","'Plan1'!$C$2:$N$28"}</definedName>
    <definedName name="fff_2" hidden="1">{"'Plan1'!$B$10","'Plan1'!$A$1","'Plan1'!$C$2:$N$28"}</definedName>
    <definedName name="fffff" localSheetId="13" hidden="1">{"'EI 060 02'!$A$1:$K$59"}</definedName>
    <definedName name="fffff" hidden="1">{"'EI 060 02'!$A$1:$K$59"}</definedName>
    <definedName name="fffff_1" localSheetId="13" hidden="1">{"'CptDifn'!$AA$32:$AG$32"}</definedName>
    <definedName name="fffff_1" hidden="1">{"'CptDifn'!$AA$32:$AG$32"}</definedName>
    <definedName name="fffff_1_1" localSheetId="13" hidden="1">{"'CptDifn'!$AA$32:$AG$32"}</definedName>
    <definedName name="fffff_1_1" hidden="1">{"'CptDifn'!$AA$32:$AG$32"}</definedName>
    <definedName name="fffff_1_1_1" localSheetId="13" hidden="1">{"'CptDifn'!$AA$32:$AG$32"}</definedName>
    <definedName name="fffff_1_1_1" hidden="1">{"'CptDifn'!$AA$32:$AG$32"}</definedName>
    <definedName name="fffff_1_2" localSheetId="13" hidden="1">{"'CptDifn'!$AA$32:$AG$32"}</definedName>
    <definedName name="fffff_1_2" hidden="1">{"'CptDifn'!$AA$32:$AG$32"}</definedName>
    <definedName name="fffff_2" localSheetId="13" hidden="1">{"'CptDifn'!$AA$32:$AG$32"}</definedName>
    <definedName name="fffff_2" hidden="1">{"'CptDifn'!$AA$32:$AG$32"}</definedName>
    <definedName name="FFFFFF" hidden="1">#REF!</definedName>
    <definedName name="FFGV" localSheetId="13" hidden="1">{"'gráf jan00'!$A$1:$AK$41"}</definedName>
    <definedName name="FFGV" hidden="1">{"'gráf jan00'!$A$1:$AK$41"}</definedName>
    <definedName name="ffre" localSheetId="13" hidden="1">{"'RR'!$A$2:$E$81"}</definedName>
    <definedName name="ffre" hidden="1">{"'RR'!$A$2:$E$81"}</definedName>
    <definedName name="FFTY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VP" localSheetId="13" hidden="1">{"'gráf jan00'!$A$1:$AK$41"}</definedName>
    <definedName name="FFVP" hidden="1">{"'gráf jan00'!$A$1:$AK$41"}</definedName>
    <definedName name="FFVP_1" localSheetId="13" hidden="1">{"'gráf jan00'!$A$1:$AK$41"}</definedName>
    <definedName name="FFVP_1" hidden="1">{"'gráf jan00'!$A$1:$AK$41"}</definedName>
    <definedName name="FFVP_1_1" localSheetId="13" hidden="1">{"'gráf jan00'!$A$1:$AK$41"}</definedName>
    <definedName name="FFVP_1_1" hidden="1">{"'gráf jan00'!$A$1:$AK$41"}</definedName>
    <definedName name="FFVP_1_1_1" localSheetId="13" hidden="1">{"'gráf jan00'!$A$1:$AK$41"}</definedName>
    <definedName name="FFVP_1_1_1" hidden="1">{"'gráf jan00'!$A$1:$AK$41"}</definedName>
    <definedName name="FFVP_1_2" localSheetId="13" hidden="1">{"'gráf jan00'!$A$1:$AK$41"}</definedName>
    <definedName name="FFVP_1_2" hidden="1">{"'gráf jan00'!$A$1:$AK$41"}</definedName>
    <definedName name="FFVP_2" localSheetId="13" hidden="1">{"'gráf jan00'!$A$1:$AK$41"}</definedName>
    <definedName name="FFVP_2" hidden="1">{"'gráf jan00'!$A$1:$AK$41"}</definedName>
    <definedName name="ffvp00" localSheetId="13" hidden="1">{"'gráf jan00'!$A$1:$AK$41"}</definedName>
    <definedName name="ffvp00" hidden="1">{"'gráf jan00'!$A$1:$AK$41"}</definedName>
    <definedName name="ffvp00_1" localSheetId="13" hidden="1">{"'gráf jan00'!$A$1:$AK$41"}</definedName>
    <definedName name="ffvp00_1" hidden="1">{"'gráf jan00'!$A$1:$AK$41"}</definedName>
    <definedName name="ffvp00_1_1" localSheetId="13" hidden="1">{"'gráf jan00'!$A$1:$AK$41"}</definedName>
    <definedName name="ffvp00_1_1" hidden="1">{"'gráf jan00'!$A$1:$AK$41"}</definedName>
    <definedName name="ffvp00_1_1_1" localSheetId="13" hidden="1">{"'gráf jan00'!$A$1:$AK$41"}</definedName>
    <definedName name="ffvp00_1_1_1" hidden="1">{"'gráf jan00'!$A$1:$AK$41"}</definedName>
    <definedName name="ffvp00_1_2" localSheetId="13" hidden="1">{"'gráf jan00'!$A$1:$AK$41"}</definedName>
    <definedName name="ffvp00_1_2" hidden="1">{"'gráf jan00'!$A$1:$AK$41"}</definedName>
    <definedName name="ffvp00_2" localSheetId="13" hidden="1">{"'gráf jan00'!$A$1:$AK$41"}</definedName>
    <definedName name="ffvp00_2" hidden="1">{"'gráf jan00'!$A$1:$AK$41"}</definedName>
    <definedName name="FFVP1" localSheetId="13" hidden="1">{"'gráf jan00'!$A$1:$AK$41"}</definedName>
    <definedName name="FFVP1" hidden="1">{"'gráf jan00'!$A$1:$AK$41"}</definedName>
    <definedName name="FFVP1_1" localSheetId="13" hidden="1">{"'gráf jan00'!$A$1:$AK$41"}</definedName>
    <definedName name="FFVP1_1" hidden="1">{"'gráf jan00'!$A$1:$AK$41"}</definedName>
    <definedName name="FFVP1_1_1" localSheetId="13" hidden="1">{"'gráf jan00'!$A$1:$AK$41"}</definedName>
    <definedName name="FFVP1_1_1" hidden="1">{"'gráf jan00'!$A$1:$AK$41"}</definedName>
    <definedName name="FFVP1_1_1_1" localSheetId="13" hidden="1">{"'gráf jan00'!$A$1:$AK$41"}</definedName>
    <definedName name="FFVP1_1_1_1" hidden="1">{"'gráf jan00'!$A$1:$AK$41"}</definedName>
    <definedName name="FFVP1_1_2" localSheetId="13" hidden="1">{"'gráf jan00'!$A$1:$AK$41"}</definedName>
    <definedName name="FFVP1_1_2" hidden="1">{"'gráf jan00'!$A$1:$AK$41"}</definedName>
    <definedName name="FFVP1_2" localSheetId="13" hidden="1">{"'gráf jan00'!$A$1:$AK$41"}</definedName>
    <definedName name="FFVP1_2" hidden="1">{"'gráf jan00'!$A$1:$AK$41"}</definedName>
    <definedName name="FFVP10" localSheetId="13" hidden="1">{"'gráf jan00'!$A$1:$AK$41"}</definedName>
    <definedName name="FFVP10" hidden="1">{"'gráf jan00'!$A$1:$AK$41"}</definedName>
    <definedName name="FFVP10_1" localSheetId="13" hidden="1">{"'gráf jan00'!$A$1:$AK$41"}</definedName>
    <definedName name="FFVP10_1" hidden="1">{"'gráf jan00'!$A$1:$AK$41"}</definedName>
    <definedName name="FFVP10_1_1" localSheetId="13" hidden="1">{"'gráf jan00'!$A$1:$AK$41"}</definedName>
    <definedName name="FFVP10_1_1" hidden="1">{"'gráf jan00'!$A$1:$AK$41"}</definedName>
    <definedName name="FFVP10_1_1_1" localSheetId="13" hidden="1">{"'gráf jan00'!$A$1:$AK$41"}</definedName>
    <definedName name="FFVP10_1_1_1" hidden="1">{"'gráf jan00'!$A$1:$AK$41"}</definedName>
    <definedName name="FFVP10_1_2" localSheetId="13" hidden="1">{"'gráf jan00'!$A$1:$AK$41"}</definedName>
    <definedName name="FFVP10_1_2" hidden="1">{"'gráf jan00'!$A$1:$AK$41"}</definedName>
    <definedName name="FFVP10_2" localSheetId="13" hidden="1">{"'gráf jan00'!$A$1:$AK$41"}</definedName>
    <definedName name="FFVP10_2" hidden="1">{"'gráf jan00'!$A$1:$AK$41"}</definedName>
    <definedName name="FFVP11" localSheetId="13" hidden="1">{"'gráf jan00'!$A$1:$AK$41"}</definedName>
    <definedName name="FFVP11" hidden="1">{"'gráf jan00'!$A$1:$AK$41"}</definedName>
    <definedName name="FFVP11_1" localSheetId="13" hidden="1">{"'gráf jan00'!$A$1:$AK$41"}</definedName>
    <definedName name="FFVP11_1" hidden="1">{"'gráf jan00'!$A$1:$AK$41"}</definedName>
    <definedName name="FFVP11_1_1" localSheetId="13" hidden="1">{"'gráf jan00'!$A$1:$AK$41"}</definedName>
    <definedName name="FFVP11_1_1" hidden="1">{"'gráf jan00'!$A$1:$AK$41"}</definedName>
    <definedName name="FFVP11_1_1_1" localSheetId="13" hidden="1">{"'gráf jan00'!$A$1:$AK$41"}</definedName>
    <definedName name="FFVP11_1_1_1" hidden="1">{"'gráf jan00'!$A$1:$AK$41"}</definedName>
    <definedName name="FFVP11_1_2" localSheetId="13" hidden="1">{"'gráf jan00'!$A$1:$AK$41"}</definedName>
    <definedName name="FFVP11_1_2" hidden="1">{"'gráf jan00'!$A$1:$AK$41"}</definedName>
    <definedName name="FFVP11_2" localSheetId="13" hidden="1">{"'gráf jan00'!$A$1:$AK$41"}</definedName>
    <definedName name="FFVP11_2" hidden="1">{"'gráf jan00'!$A$1:$AK$41"}</definedName>
    <definedName name="FFVP12" localSheetId="13" hidden="1">{"'gráf jan00'!$A$1:$AK$41"}</definedName>
    <definedName name="FFVP12" hidden="1">{"'gráf jan00'!$A$1:$AK$41"}</definedName>
    <definedName name="FFVP12_1" localSheetId="13" hidden="1">{"'gráf jan00'!$A$1:$AK$41"}</definedName>
    <definedName name="FFVP12_1" hidden="1">{"'gráf jan00'!$A$1:$AK$41"}</definedName>
    <definedName name="FFVP12_1_1" localSheetId="13" hidden="1">{"'gráf jan00'!$A$1:$AK$41"}</definedName>
    <definedName name="FFVP12_1_1" hidden="1">{"'gráf jan00'!$A$1:$AK$41"}</definedName>
    <definedName name="FFVP12_1_1_1" localSheetId="13" hidden="1">{"'gráf jan00'!$A$1:$AK$41"}</definedName>
    <definedName name="FFVP12_1_1_1" hidden="1">{"'gráf jan00'!$A$1:$AK$41"}</definedName>
    <definedName name="FFVP12_1_2" localSheetId="13" hidden="1">{"'gráf jan00'!$A$1:$AK$41"}</definedName>
    <definedName name="FFVP12_1_2" hidden="1">{"'gráf jan00'!$A$1:$AK$41"}</definedName>
    <definedName name="FFVP12_2" localSheetId="13" hidden="1">{"'gráf jan00'!$A$1:$AK$41"}</definedName>
    <definedName name="FFVP12_2" hidden="1">{"'gráf jan00'!$A$1:$AK$41"}</definedName>
    <definedName name="FFVP13" localSheetId="13" hidden="1">{"'gráf jan00'!$A$1:$AK$41"}</definedName>
    <definedName name="FFVP13" hidden="1">{"'gráf jan00'!$A$1:$AK$41"}</definedName>
    <definedName name="FFVP13_1" localSheetId="13" hidden="1">{"'gráf jan00'!$A$1:$AK$41"}</definedName>
    <definedName name="FFVP13_1" hidden="1">{"'gráf jan00'!$A$1:$AK$41"}</definedName>
    <definedName name="FFVP13_1_1" localSheetId="13" hidden="1">{"'gráf jan00'!$A$1:$AK$41"}</definedName>
    <definedName name="FFVP13_1_1" hidden="1">{"'gráf jan00'!$A$1:$AK$41"}</definedName>
    <definedName name="FFVP13_1_1_1" localSheetId="13" hidden="1">{"'gráf jan00'!$A$1:$AK$41"}</definedName>
    <definedName name="FFVP13_1_1_1" hidden="1">{"'gráf jan00'!$A$1:$AK$41"}</definedName>
    <definedName name="FFVP13_1_2" localSheetId="13" hidden="1">{"'gráf jan00'!$A$1:$AK$41"}</definedName>
    <definedName name="FFVP13_1_2" hidden="1">{"'gráf jan00'!$A$1:$AK$41"}</definedName>
    <definedName name="FFVP13_2" localSheetId="13" hidden="1">{"'gráf jan00'!$A$1:$AK$41"}</definedName>
    <definedName name="FFVP13_2" hidden="1">{"'gráf jan00'!$A$1:$AK$41"}</definedName>
    <definedName name="FFVP14" localSheetId="13" hidden="1">{"'gráf jan00'!$A$1:$AK$41"}</definedName>
    <definedName name="FFVP14" hidden="1">{"'gráf jan00'!$A$1:$AK$41"}</definedName>
    <definedName name="FFVP14_1" localSheetId="13" hidden="1">{"'gráf jan00'!$A$1:$AK$41"}</definedName>
    <definedName name="FFVP14_1" hidden="1">{"'gráf jan00'!$A$1:$AK$41"}</definedName>
    <definedName name="FFVP14_1_1" localSheetId="13" hidden="1">{"'gráf jan00'!$A$1:$AK$41"}</definedName>
    <definedName name="FFVP14_1_1" hidden="1">{"'gráf jan00'!$A$1:$AK$41"}</definedName>
    <definedName name="FFVP14_1_1_1" localSheetId="13" hidden="1">{"'gráf jan00'!$A$1:$AK$41"}</definedName>
    <definedName name="FFVP14_1_1_1" hidden="1">{"'gráf jan00'!$A$1:$AK$41"}</definedName>
    <definedName name="FFVP14_1_2" localSheetId="13" hidden="1">{"'gráf jan00'!$A$1:$AK$41"}</definedName>
    <definedName name="FFVP14_1_2" hidden="1">{"'gráf jan00'!$A$1:$AK$41"}</definedName>
    <definedName name="FFVP14_2" localSheetId="13" hidden="1">{"'gráf jan00'!$A$1:$AK$41"}</definedName>
    <definedName name="FFVP14_2" hidden="1">{"'gráf jan00'!$A$1:$AK$41"}</definedName>
    <definedName name="FFVP15" localSheetId="13" hidden="1">{"'gráf jan00'!$A$1:$AK$41"}</definedName>
    <definedName name="FFVP15" hidden="1">{"'gráf jan00'!$A$1:$AK$41"}</definedName>
    <definedName name="FFVP15_1" localSheetId="13" hidden="1">{"'gráf jan00'!$A$1:$AK$41"}</definedName>
    <definedName name="FFVP15_1" hidden="1">{"'gráf jan00'!$A$1:$AK$41"}</definedName>
    <definedName name="FFVP15_1_1" localSheetId="13" hidden="1">{"'gráf jan00'!$A$1:$AK$41"}</definedName>
    <definedName name="FFVP15_1_1" hidden="1">{"'gráf jan00'!$A$1:$AK$41"}</definedName>
    <definedName name="FFVP15_1_1_1" localSheetId="13" hidden="1">{"'gráf jan00'!$A$1:$AK$41"}</definedName>
    <definedName name="FFVP15_1_1_1" hidden="1">{"'gráf jan00'!$A$1:$AK$41"}</definedName>
    <definedName name="FFVP15_1_2" localSheetId="13" hidden="1">{"'gráf jan00'!$A$1:$AK$41"}</definedName>
    <definedName name="FFVP15_1_2" hidden="1">{"'gráf jan00'!$A$1:$AK$41"}</definedName>
    <definedName name="FFVP15_2" localSheetId="13" hidden="1">{"'gráf jan00'!$A$1:$AK$41"}</definedName>
    <definedName name="FFVP15_2" hidden="1">{"'gráf jan00'!$A$1:$AK$41"}</definedName>
    <definedName name="FFVP16" localSheetId="13" hidden="1">{"'gráf jan00'!$A$1:$AK$41"}</definedName>
    <definedName name="FFVP16" hidden="1">{"'gráf jan00'!$A$1:$AK$41"}</definedName>
    <definedName name="FFVP16_1" localSheetId="13" hidden="1">{"'gráf jan00'!$A$1:$AK$41"}</definedName>
    <definedName name="FFVP16_1" hidden="1">{"'gráf jan00'!$A$1:$AK$41"}</definedName>
    <definedName name="FFVP16_1_1" localSheetId="13" hidden="1">{"'gráf jan00'!$A$1:$AK$41"}</definedName>
    <definedName name="FFVP16_1_1" hidden="1">{"'gráf jan00'!$A$1:$AK$41"}</definedName>
    <definedName name="FFVP16_1_1_1" localSheetId="13" hidden="1">{"'gráf jan00'!$A$1:$AK$41"}</definedName>
    <definedName name="FFVP16_1_1_1" hidden="1">{"'gráf jan00'!$A$1:$AK$41"}</definedName>
    <definedName name="FFVP16_1_2" localSheetId="13" hidden="1">{"'gráf jan00'!$A$1:$AK$41"}</definedName>
    <definedName name="FFVP16_1_2" hidden="1">{"'gráf jan00'!$A$1:$AK$41"}</definedName>
    <definedName name="FFVP16_2" localSheetId="13" hidden="1">{"'gráf jan00'!$A$1:$AK$41"}</definedName>
    <definedName name="FFVP16_2" hidden="1">{"'gráf jan00'!$A$1:$AK$41"}</definedName>
    <definedName name="FFVP2" localSheetId="13" hidden="1">{"'gráf jan00'!$A$1:$AK$41"}</definedName>
    <definedName name="FFVP2" hidden="1">{"'gráf jan00'!$A$1:$AK$41"}</definedName>
    <definedName name="FFVP2_1" localSheetId="13" hidden="1">{"'gráf jan00'!$A$1:$AK$41"}</definedName>
    <definedName name="FFVP2_1" hidden="1">{"'gráf jan00'!$A$1:$AK$41"}</definedName>
    <definedName name="FFVP2_1_1" localSheetId="13" hidden="1">{"'gráf jan00'!$A$1:$AK$41"}</definedName>
    <definedName name="FFVP2_1_1" hidden="1">{"'gráf jan00'!$A$1:$AK$41"}</definedName>
    <definedName name="FFVP2_1_1_1" localSheetId="13" hidden="1">{"'gráf jan00'!$A$1:$AK$41"}</definedName>
    <definedName name="FFVP2_1_1_1" hidden="1">{"'gráf jan00'!$A$1:$AK$41"}</definedName>
    <definedName name="FFVP2_1_2" localSheetId="13" hidden="1">{"'gráf jan00'!$A$1:$AK$41"}</definedName>
    <definedName name="FFVP2_1_2" hidden="1">{"'gráf jan00'!$A$1:$AK$41"}</definedName>
    <definedName name="FFVP2_2" localSheetId="13" hidden="1">{"'gráf jan00'!$A$1:$AK$41"}</definedName>
    <definedName name="FFVP2_2" hidden="1">{"'gráf jan00'!$A$1:$AK$41"}</definedName>
    <definedName name="FFVP3" localSheetId="13" hidden="1">{"'gráf jan00'!$A$1:$AK$41"}</definedName>
    <definedName name="FFVP3" hidden="1">{"'gráf jan00'!$A$1:$AK$41"}</definedName>
    <definedName name="FFVP3_1" localSheetId="13" hidden="1">{"'gráf jan00'!$A$1:$AK$41"}</definedName>
    <definedName name="FFVP3_1" hidden="1">{"'gráf jan00'!$A$1:$AK$41"}</definedName>
    <definedName name="FFVP3_1_1" localSheetId="13" hidden="1">{"'gráf jan00'!$A$1:$AK$41"}</definedName>
    <definedName name="FFVP3_1_1" hidden="1">{"'gráf jan00'!$A$1:$AK$41"}</definedName>
    <definedName name="FFVP3_1_1_1" localSheetId="13" hidden="1">{"'gráf jan00'!$A$1:$AK$41"}</definedName>
    <definedName name="FFVP3_1_1_1" hidden="1">{"'gráf jan00'!$A$1:$AK$41"}</definedName>
    <definedName name="FFVP3_1_2" localSheetId="13" hidden="1">{"'gráf jan00'!$A$1:$AK$41"}</definedName>
    <definedName name="FFVP3_1_2" hidden="1">{"'gráf jan00'!$A$1:$AK$41"}</definedName>
    <definedName name="FFVP3_2" localSheetId="13" hidden="1">{"'gráf jan00'!$A$1:$AK$41"}</definedName>
    <definedName name="FFVP3_2" hidden="1">{"'gráf jan00'!$A$1:$AK$41"}</definedName>
    <definedName name="FFVP4" localSheetId="13" hidden="1">{"'gráf jan00'!$A$1:$AK$41"}</definedName>
    <definedName name="FFVP4" hidden="1">{"'gráf jan00'!$A$1:$AK$41"}</definedName>
    <definedName name="FFVP4_1" localSheetId="13" hidden="1">{"'gráf jan00'!$A$1:$AK$41"}</definedName>
    <definedName name="FFVP4_1" hidden="1">{"'gráf jan00'!$A$1:$AK$41"}</definedName>
    <definedName name="FFVP4_1_1" localSheetId="13" hidden="1">{"'gráf jan00'!$A$1:$AK$41"}</definedName>
    <definedName name="FFVP4_1_1" hidden="1">{"'gráf jan00'!$A$1:$AK$41"}</definedName>
    <definedName name="FFVP4_1_1_1" localSheetId="13" hidden="1">{"'gráf jan00'!$A$1:$AK$41"}</definedName>
    <definedName name="FFVP4_1_1_1" hidden="1">{"'gráf jan00'!$A$1:$AK$41"}</definedName>
    <definedName name="FFVP4_1_2" localSheetId="13" hidden="1">{"'gráf jan00'!$A$1:$AK$41"}</definedName>
    <definedName name="FFVP4_1_2" hidden="1">{"'gráf jan00'!$A$1:$AK$41"}</definedName>
    <definedName name="FFVP4_2" localSheetId="13" hidden="1">{"'gráf jan00'!$A$1:$AK$41"}</definedName>
    <definedName name="FFVP4_2" hidden="1">{"'gráf jan00'!$A$1:$AK$41"}</definedName>
    <definedName name="FFVP41" localSheetId="13" hidden="1">{"'gráf jan00'!$A$1:$AK$41"}</definedName>
    <definedName name="FFVP41" hidden="1">{"'gráf jan00'!$A$1:$AK$41"}</definedName>
    <definedName name="ffvp43" localSheetId="13" hidden="1">{"'gráf jan00'!$A$1:$AK$41"}</definedName>
    <definedName name="ffvp43" hidden="1">{"'gráf jan00'!$A$1:$AK$41"}</definedName>
    <definedName name="ffvp43_1" localSheetId="13" hidden="1">{"'gráf jan00'!$A$1:$AK$41"}</definedName>
    <definedName name="ffvp43_1" hidden="1">{"'gráf jan00'!$A$1:$AK$41"}</definedName>
    <definedName name="ffvp43_1_1" localSheetId="13" hidden="1">{"'gráf jan00'!$A$1:$AK$41"}</definedName>
    <definedName name="ffvp43_1_1" hidden="1">{"'gráf jan00'!$A$1:$AK$41"}</definedName>
    <definedName name="ffvp43_1_1_1" localSheetId="13" hidden="1">{"'gráf jan00'!$A$1:$AK$41"}</definedName>
    <definedName name="ffvp43_1_1_1" hidden="1">{"'gráf jan00'!$A$1:$AK$41"}</definedName>
    <definedName name="ffvp43_1_2" localSheetId="13" hidden="1">{"'gráf jan00'!$A$1:$AK$41"}</definedName>
    <definedName name="ffvp43_1_2" hidden="1">{"'gráf jan00'!$A$1:$AK$41"}</definedName>
    <definedName name="ffvp43_2" localSheetId="13" hidden="1">{"'gráf jan00'!$A$1:$AK$41"}</definedName>
    <definedName name="ffvp43_2" hidden="1">{"'gráf jan00'!$A$1:$AK$41"}</definedName>
    <definedName name="FFVP5" localSheetId="13" hidden="1">{"'gráf jan00'!$A$1:$AK$41"}</definedName>
    <definedName name="FFVP5" hidden="1">{"'gráf jan00'!$A$1:$AK$41"}</definedName>
    <definedName name="FFVP5_1" localSheetId="13" hidden="1">{"'gráf jan00'!$A$1:$AK$41"}</definedName>
    <definedName name="FFVP5_1" hidden="1">{"'gráf jan00'!$A$1:$AK$41"}</definedName>
    <definedName name="FFVP5_1_1" localSheetId="13" hidden="1">{"'gráf jan00'!$A$1:$AK$41"}</definedName>
    <definedName name="FFVP5_1_1" hidden="1">{"'gráf jan00'!$A$1:$AK$41"}</definedName>
    <definedName name="FFVP5_1_1_1" localSheetId="13" hidden="1">{"'gráf jan00'!$A$1:$AK$41"}</definedName>
    <definedName name="FFVP5_1_1_1" hidden="1">{"'gráf jan00'!$A$1:$AK$41"}</definedName>
    <definedName name="FFVP5_1_2" localSheetId="13" hidden="1">{"'gráf jan00'!$A$1:$AK$41"}</definedName>
    <definedName name="FFVP5_1_2" hidden="1">{"'gráf jan00'!$A$1:$AK$41"}</definedName>
    <definedName name="FFVP5_2" localSheetId="13" hidden="1">{"'gráf jan00'!$A$1:$AK$41"}</definedName>
    <definedName name="FFVP5_2" hidden="1">{"'gráf jan00'!$A$1:$AK$41"}</definedName>
    <definedName name="FFVP6" localSheetId="13" hidden="1">{"'gráf jan00'!$A$1:$AK$41"}</definedName>
    <definedName name="FFVP6" hidden="1">{"'gráf jan00'!$A$1:$AK$41"}</definedName>
    <definedName name="FFVP6_1" localSheetId="13" hidden="1">{"'gráf jan00'!$A$1:$AK$41"}</definedName>
    <definedName name="FFVP6_1" hidden="1">{"'gráf jan00'!$A$1:$AK$41"}</definedName>
    <definedName name="FFVP6_1_1" localSheetId="13" hidden="1">{"'gráf jan00'!$A$1:$AK$41"}</definedName>
    <definedName name="FFVP6_1_1" hidden="1">{"'gráf jan00'!$A$1:$AK$41"}</definedName>
    <definedName name="FFVP6_1_1_1" localSheetId="13" hidden="1">{"'gráf jan00'!$A$1:$AK$41"}</definedName>
    <definedName name="FFVP6_1_1_1" hidden="1">{"'gráf jan00'!$A$1:$AK$41"}</definedName>
    <definedName name="FFVP6_1_2" localSheetId="13" hidden="1">{"'gráf jan00'!$A$1:$AK$41"}</definedName>
    <definedName name="FFVP6_1_2" hidden="1">{"'gráf jan00'!$A$1:$AK$41"}</definedName>
    <definedName name="FFVP6_2" localSheetId="13" hidden="1">{"'gráf jan00'!$A$1:$AK$41"}</definedName>
    <definedName name="FFVP6_2" hidden="1">{"'gráf jan00'!$A$1:$AK$41"}</definedName>
    <definedName name="FFVP7" localSheetId="13" hidden="1">{"'gráf jan00'!$A$1:$AK$41"}</definedName>
    <definedName name="FFVP7" hidden="1">{"'gráf jan00'!$A$1:$AK$41"}</definedName>
    <definedName name="FFVP7_1" localSheetId="13" hidden="1">{"'gráf jan00'!$A$1:$AK$41"}</definedName>
    <definedName name="FFVP7_1" hidden="1">{"'gráf jan00'!$A$1:$AK$41"}</definedName>
    <definedName name="FFVP7_1_1" localSheetId="13" hidden="1">{"'gráf jan00'!$A$1:$AK$41"}</definedName>
    <definedName name="FFVP7_1_1" hidden="1">{"'gráf jan00'!$A$1:$AK$41"}</definedName>
    <definedName name="FFVP7_1_1_1" localSheetId="13" hidden="1">{"'gráf jan00'!$A$1:$AK$41"}</definedName>
    <definedName name="FFVP7_1_1_1" hidden="1">{"'gráf jan00'!$A$1:$AK$41"}</definedName>
    <definedName name="FFVP7_1_2" localSheetId="13" hidden="1">{"'gráf jan00'!$A$1:$AK$41"}</definedName>
    <definedName name="FFVP7_1_2" hidden="1">{"'gráf jan00'!$A$1:$AK$41"}</definedName>
    <definedName name="FFVP7_2" localSheetId="13" hidden="1">{"'gráf jan00'!$A$1:$AK$41"}</definedName>
    <definedName name="FFVP7_2" hidden="1">{"'gráf jan00'!$A$1:$AK$41"}</definedName>
    <definedName name="FFVP8" localSheetId="13" hidden="1">{"'gráf jan00'!$A$1:$AK$41"}</definedName>
    <definedName name="FFVP8" hidden="1">{"'gráf jan00'!$A$1:$AK$41"}</definedName>
    <definedName name="FFVP8_1" localSheetId="13" hidden="1">{"'gráf jan00'!$A$1:$AK$41"}</definedName>
    <definedName name="FFVP8_1" hidden="1">{"'gráf jan00'!$A$1:$AK$41"}</definedName>
    <definedName name="FFVP8_1_1" localSheetId="13" hidden="1">{"'gráf jan00'!$A$1:$AK$41"}</definedName>
    <definedName name="FFVP8_1_1" hidden="1">{"'gráf jan00'!$A$1:$AK$41"}</definedName>
    <definedName name="FFVP8_1_1_1" localSheetId="13" hidden="1">{"'gráf jan00'!$A$1:$AK$41"}</definedName>
    <definedName name="FFVP8_1_1_1" hidden="1">{"'gráf jan00'!$A$1:$AK$41"}</definedName>
    <definedName name="FFVP8_1_2" localSheetId="13" hidden="1">{"'gráf jan00'!$A$1:$AK$41"}</definedName>
    <definedName name="FFVP8_1_2" hidden="1">{"'gráf jan00'!$A$1:$AK$41"}</definedName>
    <definedName name="FFVP8_2" localSheetId="13" hidden="1">{"'gráf jan00'!$A$1:$AK$41"}</definedName>
    <definedName name="FFVP8_2" hidden="1">{"'gráf jan00'!$A$1:$AK$41"}</definedName>
    <definedName name="FFVP9" localSheetId="13" hidden="1">{"'gráf jan00'!$A$1:$AK$41"}</definedName>
    <definedName name="FFVP9" hidden="1">{"'gráf jan00'!$A$1:$AK$41"}</definedName>
    <definedName name="FFVP9_1" localSheetId="13" hidden="1">{"'gráf jan00'!$A$1:$AK$41"}</definedName>
    <definedName name="FFVP9_1" hidden="1">{"'gráf jan00'!$A$1:$AK$41"}</definedName>
    <definedName name="FFVP9_1_1" localSheetId="13" hidden="1">{"'gráf jan00'!$A$1:$AK$41"}</definedName>
    <definedName name="FFVP9_1_1" hidden="1">{"'gráf jan00'!$A$1:$AK$41"}</definedName>
    <definedName name="FFVP9_1_1_1" localSheetId="13" hidden="1">{"'gráf jan00'!$A$1:$AK$41"}</definedName>
    <definedName name="FFVP9_1_1_1" hidden="1">{"'gráf jan00'!$A$1:$AK$41"}</definedName>
    <definedName name="FFVP9_1_2" localSheetId="13" hidden="1">{"'gráf jan00'!$A$1:$AK$41"}</definedName>
    <definedName name="FFVP9_1_2" hidden="1">{"'gráf jan00'!$A$1:$AK$41"}</definedName>
    <definedName name="FFVP9_2" localSheetId="13" hidden="1">{"'gráf jan00'!$A$1:$AK$41"}</definedName>
    <definedName name="FFVP9_2" hidden="1">{"'gráf jan00'!$A$1:$AK$41"}</definedName>
    <definedName name="ffw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fw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g" localSheetId="13" hidden="1">{"'CptDifn'!$AA$32:$AG$32"}</definedName>
    <definedName name="fg" hidden="1">{"'CptDifn'!$AA$32:$AG$32"}</definedName>
    <definedName name="fg_1" localSheetId="13" hidden="1">{"'CptDifn'!$AA$32:$AG$32"}</definedName>
    <definedName name="fg_1" hidden="1">{"'CptDifn'!$AA$32:$AG$32"}</definedName>
    <definedName name="fg_1_1" localSheetId="13" hidden="1">{"'CptDifn'!$AA$32:$AG$32"}</definedName>
    <definedName name="fg_1_1" hidden="1">{"'CptDifn'!$AA$32:$AG$32"}</definedName>
    <definedName name="fg_1_1_1" localSheetId="13" hidden="1">{"'CptDifn'!$AA$32:$AG$32"}</definedName>
    <definedName name="fg_1_1_1" hidden="1">{"'CptDifn'!$AA$32:$AG$32"}</definedName>
    <definedName name="fg_1_2" localSheetId="13" hidden="1">{"'CptDifn'!$AA$32:$AG$32"}</definedName>
    <definedName name="fg_1_2" hidden="1">{"'CptDifn'!$AA$32:$AG$32"}</definedName>
    <definedName name="fg_2" localSheetId="13" hidden="1">{"'CptDifn'!$AA$32:$AG$32"}</definedName>
    <definedName name="fg_2" hidden="1">{"'CptDifn'!$AA$32:$AG$32"}</definedName>
    <definedName name="fgdfhd" localSheetId="13" hidden="1">{"'CptDifn'!$AA$32:$AG$32"}</definedName>
    <definedName name="fgdfhd" hidden="1">{"'CptDifn'!$AA$32:$AG$32"}</definedName>
    <definedName name="fgdfhd_1" localSheetId="13" hidden="1">{"'CptDifn'!$AA$32:$AG$32"}</definedName>
    <definedName name="fgdfhd_1" hidden="1">{"'CptDifn'!$AA$32:$AG$32"}</definedName>
    <definedName name="fgdfhd_1_1" localSheetId="13" hidden="1">{"'CptDifn'!$AA$32:$AG$32"}</definedName>
    <definedName name="fgdfhd_1_1" hidden="1">{"'CptDifn'!$AA$32:$AG$32"}</definedName>
    <definedName name="fgdfhd_1_1_1" localSheetId="13" hidden="1">{"'CptDifn'!$AA$32:$AG$32"}</definedName>
    <definedName name="fgdfhd_1_1_1" hidden="1">{"'CptDifn'!$AA$32:$AG$32"}</definedName>
    <definedName name="fgdfhd_1_2" localSheetId="13" hidden="1">{"'CptDifn'!$AA$32:$AG$32"}</definedName>
    <definedName name="fgdfhd_1_2" hidden="1">{"'CptDifn'!$AA$32:$AG$32"}</definedName>
    <definedName name="fgdfhd_2" localSheetId="13" hidden="1">{"'CptDifn'!$AA$32:$AG$32"}</definedName>
    <definedName name="fgdfhd_2" hidden="1">{"'CptDifn'!$AA$32:$AG$32"}</definedName>
    <definedName name="fgdh" localSheetId="13" hidden="1">{"'CptDifn'!$AA$32:$AG$32"}</definedName>
    <definedName name="fgdh" hidden="1">{"'CptDifn'!$AA$32:$AG$32"}</definedName>
    <definedName name="fgdh_1" localSheetId="13" hidden="1">{"'CptDifn'!$AA$32:$AG$32"}</definedName>
    <definedName name="fgdh_1" hidden="1">{"'CptDifn'!$AA$32:$AG$32"}</definedName>
    <definedName name="fgdh_1_1" localSheetId="13" hidden="1">{"'CptDifn'!$AA$32:$AG$32"}</definedName>
    <definedName name="fgdh_1_1" hidden="1">{"'CptDifn'!$AA$32:$AG$32"}</definedName>
    <definedName name="fgdh_1_1_1" localSheetId="13" hidden="1">{"'CptDifn'!$AA$32:$AG$32"}</definedName>
    <definedName name="fgdh_1_1_1" hidden="1">{"'CptDifn'!$AA$32:$AG$32"}</definedName>
    <definedName name="fgdh_1_2" localSheetId="13" hidden="1">{"'CptDifn'!$AA$32:$AG$32"}</definedName>
    <definedName name="fgdh_1_2" hidden="1">{"'CptDifn'!$AA$32:$AG$32"}</definedName>
    <definedName name="fgdh_2" localSheetId="13" hidden="1">{"'CptDifn'!$AA$32:$AG$32"}</definedName>
    <definedName name="fgdh_2" hidden="1">{"'CptDifn'!$AA$32:$AG$32"}</definedName>
    <definedName name="fgff" localSheetId="13" hidden="1">{#N/A,#N/A,FALSE,"MO (2)"}</definedName>
    <definedName name="fgff" hidden="1">{#N/A,#N/A,FALSE,"MO (2)"}</definedName>
    <definedName name="fgfhf" localSheetId="13" hidden="1">{#N/A,#N/A,FALSE,"PCOL"}</definedName>
    <definedName name="fgfhf" hidden="1">{#N/A,#N/A,FALSE,"PCOL"}</definedName>
    <definedName name="fgfsgrgq" localSheetId="13" hidden="1">{"'REL CUSTODIF'!$B$1:$H$72"}</definedName>
    <definedName name="fgfsgrgq" hidden="1">{"'REL CUSTODIF'!$B$1:$H$72"}</definedName>
    <definedName name="fg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ghdjhd" localSheetId="13" hidden="1">{"'CptDifn'!$AA$32:$AG$32"}</definedName>
    <definedName name="fghdjhd" hidden="1">{"'CptDifn'!$AA$32:$AG$32"}</definedName>
    <definedName name="fghdjhd_1" localSheetId="13" hidden="1">{"'CptDifn'!$AA$32:$AG$32"}</definedName>
    <definedName name="fghdjhd_1" hidden="1">{"'CptDifn'!$AA$32:$AG$32"}</definedName>
    <definedName name="fghdjhd_1_1" localSheetId="13" hidden="1">{"'CptDifn'!$AA$32:$AG$32"}</definedName>
    <definedName name="fghdjhd_1_1" hidden="1">{"'CptDifn'!$AA$32:$AG$32"}</definedName>
    <definedName name="fghdjhd_1_1_1" localSheetId="13" hidden="1">{"'CptDifn'!$AA$32:$AG$32"}</definedName>
    <definedName name="fghdjhd_1_1_1" hidden="1">{"'CptDifn'!$AA$32:$AG$32"}</definedName>
    <definedName name="fghdjhd_1_2" localSheetId="13" hidden="1">{"'CptDifn'!$AA$32:$AG$32"}</definedName>
    <definedName name="fghdjhd_1_2" hidden="1">{"'CptDifn'!$AA$32:$AG$32"}</definedName>
    <definedName name="fghdjhd_2" localSheetId="13" hidden="1">{"'CptDifn'!$AA$32:$AG$32"}</definedName>
    <definedName name="fghdjhd_2" hidden="1">{"'CptDifn'!$AA$32:$AG$32"}</definedName>
    <definedName name="fghfhfdhdr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ghfhfdhdr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fghj" localSheetId="13" hidden="1">{"'CptDifn'!$AA$32:$AG$32"}</definedName>
    <definedName name="fghj" hidden="1">{"'CptDifn'!$AA$32:$AG$32"}</definedName>
    <definedName name="fghj_1" localSheetId="13" hidden="1">{"'CptDifn'!$AA$32:$AG$32"}</definedName>
    <definedName name="fghj_1" hidden="1">{"'CptDifn'!$AA$32:$AG$32"}</definedName>
    <definedName name="fghj_1_1" localSheetId="13" hidden="1">{"'CptDifn'!$AA$32:$AG$32"}</definedName>
    <definedName name="fghj_1_1" hidden="1">{"'CptDifn'!$AA$32:$AG$32"}</definedName>
    <definedName name="fghj_1_1_1" localSheetId="13" hidden="1">{"'CptDifn'!$AA$32:$AG$32"}</definedName>
    <definedName name="fghj_1_1_1" hidden="1">{"'CptDifn'!$AA$32:$AG$32"}</definedName>
    <definedName name="fghj_1_2" localSheetId="13" hidden="1">{"'CptDifn'!$AA$32:$AG$32"}</definedName>
    <definedName name="fghj_1_2" hidden="1">{"'CptDifn'!$AA$32:$AG$32"}</definedName>
    <definedName name="fghj_2" localSheetId="13" hidden="1">{"'CptDifn'!$AA$32:$AG$32"}</definedName>
    <definedName name="fghj_2" hidden="1">{"'CptDifn'!$AA$32:$AG$32"}</definedName>
    <definedName name="fghjj" localSheetId="13" hidden="1">{"'CptDifn'!$AA$32:$AG$32"}</definedName>
    <definedName name="fghjj" hidden="1">{"'CptDifn'!$AA$32:$AG$32"}</definedName>
    <definedName name="fghjj_1" localSheetId="13" hidden="1">{"'CptDifn'!$AA$32:$AG$32"}</definedName>
    <definedName name="fghjj_1" hidden="1">{"'CptDifn'!$AA$32:$AG$32"}</definedName>
    <definedName name="fghjj_1_1" localSheetId="13" hidden="1">{"'CptDifn'!$AA$32:$AG$32"}</definedName>
    <definedName name="fghjj_1_1" hidden="1">{"'CptDifn'!$AA$32:$AG$32"}</definedName>
    <definedName name="fghjj_1_1_1" localSheetId="13" hidden="1">{"'CptDifn'!$AA$32:$AG$32"}</definedName>
    <definedName name="fghjj_1_1_1" hidden="1">{"'CptDifn'!$AA$32:$AG$32"}</definedName>
    <definedName name="fghjj_1_2" localSheetId="13" hidden="1">{"'CptDifn'!$AA$32:$AG$32"}</definedName>
    <definedName name="fghjj_1_2" hidden="1">{"'CptDifn'!$AA$32:$AG$32"}</definedName>
    <definedName name="fghjj_2" localSheetId="13" hidden="1">{"'CptDifn'!$AA$32:$AG$32"}</definedName>
    <definedName name="fghjj_2" hidden="1">{"'CptDifn'!$AA$32:$AG$32"}</definedName>
    <definedName name="fgjfk" localSheetId="13" hidden="1">{"'CptDifn'!$AA$32:$AG$32"}</definedName>
    <definedName name="fgjfk" hidden="1">{"'CptDifn'!$AA$32:$AG$32"}</definedName>
    <definedName name="fgjfk_1" localSheetId="13" hidden="1">{"'CptDifn'!$AA$32:$AG$32"}</definedName>
    <definedName name="fgjfk_1" hidden="1">{"'CptDifn'!$AA$32:$AG$32"}</definedName>
    <definedName name="fgjfk_1_1" localSheetId="13" hidden="1">{"'CptDifn'!$AA$32:$AG$32"}</definedName>
    <definedName name="fgjfk_1_1" hidden="1">{"'CptDifn'!$AA$32:$AG$32"}</definedName>
    <definedName name="fgjfk_1_1_1" localSheetId="13" hidden="1">{"'CptDifn'!$AA$32:$AG$32"}</definedName>
    <definedName name="fgjfk_1_1_1" hidden="1">{"'CptDifn'!$AA$32:$AG$32"}</definedName>
    <definedName name="fgjfk_1_2" localSheetId="13" hidden="1">{"'CptDifn'!$AA$32:$AG$32"}</definedName>
    <definedName name="fgjfk_1_2" hidden="1">{"'CptDifn'!$AA$32:$AG$32"}</definedName>
    <definedName name="fgjfk_2" localSheetId="13" hidden="1">{"'CptDifn'!$AA$32:$AG$32"}</definedName>
    <definedName name="fgjfk_2" hidden="1">{"'CptDifn'!$AA$32:$AG$32"}</definedName>
    <definedName name="fgn" localSheetId="13" hidden="1">{"'gráf jan00'!$A$1:$AK$41"}</definedName>
    <definedName name="fgn" hidden="1">{"'gráf jan00'!$A$1:$AK$41"}</definedName>
    <definedName name="fgnfg" localSheetId="13" hidden="1">{"'gráf jan00'!$A$1:$AK$41"}</definedName>
    <definedName name="fgnfg" hidden="1">{"'gráf jan00'!$A$1:$AK$41"}</definedName>
    <definedName name="fgs" localSheetId="13" hidden="1">{"'gráf jan00'!$A$1:$AK$41"}</definedName>
    <definedName name="fgs" hidden="1">{"'gráf jan00'!$A$1:$AK$41"}</definedName>
    <definedName name="fgs_1" localSheetId="13" hidden="1">{"'gráf jan00'!$A$1:$AK$41"}</definedName>
    <definedName name="fgs_1" hidden="1">{"'gráf jan00'!$A$1:$AK$41"}</definedName>
    <definedName name="fgs_1_1" localSheetId="13" hidden="1">{"'gráf jan00'!$A$1:$AK$41"}</definedName>
    <definedName name="fgs_1_1" hidden="1">{"'gráf jan00'!$A$1:$AK$41"}</definedName>
    <definedName name="fgs_1_1_1" localSheetId="13" hidden="1">{"'gráf jan00'!$A$1:$AK$41"}</definedName>
    <definedName name="fgs_1_1_1" hidden="1">{"'gráf jan00'!$A$1:$AK$41"}</definedName>
    <definedName name="fgs_1_2" localSheetId="13" hidden="1">{"'gráf jan00'!$A$1:$AK$41"}</definedName>
    <definedName name="fgs_1_2" hidden="1">{"'gráf jan00'!$A$1:$AK$41"}</definedName>
    <definedName name="fgs_2" localSheetId="13" hidden="1">{"'gráf jan00'!$A$1:$AK$41"}</definedName>
    <definedName name="fgs_2" hidden="1">{"'gráf jan00'!$A$1:$AK$41"}</definedName>
    <definedName name="fh" localSheetId="13" hidden="1">{"'CptDifn'!$AA$32:$AG$32"}</definedName>
    <definedName name="fh" hidden="1">{"'CptDifn'!$AA$32:$AG$32"}</definedName>
    <definedName name="fh_1" localSheetId="13" hidden="1">{"'CptDifn'!$AA$32:$AG$32"}</definedName>
    <definedName name="fh_1" hidden="1">{"'CptDifn'!$AA$32:$AG$32"}</definedName>
    <definedName name="fh_1_1" localSheetId="13" hidden="1">{"'CptDifn'!$AA$32:$AG$32"}</definedName>
    <definedName name="fh_1_1" hidden="1">{"'CptDifn'!$AA$32:$AG$32"}</definedName>
    <definedName name="fh_1_1_1" localSheetId="13" hidden="1">{"'CptDifn'!$AA$32:$AG$32"}</definedName>
    <definedName name="fh_1_1_1" hidden="1">{"'CptDifn'!$AA$32:$AG$32"}</definedName>
    <definedName name="fh_1_2" localSheetId="13" hidden="1">{"'CptDifn'!$AA$32:$AG$32"}</definedName>
    <definedName name="fh_1_2" hidden="1">{"'CptDifn'!$AA$32:$AG$32"}</definedName>
    <definedName name="fh_2" localSheetId="13" hidden="1">{"'CptDifn'!$AA$32:$AG$32"}</definedName>
    <definedName name="fh_2" hidden="1">{"'CptDifn'!$AA$32:$AG$32"}</definedName>
    <definedName name="fhdgjd" localSheetId="13" hidden="1">{"'CptDifn'!$AA$32:$AG$32"}</definedName>
    <definedName name="fhdgjd" hidden="1">{"'CptDifn'!$AA$32:$AG$32"}</definedName>
    <definedName name="fhdgjd_1" localSheetId="13" hidden="1">{"'CptDifn'!$AA$32:$AG$32"}</definedName>
    <definedName name="fhdgjd_1" hidden="1">{"'CptDifn'!$AA$32:$AG$32"}</definedName>
    <definedName name="fhdgjd_1_1" localSheetId="13" hidden="1">{"'CptDifn'!$AA$32:$AG$32"}</definedName>
    <definedName name="fhdgjd_1_1" hidden="1">{"'CptDifn'!$AA$32:$AG$32"}</definedName>
    <definedName name="fhdgjd_1_1_1" localSheetId="13" hidden="1">{"'CptDifn'!$AA$32:$AG$32"}</definedName>
    <definedName name="fhdgjd_1_1_1" hidden="1">{"'CptDifn'!$AA$32:$AG$32"}</definedName>
    <definedName name="fhdgjd_1_2" localSheetId="13" hidden="1">{"'CptDifn'!$AA$32:$AG$32"}</definedName>
    <definedName name="fhdgjd_1_2" hidden="1">{"'CptDifn'!$AA$32:$AG$32"}</definedName>
    <definedName name="fhdgjd_2" localSheetId="13" hidden="1">{"'CptDifn'!$AA$32:$AG$32"}</definedName>
    <definedName name="fhdgjd_2" hidden="1">{"'CptDifn'!$AA$32:$AG$32"}</definedName>
    <definedName name="fhdh" localSheetId="13" hidden="1">{"'CptDifn'!$AA$32:$AG$32"}</definedName>
    <definedName name="fhdh" hidden="1">{"'CptDifn'!$AA$32:$AG$32"}</definedName>
    <definedName name="fhdh_1" localSheetId="13" hidden="1">{"'CptDifn'!$AA$32:$AG$32"}</definedName>
    <definedName name="fhdh_1" hidden="1">{"'CptDifn'!$AA$32:$AG$32"}</definedName>
    <definedName name="fhdh_1_1" localSheetId="13" hidden="1">{"'CptDifn'!$AA$32:$AG$32"}</definedName>
    <definedName name="fhdh_1_1" hidden="1">{"'CptDifn'!$AA$32:$AG$32"}</definedName>
    <definedName name="fhdh_1_1_1" localSheetId="13" hidden="1">{"'CptDifn'!$AA$32:$AG$32"}</definedName>
    <definedName name="fhdh_1_1_1" hidden="1">{"'CptDifn'!$AA$32:$AG$32"}</definedName>
    <definedName name="fhdh_1_2" localSheetId="13" hidden="1">{"'CptDifn'!$AA$32:$AG$32"}</definedName>
    <definedName name="fhdh_1_2" hidden="1">{"'CptDifn'!$AA$32:$AG$32"}</definedName>
    <definedName name="fhdh_2" localSheetId="13" hidden="1">{"'CptDifn'!$AA$32:$AG$32"}</definedName>
    <definedName name="fhdh_2" hidden="1">{"'CptDifn'!$AA$32:$AG$32"}</definedName>
    <definedName name="FHDZ" localSheetId="13" hidden="1">{"'gráf jan00'!$A$1:$AK$41"}</definedName>
    <definedName name="FHDZ" hidden="1">{"'gráf jan00'!$A$1:$AK$41"}</definedName>
    <definedName name="FHDZ_1" localSheetId="13" hidden="1">{"'gráf jan00'!$A$1:$AK$41"}</definedName>
    <definedName name="FHDZ_1" hidden="1">{"'gráf jan00'!$A$1:$AK$41"}</definedName>
    <definedName name="FHDZ_1_1" localSheetId="13" hidden="1">{"'gráf jan00'!$A$1:$AK$41"}</definedName>
    <definedName name="FHDZ_1_1" hidden="1">{"'gráf jan00'!$A$1:$AK$41"}</definedName>
    <definedName name="FHDZ_1_1_1" localSheetId="13" hidden="1">{"'gráf jan00'!$A$1:$AK$41"}</definedName>
    <definedName name="FHDZ_1_1_1" hidden="1">{"'gráf jan00'!$A$1:$AK$41"}</definedName>
    <definedName name="FHDZ_1_2" localSheetId="13" hidden="1">{"'gráf jan00'!$A$1:$AK$41"}</definedName>
    <definedName name="FHDZ_1_2" hidden="1">{"'gráf jan00'!$A$1:$AK$41"}</definedName>
    <definedName name="FHDZ_2" localSheetId="13" hidden="1">{"'gráf jan00'!$A$1:$AK$41"}</definedName>
    <definedName name="FHDZ_2" hidden="1">{"'gráf jan00'!$A$1:$AK$41"}</definedName>
    <definedName name="fhf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f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hg" localSheetId="13" hidden="1">{#N/A,#N/A,FALSE,"310.1";#N/A,#N/A,FALSE,"321.1";#N/A,#N/A,FALSE,"320.3";#N/A,#N/A,FALSE,"330.1"}</definedName>
    <definedName name="fhg" hidden="1">{#N/A,#N/A,FALSE,"310.1";#N/A,#N/A,FALSE,"321.1";#N/A,#N/A,FALSE,"320.3";#N/A,#N/A,FALSE,"330.1"}</definedName>
    <definedName name="fhgdfjfg" localSheetId="13" hidden="1">{"'CptDifn'!$AA$32:$AG$32"}</definedName>
    <definedName name="fhgdfjfg" hidden="1">{"'CptDifn'!$AA$32:$AG$32"}</definedName>
    <definedName name="fhgdfjfg_1" localSheetId="13" hidden="1">{"'CptDifn'!$AA$32:$AG$32"}</definedName>
    <definedName name="fhgdfjfg_1" hidden="1">{"'CptDifn'!$AA$32:$AG$32"}</definedName>
    <definedName name="fhgdfjfg_1_1" localSheetId="13" hidden="1">{"'CptDifn'!$AA$32:$AG$32"}</definedName>
    <definedName name="fhgdfjfg_1_1" hidden="1">{"'CptDifn'!$AA$32:$AG$32"}</definedName>
    <definedName name="fhgdfjfg_1_1_1" localSheetId="13" hidden="1">{"'CptDifn'!$AA$32:$AG$32"}</definedName>
    <definedName name="fhgdfjfg_1_1_1" hidden="1">{"'CptDifn'!$AA$32:$AG$32"}</definedName>
    <definedName name="fhgdfjfg_1_2" localSheetId="13" hidden="1">{"'CptDifn'!$AA$32:$AG$32"}</definedName>
    <definedName name="fhgdfjfg_1_2" hidden="1">{"'CptDifn'!$AA$32:$AG$32"}</definedName>
    <definedName name="fhgdfjfg_2" localSheetId="13" hidden="1">{"'CptDifn'!$AA$32:$AG$32"}</definedName>
    <definedName name="fhgdfjfg_2" hidden="1">{"'CptDifn'!$AA$32:$AG$32"}</definedName>
    <definedName name="fhhjk" localSheetId="13" hidden="1">{"'CptDifn'!$AA$32:$AG$32"}</definedName>
    <definedName name="fhhjk" hidden="1">{"'CptDifn'!$AA$32:$AG$32"}</definedName>
    <definedName name="fhhjk_1" localSheetId="13" hidden="1">{"'CptDifn'!$AA$32:$AG$32"}</definedName>
    <definedName name="fhhjk_1" hidden="1">{"'CptDifn'!$AA$32:$AG$32"}</definedName>
    <definedName name="fhhjk_1_1" localSheetId="13" hidden="1">{"'CptDifn'!$AA$32:$AG$32"}</definedName>
    <definedName name="fhhjk_1_1" hidden="1">{"'CptDifn'!$AA$32:$AG$32"}</definedName>
    <definedName name="fhhjk_1_1_1" localSheetId="13" hidden="1">{"'CptDifn'!$AA$32:$AG$32"}</definedName>
    <definedName name="fhhjk_1_1_1" hidden="1">{"'CptDifn'!$AA$32:$AG$32"}</definedName>
    <definedName name="fhhjk_1_2" localSheetId="13" hidden="1">{"'CptDifn'!$AA$32:$AG$32"}</definedName>
    <definedName name="fhhjk_1_2" hidden="1">{"'CptDifn'!$AA$32:$AG$32"}</definedName>
    <definedName name="fhhjk_2" localSheetId="13" hidden="1">{"'CptDifn'!$AA$32:$AG$32"}</definedName>
    <definedName name="fhhjk_2" hidden="1">{"'CptDifn'!$AA$32:$AG$32"}</definedName>
    <definedName name="fhjhfj" localSheetId="13" hidden="1">{"'Quadro'!$A$4:$BG$78"}</definedName>
    <definedName name="fhjhfj" hidden="1">{"'Quadro'!$A$4:$BG$78"}</definedName>
    <definedName name="fhjhfj_1" localSheetId="13" hidden="1">{"'Quadro'!$A$4:$BG$78"}</definedName>
    <definedName name="fhjhfj_1" hidden="1">{"'Quadro'!$A$4:$BG$78"}</definedName>
    <definedName name="fhjhfj_1_1" localSheetId="13" hidden="1">{"'Quadro'!$A$4:$BG$78"}</definedName>
    <definedName name="fhjhfj_1_1" hidden="1">{"'Quadro'!$A$4:$BG$78"}</definedName>
    <definedName name="fhjhfj_1_1_1" localSheetId="13" hidden="1">{"'Quadro'!$A$4:$BG$78"}</definedName>
    <definedName name="fhjhfj_1_1_1" hidden="1">{"'Quadro'!$A$4:$BG$78"}</definedName>
    <definedName name="fhjhfj_1_2" localSheetId="13" hidden="1">{"'Quadro'!$A$4:$BG$78"}</definedName>
    <definedName name="fhjhfj_1_2" hidden="1">{"'Quadro'!$A$4:$BG$78"}</definedName>
    <definedName name="fhjhfj_2" localSheetId="13" hidden="1">{"'Quadro'!$A$4:$BG$78"}</definedName>
    <definedName name="fhjhfj_2" hidden="1">{"'Quadro'!$A$4:$BG$78"}</definedName>
    <definedName name="ficha" localSheetId="13" hidden="1">{"'CptDifn'!$AA$32:$AG$32"}</definedName>
    <definedName name="ficha" hidden="1">{"'CptDifn'!$AA$32:$AG$32"}</definedName>
    <definedName name="ficha_1" localSheetId="13" hidden="1">{"'CptDifn'!$AA$32:$AG$32"}</definedName>
    <definedName name="ficha_1" hidden="1">{"'CptDifn'!$AA$32:$AG$32"}</definedName>
    <definedName name="ficha_1_1" localSheetId="13" hidden="1">{"'CptDifn'!$AA$32:$AG$32"}</definedName>
    <definedName name="ficha_1_1" hidden="1">{"'CptDifn'!$AA$32:$AG$32"}</definedName>
    <definedName name="ficha_1_1_1" localSheetId="13" hidden="1">{"'CptDifn'!$AA$32:$AG$32"}</definedName>
    <definedName name="ficha_1_1_1" hidden="1">{"'CptDifn'!$AA$32:$AG$32"}</definedName>
    <definedName name="ficha_1_2" localSheetId="13" hidden="1">{"'CptDifn'!$AA$32:$AG$32"}</definedName>
    <definedName name="ficha_1_2" hidden="1">{"'CptDifn'!$AA$32:$AG$32"}</definedName>
    <definedName name="ficha_2" localSheetId="13" hidden="1">{"'CptDifn'!$AA$32:$AG$32"}</definedName>
    <definedName name="ficha_2" hidden="1">{"'CptDifn'!$AA$32:$AG$32"}</definedName>
    <definedName name="fill1" hidden="1">#REF!</definedName>
    <definedName name="FIL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n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inanc.Resume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inanc.Resum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FJASLJFIL" localSheetId="13" hidden="1">{"'gráf jan00'!$A$1:$AK$41"}</definedName>
    <definedName name="FJASLJFIL" hidden="1">{"'gráf jan00'!$A$1:$AK$41"}</definedName>
    <definedName name="FJASLJFIL_1" localSheetId="13" hidden="1">{"'gráf jan00'!$A$1:$AK$41"}</definedName>
    <definedName name="FJASLJFIL_1" hidden="1">{"'gráf jan00'!$A$1:$AK$41"}</definedName>
    <definedName name="FJASLJFIL_1_1" localSheetId="13" hidden="1">{"'gráf jan00'!$A$1:$AK$41"}</definedName>
    <definedName name="FJASLJFIL_1_1" hidden="1">{"'gráf jan00'!$A$1:$AK$41"}</definedName>
    <definedName name="FJASLJFIL_1_1_1" localSheetId="13" hidden="1">{"'gráf jan00'!$A$1:$AK$41"}</definedName>
    <definedName name="FJASLJFIL_1_1_1" hidden="1">{"'gráf jan00'!$A$1:$AK$41"}</definedName>
    <definedName name="FJASLJFIL_1_2" localSheetId="13" hidden="1">{"'gráf jan00'!$A$1:$AK$41"}</definedName>
    <definedName name="FJASLJFIL_1_2" hidden="1">{"'gráf jan00'!$A$1:$AK$41"}</definedName>
    <definedName name="FJASLJFIL_2" localSheetId="13" hidden="1">{"'gráf jan00'!$A$1:$AK$41"}</definedName>
    <definedName name="FJASLJFIL_2" hidden="1">{"'gráf jan00'!$A$1:$AK$41"}</definedName>
    <definedName name="fjfk" localSheetId="13" hidden="1">{"'CptDifn'!$AA$32:$AG$32"}</definedName>
    <definedName name="fjfk" hidden="1">{"'CptDifn'!$AA$32:$AG$32"}</definedName>
    <definedName name="fjfk_1" localSheetId="13" hidden="1">{"'CptDifn'!$AA$32:$AG$32"}</definedName>
    <definedName name="fjfk_1" hidden="1">{"'CptDifn'!$AA$32:$AG$32"}</definedName>
    <definedName name="fjfk_1_1" localSheetId="13" hidden="1">{"'CptDifn'!$AA$32:$AG$32"}</definedName>
    <definedName name="fjfk_1_1" hidden="1">{"'CptDifn'!$AA$32:$AG$32"}</definedName>
    <definedName name="fjfk_1_1_1" localSheetId="13" hidden="1">{"'CptDifn'!$AA$32:$AG$32"}</definedName>
    <definedName name="fjfk_1_1_1" hidden="1">{"'CptDifn'!$AA$32:$AG$32"}</definedName>
    <definedName name="fjfk_1_2" localSheetId="13" hidden="1">{"'CptDifn'!$AA$32:$AG$32"}</definedName>
    <definedName name="fjfk_1_2" hidden="1">{"'CptDifn'!$AA$32:$AG$32"}</definedName>
    <definedName name="fjfk_2" localSheetId="13" hidden="1">{"'CptDifn'!$AA$32:$AG$32"}</definedName>
    <definedName name="fjfk_2" hidden="1">{"'CptDifn'!$AA$32:$AG$32"}</definedName>
    <definedName name="fjhk" localSheetId="13" hidden="1">{"'CptDifn'!$AA$32:$AG$32"}</definedName>
    <definedName name="fjhk" hidden="1">{"'CptDifn'!$AA$32:$AG$32"}</definedName>
    <definedName name="fjhk_1" localSheetId="13" hidden="1">{"'CptDifn'!$AA$32:$AG$32"}</definedName>
    <definedName name="fjhk_1" hidden="1">{"'CptDifn'!$AA$32:$AG$32"}</definedName>
    <definedName name="fjhk_1_1" localSheetId="13" hidden="1">{"'CptDifn'!$AA$32:$AG$32"}</definedName>
    <definedName name="fjhk_1_1" hidden="1">{"'CptDifn'!$AA$32:$AG$32"}</definedName>
    <definedName name="fjhk_1_1_1" localSheetId="13" hidden="1">{"'CptDifn'!$AA$32:$AG$32"}</definedName>
    <definedName name="fjhk_1_1_1" hidden="1">{"'CptDifn'!$AA$32:$AG$32"}</definedName>
    <definedName name="fjhk_1_2" localSheetId="13" hidden="1">{"'CptDifn'!$AA$32:$AG$32"}</definedName>
    <definedName name="fjhk_1_2" hidden="1">{"'CptDifn'!$AA$32:$AG$32"}</definedName>
    <definedName name="fjhk_2" localSheetId="13" hidden="1">{"'CptDifn'!$AA$32:$AG$32"}</definedName>
    <definedName name="fjhk_2" hidden="1">{"'CptDifn'!$AA$32:$AG$32"}</definedName>
    <definedName name="fjjashfja" hidden="1">#REF!</definedName>
    <definedName name="fjrjrjrtj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jrjrjrt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kjfgk" localSheetId="13" hidden="1">{"'CptDifn'!$AA$32:$AG$32"}</definedName>
    <definedName name="fkjfgk" hidden="1">{"'CptDifn'!$AA$32:$AG$32"}</definedName>
    <definedName name="fkjfgk_1" localSheetId="13" hidden="1">{"'CptDifn'!$AA$32:$AG$32"}</definedName>
    <definedName name="fkjfgk_1" hidden="1">{"'CptDifn'!$AA$32:$AG$32"}</definedName>
    <definedName name="fkjfgk_1_1" localSheetId="13" hidden="1">{"'CptDifn'!$AA$32:$AG$32"}</definedName>
    <definedName name="fkjfgk_1_1" hidden="1">{"'CptDifn'!$AA$32:$AG$32"}</definedName>
    <definedName name="fkjfgk_1_1_1" localSheetId="13" hidden="1">{"'CptDifn'!$AA$32:$AG$32"}</definedName>
    <definedName name="fkjfgk_1_1_1" hidden="1">{"'CptDifn'!$AA$32:$AG$32"}</definedName>
    <definedName name="fkjfgk_1_2" localSheetId="13" hidden="1">{"'CptDifn'!$AA$32:$AG$32"}</definedName>
    <definedName name="fkjfgk_1_2" hidden="1">{"'CptDifn'!$AA$32:$AG$32"}</definedName>
    <definedName name="fkjfgk_2" localSheetId="13" hidden="1">{"'CptDifn'!$AA$32:$AG$32"}</definedName>
    <definedName name="fkjfgk_2" hidden="1">{"'CptDifn'!$AA$32:$AG$32"}</definedName>
    <definedName name="FKOE" localSheetId="13" hidden="1">{"'Quadro'!$A$4:$BG$78"}</definedName>
    <definedName name="FKOE" hidden="1">{"'Quadro'!$A$4:$BG$78"}</definedName>
    <definedName name="F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avia" hidden="1">#REF!</definedName>
    <definedName name="FLO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TUANTE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_Orçado_201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luxo_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Fluxogra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M1ProposalWork\2000\0042\Design\HRSG9S9Design\Cards\Design9S9B\DesignB_Plaquemine" hidden="1">#REF!</definedName>
    <definedName name="FM1ProposalWork\2001\1028\Design\HRSG9S9Design\Design9S9G\Montg9I9CedarB_G.dat" hidden="1">#REF!</definedName>
    <definedName name="FM1ProposalWork\2002\2004\Design\HRSG9S9Design\Design9S9B\Wallula_B3_Optimized.dat" hidden="1">#REF!</definedName>
    <definedName name="FM1ProposalWork\2002\2010\Design\HRSG9S9Design\Design9S9B\2010_B_3.dat" hidden="1">#REF!</definedName>
    <definedName name="FM1ProposalWork\2004\4028\Design\HRSG9S9Design\Design9S9C\P9M94028C_a.dat" hidden="1">#REF!</definedName>
    <definedName name="FMDIAS" hidden="1">#REF!</definedName>
    <definedName name="FMDIAS1" hidden="1">#REF!</definedName>
    <definedName name="FMDIAS10" hidden="1">#REF!</definedName>
    <definedName name="FMDIAS11" hidden="1">#REF!</definedName>
    <definedName name="FMDIAS12" hidden="1">#REF!</definedName>
    <definedName name="FMDIAS13" hidden="1">#REF!</definedName>
    <definedName name="FMDIAS15" hidden="1">#REF!</definedName>
    <definedName name="FMDIAS2" hidden="1">#REF!</definedName>
    <definedName name="FMDIAS20" hidden="1">#REF!</definedName>
    <definedName name="FMDIAS28" hidden="1">#REF!</definedName>
    <definedName name="FMDIAS3" hidden="1">#REF!</definedName>
    <definedName name="FMDIAS32" hidden="1">#REF!</definedName>
    <definedName name="FMDIAS34" hidden="1">#REF!</definedName>
    <definedName name="FMDIAS35" hidden="1">#REF!</definedName>
    <definedName name="FMDIAS36" hidden="1">#REF!</definedName>
    <definedName name="FMDIAS37" hidden="1">#REF!</definedName>
    <definedName name="FMDIAS38" hidden="1">#REF!</definedName>
    <definedName name="FMDIAS40" hidden="1">#REF!</definedName>
    <definedName name="FMDIAS41" hidden="1">#REF!</definedName>
    <definedName name="FMDIAS42" hidden="1">#REF!</definedName>
    <definedName name="FMDIAS43" hidden="1">#REF!</definedName>
    <definedName name="FMDIAS9" hidden="1">#REF!</definedName>
    <definedName name="foi" localSheetId="13" hidden="1">{"'Quadro'!$A$4:$BG$78"}</definedName>
    <definedName name="foi" hidden="1">{"'Quadro'!$A$4:$BG$78"}</definedName>
    <definedName name="fo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HA01" localSheetId="13" hidden="1">{#N/A,#N/A,TRUE,"Serviços"}</definedName>
    <definedName name="FOLHA01" hidden="1">{#N/A,#N/A,TRUE,"Serviços"}</definedName>
    <definedName name="FOLHA011" localSheetId="13" hidden="1">{#N/A,#N/A,TRUE,"Serviços"}</definedName>
    <definedName name="FOLHA011" hidden="1">{#N/A,#N/A,TRUE,"Serviços"}</definedName>
    <definedName name="folha1" localSheetId="13" hidden="1">{#N/A,#N/A,TRUE,"Serviços"}</definedName>
    <definedName name="folha1" hidden="1">{#N/A,#N/A,TRUE,"Serviços"}</definedName>
    <definedName name="folha11" localSheetId="13" hidden="1">{#N/A,#N/A,TRUE,"Serviços"}</definedName>
    <definedName name="folha11" hidden="1">{#N/A,#N/A,TRUE,"Serviços"}</definedName>
    <definedName name="FolResumoFlorestas" localSheetId="13" hidden="1">{"'REL CUSTODIF'!$B$1:$H$72"}</definedName>
    <definedName name="FolResumoFlorestas" hidden="1">{"'REL CUSTODIF'!$B$1:$H$72"}</definedName>
    <definedName name="FolResumoFlorestas_1" localSheetId="13" hidden="1">{"'REL CUSTODIF'!$B$1:$H$72"}</definedName>
    <definedName name="FolResumoFlorestas_1" hidden="1">{"'REL CUSTODIF'!$B$1:$H$72"}</definedName>
    <definedName name="FolResumoFlorestas_1_1" localSheetId="13" hidden="1">{"'REL CUSTODIF'!$B$1:$H$72"}</definedName>
    <definedName name="FolResumoFlorestas_1_1" hidden="1">{"'REL CUSTODIF'!$B$1:$H$72"}</definedName>
    <definedName name="FolResumoFlorestas_1_1_1" localSheetId="13" hidden="1">{"'REL CUSTODIF'!$B$1:$H$72"}</definedName>
    <definedName name="FolResumoFlorestas_1_1_1" hidden="1">{"'REL CUSTODIF'!$B$1:$H$72"}</definedName>
    <definedName name="FolResumoFlorestas_1_2" localSheetId="13" hidden="1">{"'REL CUSTODIF'!$B$1:$H$72"}</definedName>
    <definedName name="FolResumoFlorestas_1_2" hidden="1">{"'REL CUSTODIF'!$B$1:$H$72"}</definedName>
    <definedName name="FolResumoFlorestas_2" localSheetId="13" hidden="1">{"'REL CUSTODIF'!$B$1:$H$72"}</definedName>
    <definedName name="FolResumoFlorestas_2" hidden="1">{"'REL CUSTODIF'!$B$1:$H$72"}</definedName>
    <definedName name="form" localSheetId="13" hidden="1">{#N/A,#N/A,FALSE,"지침";#N/A,#N/A,FALSE,"환경분석";#N/A,#N/A,FALSE,"Sheet16"}</definedName>
    <definedName name="form" hidden="1">{#N/A,#N/A,FALSE,"지침";#N/A,#N/A,FALSE,"환경분석";#N/A,#N/A,FALSE,"Sheet16"}</definedName>
    <definedName name="form_1" localSheetId="13" hidden="1">{#N/A,#N/A,FALSE,"지침";#N/A,#N/A,FALSE,"환경분석";#N/A,#N/A,FALSE,"Sheet16"}</definedName>
    <definedName name="form_1" hidden="1">{#N/A,#N/A,FALSE,"지침";#N/A,#N/A,FALSE,"환경분석";#N/A,#N/A,FALSE,"Sheet16"}</definedName>
    <definedName name="form_1_1" localSheetId="13" hidden="1">{#N/A,#N/A,FALSE,"지침";#N/A,#N/A,FALSE,"환경분석";#N/A,#N/A,FALSE,"Sheet16"}</definedName>
    <definedName name="form_1_1" hidden="1">{#N/A,#N/A,FALSE,"지침";#N/A,#N/A,FALSE,"환경분석";#N/A,#N/A,FALSE,"Sheet16"}</definedName>
    <definedName name="form_1_1_1" localSheetId="13" hidden="1">{#N/A,#N/A,FALSE,"지침";#N/A,#N/A,FALSE,"환경분석";#N/A,#N/A,FALSE,"Sheet16"}</definedName>
    <definedName name="form_1_1_1" hidden="1">{#N/A,#N/A,FALSE,"지침";#N/A,#N/A,FALSE,"환경분석";#N/A,#N/A,FALSE,"Sheet16"}</definedName>
    <definedName name="form_1_2" localSheetId="13" hidden="1">{#N/A,#N/A,FALSE,"지침";#N/A,#N/A,FALSE,"환경분석";#N/A,#N/A,FALSE,"Sheet16"}</definedName>
    <definedName name="form_1_2" hidden="1">{#N/A,#N/A,FALSE,"지침";#N/A,#N/A,FALSE,"환경분석";#N/A,#N/A,FALSE,"Sheet16"}</definedName>
    <definedName name="form_2" localSheetId="13" hidden="1">{#N/A,#N/A,FALSE,"지침";#N/A,#N/A,FALSE,"환경분석";#N/A,#N/A,FALSE,"Sheet16"}</definedName>
    <definedName name="form_2" hidden="1">{#N/A,#N/A,FALSE,"지침";#N/A,#N/A,FALSE,"환경분석";#N/A,#N/A,FALSE,"Sheet16"}</definedName>
    <definedName name="FornosBO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rnosBOZ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ot" localSheetId="13" hidden="1">{"'EI 060 02'!$A$1:$K$59"}</definedName>
    <definedName name="Fot" hidden="1">{"'EI 060 02'!$A$1:$K$59"}</definedName>
    <definedName name="Fot_1" localSheetId="13" hidden="1">{"'EI 060 02'!$A$1:$K$59"}</definedName>
    <definedName name="Fot_1" hidden="1">{"'EI 060 02'!$A$1:$K$59"}</definedName>
    <definedName name="Fot_1_1" localSheetId="13" hidden="1">{"'EI 060 02'!$A$1:$K$59"}</definedName>
    <definedName name="Fot_1_1" hidden="1">{"'EI 060 02'!$A$1:$K$59"}</definedName>
    <definedName name="Fot_1_1_1" localSheetId="13" hidden="1">{"'EI 060 02'!$A$1:$K$59"}</definedName>
    <definedName name="Fot_1_1_1" hidden="1">{"'EI 060 02'!$A$1:$K$59"}</definedName>
    <definedName name="Fot_1_2" localSheetId="13" hidden="1">{"'EI 060 02'!$A$1:$K$59"}</definedName>
    <definedName name="Fot_1_2" hidden="1">{"'EI 060 02'!$A$1:$K$59"}</definedName>
    <definedName name="Fot_2" localSheetId="13" hidden="1">{"'EI 060 02'!$A$1:$K$59"}</definedName>
    <definedName name="Fot_2" hidden="1">{"'EI 060 02'!$A$1:$K$59"}</definedName>
    <definedName name="FQEWRFEWF" localSheetId="13" hidden="1">{"'REL CUSTODIF'!$B$1:$H$72"}</definedName>
    <definedName name="FQEWRFEWF" hidden="1">{"'REL CUSTODIF'!$B$1:$H$72"}</definedName>
    <definedName name="francisco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ancisco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ank" localSheetId="13" hidden="1">{#N/A,#N/A,TRUE,"Cover sheet";#N/A,#N/A,TRUE,"DCF analysis";#N/A,#N/A,TRUE,"WACC calculation"}</definedName>
    <definedName name="Frank" hidden="1">{#N/A,#N/A,TRUE,"Cover sheet";#N/A,#N/A,TRUE,"DCF analysis";#N/A,#N/A,TRUE,"WACC calculation"}</definedName>
    <definedName name="Frank_1" localSheetId="13" hidden="1">{#N/A,#N/A,TRUE,"Cover sheet";#N/A,#N/A,TRUE,"DCF analysis";#N/A,#N/A,TRUE,"WACC calculation"}</definedName>
    <definedName name="Frank_1" hidden="1">{#N/A,#N/A,TRUE,"Cover sheet";#N/A,#N/A,TRUE,"DCF analysis";#N/A,#N/A,TRUE,"WACC calculation"}</definedName>
    <definedName name="Frank_1_1" localSheetId="13" hidden="1">{#N/A,#N/A,TRUE,"Cover sheet";#N/A,#N/A,TRUE,"DCF analysis";#N/A,#N/A,TRUE,"WACC calculation"}</definedName>
    <definedName name="Frank_1_1" hidden="1">{#N/A,#N/A,TRUE,"Cover sheet";#N/A,#N/A,TRUE,"DCF analysis";#N/A,#N/A,TRUE,"WACC calculation"}</definedName>
    <definedName name="Frank_1_1_1" localSheetId="13" hidden="1">{#N/A,#N/A,TRUE,"Cover sheet";#N/A,#N/A,TRUE,"DCF analysis";#N/A,#N/A,TRUE,"WACC calculation"}</definedName>
    <definedName name="Frank_1_1_1" hidden="1">{#N/A,#N/A,TRUE,"Cover sheet";#N/A,#N/A,TRUE,"DCF analysis";#N/A,#N/A,TRUE,"WACC calculation"}</definedName>
    <definedName name="Frank_1_2" localSheetId="13" hidden="1">{#N/A,#N/A,TRUE,"Cover sheet";#N/A,#N/A,TRUE,"DCF analysis";#N/A,#N/A,TRUE,"WACC calculation"}</definedName>
    <definedName name="Frank_1_2" hidden="1">{#N/A,#N/A,TRUE,"Cover sheet";#N/A,#N/A,TRUE,"DCF analysis";#N/A,#N/A,TRUE,"WACC calculation"}</definedName>
    <definedName name="Frank_2" localSheetId="13" hidden="1">{#N/A,#N/A,TRUE,"Cover sheet";#N/A,#N/A,TRUE,"DCF analysis";#N/A,#N/A,TRUE,"WACC calculation"}</definedName>
    <definedName name="Frank_2" hidden="1">{#N/A,#N/A,TRUE,"Cover sheet";#N/A,#N/A,TRUE,"DCF analysis";#N/A,#N/A,TRUE,"WACC calculation"}</definedName>
    <definedName name="frc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c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frde" localSheetId="13" hidden="1">{"'RR'!$A$2:$E$81"}</definedName>
    <definedName name="frde" hidden="1">{"'RR'!$A$2:$E$81"}</definedName>
    <definedName name="FRDEFT" localSheetId="13" hidden="1">{"'RR'!$A$2:$E$81"}</definedName>
    <definedName name="FRDEFT" hidden="1">{"'RR'!$A$2:$E$81"}</definedName>
    <definedName name="fre" localSheetId="13" hidden="1">{"'RR'!$A$2:$E$81"}</definedName>
    <definedName name="fre" hidden="1">{"'RR'!$A$2:$E$81"}</definedName>
    <definedName name="fred" localSheetId="13" hidden="1">{"'RR'!$A$2:$E$81"}</definedName>
    <definedName name="fred" hidden="1">{"'RR'!$A$2:$E$81"}</definedName>
    <definedName name="Fresagem01" localSheetId="13" hidden="1">{#N/A,#N/A,TRUE,"Serviços"}</definedName>
    <definedName name="Fresagem01" hidden="1">{#N/A,#N/A,TRUE,"Serviços"}</definedName>
    <definedName name="Fresagem011" localSheetId="13" hidden="1">{#N/A,#N/A,TRUE,"Serviços"}</definedName>
    <definedName name="Fresagem011" hidden="1">{#N/A,#N/A,TRUE,"Serviços"}</definedName>
    <definedName name="fresfg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esfg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OTA" localSheetId="13" hidden="1">{"'Quadro'!$A$4:$BG$78"}</definedName>
    <definedName name="FROTA" hidden="1">{"'Quadro'!$A$4:$BG$78"}</definedName>
    <definedName name="FRWAESR" localSheetId="13" hidden="1">{"'Quadro'!$A$4:$BG$78"}</definedName>
    <definedName name="FRWAESR" hidden="1">{"'Quadro'!$A$4:$BG$78"}</definedName>
    <definedName name="FRWAESR_1" localSheetId="13" hidden="1">{"'Quadro'!$A$4:$BG$78"}</definedName>
    <definedName name="FRWAESR_1" hidden="1">{"'Quadro'!$A$4:$BG$78"}</definedName>
    <definedName name="FRWAESR_1_1" localSheetId="13" hidden="1">{"'Quadro'!$A$4:$BG$78"}</definedName>
    <definedName name="FRWAESR_1_1" hidden="1">{"'Quadro'!$A$4:$BG$78"}</definedName>
    <definedName name="FRWAESR_1_1_1" localSheetId="13" hidden="1">{"'Quadro'!$A$4:$BG$78"}</definedName>
    <definedName name="FRWAESR_1_1_1" hidden="1">{"'Quadro'!$A$4:$BG$78"}</definedName>
    <definedName name="FRWAESR_1_2" localSheetId="13" hidden="1">{"'Quadro'!$A$4:$BG$78"}</definedName>
    <definedName name="FRWAESR_1_2" hidden="1">{"'Quadro'!$A$4:$BG$78"}</definedName>
    <definedName name="FRWAESR_2" localSheetId="13" hidden="1">{"'Quadro'!$A$4:$BG$78"}</definedName>
    <definedName name="FRWAESR_2" hidden="1">{"'Quadro'!$A$4:$BG$78"}</definedName>
    <definedName name="FRWER" localSheetId="13" hidden="1">{"'REL CUSTODIF'!$B$1:$H$72"}</definedName>
    <definedName name="FRWER" hidden="1">{"'REL CUSTODIF'!$B$1:$H$72"}</definedName>
    <definedName name="FSA" localSheetId="13" hidden="1">{"'Quadro'!$A$4:$BG$78"}</definedName>
    <definedName name="FSA" hidden="1">{"'Quadro'!$A$4:$BG$78"}</definedName>
    <definedName name="FSA_1" localSheetId="13" hidden="1">{"'Quadro'!$A$4:$BG$78"}</definedName>
    <definedName name="FSA_1" hidden="1">{"'Quadro'!$A$4:$BG$78"}</definedName>
    <definedName name="FSA_1_1" localSheetId="13" hidden="1">{"'Quadro'!$A$4:$BG$78"}</definedName>
    <definedName name="FSA_1_1" hidden="1">{"'Quadro'!$A$4:$BG$78"}</definedName>
    <definedName name="FSA_1_1_1" localSheetId="13" hidden="1">{"'Quadro'!$A$4:$BG$78"}</definedName>
    <definedName name="FSA_1_1_1" hidden="1">{"'Quadro'!$A$4:$BG$78"}</definedName>
    <definedName name="FSA_1_2" localSheetId="13" hidden="1">{"'Quadro'!$A$4:$BG$78"}</definedName>
    <definedName name="FSA_1_2" hidden="1">{"'Quadro'!$A$4:$BG$78"}</definedName>
    <definedName name="FSA_2" localSheetId="13" hidden="1">{"'Quadro'!$A$4:$BG$78"}</definedName>
    <definedName name="FSA_2" hidden="1">{"'Quadro'!$A$4:$BG$78"}</definedName>
    <definedName name="fsad" localSheetId="13" hidden="1">{"'Quadro'!$A$4:$BG$78"}</definedName>
    <definedName name="fsad" hidden="1">{"'Quadro'!$A$4:$BG$78"}</definedName>
    <definedName name="fsad_1" localSheetId="13" hidden="1">{"'Quadro'!$A$4:$BG$78"}</definedName>
    <definedName name="fsad_1" hidden="1">{"'Quadro'!$A$4:$BG$78"}</definedName>
    <definedName name="fsad_1_1" localSheetId="13" hidden="1">{"'Quadro'!$A$4:$BG$78"}</definedName>
    <definedName name="fsad_1_1" hidden="1">{"'Quadro'!$A$4:$BG$78"}</definedName>
    <definedName name="fsad_1_1_1" localSheetId="13" hidden="1">{"'Quadro'!$A$4:$BG$78"}</definedName>
    <definedName name="fsad_1_1_1" hidden="1">{"'Quadro'!$A$4:$BG$78"}</definedName>
    <definedName name="fsad_1_2" localSheetId="13" hidden="1">{"'Quadro'!$A$4:$BG$78"}</definedName>
    <definedName name="fsad_1_2" hidden="1">{"'Quadro'!$A$4:$BG$78"}</definedName>
    <definedName name="fsad_2" localSheetId="13" hidden="1">{"'Quadro'!$A$4:$BG$78"}</definedName>
    <definedName name="fsad_2" hidden="1">{"'Quadro'!$A$4:$BG$78"}</definedName>
    <definedName name="fsadfasd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adfasd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localSheetId="13" hidden="1">{"'gráf jan00'!$A$1:$AK$41"}</definedName>
    <definedName name="fsd" hidden="1">{"'gráf jan00'!$A$1:$AK$41"}</definedName>
    <definedName name="fsd_1" localSheetId="13" hidden="1">{"'gráf jan00'!$A$1:$AK$41"}</definedName>
    <definedName name="fsd_1" hidden="1">{"'gráf jan00'!$A$1:$AK$41"}</definedName>
    <definedName name="fsd_1_1" localSheetId="13" hidden="1">{"'gráf jan00'!$A$1:$AK$41"}</definedName>
    <definedName name="fsd_1_1" hidden="1">{"'gráf jan00'!$A$1:$AK$41"}</definedName>
    <definedName name="fsd_1_1_1" localSheetId="13" hidden="1">{"'gráf jan00'!$A$1:$AK$41"}</definedName>
    <definedName name="fsd_1_1_1" hidden="1">{"'gráf jan00'!$A$1:$AK$41"}</definedName>
    <definedName name="fsd_1_2" localSheetId="13" hidden="1">{"'gráf jan00'!$A$1:$AK$41"}</definedName>
    <definedName name="fsd_1_2" hidden="1">{"'gráf jan00'!$A$1:$AK$41"}</definedName>
    <definedName name="fsd_2" localSheetId="13" hidden="1">{"'gráf jan00'!$A$1:$AK$41"}</definedName>
    <definedName name="fsd_2" hidden="1">{"'gráf jan00'!$A$1:$AK$41"}</definedName>
    <definedName name="FSDF" localSheetId="13" hidden="1">{"'Quadro'!$A$4:$BG$78"}</definedName>
    <definedName name="FSDF" hidden="1">{"'Quadro'!$A$4:$BG$78"}</definedName>
    <definedName name="FSDF_1" localSheetId="13" hidden="1">{"'Quadro'!$A$4:$BG$78"}</definedName>
    <definedName name="FSDF_1" hidden="1">{"'Quadro'!$A$4:$BG$78"}</definedName>
    <definedName name="FSDF_1_1" localSheetId="13" hidden="1">{"'Quadro'!$A$4:$BG$78"}</definedName>
    <definedName name="FSDF_1_1" hidden="1">{"'Quadro'!$A$4:$BG$78"}</definedName>
    <definedName name="FSDF_1_1_1" localSheetId="13" hidden="1">{"'Quadro'!$A$4:$BG$78"}</definedName>
    <definedName name="FSDF_1_1_1" hidden="1">{"'Quadro'!$A$4:$BG$78"}</definedName>
    <definedName name="FSDF_1_2" localSheetId="13" hidden="1">{"'Quadro'!$A$4:$BG$78"}</definedName>
    <definedName name="FSDF_1_2" hidden="1">{"'Quadro'!$A$4:$BG$78"}</definedName>
    <definedName name="FSDF_2" localSheetId="13" hidden="1">{"'Quadro'!$A$4:$BG$78"}</definedName>
    <definedName name="FSDF_2" hidden="1">{"'Quadro'!$A$4:$BG$78"}</definedName>
    <definedName name="fsdfs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fs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dkjf" localSheetId="13" hidden="1">{#N/A,#N/A,FALSE,"CPV";#N/A,#N/A,FALSE,"Pareto";#N/A,#N/A,FALSE,"Gráficos"}</definedName>
    <definedName name="fsdkjf" hidden="1">{#N/A,#N/A,FALSE,"CPV";#N/A,#N/A,FALSE,"Pareto";#N/A,#N/A,FALSE,"Gráficos"}</definedName>
    <definedName name="FSDS" localSheetId="13" hidden="1">{"'gráf jan00'!$A$1:$AK$41"}</definedName>
    <definedName name="FSDS" hidden="1">{"'gráf jan00'!$A$1:$AK$41"}</definedName>
    <definedName name="FSDS_1" localSheetId="13" hidden="1">{"'gráf jan00'!$A$1:$AK$41"}</definedName>
    <definedName name="FSDS_1" hidden="1">{"'gráf jan00'!$A$1:$AK$41"}</definedName>
    <definedName name="FSDS_1_1" localSheetId="13" hidden="1">{"'gráf jan00'!$A$1:$AK$41"}</definedName>
    <definedName name="FSDS_1_1" hidden="1">{"'gráf jan00'!$A$1:$AK$41"}</definedName>
    <definedName name="FSDS_1_1_1" localSheetId="13" hidden="1">{"'gráf jan00'!$A$1:$AK$41"}</definedName>
    <definedName name="FSDS_1_1_1" hidden="1">{"'gráf jan00'!$A$1:$AK$41"}</definedName>
    <definedName name="FSDS_1_2" localSheetId="13" hidden="1">{"'gráf jan00'!$A$1:$AK$41"}</definedName>
    <definedName name="FSDS_1_2" hidden="1">{"'gráf jan00'!$A$1:$AK$41"}</definedName>
    <definedName name="FSDS_2" localSheetId="13" hidden="1">{"'gráf jan00'!$A$1:$AK$41"}</definedName>
    <definedName name="FSDS_2" hidden="1">{"'gráf jan00'!$A$1:$AK$41"}</definedName>
    <definedName name="ft" localSheetId="13" hidden="1">{"'gráf jan00'!$A$1:$AK$41"}</definedName>
    <definedName name="ft" hidden="1">{"'gráf jan00'!$A$1:$AK$41"}</definedName>
    <definedName name="FTG" localSheetId="13" hidden="1">{"'RR'!$A$2:$E$81"}</definedName>
    <definedName name="FTG" hidden="1">{"'RR'!$A$2:$E$81"}</definedName>
    <definedName name="ftggfh" localSheetId="13" hidden="1">{"'gráf jan00'!$A$1:$AK$41"}</definedName>
    <definedName name="ftggfh" hidden="1">{"'gráf jan00'!$A$1:$AK$41"}</definedName>
    <definedName name="fthju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fthju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ftr" localSheetId="13" hidden="1">{"'RR'!$A$2:$E$81"}</definedName>
    <definedName name="ftr" hidden="1">{"'RR'!$A$2:$E$81"}</definedName>
    <definedName name="FTU" localSheetId="13" hidden="1">{"'Quadro'!$A$4:$BG$78"}</definedName>
    <definedName name="FTU" hidden="1">{"'Quadro'!$A$4:$BG$78"}</definedName>
    <definedName name="FTU_1" localSheetId="13" hidden="1">{"'Quadro'!$A$4:$BG$78"}</definedName>
    <definedName name="FTU_1" hidden="1">{"'Quadro'!$A$4:$BG$78"}</definedName>
    <definedName name="FTU_1_1" localSheetId="13" hidden="1">{"'Quadro'!$A$4:$BG$78"}</definedName>
    <definedName name="FTU_1_1" hidden="1">{"'Quadro'!$A$4:$BG$78"}</definedName>
    <definedName name="FTU_1_1_1" localSheetId="13" hidden="1">{"'Quadro'!$A$4:$BG$78"}</definedName>
    <definedName name="FTU_1_1_1" hidden="1">{"'Quadro'!$A$4:$BG$78"}</definedName>
    <definedName name="FTU_1_2" localSheetId="13" hidden="1">{"'Quadro'!$A$4:$BG$78"}</definedName>
    <definedName name="FTU_1_2" hidden="1">{"'Quadro'!$A$4:$BG$78"}</definedName>
    <definedName name="FTU_2" localSheetId="13" hidden="1">{"'Quadro'!$A$4:$BG$78"}</definedName>
    <definedName name="FTU_2" hidden="1">{"'Quadro'!$A$4:$BG$78"}</definedName>
    <definedName name="Funções">#REF!</definedName>
    <definedName name="FVVVFE" localSheetId="13" hidden="1">{"PARTE1",#N/A,FALSE,"Plan1"}</definedName>
    <definedName name="FVVVFE" hidden="1">{"PARTE1",#N/A,FALSE,"Plan1"}</definedName>
    <definedName name="FVVVFE_1" localSheetId="13" hidden="1">{"PARTE1",#N/A,FALSE,"Plan1"}</definedName>
    <definedName name="FVVVFE_1" hidden="1">{"PARTE1",#N/A,FALSE,"Plan1"}</definedName>
    <definedName name="fx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gjgcjyfcgg" hidden="1">#REF!</definedName>
    <definedName name="g" localSheetId="13" hidden="1">{#N/A,#N/A,FALSE,"RESUMO-BB1";#N/A,#N/A,FALSE,"MOD-A01-R - BB1";#N/A,#N/A,FALSE,"URB-BB1"}</definedName>
    <definedName name="g" hidden="1">{#N/A,#N/A,FALSE,"RESUMO-BB1";#N/A,#N/A,FALSE,"MOD-A01-R - BB1";#N/A,#N/A,FALSE,"URB-BB1"}</definedName>
    <definedName name="GADIG" localSheetId="13" hidden="1">{"'REL CUSTODIF'!$B$1:$H$72"}</definedName>
    <definedName name="GADIG" hidden="1">{"'REL CUSTODIF'!$B$1:$H$72"}</definedName>
    <definedName name="gafdg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localSheetId="13" hidden="1">{#N/A,#N/A,FALSE,"PCOL"}</definedName>
    <definedName name="GAMAN" hidden="1">{#N/A,#N/A,FALSE,"PCOL"}</definedName>
    <definedName name="GAMAN_1" localSheetId="13" hidden="1">{#N/A,#N/A,FALSE,"PCOL"}</definedName>
    <definedName name="GAMAN_1" hidden="1">{#N/A,#N/A,FALSE,"PCOL"}</definedName>
    <definedName name="GAMAN_1_1" localSheetId="13" hidden="1">{#N/A,#N/A,FALSE,"PCOL"}</definedName>
    <definedName name="GAMAN_1_1" hidden="1">{#N/A,#N/A,FALSE,"PCOL"}</definedName>
    <definedName name="GAMAN_1_1_1" localSheetId="13" hidden="1">{#N/A,#N/A,FALSE,"PCOL"}</definedName>
    <definedName name="GAMAN_1_1_1" hidden="1">{#N/A,#N/A,FALSE,"PCOL"}</definedName>
    <definedName name="GAMAN_1_2" localSheetId="13" hidden="1">{#N/A,#N/A,FALSE,"PCOL"}</definedName>
    <definedName name="GAMAN_1_2" hidden="1">{#N/A,#N/A,FALSE,"PCOL"}</definedName>
    <definedName name="GAMAN_2" localSheetId="13" hidden="1">{#N/A,#N/A,FALSE,"PCOL"}</definedName>
    <definedName name="GAMAN_2" hidden="1">{#N/A,#N/A,FALSE,"PCOL"}</definedName>
    <definedName name="GAMAR" localSheetId="13" hidden="1">{"'CptDifn'!$AA$32:$AG$32"}</definedName>
    <definedName name="GAMAR" hidden="1">{"'CptDifn'!$AA$32:$AG$32"}</definedName>
    <definedName name="GAMAR_1" localSheetId="13" hidden="1">{"'CptDifn'!$AA$32:$AG$32"}</definedName>
    <definedName name="GAMAR_1" hidden="1">{"'CptDifn'!$AA$32:$AG$32"}</definedName>
    <definedName name="GAMAR_1_1" localSheetId="13" hidden="1">{"'CptDifn'!$AA$32:$AG$32"}</definedName>
    <definedName name="GAMAR_1_1" hidden="1">{"'CptDifn'!$AA$32:$AG$32"}</definedName>
    <definedName name="GAMAR_1_1_1" localSheetId="13" hidden="1">{"'CptDifn'!$AA$32:$AG$32"}</definedName>
    <definedName name="GAMAR_1_1_1" hidden="1">{"'CptDifn'!$AA$32:$AG$32"}</definedName>
    <definedName name="GAMAR_1_2" localSheetId="13" hidden="1">{"'CptDifn'!$AA$32:$AG$32"}</definedName>
    <definedName name="GAMAR_1_2" hidden="1">{"'CptDifn'!$AA$32:$AG$32"}</definedName>
    <definedName name="GAMAR_2" localSheetId="13" hidden="1">{"'CptDifn'!$AA$32:$AG$32"}</definedName>
    <definedName name="GAMAR_2" hidden="1">{"'CptDifn'!$AA$32:$AG$32"}</definedName>
    <definedName name="GAMAR1" localSheetId="13" hidden="1">{"'CptDifn'!$AA$32:$AG$32"}</definedName>
    <definedName name="GAMAR1" hidden="1">{"'CptDifn'!$AA$32:$AG$32"}</definedName>
    <definedName name="GAMAR1_1" localSheetId="13" hidden="1">{"'CptDifn'!$AA$32:$AG$32"}</definedName>
    <definedName name="GAMAR1_1" hidden="1">{"'CptDifn'!$AA$32:$AG$32"}</definedName>
    <definedName name="GAMAR1_1_1" localSheetId="13" hidden="1">{"'CptDifn'!$AA$32:$AG$32"}</definedName>
    <definedName name="GAMAR1_1_1" hidden="1">{"'CptDifn'!$AA$32:$AG$32"}</definedName>
    <definedName name="GAMAR1_1_1_1" localSheetId="13" hidden="1">{"'CptDifn'!$AA$32:$AG$32"}</definedName>
    <definedName name="GAMAR1_1_1_1" hidden="1">{"'CptDifn'!$AA$32:$AG$32"}</definedName>
    <definedName name="GAMAR1_1_2" localSheetId="13" hidden="1">{"'CptDifn'!$AA$32:$AG$32"}</definedName>
    <definedName name="GAMAR1_1_2" hidden="1">{"'CptDifn'!$AA$32:$AG$32"}</definedName>
    <definedName name="GAMAR1_2" localSheetId="13" hidden="1">{"'CptDifn'!$AA$32:$AG$32"}</definedName>
    <definedName name="GAMAR1_2" hidden="1">{"'CptDifn'!$AA$32:$AG$32"}</definedName>
    <definedName name="gamen" localSheetId="13" hidden="1">{#N/A,#N/A,FALSE,"PCOL"}</definedName>
    <definedName name="gamen" hidden="1">{#N/A,#N/A,FALSE,"PCOL"}</definedName>
    <definedName name="gamen_1" localSheetId="13" hidden="1">{#N/A,#N/A,FALSE,"PCOL"}</definedName>
    <definedName name="gamen_1" hidden="1">{#N/A,#N/A,FALSE,"PCOL"}</definedName>
    <definedName name="gamen_1_1" localSheetId="13" hidden="1">{#N/A,#N/A,FALSE,"PCOL"}</definedName>
    <definedName name="gamen_1_1" hidden="1">{#N/A,#N/A,FALSE,"PCOL"}</definedName>
    <definedName name="gamen_1_1_1" localSheetId="13" hidden="1">{#N/A,#N/A,FALSE,"PCOL"}</definedName>
    <definedName name="gamen_1_1_1" hidden="1">{#N/A,#N/A,FALSE,"PCOL"}</definedName>
    <definedName name="gamen_1_2" localSheetId="13" hidden="1">{#N/A,#N/A,FALSE,"PCOL"}</definedName>
    <definedName name="gamen_1_2" hidden="1">{#N/A,#N/A,FALSE,"PCOL"}</definedName>
    <definedName name="gamen_2" localSheetId="13" hidden="1">{#N/A,#N/A,FALSE,"PCOL"}</definedName>
    <definedName name="gamen_2" hidden="1">{#N/A,#N/A,FALSE,"PCOL"}</definedName>
    <definedName name="GAMIG" localSheetId="13" hidden="1">{"'REL CUSTODIF'!$B$1:$H$72"}</definedName>
    <definedName name="GAMIG" hidden="1">{"'REL CUSTODIF'!$B$1:$H$72"}</definedName>
    <definedName name="GAMON" localSheetId="13" hidden="1">{#N/A,#N/A,FALSE,"PCOL"}</definedName>
    <definedName name="GAMON" hidden="1">{#N/A,#N/A,FALSE,"PCOL"}</definedName>
    <definedName name="GAPMG" localSheetId="13" hidden="1">{"'Quadro'!$A$4:$BG$78"}</definedName>
    <definedName name="GAPMG" hidden="1">{"'Quadro'!$A$4:$BG$78"}</definedName>
    <definedName name="GAPMG_1" localSheetId="13" hidden="1">{"'Quadro'!$A$4:$BG$78"}</definedName>
    <definedName name="GAPMG_1" hidden="1">{"'Quadro'!$A$4:$BG$78"}</definedName>
    <definedName name="GAPMG_1_1" localSheetId="13" hidden="1">{"'Quadro'!$A$4:$BG$78"}</definedName>
    <definedName name="GAPMG_1_1" hidden="1">{"'Quadro'!$A$4:$BG$78"}</definedName>
    <definedName name="GAPMG_1_1_1" localSheetId="13" hidden="1">{"'Quadro'!$A$4:$BG$78"}</definedName>
    <definedName name="GAPMG_1_1_1" hidden="1">{"'Quadro'!$A$4:$BG$78"}</definedName>
    <definedName name="GAPMG_1_2" localSheetId="13" hidden="1">{"'Quadro'!$A$4:$BG$78"}</definedName>
    <definedName name="GAPMG_1_2" hidden="1">{"'Quadro'!$A$4:$BG$78"}</definedName>
    <definedName name="GAPMG_2" localSheetId="13" hidden="1">{"'Quadro'!$A$4:$BG$78"}</definedName>
    <definedName name="GAPMG_2" hidden="1">{"'Quadro'!$A$4:$BG$78"}</definedName>
    <definedName name="GAPOG" localSheetId="13" hidden="1">{"'gráf jan00'!$A$1:$AK$41"}</definedName>
    <definedName name="GAPOG" hidden="1">{"'gráf jan00'!$A$1:$AK$41"}</definedName>
    <definedName name="garantia">#REF!</definedName>
    <definedName name="garug01" localSheetId="13" hidden="1">{"'REL CUSTODIF'!$B$1:$H$72"}</definedName>
    <definedName name="garug01" hidden="1">{"'REL CUSTODIF'!$B$1:$H$72"}</definedName>
    <definedName name="garug01_1" localSheetId="13" hidden="1">{"'REL CUSTODIF'!$B$1:$H$72"}</definedName>
    <definedName name="garug01_1" hidden="1">{"'REL CUSTODIF'!$B$1:$H$72"}</definedName>
    <definedName name="garug01_1_1" localSheetId="13" hidden="1">{"'REL CUSTODIF'!$B$1:$H$72"}</definedName>
    <definedName name="garug01_1_1" hidden="1">{"'REL CUSTODIF'!$B$1:$H$72"}</definedName>
    <definedName name="garug01_1_1_1" localSheetId="13" hidden="1">{"'REL CUSTODIF'!$B$1:$H$72"}</definedName>
    <definedName name="garug01_1_1_1" hidden="1">{"'REL CUSTODIF'!$B$1:$H$72"}</definedName>
    <definedName name="garug01_1_2" localSheetId="13" hidden="1">{"'REL CUSTODIF'!$B$1:$H$72"}</definedName>
    <definedName name="garug01_1_2" hidden="1">{"'REL CUSTODIF'!$B$1:$H$72"}</definedName>
    <definedName name="garug01_2" localSheetId="13" hidden="1">{"'REL CUSTODIF'!$B$1:$H$72"}</definedName>
    <definedName name="garug01_2" hidden="1">{"'REL CUSTODIF'!$B$1:$H$72"}</definedName>
    <definedName name="garug1" localSheetId="13" hidden="1">{#N/A,#N/A,FALSE,"PCOL"}</definedName>
    <definedName name="garug1" hidden="1">{#N/A,#N/A,FALSE,"PCOL"}</definedName>
    <definedName name="garug1_1" localSheetId="13" hidden="1">{#N/A,#N/A,FALSE,"PCOL"}</definedName>
    <definedName name="garug1_1" hidden="1">{#N/A,#N/A,FALSE,"PCOL"}</definedName>
    <definedName name="garug1_1_1" localSheetId="13" hidden="1">{#N/A,#N/A,FALSE,"PCOL"}</definedName>
    <definedName name="garug1_1_1" hidden="1">{#N/A,#N/A,FALSE,"PCOL"}</definedName>
    <definedName name="garug1_1_1_1" localSheetId="13" hidden="1">{#N/A,#N/A,FALSE,"PCOL"}</definedName>
    <definedName name="garug1_1_1_1" hidden="1">{#N/A,#N/A,FALSE,"PCOL"}</definedName>
    <definedName name="garug1_1_2" localSheetId="13" hidden="1">{#N/A,#N/A,FALSE,"PCOL"}</definedName>
    <definedName name="garug1_1_2" hidden="1">{#N/A,#N/A,FALSE,"PCOL"}</definedName>
    <definedName name="garug1_2" localSheetId="13" hidden="1">{#N/A,#N/A,FALSE,"PCOL"}</definedName>
    <definedName name="garug1_2" hidden="1">{#N/A,#N/A,FALSE,"PCOL"}</definedName>
    <definedName name="GASE" localSheetId="13" hidden="1">{#N/A,#N/A,FALSE,"RESUMO-BB1";#N/A,#N/A,FALSE,"MOD-A01-R - BB1";#N/A,#N/A,FALSE,"URB-BB1"}</definedName>
    <definedName name="GASE" hidden="1">{#N/A,#N/A,FALSE,"RESUMO-BB1";#N/A,#N/A,FALSE,"MOD-A01-R - BB1";#N/A,#N/A,FALSE,"URB-BB1"}</definedName>
    <definedName name="GASEG" localSheetId="13" hidden="1">{"'Quadro'!$A$4:$BG$78"}</definedName>
    <definedName name="GASEG" hidden="1">{"'Quadro'!$A$4:$BG$78"}</definedName>
    <definedName name="GASEG_1" localSheetId="13" hidden="1">{"'Quadro'!$A$4:$BG$78"}</definedName>
    <definedName name="GASEG_1" hidden="1">{"'Quadro'!$A$4:$BG$78"}</definedName>
    <definedName name="GASEG_1_1" localSheetId="13" hidden="1">{"'Quadro'!$A$4:$BG$78"}</definedName>
    <definedName name="GASEG_1_1" hidden="1">{"'Quadro'!$A$4:$BG$78"}</definedName>
    <definedName name="GASEG_1_1_1" localSheetId="13" hidden="1">{"'Quadro'!$A$4:$BG$78"}</definedName>
    <definedName name="GASEG_1_1_1" hidden="1">{"'Quadro'!$A$4:$BG$78"}</definedName>
    <definedName name="GASEG_1_2" localSheetId="13" hidden="1">{"'Quadro'!$A$4:$BG$78"}</definedName>
    <definedName name="GASEG_1_2" hidden="1">{"'Quadro'!$A$4:$BG$78"}</definedName>
    <definedName name="GASEG_2" localSheetId="13" hidden="1">{"'Quadro'!$A$4:$BG$78"}</definedName>
    <definedName name="GASEG_2" hidden="1">{"'Quadro'!$A$4:$BG$78"}</definedName>
    <definedName name="gases" localSheetId="13" hidden="1">{#N/A,#N/A,FALSE,"PCOL"}</definedName>
    <definedName name="gases" hidden="1">{#N/A,#N/A,FALSE,"PCOL"}</definedName>
    <definedName name="GASGEMI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IG" localSheetId="13" hidden="1">{"'REL CUSTODIF'!$B$1:$H$72"}</definedName>
    <definedName name="GAVIG" hidden="1">{"'REL CUSTODIF'!$B$1:$H$72"}</definedName>
    <definedName name="GAVTG" localSheetId="13" hidden="1">{"'gráf jan00'!$A$1:$AK$41"}</definedName>
    <definedName name="GAVTG" hidden="1">{"'gráf jan00'!$A$1:$AK$41"}</definedName>
    <definedName name="GAVTG_1" localSheetId="13" hidden="1">{"'gráf jan00'!$A$1:$AK$41"}</definedName>
    <definedName name="GAVTG_1" hidden="1">{"'gráf jan00'!$A$1:$AK$41"}</definedName>
    <definedName name="GAVTG_1_1" localSheetId="13" hidden="1">{"'gráf jan00'!$A$1:$AK$41"}</definedName>
    <definedName name="GAVTG_1_1" hidden="1">{"'gráf jan00'!$A$1:$AK$41"}</definedName>
    <definedName name="GAVTG_1_1_1" localSheetId="13" hidden="1">{"'gráf jan00'!$A$1:$AK$41"}</definedName>
    <definedName name="GAVTG_1_1_1" hidden="1">{"'gráf jan00'!$A$1:$AK$41"}</definedName>
    <definedName name="GAVTG_1_2" localSheetId="13" hidden="1">{"'gráf jan00'!$A$1:$AK$41"}</definedName>
    <definedName name="GAVTG_1_2" hidden="1">{"'gráf jan00'!$A$1:$AK$41"}</definedName>
    <definedName name="GAVTG_2" localSheetId="13" hidden="1">{"'gráf jan00'!$A$1:$AK$41"}</definedName>
    <definedName name="GAVTG_2" hidden="1">{"'gráf jan00'!$A$1:$AK$41"}</definedName>
    <definedName name="gbhj" localSheetId="13" hidden="1">{"'CptDifn'!$AA$32:$AG$32"}</definedName>
    <definedName name="gbhj" hidden="1">{"'CptDifn'!$AA$32:$AG$32"}</definedName>
    <definedName name="gbhj_1" localSheetId="13" hidden="1">{"'CptDifn'!$AA$32:$AG$32"}</definedName>
    <definedName name="gbhj_1" hidden="1">{"'CptDifn'!$AA$32:$AG$32"}</definedName>
    <definedName name="gbhj_1_1" localSheetId="13" hidden="1">{"'CptDifn'!$AA$32:$AG$32"}</definedName>
    <definedName name="gbhj_1_1" hidden="1">{"'CptDifn'!$AA$32:$AG$32"}</definedName>
    <definedName name="gbhj_1_1_1" localSheetId="13" hidden="1">{"'CptDifn'!$AA$32:$AG$32"}</definedName>
    <definedName name="gbhj_1_1_1" hidden="1">{"'CptDifn'!$AA$32:$AG$32"}</definedName>
    <definedName name="gbhj_1_2" localSheetId="13" hidden="1">{"'CptDifn'!$AA$32:$AG$32"}</definedName>
    <definedName name="gbhj_1_2" hidden="1">{"'CptDifn'!$AA$32:$AG$32"}</definedName>
    <definedName name="gbhj_2" localSheetId="13" hidden="1">{"'CptDifn'!$AA$32:$AG$32"}</definedName>
    <definedName name="gbhj_2" hidden="1">{"'CptDifn'!$AA$32:$AG$32"}</definedName>
    <definedName name="GC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C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GD" localSheetId="13" hidden="1">{#N/A,#N/A,FALSE,"지침";#N/A,#N/A,FALSE,"환경분석";#N/A,#N/A,FALSE,"Sheet16"}</definedName>
    <definedName name="GD" hidden="1">{#N/A,#N/A,FALSE,"지침";#N/A,#N/A,FALSE,"환경분석";#N/A,#N/A,FALSE,"Sheet16"}</definedName>
    <definedName name="GD_1" localSheetId="13" hidden="1">{#N/A,#N/A,FALSE,"지침";#N/A,#N/A,FALSE,"환경분석";#N/A,#N/A,FALSE,"Sheet16"}</definedName>
    <definedName name="GD_1" hidden="1">{#N/A,#N/A,FALSE,"지침";#N/A,#N/A,FALSE,"환경분석";#N/A,#N/A,FALSE,"Sheet16"}</definedName>
    <definedName name="GD_1_1" localSheetId="13" hidden="1">{#N/A,#N/A,FALSE,"지침";#N/A,#N/A,FALSE,"환경분석";#N/A,#N/A,FALSE,"Sheet16"}</definedName>
    <definedName name="GD_1_1" hidden="1">{#N/A,#N/A,FALSE,"지침";#N/A,#N/A,FALSE,"환경분석";#N/A,#N/A,FALSE,"Sheet16"}</definedName>
    <definedName name="GD_1_1_1" localSheetId="13" hidden="1">{#N/A,#N/A,FALSE,"지침";#N/A,#N/A,FALSE,"환경분석";#N/A,#N/A,FALSE,"Sheet16"}</definedName>
    <definedName name="GD_1_1_1" hidden="1">{#N/A,#N/A,FALSE,"지침";#N/A,#N/A,FALSE,"환경분석";#N/A,#N/A,FALSE,"Sheet16"}</definedName>
    <definedName name="GD_1_2" localSheetId="13" hidden="1">{#N/A,#N/A,FALSE,"지침";#N/A,#N/A,FALSE,"환경분석";#N/A,#N/A,FALSE,"Sheet16"}</definedName>
    <definedName name="GD_1_2" hidden="1">{#N/A,#N/A,FALSE,"지침";#N/A,#N/A,FALSE,"환경분석";#N/A,#N/A,FALSE,"Sheet16"}</definedName>
    <definedName name="GD_2" localSheetId="13" hidden="1">{#N/A,#N/A,FALSE,"지침";#N/A,#N/A,FALSE,"환경분석";#N/A,#N/A,FALSE,"Sheet16"}</definedName>
    <definedName name="GD_2" hidden="1">{#N/A,#N/A,FALSE,"지침";#N/A,#N/A,FALSE,"환경분석";#N/A,#N/A,FALSE,"Sheet16"}</definedName>
    <definedName name="gd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g" localSheetId="13" hidden="1">{"'gráf jan00'!$A$1:$AK$41"}</definedName>
    <definedName name="gdfg" hidden="1">{"'gráf jan00'!$A$1:$AK$41"}</definedName>
    <definedName name="gdfg_1" localSheetId="13" hidden="1">{"'gráf jan00'!$A$1:$AK$41"}</definedName>
    <definedName name="gdfg_1" hidden="1">{"'gráf jan00'!$A$1:$AK$41"}</definedName>
    <definedName name="gdfg_1_1" localSheetId="13" hidden="1">{"'gráf jan00'!$A$1:$AK$41"}</definedName>
    <definedName name="gdfg_1_1" hidden="1">{"'gráf jan00'!$A$1:$AK$41"}</definedName>
    <definedName name="gdfg_1_1_1" localSheetId="13" hidden="1">{"'gráf jan00'!$A$1:$AK$41"}</definedName>
    <definedName name="gdfg_1_1_1" hidden="1">{"'gráf jan00'!$A$1:$AK$41"}</definedName>
    <definedName name="gdfg_1_2" localSheetId="13" hidden="1">{"'gráf jan00'!$A$1:$AK$41"}</definedName>
    <definedName name="gdfg_1_2" hidden="1">{"'gráf jan00'!$A$1:$AK$41"}</definedName>
    <definedName name="gdfg_2" localSheetId="13" hidden="1">{"'gráf jan00'!$A$1:$AK$41"}</definedName>
    <definedName name="gdfg_2" hidden="1">{"'gráf jan00'!$A$1:$AK$41"}</definedName>
    <definedName name="gdg" localSheetId="13" hidden="1">{"'gráf jan00'!$A$1:$AK$41"}</definedName>
    <definedName name="gdg" hidden="1">{"'gráf jan00'!$A$1:$AK$41"}</definedName>
    <definedName name="GDS" localSheetId="13" hidden="1">{"'Quadro'!$A$4:$BG$78"}</definedName>
    <definedName name="GDS" hidden="1">{"'Quadro'!$A$4:$BG$78"}</definedName>
    <definedName name="GDS_1" localSheetId="13" hidden="1">{"'Quadro'!$A$4:$BG$78"}</definedName>
    <definedName name="GDS_1" hidden="1">{"'Quadro'!$A$4:$BG$78"}</definedName>
    <definedName name="GDS_1_1" localSheetId="13" hidden="1">{"'Quadro'!$A$4:$BG$78"}</definedName>
    <definedName name="GDS_1_1" hidden="1">{"'Quadro'!$A$4:$BG$78"}</definedName>
    <definedName name="GDS_1_1_1" localSheetId="13" hidden="1">{"'Quadro'!$A$4:$BG$78"}</definedName>
    <definedName name="GDS_1_1_1" hidden="1">{"'Quadro'!$A$4:$BG$78"}</definedName>
    <definedName name="GDS_1_2" localSheetId="13" hidden="1">{"'Quadro'!$A$4:$BG$78"}</definedName>
    <definedName name="GDS_1_2" hidden="1">{"'Quadro'!$A$4:$BG$78"}</definedName>
    <definedName name="GDS_2" localSheetId="13" hidden="1">{"'Quadro'!$A$4:$BG$78"}</definedName>
    <definedName name="GDS_2" hidden="1">{"'Quadro'!$A$4:$BG$78"}</definedName>
    <definedName name="geaga" localSheetId="13" hidden="1">{"'Quadro'!$A$4:$BG$78"}</definedName>
    <definedName name="geaga" hidden="1">{"'Quadro'!$A$4:$BG$78"}</definedName>
    <definedName name="geaga_1" localSheetId="13" hidden="1">{"'Quadro'!$A$4:$BG$78"}</definedName>
    <definedName name="geaga_1" hidden="1">{"'Quadro'!$A$4:$BG$78"}</definedName>
    <definedName name="geaga_1_1" localSheetId="13" hidden="1">{"'Quadro'!$A$4:$BG$78"}</definedName>
    <definedName name="geaga_1_1" hidden="1">{"'Quadro'!$A$4:$BG$78"}</definedName>
    <definedName name="geaga_1_1_1" localSheetId="13" hidden="1">{"'Quadro'!$A$4:$BG$78"}</definedName>
    <definedName name="geaga_1_1_1" hidden="1">{"'Quadro'!$A$4:$BG$78"}</definedName>
    <definedName name="geaga_1_2" localSheetId="13" hidden="1">{"'Quadro'!$A$4:$BG$78"}</definedName>
    <definedName name="geaga_1_2" hidden="1">{"'Quadro'!$A$4:$BG$78"}</definedName>
    <definedName name="geaga_2" localSheetId="13" hidden="1">{"'Quadro'!$A$4:$BG$78"}</definedName>
    <definedName name="geaga_2" hidden="1">{"'Quadro'!$A$4:$BG$78"}</definedName>
    <definedName name="gemin" localSheetId="13" hidden="1">{#N/A,#N/A,FALSE,"PCOL"}</definedName>
    <definedName name="gemin" hidden="1">{#N/A,#N/A,FALSE,"PCOL"}</definedName>
    <definedName name="gemin_1" localSheetId="13" hidden="1">{#N/A,#N/A,FALSE,"PCOL"}</definedName>
    <definedName name="gemin_1" hidden="1">{#N/A,#N/A,FALSE,"PCOL"}</definedName>
    <definedName name="gemin_1_1" localSheetId="13" hidden="1">{#N/A,#N/A,FALSE,"PCOL"}</definedName>
    <definedName name="gemin_1_1" hidden="1">{#N/A,#N/A,FALSE,"PCOL"}</definedName>
    <definedName name="gemin_1_1_1" localSheetId="13" hidden="1">{#N/A,#N/A,FALSE,"PCOL"}</definedName>
    <definedName name="gemin_1_1_1" hidden="1">{#N/A,#N/A,FALSE,"PCOL"}</definedName>
    <definedName name="gemin_1_2" localSheetId="13" hidden="1">{#N/A,#N/A,FALSE,"PCOL"}</definedName>
    <definedName name="gemin_1_2" hidden="1">{#N/A,#N/A,FALSE,"PCOL"}</definedName>
    <definedName name="gemin_2" localSheetId="13" hidden="1">{#N/A,#N/A,FALSE,"PCOL"}</definedName>
    <definedName name="gemin_2" hidden="1">{#N/A,#N/A,FALSE,"PCOL"}</definedName>
    <definedName name="Gemop" localSheetId="13" hidden="1">{#N/A,#N/A,TRUE,"indice";#N/A,#N/A,TRUE,"indicadores";#N/A,#N/A,TRUE,"comentarios"}</definedName>
    <definedName name="Gemop" hidden="1">{#N/A,#N/A,TRUE,"indice";#N/A,#N/A,TRUE,"indicadores";#N/A,#N/A,TRUE,"comentarios"}</definedName>
    <definedName name="Gemop_1" localSheetId="13" hidden="1">{#N/A,#N/A,TRUE,"indice";#N/A,#N/A,TRUE,"indicadores";#N/A,#N/A,TRUE,"comentarios"}</definedName>
    <definedName name="Gemop_1" hidden="1">{#N/A,#N/A,TRUE,"indice";#N/A,#N/A,TRUE,"indicadores";#N/A,#N/A,TRUE,"comentarios"}</definedName>
    <definedName name="Gemop_1_1" localSheetId="13" hidden="1">{#N/A,#N/A,TRUE,"indice";#N/A,#N/A,TRUE,"indicadores";#N/A,#N/A,TRUE,"comentarios"}</definedName>
    <definedName name="Gemop_1_1" hidden="1">{#N/A,#N/A,TRUE,"indice";#N/A,#N/A,TRUE,"indicadores";#N/A,#N/A,TRUE,"comentarios"}</definedName>
    <definedName name="Gemop_1_1_1" localSheetId="13" hidden="1">{#N/A,#N/A,TRUE,"indice";#N/A,#N/A,TRUE,"indicadores";#N/A,#N/A,TRUE,"comentarios"}</definedName>
    <definedName name="Gemop_1_1_1" hidden="1">{#N/A,#N/A,TRUE,"indice";#N/A,#N/A,TRUE,"indicadores";#N/A,#N/A,TRUE,"comentarios"}</definedName>
    <definedName name="Gemop_1_2" localSheetId="13" hidden="1">{#N/A,#N/A,TRUE,"indice";#N/A,#N/A,TRUE,"indicadores";#N/A,#N/A,TRUE,"comentarios"}</definedName>
    <definedName name="Gemop_1_2" hidden="1">{#N/A,#N/A,TRUE,"indice";#N/A,#N/A,TRUE,"indicadores";#N/A,#N/A,TRUE,"comentarios"}</definedName>
    <definedName name="Gemop_2" localSheetId="13" hidden="1">{#N/A,#N/A,TRUE,"indice";#N/A,#N/A,TRUE,"indicadores";#N/A,#N/A,TRUE,"comentarios"}</definedName>
    <definedName name="Gemop_2" hidden="1">{#N/A,#N/A,TRUE,"indice";#N/A,#N/A,TRUE,"indicadores";#N/A,#N/A,TRUE,"comentarios"}</definedName>
    <definedName name="geração" localSheetId="13" hidden="1">{#N/A,#N/A,FALSE,"ANEXO3 99 ERA";#N/A,#N/A,FALSE,"ANEXO3 99 UBÁ2";#N/A,#N/A,FALSE,"ANEXO3 99 DTU";#N/A,#N/A,FALSE,"ANEXO3 99 RDR";#N/A,#N/A,FALSE,"ANEXO3 99 UBÁ4";#N/A,#N/A,FALSE,"ANEXO3 99 UBÁ6"}</definedName>
    <definedName name="geração" hidden="1">{#N/A,#N/A,FALSE,"ANEXO3 99 ERA";#N/A,#N/A,FALSE,"ANEXO3 99 UBÁ2";#N/A,#N/A,FALSE,"ANEXO3 99 DTU";#N/A,#N/A,FALSE,"ANEXO3 99 RDR";#N/A,#N/A,FALSE,"ANEXO3 99 UBÁ4";#N/A,#N/A,FALSE,"ANEXO3 99 UBÁ6"}</definedName>
    <definedName name="Gerrot" localSheetId="13" hidden="1">{"'Quadro'!$A$4:$BG$78"}</definedName>
    <definedName name="Gerrot" hidden="1">{"'Quadro'!$A$4:$BG$78"}</definedName>
    <definedName name="gertrud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tep" localSheetId="13" hidden="1">{#N/A,#N/A,TRUE,"indice";#N/A,#N/A,TRUE,"indicadores";#N/A,#N/A,TRUE,"comentarios"}</definedName>
    <definedName name="getep" hidden="1">{#N/A,#N/A,TRUE,"indice";#N/A,#N/A,TRUE,"indicadores";#N/A,#N/A,TRUE,"comentarios"}</definedName>
    <definedName name="getep_1" localSheetId="13" hidden="1">{#N/A,#N/A,TRUE,"indice";#N/A,#N/A,TRUE,"indicadores";#N/A,#N/A,TRUE,"comentarios"}</definedName>
    <definedName name="getep_1" hidden="1">{#N/A,#N/A,TRUE,"indice";#N/A,#N/A,TRUE,"indicadores";#N/A,#N/A,TRUE,"comentarios"}</definedName>
    <definedName name="getep_1_1" localSheetId="13" hidden="1">{#N/A,#N/A,TRUE,"indice";#N/A,#N/A,TRUE,"indicadores";#N/A,#N/A,TRUE,"comentarios"}</definedName>
    <definedName name="getep_1_1" hidden="1">{#N/A,#N/A,TRUE,"indice";#N/A,#N/A,TRUE,"indicadores";#N/A,#N/A,TRUE,"comentarios"}</definedName>
    <definedName name="getep_1_1_1" localSheetId="13" hidden="1">{#N/A,#N/A,TRUE,"indice";#N/A,#N/A,TRUE,"indicadores";#N/A,#N/A,TRUE,"comentarios"}</definedName>
    <definedName name="getep_1_1_1" hidden="1">{#N/A,#N/A,TRUE,"indice";#N/A,#N/A,TRUE,"indicadores";#N/A,#N/A,TRUE,"comentarios"}</definedName>
    <definedName name="getep_1_2" localSheetId="13" hidden="1">{#N/A,#N/A,TRUE,"indice";#N/A,#N/A,TRUE,"indicadores";#N/A,#N/A,TRUE,"comentarios"}</definedName>
    <definedName name="getep_1_2" hidden="1">{#N/A,#N/A,TRUE,"indice";#N/A,#N/A,TRUE,"indicadores";#N/A,#N/A,TRUE,"comentarios"}</definedName>
    <definedName name="getep_2" localSheetId="13" hidden="1">{#N/A,#N/A,TRUE,"indice";#N/A,#N/A,TRUE,"indicadores";#N/A,#N/A,TRUE,"comentarios"}</definedName>
    <definedName name="getep_2" hidden="1">{#N/A,#N/A,TRUE,"indice";#N/A,#N/A,TRUE,"indicadores";#N/A,#N/A,TRUE,"comentarios"}</definedName>
    <definedName name="gf" localSheetId="13" hidden="1">{#N/A,#N/A,FALSE,"ORC-ACKE";#N/A,#N/A,FALSE,"RESUMO"}</definedName>
    <definedName name="gf" hidden="1">{#N/A,#N/A,FALSE,"ORC-ACKE";#N/A,#N/A,FALSE,"RESUMO"}</definedName>
    <definedName name="gf_1" localSheetId="13" hidden="1">{"'CptDifn'!$AA$32:$AG$32"}</definedName>
    <definedName name="gf_1" hidden="1">{"'CptDifn'!$AA$32:$AG$32"}</definedName>
    <definedName name="gf_1_1" localSheetId="13" hidden="1">{"'CptDifn'!$AA$32:$AG$32"}</definedName>
    <definedName name="gf_1_1" hidden="1">{"'CptDifn'!$AA$32:$AG$32"}</definedName>
    <definedName name="gf_1_1_1" localSheetId="13" hidden="1">{"'CptDifn'!$AA$32:$AG$32"}</definedName>
    <definedName name="gf_1_1_1" hidden="1">{"'CptDifn'!$AA$32:$AG$32"}</definedName>
    <definedName name="gf_1_2" localSheetId="13" hidden="1">{"'CptDifn'!$AA$32:$AG$32"}</definedName>
    <definedName name="gf_1_2" hidden="1">{"'CptDifn'!$AA$32:$AG$32"}</definedName>
    <definedName name="gf_2" localSheetId="13" hidden="1">{"'CptDifn'!$AA$32:$AG$32"}</definedName>
    <definedName name="gf_2" hidden="1">{"'CptDifn'!$AA$32:$AG$32"}</definedName>
    <definedName name="GFD" localSheetId="13" hidden="1">{"'gráf jan00'!$A$1:$AK$41"}</definedName>
    <definedName name="GFD" hidden="1">{"'gráf jan00'!$A$1:$AK$41"}</definedName>
    <definedName name="GFD_1" localSheetId="13" hidden="1">{"'gráf jan00'!$A$1:$AK$41"}</definedName>
    <definedName name="GFD_1" hidden="1">{"'gráf jan00'!$A$1:$AK$41"}</definedName>
    <definedName name="GFD_1_1" localSheetId="13" hidden="1">{"'gráf jan00'!$A$1:$AK$41"}</definedName>
    <definedName name="GFD_1_1" hidden="1">{"'gráf jan00'!$A$1:$AK$41"}</definedName>
    <definedName name="GFD_1_1_1" localSheetId="13" hidden="1">{"'gráf jan00'!$A$1:$AK$41"}</definedName>
    <definedName name="GFD_1_1_1" hidden="1">{"'gráf jan00'!$A$1:$AK$41"}</definedName>
    <definedName name="GFD_1_2" localSheetId="13" hidden="1">{"'gráf jan00'!$A$1:$AK$41"}</definedName>
    <definedName name="GFD_1_2" hidden="1">{"'gráf jan00'!$A$1:$AK$41"}</definedName>
    <definedName name="GFD_2" localSheetId="13" hidden="1">{"'gráf jan00'!$A$1:$AK$41"}</definedName>
    <definedName name="GFD_2" hidden="1">{"'gráf jan00'!$A$1:$AK$41"}</definedName>
    <definedName name="gfdddf" localSheetId="13" hidden="1">{"'CptDifn'!$AA$32:$AG$32"}</definedName>
    <definedName name="gfdddf" hidden="1">{"'CptDifn'!$AA$32:$AG$32"}</definedName>
    <definedName name="gfdddf_1" localSheetId="13" hidden="1">{"'CptDifn'!$AA$32:$AG$32"}</definedName>
    <definedName name="gfdddf_1" hidden="1">{"'CptDifn'!$AA$32:$AG$32"}</definedName>
    <definedName name="gfdddf_1_1" localSheetId="13" hidden="1">{"'CptDifn'!$AA$32:$AG$32"}</definedName>
    <definedName name="gfdddf_1_1" hidden="1">{"'CptDifn'!$AA$32:$AG$32"}</definedName>
    <definedName name="gfdddf_1_1_1" localSheetId="13" hidden="1">{"'CptDifn'!$AA$32:$AG$32"}</definedName>
    <definedName name="gfdddf_1_1_1" hidden="1">{"'CptDifn'!$AA$32:$AG$32"}</definedName>
    <definedName name="gfdddf_1_2" localSheetId="13" hidden="1">{"'CptDifn'!$AA$32:$AG$32"}</definedName>
    <definedName name="gfdddf_1_2" hidden="1">{"'CptDifn'!$AA$32:$AG$32"}</definedName>
    <definedName name="gfdddf_2" localSheetId="13" hidden="1">{"'CptDifn'!$AA$32:$AG$32"}</definedName>
    <definedName name="gfdddf_2" hidden="1">{"'CptDifn'!$AA$32:$AG$32"}</definedName>
    <definedName name="gfds" localSheetId="13" hidden="1">{#N/A,#N/A,FALSE,"PCOL"}</definedName>
    <definedName name="gfds" hidden="1">{#N/A,#N/A,FALSE,"PCOL"}</definedName>
    <definedName name="gfds_1" localSheetId="13" hidden="1">{#N/A,#N/A,FALSE,"PCOL"}</definedName>
    <definedName name="gfds_1" hidden="1">{#N/A,#N/A,FALSE,"PCOL"}</definedName>
    <definedName name="gfds_1_1" localSheetId="13" hidden="1">{#N/A,#N/A,FALSE,"PCOL"}</definedName>
    <definedName name="gfds_1_1" hidden="1">{#N/A,#N/A,FALSE,"PCOL"}</definedName>
    <definedName name="gfds_1_1_1" localSheetId="13" hidden="1">{#N/A,#N/A,FALSE,"PCOL"}</definedName>
    <definedName name="gfds_1_1_1" hidden="1">{#N/A,#N/A,FALSE,"PCOL"}</definedName>
    <definedName name="gfds_1_2" localSheetId="13" hidden="1">{#N/A,#N/A,FALSE,"PCOL"}</definedName>
    <definedName name="gfds_1_2" hidden="1">{#N/A,#N/A,FALSE,"PCOL"}</definedName>
    <definedName name="gfds_2" localSheetId="13" hidden="1">{#N/A,#N/A,FALSE,"PCOL"}</definedName>
    <definedName name="gfds_2" hidden="1">{#N/A,#N/A,FALSE,"PCOL"}</definedName>
    <definedName name="gfdy" localSheetId="13" hidden="1">{#N/A,#N/A,FALSE,"지침";#N/A,#N/A,FALSE,"환경분석";#N/A,#N/A,FALSE,"Sheet16"}</definedName>
    <definedName name="gfdy" hidden="1">{#N/A,#N/A,FALSE,"지침";#N/A,#N/A,FALSE,"환경분석";#N/A,#N/A,FALSE,"Sheet16"}</definedName>
    <definedName name="gfdy_1" localSheetId="13" hidden="1">{#N/A,#N/A,FALSE,"지침";#N/A,#N/A,FALSE,"환경분석";#N/A,#N/A,FALSE,"Sheet16"}</definedName>
    <definedName name="gfdy_1" hidden="1">{#N/A,#N/A,FALSE,"지침";#N/A,#N/A,FALSE,"환경분석";#N/A,#N/A,FALSE,"Sheet16"}</definedName>
    <definedName name="gfdy_1_1" localSheetId="13" hidden="1">{#N/A,#N/A,FALSE,"지침";#N/A,#N/A,FALSE,"환경분석";#N/A,#N/A,FALSE,"Sheet16"}</definedName>
    <definedName name="gfdy_1_1" hidden="1">{#N/A,#N/A,FALSE,"지침";#N/A,#N/A,FALSE,"환경분석";#N/A,#N/A,FALSE,"Sheet16"}</definedName>
    <definedName name="gfdy_1_1_1" localSheetId="13" hidden="1">{#N/A,#N/A,FALSE,"지침";#N/A,#N/A,FALSE,"환경분석";#N/A,#N/A,FALSE,"Sheet16"}</definedName>
    <definedName name="gfdy_1_1_1" hidden="1">{#N/A,#N/A,FALSE,"지침";#N/A,#N/A,FALSE,"환경분석";#N/A,#N/A,FALSE,"Sheet16"}</definedName>
    <definedName name="gfdy_1_2" localSheetId="13" hidden="1">{#N/A,#N/A,FALSE,"지침";#N/A,#N/A,FALSE,"환경분석";#N/A,#N/A,FALSE,"Sheet16"}</definedName>
    <definedName name="gfdy_1_2" hidden="1">{#N/A,#N/A,FALSE,"지침";#N/A,#N/A,FALSE,"환경분석";#N/A,#N/A,FALSE,"Sheet16"}</definedName>
    <definedName name="gfdy_2" localSheetId="13" hidden="1">{#N/A,#N/A,FALSE,"지침";#N/A,#N/A,FALSE,"환경분석";#N/A,#N/A,FALSE,"Sheet16"}</definedName>
    <definedName name="gfdy_2" hidden="1">{#N/A,#N/A,FALSE,"지침";#N/A,#N/A,FALSE,"환경분석";#N/A,#N/A,FALSE,"Sheet16"}</definedName>
    <definedName name="gfghdhade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hd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gfhd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gfjfgjfgj" localSheetId="13" hidden="1">{"'teste'!$B$2:$R$49"}</definedName>
    <definedName name="gfjfgjfgj" hidden="1">{"'teste'!$B$2:$R$49"}</definedName>
    <definedName name="gfjfgjfgj_1" localSheetId="13" hidden="1">{"'teste'!$B$2:$R$49"}</definedName>
    <definedName name="gfjfgjfgj_1" hidden="1">{"'teste'!$B$2:$R$49"}</definedName>
    <definedName name="gfjfgjfgj_1_1" localSheetId="13" hidden="1">{"'teste'!$B$2:$R$49"}</definedName>
    <definedName name="gfjfgjfgj_1_1" hidden="1">{"'teste'!$B$2:$R$49"}</definedName>
    <definedName name="gfjfgjfgj_1_1_1" localSheetId="13" hidden="1">{"'teste'!$B$2:$R$49"}</definedName>
    <definedName name="gfjfgjfgj_1_1_1" hidden="1">{"'teste'!$B$2:$R$49"}</definedName>
    <definedName name="gfjfgjfgj_1_2" localSheetId="13" hidden="1">{"'teste'!$B$2:$R$49"}</definedName>
    <definedName name="gfjfgjfgj_1_2" hidden="1">{"'teste'!$B$2:$R$49"}</definedName>
    <definedName name="gfjfgjfgj_2" localSheetId="13" hidden="1">{"'teste'!$B$2:$R$49"}</definedName>
    <definedName name="gfjfgjfgj_2" hidden="1">{"'teste'!$B$2:$R$49"}</definedName>
    <definedName name="gfjhfghj" hidden="1">#REF!</definedName>
    <definedName name="gfjyf" localSheetId="13" hidden="1">{"'gráf jan00'!$A$1:$AK$41"}</definedName>
    <definedName name="gfjyf" hidden="1">{"'gráf jan00'!$A$1:$AK$41"}</definedName>
    <definedName name="gfjyf_1" localSheetId="13" hidden="1">{"'gráf jan00'!$A$1:$AK$41"}</definedName>
    <definedName name="gfjyf_1" hidden="1">{"'gráf jan00'!$A$1:$AK$41"}</definedName>
    <definedName name="gfjyf_1_1" localSheetId="13" hidden="1">{"'gráf jan00'!$A$1:$AK$41"}</definedName>
    <definedName name="gfjyf_1_1" hidden="1">{"'gráf jan00'!$A$1:$AK$41"}</definedName>
    <definedName name="gfjyf_1_1_1" localSheetId="13" hidden="1">{"'gráf jan00'!$A$1:$AK$41"}</definedName>
    <definedName name="gfjyf_1_1_1" hidden="1">{"'gráf jan00'!$A$1:$AK$41"}</definedName>
    <definedName name="gfjyf_1_2" localSheetId="13" hidden="1">{"'gráf jan00'!$A$1:$AK$41"}</definedName>
    <definedName name="gfjyf_1_2" hidden="1">{"'gráf jan00'!$A$1:$AK$41"}</definedName>
    <definedName name="gfjyf_2" localSheetId="13" hidden="1">{"'gráf jan00'!$A$1:$AK$41"}</definedName>
    <definedName name="gfjyf_2" hidden="1">{"'gráf jan00'!$A$1:$AK$41"}</definedName>
    <definedName name="gfn" localSheetId="13" hidden="1">{"'gráf jan00'!$A$1:$AK$41"}</definedName>
    <definedName name="gfn" hidden="1">{"'gráf jan00'!$A$1:$AK$41"}</definedName>
    <definedName name="gfnfg" localSheetId="13" hidden="1">{"'gráf jan00'!$A$1:$AK$41"}</definedName>
    <definedName name="gfnfg" hidden="1">{"'gráf jan00'!$A$1:$AK$41"}</definedName>
    <definedName name="GFSFSAF" localSheetId="13" hidden="1">{#N/A,#N/A,FALSE,"BETER -1";#N/A,#N/A,FALSE,"BETER -2";#N/A,#N/A,FALSE,"BETER -3";#N/A,#N/A,FALSE,"BETER -urb";#N/A,#N/A,FALSE,"BETER -RESUMO"}</definedName>
    <definedName name="GFSFSAF" hidden="1">{#N/A,#N/A,FALSE,"BETER -1";#N/A,#N/A,FALSE,"BETER -2";#N/A,#N/A,FALSE,"BETER -3";#N/A,#N/A,FALSE,"BETER -urb";#N/A,#N/A,FALSE,"BETER -RESUMO"}</definedName>
    <definedName name="gg" hidden="1">#N/A</definedName>
    <definedName name="gg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F" localSheetId="13" hidden="1">{#N/A,#N/A,FALSE,"COBERTURAS 30";#N/A,#N/A,FALSE,"COBERTURAS Mês e Acum 31";#N/A,#N/A,FALSE,"COBERTURAS Acum 32"}</definedName>
    <definedName name="GGF" hidden="1">{#N/A,#N/A,FALSE,"COBERTURAS 30";#N/A,#N/A,FALSE,"COBERTURAS Mês e Acum 31";#N/A,#N/A,FALSE,"COBERTURAS Acum 32"}</definedName>
    <definedName name="GGF." localSheetId="13" hidden="1">{#N/A,#N/A,FALSE,"MIZUNO 21";#N/A,#N/A,FALSE,"Mizuno Mês e Acum 22";#N/A,#N/A,FALSE,"Mizuno Acum 23"}</definedName>
    <definedName name="GGF." hidden="1">{#N/A,#N/A,FALSE,"MIZUNO 21";#N/A,#N/A,FALSE,"Mizuno Mês e Acum 22";#N/A,#N/A,FALSE,"Mizuno Acum 23"}</definedName>
    <definedName name="GGF._1" localSheetId="13" hidden="1">{#N/A,#N/A,FALSE,"MIZUNO 21";#N/A,#N/A,FALSE,"Mizuno Mês e Acum 22";#N/A,#N/A,FALSE,"Mizuno Acum 23"}</definedName>
    <definedName name="GGF._1" hidden="1">{#N/A,#N/A,FALSE,"MIZUNO 21";#N/A,#N/A,FALSE,"Mizuno Mês e Acum 22";#N/A,#N/A,FALSE,"Mizuno Acum 23"}</definedName>
    <definedName name="GGF._1_1" localSheetId="13" hidden="1">{#N/A,#N/A,FALSE,"MIZUNO 21";#N/A,#N/A,FALSE,"Mizuno Mês e Acum 22";#N/A,#N/A,FALSE,"Mizuno Acum 23"}</definedName>
    <definedName name="GGF._1_1" hidden="1">{#N/A,#N/A,FALSE,"MIZUNO 21";#N/A,#N/A,FALSE,"Mizuno Mês e Acum 22";#N/A,#N/A,FALSE,"Mizuno Acum 23"}</definedName>
    <definedName name="GGF._1_1_1" localSheetId="13" hidden="1">{#N/A,#N/A,FALSE,"MIZUNO 21";#N/A,#N/A,FALSE,"Mizuno Mês e Acum 22";#N/A,#N/A,FALSE,"Mizuno Acum 23"}</definedName>
    <definedName name="GGF._1_1_1" hidden="1">{#N/A,#N/A,FALSE,"MIZUNO 21";#N/A,#N/A,FALSE,"Mizuno Mês e Acum 22";#N/A,#N/A,FALSE,"Mizuno Acum 23"}</definedName>
    <definedName name="GGF._1_2" localSheetId="13" hidden="1">{#N/A,#N/A,FALSE,"MIZUNO 21";#N/A,#N/A,FALSE,"Mizuno Mês e Acum 22";#N/A,#N/A,FALSE,"Mizuno Acum 23"}</definedName>
    <definedName name="GGF._1_2" hidden="1">{#N/A,#N/A,FALSE,"MIZUNO 21";#N/A,#N/A,FALSE,"Mizuno Mês e Acum 22";#N/A,#N/A,FALSE,"Mizuno Acum 23"}</definedName>
    <definedName name="GGF._2" localSheetId="13" hidden="1">{#N/A,#N/A,FALSE,"MIZUNO 21";#N/A,#N/A,FALSE,"Mizuno Mês e Acum 22";#N/A,#N/A,FALSE,"Mizuno Acum 23"}</definedName>
    <definedName name="GGF._2" hidden="1">{#N/A,#N/A,FALSE,"MIZUNO 21";#N/A,#N/A,FALSE,"Mizuno Mês e Acum 22";#N/A,#N/A,FALSE,"Mizuno Acum 23"}</definedName>
    <definedName name="GGF_1" localSheetId="13" hidden="1">{#N/A,#N/A,FALSE,"COBERTURAS 30";#N/A,#N/A,FALSE,"COBERTURAS Mês e Acum 31";#N/A,#N/A,FALSE,"COBERTURAS Acum 32"}</definedName>
    <definedName name="GGF_1" hidden="1">{#N/A,#N/A,FALSE,"COBERTURAS 30";#N/A,#N/A,FALSE,"COBERTURAS Mês e Acum 31";#N/A,#N/A,FALSE,"COBERTURAS Acum 32"}</definedName>
    <definedName name="GGF_1_1" localSheetId="13" hidden="1">{#N/A,#N/A,FALSE,"COBERTURAS 30";#N/A,#N/A,FALSE,"COBERTURAS Mês e Acum 31";#N/A,#N/A,FALSE,"COBERTURAS Acum 32"}</definedName>
    <definedName name="GGF_1_1" hidden="1">{#N/A,#N/A,FALSE,"COBERTURAS 30";#N/A,#N/A,FALSE,"COBERTURAS Mês e Acum 31";#N/A,#N/A,FALSE,"COBERTURAS Acum 32"}</definedName>
    <definedName name="GGF_1_1_1" localSheetId="13" hidden="1">{#N/A,#N/A,FALSE,"COBERTURAS 30";#N/A,#N/A,FALSE,"COBERTURAS Mês e Acum 31";#N/A,#N/A,FALSE,"COBERTURAS Acum 32"}</definedName>
    <definedName name="GGF_1_1_1" hidden="1">{#N/A,#N/A,FALSE,"COBERTURAS 30";#N/A,#N/A,FALSE,"COBERTURAS Mês e Acum 31";#N/A,#N/A,FALSE,"COBERTURAS Acum 32"}</definedName>
    <definedName name="GGF_1_2" localSheetId="13" hidden="1">{#N/A,#N/A,FALSE,"COBERTURAS 30";#N/A,#N/A,FALSE,"COBERTURAS Mês e Acum 31";#N/A,#N/A,FALSE,"COBERTURAS Acum 32"}</definedName>
    <definedName name="GGF_1_2" hidden="1">{#N/A,#N/A,FALSE,"COBERTURAS 30";#N/A,#N/A,FALSE,"COBERTURAS Mês e Acum 31";#N/A,#N/A,FALSE,"COBERTURAS Acum 32"}</definedName>
    <definedName name="GGF_2" localSheetId="13" hidden="1">{#N/A,#N/A,FALSE,"COBERTURAS 30";#N/A,#N/A,FALSE,"COBERTURAS Mês e Acum 31";#N/A,#N/A,FALSE,"COBERTURAS Acum 32"}</definedName>
    <definedName name="GGF_2" hidden="1">{#N/A,#N/A,FALSE,"COBERTURAS 30";#N/A,#N/A,FALSE,"COBERTURAS Mês e Acum 31";#N/A,#N/A,FALSE,"COBERTURAS Acum 32"}</definedName>
    <definedName name="GGGG" hidden="1">#REF!</definedName>
    <definedName name="gggggg" localSheetId="13" hidden="1">{"'ReceitaLiquidaME'!$AA$25:$AN$32"}</definedName>
    <definedName name="gggggg" hidden="1">{"'ReceitaLiquidaME'!$AA$25:$AN$32"}</definedName>
    <definedName name="ggggggggggggg" localSheetId="13" hidden="1">{"'Quadro'!$A$4:$BG$78"}</definedName>
    <definedName name="ggggggggggggg" hidden="1">{"'Quadro'!$A$4:$BG$78"}</definedName>
    <definedName name="gghjkk" localSheetId="13" hidden="1">{"'CptDifn'!$AA$32:$AG$32"}</definedName>
    <definedName name="gghjkk" hidden="1">{"'CptDifn'!$AA$32:$AG$32"}</definedName>
    <definedName name="gghjkk_1" localSheetId="13" hidden="1">{"'CptDifn'!$AA$32:$AG$32"}</definedName>
    <definedName name="gghjkk_1" hidden="1">{"'CptDifn'!$AA$32:$AG$32"}</definedName>
    <definedName name="gghjkk_1_1" localSheetId="13" hidden="1">{"'CptDifn'!$AA$32:$AG$32"}</definedName>
    <definedName name="gghjkk_1_1" hidden="1">{"'CptDifn'!$AA$32:$AG$32"}</definedName>
    <definedName name="gghjkk_1_1_1" localSheetId="13" hidden="1">{"'CptDifn'!$AA$32:$AG$32"}</definedName>
    <definedName name="gghjkk_1_1_1" hidden="1">{"'CptDifn'!$AA$32:$AG$32"}</definedName>
    <definedName name="gghjkk_1_2" localSheetId="13" hidden="1">{"'CptDifn'!$AA$32:$AG$32"}</definedName>
    <definedName name="gghjkk_1_2" hidden="1">{"'CptDifn'!$AA$32:$AG$32"}</definedName>
    <definedName name="gghjkk_2" localSheetId="13" hidden="1">{"'CptDifn'!$AA$32:$AG$32"}</definedName>
    <definedName name="gghjkk_2" hidden="1">{"'CptDifn'!$AA$32:$AG$32"}</definedName>
    <definedName name="ggjdf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jdf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ggtggg" localSheetId="13" hidden="1">{#N/A,#N/A,FALSE,"DEF1";#N/A,#N/A,FALSE,"DEF2";#N/A,#N/A,FALSE,"DEF3"}</definedName>
    <definedName name="ggtggg" hidden="1">{#N/A,#N/A,FALSE,"DEF1";#N/A,#N/A,FALSE,"DEF2";#N/A,#N/A,FALSE,"DEF3"}</definedName>
    <definedName name="ggtggg_1" localSheetId="13" hidden="1">{#N/A,#N/A,FALSE,"DEF1";#N/A,#N/A,FALSE,"DEF2";#N/A,#N/A,FALSE,"DEF3"}</definedName>
    <definedName name="ggtggg_1" hidden="1">{#N/A,#N/A,FALSE,"DEF1";#N/A,#N/A,FALSE,"DEF2";#N/A,#N/A,FALSE,"DEF3"}</definedName>
    <definedName name="ggtggg_1_1" localSheetId="13" hidden="1">{#N/A,#N/A,FALSE,"DEF1";#N/A,#N/A,FALSE,"DEF2";#N/A,#N/A,FALSE,"DEF3"}</definedName>
    <definedName name="ggtggg_1_1" hidden="1">{#N/A,#N/A,FALSE,"DEF1";#N/A,#N/A,FALSE,"DEF2";#N/A,#N/A,FALSE,"DEF3"}</definedName>
    <definedName name="ggtggg_1_1_1" localSheetId="13" hidden="1">{#N/A,#N/A,FALSE,"DEF1";#N/A,#N/A,FALSE,"DEF2";#N/A,#N/A,FALSE,"DEF3"}</definedName>
    <definedName name="ggtggg_1_1_1" hidden="1">{#N/A,#N/A,FALSE,"DEF1";#N/A,#N/A,FALSE,"DEF2";#N/A,#N/A,FALSE,"DEF3"}</definedName>
    <definedName name="ggtggg_1_2" localSheetId="13" hidden="1">{#N/A,#N/A,FALSE,"DEF1";#N/A,#N/A,FALSE,"DEF2";#N/A,#N/A,FALSE,"DEF3"}</definedName>
    <definedName name="ggtggg_1_2" hidden="1">{#N/A,#N/A,FALSE,"DEF1";#N/A,#N/A,FALSE,"DEF2";#N/A,#N/A,FALSE,"DEF3"}</definedName>
    <definedName name="ggtggg_2" localSheetId="13" hidden="1">{#N/A,#N/A,FALSE,"DEF1";#N/A,#N/A,FALSE,"DEF2";#N/A,#N/A,FALSE,"DEF3"}</definedName>
    <definedName name="ggtggg_2" hidden="1">{#N/A,#N/A,FALSE,"DEF1";#N/A,#N/A,FALSE,"DEF2";#N/A,#N/A,FALSE,"DEF3"}</definedName>
    <definedName name="ghfd" localSheetId="13" hidden="1">{"'CptDifn'!$AA$32:$AG$32"}</definedName>
    <definedName name="ghfd" hidden="1">{"'CptDifn'!$AA$32:$AG$32"}</definedName>
    <definedName name="ghfd_1" localSheetId="13" hidden="1">{"'CptDifn'!$AA$32:$AG$32"}</definedName>
    <definedName name="ghfd_1" hidden="1">{"'CptDifn'!$AA$32:$AG$32"}</definedName>
    <definedName name="ghfd_1_1" localSheetId="13" hidden="1">{"'CptDifn'!$AA$32:$AG$32"}</definedName>
    <definedName name="ghfd_1_1" hidden="1">{"'CptDifn'!$AA$32:$AG$32"}</definedName>
    <definedName name="ghfd_1_1_1" localSheetId="13" hidden="1">{"'CptDifn'!$AA$32:$AG$32"}</definedName>
    <definedName name="ghfd_1_1_1" hidden="1">{"'CptDifn'!$AA$32:$AG$32"}</definedName>
    <definedName name="ghfd_1_2" localSheetId="13" hidden="1">{"'CptDifn'!$AA$32:$AG$32"}</definedName>
    <definedName name="ghfd_1_2" hidden="1">{"'CptDifn'!$AA$32:$AG$32"}</definedName>
    <definedName name="ghfd_2" localSheetId="13" hidden="1">{"'CptDifn'!$AA$32:$AG$32"}</definedName>
    <definedName name="ghfd_2" hidden="1">{"'CptDifn'!$AA$32:$AG$32"}</definedName>
    <definedName name="GHFG" localSheetId="13" hidden="1">{"'RR'!$A$2:$E$81"}</definedName>
    <definedName name="GHFG" hidden="1">{"'RR'!$A$2:$E$81"}</definedName>
    <definedName name="GHFG_1" localSheetId="13" hidden="1">{"'RR'!$A$2:$E$81"}</definedName>
    <definedName name="GHFG_1" hidden="1">{"'RR'!$A$2:$E$81"}</definedName>
    <definedName name="GHFG_1_1" localSheetId="13" hidden="1">{"'RR'!$A$2:$E$81"}</definedName>
    <definedName name="GHFG_1_1" hidden="1">{"'RR'!$A$2:$E$81"}</definedName>
    <definedName name="GHFG_1_1_1" localSheetId="13" hidden="1">{"'RR'!$A$2:$E$81"}</definedName>
    <definedName name="GHFG_1_1_1" hidden="1">{"'RR'!$A$2:$E$81"}</definedName>
    <definedName name="GHFG_1_2" localSheetId="13" hidden="1">{"'RR'!$A$2:$E$81"}</definedName>
    <definedName name="GHFG_1_2" hidden="1">{"'RR'!$A$2:$E$81"}</definedName>
    <definedName name="GHFG_2" localSheetId="13" hidden="1">{"'RR'!$A$2:$E$81"}</definedName>
    <definedName name="GHFG_2" hidden="1">{"'RR'!$A$2:$E$81"}</definedName>
    <definedName name="ghfghjfj" localSheetId="13" hidden="1">{"'CptDifn'!$AA$32:$AG$32"}</definedName>
    <definedName name="ghfghjfj" hidden="1">{"'CptDifn'!$AA$32:$AG$32"}</definedName>
    <definedName name="ghfghjfj_1" localSheetId="13" hidden="1">{"'CptDifn'!$AA$32:$AG$32"}</definedName>
    <definedName name="ghfghjfj_1" hidden="1">{"'CptDifn'!$AA$32:$AG$32"}</definedName>
    <definedName name="ghfghjfj_1_1" localSheetId="13" hidden="1">{"'CptDifn'!$AA$32:$AG$32"}</definedName>
    <definedName name="ghfghjfj_1_1" hidden="1">{"'CptDifn'!$AA$32:$AG$32"}</definedName>
    <definedName name="ghfghjfj_1_1_1" localSheetId="13" hidden="1">{"'CptDifn'!$AA$32:$AG$32"}</definedName>
    <definedName name="ghfghjfj_1_1_1" hidden="1">{"'CptDifn'!$AA$32:$AG$32"}</definedName>
    <definedName name="ghfghjfj_1_2" localSheetId="13" hidden="1">{"'CptDifn'!$AA$32:$AG$32"}</definedName>
    <definedName name="ghfghjfj_1_2" hidden="1">{"'CptDifn'!$AA$32:$AG$32"}</definedName>
    <definedName name="ghfghjfj_2" localSheetId="13" hidden="1">{"'CptDifn'!$AA$32:$AG$32"}</definedName>
    <definedName name="ghfghjfj_2" hidden="1">{"'CptDifn'!$AA$32:$AG$32"}</definedName>
    <definedName name="ghfgj" localSheetId="13" hidden="1">{"'CptDifn'!$AA$32:$AG$32"}</definedName>
    <definedName name="ghfgj" hidden="1">{"'CptDifn'!$AA$32:$AG$32"}</definedName>
    <definedName name="ghfgj_1" localSheetId="13" hidden="1">{"'CptDifn'!$AA$32:$AG$32"}</definedName>
    <definedName name="ghfgj_1" hidden="1">{"'CptDifn'!$AA$32:$AG$32"}</definedName>
    <definedName name="ghfgj_1_1" localSheetId="13" hidden="1">{"'CptDifn'!$AA$32:$AG$32"}</definedName>
    <definedName name="ghfgj_1_1" hidden="1">{"'CptDifn'!$AA$32:$AG$32"}</definedName>
    <definedName name="ghfgj_1_1_1" localSheetId="13" hidden="1">{"'CptDifn'!$AA$32:$AG$32"}</definedName>
    <definedName name="ghfgj_1_1_1" hidden="1">{"'CptDifn'!$AA$32:$AG$32"}</definedName>
    <definedName name="ghfgj_1_2" localSheetId="13" hidden="1">{"'CptDifn'!$AA$32:$AG$32"}</definedName>
    <definedName name="ghfgj_1_2" hidden="1">{"'CptDifn'!$AA$32:$AG$32"}</definedName>
    <definedName name="ghfgj_2" localSheetId="13" hidden="1">{"'CptDifn'!$AA$32:$AG$32"}</definedName>
    <definedName name="ghfgj_2" hidden="1">{"'CptDifn'!$AA$32:$AG$32"}</definedName>
    <definedName name="ghjhj" localSheetId="13" hidden="1">{"'CptDifn'!$AA$32:$AG$32"}</definedName>
    <definedName name="ghjhj" hidden="1">{"'CptDifn'!$AA$32:$AG$32"}</definedName>
    <definedName name="ghjhj_1" localSheetId="13" hidden="1">{"'CptDifn'!$AA$32:$AG$32"}</definedName>
    <definedName name="ghjhj_1" hidden="1">{"'CptDifn'!$AA$32:$AG$32"}</definedName>
    <definedName name="ghjhj_1_1" localSheetId="13" hidden="1">{"'CptDifn'!$AA$32:$AG$32"}</definedName>
    <definedName name="ghjhj_1_1" hidden="1">{"'CptDifn'!$AA$32:$AG$32"}</definedName>
    <definedName name="ghjhj_1_1_1" localSheetId="13" hidden="1">{"'CptDifn'!$AA$32:$AG$32"}</definedName>
    <definedName name="ghjhj_1_1_1" hidden="1">{"'CptDifn'!$AA$32:$AG$32"}</definedName>
    <definedName name="ghjhj_1_2" localSheetId="13" hidden="1">{"'CptDifn'!$AA$32:$AG$32"}</definedName>
    <definedName name="ghjhj_1_2" hidden="1">{"'CptDifn'!$AA$32:$AG$32"}</definedName>
    <definedName name="ghjhj_2" localSheetId="13" hidden="1">{"'CptDifn'!$AA$32:$AG$32"}</definedName>
    <definedName name="ghjhj_2" hidden="1">{"'CptDifn'!$AA$32:$AG$32"}</definedName>
    <definedName name="GHJJKGK" localSheetId="13" hidden="1">{"'gráf jan00'!$A$1:$AK$41"}</definedName>
    <definedName name="GHJJKGK" hidden="1">{"'gráf jan00'!$A$1:$AK$41"}</definedName>
    <definedName name="GHJJKGK_1" localSheetId="13" hidden="1">{"'gráf jan00'!$A$1:$AK$41"}</definedName>
    <definedName name="GHJJKGK_1" hidden="1">{"'gráf jan00'!$A$1:$AK$41"}</definedName>
    <definedName name="GHJJKGK_1_1" localSheetId="13" hidden="1">{"'gráf jan00'!$A$1:$AK$41"}</definedName>
    <definedName name="GHJJKGK_1_1" hidden="1">{"'gráf jan00'!$A$1:$AK$41"}</definedName>
    <definedName name="GHJJKGK_1_1_1" localSheetId="13" hidden="1">{"'gráf jan00'!$A$1:$AK$41"}</definedName>
    <definedName name="GHJJKGK_1_1_1" hidden="1">{"'gráf jan00'!$A$1:$AK$41"}</definedName>
    <definedName name="GHJJKGK_1_2" localSheetId="13" hidden="1">{"'gráf jan00'!$A$1:$AK$41"}</definedName>
    <definedName name="GHJJKGK_1_2" hidden="1">{"'gráf jan00'!$A$1:$AK$41"}</definedName>
    <definedName name="GHJJKGK_2" localSheetId="13" hidden="1">{"'gráf jan00'!$A$1:$AK$41"}</definedName>
    <definedName name="GHJJKGK_2" hidden="1">{"'gráf jan00'!$A$1:$AK$41"}</definedName>
    <definedName name="ghjkl" localSheetId="13" hidden="1">{"'CptDifn'!$AA$32:$AG$32"}</definedName>
    <definedName name="ghjkl" hidden="1">{"'CptDifn'!$AA$32:$AG$32"}</definedName>
    <definedName name="ghjkl_1" localSheetId="13" hidden="1">{"'CptDifn'!$AA$32:$AG$32"}</definedName>
    <definedName name="ghjkl_1" hidden="1">{"'CptDifn'!$AA$32:$AG$32"}</definedName>
    <definedName name="ghjkl_1_1" localSheetId="13" hidden="1">{"'CptDifn'!$AA$32:$AG$32"}</definedName>
    <definedName name="ghjkl_1_1" hidden="1">{"'CptDifn'!$AA$32:$AG$32"}</definedName>
    <definedName name="ghjkl_1_1_1" localSheetId="13" hidden="1">{"'CptDifn'!$AA$32:$AG$32"}</definedName>
    <definedName name="ghjkl_1_1_1" hidden="1">{"'CptDifn'!$AA$32:$AG$32"}</definedName>
    <definedName name="ghjkl_1_2" localSheetId="13" hidden="1">{"'CptDifn'!$AA$32:$AG$32"}</definedName>
    <definedName name="ghjkl_1_2" hidden="1">{"'CptDifn'!$AA$32:$AG$32"}</definedName>
    <definedName name="ghjkl_2" localSheetId="13" hidden="1">{"'CptDifn'!$AA$32:$AG$32"}</definedName>
    <definedName name="ghjkl_2" hidden="1">{"'CptDifn'!$AA$32:$AG$32"}</definedName>
    <definedName name="ghjr" localSheetId="13" hidden="1">{"'CptDifn'!$AA$32:$AG$32"}</definedName>
    <definedName name="ghjr" hidden="1">{"'CptDifn'!$AA$32:$AG$32"}</definedName>
    <definedName name="ghjr_1" localSheetId="13" hidden="1">{"'CptDifn'!$AA$32:$AG$32"}</definedName>
    <definedName name="ghjr_1" hidden="1">{"'CptDifn'!$AA$32:$AG$32"}</definedName>
    <definedName name="ghjr_1_1" localSheetId="13" hidden="1">{"'CptDifn'!$AA$32:$AG$32"}</definedName>
    <definedName name="ghjr_1_1" hidden="1">{"'CptDifn'!$AA$32:$AG$32"}</definedName>
    <definedName name="ghjr_1_1_1" localSheetId="13" hidden="1">{"'CptDifn'!$AA$32:$AG$32"}</definedName>
    <definedName name="ghjr_1_1_1" hidden="1">{"'CptDifn'!$AA$32:$AG$32"}</definedName>
    <definedName name="ghjr_1_2" localSheetId="13" hidden="1">{"'CptDifn'!$AA$32:$AG$32"}</definedName>
    <definedName name="ghjr_1_2" hidden="1">{"'CptDifn'!$AA$32:$AG$32"}</definedName>
    <definedName name="ghjr_2" localSheetId="13" hidden="1">{"'CptDifn'!$AA$32:$AG$32"}</definedName>
    <definedName name="ghjr_2" hidden="1">{"'CptDifn'!$AA$32:$AG$32"}</definedName>
    <definedName name="ghju" localSheetId="13" hidden="1">{"'CptDifn'!$AA$32:$AG$32"}</definedName>
    <definedName name="ghju" hidden="1">{"'CptDifn'!$AA$32:$AG$32"}</definedName>
    <definedName name="ghju_1" localSheetId="13" hidden="1">{"'CptDifn'!$AA$32:$AG$32"}</definedName>
    <definedName name="ghju_1" hidden="1">{"'CptDifn'!$AA$32:$AG$32"}</definedName>
    <definedName name="ghju_1_1" localSheetId="13" hidden="1">{"'CptDifn'!$AA$32:$AG$32"}</definedName>
    <definedName name="ghju_1_1" hidden="1">{"'CptDifn'!$AA$32:$AG$32"}</definedName>
    <definedName name="ghju_1_1_1" localSheetId="13" hidden="1">{"'CptDifn'!$AA$32:$AG$32"}</definedName>
    <definedName name="ghju_1_1_1" hidden="1">{"'CptDifn'!$AA$32:$AG$32"}</definedName>
    <definedName name="ghju_1_2" localSheetId="13" hidden="1">{"'CptDifn'!$AA$32:$AG$32"}</definedName>
    <definedName name="ghju_1_2" hidden="1">{"'CptDifn'!$AA$32:$AG$32"}</definedName>
    <definedName name="ghju_2" localSheetId="13" hidden="1">{"'CptDifn'!$AA$32:$AG$32"}</definedName>
    <definedName name="ghju_2" hidden="1">{"'CptDifn'!$AA$32:$AG$32"}</definedName>
    <definedName name="GJ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fj" localSheetId="13" hidden="1">{"'CptDifn'!$AA$32:$AG$32"}</definedName>
    <definedName name="gjfj" hidden="1">{"'CptDifn'!$AA$32:$AG$32"}</definedName>
    <definedName name="gjfj_1" localSheetId="13" hidden="1">{"'CptDifn'!$AA$32:$AG$32"}</definedName>
    <definedName name="gjfj_1" hidden="1">{"'CptDifn'!$AA$32:$AG$32"}</definedName>
    <definedName name="gjfj_1_1" localSheetId="13" hidden="1">{"'CptDifn'!$AA$32:$AG$32"}</definedName>
    <definedName name="gjfj_1_1" hidden="1">{"'CptDifn'!$AA$32:$AG$32"}</definedName>
    <definedName name="gjfj_1_1_1" localSheetId="13" hidden="1">{"'CptDifn'!$AA$32:$AG$32"}</definedName>
    <definedName name="gjfj_1_1_1" hidden="1">{"'CptDifn'!$AA$32:$AG$32"}</definedName>
    <definedName name="gjfj_1_2" localSheetId="13" hidden="1">{"'CptDifn'!$AA$32:$AG$32"}</definedName>
    <definedName name="gjfj_1_2" hidden="1">{"'CptDifn'!$AA$32:$AG$32"}</definedName>
    <definedName name="gjfj_2" localSheetId="13" hidden="1">{"'CptDifn'!$AA$32:$AG$32"}</definedName>
    <definedName name="gjfj_2" hidden="1">{"'CptDifn'!$AA$32:$AG$32"}</definedName>
    <definedName name="gjfjf" localSheetId="13" hidden="1">{"'CptDifn'!$AA$32:$AG$32"}</definedName>
    <definedName name="gjfjf" hidden="1">{"'CptDifn'!$AA$32:$AG$32"}</definedName>
    <definedName name="gjfjf_1" localSheetId="13" hidden="1">{"'CptDifn'!$AA$32:$AG$32"}</definedName>
    <definedName name="gjfjf_1" hidden="1">{"'CptDifn'!$AA$32:$AG$32"}</definedName>
    <definedName name="gjfjf_1_1" localSheetId="13" hidden="1">{"'CptDifn'!$AA$32:$AG$32"}</definedName>
    <definedName name="gjfjf_1_1" hidden="1">{"'CptDifn'!$AA$32:$AG$32"}</definedName>
    <definedName name="gjfjf_1_1_1" localSheetId="13" hidden="1">{"'CptDifn'!$AA$32:$AG$32"}</definedName>
    <definedName name="gjfjf_1_1_1" hidden="1">{"'CptDifn'!$AA$32:$AG$32"}</definedName>
    <definedName name="gjfjf_1_2" localSheetId="13" hidden="1">{"'CptDifn'!$AA$32:$AG$32"}</definedName>
    <definedName name="gjfjf_1_2" hidden="1">{"'CptDifn'!$AA$32:$AG$32"}</definedName>
    <definedName name="gjfjf_2" localSheetId="13" hidden="1">{"'CptDifn'!$AA$32:$AG$32"}</definedName>
    <definedName name="gjfjf_2" hidden="1">{"'CptDifn'!$AA$32:$AG$32"}</definedName>
    <definedName name="gjfjfj" localSheetId="13" hidden="1">{"'CptDifn'!$AA$32:$AG$32"}</definedName>
    <definedName name="gjfjfj" hidden="1">{"'CptDifn'!$AA$32:$AG$32"}</definedName>
    <definedName name="gjfjfj_1" localSheetId="13" hidden="1">{"'CptDifn'!$AA$32:$AG$32"}</definedName>
    <definedName name="gjfjfj_1" hidden="1">{"'CptDifn'!$AA$32:$AG$32"}</definedName>
    <definedName name="gjfjfj_1_1" localSheetId="13" hidden="1">{"'CptDifn'!$AA$32:$AG$32"}</definedName>
    <definedName name="gjfjfj_1_1" hidden="1">{"'CptDifn'!$AA$32:$AG$32"}</definedName>
    <definedName name="gjfjfj_1_1_1" localSheetId="13" hidden="1">{"'CptDifn'!$AA$32:$AG$32"}</definedName>
    <definedName name="gjfjfj_1_1_1" hidden="1">{"'CptDifn'!$AA$32:$AG$32"}</definedName>
    <definedName name="gjfjfj_1_2" localSheetId="13" hidden="1">{"'CptDifn'!$AA$32:$AG$32"}</definedName>
    <definedName name="gjfjfj_1_2" hidden="1">{"'CptDifn'!$AA$32:$AG$32"}</definedName>
    <definedName name="gjfjfj_2" localSheetId="13" hidden="1">{"'CptDifn'!$AA$32:$AG$32"}</definedName>
    <definedName name="gjfjfj_2" hidden="1">{"'CptDifn'!$AA$32:$AG$32"}</definedName>
    <definedName name="gjg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g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ogo" localSheetId="13" hidden="1">{#N/A,#N/A,TRUE,"Cover sheet";#N/A,#N/A,TRUE,"INPUTS";#N/A,#N/A,TRUE,"OUTPUTS";#N/A,#N/A,TRUE,"VALUATION"}</definedName>
    <definedName name="gogo" hidden="1">{#N/A,#N/A,TRUE,"Cover sheet";#N/A,#N/A,TRUE,"INPUTS";#N/A,#N/A,TRUE,"OUTPUTS";#N/A,#N/A,TRUE,"VALUATION"}</definedName>
    <definedName name="gogo_1" localSheetId="13" hidden="1">{#N/A,#N/A,TRUE,"Cover sheet";#N/A,#N/A,TRUE,"INPUTS";#N/A,#N/A,TRUE,"OUTPUTS";#N/A,#N/A,TRUE,"VALUATION"}</definedName>
    <definedName name="gogo_1" hidden="1">{#N/A,#N/A,TRUE,"Cover sheet";#N/A,#N/A,TRUE,"INPUTS";#N/A,#N/A,TRUE,"OUTPUTS";#N/A,#N/A,TRUE,"VALUATION"}</definedName>
    <definedName name="gogo_1_1" localSheetId="13" hidden="1">{#N/A,#N/A,TRUE,"Cover sheet";#N/A,#N/A,TRUE,"INPUTS";#N/A,#N/A,TRUE,"OUTPUTS";#N/A,#N/A,TRUE,"VALUATION"}</definedName>
    <definedName name="gogo_1_1" hidden="1">{#N/A,#N/A,TRUE,"Cover sheet";#N/A,#N/A,TRUE,"INPUTS";#N/A,#N/A,TRUE,"OUTPUTS";#N/A,#N/A,TRUE,"VALUATION"}</definedName>
    <definedName name="gogo_1_1_1" localSheetId="13" hidden="1">{#N/A,#N/A,TRUE,"Cover sheet";#N/A,#N/A,TRUE,"INPUTS";#N/A,#N/A,TRUE,"OUTPUTS";#N/A,#N/A,TRUE,"VALUATION"}</definedName>
    <definedName name="gogo_1_1_1" hidden="1">{#N/A,#N/A,TRUE,"Cover sheet";#N/A,#N/A,TRUE,"INPUTS";#N/A,#N/A,TRUE,"OUTPUTS";#N/A,#N/A,TRUE,"VALUATION"}</definedName>
    <definedName name="gogo_1_2" localSheetId="13" hidden="1">{#N/A,#N/A,TRUE,"Cover sheet";#N/A,#N/A,TRUE,"INPUTS";#N/A,#N/A,TRUE,"OUTPUTS";#N/A,#N/A,TRUE,"VALUATION"}</definedName>
    <definedName name="gogo_1_2" hidden="1">{#N/A,#N/A,TRUE,"Cover sheet";#N/A,#N/A,TRUE,"INPUTS";#N/A,#N/A,TRUE,"OUTPUTS";#N/A,#N/A,TRUE,"VALUATION"}</definedName>
    <definedName name="gogo_2" localSheetId="13" hidden="1">{#N/A,#N/A,TRUE,"Cover sheet";#N/A,#N/A,TRUE,"INPUTS";#N/A,#N/A,TRUE,"OUTPUTS";#N/A,#N/A,TRUE,"VALUATION"}</definedName>
    <definedName name="gogo_2" hidden="1">{#N/A,#N/A,TRUE,"Cover sheet";#N/A,#N/A,TRUE,"INPUTS";#N/A,#N/A,TRUE,"OUTPUTS";#N/A,#N/A,TRUE,"VALUATION"}</definedName>
    <definedName name="GOL" localSheetId="13" hidden="1">{"'gráf jan00'!$A$1:$AK$41"}</definedName>
    <definedName name="GOL" hidden="1">{"'gráf jan00'!$A$1:$AK$41"}</definedName>
    <definedName name="GOL_1" localSheetId="13" hidden="1">{"'gráf jan00'!$A$1:$AK$41"}</definedName>
    <definedName name="GOL_1" hidden="1">{"'gráf jan00'!$A$1:$AK$41"}</definedName>
    <definedName name="GOL_1_1" localSheetId="13" hidden="1">{"'gráf jan00'!$A$1:$AK$41"}</definedName>
    <definedName name="GOL_1_1" hidden="1">{"'gráf jan00'!$A$1:$AK$41"}</definedName>
    <definedName name="GOL_1_1_1" localSheetId="13" hidden="1">{"'gráf jan00'!$A$1:$AK$41"}</definedName>
    <definedName name="GOL_1_1_1" hidden="1">{"'gráf jan00'!$A$1:$AK$41"}</definedName>
    <definedName name="GOL_1_2" localSheetId="13" hidden="1">{"'gráf jan00'!$A$1:$AK$41"}</definedName>
    <definedName name="GOL_1_2" hidden="1">{"'gráf jan00'!$A$1:$AK$41"}</definedName>
    <definedName name="GOL_2" localSheetId="13" hidden="1">{"'gráf jan00'!$A$1:$AK$41"}</definedName>
    <definedName name="GOL_2" hidden="1">{"'gráf jan00'!$A$1:$AK$41"}</definedName>
    <definedName name="GRAF_10A" localSheetId="13" hidden="1">{#N/A,#N/A,FALSE,"SITUAÇÃO DIÁRIA ";#N/A,#N/A,FALSE,"7 à 7"}</definedName>
    <definedName name="GRAF_10A" hidden="1">{#N/A,#N/A,FALSE,"SITUAÇÃO DIÁRIA ";#N/A,#N/A,FALSE,"7 à 7"}</definedName>
    <definedName name="GRAF_10A_1" localSheetId="13" hidden="1">{#N/A,#N/A,FALSE,"SITUAÇÃO DIÁRIA ";#N/A,#N/A,FALSE,"7 à 7"}</definedName>
    <definedName name="GRAF_10A_1" hidden="1">{#N/A,#N/A,FALSE,"SITUAÇÃO DIÁRIA ";#N/A,#N/A,FALSE,"7 à 7"}</definedName>
    <definedName name="GRAF_10A_1_1" localSheetId="13" hidden="1">{#N/A,#N/A,FALSE,"SITUAÇÃO DIÁRIA ";#N/A,#N/A,FALSE,"7 à 7"}</definedName>
    <definedName name="GRAF_10A_1_1" hidden="1">{#N/A,#N/A,FALSE,"SITUAÇÃO DIÁRIA ";#N/A,#N/A,FALSE,"7 à 7"}</definedName>
    <definedName name="GRAF_10A_1_1_1" localSheetId="13" hidden="1">{#N/A,#N/A,FALSE,"SITUAÇÃO DIÁRIA ";#N/A,#N/A,FALSE,"7 à 7"}</definedName>
    <definedName name="GRAF_10A_1_1_1" hidden="1">{#N/A,#N/A,FALSE,"SITUAÇÃO DIÁRIA ";#N/A,#N/A,FALSE,"7 à 7"}</definedName>
    <definedName name="GRAF_10A_1_2" localSheetId="13" hidden="1">{#N/A,#N/A,FALSE,"SITUAÇÃO DIÁRIA ";#N/A,#N/A,FALSE,"7 à 7"}</definedName>
    <definedName name="GRAF_10A_1_2" hidden="1">{#N/A,#N/A,FALSE,"SITUAÇÃO DIÁRIA ";#N/A,#N/A,FALSE,"7 à 7"}</definedName>
    <definedName name="GRAF_10A_2" localSheetId="13" hidden="1">{#N/A,#N/A,FALSE,"SITUAÇÃO DIÁRIA ";#N/A,#N/A,FALSE,"7 à 7"}</definedName>
    <definedName name="GRAF_10A_2" hidden="1">{#N/A,#N/A,FALSE,"SITUAÇÃO DIÁRIA ";#N/A,#N/A,FALSE,"7 à 7"}</definedName>
    <definedName name="GRAF_11A" localSheetId="13" hidden="1">{#N/A,#N/A,FALSE,"SITUAÇÃO DIÁRIA ";#N/A,#N/A,FALSE,"7 à 7"}</definedName>
    <definedName name="GRAF_11A" hidden="1">{#N/A,#N/A,FALSE,"SITUAÇÃO DIÁRIA ";#N/A,#N/A,FALSE,"7 à 7"}</definedName>
    <definedName name="GRAF_11A_1" localSheetId="13" hidden="1">{#N/A,#N/A,FALSE,"SITUAÇÃO DIÁRIA ";#N/A,#N/A,FALSE,"7 à 7"}</definedName>
    <definedName name="GRAF_11A_1" hidden="1">{#N/A,#N/A,FALSE,"SITUAÇÃO DIÁRIA ";#N/A,#N/A,FALSE,"7 à 7"}</definedName>
    <definedName name="GRAF_11A_1_1" localSheetId="13" hidden="1">{#N/A,#N/A,FALSE,"SITUAÇÃO DIÁRIA ";#N/A,#N/A,FALSE,"7 à 7"}</definedName>
    <definedName name="GRAF_11A_1_1" hidden="1">{#N/A,#N/A,FALSE,"SITUAÇÃO DIÁRIA ";#N/A,#N/A,FALSE,"7 à 7"}</definedName>
    <definedName name="GRAF_11A_1_1_1" localSheetId="13" hidden="1">{#N/A,#N/A,FALSE,"SITUAÇÃO DIÁRIA ";#N/A,#N/A,FALSE,"7 à 7"}</definedName>
    <definedName name="GRAF_11A_1_1_1" hidden="1">{#N/A,#N/A,FALSE,"SITUAÇÃO DIÁRIA ";#N/A,#N/A,FALSE,"7 à 7"}</definedName>
    <definedName name="GRAF_11A_1_2" localSheetId="13" hidden="1">{#N/A,#N/A,FALSE,"SITUAÇÃO DIÁRIA ";#N/A,#N/A,FALSE,"7 à 7"}</definedName>
    <definedName name="GRAF_11A_1_2" hidden="1">{#N/A,#N/A,FALSE,"SITUAÇÃO DIÁRIA ";#N/A,#N/A,FALSE,"7 à 7"}</definedName>
    <definedName name="GRAF_11A_2" localSheetId="13" hidden="1">{#N/A,#N/A,FALSE,"SITUAÇÃO DIÁRIA ";#N/A,#N/A,FALSE,"7 à 7"}</definedName>
    <definedName name="GRAF_11A_2" hidden="1">{#N/A,#N/A,FALSE,"SITUAÇÃO DIÁRIA ";#N/A,#N/A,FALSE,"7 à 7"}</definedName>
    <definedName name="GRAF_12A" localSheetId="13" hidden="1">{#N/A,#N/A,FALSE,"SITUAÇÃO DIÁRIA ";#N/A,#N/A,FALSE,"7 à 7"}</definedName>
    <definedName name="GRAF_12A" hidden="1">{#N/A,#N/A,FALSE,"SITUAÇÃO DIÁRIA ";#N/A,#N/A,FALSE,"7 à 7"}</definedName>
    <definedName name="GRAF_12A_1" localSheetId="13" hidden="1">{#N/A,#N/A,FALSE,"SITUAÇÃO DIÁRIA ";#N/A,#N/A,FALSE,"7 à 7"}</definedName>
    <definedName name="GRAF_12A_1" hidden="1">{#N/A,#N/A,FALSE,"SITUAÇÃO DIÁRIA ";#N/A,#N/A,FALSE,"7 à 7"}</definedName>
    <definedName name="GRAF_12A_1_1" localSheetId="13" hidden="1">{#N/A,#N/A,FALSE,"SITUAÇÃO DIÁRIA ";#N/A,#N/A,FALSE,"7 à 7"}</definedName>
    <definedName name="GRAF_12A_1_1" hidden="1">{#N/A,#N/A,FALSE,"SITUAÇÃO DIÁRIA ";#N/A,#N/A,FALSE,"7 à 7"}</definedName>
    <definedName name="GRAF_12A_1_1_1" localSheetId="13" hidden="1">{#N/A,#N/A,FALSE,"SITUAÇÃO DIÁRIA ";#N/A,#N/A,FALSE,"7 à 7"}</definedName>
    <definedName name="GRAF_12A_1_1_1" hidden="1">{#N/A,#N/A,FALSE,"SITUAÇÃO DIÁRIA ";#N/A,#N/A,FALSE,"7 à 7"}</definedName>
    <definedName name="GRAF_12A_1_2" localSheetId="13" hidden="1">{#N/A,#N/A,FALSE,"SITUAÇÃO DIÁRIA ";#N/A,#N/A,FALSE,"7 à 7"}</definedName>
    <definedName name="GRAF_12A_1_2" hidden="1">{#N/A,#N/A,FALSE,"SITUAÇÃO DIÁRIA ";#N/A,#N/A,FALSE,"7 à 7"}</definedName>
    <definedName name="GRAF_12A_2" localSheetId="13" hidden="1">{#N/A,#N/A,FALSE,"SITUAÇÃO DIÁRIA ";#N/A,#N/A,FALSE,"7 à 7"}</definedName>
    <definedName name="GRAF_12A_2" hidden="1">{#N/A,#N/A,FALSE,"SITUAÇÃO DIÁRIA ";#N/A,#N/A,FALSE,"7 à 7"}</definedName>
    <definedName name="GRAF_21" localSheetId="13" hidden="1">{#N/A,#N/A,FALSE,"SITUAÇÃO DIÁRIA ";#N/A,#N/A,FALSE,"7 à 7"}</definedName>
    <definedName name="GRAF_21" hidden="1">{#N/A,#N/A,FALSE,"SITUAÇÃO DIÁRIA ";#N/A,#N/A,FALSE,"7 à 7"}</definedName>
    <definedName name="GRAF_21_1" localSheetId="13" hidden="1">{#N/A,#N/A,FALSE,"SITUAÇÃO DIÁRIA ";#N/A,#N/A,FALSE,"7 à 7"}</definedName>
    <definedName name="GRAF_21_1" hidden="1">{#N/A,#N/A,FALSE,"SITUAÇÃO DIÁRIA ";#N/A,#N/A,FALSE,"7 à 7"}</definedName>
    <definedName name="GRAF_21_1_1" localSheetId="13" hidden="1">{#N/A,#N/A,FALSE,"SITUAÇÃO DIÁRIA ";#N/A,#N/A,FALSE,"7 à 7"}</definedName>
    <definedName name="GRAF_21_1_1" hidden="1">{#N/A,#N/A,FALSE,"SITUAÇÃO DIÁRIA ";#N/A,#N/A,FALSE,"7 à 7"}</definedName>
    <definedName name="GRAF_21_1_1_1" localSheetId="13" hidden="1">{#N/A,#N/A,FALSE,"SITUAÇÃO DIÁRIA ";#N/A,#N/A,FALSE,"7 à 7"}</definedName>
    <definedName name="GRAF_21_1_1_1" hidden="1">{#N/A,#N/A,FALSE,"SITUAÇÃO DIÁRIA ";#N/A,#N/A,FALSE,"7 à 7"}</definedName>
    <definedName name="GRAF_21_1_2" localSheetId="13" hidden="1">{#N/A,#N/A,FALSE,"SITUAÇÃO DIÁRIA ";#N/A,#N/A,FALSE,"7 à 7"}</definedName>
    <definedName name="GRAF_21_1_2" hidden="1">{#N/A,#N/A,FALSE,"SITUAÇÃO DIÁRIA ";#N/A,#N/A,FALSE,"7 à 7"}</definedName>
    <definedName name="GRAF_21_2" localSheetId="13" hidden="1">{#N/A,#N/A,FALSE,"SITUAÇÃO DIÁRIA ";#N/A,#N/A,FALSE,"7 à 7"}</definedName>
    <definedName name="GRAF_21_2" hidden="1">{#N/A,#N/A,FALSE,"SITUAÇÃO DIÁRIA ";#N/A,#N/A,FALSE,"7 à 7"}</definedName>
    <definedName name="graf_3" localSheetId="13" hidden="1">{#N/A,#N/A,FALSE,"SITUAÇÃO DIÁRIA ";#N/A,#N/A,FALSE,"7 à 7"}</definedName>
    <definedName name="graf_3" hidden="1">{#N/A,#N/A,FALSE,"SITUAÇÃO DIÁRIA ";#N/A,#N/A,FALSE,"7 à 7"}</definedName>
    <definedName name="graf_3_1" localSheetId="13" hidden="1">{#N/A,#N/A,FALSE,"SITUAÇÃO DIÁRIA ";#N/A,#N/A,FALSE,"7 à 7"}</definedName>
    <definedName name="graf_3_1" hidden="1">{#N/A,#N/A,FALSE,"SITUAÇÃO DIÁRIA ";#N/A,#N/A,FALSE,"7 à 7"}</definedName>
    <definedName name="graf_3_1_1" localSheetId="13" hidden="1">{#N/A,#N/A,FALSE,"SITUAÇÃO DIÁRIA ";#N/A,#N/A,FALSE,"7 à 7"}</definedName>
    <definedName name="graf_3_1_1" hidden="1">{#N/A,#N/A,FALSE,"SITUAÇÃO DIÁRIA ";#N/A,#N/A,FALSE,"7 à 7"}</definedName>
    <definedName name="graf_3_1_1_1" localSheetId="13" hidden="1">{#N/A,#N/A,FALSE,"SITUAÇÃO DIÁRIA ";#N/A,#N/A,FALSE,"7 à 7"}</definedName>
    <definedName name="graf_3_1_1_1" hidden="1">{#N/A,#N/A,FALSE,"SITUAÇÃO DIÁRIA ";#N/A,#N/A,FALSE,"7 à 7"}</definedName>
    <definedName name="graf_3_1_2" localSheetId="13" hidden="1">{#N/A,#N/A,FALSE,"SITUAÇÃO DIÁRIA ";#N/A,#N/A,FALSE,"7 à 7"}</definedName>
    <definedName name="graf_3_1_2" hidden="1">{#N/A,#N/A,FALSE,"SITUAÇÃO DIÁRIA ";#N/A,#N/A,FALSE,"7 à 7"}</definedName>
    <definedName name="graf_3_2" localSheetId="13" hidden="1">{#N/A,#N/A,FALSE,"SITUAÇÃO DIÁRIA ";#N/A,#N/A,FALSE,"7 à 7"}</definedName>
    <definedName name="graf_3_2" hidden="1">{#N/A,#N/A,FALSE,"SITUAÇÃO DIÁRIA ";#N/A,#N/A,FALSE,"7 à 7"}</definedName>
    <definedName name="GráficoICD" hidden="1">#N/A</definedName>
    <definedName name="GraficoMO" localSheetId="13" hidden="1">{#N/A,#N/A,FALSE,"RESUMO-BB1";#N/A,#N/A,FALSE,"MOD-A01-R - BB1";#N/A,#N/A,FALSE,"URB-BB1"}</definedName>
    <definedName name="GraficoMO" hidden="1">{#N/A,#N/A,FALSE,"RESUMO-BB1";#N/A,#N/A,FALSE,"MOD-A01-R - BB1";#N/A,#N/A,FALSE,"URB-BB1"}</definedName>
    <definedName name="graph" hidden="1">#REF!</definedName>
    <definedName name="grav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f" localSheetId="13" hidden="1">{#N/A,#N/A,FALSE,"ORC-ACKE";#N/A,#N/A,FALSE,"RESUMO"}</definedName>
    <definedName name="grf" hidden="1">{#N/A,#N/A,FALSE,"ORC-ACKE";#N/A,#N/A,FALSE,"RESUMO"}</definedName>
    <definedName name="GrpAcct1" hidden="1">"5611"</definedName>
    <definedName name="GrpAcct2" hidden="1">"5612"</definedName>
    <definedName name="GrpLevel" hidden="1">2</definedName>
    <definedName name="grtgert" localSheetId="13" hidden="1">{#N/A,#N/A,TRUE,"indice";#N/A,#N/A,TRUE,"indicadores";#N/A,#N/A,TRUE,"comentarios"}</definedName>
    <definedName name="grtgert" hidden="1">{#N/A,#N/A,TRUE,"indice";#N/A,#N/A,TRUE,"indicadores";#N/A,#N/A,TRUE,"comentarios"}</definedName>
    <definedName name="grtgert_1" localSheetId="13" hidden="1">{#N/A,#N/A,TRUE,"indice";#N/A,#N/A,TRUE,"indicadores";#N/A,#N/A,TRUE,"comentarios"}</definedName>
    <definedName name="grtgert_1" hidden="1">{#N/A,#N/A,TRUE,"indice";#N/A,#N/A,TRUE,"indicadores";#N/A,#N/A,TRUE,"comentarios"}</definedName>
    <definedName name="grtgert_1_1" localSheetId="13" hidden="1">{#N/A,#N/A,TRUE,"indice";#N/A,#N/A,TRUE,"indicadores";#N/A,#N/A,TRUE,"comentarios"}</definedName>
    <definedName name="grtgert_1_1" hidden="1">{#N/A,#N/A,TRUE,"indice";#N/A,#N/A,TRUE,"indicadores";#N/A,#N/A,TRUE,"comentarios"}</definedName>
    <definedName name="grtgert_1_1_1" localSheetId="13" hidden="1">{#N/A,#N/A,TRUE,"indice";#N/A,#N/A,TRUE,"indicadores";#N/A,#N/A,TRUE,"comentarios"}</definedName>
    <definedName name="grtgert_1_1_1" hidden="1">{#N/A,#N/A,TRUE,"indice";#N/A,#N/A,TRUE,"indicadores";#N/A,#N/A,TRUE,"comentarios"}</definedName>
    <definedName name="grtgert_1_2" localSheetId="13" hidden="1">{#N/A,#N/A,TRUE,"indice";#N/A,#N/A,TRUE,"indicadores";#N/A,#N/A,TRUE,"comentarios"}</definedName>
    <definedName name="grtgert_1_2" hidden="1">{#N/A,#N/A,TRUE,"indice";#N/A,#N/A,TRUE,"indicadores";#N/A,#N/A,TRUE,"comentarios"}</definedName>
    <definedName name="grtgert_2" localSheetId="13" hidden="1">{#N/A,#N/A,TRUE,"indice";#N/A,#N/A,TRUE,"indicadores";#N/A,#N/A,TRUE,"comentarios"}</definedName>
    <definedName name="grtgert_2" hidden="1">{#N/A,#N/A,TRUE,"indice";#N/A,#N/A,TRUE,"indicadores";#N/A,#N/A,TRUE,"comentarios"}</definedName>
    <definedName name="gsdag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g" localSheetId="13" hidden="1">{"'CptDifn'!$AA$32:$AG$32"}</definedName>
    <definedName name="gsg" hidden="1">{"'CptDifn'!$AA$32:$AG$32"}</definedName>
    <definedName name="gsg_1" localSheetId="13" hidden="1">{"'CptDifn'!$AA$32:$AG$32"}</definedName>
    <definedName name="gsg_1" hidden="1">{"'CptDifn'!$AA$32:$AG$32"}</definedName>
    <definedName name="gsg_1_1" localSheetId="13" hidden="1">{"'CptDifn'!$AA$32:$AG$32"}</definedName>
    <definedName name="gsg_1_1" hidden="1">{"'CptDifn'!$AA$32:$AG$32"}</definedName>
    <definedName name="gsg_1_1_1" localSheetId="13" hidden="1">{"'CptDifn'!$AA$32:$AG$32"}</definedName>
    <definedName name="gsg_1_1_1" hidden="1">{"'CptDifn'!$AA$32:$AG$32"}</definedName>
    <definedName name="gsg_1_2" localSheetId="13" hidden="1">{"'CptDifn'!$AA$32:$AG$32"}</definedName>
    <definedName name="gsg_1_2" hidden="1">{"'CptDifn'!$AA$32:$AG$32"}</definedName>
    <definedName name="gsg_2" localSheetId="13" hidden="1">{"'CptDifn'!$AA$32:$AG$32"}</definedName>
    <definedName name="gsg_2" hidden="1">{"'CptDifn'!$AA$32:$AG$32"}</definedName>
    <definedName name="gsgsg" localSheetId="13" hidden="1">{"'CptDifn'!$AA$32:$AG$32"}</definedName>
    <definedName name="gsgsg" hidden="1">{"'CptDifn'!$AA$32:$AG$32"}</definedName>
    <definedName name="gsgsg_1" localSheetId="13" hidden="1">{"'CptDifn'!$AA$32:$AG$32"}</definedName>
    <definedName name="gsgsg_1" hidden="1">{"'CptDifn'!$AA$32:$AG$32"}</definedName>
    <definedName name="gsgsg_1_1" localSheetId="13" hidden="1">{"'CptDifn'!$AA$32:$AG$32"}</definedName>
    <definedName name="gsgsg_1_1" hidden="1">{"'CptDifn'!$AA$32:$AG$32"}</definedName>
    <definedName name="gsgsg_1_1_1" localSheetId="13" hidden="1">{"'CptDifn'!$AA$32:$AG$32"}</definedName>
    <definedName name="gsgsg_1_1_1" hidden="1">{"'CptDifn'!$AA$32:$AG$32"}</definedName>
    <definedName name="gsgsg_1_2" localSheetId="13" hidden="1">{"'CptDifn'!$AA$32:$AG$32"}</definedName>
    <definedName name="gsgsg_1_2" hidden="1">{"'CptDifn'!$AA$32:$AG$32"}</definedName>
    <definedName name="gsgsg_2" localSheetId="13" hidden="1">{"'CptDifn'!$AA$32:$AG$32"}</definedName>
    <definedName name="gsgsg_2" hidden="1">{"'CptDifn'!$AA$32:$AG$32"}</definedName>
    <definedName name="G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T2.7" localSheetId="13" hidden="1">{"'gráf jan00'!$A$1:$AK$41"}</definedName>
    <definedName name="GT2.7" hidden="1">{"'gráf jan00'!$A$1:$AK$41"}</definedName>
    <definedName name="GTFJTF" localSheetId="13" hidden="1">{"'gráf jan00'!$A$1:$AK$41"}</definedName>
    <definedName name="GTFJTF" hidden="1">{"'gráf jan00'!$A$1:$AK$41"}</definedName>
    <definedName name="gthyt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thyt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gtryfj" localSheetId="13" hidden="1">{#N/A,#N/A,TRUE,"Serviços"}</definedName>
    <definedName name="gtryfj" hidden="1">{#N/A,#N/A,TRUE,"Serviços"}</definedName>
    <definedName name="gtryfjj" localSheetId="13" hidden="1">{#N/A,#N/A,TRUE,"Serviços"}</definedName>
    <definedName name="gtryfjj" hidden="1">{#N/A,#N/A,TRUE,"Serviços"}</definedName>
    <definedName name="Guerra" localSheetId="13" hidden="1">{"'Quadro'!$A$4:$BG$78"}</definedName>
    <definedName name="Guerra" hidden="1">{"'Quadro'!$A$4:$BG$78"}</definedName>
    <definedName name="Guerra_1" localSheetId="13" hidden="1">{"'Quadro'!$A$4:$BG$78"}</definedName>
    <definedName name="Guerra_1" hidden="1">{"'Quadro'!$A$4:$BG$78"}</definedName>
    <definedName name="Guerra_1_1" localSheetId="13" hidden="1">{"'Quadro'!$A$4:$BG$78"}</definedName>
    <definedName name="Guerra_1_1" hidden="1">{"'Quadro'!$A$4:$BG$78"}</definedName>
    <definedName name="Guerra_1_1_1" localSheetId="13" hidden="1">{"'Quadro'!$A$4:$BG$78"}</definedName>
    <definedName name="Guerra_1_1_1" hidden="1">{"'Quadro'!$A$4:$BG$78"}</definedName>
    <definedName name="Guerra_1_2" localSheetId="13" hidden="1">{"'Quadro'!$A$4:$BG$78"}</definedName>
    <definedName name="Guerra_1_2" hidden="1">{"'Quadro'!$A$4:$BG$78"}</definedName>
    <definedName name="Guerra_2" localSheetId="13" hidden="1">{"'Quadro'!$A$4:$BG$78"}</definedName>
    <definedName name="Guerra_2" hidden="1">{"'Quadro'!$A$4:$BG$78"}</definedName>
    <definedName name="GU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upob01Real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" hidden="1">{#N/A,#N/A,FALSE,"Suprimentos";#N/A,#N/A,FALSE,"Medicina e Segurança";#N/A,#N/A,FALSE,"Administração";#N/A,#N/A,FALSE,"Meio Ambiente";#N/A,#N/A,FALSE,"Operação (Mina)";#N/A,#N/A,FALSE,"Operação (Porto)"}</definedName>
    <definedName name="Gupob01Real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_1" hidden="1">{#N/A,#N/A,FALSE,"Suprimentos";#N/A,#N/A,FALSE,"Medicina e Segurança";#N/A,#N/A,FALSE,"Administração";#N/A,#N/A,FALSE,"Meio Ambiente";#N/A,#N/A,FALSE,"Operação (Mina)";#N/A,#N/A,FALSE,"Operação (Porto)"}</definedName>
    <definedName name="Gupob01Real_1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_1_1" hidden="1">{#N/A,#N/A,FALSE,"Suprimentos";#N/A,#N/A,FALSE,"Medicina e Segurança";#N/A,#N/A,FALSE,"Administração";#N/A,#N/A,FALSE,"Meio Ambiente";#N/A,#N/A,FALSE,"Operação (Mina)";#N/A,#N/A,FALSE,"Operação (Porto)"}</definedName>
    <definedName name="Gupob01Real_1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1_2" hidden="1">{#N/A,#N/A,FALSE,"Suprimentos";#N/A,#N/A,FALSE,"Medicina e Segurança";#N/A,#N/A,FALSE,"Administração";#N/A,#N/A,FALSE,"Meio Ambiente";#N/A,#N/A,FALSE,"Operação (Mina)";#N/A,#N/A,FALSE,"Operação (Porto)"}</definedName>
    <definedName name="Gupob01Real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Gupob01Real_2" hidden="1">{#N/A,#N/A,FALSE,"Suprimentos";#N/A,#N/A,FALSE,"Medicina e Segurança";#N/A,#N/A,FALSE,"Administração";#N/A,#N/A,FALSE,"Meio Ambiente";#N/A,#N/A,FALSE,"Operação (Mina)";#N/A,#N/A,FALSE,"Operação (Porto)"}</definedName>
    <definedName name="Gurjão" localSheetId="13" hidden="1">{"'gráf jan00'!$A$1:$AK$41"}</definedName>
    <definedName name="Gurjão" hidden="1">{"'gráf jan00'!$A$1:$AK$41"}</definedName>
    <definedName name="Gurjão_1" localSheetId="13" hidden="1">{"'gráf jan00'!$A$1:$AK$41"}</definedName>
    <definedName name="Gurjão_1" hidden="1">{"'gráf jan00'!$A$1:$AK$41"}</definedName>
    <definedName name="Gurjão_1_1" localSheetId="13" hidden="1">{"'gráf jan00'!$A$1:$AK$41"}</definedName>
    <definedName name="Gurjão_1_1" hidden="1">{"'gráf jan00'!$A$1:$AK$41"}</definedName>
    <definedName name="Gurjão_1_1_1" localSheetId="13" hidden="1">{"'gráf jan00'!$A$1:$AK$41"}</definedName>
    <definedName name="Gurjão_1_1_1" hidden="1">{"'gráf jan00'!$A$1:$AK$41"}</definedName>
    <definedName name="Gurjão_1_2" localSheetId="13" hidden="1">{"'gráf jan00'!$A$1:$AK$41"}</definedName>
    <definedName name="Gurjão_1_2" hidden="1">{"'gráf jan00'!$A$1:$AK$41"}</definedName>
    <definedName name="Gurjão_2" localSheetId="13" hidden="1">{"'gráf jan00'!$A$1:$AK$41"}</definedName>
    <definedName name="Gurjão_2" hidden="1">{"'gráf jan00'!$A$1:$AK$41"}</definedName>
    <definedName name="gv" localSheetId="13" hidden="1">{"Pèrdues i Guanys analític.Català",#N/A,FALSE,"Català";"Pèrdues i G. analític.castellà",#N/A,FALSE,"Castellà"}</definedName>
    <definedName name="gv" hidden="1">{"Pèrdues i Guanys analític.Català",#N/A,FALSE,"Català";"Pèrdues i G. analític.castellà",#N/A,FALSE,"Castellà"}</definedName>
    <definedName name="gvg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g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VSL1" hidden="1">#REF!-1 &amp; "." &amp; MAX(1,COUNTA(INDEX(#REF!,MATCH(#REF!-1,#REF!,FALSE)):#REF!))</definedName>
    <definedName name="GWSGWETH" hidden="1">#REF!</definedName>
    <definedName name="GYU" localSheetId="13" hidden="1">{"'ReceitaLiquidaME'!$AA$25:$AN$32"}</definedName>
    <definedName name="GYU" hidden="1">{"'ReceitaLiquidaME'!$AA$25:$AN$32"}</definedName>
    <definedName name="GYU_1" localSheetId="13" hidden="1">{"'ReceitaLiquidaME'!$AA$25:$AN$32"}</definedName>
    <definedName name="GYU_1" hidden="1">{"'ReceitaLiquidaME'!$AA$25:$AN$32"}</definedName>
    <definedName name="GYU_1_1" localSheetId="13" hidden="1">{"'ReceitaLiquidaME'!$AA$25:$AN$32"}</definedName>
    <definedName name="GYU_1_1" hidden="1">{"'ReceitaLiquidaME'!$AA$25:$AN$32"}</definedName>
    <definedName name="GYU_1_1_1" localSheetId="13" hidden="1">{"'ReceitaLiquidaME'!$AA$25:$AN$32"}</definedName>
    <definedName name="GYU_1_1_1" hidden="1">{"'ReceitaLiquidaME'!$AA$25:$AN$32"}</definedName>
    <definedName name="GYU_1_2" localSheetId="13" hidden="1">{"'ReceitaLiquidaME'!$AA$25:$AN$32"}</definedName>
    <definedName name="GYU_1_2" hidden="1">{"'ReceitaLiquidaME'!$AA$25:$AN$32"}</definedName>
    <definedName name="GYU_2" localSheetId="13" hidden="1">{"'ReceitaLiquidaME'!$AA$25:$AN$32"}</definedName>
    <definedName name="GYU_2" hidden="1">{"'ReceitaLiquidaME'!$AA$25:$AN$32"}</definedName>
    <definedName name="h" hidden="1">"AS2DocumentBrowse"</definedName>
    <definedName name="h_extra_50" localSheetId="13">[26]DADOS!#REF!</definedName>
    <definedName name="h_extra_50">#REF!</definedName>
    <definedName name="h_extra_70" localSheetId="13">[26]DADOS!#REF!</definedName>
    <definedName name="h_extra_70">#REF!</definedName>
    <definedName name="hbfghfgh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bfghfg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dghdfghdf" localSheetId="13" hidden="1">{#N/A,#N/A,FALSE,"PCOL"}</definedName>
    <definedName name="hdghdfghdf" hidden="1">{#N/A,#N/A,FALSE,"PCOL"}</definedName>
    <definedName name="hdhdf" localSheetId="13" hidden="1">{"'CptDifn'!$AA$32:$AG$32"}</definedName>
    <definedName name="hdhdf" hidden="1">{"'CptDifn'!$AA$32:$AG$32"}</definedName>
    <definedName name="hdhdf_1" localSheetId="13" hidden="1">{"'CptDifn'!$AA$32:$AG$32"}</definedName>
    <definedName name="hdhdf_1" hidden="1">{"'CptDifn'!$AA$32:$AG$32"}</definedName>
    <definedName name="hdhdf_1_1" localSheetId="13" hidden="1">{"'CptDifn'!$AA$32:$AG$32"}</definedName>
    <definedName name="hdhdf_1_1" hidden="1">{"'CptDifn'!$AA$32:$AG$32"}</definedName>
    <definedName name="hdhdf_1_1_1" localSheetId="13" hidden="1">{"'CptDifn'!$AA$32:$AG$32"}</definedName>
    <definedName name="hdhdf_1_1_1" hidden="1">{"'CptDifn'!$AA$32:$AG$32"}</definedName>
    <definedName name="hdhdf_1_2" localSheetId="13" hidden="1">{"'CptDifn'!$AA$32:$AG$32"}</definedName>
    <definedName name="hdhdf_1_2" hidden="1">{"'CptDifn'!$AA$32:$AG$32"}</definedName>
    <definedName name="hdhdf_2" localSheetId="13" hidden="1">{"'CptDifn'!$AA$32:$AG$32"}</definedName>
    <definedName name="hdhdf_2" hidden="1">{"'CptDifn'!$AA$32:$AG$32"}</definedName>
    <definedName name="hdjfgj" localSheetId="13" hidden="1">{"'CptDifn'!$AA$32:$AG$32"}</definedName>
    <definedName name="hdjfgj" hidden="1">{"'CptDifn'!$AA$32:$AG$32"}</definedName>
    <definedName name="hdjfgj_1" localSheetId="13" hidden="1">{"'CptDifn'!$AA$32:$AG$32"}</definedName>
    <definedName name="hdjfgj_1" hidden="1">{"'CptDifn'!$AA$32:$AG$32"}</definedName>
    <definedName name="hdjfgj_1_1" localSheetId="13" hidden="1">{"'CptDifn'!$AA$32:$AG$32"}</definedName>
    <definedName name="hdjfgj_1_1" hidden="1">{"'CptDifn'!$AA$32:$AG$32"}</definedName>
    <definedName name="hdjfgj_1_1_1" localSheetId="13" hidden="1">{"'CptDifn'!$AA$32:$AG$32"}</definedName>
    <definedName name="hdjfgj_1_1_1" hidden="1">{"'CptDifn'!$AA$32:$AG$32"}</definedName>
    <definedName name="hdjfgj_1_2" localSheetId="13" hidden="1">{"'CptDifn'!$AA$32:$AG$32"}</definedName>
    <definedName name="hdjfgj_1_2" hidden="1">{"'CptDifn'!$AA$32:$AG$32"}</definedName>
    <definedName name="hdjfgj_2" localSheetId="13" hidden="1">{"'CptDifn'!$AA$32:$AG$32"}</definedName>
    <definedName name="hdjfgj_2" hidden="1">{"'CptDifn'!$AA$32:$AG$32"}</definedName>
    <definedName name="HE">#REF!</definedName>
    <definedName name="HE_50">#REF!</definedName>
    <definedName name="HE_70">#REF!</definedName>
    <definedName name="Header1" hidden="1">IF(COUNTA(#REF!)=0,0,INDEX(#REF!,MATCH(ROW(#REF!),#REF!,TRUE)))+1</definedName>
    <definedName name="Header2" hidden="1">#REF!-1 &amp; "." &amp; MAX(1,COUNTA(INDEX(#REF!,MATCH(#REF!-1,#REF!,FALSE)):#REF!))</definedName>
    <definedName name="hfh" localSheetId="13" hidden="1">{"'REL CUSTODIF'!$B$1:$H$72"}</definedName>
    <definedName name="hfh" hidden="1">{"'REL CUSTODIF'!$B$1:$H$72"}</definedName>
    <definedName name="hfh_1" localSheetId="13" hidden="1">{"'REL CUSTODIF'!$B$1:$H$72"}</definedName>
    <definedName name="hfh_1" hidden="1">{"'REL CUSTODIF'!$B$1:$H$72"}</definedName>
    <definedName name="hfh_1_1" localSheetId="13" hidden="1">{"'REL CUSTODIF'!$B$1:$H$72"}</definedName>
    <definedName name="hfh_1_1" hidden="1">{"'REL CUSTODIF'!$B$1:$H$72"}</definedName>
    <definedName name="hfh_1_1_1" localSheetId="13" hidden="1">{"'REL CUSTODIF'!$B$1:$H$72"}</definedName>
    <definedName name="hfh_1_1_1" hidden="1">{"'REL CUSTODIF'!$B$1:$H$72"}</definedName>
    <definedName name="hfh_1_2" localSheetId="13" hidden="1">{"'REL CUSTODIF'!$B$1:$H$72"}</definedName>
    <definedName name="hfh_1_2" hidden="1">{"'REL CUSTODIF'!$B$1:$H$72"}</definedName>
    <definedName name="hfh_2" localSheetId="13" hidden="1">{"'REL CUSTODIF'!$B$1:$H$72"}</definedName>
    <definedName name="hfh_2" hidden="1">{"'REL CUSTODIF'!$B$1:$H$72"}</definedName>
    <definedName name="HFJZVXGIKG" hidden="1">#REF!</definedName>
    <definedName name="hfs" localSheetId="13" hidden="1">{"'gráf jan00'!$A$1:$AK$41"}</definedName>
    <definedName name="hfs" hidden="1">{"'gráf jan00'!$A$1:$AK$41"}</definedName>
    <definedName name="hfs_1" localSheetId="13" hidden="1">{"'gráf jan00'!$A$1:$AK$41"}</definedName>
    <definedName name="hfs_1" hidden="1">{"'gráf jan00'!$A$1:$AK$41"}</definedName>
    <definedName name="hfs_1_1" localSheetId="13" hidden="1">{"'gráf jan00'!$A$1:$AK$41"}</definedName>
    <definedName name="hfs_1_1" hidden="1">{"'gráf jan00'!$A$1:$AK$41"}</definedName>
    <definedName name="hfs_1_1_1" localSheetId="13" hidden="1">{"'gráf jan00'!$A$1:$AK$41"}</definedName>
    <definedName name="hfs_1_1_1" hidden="1">{"'gráf jan00'!$A$1:$AK$41"}</definedName>
    <definedName name="hfs_1_2" localSheetId="13" hidden="1">{"'gráf jan00'!$A$1:$AK$41"}</definedName>
    <definedName name="hfs_1_2" hidden="1">{"'gráf jan00'!$A$1:$AK$41"}</definedName>
    <definedName name="hfs_2" localSheetId="13" hidden="1">{"'gráf jan00'!$A$1:$AK$41"}</definedName>
    <definedName name="hfs_2" hidden="1">{"'gráf jan00'!$A$1:$AK$41"}</definedName>
    <definedName name="HG" hidden="1">'[27]Aplic. Finac. - 30.09.02'!$U$1:$U$65536</definedName>
    <definedName name="hgfdfd" localSheetId="13" hidden="1">{"'CptDifn'!$AA$32:$AG$32"}</definedName>
    <definedName name="hgfdfd" hidden="1">{"'CptDifn'!$AA$32:$AG$32"}</definedName>
    <definedName name="hgfdfd_1" localSheetId="13" hidden="1">{"'CptDifn'!$AA$32:$AG$32"}</definedName>
    <definedName name="hgfdfd_1" hidden="1">{"'CptDifn'!$AA$32:$AG$32"}</definedName>
    <definedName name="hgfdfd_1_1" localSheetId="13" hidden="1">{"'CptDifn'!$AA$32:$AG$32"}</definedName>
    <definedName name="hgfdfd_1_1" hidden="1">{"'CptDifn'!$AA$32:$AG$32"}</definedName>
    <definedName name="hgfdfd_1_1_1" localSheetId="13" hidden="1">{"'CptDifn'!$AA$32:$AG$32"}</definedName>
    <definedName name="hgfdfd_1_1_1" hidden="1">{"'CptDifn'!$AA$32:$AG$32"}</definedName>
    <definedName name="hgfdfd_1_2" localSheetId="13" hidden="1">{"'CptDifn'!$AA$32:$AG$32"}</definedName>
    <definedName name="hgfdfd_1_2" hidden="1">{"'CptDifn'!$AA$32:$AG$32"}</definedName>
    <definedName name="hgfdfd_2" localSheetId="13" hidden="1">{"'CptDifn'!$AA$32:$AG$32"}</definedName>
    <definedName name="hgfdfd_2" hidden="1">{"'CptDifn'!$AA$32:$AG$32"}</definedName>
    <definedName name="hgfds" localSheetId="13" hidden="1">{"'CptDifn'!$AA$32:$AG$32"}</definedName>
    <definedName name="hgfds" hidden="1">{"'CptDifn'!$AA$32:$AG$32"}</definedName>
    <definedName name="hgfds_1" localSheetId="13" hidden="1">{"'CptDifn'!$AA$32:$AG$32"}</definedName>
    <definedName name="hgfds_1" hidden="1">{"'CptDifn'!$AA$32:$AG$32"}</definedName>
    <definedName name="hgfds_1_1" localSheetId="13" hidden="1">{"'CptDifn'!$AA$32:$AG$32"}</definedName>
    <definedName name="hgfds_1_1" hidden="1">{"'CptDifn'!$AA$32:$AG$32"}</definedName>
    <definedName name="hgfds_1_1_1" localSheetId="13" hidden="1">{"'CptDifn'!$AA$32:$AG$32"}</definedName>
    <definedName name="hgfds_1_1_1" hidden="1">{"'CptDifn'!$AA$32:$AG$32"}</definedName>
    <definedName name="hgfds_1_2" localSheetId="13" hidden="1">{"'CptDifn'!$AA$32:$AG$32"}</definedName>
    <definedName name="hgfds_1_2" hidden="1">{"'CptDifn'!$AA$32:$AG$32"}</definedName>
    <definedName name="hgfds_2" localSheetId="13" hidden="1">{"'CptDifn'!$AA$32:$AG$32"}</definedName>
    <definedName name="hgfds_2" hidden="1">{"'CptDifn'!$AA$32:$AG$32"}</definedName>
    <definedName name="HGH" localSheetId="13" hidden="1">{"'gráf jan00'!$A$1:$AK$41"}</definedName>
    <definedName name="HGH" hidden="1">{"'gráf jan00'!$A$1:$AK$41"}</definedName>
    <definedName name="HGH_1" localSheetId="13" hidden="1">{"'gráf jan00'!$A$1:$AK$41"}</definedName>
    <definedName name="HGH_1" hidden="1">{"'gráf jan00'!$A$1:$AK$41"}</definedName>
    <definedName name="HGH_1_1" localSheetId="13" hidden="1">{"'gráf jan00'!$A$1:$AK$41"}</definedName>
    <definedName name="HGH_1_1" hidden="1">{"'gráf jan00'!$A$1:$AK$41"}</definedName>
    <definedName name="HGH_1_1_1" localSheetId="13" hidden="1">{"'gráf jan00'!$A$1:$AK$41"}</definedName>
    <definedName name="HGH_1_1_1" hidden="1">{"'gráf jan00'!$A$1:$AK$41"}</definedName>
    <definedName name="HGH_1_2" localSheetId="13" hidden="1">{"'gráf jan00'!$A$1:$AK$41"}</definedName>
    <definedName name="HGH_1_2" hidden="1">{"'gráf jan00'!$A$1:$AK$41"}</definedName>
    <definedName name="HGH_2" localSheetId="13" hidden="1">{"'gráf jan00'!$A$1:$AK$41"}</definedName>
    <definedName name="HGH_2" hidden="1">{"'gráf jan00'!$A$1:$AK$41"}</definedName>
    <definedName name="hghff" localSheetId="13" hidden="1">{"'CptDifn'!$AA$32:$AG$32"}</definedName>
    <definedName name="hghff" hidden="1">{"'CptDifn'!$AA$32:$AG$32"}</definedName>
    <definedName name="hghff_1" localSheetId="13" hidden="1">{"'CptDifn'!$AA$32:$AG$32"}</definedName>
    <definedName name="hghff_1" hidden="1">{"'CptDifn'!$AA$32:$AG$32"}</definedName>
    <definedName name="hghff_1_1" localSheetId="13" hidden="1">{"'CptDifn'!$AA$32:$AG$32"}</definedName>
    <definedName name="hghff_1_1" hidden="1">{"'CptDifn'!$AA$32:$AG$32"}</definedName>
    <definedName name="hghff_1_1_1" localSheetId="13" hidden="1">{"'CptDifn'!$AA$32:$AG$32"}</definedName>
    <definedName name="hghff_1_1_1" hidden="1">{"'CptDifn'!$AA$32:$AG$32"}</definedName>
    <definedName name="hghff_1_2" localSheetId="13" hidden="1">{"'CptDifn'!$AA$32:$AG$32"}</definedName>
    <definedName name="hghff_1_2" hidden="1">{"'CptDifn'!$AA$32:$AG$32"}</definedName>
    <definedName name="hghff_2" localSheetId="13" hidden="1">{"'CptDifn'!$AA$32:$AG$32"}</definedName>
    <definedName name="hghff_2" hidden="1">{"'CptDifn'!$AA$32:$AG$32"}</definedName>
    <definedName name="HGHJ" localSheetId="13" hidden="1">{"'Quadro'!$A$4:$BG$78"}</definedName>
    <definedName name="HGHJ" hidden="1">{"'Quadro'!$A$4:$BG$78"}</definedName>
    <definedName name="HGHJ_1" localSheetId="13" hidden="1">{"'Quadro'!$A$4:$BG$78"}</definedName>
    <definedName name="HGHJ_1" hidden="1">{"'Quadro'!$A$4:$BG$78"}</definedName>
    <definedName name="HGHJ_1_1" localSheetId="13" hidden="1">{"'Quadro'!$A$4:$BG$78"}</definedName>
    <definedName name="HGHJ_1_1" hidden="1">{"'Quadro'!$A$4:$BG$78"}</definedName>
    <definedName name="HGHJ_1_1_1" localSheetId="13" hidden="1">{"'Quadro'!$A$4:$BG$78"}</definedName>
    <definedName name="HGHJ_1_1_1" hidden="1">{"'Quadro'!$A$4:$BG$78"}</definedName>
    <definedName name="HGHJ_1_2" localSheetId="13" hidden="1">{"'Quadro'!$A$4:$BG$78"}</definedName>
    <definedName name="HGHJ_1_2" hidden="1">{"'Quadro'!$A$4:$BG$78"}</definedName>
    <definedName name="HGHJ_2" localSheetId="13" hidden="1">{"'Quadro'!$A$4:$BG$78"}</definedName>
    <definedName name="HGHJ_2" hidden="1">{"'Quadro'!$A$4:$BG$78"}</definedName>
    <definedName name="HGJK" localSheetId="13" hidden="1">{#N/A,#N/A,FALSE,"PCOL"}</definedName>
    <definedName name="HGJK" hidden="1">{#N/A,#N/A,FALSE,"PCOL"}</definedName>
    <definedName name="HGRET" localSheetId="13" hidden="1">{"'RR'!$A$2:$E$81"}</definedName>
    <definedName name="HGRET" hidden="1">{"'RR'!$A$2:$E$81"}</definedName>
    <definedName name="HHGF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GF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hhgfgfg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gfgfg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" localSheetId="13" hidden="1">{"'CptDifn'!$AA$32:$AG$32"}</definedName>
    <definedName name="hhh" hidden="1">{"'CptDifn'!$AA$32:$AG$32"}</definedName>
    <definedName name="hhhh" localSheetId="13" hidden="1">{#N/A,#N/A,FALSE,"IR E CS 1997";#N/A,#N/A,FALSE,"PR ND";#N/A,#N/A,FALSE,"8191";#N/A,#N/A,FALSE,"8383";#N/A,#N/A,FALSE,"MP 1024";#N/A,#N/A,FALSE,"AD_EX_97";#N/A,#N/A,FALSE,"BD 97"}</definedName>
    <definedName name="hhhh" hidden="1">{#N/A,#N/A,FALSE,"IR E CS 1997";#N/A,#N/A,FALSE,"PR ND";#N/A,#N/A,FALSE,"8191";#N/A,#N/A,FALSE,"8383";#N/A,#N/A,FALSE,"MP 1024";#N/A,#N/A,FALSE,"AD_EX_97";#N/A,#N/A,FALSE,"BD 97"}</definedName>
    <definedName name="hhhh_1" localSheetId="13" hidden="1">{#N/A,#N/A,FALSE,"IR E CS 1997";#N/A,#N/A,FALSE,"PR ND";#N/A,#N/A,FALSE,"8191";#N/A,#N/A,FALSE,"8383";#N/A,#N/A,FALSE,"MP 1024";#N/A,#N/A,FALSE,"AD_EX_97";#N/A,#N/A,FALSE,"BD 97"}</definedName>
    <definedName name="hhhh_1" hidden="1">{#N/A,#N/A,FALSE,"IR E CS 1997";#N/A,#N/A,FALSE,"PR ND";#N/A,#N/A,FALSE,"8191";#N/A,#N/A,FALSE,"8383";#N/A,#N/A,FALSE,"MP 1024";#N/A,#N/A,FALSE,"AD_EX_97";#N/A,#N/A,FALSE,"BD 97"}</definedName>
    <definedName name="hhhh_1_1" localSheetId="13" hidden="1">{"'gráf jan00'!$A$1:$AK$41"}</definedName>
    <definedName name="hhhh_1_1" hidden="1">{"'gráf jan00'!$A$1:$AK$41"}</definedName>
    <definedName name="hhhh_1_1_1" localSheetId="13" hidden="1">{"'gráf jan00'!$A$1:$AK$41"}</definedName>
    <definedName name="hhhh_1_1_1" hidden="1">{"'gráf jan00'!$A$1:$AK$41"}</definedName>
    <definedName name="hhhh_1_2" localSheetId="13" hidden="1">{"'gráf jan00'!$A$1:$AK$41"}</definedName>
    <definedName name="hhhh_1_2" hidden="1">{"'gráf jan00'!$A$1:$AK$41"}</definedName>
    <definedName name="hhhh_2" localSheetId="13" hidden="1">{"'gráf jan00'!$A$1:$AK$41"}</definedName>
    <definedName name="hhhh_2" hidden="1">{"'gráf jan00'!$A$1:$AK$41"}</definedName>
    <definedName name="hhhhh" hidden="1">#REF!</definedName>
    <definedName name="hhhhhh" localSheetId="13" hidden="1">{"'ReceitaLiquidaME'!$AA$25:$AN$32"}</definedName>
    <definedName name="hhhhhh" hidden="1">{"'ReceitaLiquidaME'!$AA$25:$AN$32"}</definedName>
    <definedName name="hhhhhh_1" localSheetId="13" hidden="1">{"'ReceitaLiquidaME'!$AA$25:$AN$32"}</definedName>
    <definedName name="hhhhhh_1" hidden="1">{"'ReceitaLiquidaME'!$AA$25:$AN$32"}</definedName>
    <definedName name="hhhhhh_1_1" localSheetId="13" hidden="1">{"'ReceitaLiquidaME'!$AA$25:$AN$32"}</definedName>
    <definedName name="hhhhhh_1_1" hidden="1">{"'ReceitaLiquidaME'!$AA$25:$AN$32"}</definedName>
    <definedName name="hhhhhh_1_1_1" localSheetId="13" hidden="1">{"'ReceitaLiquidaME'!$AA$25:$AN$32"}</definedName>
    <definedName name="hhhhhh_1_1_1" hidden="1">{"'ReceitaLiquidaME'!$AA$25:$AN$32"}</definedName>
    <definedName name="hhhhhh_1_2" localSheetId="13" hidden="1">{"'ReceitaLiquidaME'!$AA$25:$AN$32"}</definedName>
    <definedName name="hhhhhh_1_2" hidden="1">{"'ReceitaLiquidaME'!$AA$25:$AN$32"}</definedName>
    <definedName name="hhhhhh_2" localSheetId="13" hidden="1">{"'ReceitaLiquidaME'!$AA$25:$AN$32"}</definedName>
    <definedName name="hhhhhh_2" hidden="1">{"'ReceitaLiquidaME'!$AA$25:$AN$32"}</definedName>
    <definedName name="HHJ" localSheetId="13" hidden="1">{#N/A,#N/A,FALSE,"RELATÓRIO";#N/A,#N/A,FALSE,"RELATÓRIO"}</definedName>
    <definedName name="HHJ" hidden="1">{#N/A,#N/A,FALSE,"RELATÓRIO";#N/A,#N/A,FALSE,"RELATÓRIO"}</definedName>
    <definedName name="HHJ_1" localSheetId="13" hidden="1">{#N/A,#N/A,FALSE,"RELATÓRIO";#N/A,#N/A,FALSE,"RELATÓRIO"}</definedName>
    <definedName name="HHJ_1" hidden="1">{#N/A,#N/A,FALSE,"RELATÓRIO";#N/A,#N/A,FALSE,"RELATÓRIO"}</definedName>
    <definedName name="HHJ_1_1" localSheetId="13" hidden="1">{#N/A,#N/A,FALSE,"RELATÓRIO";#N/A,#N/A,FALSE,"RELATÓRIO"}</definedName>
    <definedName name="HHJ_1_1" hidden="1">{#N/A,#N/A,FALSE,"RELATÓRIO";#N/A,#N/A,FALSE,"RELATÓRIO"}</definedName>
    <definedName name="HHJ_1_1_1" localSheetId="13" hidden="1">{#N/A,#N/A,FALSE,"RELATÓRIO";#N/A,#N/A,FALSE,"RELATÓRIO"}</definedName>
    <definedName name="HHJ_1_1_1" hidden="1">{#N/A,#N/A,FALSE,"RELATÓRIO";#N/A,#N/A,FALSE,"RELATÓRIO"}</definedName>
    <definedName name="HHJ_1_2" localSheetId="13" hidden="1">{#N/A,#N/A,FALSE,"RELATÓRIO";#N/A,#N/A,FALSE,"RELATÓRIO"}</definedName>
    <definedName name="HHJ_1_2" hidden="1">{#N/A,#N/A,FALSE,"RELATÓRIO";#N/A,#N/A,FALSE,"RELATÓRIO"}</definedName>
    <definedName name="HHJ_2" localSheetId="13" hidden="1">{#N/A,#N/A,FALSE,"RELATÓRIO";#N/A,#N/A,FALSE,"RELATÓRIO"}</definedName>
    <definedName name="HHJ_2" hidden="1">{#N/A,#N/A,FALSE,"RELATÓRIO";#N/A,#N/A,FALSE,"RELATÓRIO"}</definedName>
    <definedName name="hhjk" localSheetId="13" hidden="1">{#N/A,#N/A,FALSE,"ROTINA";#N/A,#N/A,FALSE,"ITENS";#N/A,#N/A,FALSE,"ACOMP"}</definedName>
    <definedName name="hhjk" hidden="1">{#N/A,#N/A,FALSE,"ROTINA";#N/A,#N/A,FALSE,"ITENS";#N/A,#N/A,FALSE,"ACOMP"}</definedName>
    <definedName name="hhjk_1" localSheetId="13" hidden="1">{#N/A,#N/A,FALSE,"ROTINA";#N/A,#N/A,FALSE,"ITENS";#N/A,#N/A,FALSE,"ACOMP"}</definedName>
    <definedName name="hhjk_1" hidden="1">{#N/A,#N/A,FALSE,"ROTINA";#N/A,#N/A,FALSE,"ITENS";#N/A,#N/A,FALSE,"ACOMP"}</definedName>
    <definedName name="hhjk_1_1" localSheetId="13" hidden="1">{#N/A,#N/A,FALSE,"ROTINA";#N/A,#N/A,FALSE,"ITENS";#N/A,#N/A,FALSE,"ACOMP"}</definedName>
    <definedName name="hhjk_1_1" hidden="1">{#N/A,#N/A,FALSE,"ROTINA";#N/A,#N/A,FALSE,"ITENS";#N/A,#N/A,FALSE,"ACOMP"}</definedName>
    <definedName name="hhjk_1_1_1" localSheetId="13" hidden="1">{#N/A,#N/A,FALSE,"ROTINA";#N/A,#N/A,FALSE,"ITENS";#N/A,#N/A,FALSE,"ACOMP"}</definedName>
    <definedName name="hhjk_1_1_1" hidden="1">{#N/A,#N/A,FALSE,"ROTINA";#N/A,#N/A,FALSE,"ITENS";#N/A,#N/A,FALSE,"ACOMP"}</definedName>
    <definedName name="hhjk_1_2" localSheetId="13" hidden="1">{#N/A,#N/A,FALSE,"ROTINA";#N/A,#N/A,FALSE,"ITENS";#N/A,#N/A,FALSE,"ACOMP"}</definedName>
    <definedName name="hhjk_1_2" hidden="1">{#N/A,#N/A,FALSE,"ROTINA";#N/A,#N/A,FALSE,"ITENS";#N/A,#N/A,FALSE,"ACOMP"}</definedName>
    <definedName name="hhjk_2" localSheetId="13" hidden="1">{#N/A,#N/A,FALSE,"ROTINA";#N/A,#N/A,FALSE,"ITENS";#N/A,#N/A,FALSE,"ACOMP"}</definedName>
    <definedName name="hhjk_2" hidden="1">{#N/A,#N/A,FALSE,"ROTINA";#N/A,#N/A,FALSE,"ITENS";#N/A,#N/A,FALSE,"ACOMP"}</definedName>
    <definedName name="HI" hidden="1">#REF!</definedName>
    <definedName name="hid" localSheetId="13" hidden="1">{#N/A,#N/A,FALSE,"BETER -1";#N/A,#N/A,FALSE,"BETER -2";#N/A,#N/A,FALSE,"BETER -3";#N/A,#N/A,FALSE,"BETER -urb";#N/A,#N/A,FALSE,"BETER -RESUMO"}</definedName>
    <definedName name="hid" hidden="1">{#N/A,#N/A,FALSE,"BETER -1";#N/A,#N/A,FALSE,"BETER -2";#N/A,#N/A,FALSE,"BETER -3";#N/A,#N/A,FALSE,"BETER -urb";#N/A,#N/A,FALSE,"BETER -RESUMO"}</definedName>
    <definedName name="HIDRÁULICA" localSheetId="13" hidden="1">{#N/A,#N/A,FALSE,"RESUMO-BB1";#N/A,#N/A,FALSE,"MOD-A01-R - BB1";#N/A,#N/A,FALSE,"URB-BB1"}</definedName>
    <definedName name="HIDRÁULICA" hidden="1">{#N/A,#N/A,FALSE,"RESUMO-BB1";#N/A,#N/A,FALSE,"MOD-A01-R - BB1";#N/A,#N/A,FALSE,"URB-BB1"}</definedName>
    <definedName name="HISPANOBRAS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ISPANOBRA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BJBJ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BJBJ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F" localSheetId="13" hidden="1">{"'RR'!$A$2:$E$81"}</definedName>
    <definedName name="HJF" hidden="1">{"'RR'!$A$2:$E$81"}</definedName>
    <definedName name="HJF_1" localSheetId="13" hidden="1">{"'RR'!$A$2:$E$81"}</definedName>
    <definedName name="HJF_1" hidden="1">{"'RR'!$A$2:$E$81"}</definedName>
    <definedName name="HJF_1_1" localSheetId="13" hidden="1">{"'RR'!$A$2:$E$81"}</definedName>
    <definedName name="HJF_1_1" hidden="1">{"'RR'!$A$2:$E$81"}</definedName>
    <definedName name="HJF_1_1_1" localSheetId="13" hidden="1">{"'RR'!$A$2:$E$81"}</definedName>
    <definedName name="HJF_1_1_1" hidden="1">{"'RR'!$A$2:$E$81"}</definedName>
    <definedName name="HJF_1_2" localSheetId="13" hidden="1">{"'RR'!$A$2:$E$81"}</definedName>
    <definedName name="HJF_1_2" hidden="1">{"'RR'!$A$2:$E$81"}</definedName>
    <definedName name="HJF_2" localSheetId="13" hidden="1">{"'RR'!$A$2:$E$81"}</definedName>
    <definedName name="HJF_2" hidden="1">{"'RR'!$A$2:$E$81"}</definedName>
    <definedName name="hjgff" localSheetId="13" hidden="1">{"'CptDifn'!$AA$32:$AG$32"}</definedName>
    <definedName name="hjgff" hidden="1">{"'CptDifn'!$AA$32:$AG$32"}</definedName>
    <definedName name="hjgff_1" localSheetId="13" hidden="1">{"'CptDifn'!$AA$32:$AG$32"}</definedName>
    <definedName name="hjgff_1" hidden="1">{"'CptDifn'!$AA$32:$AG$32"}</definedName>
    <definedName name="hjgff_1_1" localSheetId="13" hidden="1">{"'CptDifn'!$AA$32:$AG$32"}</definedName>
    <definedName name="hjgff_1_1" hidden="1">{"'CptDifn'!$AA$32:$AG$32"}</definedName>
    <definedName name="hjgff_1_1_1" localSheetId="13" hidden="1">{"'CptDifn'!$AA$32:$AG$32"}</definedName>
    <definedName name="hjgff_1_1_1" hidden="1">{"'CptDifn'!$AA$32:$AG$32"}</definedName>
    <definedName name="hjgff_1_2" localSheetId="13" hidden="1">{"'CptDifn'!$AA$32:$AG$32"}</definedName>
    <definedName name="hjgff_1_2" hidden="1">{"'CptDifn'!$AA$32:$AG$32"}</definedName>
    <definedName name="hjgff_2" localSheetId="13" hidden="1">{"'CptDifn'!$AA$32:$AG$32"}</definedName>
    <definedName name="hjgff_2" hidden="1">{"'CptDifn'!$AA$32:$AG$32"}</definedName>
    <definedName name="hjghjf" localSheetId="13" hidden="1">{"'CptDifn'!$AA$32:$AG$32"}</definedName>
    <definedName name="hjghjf" hidden="1">{"'CptDifn'!$AA$32:$AG$32"}</definedName>
    <definedName name="hjghjf_1" localSheetId="13" hidden="1">{"'CptDifn'!$AA$32:$AG$32"}</definedName>
    <definedName name="hjghjf_1" hidden="1">{"'CptDifn'!$AA$32:$AG$32"}</definedName>
    <definedName name="hjghjf_1_1" localSheetId="13" hidden="1">{"'CptDifn'!$AA$32:$AG$32"}</definedName>
    <definedName name="hjghjf_1_1" hidden="1">{"'CptDifn'!$AA$32:$AG$32"}</definedName>
    <definedName name="hjghjf_1_1_1" localSheetId="13" hidden="1">{"'CptDifn'!$AA$32:$AG$32"}</definedName>
    <definedName name="hjghjf_1_1_1" hidden="1">{"'CptDifn'!$AA$32:$AG$32"}</definedName>
    <definedName name="hjghjf_1_2" localSheetId="13" hidden="1">{"'CptDifn'!$AA$32:$AG$32"}</definedName>
    <definedName name="hjghjf_1_2" hidden="1">{"'CptDifn'!$AA$32:$AG$32"}</definedName>
    <definedName name="hjghjf_2" localSheetId="13" hidden="1">{"'CptDifn'!$AA$32:$AG$32"}</definedName>
    <definedName name="hjghjf_2" hidden="1">{"'CptDifn'!$AA$32:$AG$32"}</definedName>
    <definedName name="hjghkm" localSheetId="13" hidden="1">{"'CptDifn'!$AA$32:$AG$32"}</definedName>
    <definedName name="hjghkm" hidden="1">{"'CptDifn'!$AA$32:$AG$32"}</definedName>
    <definedName name="hjghkm_1" localSheetId="13" hidden="1">{"'CptDifn'!$AA$32:$AG$32"}</definedName>
    <definedName name="hjghkm_1" hidden="1">{"'CptDifn'!$AA$32:$AG$32"}</definedName>
    <definedName name="hjghkm_1_1" localSheetId="13" hidden="1">{"'CptDifn'!$AA$32:$AG$32"}</definedName>
    <definedName name="hjghkm_1_1" hidden="1">{"'CptDifn'!$AA$32:$AG$32"}</definedName>
    <definedName name="hjghkm_1_1_1" localSheetId="13" hidden="1">{"'CptDifn'!$AA$32:$AG$32"}</definedName>
    <definedName name="hjghkm_1_1_1" hidden="1">{"'CptDifn'!$AA$32:$AG$32"}</definedName>
    <definedName name="hjghkm_1_2" localSheetId="13" hidden="1">{"'CptDifn'!$AA$32:$AG$32"}</definedName>
    <definedName name="hjghkm_1_2" hidden="1">{"'CptDifn'!$AA$32:$AG$32"}</definedName>
    <definedName name="hjghkm_2" localSheetId="13" hidden="1">{"'CptDifn'!$AA$32:$AG$32"}</definedName>
    <definedName name="hjghkm_2" hidden="1">{"'CptDifn'!$AA$32:$AG$32"}</definedName>
    <definedName name="hjhjhj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hjh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hjjghj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hjjghj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hjkg" localSheetId="13" hidden="1">{"'Quadro'!$A$4:$BG$78"}</definedName>
    <definedName name="hjkg" hidden="1">{"'Quadro'!$A$4:$BG$78"}</definedName>
    <definedName name="hkgkhj" localSheetId="13" hidden="1">{"'CptDifn'!$AA$32:$AG$32"}</definedName>
    <definedName name="hkgkhj" hidden="1">{"'CptDifn'!$AA$32:$AG$32"}</definedName>
    <definedName name="hkgkhj_1" localSheetId="13" hidden="1">{"'CptDifn'!$AA$32:$AG$32"}</definedName>
    <definedName name="hkgkhj_1" hidden="1">{"'CptDifn'!$AA$32:$AG$32"}</definedName>
    <definedName name="hkgkhj_1_1" localSheetId="13" hidden="1">{"'CptDifn'!$AA$32:$AG$32"}</definedName>
    <definedName name="hkgkhj_1_1" hidden="1">{"'CptDifn'!$AA$32:$AG$32"}</definedName>
    <definedName name="hkgkhj_1_1_1" localSheetId="13" hidden="1">{"'CptDifn'!$AA$32:$AG$32"}</definedName>
    <definedName name="hkgkhj_1_1_1" hidden="1">{"'CptDifn'!$AA$32:$AG$32"}</definedName>
    <definedName name="hkgkhj_1_2" localSheetId="13" hidden="1">{"'CptDifn'!$AA$32:$AG$32"}</definedName>
    <definedName name="hkgkhj_1_2" hidden="1">{"'CptDifn'!$AA$32:$AG$32"}</definedName>
    <definedName name="hkgkhj_2" localSheetId="13" hidden="1">{"'CptDifn'!$AA$32:$AG$32"}</definedName>
    <definedName name="hkgkhj_2" hidden="1">{"'CptDifn'!$AA$32:$AG$32"}</definedName>
    <definedName name="hkjhjkhkj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1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kjhjkhkj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lç" localSheetId="13" hidden="1">{"'Quadro'!$A$4:$BG$78"}</definedName>
    <definedName name="hlç" hidden="1">{"'Quadro'!$A$4:$BG$78"}</definedName>
    <definedName name="hlç_1" localSheetId="13" hidden="1">{"'Quadro'!$A$4:$BG$78"}</definedName>
    <definedName name="hlç_1" hidden="1">{"'Quadro'!$A$4:$BG$78"}</definedName>
    <definedName name="hlç_1_1" localSheetId="13" hidden="1">{"'Quadro'!$A$4:$BG$78"}</definedName>
    <definedName name="hlç_1_1" hidden="1">{"'Quadro'!$A$4:$BG$78"}</definedName>
    <definedName name="hlç_1_1_1" localSheetId="13" hidden="1">{"'Quadro'!$A$4:$BG$78"}</definedName>
    <definedName name="hlç_1_1_1" hidden="1">{"'Quadro'!$A$4:$BG$78"}</definedName>
    <definedName name="hlç_1_2" localSheetId="13" hidden="1">{"'Quadro'!$A$4:$BG$78"}</definedName>
    <definedName name="hlç_1_2" hidden="1">{"'Quadro'!$A$4:$BG$78"}</definedName>
    <definedName name="hlç_2" localSheetId="13" hidden="1">{"'Quadro'!$A$4:$BG$78"}</definedName>
    <definedName name="hlç_2" hidden="1">{"'Quadro'!$A$4:$BG$78"}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.RolledForward" hidden="1">FALSE</definedName>
    <definedName name="hnfg" localSheetId="13" hidden="1">{"'gráf jan00'!$A$1:$AK$41"}</definedName>
    <definedName name="hnfg" hidden="1">{"'gráf jan00'!$A$1:$AK$41"}</definedName>
    <definedName name="HORISTA" localSheetId="13">[26]ENCARGOS!$D$10</definedName>
    <definedName name="HORISTA">ENCARGOS!$D$10</definedName>
    <definedName name="HRA" localSheetId="13" hidden="1">{#N/A,#N/A,FALSE,"ORC-ACKE";#N/A,#N/A,FALSE,"RESUMO"}</definedName>
    <definedName name="HRA" hidden="1">{#N/A,#N/A,FALSE,"ORC-ACKE";#N/A,#N/A,FALSE,"RESUMO"}</definedName>
    <definedName name="hrfghre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rfghr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S" localSheetId="13" hidden="1">{#N/A,#N/A,FALSE,"EXPORTAC";#N/A,#N/A,FALSE,"SUPEL94"}</definedName>
    <definedName name="HS" hidden="1">{#N/A,#N/A,FALSE,"EXPORTAC";#N/A,#N/A,FALSE,"SUPEL94"}</definedName>
    <definedName name="HS_1" localSheetId="13" hidden="1">{#N/A,#N/A,FALSE,"EXPORTAC";#N/A,#N/A,FALSE,"SUPEL94"}</definedName>
    <definedName name="HS_1" hidden="1">{#N/A,#N/A,FALSE,"EXPORTAC";#N/A,#N/A,FALSE,"SUPEL94"}</definedName>
    <definedName name="HS_1_1" localSheetId="13" hidden="1">{#N/A,#N/A,FALSE,"EXPORTAC";#N/A,#N/A,FALSE,"SUPEL94"}</definedName>
    <definedName name="HS_1_1" hidden="1">{#N/A,#N/A,FALSE,"EXPORTAC";#N/A,#N/A,FALSE,"SUPEL94"}</definedName>
    <definedName name="HS_1_1_1" localSheetId="13" hidden="1">{#N/A,#N/A,FALSE,"EXPORTAC";#N/A,#N/A,FALSE,"SUPEL94"}</definedName>
    <definedName name="HS_1_1_1" hidden="1">{#N/A,#N/A,FALSE,"EXPORTAC";#N/A,#N/A,FALSE,"SUPEL94"}</definedName>
    <definedName name="HS_1_2" localSheetId="13" hidden="1">{#N/A,#N/A,FALSE,"EXPORTAC";#N/A,#N/A,FALSE,"SUPEL94"}</definedName>
    <definedName name="HS_1_2" hidden="1">{#N/A,#N/A,FALSE,"EXPORTAC";#N/A,#N/A,FALSE,"SUPEL94"}</definedName>
    <definedName name="HS_2" localSheetId="13" hidden="1">{#N/A,#N/A,FALSE,"EXPORTAC";#N/A,#N/A,FALSE,"SUPEL94"}</definedName>
    <definedName name="HS_2" hidden="1">{#N/A,#N/A,FALSE,"EXPORTAC";#N/A,#N/A,FALSE,"SUPEL94"}</definedName>
    <definedName name="ht" localSheetId="13" hidden="1">{#N/A,#N/A,FALSE,"Cronograma";#N/A,#N/A,FALSE,"Cronogr. 2"}</definedName>
    <definedName name="ht" hidden="1">{#N/A,#N/A,FALSE,"Cronograma";#N/A,#N/A,FALSE,"Cronogr. 2"}</definedName>
    <definedName name="htdfjty" localSheetId="13" hidden="1">{"det (May)",#N/A,FALSE,"June";"sum (MAY YTD)",#N/A,FALSE,"June YTD"}</definedName>
    <definedName name="htdfjty" hidden="1">{"det (May)",#N/A,FALSE,"June";"sum (MAY YTD)",#N/A,FALSE,"June YTD"}</definedName>
    <definedName name="htdfjty_1" localSheetId="13" hidden="1">{"det (May)",#N/A,FALSE,"June";"sum (MAY YTD)",#N/A,FALSE,"June YTD"}</definedName>
    <definedName name="htdfjty_1" hidden="1">{"det (May)",#N/A,FALSE,"June";"sum (MAY YTD)",#N/A,FALSE,"June YTD"}</definedName>
    <definedName name="htdfjty_1_1" localSheetId="13" hidden="1">{"det (May)",#N/A,FALSE,"June";"sum (MAY YTD)",#N/A,FALSE,"June YTD"}</definedName>
    <definedName name="htdfjty_1_1" hidden="1">{"det (May)",#N/A,FALSE,"June";"sum (MAY YTD)",#N/A,FALSE,"June YTD"}</definedName>
    <definedName name="htdfjty_1_1_1" localSheetId="13" hidden="1">{"det (May)",#N/A,FALSE,"June";"sum (MAY YTD)",#N/A,FALSE,"June YTD"}</definedName>
    <definedName name="htdfjty_1_1_1" hidden="1">{"det (May)",#N/A,FALSE,"June";"sum (MAY YTD)",#N/A,FALSE,"June YTD"}</definedName>
    <definedName name="htdfjty_1_2" localSheetId="13" hidden="1">{"det (May)",#N/A,FALSE,"June";"sum (MAY YTD)",#N/A,FALSE,"June YTD"}</definedName>
    <definedName name="htdfjty_1_2" hidden="1">{"det (May)",#N/A,FALSE,"June";"sum (MAY YTD)",#N/A,FALSE,"June YTD"}</definedName>
    <definedName name="htdfjty_2" localSheetId="13" hidden="1">{"det (May)",#N/A,FALSE,"June";"sum (MAY YTD)",#N/A,FALSE,"June YTD"}</definedName>
    <definedName name="htdfjty_2" hidden="1">{"det (May)",#N/A,FALSE,"June";"sum (MAY YTD)",#N/A,FALSE,"June YTD"}</definedName>
    <definedName name="hthj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hj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htmal_control3" localSheetId="13" hidden="1">{"'RR'!$A$2:$E$81"}</definedName>
    <definedName name="htmal_control3" hidden="1">{"'RR'!$A$2:$E$81"}</definedName>
    <definedName name="htmal_control3_1" localSheetId="13" hidden="1">{"'RR'!$A$2:$E$81"}</definedName>
    <definedName name="htmal_control3_1" hidden="1">{"'RR'!$A$2:$E$81"}</definedName>
    <definedName name="htmal_control3_1_1" localSheetId="13" hidden="1">{"'RR'!$A$2:$E$81"}</definedName>
    <definedName name="htmal_control3_1_1" hidden="1">{"'RR'!$A$2:$E$81"}</definedName>
    <definedName name="htmal_control3_1_1_1" localSheetId="13" hidden="1">{"'RR'!$A$2:$E$81"}</definedName>
    <definedName name="htmal_control3_1_1_1" hidden="1">{"'RR'!$A$2:$E$81"}</definedName>
    <definedName name="htmal_control3_1_2" localSheetId="13" hidden="1">{"'RR'!$A$2:$E$81"}</definedName>
    <definedName name="htmal_control3_1_2" hidden="1">{"'RR'!$A$2:$E$81"}</definedName>
    <definedName name="htmal_control3_2" localSheetId="13" hidden="1">{"'RR'!$A$2:$E$81"}</definedName>
    <definedName name="htmal_control3_2" hidden="1">{"'RR'!$A$2:$E$81"}</definedName>
    <definedName name="htmal_control4" localSheetId="13" hidden="1">{"'RR'!$A$2:$E$81"}</definedName>
    <definedName name="htmal_control4" hidden="1">{"'RR'!$A$2:$E$81"}</definedName>
    <definedName name="htmal_control4_1" localSheetId="13" hidden="1">{"'RR'!$A$2:$E$81"}</definedName>
    <definedName name="htmal_control4_1" hidden="1">{"'RR'!$A$2:$E$81"}</definedName>
    <definedName name="htmal_control4_1_1" localSheetId="13" hidden="1">{"'RR'!$A$2:$E$81"}</definedName>
    <definedName name="htmal_control4_1_1" hidden="1">{"'RR'!$A$2:$E$81"}</definedName>
    <definedName name="htmal_control4_1_1_1" localSheetId="13" hidden="1">{"'RR'!$A$2:$E$81"}</definedName>
    <definedName name="htmal_control4_1_1_1" hidden="1">{"'RR'!$A$2:$E$81"}</definedName>
    <definedName name="htmal_control4_1_2" localSheetId="13" hidden="1">{"'RR'!$A$2:$E$81"}</definedName>
    <definedName name="htmal_control4_1_2" hidden="1">{"'RR'!$A$2:$E$81"}</definedName>
    <definedName name="htmal_control4_2" localSheetId="13" hidden="1">{"'RR'!$A$2:$E$81"}</definedName>
    <definedName name="htmal_control4_2" hidden="1">{"'RR'!$A$2:$E$81"}</definedName>
    <definedName name="htmal_control5" localSheetId="13" hidden="1">{"'RR'!$A$2:$E$81"}</definedName>
    <definedName name="htmal_control5" hidden="1">{"'RR'!$A$2:$E$81"}</definedName>
    <definedName name="htmal_control5_1" localSheetId="13" hidden="1">{"'RR'!$A$2:$E$81"}</definedName>
    <definedName name="htmal_control5_1" hidden="1">{"'RR'!$A$2:$E$81"}</definedName>
    <definedName name="htmal_control5_1_1" localSheetId="13" hidden="1">{"'RR'!$A$2:$E$81"}</definedName>
    <definedName name="htmal_control5_1_1" hidden="1">{"'RR'!$A$2:$E$81"}</definedName>
    <definedName name="htmal_control5_1_1_1" localSheetId="13" hidden="1">{"'RR'!$A$2:$E$81"}</definedName>
    <definedName name="htmal_control5_1_1_1" hidden="1">{"'RR'!$A$2:$E$81"}</definedName>
    <definedName name="htmal_control5_1_2" localSheetId="13" hidden="1">{"'RR'!$A$2:$E$81"}</definedName>
    <definedName name="htmal_control5_1_2" hidden="1">{"'RR'!$A$2:$E$81"}</definedName>
    <definedName name="htmal_control5_2" localSheetId="13" hidden="1">{"'RR'!$A$2:$E$81"}</definedName>
    <definedName name="htmal_control5_2" hidden="1">{"'RR'!$A$2:$E$81"}</definedName>
    <definedName name="htmal_control6" localSheetId="13" hidden="1">{"'RR'!$A$2:$E$81"}</definedName>
    <definedName name="htmal_control6" hidden="1">{"'RR'!$A$2:$E$81"}</definedName>
    <definedName name="htmal_control6_1" localSheetId="13" hidden="1">{"'RR'!$A$2:$E$81"}</definedName>
    <definedName name="htmal_control6_1" hidden="1">{"'RR'!$A$2:$E$81"}</definedName>
    <definedName name="htmal_control6_1_1" localSheetId="13" hidden="1">{"'RR'!$A$2:$E$81"}</definedName>
    <definedName name="htmal_control6_1_1" hidden="1">{"'RR'!$A$2:$E$81"}</definedName>
    <definedName name="htmal_control6_1_1_1" localSheetId="13" hidden="1">{"'RR'!$A$2:$E$81"}</definedName>
    <definedName name="htmal_control6_1_1_1" hidden="1">{"'RR'!$A$2:$E$81"}</definedName>
    <definedName name="htmal_control6_1_2" localSheetId="13" hidden="1">{"'RR'!$A$2:$E$81"}</definedName>
    <definedName name="htmal_control6_1_2" hidden="1">{"'RR'!$A$2:$E$81"}</definedName>
    <definedName name="htmal_control6_2" localSheetId="13" hidden="1">{"'RR'!$A$2:$E$81"}</definedName>
    <definedName name="htmal_control6_2" hidden="1">{"'RR'!$A$2:$E$81"}</definedName>
    <definedName name="htmal_control7" localSheetId="13" hidden="1">{"'RR'!$A$2:$E$81"}</definedName>
    <definedName name="htmal_control7" hidden="1">{"'RR'!$A$2:$E$81"}</definedName>
    <definedName name="htmal_control7_1" localSheetId="13" hidden="1">{"'RR'!$A$2:$E$81"}</definedName>
    <definedName name="htmal_control7_1" hidden="1">{"'RR'!$A$2:$E$81"}</definedName>
    <definedName name="htmal_control7_1_1" localSheetId="13" hidden="1">{"'RR'!$A$2:$E$81"}</definedName>
    <definedName name="htmal_control7_1_1" hidden="1">{"'RR'!$A$2:$E$81"}</definedName>
    <definedName name="htmal_control7_1_1_1" localSheetId="13" hidden="1">{"'RR'!$A$2:$E$81"}</definedName>
    <definedName name="htmal_control7_1_1_1" hidden="1">{"'RR'!$A$2:$E$81"}</definedName>
    <definedName name="htmal_control7_1_2" localSheetId="13" hidden="1">{"'RR'!$A$2:$E$81"}</definedName>
    <definedName name="htmal_control7_1_2" hidden="1">{"'RR'!$A$2:$E$81"}</definedName>
    <definedName name="htmal_control7_2" localSheetId="13" hidden="1">{"'RR'!$A$2:$E$81"}</definedName>
    <definedName name="htmal_control7_2" hidden="1">{"'RR'!$A$2:$E$81"}</definedName>
    <definedName name="htmal_control8" localSheetId="13" hidden="1">{"'RR'!$A$2:$E$81"}</definedName>
    <definedName name="htmal_control8" hidden="1">{"'RR'!$A$2:$E$81"}</definedName>
    <definedName name="htmal_control8_1" localSheetId="13" hidden="1">{"'RR'!$A$2:$E$81"}</definedName>
    <definedName name="htmal_control8_1" hidden="1">{"'RR'!$A$2:$E$81"}</definedName>
    <definedName name="htmal_control8_1_1" localSheetId="13" hidden="1">{"'RR'!$A$2:$E$81"}</definedName>
    <definedName name="htmal_control8_1_1" hidden="1">{"'RR'!$A$2:$E$81"}</definedName>
    <definedName name="htmal_control8_1_1_1" localSheetId="13" hidden="1">{"'RR'!$A$2:$E$81"}</definedName>
    <definedName name="htmal_control8_1_1_1" hidden="1">{"'RR'!$A$2:$E$81"}</definedName>
    <definedName name="htmal_control8_1_2" localSheetId="13" hidden="1">{"'RR'!$A$2:$E$81"}</definedName>
    <definedName name="htmal_control8_1_2" hidden="1">{"'RR'!$A$2:$E$81"}</definedName>
    <definedName name="htmal_control8_2" localSheetId="13" hidden="1">{"'RR'!$A$2:$E$81"}</definedName>
    <definedName name="htmal_control8_2" hidden="1">{"'RR'!$A$2:$E$81"}</definedName>
    <definedName name="HTML" hidden="1">FALSE</definedName>
    <definedName name="HTML_C" localSheetId="13" hidden="1">{"'RR'!$A$2:$E$81"}</definedName>
    <definedName name="HTML_C" hidden="1">{"'RR'!$A$2:$E$81"}</definedName>
    <definedName name="HTML_C_1" localSheetId="13" hidden="1">{"'RR'!$A$2:$E$81"}</definedName>
    <definedName name="HTML_C_1" hidden="1">{"'RR'!$A$2:$E$81"}</definedName>
    <definedName name="HTML_C_1_1" localSheetId="13" hidden="1">{"'RR'!$A$2:$E$81"}</definedName>
    <definedName name="HTML_C_1_1" hidden="1">{"'RR'!$A$2:$E$81"}</definedName>
    <definedName name="HTML_C_1_1_1" localSheetId="13" hidden="1">{"'RR'!$A$2:$E$81"}</definedName>
    <definedName name="HTML_C_1_1_1" hidden="1">{"'RR'!$A$2:$E$81"}</definedName>
    <definedName name="HTML_C_1_2" localSheetId="13" hidden="1">{"'RR'!$A$2:$E$81"}</definedName>
    <definedName name="HTML_C_1_2" hidden="1">{"'RR'!$A$2:$E$81"}</definedName>
    <definedName name="HTML_C_2" localSheetId="13" hidden="1">{"'RR'!$A$2:$E$81"}</definedName>
    <definedName name="HTML_C_2" hidden="1">{"'RR'!$A$2:$E$81"}</definedName>
    <definedName name="HTML_CodePage" hidden="1">1252</definedName>
    <definedName name="HTML_Control" localSheetId="13" hidden="1">{"'RELATÓRIO'!$A$1:$E$20","'RELATÓRIO'!$A$22:$D$34","'INTERNET'!$A$31:$G$58","'INTERNET'!$A$1:$G$28","'SÉRIE HISTÓRICA'!$A$167:$H$212","'SÉRIE HISTÓRICA'!$A$56:$H$101"}</definedName>
    <definedName name="HTML_Control" hidden="1">{"'RELATÓRIO'!$A$1:$E$20","'RELATÓRIO'!$A$22:$D$34","'INTERNET'!$A$31:$G$58","'INTERNET'!$A$1:$G$28","'SÉRIE HISTÓRICA'!$A$167:$H$212","'SÉRIE HISTÓRICA'!$A$56:$H$101"}</definedName>
    <definedName name="HTML_Control_1" localSheetId="13" hidden="1">{"'REL CUSTODIF'!$B$1:$H$72"}</definedName>
    <definedName name="HTML_Control_1" hidden="1">{"'REL CUSTODIF'!$B$1:$H$72"}</definedName>
    <definedName name="HTML_Control_1_1" localSheetId="13" hidden="1">{"'REL CUSTODIF'!$B$1:$H$72"}</definedName>
    <definedName name="HTML_Control_1_1" hidden="1">{"'REL CUSTODIF'!$B$1:$H$72"}</definedName>
    <definedName name="HTML_Control_1_1_1" localSheetId="13" hidden="1">{"'REL CUSTODIF'!$B$1:$H$72"}</definedName>
    <definedName name="HTML_Control_1_1_1" hidden="1">{"'REL CUSTODIF'!$B$1:$H$72"}</definedName>
    <definedName name="HTML_Control_1_2" localSheetId="13" hidden="1">{"'REL CUSTODIF'!$B$1:$H$72"}</definedName>
    <definedName name="HTML_Control_1_2" hidden="1">{"'REL CUSTODIF'!$B$1:$H$72"}</definedName>
    <definedName name="HTML_Control_2" localSheetId="13" hidden="1">{"'ReceitaLiquidaME'!$AA$25:$AN$32"}</definedName>
    <definedName name="HTML_Control_2" hidden="1">{"'ReceitaLiquidaME'!$AA$25:$AN$32"}</definedName>
    <definedName name="HTML_Control_2_1" localSheetId="13" hidden="1">{"'ReceitaLiquidaME'!$AA$25:$AN$32"}</definedName>
    <definedName name="HTML_Control_2_1" hidden="1">{"'ReceitaLiquidaME'!$AA$25:$AN$32"}</definedName>
    <definedName name="HTML_Control_2_1_1" localSheetId="13" hidden="1">{"'ReceitaLiquidaME'!$AA$25:$AN$32"}</definedName>
    <definedName name="HTML_Control_2_1_1" hidden="1">{"'ReceitaLiquidaME'!$AA$25:$AN$32"}</definedName>
    <definedName name="HTML_Control_2_1_1_1" localSheetId="13" hidden="1">{"'ReceitaLiquidaME'!$AA$25:$AN$32"}</definedName>
    <definedName name="HTML_Control_2_1_1_1" hidden="1">{"'ReceitaLiquidaME'!$AA$25:$AN$32"}</definedName>
    <definedName name="HTML_Control_2_1_2" localSheetId="13" hidden="1">{"'ReceitaLiquidaME'!$AA$25:$AN$32"}</definedName>
    <definedName name="HTML_Control_2_1_2" hidden="1">{"'ReceitaLiquidaME'!$AA$25:$AN$32"}</definedName>
    <definedName name="HTML_Control_2_2" localSheetId="13" hidden="1">{"'ReceitaLiquidaME'!$AA$25:$AN$32"}</definedName>
    <definedName name="HTML_Control_2_2" hidden="1">{"'ReceitaLiquidaME'!$AA$25:$AN$32"}</definedName>
    <definedName name="HTML_Control_3" localSheetId="13" hidden="1">{"'REL CUSTODIF'!$B$1:$H$72"}</definedName>
    <definedName name="HTML_Control_3" hidden="1">{"'REL CUSTODIF'!$B$1:$H$72"}</definedName>
    <definedName name="HTML_Control1" localSheetId="13" hidden="1">{"'Placar Intranet'!$A$2:$K$24"}</definedName>
    <definedName name="HTML_Control1" hidden="1">{"'Placar Intranet'!$A$2:$K$24"}</definedName>
    <definedName name="HTML_Control1_1" localSheetId="13" hidden="1">{"'Placar Intranet'!$A$2:$K$24"}</definedName>
    <definedName name="HTML_Control1_1" hidden="1">{"'Placar Intranet'!$A$2:$K$24"}</definedName>
    <definedName name="HTML_Control1_1_1" localSheetId="13" hidden="1">{"'Placar Intranet'!$A$2:$K$24"}</definedName>
    <definedName name="HTML_Control1_1_1" hidden="1">{"'Placar Intranet'!$A$2:$K$24"}</definedName>
    <definedName name="HTML_Control1_1_1_1" localSheetId="13" hidden="1">{"'Placar Intranet'!$A$2:$K$24"}</definedName>
    <definedName name="HTML_Control1_1_1_1" hidden="1">{"'Placar Intranet'!$A$2:$K$24"}</definedName>
    <definedName name="HTML_Control1_1_2" localSheetId="13" hidden="1">{"'Placar Intranet'!$A$2:$K$24"}</definedName>
    <definedName name="HTML_Control1_1_2" hidden="1">{"'Placar Intranet'!$A$2:$K$24"}</definedName>
    <definedName name="HTML_Control1_2" localSheetId="13" hidden="1">{"'Placar Intranet'!$A$2:$K$24"}</definedName>
    <definedName name="HTML_Control1_2" hidden="1">{"'Placar Intranet'!$A$2:$K$24"}</definedName>
    <definedName name="html_control10" localSheetId="13" hidden="1">{"'RR'!$A$2:$E$81"}</definedName>
    <definedName name="html_control10" hidden="1">{"'RR'!$A$2:$E$81"}</definedName>
    <definedName name="html_control10_1" localSheetId="13" hidden="1">{"'RR'!$A$2:$E$81"}</definedName>
    <definedName name="html_control10_1" hidden="1">{"'RR'!$A$2:$E$81"}</definedName>
    <definedName name="html_control10_1_1" localSheetId="13" hidden="1">{"'RR'!$A$2:$E$81"}</definedName>
    <definedName name="html_control10_1_1" hidden="1">{"'RR'!$A$2:$E$81"}</definedName>
    <definedName name="html_control10_1_1_1" localSheetId="13" hidden="1">{"'RR'!$A$2:$E$81"}</definedName>
    <definedName name="html_control10_1_1_1" hidden="1">{"'RR'!$A$2:$E$81"}</definedName>
    <definedName name="html_control10_1_2" localSheetId="13" hidden="1">{"'RR'!$A$2:$E$81"}</definedName>
    <definedName name="html_control10_1_2" hidden="1">{"'RR'!$A$2:$E$81"}</definedName>
    <definedName name="html_control10_2" localSheetId="13" hidden="1">{"'RR'!$A$2:$E$81"}</definedName>
    <definedName name="html_control10_2" hidden="1">{"'RR'!$A$2:$E$81"}</definedName>
    <definedName name="html_control11" localSheetId="13" hidden="1">{"'RR'!$A$2:$E$81"}</definedName>
    <definedName name="html_control11" hidden="1">{"'RR'!$A$2:$E$81"}</definedName>
    <definedName name="html_control11_1" localSheetId="13" hidden="1">{"'RR'!$A$2:$E$81"}</definedName>
    <definedName name="html_control11_1" hidden="1">{"'RR'!$A$2:$E$81"}</definedName>
    <definedName name="html_control11_1_1" localSheetId="13" hidden="1">{"'RR'!$A$2:$E$81"}</definedName>
    <definedName name="html_control11_1_1" hidden="1">{"'RR'!$A$2:$E$81"}</definedName>
    <definedName name="html_control11_1_1_1" localSheetId="13" hidden="1">{"'RR'!$A$2:$E$81"}</definedName>
    <definedName name="html_control11_1_1_1" hidden="1">{"'RR'!$A$2:$E$81"}</definedName>
    <definedName name="html_control11_1_2" localSheetId="13" hidden="1">{"'RR'!$A$2:$E$81"}</definedName>
    <definedName name="html_control11_1_2" hidden="1">{"'RR'!$A$2:$E$81"}</definedName>
    <definedName name="html_control11_2" localSheetId="13" hidden="1">{"'RR'!$A$2:$E$81"}</definedName>
    <definedName name="html_control11_2" hidden="1">{"'RR'!$A$2:$E$81"}</definedName>
    <definedName name="html_control12" localSheetId="13" hidden="1">{"'RR'!$A$2:$E$81"}</definedName>
    <definedName name="html_control12" hidden="1">{"'RR'!$A$2:$E$81"}</definedName>
    <definedName name="html_control12_1" localSheetId="13" hidden="1">{"'RR'!$A$2:$E$81"}</definedName>
    <definedName name="html_control12_1" hidden="1">{"'RR'!$A$2:$E$81"}</definedName>
    <definedName name="html_control12_1_1" localSheetId="13" hidden="1">{"'RR'!$A$2:$E$81"}</definedName>
    <definedName name="html_control12_1_1" hidden="1">{"'RR'!$A$2:$E$81"}</definedName>
    <definedName name="html_control12_1_1_1" localSheetId="13" hidden="1">{"'RR'!$A$2:$E$81"}</definedName>
    <definedName name="html_control12_1_1_1" hidden="1">{"'RR'!$A$2:$E$81"}</definedName>
    <definedName name="html_control12_1_2" localSheetId="13" hidden="1">{"'RR'!$A$2:$E$81"}</definedName>
    <definedName name="html_control12_1_2" hidden="1">{"'RR'!$A$2:$E$81"}</definedName>
    <definedName name="html_control12_2" localSheetId="13" hidden="1">{"'RR'!$A$2:$E$81"}</definedName>
    <definedName name="html_control12_2" hidden="1">{"'RR'!$A$2:$E$81"}</definedName>
    <definedName name="html_control13" localSheetId="13" hidden="1">{"'RR'!$A$2:$E$81"}</definedName>
    <definedName name="html_control13" hidden="1">{"'RR'!$A$2:$E$81"}</definedName>
    <definedName name="html_control13_1" localSheetId="13" hidden="1">{"'RR'!$A$2:$E$81"}</definedName>
    <definedName name="html_control13_1" hidden="1">{"'RR'!$A$2:$E$81"}</definedName>
    <definedName name="html_control13_1_1" localSheetId="13" hidden="1">{"'RR'!$A$2:$E$81"}</definedName>
    <definedName name="html_control13_1_1" hidden="1">{"'RR'!$A$2:$E$81"}</definedName>
    <definedName name="html_control13_1_1_1" localSheetId="13" hidden="1">{"'RR'!$A$2:$E$81"}</definedName>
    <definedName name="html_control13_1_1_1" hidden="1">{"'RR'!$A$2:$E$81"}</definedName>
    <definedName name="html_control13_1_2" localSheetId="13" hidden="1">{"'RR'!$A$2:$E$81"}</definedName>
    <definedName name="html_control13_1_2" hidden="1">{"'RR'!$A$2:$E$81"}</definedName>
    <definedName name="html_control13_2" localSheetId="13" hidden="1">{"'RR'!$A$2:$E$81"}</definedName>
    <definedName name="html_control13_2" hidden="1">{"'RR'!$A$2:$E$81"}</definedName>
    <definedName name="html_control14" localSheetId="13" hidden="1">{"'RR'!$A$2:$E$81"}</definedName>
    <definedName name="html_control14" hidden="1">{"'RR'!$A$2:$E$81"}</definedName>
    <definedName name="html_control14_1" localSheetId="13" hidden="1">{"'RR'!$A$2:$E$81"}</definedName>
    <definedName name="html_control14_1" hidden="1">{"'RR'!$A$2:$E$81"}</definedName>
    <definedName name="html_control14_1_1" localSheetId="13" hidden="1">{"'RR'!$A$2:$E$81"}</definedName>
    <definedName name="html_control14_1_1" hidden="1">{"'RR'!$A$2:$E$81"}</definedName>
    <definedName name="html_control14_1_1_1" localSheetId="13" hidden="1">{"'RR'!$A$2:$E$81"}</definedName>
    <definedName name="html_control14_1_1_1" hidden="1">{"'RR'!$A$2:$E$81"}</definedName>
    <definedName name="html_control14_1_2" localSheetId="13" hidden="1">{"'RR'!$A$2:$E$81"}</definedName>
    <definedName name="html_control14_1_2" hidden="1">{"'RR'!$A$2:$E$81"}</definedName>
    <definedName name="html_control14_2" localSheetId="13" hidden="1">{"'RR'!$A$2:$E$81"}</definedName>
    <definedName name="html_control14_2" hidden="1">{"'RR'!$A$2:$E$81"}</definedName>
    <definedName name="html_control2" localSheetId="13" hidden="1">{"'RR'!$A$2:$E$81"}</definedName>
    <definedName name="html_control2" hidden="1">{"'RR'!$A$2:$E$81"}</definedName>
    <definedName name="html_control2_1" localSheetId="13" hidden="1">{"'RR'!$A$2:$E$81"}</definedName>
    <definedName name="html_control2_1" hidden="1">{"'RR'!$A$2:$E$81"}</definedName>
    <definedName name="html_control2_1_1" localSheetId="13" hidden="1">{"'RR'!$A$2:$E$81"}</definedName>
    <definedName name="html_control2_1_1" hidden="1">{"'RR'!$A$2:$E$81"}</definedName>
    <definedName name="html_control2_1_1_1" localSheetId="13" hidden="1">{"'RR'!$A$2:$E$81"}</definedName>
    <definedName name="html_control2_1_1_1" hidden="1">{"'RR'!$A$2:$E$81"}</definedName>
    <definedName name="html_control2_1_2" localSheetId="13" hidden="1">{"'RR'!$A$2:$E$81"}</definedName>
    <definedName name="html_control2_1_2" hidden="1">{"'RR'!$A$2:$E$81"}</definedName>
    <definedName name="html_control2_2" localSheetId="13" hidden="1">{"'RR'!$A$2:$E$81"}</definedName>
    <definedName name="html_control2_2" hidden="1">{"'RR'!$A$2:$E$81"}</definedName>
    <definedName name="HTML_CONTROL20" localSheetId="13" hidden="1">{"'RR'!$A$2:$E$81"}</definedName>
    <definedName name="HTML_CONTROL20" hidden="1">{"'RR'!$A$2:$E$81"}</definedName>
    <definedName name="HTML_CONTROL20_1" localSheetId="13" hidden="1">{"'RR'!$A$2:$E$81"}</definedName>
    <definedName name="HTML_CONTROL20_1" hidden="1">{"'RR'!$A$2:$E$81"}</definedName>
    <definedName name="HTML_CONTROL20_1_1" localSheetId="13" hidden="1">{"'RR'!$A$2:$E$81"}</definedName>
    <definedName name="HTML_CONTROL20_1_1" hidden="1">{"'RR'!$A$2:$E$81"}</definedName>
    <definedName name="HTML_CONTROL20_1_1_1" localSheetId="13" hidden="1">{"'RR'!$A$2:$E$81"}</definedName>
    <definedName name="HTML_CONTROL20_1_1_1" hidden="1">{"'RR'!$A$2:$E$81"}</definedName>
    <definedName name="HTML_CONTROL20_1_2" localSheetId="13" hidden="1">{"'RR'!$A$2:$E$81"}</definedName>
    <definedName name="HTML_CONTROL20_1_2" hidden="1">{"'RR'!$A$2:$E$81"}</definedName>
    <definedName name="HTML_CONTROL20_2" localSheetId="13" hidden="1">{"'RR'!$A$2:$E$81"}</definedName>
    <definedName name="HTML_CONTROL20_2" hidden="1">{"'RR'!$A$2:$E$81"}</definedName>
    <definedName name="HTML_CONTROL21" localSheetId="13" hidden="1">{"'RR'!$A$2:$E$81"}</definedName>
    <definedName name="HTML_CONTROL21" hidden="1">{"'RR'!$A$2:$E$81"}</definedName>
    <definedName name="HTML_CONTROL21_1" localSheetId="13" hidden="1">{"'RR'!$A$2:$E$81"}</definedName>
    <definedName name="HTML_CONTROL21_1" hidden="1">{"'RR'!$A$2:$E$81"}</definedName>
    <definedName name="HTML_CONTROL21_1_1" localSheetId="13" hidden="1">{"'RR'!$A$2:$E$81"}</definedName>
    <definedName name="HTML_CONTROL21_1_1" hidden="1">{"'RR'!$A$2:$E$81"}</definedName>
    <definedName name="HTML_CONTROL21_1_1_1" localSheetId="13" hidden="1">{"'RR'!$A$2:$E$81"}</definedName>
    <definedName name="HTML_CONTROL21_1_1_1" hidden="1">{"'RR'!$A$2:$E$81"}</definedName>
    <definedName name="HTML_CONTROL21_1_2" localSheetId="13" hidden="1">{"'RR'!$A$2:$E$81"}</definedName>
    <definedName name="HTML_CONTROL21_1_2" hidden="1">{"'RR'!$A$2:$E$81"}</definedName>
    <definedName name="HTML_CONTROL21_2" localSheetId="13" hidden="1">{"'RR'!$A$2:$E$81"}</definedName>
    <definedName name="HTML_CONTROL21_2" hidden="1">{"'RR'!$A$2:$E$81"}</definedName>
    <definedName name="HTML_CONTROL3" localSheetId="13" hidden="1">{"'RR'!$A$2:$E$81"}</definedName>
    <definedName name="HTML_CONTROL3" hidden="1">{"'RR'!$A$2:$E$81"}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"C:\DIVULGAÇÃO INPC IPCA 2001\inpc0501.htm"</definedName>
    <definedName name="HTML_PathFileMac" hidden="1">"Macintosh HD:HomePageStuff:New_Home_Page:datafile:histret.html"</definedName>
    <definedName name="HTML_PathTemplate" hidden="1">"F:\Farol Comparativo.htm"</definedName>
    <definedName name="HTML_Title" hidden="1">""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" localSheetId="13" hidden="1">{"'gráf jan00'!$A$1:$AK$41"}</definedName>
    <definedName name="HU" hidden="1">{"'gráf jan00'!$A$1:$AK$41"}</definedName>
    <definedName name="HU_1" localSheetId="13" hidden="1">{"'gráf jan00'!$A$1:$AK$41"}</definedName>
    <definedName name="HU_1" hidden="1">{"'gráf jan00'!$A$1:$AK$41"}</definedName>
    <definedName name="HU_1_1" localSheetId="13" hidden="1">{"'gráf jan00'!$A$1:$AK$41"}</definedName>
    <definedName name="HU_1_1" hidden="1">{"'gráf jan00'!$A$1:$AK$41"}</definedName>
    <definedName name="HU_1_1_1" localSheetId="13" hidden="1">{"'gráf jan00'!$A$1:$AK$41"}</definedName>
    <definedName name="HU_1_1_1" hidden="1">{"'gráf jan00'!$A$1:$AK$41"}</definedName>
    <definedName name="HU_1_2" localSheetId="13" hidden="1">{"'gráf jan00'!$A$1:$AK$41"}</definedName>
    <definedName name="HU_1_2" hidden="1">{"'gráf jan00'!$A$1:$AK$41"}</definedName>
    <definedName name="HU_2" localSheetId="13" hidden="1">{"'gráf jan00'!$A$1:$AK$41"}</definedName>
    <definedName name="HU_2" hidden="1">{"'gráf jan00'!$A$1:$AK$41"}</definedName>
    <definedName name="hugo" localSheetId="13" hidden="1">{"'Quadro'!$A$4:$BG$78"}</definedName>
    <definedName name="hugo" hidden="1">{"'Quadro'!$A$4:$BG$78"}</definedName>
    <definedName name="hva" localSheetId="13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hva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HVNGHN" localSheetId="13" hidden="1">{"'gráf jan00'!$A$1:$AK$41"}</definedName>
    <definedName name="HVNGHN" hidden="1">{"'gráf jan00'!$A$1:$AK$41"}</definedName>
    <definedName name="i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c" localSheetId="13" hidden="1">{#N/A,#N/A,FALSE,"지침";#N/A,#N/A,FALSE,"환경분석";#N/A,#N/A,FALSE,"Sheet16"}</definedName>
    <definedName name="ic" hidden="1">{#N/A,#N/A,FALSE,"지침";#N/A,#N/A,FALSE,"환경분석";#N/A,#N/A,FALSE,"Sheet16"}</definedName>
    <definedName name="ic_1" localSheetId="13" hidden="1">{#N/A,#N/A,FALSE,"지침";#N/A,#N/A,FALSE,"환경분석";#N/A,#N/A,FALSE,"Sheet16"}</definedName>
    <definedName name="ic_1" hidden="1">{#N/A,#N/A,FALSE,"지침";#N/A,#N/A,FALSE,"환경분석";#N/A,#N/A,FALSE,"Sheet16"}</definedName>
    <definedName name="ic_1_1" localSheetId="13" hidden="1">{#N/A,#N/A,FALSE,"지침";#N/A,#N/A,FALSE,"환경분석";#N/A,#N/A,FALSE,"Sheet16"}</definedName>
    <definedName name="ic_1_1" hidden="1">{#N/A,#N/A,FALSE,"지침";#N/A,#N/A,FALSE,"환경분석";#N/A,#N/A,FALSE,"Sheet16"}</definedName>
    <definedName name="ic_1_1_1" localSheetId="13" hidden="1">{#N/A,#N/A,FALSE,"지침";#N/A,#N/A,FALSE,"환경분석";#N/A,#N/A,FALSE,"Sheet16"}</definedName>
    <definedName name="ic_1_1_1" hidden="1">{#N/A,#N/A,FALSE,"지침";#N/A,#N/A,FALSE,"환경분석";#N/A,#N/A,FALSE,"Sheet16"}</definedName>
    <definedName name="ic_1_2" localSheetId="13" hidden="1">{#N/A,#N/A,FALSE,"지침";#N/A,#N/A,FALSE,"환경분석";#N/A,#N/A,FALSE,"Sheet16"}</definedName>
    <definedName name="ic_1_2" hidden="1">{#N/A,#N/A,FALSE,"지침";#N/A,#N/A,FALSE,"환경분석";#N/A,#N/A,FALSE,"Sheet16"}</definedName>
    <definedName name="ic_2" localSheetId="13" hidden="1">{#N/A,#N/A,FALSE,"지침";#N/A,#N/A,FALSE,"환경분석";#N/A,#N/A,FALSE,"Sheet16"}</definedName>
    <definedName name="ic_2" hidden="1">{#N/A,#N/A,FALSE,"지침";#N/A,#N/A,FALSE,"환경분석";#N/A,#N/A,FALSE,"Sheet16"}</definedName>
    <definedName name="Ícaro" localSheetId="13" hidden="1">{#N/A,#N/A,FALSE,"Cronograma";#N/A,#N/A,FALSE,"Cronogr. 2"}</definedName>
    <definedName name="Ícaro" hidden="1">{#N/A,#N/A,FALSE,"Cronograma";#N/A,#N/A,FALSE,"Cronogr. 2"}</definedName>
    <definedName name="icd" localSheetId="13" hidden="1">{"'CptDifn'!$AA$32:$AG$32"}</definedName>
    <definedName name="icd" hidden="1">{"'CptDifn'!$AA$32:$AG$32"}</definedName>
    <definedName name="icd_1" localSheetId="13" hidden="1">{"'CptDifn'!$AA$32:$AG$32"}</definedName>
    <definedName name="icd_1" hidden="1">{"'CptDifn'!$AA$32:$AG$32"}</definedName>
    <definedName name="icd_1_1" localSheetId="13" hidden="1">{"'CptDifn'!$AA$32:$AG$32"}</definedName>
    <definedName name="icd_1_1" hidden="1">{"'CptDifn'!$AA$32:$AG$32"}</definedName>
    <definedName name="icd_1_1_1" localSheetId="13" hidden="1">{"'CptDifn'!$AA$32:$AG$32"}</definedName>
    <definedName name="icd_1_1_1" hidden="1">{"'CptDifn'!$AA$32:$AG$32"}</definedName>
    <definedName name="icd_1_2" localSheetId="13" hidden="1">{"'CptDifn'!$AA$32:$AG$32"}</definedName>
    <definedName name="icd_1_2" hidden="1">{"'CptDifn'!$AA$32:$AG$32"}</definedName>
    <definedName name="icd_2" localSheetId="13" hidden="1">{"'CptDifn'!$AA$32:$AG$32"}</definedName>
    <definedName name="icd_2" hidden="1">{"'CptDifn'!$AA$32:$AG$32"}</definedName>
    <definedName name="içuioç" localSheetId="13" hidden="1">{"'gráf jan00'!$A$1:$AK$41"}</definedName>
    <definedName name="içuioç" hidden="1">{"'gráf jan00'!$A$1:$AK$41"}</definedName>
    <definedName name="içuioç_1" localSheetId="13" hidden="1">{"'gráf jan00'!$A$1:$AK$41"}</definedName>
    <definedName name="içuioç_1" hidden="1">{"'gráf jan00'!$A$1:$AK$41"}</definedName>
    <definedName name="içuioç_1_1" localSheetId="13" hidden="1">{"'gráf jan00'!$A$1:$AK$41"}</definedName>
    <definedName name="içuioç_1_1" hidden="1">{"'gráf jan00'!$A$1:$AK$41"}</definedName>
    <definedName name="içuioç_1_1_1" localSheetId="13" hidden="1">{"'gráf jan00'!$A$1:$AK$41"}</definedName>
    <definedName name="içuioç_1_1_1" hidden="1">{"'gráf jan00'!$A$1:$AK$41"}</definedName>
    <definedName name="içuioç_1_2" localSheetId="13" hidden="1">{"'gráf jan00'!$A$1:$AK$41"}</definedName>
    <definedName name="içuioç_1_2" hidden="1">{"'gráf jan00'!$A$1:$AK$41"}</definedName>
    <definedName name="içuioç_2" localSheetId="13" hidden="1">{"'gráf jan00'!$A$1:$AK$41"}</definedName>
    <definedName name="içuioç_2" hidden="1">{"'gráf jan00'!$A$1:$AK$41"}</definedName>
    <definedName name="Ident" localSheetId="13" hidden="1">{"'RR'!$A$2:$E$81"}</definedName>
    <definedName name="Ident" hidden="1">{"'RR'!$A$2:$E$81"}</definedName>
    <definedName name="Ident_1" localSheetId="13" hidden="1">{"'RR'!$A$2:$E$81"}</definedName>
    <definedName name="Ident_1" hidden="1">{"'RR'!$A$2:$E$81"}</definedName>
    <definedName name="Ident_1_1" localSheetId="13" hidden="1">{"'RR'!$A$2:$E$81"}</definedName>
    <definedName name="Ident_1_1" hidden="1">{"'RR'!$A$2:$E$81"}</definedName>
    <definedName name="Ident_1_1_1" localSheetId="13" hidden="1">{"'RR'!$A$2:$E$81"}</definedName>
    <definedName name="Ident_1_1_1" hidden="1">{"'RR'!$A$2:$E$81"}</definedName>
    <definedName name="Ident_1_2" localSheetId="13" hidden="1">{"'RR'!$A$2:$E$81"}</definedName>
    <definedName name="Ident_1_2" hidden="1">{"'RR'!$A$2:$E$81"}</definedName>
    <definedName name="Ident_2" localSheetId="13" hidden="1">{"'RR'!$A$2:$E$81"}</definedName>
    <definedName name="Ident_2" hidden="1">{"'RR'!$A$2:$E$81"}</definedName>
    <definedName name="IdentCausas_pareto" localSheetId="13" hidden="1">{"'RR'!$A$2:$E$81"}</definedName>
    <definedName name="IdentCausas_pareto" hidden="1">{"'RR'!$A$2:$E$81"}</definedName>
    <definedName name="IdentCausas_pareto_1" localSheetId="13" hidden="1">{"'RR'!$A$2:$E$81"}</definedName>
    <definedName name="IdentCausas_pareto_1" hidden="1">{"'RR'!$A$2:$E$81"}</definedName>
    <definedName name="IdentCausas_pareto_1_1" localSheetId="13" hidden="1">{"'RR'!$A$2:$E$81"}</definedName>
    <definedName name="IdentCausas_pareto_1_1" hidden="1">{"'RR'!$A$2:$E$81"}</definedName>
    <definedName name="IdentCausas_pareto_1_1_1" localSheetId="13" hidden="1">{"'RR'!$A$2:$E$81"}</definedName>
    <definedName name="IdentCausas_pareto_1_1_1" hidden="1">{"'RR'!$A$2:$E$81"}</definedName>
    <definedName name="IdentCausas_pareto_1_2" localSheetId="13" hidden="1">{"'RR'!$A$2:$E$81"}</definedName>
    <definedName name="IdentCausas_pareto_1_2" hidden="1">{"'RR'!$A$2:$E$81"}</definedName>
    <definedName name="IdentCausas_pareto_2" localSheetId="13" hidden="1">{"'RR'!$A$2:$E$81"}</definedName>
    <definedName name="IdentCausas_pareto_2" hidden="1">{"'RR'!$A$2:$E$81"}</definedName>
    <definedName name="IDENTICAÇÃO2" localSheetId="13" hidden="1">{"'RR'!$A$2:$E$81"}</definedName>
    <definedName name="IDENTICAÇÃO2" hidden="1">{"'RR'!$A$2:$E$81"}</definedName>
    <definedName name="IDENTICAÇÃO2_1" localSheetId="13" hidden="1">{"'RR'!$A$2:$E$81"}</definedName>
    <definedName name="IDENTICAÇÃO2_1" hidden="1">{"'RR'!$A$2:$E$81"}</definedName>
    <definedName name="IDENTICAÇÃO2_1_1" localSheetId="13" hidden="1">{"'RR'!$A$2:$E$81"}</definedName>
    <definedName name="IDENTICAÇÃO2_1_1" hidden="1">{"'RR'!$A$2:$E$81"}</definedName>
    <definedName name="IDENTICAÇÃO2_1_1_1" localSheetId="13" hidden="1">{"'RR'!$A$2:$E$81"}</definedName>
    <definedName name="IDENTICAÇÃO2_1_1_1" hidden="1">{"'RR'!$A$2:$E$81"}</definedName>
    <definedName name="IDENTICAÇÃO2_1_2" localSheetId="13" hidden="1">{"'RR'!$A$2:$E$81"}</definedName>
    <definedName name="IDENTICAÇÃO2_1_2" hidden="1">{"'RR'!$A$2:$E$81"}</definedName>
    <definedName name="IDENTICAÇÃO2_2" localSheetId="13" hidden="1">{"'RR'!$A$2:$E$81"}</definedName>
    <definedName name="IDENTICAÇÃO2_2" hidden="1">{"'RR'!$A$2:$E$81"}</definedName>
    <definedName name="Identificação_EFVM" localSheetId="13" hidden="1">{"'RR'!$A$2:$E$81"}</definedName>
    <definedName name="Identificação_EFVM" hidden="1">{"'RR'!$A$2:$E$81"}</definedName>
    <definedName name="Identificação_EFVM_1" localSheetId="13" hidden="1">{"'RR'!$A$2:$E$81"}</definedName>
    <definedName name="Identificação_EFVM_1" hidden="1">{"'RR'!$A$2:$E$81"}</definedName>
    <definedName name="Identificação_EFVM_1_1" localSheetId="13" hidden="1">{"'RR'!$A$2:$E$81"}</definedName>
    <definedName name="Identificação_EFVM_1_1" hidden="1">{"'RR'!$A$2:$E$81"}</definedName>
    <definedName name="Identificação_EFVM_1_1_1" localSheetId="13" hidden="1">{"'RR'!$A$2:$E$81"}</definedName>
    <definedName name="Identificação_EFVM_1_1_1" hidden="1">{"'RR'!$A$2:$E$81"}</definedName>
    <definedName name="Identificação_EFVM_1_2" localSheetId="13" hidden="1">{"'RR'!$A$2:$E$81"}</definedName>
    <definedName name="Identificação_EFVM_1_2" hidden="1">{"'RR'!$A$2:$E$81"}</definedName>
    <definedName name="Identificação_EFVM_2" localSheetId="13" hidden="1">{"'RR'!$A$2:$E$81"}</definedName>
    <definedName name="Identificação_EFVM_2" hidden="1">{"'RR'!$A$2:$E$81"}</definedName>
    <definedName name="Igor" localSheetId="13" hidden="1">{"'CptDifn'!$AA$32:$AG$32"}</definedName>
    <definedName name="Igor" hidden="1">{"'CptDifn'!$AA$32:$AG$32"}</definedName>
    <definedName name="Igor_1" localSheetId="13" hidden="1">{"'CptDifn'!$AA$32:$AG$32"}</definedName>
    <definedName name="Igor_1" hidden="1">{"'CptDifn'!$AA$32:$AG$32"}</definedName>
    <definedName name="Igor_1_1" localSheetId="13" hidden="1">{"'CptDifn'!$AA$32:$AG$32"}</definedName>
    <definedName name="Igor_1_1" hidden="1">{"'CptDifn'!$AA$32:$AG$32"}</definedName>
    <definedName name="Igor_1_1_1" localSheetId="13" hidden="1">{"'CptDifn'!$AA$32:$AG$32"}</definedName>
    <definedName name="Igor_1_1_1" hidden="1">{"'CptDifn'!$AA$32:$AG$32"}</definedName>
    <definedName name="Igor_1_2" localSheetId="13" hidden="1">{"'CptDifn'!$AA$32:$AG$32"}</definedName>
    <definedName name="Igor_1_2" hidden="1">{"'CptDifn'!$AA$32:$AG$32"}</definedName>
    <definedName name="Igor_2" localSheetId="13" hidden="1">{"'CptDifn'!$AA$32:$AG$32"}</definedName>
    <definedName name="Igor_2" hidden="1">{"'CptDifn'!$AA$32:$AG$32"}</definedName>
    <definedName name="IGPM">#REF!</definedName>
    <definedName name="ii" localSheetId="13" hidden="1">{"'teste'!$B$2:$R$49"}</definedName>
    <definedName name="ii" hidden="1">{"'teste'!$B$2:$R$49"}</definedName>
    <definedName name="II_Sid_Pet_Agr_Con" localSheetId="13" hidden="1">{"'CptDifn'!$AA$32:$AG$32"}</definedName>
    <definedName name="II_Sid_Pet_Agr_Con" hidden="1">{"'CptDifn'!$AA$32:$AG$32"}</definedName>
    <definedName name="II_Sid_Pet_Agr_Con_1" localSheetId="13" hidden="1">{"'CptDifn'!$AA$32:$AG$32"}</definedName>
    <definedName name="II_Sid_Pet_Agr_Con_1" hidden="1">{"'CptDifn'!$AA$32:$AG$32"}</definedName>
    <definedName name="II_Sid_Pet_Agr_Con_1_1" localSheetId="13" hidden="1">{"'CptDifn'!$AA$32:$AG$32"}</definedName>
    <definedName name="II_Sid_Pet_Agr_Con_1_1" hidden="1">{"'CptDifn'!$AA$32:$AG$32"}</definedName>
    <definedName name="II_Sid_Pet_Agr_Con_1_1_1" localSheetId="13" hidden="1">{"'CptDifn'!$AA$32:$AG$32"}</definedName>
    <definedName name="II_Sid_Pet_Agr_Con_1_1_1" hidden="1">{"'CptDifn'!$AA$32:$AG$32"}</definedName>
    <definedName name="II_Sid_Pet_Agr_Con_1_2" localSheetId="13" hidden="1">{"'CptDifn'!$AA$32:$AG$32"}</definedName>
    <definedName name="II_Sid_Pet_Agr_Con_1_2" hidden="1">{"'CptDifn'!$AA$32:$AG$32"}</definedName>
    <definedName name="II_Sid_Pet_Agr_Con_2" localSheetId="13" hidden="1">{"'CptDifn'!$AA$32:$AG$32"}</definedName>
    <definedName name="II_Sid_Pet_Agr_Con_2" hidden="1">{"'CptDifn'!$AA$32:$AG$32"}</definedName>
    <definedName name="II1cabo" localSheetId="13" hidden="1">{"'CptDifn'!$AA$32:$AG$32"}</definedName>
    <definedName name="II1cabo" hidden="1">{"'CptDifn'!$AA$32:$AG$32"}</definedName>
    <definedName name="II1cabo_1" localSheetId="13" hidden="1">{"'CptDifn'!$AA$32:$AG$32"}</definedName>
    <definedName name="II1cabo_1" hidden="1">{"'CptDifn'!$AA$32:$AG$32"}</definedName>
    <definedName name="II1cabo_1_1" localSheetId="13" hidden="1">{"'CptDifn'!$AA$32:$AG$32"}</definedName>
    <definedName name="II1cabo_1_1" hidden="1">{"'CptDifn'!$AA$32:$AG$32"}</definedName>
    <definedName name="II1cabo_1_1_1" localSheetId="13" hidden="1">{"'CptDifn'!$AA$32:$AG$32"}</definedName>
    <definedName name="II1cabo_1_1_1" hidden="1">{"'CptDifn'!$AA$32:$AG$32"}</definedName>
    <definedName name="II1cabo_1_2" localSheetId="13" hidden="1">{"'CptDifn'!$AA$32:$AG$32"}</definedName>
    <definedName name="II1cabo_1_2" hidden="1">{"'CptDifn'!$AA$32:$AG$32"}</definedName>
    <definedName name="II1cabo_2" localSheetId="13" hidden="1">{"'CptDifn'!$AA$32:$AG$32"}</definedName>
    <definedName name="II1cabo_2" hidden="1">{"'CptDifn'!$AA$32:$AG$32"}</definedName>
    <definedName name="II1TVV" localSheetId="13" hidden="1">{"'CptDifn'!$AA$32:$AG$32"}</definedName>
    <definedName name="II1TVV" hidden="1">{"'CptDifn'!$AA$32:$AG$32"}</definedName>
    <definedName name="II1TVV_1" localSheetId="13" hidden="1">{"'CptDifn'!$AA$32:$AG$32"}</definedName>
    <definedName name="II1TVV_1" hidden="1">{"'CptDifn'!$AA$32:$AG$32"}</definedName>
    <definedName name="II1TVV_1_1" localSheetId="13" hidden="1">{"'CptDifn'!$AA$32:$AG$32"}</definedName>
    <definedName name="II1TVV_1_1" hidden="1">{"'CptDifn'!$AA$32:$AG$32"}</definedName>
    <definedName name="II1TVV_1_1_1" localSheetId="13" hidden="1">{"'CptDifn'!$AA$32:$AG$32"}</definedName>
    <definedName name="II1TVV_1_1_1" hidden="1">{"'CptDifn'!$AA$32:$AG$32"}</definedName>
    <definedName name="II1TVV_1_2" localSheetId="13" hidden="1">{"'CptDifn'!$AA$32:$AG$32"}</definedName>
    <definedName name="II1TVV_1_2" hidden="1">{"'CptDifn'!$AA$32:$AG$32"}</definedName>
    <definedName name="II1TVV_2" localSheetId="13" hidden="1">{"'CptDifn'!$AA$32:$AG$32"}</definedName>
    <definedName name="II1TVV_2" hidden="1">{"'CptDifn'!$AA$32:$AG$32"}</definedName>
    <definedName name="II2_TVV" localSheetId="13" hidden="1">{"'CptDifn'!$AA$32:$AG$32"}</definedName>
    <definedName name="II2_TVV" hidden="1">{"'CptDifn'!$AA$32:$AG$32"}</definedName>
    <definedName name="II2_TVV_1" localSheetId="13" hidden="1">{"'CptDifn'!$AA$32:$AG$32"}</definedName>
    <definedName name="II2_TVV_1" hidden="1">{"'CptDifn'!$AA$32:$AG$32"}</definedName>
    <definedName name="II2_TVV_1_1" localSheetId="13" hidden="1">{"'CptDifn'!$AA$32:$AG$32"}</definedName>
    <definedName name="II2_TVV_1_1" hidden="1">{"'CptDifn'!$AA$32:$AG$32"}</definedName>
    <definedName name="II2_TVV_1_1_1" localSheetId="13" hidden="1">{"'CptDifn'!$AA$32:$AG$32"}</definedName>
    <definedName name="II2_TVV_1_1_1" hidden="1">{"'CptDifn'!$AA$32:$AG$32"}</definedName>
    <definedName name="II2_TVV_1_2" localSheetId="13" hidden="1">{"'CptDifn'!$AA$32:$AG$32"}</definedName>
    <definedName name="II2_TVV_1_2" hidden="1">{"'CptDifn'!$AA$32:$AG$32"}</definedName>
    <definedName name="II2_TVV_2" localSheetId="13" hidden="1">{"'CptDifn'!$AA$32:$AG$32"}</definedName>
    <definedName name="II2_TVV_2" hidden="1">{"'CptDifn'!$AA$32:$AG$32"}</definedName>
    <definedName name="II3_TVV" localSheetId="13" hidden="1">{"'CptDifn'!$AA$32:$AG$32"}</definedName>
    <definedName name="II3_TVV" hidden="1">{"'CptDifn'!$AA$32:$AG$32"}</definedName>
    <definedName name="II3_TVV_1" localSheetId="13" hidden="1">{"'CptDifn'!$AA$32:$AG$32"}</definedName>
    <definedName name="II3_TVV_1" hidden="1">{"'CptDifn'!$AA$32:$AG$32"}</definedName>
    <definedName name="II3_TVV_1_1" localSheetId="13" hidden="1">{"'CptDifn'!$AA$32:$AG$32"}</definedName>
    <definedName name="II3_TVV_1_1" hidden="1">{"'CptDifn'!$AA$32:$AG$32"}</definedName>
    <definedName name="II3_TVV_1_1_1" localSheetId="13" hidden="1">{"'CptDifn'!$AA$32:$AG$32"}</definedName>
    <definedName name="II3_TVV_1_1_1" hidden="1">{"'CptDifn'!$AA$32:$AG$32"}</definedName>
    <definedName name="II3_TVV_1_2" localSheetId="13" hidden="1">{"'CptDifn'!$AA$32:$AG$32"}</definedName>
    <definedName name="II3_TVV_1_2" hidden="1">{"'CptDifn'!$AA$32:$AG$32"}</definedName>
    <definedName name="II3_TVV_2" localSheetId="13" hidden="1">{"'CptDifn'!$AA$32:$AG$32"}</definedName>
    <definedName name="II3_TVV_2" hidden="1">{"'CptDifn'!$AA$32:$AG$32"}</definedName>
    <definedName name="iiii" localSheetId="13" hidden="1">{"'CptDifn'!$AA$32:$AG$32"}</definedName>
    <definedName name="iiii" hidden="1">{"'CptDifn'!$AA$32:$AG$32"}</definedName>
    <definedName name="iiii_1" localSheetId="13" hidden="1">{"'CptDifn'!$AA$32:$AG$32"}</definedName>
    <definedName name="iiii_1" hidden="1">{"'CptDifn'!$AA$32:$AG$32"}</definedName>
    <definedName name="iiii_1_1" localSheetId="13" hidden="1">{"'CptDifn'!$AA$32:$AG$32"}</definedName>
    <definedName name="iiii_1_1" hidden="1">{"'CptDifn'!$AA$32:$AG$32"}</definedName>
    <definedName name="iiii_1_1_1" localSheetId="13" hidden="1">{"'CptDifn'!$AA$32:$AG$32"}</definedName>
    <definedName name="iiii_1_1_1" hidden="1">{"'CptDifn'!$AA$32:$AG$32"}</definedName>
    <definedName name="iiii_1_2" localSheetId="13" hidden="1">{"'CptDifn'!$AA$32:$AG$32"}</definedName>
    <definedName name="iiii_1_2" hidden="1">{"'CptDifn'!$AA$32:$AG$32"}</definedName>
    <definedName name="iiii_2" localSheetId="13" hidden="1">{"'CptDifn'!$AA$32:$AG$32"}</definedName>
    <definedName name="iiii_2" hidden="1">{"'CptDifn'!$AA$32:$AG$32"}</definedName>
    <definedName name="IIIII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III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instalaçõ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instalaçõ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JFLUYF" hidden="1">#REF!</definedName>
    <definedName name="iLUMINAÇÃO" localSheetId="13" hidden="1">{#N/A,#N/A,FALSE,"ANEXO3 99 ERA";#N/A,#N/A,FALSE,"ANEXO3 99 UBÁ2";#N/A,#N/A,FALSE,"ANEXO3 99 DTU";#N/A,#N/A,FALSE,"ANEXO3 99 RDR";#N/A,#N/A,FALSE,"ANEXO3 99 UBÁ4";#N/A,#N/A,FALSE,"ANEXO3 99 UBÁ6"}</definedName>
    <definedName name="iLUMINAÇÃO" hidden="1">{#N/A,#N/A,FALSE,"ANEXO3 99 ERA";#N/A,#N/A,FALSE,"ANEXO3 99 UBÁ2";#N/A,#N/A,FALSE,"ANEXO3 99 DTU";#N/A,#N/A,FALSE,"ANEXO3 99 RDR";#N/A,#N/A,FALSE,"ANEXO3 99 UBÁ4";#N/A,#N/A,FALSE,"ANEXO3 99 UBÁ6"}</definedName>
    <definedName name="immmm" localSheetId="13" hidden="1">{#N/A,#N/A,FALSE,"DEF1";#N/A,#N/A,FALSE,"DEF2";#N/A,#N/A,FALSE,"DEF3"}</definedName>
    <definedName name="immmm" hidden="1">{#N/A,#N/A,FALSE,"DEF1";#N/A,#N/A,FALSE,"DEF2";#N/A,#N/A,FALSE,"DEF3"}</definedName>
    <definedName name="IMP" hidden="1">#REF!</definedName>
    <definedName name="in" localSheetId="13" hidden="1">{#N/A,#N/A,FALSE,"DEF1";#N/A,#N/A,FALSE,"DEF2";#N/A,#N/A,FALSE,"DEF3"}</definedName>
    <definedName name="in" hidden="1">{#N/A,#N/A,FALSE,"DEF1";#N/A,#N/A,FALSE,"DEF2";#N/A,#N/A,FALSE,"DEF3"}</definedName>
    <definedName name="INCC">OFFSET(#REF!,,,COUNTA(#REF!)-1,2)</definedName>
    <definedName name="incluir" hidden="1">TRUE</definedName>
    <definedName name="INDICES">#REF!</definedName>
    <definedName name="inf" localSheetId="13" hidden="1">{"'Dados Gerais'!$A$1:$M$37"}</definedName>
    <definedName name="inf" hidden="1">{"'Dados Gerais'!$A$1:$M$37"}</definedName>
    <definedName name="Inflació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flac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fra" localSheetId="13" hidden="1">{"'Quadro'!$A$4:$BG$78"}</definedName>
    <definedName name="Infra" hidden="1">{"'Quadro'!$A$4:$BG$78"}</definedName>
    <definedName name="instalaçoe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stalaçoe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SUMO">[21]componentes!$B$5:$F$30002</definedName>
    <definedName name="Insumos" hidden="1">#REF!</definedName>
    <definedName name="int" localSheetId="13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int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INTERCO" localSheetId="13" hidden="1">{"Pèrdues i Guanys analític.Català",#N/A,FALSE,"Català";"Pèrdues i G. analític.castellà",#N/A,FALSE,"Castellà"}</definedName>
    <definedName name="INTERCO" hidden="1">{"Pèrdues i Guanys analític.Català",#N/A,FALSE,"Català";"Pèrdues i G. analític.castellà",#N/A,FALSE,"Castellà"}</definedName>
    <definedName name="Intran" localSheetId="13" hidden="1">{"'teste'!$B$2:$R$49"}</definedName>
    <definedName name="Intran" hidden="1">{"'teste'!$B$2:$R$49"}</definedName>
    <definedName name="Intran_1" localSheetId="13" hidden="1">{"'teste'!$B$2:$R$49"}</definedName>
    <definedName name="Intran_1" hidden="1">{"'teste'!$B$2:$R$49"}</definedName>
    <definedName name="Intran_1_1" localSheetId="13" hidden="1">{"'teste'!$B$2:$R$49"}</definedName>
    <definedName name="Intran_1_1" hidden="1">{"'teste'!$B$2:$R$49"}</definedName>
    <definedName name="Intran_1_1_1" localSheetId="13" hidden="1">{"'teste'!$B$2:$R$49"}</definedName>
    <definedName name="Intran_1_1_1" hidden="1">{"'teste'!$B$2:$R$49"}</definedName>
    <definedName name="Intran_1_2" localSheetId="13" hidden="1">{"'teste'!$B$2:$R$49"}</definedName>
    <definedName name="Intran_1_2" hidden="1">{"'teste'!$B$2:$R$49"}</definedName>
    <definedName name="Intran_2" localSheetId="13" hidden="1">{"'teste'!$B$2:$R$49"}</definedName>
    <definedName name="Intran_2" hidden="1">{"'teste'!$B$2:$R$49"}</definedName>
    <definedName name="IntroPrintArea" hidden="1">#REF!</definedName>
    <definedName name="inv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_ECON_MENSAL" localSheetId="13" hidden="1">{#N/A,#N/A,FALSE,"DEF1";#N/A,#N/A,FALSE,"DEF2";#N/A,#N/A,FALSE,"DEF3"}</definedName>
    <definedName name="INV_ECON_MENSAL" hidden="1">{#N/A,#N/A,FALSE,"DEF1";#N/A,#N/A,FALSE,"DEF2";#N/A,#N/A,FALSE,"DEF3"}</definedName>
    <definedName name="INV_ECON_MENSAL_1" localSheetId="13" hidden="1">{#N/A,#N/A,FALSE,"DEF1";#N/A,#N/A,FALSE,"DEF2";#N/A,#N/A,FALSE,"DEF3"}</definedName>
    <definedName name="INV_ECON_MENSAL_1" hidden="1">{#N/A,#N/A,FALSE,"DEF1";#N/A,#N/A,FALSE,"DEF2";#N/A,#N/A,FALSE,"DEF3"}</definedName>
    <definedName name="INV_ECON_MENSAL_1_1" localSheetId="13" hidden="1">{#N/A,#N/A,FALSE,"DEF1";#N/A,#N/A,FALSE,"DEF2";#N/A,#N/A,FALSE,"DEF3"}</definedName>
    <definedName name="INV_ECON_MENSAL_1_1" hidden="1">{#N/A,#N/A,FALSE,"DEF1";#N/A,#N/A,FALSE,"DEF2";#N/A,#N/A,FALSE,"DEF3"}</definedName>
    <definedName name="INV_ECON_MENSAL_1_1_1" localSheetId="13" hidden="1">{#N/A,#N/A,FALSE,"DEF1";#N/A,#N/A,FALSE,"DEF2";#N/A,#N/A,FALSE,"DEF3"}</definedName>
    <definedName name="INV_ECON_MENSAL_1_1_1" hidden="1">{#N/A,#N/A,FALSE,"DEF1";#N/A,#N/A,FALSE,"DEF2";#N/A,#N/A,FALSE,"DEF3"}</definedName>
    <definedName name="INV_ECON_MENSAL_1_2" localSheetId="13" hidden="1">{#N/A,#N/A,FALSE,"DEF1";#N/A,#N/A,FALSE,"DEF2";#N/A,#N/A,FALSE,"DEF3"}</definedName>
    <definedName name="INV_ECON_MENSAL_1_2" hidden="1">{#N/A,#N/A,FALSE,"DEF1";#N/A,#N/A,FALSE,"DEF2";#N/A,#N/A,FALSE,"DEF3"}</definedName>
    <definedName name="INV_ECON_MENSAL_2" localSheetId="13" hidden="1">{#N/A,#N/A,FALSE,"DEF1";#N/A,#N/A,FALSE,"DEF2";#N/A,#N/A,FALSE,"DEF3"}</definedName>
    <definedName name="INV_ECON_MENSAL_2" hidden="1">{#N/A,#N/A,FALSE,"DEF1";#N/A,#N/A,FALSE,"DEF2";#N/A,#N/A,FALSE,"DEF3"}</definedName>
    <definedName name="inv_financ_Mensal_desemb" localSheetId="13" hidden="1">{#N/A,#N/A,FALSE,"DEF1";#N/A,#N/A,FALSE,"DEF2";#N/A,#N/A,FALSE,"DEF3"}</definedName>
    <definedName name="inv_financ_Mensal_desemb" hidden="1">{#N/A,#N/A,FALSE,"DEF1";#N/A,#N/A,FALSE,"DEF2";#N/A,#N/A,FALSE,"DEF3"}</definedName>
    <definedName name="inv_financ_Mensal_desemb_1" localSheetId="13" hidden="1">{#N/A,#N/A,FALSE,"DEF1";#N/A,#N/A,FALSE,"DEF2";#N/A,#N/A,FALSE,"DEF3"}</definedName>
    <definedName name="inv_financ_Mensal_desemb_1" hidden="1">{#N/A,#N/A,FALSE,"DEF1";#N/A,#N/A,FALSE,"DEF2";#N/A,#N/A,FALSE,"DEF3"}</definedName>
    <definedName name="inv_financ_Mensal_desemb_1_1" localSheetId="13" hidden="1">{#N/A,#N/A,FALSE,"DEF1";#N/A,#N/A,FALSE,"DEF2";#N/A,#N/A,FALSE,"DEF3"}</definedName>
    <definedName name="inv_financ_Mensal_desemb_1_1" hidden="1">{#N/A,#N/A,FALSE,"DEF1";#N/A,#N/A,FALSE,"DEF2";#N/A,#N/A,FALSE,"DEF3"}</definedName>
    <definedName name="inv_financ_Mensal_desemb_1_1_1" localSheetId="13" hidden="1">{#N/A,#N/A,FALSE,"DEF1";#N/A,#N/A,FALSE,"DEF2";#N/A,#N/A,FALSE,"DEF3"}</definedName>
    <definedName name="inv_financ_Mensal_desemb_1_1_1" hidden="1">{#N/A,#N/A,FALSE,"DEF1";#N/A,#N/A,FALSE,"DEF2";#N/A,#N/A,FALSE,"DEF3"}</definedName>
    <definedName name="inv_financ_Mensal_desemb_1_2" localSheetId="13" hidden="1">{#N/A,#N/A,FALSE,"DEF1";#N/A,#N/A,FALSE,"DEF2";#N/A,#N/A,FALSE,"DEF3"}</definedName>
    <definedName name="inv_financ_Mensal_desemb_1_2" hidden="1">{#N/A,#N/A,FALSE,"DEF1";#N/A,#N/A,FALSE,"DEF2";#N/A,#N/A,FALSE,"DEF3"}</definedName>
    <definedName name="inv_financ_Mensal_desemb_2" localSheetId="13" hidden="1">{#N/A,#N/A,FALSE,"DEF1";#N/A,#N/A,FALSE,"DEF2";#N/A,#N/A,FALSE,"DEF3"}</definedName>
    <definedName name="inv_financ_Mensal_desemb_2" hidden="1">{#N/A,#N/A,FALSE,"DEF1";#N/A,#N/A,FALSE,"DEF2";#N/A,#N/A,FALSE,"DEF3"}</definedName>
    <definedName name="INVALID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ALID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nver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ó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ersiones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InvJustificativas6" localSheetId="13" hidden="1">{"'REL CUSTODIF'!$B$1:$H$72"}</definedName>
    <definedName name="InvJustificativas6" hidden="1">{"'REL CUSTODIF'!$B$1:$H$72"}</definedName>
    <definedName name="InvJustificativas9" localSheetId="13" hidden="1">{"'REL CUSTODIF'!$B$1:$H$72"}</definedName>
    <definedName name="InvJustificativas9" hidden="1">{"'REL CUSTODIF'!$B$1:$H$72"}</definedName>
    <definedName name="io" localSheetId="13" hidden="1">{"'CptDifn'!$AA$32:$AG$32"}</definedName>
    <definedName name="io" hidden="1">{"'CptDifn'!$AA$32:$AG$32"}</definedName>
    <definedName name="iogfrio" localSheetId="13" hidden="1">{"det (May)",#N/A,FALSE,"June";"sum (MAY YTD)",#N/A,FALSE,"June YTD"}</definedName>
    <definedName name="iogfrio" hidden="1">{"det (May)",#N/A,FALSE,"June";"sum (MAY YTD)",#N/A,FALSE,"June YTD"}</definedName>
    <definedName name="iogfrio_1" localSheetId="13" hidden="1">{"det (May)",#N/A,FALSE,"June";"sum (MAY YTD)",#N/A,FALSE,"June YTD"}</definedName>
    <definedName name="iogfrio_1" hidden="1">{"det (May)",#N/A,FALSE,"June";"sum (MAY YTD)",#N/A,FALSE,"June YTD"}</definedName>
    <definedName name="iogfrio_1_1" localSheetId="13" hidden="1">{"det (May)",#N/A,FALSE,"June";"sum (MAY YTD)",#N/A,FALSE,"June YTD"}</definedName>
    <definedName name="iogfrio_1_1" hidden="1">{"det (May)",#N/A,FALSE,"June";"sum (MAY YTD)",#N/A,FALSE,"June YTD"}</definedName>
    <definedName name="iogfrio_1_1_1" localSheetId="13" hidden="1">{"det (May)",#N/A,FALSE,"June";"sum (MAY YTD)",#N/A,FALSE,"June YTD"}</definedName>
    <definedName name="iogfrio_1_1_1" hidden="1">{"det (May)",#N/A,FALSE,"June";"sum (MAY YTD)",#N/A,FALSE,"June YTD"}</definedName>
    <definedName name="iogfrio_1_2" localSheetId="13" hidden="1">{"det (May)",#N/A,FALSE,"June";"sum (MAY YTD)",#N/A,FALSE,"June YTD"}</definedName>
    <definedName name="iogfrio_1_2" hidden="1">{"det (May)",#N/A,FALSE,"June";"sum (MAY YTD)",#N/A,FALSE,"June YTD"}</definedName>
    <definedName name="iogfrio_2" localSheetId="13" hidden="1">{"det (May)",#N/A,FALSE,"June";"sum (MAY YTD)",#N/A,FALSE,"June YTD"}</definedName>
    <definedName name="iogfrio_2" hidden="1">{"det (May)",#N/A,FALSE,"June";"sum (MAY YTD)",#N/A,FALSE,"June YTD"}</definedName>
    <definedName name="ioipo" localSheetId="13" hidden="1">{"'gráf jan00'!$A$1:$AK$41"}</definedName>
    <definedName name="ioipo" hidden="1">{"'gráf jan00'!$A$1:$AK$41"}</definedName>
    <definedName name="ioipo_1" localSheetId="13" hidden="1">{"'gráf jan00'!$A$1:$AK$41"}</definedName>
    <definedName name="ioipo_1" hidden="1">{"'gráf jan00'!$A$1:$AK$41"}</definedName>
    <definedName name="ioipo_1_1" localSheetId="13" hidden="1">{"'gráf jan00'!$A$1:$AK$41"}</definedName>
    <definedName name="ioipo_1_1" hidden="1">{"'gráf jan00'!$A$1:$AK$41"}</definedName>
    <definedName name="ioipo_1_1_1" localSheetId="13" hidden="1">{"'gráf jan00'!$A$1:$AK$41"}</definedName>
    <definedName name="ioipo_1_1_1" hidden="1">{"'gráf jan00'!$A$1:$AK$41"}</definedName>
    <definedName name="ioipo_1_2" localSheetId="13" hidden="1">{"'gráf jan00'!$A$1:$AK$41"}</definedName>
    <definedName name="ioipo_1_2" hidden="1">{"'gráf jan00'!$A$1:$AK$41"}</definedName>
    <definedName name="ioipo_2" localSheetId="13" hidden="1">{"'gráf jan00'!$A$1:$AK$41"}</definedName>
    <definedName name="ioipo_2" hidden="1">{"'gráf jan00'!$A$1:$AK$41"}</definedName>
    <definedName name="ioyuoy" localSheetId="13" hidden="1">{"'CptDifn'!$AA$32:$AG$32"}</definedName>
    <definedName name="ioyuoy" hidden="1">{"'CptDifn'!$AA$32:$AG$32"}</definedName>
    <definedName name="ioyuoy_1" localSheetId="13" hidden="1">{"'CptDifn'!$AA$32:$AG$32"}</definedName>
    <definedName name="ioyuoy_1" hidden="1">{"'CptDifn'!$AA$32:$AG$32"}</definedName>
    <definedName name="ioyuoy_1_1" localSheetId="13" hidden="1">{"'CptDifn'!$AA$32:$AG$32"}</definedName>
    <definedName name="ioyuoy_1_1" hidden="1">{"'CptDifn'!$AA$32:$AG$32"}</definedName>
    <definedName name="ioyuoy_1_1_1" localSheetId="13" hidden="1">{"'CptDifn'!$AA$32:$AG$32"}</definedName>
    <definedName name="ioyuoy_1_1_1" hidden="1">{"'CptDifn'!$AA$32:$AG$32"}</definedName>
    <definedName name="ioyuoy_1_2" localSheetId="13" hidden="1">{"'CptDifn'!$AA$32:$AG$32"}</definedName>
    <definedName name="ioyuoy_1_2" hidden="1">{"'CptDifn'!$AA$32:$AG$32"}</definedName>
    <definedName name="ioyuoy_2" localSheetId="13" hidden="1">{"'CptDifn'!$AA$32:$AG$32"}</definedName>
    <definedName name="ioyuoy_2" hidden="1">{"'CptDifn'!$AA$32:$AG$32"}</definedName>
    <definedName name="IQ_ACCOUNT_CHANGE" hidden="1">"c1449"</definedName>
    <definedName name="IQ_ACCOUNTING_STANDARD" hidden="1">"c4539"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"c2108"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DUSTRY_REC_NO" hidden="1">"c4454"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 hidden="1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REUT" hidden="1">"c5471"</definedName>
    <definedName name="IQ_BV_EST_REUT" hidden="1">"c5403"</definedName>
    <definedName name="IQ_BV_HIGH_EST_REUT" hidden="1">"c5405"</definedName>
    <definedName name="IQ_BV_LOW_EST_REUT" hidden="1">"c5406"</definedName>
    <definedName name="IQ_BV_MEDIAN_EST_REUT" hidden="1">"c5404"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_REUT" hidden="1">"c5408"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STDDEV_EST" hidden="1">"c3522"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FLOW_EST" hidden="1">"c4153"</definedName>
    <definedName name="IQ_CASH_FLOW_GUIDANCE" hidden="1">"c4155"</definedName>
    <definedName name="IQ_CASH_FLOW_HIGH_EST" hidden="1">"c4156"</definedName>
    <definedName name="IQ_CASH_FLOW_HIGH_GUIDANCE" hidden="1">"c4201"</definedName>
    <definedName name="IQ_CASH_FLOW_LOW_EST" hidden="1">"c4157"</definedName>
    <definedName name="IQ_CASH_FLOW_LOW_GUIDANCE" hidden="1">"c4241"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OPER_EST" hidden="1">"c4163"</definedName>
    <definedName name="IQ_CASH_OPER_GUIDANCE" hidden="1">"c4165"</definedName>
    <definedName name="IQ_CASH_OPER_HIGH_EST" hidden="1">"c4166"</definedName>
    <definedName name="IQ_CASH_OPER_HIGH_GUIDANCE" hidden="1">"c4185"</definedName>
    <definedName name="IQ_CASH_OPER_LOW_EST" hidden="1">"c4244"</definedName>
    <definedName name="IQ_CASH_OPER_LOW_GUIDANCE" hidden="1">"c4225"</definedName>
    <definedName name="IQ_CASH_OPER_MEDIAN_EST" hidden="1">"c4245"</definedName>
    <definedName name="IQ_CASH_OPER_NUM_EST" hidden="1">"c4246"</definedName>
    <definedName name="IQ_CASH_OPER_STDDEV_EST" hidden="1">"c4247"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 hidden="1">"c4250"</definedName>
    <definedName name="IQ_CASH_ST_INVEST_HIGH_EST" hidden="1">"c4251"</definedName>
    <definedName name="IQ_CASH_ST_INVEST_HIGH_GUIDANCE" hidden="1">"c4195"</definedName>
    <definedName name="IQ_CASH_ST_INVEST_LOW_EST" hidden="1">"c4252"</definedName>
    <definedName name="IQ_CASH_ST_INVEST_LOW_GUIDANCE" hidden="1">"c4235"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TAXES" hidden="1">"c125"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HIGH_EST" hidden="1">"c1669"</definedName>
    <definedName name="IQ_CFPS_HIGH_EST_REUT" hidden="1">"c3846"</definedName>
    <definedName name="IQ_CFPS_HIGH_GUIDANCE" hidden="1">"c4167"</definedName>
    <definedName name="IQ_CFPS_LOW_EST" hidden="1">"c1670"</definedName>
    <definedName name="IQ_CFPS_LOW_EST_REUT" hidden="1">"c3847"</definedName>
    <definedName name="IQ_CFPS_LOW_GUIDANCE" hidden="1">"c4207"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 hidden="1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EST" hidden="1">"c4277"</definedName>
    <definedName name="IQ_DISTRIBUTABLE_CASH_GUIDANCE" hidden="1">"c4279"</definedName>
    <definedName name="IQ_DISTRIBUTABLE_CASH_HIGH_EST" hidden="1">"c4280"</definedName>
    <definedName name="IQ_DISTRIBUTABLE_CASH_HIGH_GUIDANCE" hidden="1">"c4198"</definedName>
    <definedName name="IQ_DISTRIBUTABLE_CASH_LOW_EST" hidden="1">"c4281"</definedName>
    <definedName name="IQ_DISTRIBUTABLE_CASH_LOW_GUIDANCE" hidden="1">"c4238"</definedName>
    <definedName name="IQ_DISTRIBUTABLE_CASH_MEDIAN_EST" hidden="1">"c4282"</definedName>
    <definedName name="IQ_DISTRIBUTABLE_CASH_NUM_EST" hidden="1">"c4283"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EST" hidden="1">"c4285"</definedName>
    <definedName name="IQ_DISTRIBUTABLE_CASH_SHARE_GUIDANCE" hidden="1">"c4287"</definedName>
    <definedName name="IQ_DISTRIBUTABLE_CASH_SHARE_HIGH_EST" hidden="1">"c4288"</definedName>
    <definedName name="IQ_DISTRIBUTABLE_CASH_SHARE_HIGH_GUIDANCE" hidden="1">"c4199"</definedName>
    <definedName name="IQ_DISTRIBUTABLE_CASH_SHARE_LOW_EST" hidden="1">"c4289"</definedName>
    <definedName name="IQ_DISTRIBUTABLE_CASH_SHARE_LOW_GUIDANCE" hidden="1">"c4239"</definedName>
    <definedName name="IQ_DISTRIBUTABLE_CASH_SHARE_MEDIAN_EST" hidden="1">"c4290"</definedName>
    <definedName name="IQ_DISTRIBUTABLE_CASH_SHARE_NUM_EST" hidden="1">"c4291"</definedName>
    <definedName name="IQ_DISTRIBUTABLE_CASH_SHARE_STDDEV_EST" hidden="1">"c4292"</definedName>
    <definedName name="IQ_DISTRIBUTABLE_CASH_STDDEV_EST" hidden="1">"c4294"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HIGH_EST" hidden="1">"c1676"</definedName>
    <definedName name="IQ_DPS_HIGH_EST_REUT" hidden="1">"c3853"</definedName>
    <definedName name="IQ_DPS_HIGH_GUIDANCE" hidden="1">"c4168"</definedName>
    <definedName name="IQ_DPS_LOW_EST" hidden="1">"c1677"</definedName>
    <definedName name="IQ_DPS_LOW_EST_REUT" hidden="1">"c3854"</definedName>
    <definedName name="IQ_DPS_LOW_GUIDANCE" hidden="1">"c4208"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UIDANCE" hidden="1">"c4303"</definedName>
    <definedName name="IQ_EBIT_GW_ACT_OR_EST" hidden="1">"c4306"</definedName>
    <definedName name="IQ_EBIT_GW_EST" hidden="1">"c4305"</definedName>
    <definedName name="IQ_EBIT_GW_GUIDANCE" hidden="1">"c4307"</definedName>
    <definedName name="IQ_EBIT_GW_HIGH_EST" hidden="1">"c4308"</definedName>
    <definedName name="IQ_EBIT_GW_HIGH_GUIDANCE" hidden="1">"c4171"</definedName>
    <definedName name="IQ_EBIT_GW_LOW_EST" hidden="1">"c4309"</definedName>
    <definedName name="IQ_EBIT_GW_LOW_GUIDANCE" hidden="1">"c4211"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EST" hidden="1">"c4315"</definedName>
    <definedName name="IQ_EBIT_SBC_GUIDANCE" hidden="1">"c4317"</definedName>
    <definedName name="IQ_EBIT_SBC_GW_ACT_OR_EST" hidden="1">"c4320"</definedName>
    <definedName name="IQ_EBIT_SBC_GW_EST" hidden="1">"c4319"</definedName>
    <definedName name="IQ_EBIT_SBC_GW_GUIDANCE" hidden="1">"c4321"</definedName>
    <definedName name="IQ_EBIT_SBC_GW_HIGH_EST" hidden="1">"c4322"</definedName>
    <definedName name="IQ_EBIT_SBC_GW_HIGH_GUIDANCE" hidden="1">"c4193"</definedName>
    <definedName name="IQ_EBIT_SBC_GW_LOW_EST" hidden="1">"c4323"</definedName>
    <definedName name="IQ_EBIT_SBC_GW_LOW_GUIDANCE" hidden="1">"c4233"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 hidden="1">"c4192"</definedName>
    <definedName name="IQ_EBIT_SBC_LOW_EST" hidden="1">"c4329"</definedName>
    <definedName name="IQ_EBIT_SBC_LOW_GUIDANCE" hidden="1">"c4232"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REUT" hidden="1">"c5462"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GUIDANCE" hidden="1">"c4334"</definedName>
    <definedName name="IQ_EBITDA_HIGH_EST" hidden="1">"c370"</definedName>
    <definedName name="IQ_EBITDA_HIGH_EST_REUT" hidden="1">"c3642"</definedName>
    <definedName name="IQ_EBITDA_HIGH_GUIDANCE" hidden="1">"c4170"</definedName>
    <definedName name="IQ_EBITDA_INT" hidden="1">"c373"</definedName>
    <definedName name="IQ_EBITDA_LOW_EST" hidden="1">"c371"</definedName>
    <definedName name="IQ_EBITDA_LOW_EST_REUT" hidden="1">"c3643"</definedName>
    <definedName name="IQ_EBITDA_LOW_GUIDANCE" hidden="1">"c4210"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EST" hidden="1">"c4336"</definedName>
    <definedName name="IQ_EBITDA_SBC_GUIDANCE" hidden="1">"c4338"</definedName>
    <definedName name="IQ_EBITDA_SBC_HIGH_EST" hidden="1">"c4339"</definedName>
    <definedName name="IQ_EBITDA_SBC_HIGH_GUIDANCE" hidden="1">"c4194"</definedName>
    <definedName name="IQ_EBITDA_SBC_LOW_EST" hidden="1">"c4340"</definedName>
    <definedName name="IQ_EBITDA_SBC_LOW_GUIDANCE" hidden="1">"c4234"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GAAP_GUIDANCE" hidden="1">"c4345"</definedName>
    <definedName name="IQ_EBT_GAAP_HIGH_GUIDANCE" hidden="1">"c4174"</definedName>
    <definedName name="IQ_EBT_GAAP_LOW_GUIDANCE" hidden="1">"c4214"</definedName>
    <definedName name="IQ_EBT_GUIDANCE" hidden="1">"c4346"</definedName>
    <definedName name="IQ_EBT_GW_GUIDANCE" hidden="1">"c4347"</definedName>
    <definedName name="IQ_EBT_GW_HIGH_GUIDANCE" hidden="1">"c4175"</definedName>
    <definedName name="IQ_EBT_GW_LOW_GUIDANCE" hidden="1">"c4215"</definedName>
    <definedName name="IQ_EBT_HIGH_GUIDANCE" hidden="1">"c4173"</definedName>
    <definedName name="IQ_EBT_INCL_MARGIN" hidden="1">"c387"</definedName>
    <definedName name="IQ_EBT_INS" hidden="1">"c388"</definedName>
    <definedName name="IQ_EBT_LOW_GUIDANCE" hidden="1">"c4213"</definedName>
    <definedName name="IQ_EBT_RE" hidden="1">"c6215"</definedName>
    <definedName name="IQ_EBT_REIT" hidden="1">"c389"</definedName>
    <definedName name="IQ_EBT_SBC_ACT_OR_EST" hidden="1">"c4350"</definedName>
    <definedName name="IQ_EBT_SBC_EST" hidden="1">"c4349"</definedName>
    <definedName name="IQ_EBT_SBC_GUIDANCE" hidden="1">"c4351"</definedName>
    <definedName name="IQ_EBT_SBC_GW_ACT_OR_EST" hidden="1">"c4354"</definedName>
    <definedName name="IQ_EBT_SBC_GW_EST" hidden="1">"c4353"</definedName>
    <definedName name="IQ_EBT_SBC_GW_GUIDANCE" hidden="1">"c4355"</definedName>
    <definedName name="IQ_EBT_SBC_GW_HIGH_EST" hidden="1">"c4356"</definedName>
    <definedName name="IQ_EBT_SBC_GW_HIGH_GUIDANCE" hidden="1">"c4191"</definedName>
    <definedName name="IQ_EBT_SBC_GW_LOW_EST" hidden="1">"c4357"</definedName>
    <definedName name="IQ_EBT_SBC_GW_LOW_GUIDANCE" hidden="1">"c4231"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 hidden="1">"c4190"</definedName>
    <definedName name="IQ_EBT_SBC_LOW_EST" hidden="1">"c4363"</definedName>
    <definedName name="IQ_EBT_SBC_LOW_GUIDANCE" hidden="1">"c4230"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REUT" hidden="1">"c5460"</definedName>
    <definedName name="IQ_EPS_EST" hidden="1">"c399"</definedName>
    <definedName name="IQ_EPS_EST_BOTTOM_UP" hidden="1">"c5489"</definedName>
    <definedName name="IQ_EPS_EST_BOTTOM_UP_REUT" hidden="1">"c5497"</definedName>
    <definedName name="IQ_EPS_EST_REUT" hidden="1">"c5453"</definedName>
    <definedName name="IQ_EPS_EXCL_GUIDANCE" hidden="1">"c4368"</definedName>
    <definedName name="IQ_EPS_EXCL_HIGH_GUIDANCE" hidden="1">"c4369"</definedName>
    <definedName name="IQ_EPS_EXCL_LOW_GUIDANCE" hidden="1">"c4204"</definedName>
    <definedName name="IQ_EPS_GAAP_GUIDANCE" hidden="1">"c4370"</definedName>
    <definedName name="IQ_EPS_GAAP_HIGH_GUIDANCE" hidden="1">"c4371"</definedName>
    <definedName name="IQ_EPS_GAAP_LOW_GUIDANCE" hidden="1">"c4205"</definedName>
    <definedName name="IQ_EPS_GW_ACT_OR_EST" hidden="1">"c2223"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REUT" hidden="1">"c5389"</definedName>
    <definedName name="IQ_EPS_GW_GUIDANCE" hidden="1">"c4372"</definedName>
    <definedName name="IQ_EPS_GW_HIGH_EST" hidden="1">"c1739"</definedName>
    <definedName name="IQ_EPS_GW_HIGH_EST_REUT" hidden="1">"c5391"</definedName>
    <definedName name="IQ_EPS_GW_HIGH_GUIDANCE" hidden="1">"c4373"</definedName>
    <definedName name="IQ_EPS_GW_LOW_EST" hidden="1">"c1740"</definedName>
    <definedName name="IQ_EPS_GW_LOW_EST_REUT" hidden="1">"c5392"</definedName>
    <definedName name="IQ_EPS_GW_LOW_GUIDANCE" hidden="1">"c4206"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EST" hidden="1">"c4375"</definedName>
    <definedName name="IQ_EPS_SBC_GUIDANCE" hidden="1">"c4377"</definedName>
    <definedName name="IQ_EPS_SBC_GW_ACT_OR_EST" hidden="1">"c4380"</definedName>
    <definedName name="IQ_EPS_SBC_GW_EST" hidden="1">"c4379"</definedName>
    <definedName name="IQ_EPS_SBC_GW_GUIDANCE" hidden="1">"c4381"</definedName>
    <definedName name="IQ_EPS_SBC_GW_HIGH_EST" hidden="1">"c4382"</definedName>
    <definedName name="IQ_EPS_SBC_GW_HIGH_GUIDANCE" hidden="1">"c4189"</definedName>
    <definedName name="IQ_EPS_SBC_GW_LOW_EST" hidden="1">"c4383"</definedName>
    <definedName name="IQ_EPS_SBC_GW_LOW_GUIDANCE" hidden="1">"c4229"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 hidden="1">"c4188"</definedName>
    <definedName name="IQ_EPS_SBC_LOW_EST" hidden="1">"c4389"</definedName>
    <definedName name="IQ_EPS_SBC_LOW_GUIDANCE" hidden="1">"c4228"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REUT" hidden="1">"c3843"</definedName>
    <definedName name="IQ_EST_ACT_FFO_SHARE" hidden="1">"c4407"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SURPRISE_PERCENT" hidden="1">"c4161"</definedName>
    <definedName name="IQ_EST_CASH_OPER_DIFF" hidden="1">"c4162"</definedName>
    <definedName name="IQ_EST_CASH_OPER_SURPRISE_PERCENT" hidden="1">"c4248"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ISTRIBUTABLE_CASH_DIFF" hidden="1">"c4276"</definedName>
    <definedName name="IQ_EST_DISTRIBUTABLE_CASH_GROWTH_1YR" hidden="1">"c4413"</definedName>
    <definedName name="IQ_EST_DISTRIBUTABLE_CASH_GROWTH_2YR" hidden="1">"c4414"</definedName>
    <definedName name="IQ_EST_DISTRIBUTABLE_CASH_GROWTH_Q_1YR" hidden="1">"c4415"</definedName>
    <definedName name="IQ_EST_DISTRIBUTABLE_CASH_SEQ_GROWTH_Q" hidden="1">"c4416"</definedName>
    <definedName name="IQ_EST_DISTRIBUTABLE_CASH_SHARE_DIFF" hidden="1">"c4284"</definedName>
    <definedName name="IQ_EST_DISTRIBUTABLE_CASH_SHARE_GROWTH_1YR" hidden="1">"c4417"</definedName>
    <definedName name="IQ_EST_DISTRIBUTABLE_CASH_SHARE_GROWTH_2YR" hidden="1">"c4418"</definedName>
    <definedName name="IQ_EST_DISTRIBUTABLE_CASH_SHARE_GROWTH_Q_1YR" hidden="1">"c4419"</definedName>
    <definedName name="IQ_EST_DISTRIBUTABLE_CASH_SHARE_SEQ_GROWTH_Q" hidden="1">"c4420"</definedName>
    <definedName name="IQ_EST_DISTRIBUTABLE_CASH_SHARE_SURPRISE_PERCENT" hidden="1">"c4293"</definedName>
    <definedName name="IQ_EST_DISTRIBUTABLE_CASH_SURPRISE_PERCENT" hidden="1">"c4295"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SURPRISE_PERCENT" hidden="1">"c4313"</definedName>
    <definedName name="IQ_EST_EBIT_SBC_DIFF" hidden="1">"c4314"</definedName>
    <definedName name="IQ_EST_EBIT_SBC_GW_DIFF" hidden="1">"c4318"</definedName>
    <definedName name="IQ_EST_EBIT_SBC_GW_SURPRISE_PERCENT" hidden="1">"c4327"</definedName>
    <definedName name="IQ_EST_EBIT_SBC_SURPRISE_PERCENT" hidden="1">"c4333"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SURPRISE_PERCENT" hidden="1">"c4344"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REUT" hidden="1">"c3889"</definedName>
    <definedName name="IQ_EST_EBT_SBC_DIFF" hidden="1">"c4348"</definedName>
    <definedName name="IQ_EST_EBT_SBC_GW_DIFF" hidden="1">"c4352"</definedName>
    <definedName name="IQ_EST_EBT_SBC_GW_SURPRISE_PERCENT" hidden="1">"c4361"</definedName>
    <definedName name="IQ_EST_EBT_SBC_SURPRISE_PERCENT" hidden="1">"c4367"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HIGH" hidden="1">"c1657"</definedName>
    <definedName name="IQ_EST_EPS_GROWTH_5YR_HIGH_REUT" hidden="1">"c5322"</definedName>
    <definedName name="IQ_EST_EPS_GROWTH_5YR_LOW" hidden="1">"c1658"</definedName>
    <definedName name="IQ_EST_EPS_GROWTH_5YR_LOW_REUT" hidden="1">"c5323"</definedName>
    <definedName name="IQ_EST_EPS_GROWTH_5YR_MEDIAN" hidden="1">"c1656"</definedName>
    <definedName name="IQ_EST_EPS_GROWTH_5YR_MEDIAN_REUT" hidden="1">"c5321"</definedName>
    <definedName name="IQ_EST_EPS_GROWTH_5YR_NUM" hidden="1">"c1659"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REUT" hidden="1">"c5325"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BC_DIFF" hidden="1">"c4374"</definedName>
    <definedName name="IQ_EST_EPS_SBC_GW_DIFF" hidden="1">"c4378"</definedName>
    <definedName name="IQ_EST_EPS_SBC_GW_SURPRISE_PERCENT" hidden="1">"c4387"</definedName>
    <definedName name="IQ_EST_EPS_SBC_SURPRISE_PERCENT" hidden="1">"c4393"</definedName>
    <definedName name="IQ_EST_EPS_SEQ_GROWTH_Q" hidden="1">"c1764"</definedName>
    <definedName name="IQ_EST_EPS_SEQ_GROWTH_Q_REUT" hidden="1">"c3859"</definedName>
    <definedName name="IQ_EST_EPS_SURPRISE_PERCENT" hidden="1">"c1635"</definedName>
    <definedName name="IQ_EST_EPS_SURPRISE_PERCENT_REUT" hidden="1">"c5459"</definedName>
    <definedName name="IQ_EST_FFO_ADJ_DIFF" hidden="1">"c4433"</definedName>
    <definedName name="IQ_EST_FFO_ADJ_GROWTH_1YR" hidden="1">"c4421"</definedName>
    <definedName name="IQ_EST_FFO_ADJ_GROWTH_2YR" hidden="1">"c4422"</definedName>
    <definedName name="IQ_EST_FFO_ADJ_GROWTH_Q_1YR" hidden="1">"c4423"</definedName>
    <definedName name="IQ_EST_FFO_ADJ_SEQ_GROWTH_Q" hidden="1">"c4424"</definedName>
    <definedName name="IQ_EST_FFO_ADJ_SURPRISE_PERCENT" hidden="1">"c4442"</definedName>
    <definedName name="IQ_EST_FFO_DIFF" hidden="1">"c1869"</definedName>
    <definedName name="IQ_EST_FFO_DIFF_REUT" hidden="1">"c3890"</definedName>
    <definedName name="IQ_EST_FFO_GROWTH_1YR" hidden="1">"c1770"</definedName>
    <definedName name="IQ_EST_FFO_GROWTH_1YR_REUT" hidden="1">"c3874"</definedName>
    <definedName name="IQ_EST_FFO_GROWTH_2YR" hidden="1">"c1771"</definedName>
    <definedName name="IQ_EST_FFO_GROWTH_2YR_REUT" hidden="1">"c3875"</definedName>
    <definedName name="IQ_EST_FFO_GROWTH_Q_1YR" hidden="1">"c1772"</definedName>
    <definedName name="IQ_EST_FFO_GROWTH_Q_1YR_REUT" hidden="1">"c3876"</definedName>
    <definedName name="IQ_EST_FFO_SEQ_GROWTH_Q" hidden="1">"c1773"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URPRISE_PERCENT" hidden="1">"c4453"</definedName>
    <definedName name="IQ_EST_FFO_SURPRISE_PERCENT" hidden="1">"c1870"</definedName>
    <definedName name="IQ_EST_FFO_SURPRISE_PERCENT_REUT" hidden="1">"c3891"</definedName>
    <definedName name="IQ_EST_FOOTNOTE" hidden="1">"c4540"</definedName>
    <definedName name="IQ_EST_FOOTNOTE_REUT" hidden="1">"c5478"</definedName>
    <definedName name="IQ_EST_MAINT_CAPEX_DIFF" hidden="1">"c4456"</definedName>
    <definedName name="IQ_EST_MAINT_CAPEX_GROWTH_1YR" hidden="1">"c4429"</definedName>
    <definedName name="IQ_EST_MAINT_CAPEX_GROWTH_2YR" hidden="1">"c4430"</definedName>
    <definedName name="IQ_EST_MAINT_CAPEX_GROWTH_Q_1YR" hidden="1">"c4431"</definedName>
    <definedName name="IQ_EST_MAINT_CAPEX_SEQ_GROWTH_Q" hidden="1">"c4432"</definedName>
    <definedName name="IQ_EST_MAINT_CAPEX_SURPRISE_PERCENT" hidden="1">"c4465"</definedName>
    <definedName name="IQ_EST_NAV_DIFF" hidden="1">"c1895"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GW_DIFF" hidden="1">"c4476"</definedName>
    <definedName name="IQ_EST_NI_SBC_GW_SURPRISE_PERCENT" hidden="1">"c4485"</definedName>
    <definedName name="IQ_EST_NI_SBC_SURPRISE_PERCENT" hidden="1">"c4491"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OLD" hidden="1">"c1761"</definedName>
    <definedName name="IQ_EST_NUM_HOLD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SURPRISE_PERCENT" hidden="1">"c4515"</definedName>
    <definedName name="IQ_EST_REV_DIFF" hidden="1">"c1865"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REUT" hidden="1">"c3887"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ADJ_EST" hidden="1">"c4434"</definedName>
    <definedName name="IQ_FFO_ADJ_GUIDANCE" hidden="1">"c4436"</definedName>
    <definedName name="IQ_FFO_ADJ_HIGH_EST" hidden="1">"c4437"</definedName>
    <definedName name="IQ_FFO_ADJ_HIGH_GUIDANCE" hidden="1">"c4202"</definedName>
    <definedName name="IQ_FFO_ADJ_LOW_EST" hidden="1">"c4438"</definedName>
    <definedName name="IQ_FFO_ADJ_LOW_GUIDANCE" hidden="1">"c4242"</definedName>
    <definedName name="IQ_FFO_ADJ_MEDIAN_EST" hidden="1">"c4439"</definedName>
    <definedName name="IQ_FFO_ADJ_NUM_EST" hidden="1">"c4440"</definedName>
    <definedName name="IQ_FFO_ADJ_STDDEV_EST" hidden="1">"c4441"</definedName>
    <definedName name="IQ_FFO_EST" hidden="1">"c418"</definedName>
    <definedName name="IQ_FFO_EST_REUT" hidden="1">"c3837"</definedName>
    <definedName name="IQ_FFO_GUIDANCE" hidden="1">"c4443"</definedName>
    <definedName name="IQ_FFO_HIGH_EST" hidden="1">"c419"</definedName>
    <definedName name="IQ_FFO_HIGH_EST_REUT" hidden="1">"c3839"</definedName>
    <definedName name="IQ_FFO_HIGH_GUIDANCE" hidden="1">"c4184"</definedName>
    <definedName name="IQ_FFO_LOW_EST" hidden="1">"c420"</definedName>
    <definedName name="IQ_FFO_LOW_EST_REUT" hidden="1">"c3840"</definedName>
    <definedName name="IQ_FFO_LOW_GUIDANCE" hidden="1">"c4224"</definedName>
    <definedName name="IQ_FFO_MEDIAN_EST" hidden="1">"c1665"</definedName>
    <definedName name="IQ_FFO_MEDIAN_EST_REUT" hidden="1">"c3838"</definedName>
    <definedName name="IQ_FFO_NUM_EST" hidden="1">"c421"</definedName>
    <definedName name="IQ_FFO_NUM_EST_REUT" hidden="1">"c3841"</definedName>
    <definedName name="IQ_FFO_PAYOUT_RATIO" hidden="1">"c3492"</definedName>
    <definedName name="IQ_FFO_SHARE_ACT_OR_EST" hidden="1">"c4446"</definedName>
    <definedName name="IQ_FFO_SHARE_EST" hidden="1">"c4445"</definedName>
    <definedName name="IQ_FFO_SHARE_GUIDANCE" hidden="1">"c4447"</definedName>
    <definedName name="IQ_FFO_SHARE_HIGH_EST" hidden="1">"c4448"</definedName>
    <definedName name="IQ_FFO_SHARE_HIGH_GUIDANCE" hidden="1">"c4203"</definedName>
    <definedName name="IQ_FFO_SHARE_LOW_EST" hidden="1">"c4449"</definedName>
    <definedName name="IQ_FFO_SHARE_LOW_GUIDANCE" hidden="1">"c4243"</definedName>
    <definedName name="IQ_FFO_SHARE_MEDIAN_EST" hidden="1">"c4450"</definedName>
    <definedName name="IQ_FFO_SHARE_NUM_EST" hidden="1">"c4451"</definedName>
    <definedName name="IQ_FFO_SHARE_STDDEV_EST" hidden="1">"c4452"</definedName>
    <definedName name="IQ_FFO_STDDEV_EST" hidden="1">"c422"</definedName>
    <definedName name="IQ_FFO_STDDEV_EST_REUT" hidden="1">"c3842"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CAPEX_EST" hidden="1">"c4457"</definedName>
    <definedName name="IQ_MAINT_CAPEX_GUIDANCE" hidden="1">"c4459"</definedName>
    <definedName name="IQ_MAINT_CAPEX_HIGH_EST" hidden="1">"c4460"</definedName>
    <definedName name="IQ_MAINT_CAPEX_HIGH_GUIDANCE" hidden="1">"c4197"</definedName>
    <definedName name="IQ_MAINT_CAPEX_LOW_EST" hidden="1">"c4461"</definedName>
    <definedName name="IQ_MAINT_CAPEX_LOW_GUIDANCE" hidden="1">"c4237"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41189.833900463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EST_REUT" hidden="1">"c5368"</definedName>
    <definedName name="IQ_NI_GAAP_GUIDANCE" hidden="1">"c4470"</definedName>
    <definedName name="IQ_NI_GAAP_HIGH_GUIDANCE" hidden="1">"c4177"</definedName>
    <definedName name="IQ_NI_GAAP_LOW_GUIDANCE" hidden="1">"c4217"</definedName>
    <definedName name="IQ_NI_GUIDANCE" hidden="1">"c4469"</definedName>
    <definedName name="IQ_NI_GW_EST" hidden="1">"c1723"</definedName>
    <definedName name="IQ_NI_GW_EST_REUT" hidden="1">"c5375"</definedName>
    <definedName name="IQ_NI_GW_GUIDANCE" hidden="1">"c4471"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LOW_EST" hidden="1">"c1719"</definedName>
    <definedName name="IQ_NI_LOW_EST_REUT" hidden="1">"c5371"</definedName>
    <definedName name="IQ_NI_LOW_GUIDANCE" hidden="1">"c4216"</definedName>
    <definedName name="IQ_NI_MARGIN" hidden="1">"c794"</definedName>
    <definedName name="IQ_NI_MEDIAN_EST" hidden="1">"c1717"</definedName>
    <definedName name="IQ_NI_MEDIAN_EST_REUT" hidden="1">"c5369"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EST" hidden="1">"c4473"</definedName>
    <definedName name="IQ_NI_SBC_GUIDANCE" hidden="1">"c4475"</definedName>
    <definedName name="IQ_NI_SBC_GW_ACT_OR_EST" hidden="1">"c4478"</definedName>
    <definedName name="IQ_NI_SBC_GW_EST" hidden="1">"c4477"</definedName>
    <definedName name="IQ_NI_SBC_GW_GUIDANCE" hidden="1">"c4479"</definedName>
    <definedName name="IQ_NI_SBC_GW_HIGH_EST" hidden="1">"c4480"</definedName>
    <definedName name="IQ_NI_SBC_GW_HIGH_GUIDANCE" hidden="1">"c4187"</definedName>
    <definedName name="IQ_NI_SBC_GW_LOW_EST" hidden="1">"c4481"</definedName>
    <definedName name="IQ_NI_SBC_GW_LOW_GUIDANCE" hidden="1">"c4227"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 hidden="1">"c4186"</definedName>
    <definedName name="IQ_NI_SBC_LOW_EST" hidden="1">"c4487"</definedName>
    <definedName name="IQ_NI_SBC_LOW_GUIDANCE" hidden="1">"c4226"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REUT" hidden="1">"c3917"</definedName>
    <definedName name="IQ_PERCENT_CHANGE_EST_EBITDA_18MONTHS" hidden="1">"c1805"</definedName>
    <definedName name="IQ_PERCENT_CHANGE_EST_EBITDA_18MONTHS_REUT" hidden="1">"c3918"</definedName>
    <definedName name="IQ_PERCENT_CHANGE_EST_EBITDA_3MONTHS" hidden="1">"c1801"</definedName>
    <definedName name="IQ_PERCENT_CHANGE_EST_EBITDA_3MONTHS_REUT" hidden="1">"c3914"</definedName>
    <definedName name="IQ_PERCENT_CHANGE_EST_EBITDA_6MONTHS" hidden="1">"c1802"</definedName>
    <definedName name="IQ_PERCENT_CHANGE_EST_EBITDA_6MONTHS_REUT" hidden="1">"c3915"</definedName>
    <definedName name="IQ_PERCENT_CHANGE_EST_EBITDA_9MONTHS" hidden="1">"c1803"</definedName>
    <definedName name="IQ_PERCENT_CHANGE_EST_EBITDA_9MONTHS_REUT" hidden="1">"c3916"</definedName>
    <definedName name="IQ_PERCENT_CHANGE_EST_EBITDA_DAY" hidden="1">"c1798"</definedName>
    <definedName name="IQ_PERCENT_CHANGE_EST_EBITDA_DAY_REUT" hidden="1">"c3912"</definedName>
    <definedName name="IQ_PERCENT_CHANGE_EST_EBITDA_MONTH" hidden="1">"c1800"</definedName>
    <definedName name="IQ_PERCENT_CHANGE_EST_EBITDA_MONTH_REUT" hidden="1">"c3913"</definedName>
    <definedName name="IQ_PERCENT_CHANGE_EST_EBITDA_WEEK" hidden="1">"c1799"</definedName>
    <definedName name="IQ_PERCENT_CHANGE_EST_EBITDA_WEEK_REUT" hidden="1">"c3961"</definedName>
    <definedName name="IQ_PERCENT_CHANGE_EST_EPS_12MONTHS" hidden="1">"c1788"</definedName>
    <definedName name="IQ_PERCENT_CHANGE_EST_EPS_12MONTHS_REUT" hidden="1">"c3902"</definedName>
    <definedName name="IQ_PERCENT_CHANGE_EST_EPS_18MONTHS" hidden="1">"c1789"</definedName>
    <definedName name="IQ_PERCENT_CHANGE_EST_EPS_18MONTHS_REUT" hidden="1">"c3903"</definedName>
    <definedName name="IQ_PERCENT_CHANGE_EST_EPS_3MONTHS" hidden="1">"c1785"</definedName>
    <definedName name="IQ_PERCENT_CHANGE_EST_EPS_3MONTHS_REUT" hidden="1">"c3899"</definedName>
    <definedName name="IQ_PERCENT_CHANGE_EST_EPS_6MONTHS" hidden="1">"c1786"</definedName>
    <definedName name="IQ_PERCENT_CHANGE_EST_EPS_6MONTHS_REUT" hidden="1">"c3900"</definedName>
    <definedName name="IQ_PERCENT_CHANGE_EST_EPS_9MONTHS" hidden="1">"c1787"</definedName>
    <definedName name="IQ_PERCENT_CHANGE_EST_EPS_9MONTHS_REUT" hidden="1">"c3901"</definedName>
    <definedName name="IQ_PERCENT_CHANGE_EST_EPS_DAY" hidden="1">"c1782"</definedName>
    <definedName name="IQ_PERCENT_CHANGE_EST_EPS_DAY_REUT" hidden="1">"c3896"</definedName>
    <definedName name="IQ_PERCENT_CHANGE_EST_EPS_MONTH" hidden="1">"c1784"</definedName>
    <definedName name="IQ_PERCENT_CHANGE_EST_EPS_MONTH_REUT" hidden="1">"c3898"</definedName>
    <definedName name="IQ_PERCENT_CHANGE_EST_EPS_WEEK" hidden="1">"c1783"</definedName>
    <definedName name="IQ_PERCENT_CHANGE_EST_EPS_WEEK_REUT" hidden="1">"c3897"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ERCENT_CHANGE_EST_PRICE_TARGET_12MONTHS" hidden="1">"c1844"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REUT" hidden="1">"c3951"</definedName>
    <definedName name="IQ_PERCENT_CHANGE_EST_PRICE_TARGET_DAY" hidden="1">"c1838"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REUT" hidden="1">"c3948"</definedName>
    <definedName name="IQ_PERCENT_CHANGE_EST_PRICE_TARGET_WEEK" hidden="1">"c1839"</definedName>
    <definedName name="IQ_PERCENT_CHANGE_EST_PRICE_TARGET_WEEK_REUT" hidden="1">"c3967"</definedName>
    <definedName name="IQ_PERCENT_CHANGE_EST_RECO_12MONTHS" hidden="1">"c1836"</definedName>
    <definedName name="IQ_PERCENT_CHANGE_EST_RECO_12MONTHS_REUT" hidden="1">"c3945"</definedName>
    <definedName name="IQ_PERCENT_CHANGE_EST_RECO_18MONTHS" hidden="1">"c1837"</definedName>
    <definedName name="IQ_PERCENT_CHANGE_EST_RECO_18MONTHS_REUT" hidden="1">"c3946"</definedName>
    <definedName name="IQ_PERCENT_CHANGE_EST_RECO_3MONTHS" hidden="1">"c1833"</definedName>
    <definedName name="IQ_PERCENT_CHANGE_EST_RECO_3MONTHS_REUT" hidden="1">"c3942"</definedName>
    <definedName name="IQ_PERCENT_CHANGE_EST_RECO_6MONTHS" hidden="1">"c1834"</definedName>
    <definedName name="IQ_PERCENT_CHANGE_EST_RECO_6MONTHS_REUT" hidden="1">"c3943"</definedName>
    <definedName name="IQ_PERCENT_CHANGE_EST_RECO_9MONTHS" hidden="1">"c1835"</definedName>
    <definedName name="IQ_PERCENT_CHANGE_EST_RECO_9MONTHS_REUT" hidden="1">"c3944"</definedName>
    <definedName name="IQ_PERCENT_CHANGE_EST_RECO_DAY" hidden="1">"c1830"</definedName>
    <definedName name="IQ_PERCENT_CHANGE_EST_RECO_DAY_REUT" hidden="1">"c3940"</definedName>
    <definedName name="IQ_PERCENT_CHANGE_EST_RECO_MONTH" hidden="1">"c1832"</definedName>
    <definedName name="IQ_PERCENT_CHANGE_EST_RECO_MONTH_REUT" hidden="1">"c3941"</definedName>
    <definedName name="IQ_PERCENT_CHANGE_EST_RECO_WEEK" hidden="1">"c1831"</definedName>
    <definedName name="IQ_PERCENT_CHANGE_EST_RECO_WEEK_REUT" hidden="1">"c3965"</definedName>
    <definedName name="IQ_PERCENT_CHANGE_EST_REV_12MONTHS" hidden="1">"c1796"</definedName>
    <definedName name="IQ_PERCENT_CHANGE_EST_REV_12MONTHS_REUT" hidden="1">"c3910"</definedName>
    <definedName name="IQ_PERCENT_CHANGE_EST_REV_18MONTHS" hidden="1">"c1797"</definedName>
    <definedName name="IQ_PERCENT_CHANGE_EST_REV_18MONTHS_REUT" hidden="1">"c3911"</definedName>
    <definedName name="IQ_PERCENT_CHANGE_EST_REV_3MONTHS" hidden="1">"c1793"</definedName>
    <definedName name="IQ_PERCENT_CHANGE_EST_REV_3MONTHS_REUT" hidden="1">"c3907"</definedName>
    <definedName name="IQ_PERCENT_CHANGE_EST_REV_6MONTHS" hidden="1">"c1794"</definedName>
    <definedName name="IQ_PERCENT_CHANGE_EST_REV_6MONTHS_REUT" hidden="1">"c3908"</definedName>
    <definedName name="IQ_PERCENT_CHANGE_EST_REV_9MONTHS" hidden="1">"c1795"</definedName>
    <definedName name="IQ_PERCENT_CHANGE_EST_REV_9MONTHS_REUT" hidden="1">"c3909"</definedName>
    <definedName name="IQ_PERCENT_CHANGE_EST_REV_DAY" hidden="1">"c1790"</definedName>
    <definedName name="IQ_PERCENT_CHANGE_EST_REV_DAY_REUT" hidden="1">"c3904"</definedName>
    <definedName name="IQ_PERCENT_CHANGE_EST_REV_MONTH" hidden="1">"c1792"</definedName>
    <definedName name="IQ_PERCENT_CHANGE_EST_REV_MONTH_REUT" hidden="1">"c3906"</definedName>
    <definedName name="IQ_PERCENT_CHANGE_EST_REV_WEEK" hidden="1">"c1791"</definedName>
    <definedName name="IQ_PERCENT_CHANGE_EST_REV_WEEK_REUT" hidden="1">"c3905"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REUT" hidden="1">"c3968"</definedName>
    <definedName name="IQ_PRE_OPEN_COST" hidden="1">"c1040"</definedName>
    <definedName name="IQ_PRE_TAX_ACT_OR_EST" hidden="1">"c2221"</definedName>
    <definedName name="IQ_PRE_TAX_ACT_OR_EST_REUT" hidden="1">"c5467"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REUT" hidden="1">"c3631"</definedName>
    <definedName name="IQ_PRICE_VOLATILITY_EST" hidden="1">"c4492"</definedName>
    <definedName name="IQ_PRICE_VOLATILITY_HIGH" hidden="1">"c4493"</definedName>
    <definedName name="IQ_PRICE_VOLATILITY_LOW" hidden="1">"c4494"</definedName>
    <definedName name="IQ_PRICE_VOLATILITY_MEDIAN" hidden="1">"c4495"</definedName>
    <definedName name="IQ_PRICE_VOLATILITY_NUM" hidden="1">"c4496"</definedName>
    <definedName name="IQ_PRICE_VOLATILITY_STDDEV" hidden="1">"c4497"</definedName>
    <definedName name="IQ_PRICEDATE" hidden="1">"c1069"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EST" hidden="1">"c4499"</definedName>
    <definedName name="IQ_RECURRING_PROFIT_GUIDANCE" hidden="1">"c4500"</definedName>
    <definedName name="IQ_RECURRING_PROFIT_HIGH_EST" hidden="1">"c4501"</definedName>
    <definedName name="IQ_RECURRING_PROFIT_HIGH_GUIDANCE" hidden="1">"c4179"</definedName>
    <definedName name="IQ_RECURRING_PROFIT_LOW_EST" hidden="1">"c4502"</definedName>
    <definedName name="IQ_RECURRING_PROFIT_LOW_GUIDANCE" hidden="1">"c4219"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EST" hidden="1">"c4506"</definedName>
    <definedName name="IQ_RECURRING_PROFIT_SHARE_GUIDANCE" hidden="1">"c4509"</definedName>
    <definedName name="IQ_RECURRING_PROFIT_SHARE_HIGH_EST" hidden="1">"c4510"</definedName>
    <definedName name="IQ_RECURRING_PROFIT_SHARE_HIGH_GUIDANCE" hidden="1">"c4200"</definedName>
    <definedName name="IQ_RECURRING_PROFIT_SHARE_LOW_EST" hidden="1">"c4511"</definedName>
    <definedName name="IQ_RECURRING_PROFIT_SHARE_LOW_GUIDANCE" hidden="1">"c4240"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S" hidden="1">"c1116"</definedName>
    <definedName name="IQ_RETURN_ASSETS_GUIDANCE" hidden="1">"c4517"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S" hidden="1">"c1121"</definedName>
    <definedName name="IQ_RETURN_EQUITY_GUIDANCE" hidden="1">"c4518"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ACT_OR_EST_REUT" hidden="1">"c5461"</definedName>
    <definedName name="IQ_REVENUE_EST" hidden="1">"c1126"</definedName>
    <definedName name="IQ_REVENUE_EST_BOTTOM_UP" hidden="1">"c5488"</definedName>
    <definedName name="IQ_REVENUE_EST_BOTTOM_UP_REUT" hidden="1">"c5496"</definedName>
    <definedName name="IQ_REVENUE_EST_REUT" hidden="1">"c3634"</definedName>
    <definedName name="IQ_REVENUE_GUIDANCE" hidden="1">"c4519"</definedName>
    <definedName name="IQ_REVENUE_HIGH_EST" hidden="1">"c1127"</definedName>
    <definedName name="IQ_REVENUE_HIGH_EST_REUT" hidden="1">"c3636"</definedName>
    <definedName name="IQ_REVENUE_HIGH_GUIDANCE" hidden="1">"c4169"</definedName>
    <definedName name="IQ_REVENUE_LOW_EST" hidden="1">"c1128"</definedName>
    <definedName name="IQ_REVENUE_LOW_EST_REUT" hidden="1">"c3637"</definedName>
    <definedName name="IQ_REVENUE_LOW_GUIDANCE" hidden="1">"c4209"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 hidden="1">"c4533"</definedName>
    <definedName name="IQ_TOTAL_DEBT_HIGH_EST" hidden="1">"c4534"</definedName>
    <definedName name="IQ_TOTAL_DEBT_HIGH_GUIDANCE" hidden="1">"c4196"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 hidden="1">"c4236"</definedName>
    <definedName name="IQ_TOTAL_DEBT_MEDIAN_EST" hidden="1">"c4536"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TDDEV_EST" hidden="1">"c4538"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PJ_CSLL" localSheetId="13">IF(BDI!TRIBUTOS=1,34%,12%)</definedName>
    <definedName name="IRPJ_CSLL">IF(TRIBUTOS=1,34%,12%)</definedName>
    <definedName name="IRPJ98" localSheetId="13" hidden="1">{#N/A,#N/A,FALSE,"IR E CS 1997";#N/A,#N/A,FALSE,"PR ND";#N/A,#N/A,FALSE,"8191";#N/A,#N/A,FALSE,"8383";#N/A,#N/A,FALSE,"MP 1024";#N/A,#N/A,FALSE,"AD_EX_97";#N/A,#N/A,FALSE,"BD 97"}</definedName>
    <definedName name="IRPJ98" hidden="1">{#N/A,#N/A,FALSE,"IR E CS 1997";#N/A,#N/A,FALSE,"PR ND";#N/A,#N/A,FALSE,"8191";#N/A,#N/A,FALSE,"8383";#N/A,#N/A,FALSE,"MP 1024";#N/A,#N/A,FALSE,"AD_EX_97";#N/A,#N/A,FALSE,"BD 97"}</definedName>
    <definedName name="IRPJ98_1" localSheetId="13" hidden="1">{#N/A,#N/A,FALSE,"IR E CS 1997";#N/A,#N/A,FALSE,"PR ND";#N/A,#N/A,FALSE,"8191";#N/A,#N/A,FALSE,"8383";#N/A,#N/A,FALSE,"MP 1024";#N/A,#N/A,FALSE,"AD_EX_97";#N/A,#N/A,FALSE,"BD 97"}</definedName>
    <definedName name="IRPJ98_1" hidden="1">{#N/A,#N/A,FALSE,"IR E CS 1997";#N/A,#N/A,FALSE,"PR ND";#N/A,#N/A,FALSE,"8191";#N/A,#N/A,FALSE,"8383";#N/A,#N/A,FALSE,"MP 1024";#N/A,#N/A,FALSE,"AD_EX_97";#N/A,#N/A,FALSE,"BD 97"}</definedName>
    <definedName name="IS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IsColHidden" hidden="1">FALSE</definedName>
    <definedName name="IsLTMColHidden" hidden="1">FALSE</definedName>
    <definedName name="ISUDFHISDUF" hidden="1">'[28]Mapa Empréstimos {ppc}'!$P$42</definedName>
    <definedName name="IT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T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t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temInvestimento">OFFSET([29]DADOS!$G$1,0,0,COUNTIF([29]DADOS!XFA$1:XFA$65536,"")-COUNTIF([29]DADOS!D$1:D$65536,""),1)</definedName>
    <definedName name="Itens" hidden="1">#REF!</definedName>
    <definedName name="IUO" localSheetId="13" hidden="1">{"'Quadro'!$A$4:$BG$78"}</definedName>
    <definedName name="IUO" hidden="1">{"'Quadro'!$A$4:$BG$78"}</definedName>
    <definedName name="IUO_1" localSheetId="13" hidden="1">{"'Quadro'!$A$4:$BG$78"}</definedName>
    <definedName name="IUO_1" hidden="1">{"'Quadro'!$A$4:$BG$78"}</definedName>
    <definedName name="IUO_1_1" localSheetId="13" hidden="1">{"'Quadro'!$A$4:$BG$78"}</definedName>
    <definedName name="IUO_1_1" hidden="1">{"'Quadro'!$A$4:$BG$78"}</definedName>
    <definedName name="IUO_1_1_1" localSheetId="13" hidden="1">{"'Quadro'!$A$4:$BG$78"}</definedName>
    <definedName name="IUO_1_1_1" hidden="1">{"'Quadro'!$A$4:$BG$78"}</definedName>
    <definedName name="IUO_1_2" localSheetId="13" hidden="1">{"'Quadro'!$A$4:$BG$78"}</definedName>
    <definedName name="IUO_1_2" hidden="1">{"'Quadro'!$A$4:$BG$78"}</definedName>
    <definedName name="IUO_2" localSheetId="13" hidden="1">{"'Quadro'!$A$4:$BG$78"}</definedName>
    <definedName name="IUO_2" hidden="1">{"'Quadro'!$A$4:$BG$78"}</definedName>
    <definedName name="ivan" localSheetId="13" hidden="1">{"'gráf jan00'!$A$1:$AK$41"}</definedName>
    <definedName name="ivan" hidden="1">{"'gráf jan00'!$A$1:$AK$41"}</definedName>
    <definedName name="j" hidden="1">#REF!</definedName>
    <definedName name="Já_apresentado__a_licitar">#REF!</definedName>
    <definedName name="jac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c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IR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IR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an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an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Janeiro" localSheetId="13" hidden="1">{#N/A,#N/A,FALSE,"Cronograma";#N/A,#N/A,FALSE,"Cronogr. 2"}</definedName>
    <definedName name="Janeiro" hidden="1">{#N/A,#N/A,FALSE,"Cronograma";#N/A,#N/A,FALSE,"Cronogr. 2"}</definedName>
    <definedName name="JANEIRO2003" localSheetId="13" hidden="1">{#N/A,#N/A,TRUE,"Serviços"}</definedName>
    <definedName name="JANEIRO2003" hidden="1">{#N/A,#N/A,TRUE,"Serviços"}</definedName>
    <definedName name="JANEIRO20033" localSheetId="13" hidden="1">{#N/A,#N/A,TRUE,"Serviços"}</definedName>
    <definedName name="JANEIRO20033" hidden="1">{#N/A,#N/A,TRUE,"Serviços"}</definedName>
    <definedName name="Janta">[13]DADOS!$F$10</definedName>
    <definedName name="jcdc" hidden="1">#REF!</definedName>
    <definedName name="jçkj" localSheetId="13" hidden="1">{"'CptDifn'!$AA$32:$AG$32"}</definedName>
    <definedName name="jçkj" hidden="1">{"'CptDifn'!$AA$32:$AG$32"}</definedName>
    <definedName name="jçkj_1" localSheetId="13" hidden="1">{"'CptDifn'!$AA$32:$AG$32"}</definedName>
    <definedName name="jçkj_1" hidden="1">{"'CptDifn'!$AA$32:$AG$32"}</definedName>
    <definedName name="jçkj_1_1" localSheetId="13" hidden="1">{"'CptDifn'!$AA$32:$AG$32"}</definedName>
    <definedName name="jçkj_1_1" hidden="1">{"'CptDifn'!$AA$32:$AG$32"}</definedName>
    <definedName name="jçkj_1_1_1" localSheetId="13" hidden="1">{"'CptDifn'!$AA$32:$AG$32"}</definedName>
    <definedName name="jçkj_1_1_1" hidden="1">{"'CptDifn'!$AA$32:$AG$32"}</definedName>
    <definedName name="jçkj_1_2" localSheetId="13" hidden="1">{"'CptDifn'!$AA$32:$AG$32"}</definedName>
    <definedName name="jçkj_1_2" hidden="1">{"'CptDifn'!$AA$32:$AG$32"}</definedName>
    <definedName name="jçkj_2" localSheetId="13" hidden="1">{"'CptDifn'!$AA$32:$AG$32"}</definedName>
    <definedName name="jçkj_2" hidden="1">{"'CptDifn'!$AA$32:$AG$32"}</definedName>
    <definedName name="jdfjewf" localSheetId="13" hidden="1">{#N/A,#N/A,FALSE,"지침";#N/A,#N/A,FALSE,"환경분석";#N/A,#N/A,FALSE,"Sheet16"}</definedName>
    <definedName name="jdfjewf" hidden="1">{#N/A,#N/A,FALSE,"지침";#N/A,#N/A,FALSE,"환경분석";#N/A,#N/A,FALSE,"Sheet16"}</definedName>
    <definedName name="jdfjewf_1" localSheetId="13" hidden="1">{#N/A,#N/A,FALSE,"지침";#N/A,#N/A,FALSE,"환경분석";#N/A,#N/A,FALSE,"Sheet16"}</definedName>
    <definedName name="jdfjewf_1" hidden="1">{#N/A,#N/A,FALSE,"지침";#N/A,#N/A,FALSE,"환경분석";#N/A,#N/A,FALSE,"Sheet16"}</definedName>
    <definedName name="jdfjewf_1_1" localSheetId="13" hidden="1">{#N/A,#N/A,FALSE,"지침";#N/A,#N/A,FALSE,"환경분석";#N/A,#N/A,FALSE,"Sheet16"}</definedName>
    <definedName name="jdfjewf_1_1" hidden="1">{#N/A,#N/A,FALSE,"지침";#N/A,#N/A,FALSE,"환경분석";#N/A,#N/A,FALSE,"Sheet16"}</definedName>
    <definedName name="jdfjewf_1_1_1" localSheetId="13" hidden="1">{#N/A,#N/A,FALSE,"지침";#N/A,#N/A,FALSE,"환경분석";#N/A,#N/A,FALSE,"Sheet16"}</definedName>
    <definedName name="jdfjewf_1_1_1" hidden="1">{#N/A,#N/A,FALSE,"지침";#N/A,#N/A,FALSE,"환경분석";#N/A,#N/A,FALSE,"Sheet16"}</definedName>
    <definedName name="jdfjewf_1_2" localSheetId="13" hidden="1">{#N/A,#N/A,FALSE,"지침";#N/A,#N/A,FALSE,"환경분석";#N/A,#N/A,FALSE,"Sheet16"}</definedName>
    <definedName name="jdfjewf_1_2" hidden="1">{#N/A,#N/A,FALSE,"지침";#N/A,#N/A,FALSE,"환경분석";#N/A,#N/A,FALSE,"Sheet16"}</definedName>
    <definedName name="jdfjewf_2" localSheetId="13" hidden="1">{#N/A,#N/A,FALSE,"지침";#N/A,#N/A,FALSE,"환경분석";#N/A,#N/A,FALSE,"Sheet16"}</definedName>
    <definedName name="jdfjewf_2" hidden="1">{#N/A,#N/A,FALSE,"지침";#N/A,#N/A,FALSE,"환경분석";#N/A,#N/A,FALSE,"Sheet16"}</definedName>
    <definedName name="JESU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ESU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fghjghk" localSheetId="13" hidden="1">{"'CptDifn'!$AA$32:$AG$32"}</definedName>
    <definedName name="jfghjghk" hidden="1">{"'CptDifn'!$AA$32:$AG$32"}</definedName>
    <definedName name="jfghjghk_1" localSheetId="13" hidden="1">{"'CptDifn'!$AA$32:$AG$32"}</definedName>
    <definedName name="jfghjghk_1" hidden="1">{"'CptDifn'!$AA$32:$AG$32"}</definedName>
    <definedName name="jfghjghk_1_1" localSheetId="13" hidden="1">{"'CptDifn'!$AA$32:$AG$32"}</definedName>
    <definedName name="jfghjghk_1_1" hidden="1">{"'CptDifn'!$AA$32:$AG$32"}</definedName>
    <definedName name="jfghjghk_1_1_1" localSheetId="13" hidden="1">{"'CptDifn'!$AA$32:$AG$32"}</definedName>
    <definedName name="jfghjghk_1_1_1" hidden="1">{"'CptDifn'!$AA$32:$AG$32"}</definedName>
    <definedName name="jfghjghk_1_2" localSheetId="13" hidden="1">{"'CptDifn'!$AA$32:$AG$32"}</definedName>
    <definedName name="jfghjghk_1_2" hidden="1">{"'CptDifn'!$AA$32:$AG$32"}</definedName>
    <definedName name="jfghjghk_2" localSheetId="13" hidden="1">{"'CptDifn'!$AA$32:$AG$32"}</definedName>
    <definedName name="jfghjghk_2" hidden="1">{"'CptDifn'!$AA$32:$AG$32"}</definedName>
    <definedName name="jfgjfgj" localSheetId="13" hidden="1">{"'CptDifn'!$AA$32:$AG$32"}</definedName>
    <definedName name="jfgjfgj" hidden="1">{"'CptDifn'!$AA$32:$AG$32"}</definedName>
    <definedName name="jfgjfgj_1" localSheetId="13" hidden="1">{"'CptDifn'!$AA$32:$AG$32"}</definedName>
    <definedName name="jfgjfgj_1" hidden="1">{"'CptDifn'!$AA$32:$AG$32"}</definedName>
    <definedName name="jfgjfgj_1_1" localSheetId="13" hidden="1">{"'CptDifn'!$AA$32:$AG$32"}</definedName>
    <definedName name="jfgjfgj_1_1" hidden="1">{"'CptDifn'!$AA$32:$AG$32"}</definedName>
    <definedName name="jfgjfgj_1_1_1" localSheetId="13" hidden="1">{"'CptDifn'!$AA$32:$AG$32"}</definedName>
    <definedName name="jfgjfgj_1_1_1" hidden="1">{"'CptDifn'!$AA$32:$AG$32"}</definedName>
    <definedName name="jfgjfgj_1_2" localSheetId="13" hidden="1">{"'CptDifn'!$AA$32:$AG$32"}</definedName>
    <definedName name="jfgjfgj_1_2" hidden="1">{"'CptDifn'!$AA$32:$AG$32"}</definedName>
    <definedName name="jfgjfgj_2" localSheetId="13" hidden="1">{"'CptDifn'!$AA$32:$AG$32"}</definedName>
    <definedName name="jfgjfgj_2" hidden="1">{"'CptDifn'!$AA$32:$AG$32"}</definedName>
    <definedName name="jfjhfgh" localSheetId="13" hidden="1">{"'CptDifn'!$AA$32:$AG$32"}</definedName>
    <definedName name="jfjhfgh" hidden="1">{"'CptDifn'!$AA$32:$AG$32"}</definedName>
    <definedName name="jfjhfgh_1" localSheetId="13" hidden="1">{"'CptDifn'!$AA$32:$AG$32"}</definedName>
    <definedName name="jfjhfgh_1" hidden="1">{"'CptDifn'!$AA$32:$AG$32"}</definedName>
    <definedName name="jfjhfgh_1_1" localSheetId="13" hidden="1">{"'CptDifn'!$AA$32:$AG$32"}</definedName>
    <definedName name="jfjhfgh_1_1" hidden="1">{"'CptDifn'!$AA$32:$AG$32"}</definedName>
    <definedName name="jfjhfgh_1_1_1" localSheetId="13" hidden="1">{"'CptDifn'!$AA$32:$AG$32"}</definedName>
    <definedName name="jfjhfgh_1_1_1" hidden="1">{"'CptDifn'!$AA$32:$AG$32"}</definedName>
    <definedName name="jfjhfgh_1_2" localSheetId="13" hidden="1">{"'CptDifn'!$AA$32:$AG$32"}</definedName>
    <definedName name="jfjhfgh_1_2" hidden="1">{"'CptDifn'!$AA$32:$AG$32"}</definedName>
    <definedName name="jfjhfgh_2" localSheetId="13" hidden="1">{"'CptDifn'!$AA$32:$AG$32"}</definedName>
    <definedName name="jfjhfgh_2" hidden="1">{"'CptDifn'!$AA$32:$AG$32"}</definedName>
    <definedName name="JFSJFSJFLJSDÇFL" localSheetId="13" hidden="1">{"'REL CUSTODIF'!$B$1:$H$72"}</definedName>
    <definedName name="JFSJFSJFLJSDÇFL" hidden="1">{"'REL CUSTODIF'!$B$1:$H$72"}</definedName>
    <definedName name="JFSJFSJFLJSDÇFL_1" localSheetId="13" hidden="1">{"'REL CUSTODIF'!$B$1:$H$72"}</definedName>
    <definedName name="JFSJFSJFLJSDÇFL_1" hidden="1">{"'REL CUSTODIF'!$B$1:$H$72"}</definedName>
    <definedName name="JFSJFSJFLJSDÇFL_1_1" localSheetId="13" hidden="1">{"'REL CUSTODIF'!$B$1:$H$72"}</definedName>
    <definedName name="JFSJFSJFLJSDÇFL_1_1" hidden="1">{"'REL CUSTODIF'!$B$1:$H$72"}</definedName>
    <definedName name="JFSJFSJFLJSDÇFL_1_1_1" localSheetId="13" hidden="1">{"'REL CUSTODIF'!$B$1:$H$72"}</definedName>
    <definedName name="JFSJFSJFLJSDÇFL_1_1_1" hidden="1">{"'REL CUSTODIF'!$B$1:$H$72"}</definedName>
    <definedName name="JFSJFSJFLJSDÇFL_1_2" localSheetId="13" hidden="1">{"'REL CUSTODIF'!$B$1:$H$72"}</definedName>
    <definedName name="JFSJFSJFLJSDÇFL_1_2" hidden="1">{"'REL CUSTODIF'!$B$1:$H$72"}</definedName>
    <definedName name="JFSJFSJFLJSDÇFL_2" localSheetId="13" hidden="1">{"'REL CUSTODIF'!$B$1:$H$72"}</definedName>
    <definedName name="JFSJFSJFLJSDÇFL_2" hidden="1">{"'REL CUSTODIF'!$B$1:$H$72"}</definedName>
    <definedName name="jg" localSheetId="13" hidden="1">{#N/A,#N/A,FALSE,"RESUMO-BB1";#N/A,#N/A,FALSE,"MOD-A01-R - BB1";#N/A,#N/A,FALSE,"URB-BB1"}</definedName>
    <definedName name="jg" hidden="1">{#N/A,#N/A,FALSE,"RESUMO-BB1";#N/A,#N/A,FALSE,"MOD-A01-R - BB1";#N/A,#N/A,FALSE,"URB-BB1"}</definedName>
    <definedName name="jgg" localSheetId="13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jgg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jh" localSheetId="13" hidden="1">{"'CptDifn'!$AA$32:$AG$32"}</definedName>
    <definedName name="jh" hidden="1">{"'CptDifn'!$AA$32:$AG$32"}</definedName>
    <definedName name="jh_1" localSheetId="13" hidden="1">{"'CptDifn'!$AA$32:$AG$32"}</definedName>
    <definedName name="jh_1" hidden="1">{"'CptDifn'!$AA$32:$AG$32"}</definedName>
    <definedName name="jh_1_1" localSheetId="13" hidden="1">{"'CptDifn'!$AA$32:$AG$32"}</definedName>
    <definedName name="jh_1_1" hidden="1">{"'CptDifn'!$AA$32:$AG$32"}</definedName>
    <definedName name="jh_1_1_1" localSheetId="13" hidden="1">{"'CptDifn'!$AA$32:$AG$32"}</definedName>
    <definedName name="jh_1_1_1" hidden="1">{"'CptDifn'!$AA$32:$AG$32"}</definedName>
    <definedName name="jh_1_2" localSheetId="13" hidden="1">{"'CptDifn'!$AA$32:$AG$32"}</definedName>
    <definedName name="jh_1_2" hidden="1">{"'CptDifn'!$AA$32:$AG$32"}</definedName>
    <definedName name="jh_2" localSheetId="13" hidden="1">{"'CptDifn'!$AA$32:$AG$32"}</definedName>
    <definedName name="jh_2" hidden="1">{"'CptDifn'!$AA$32:$AG$32"}</definedName>
    <definedName name="jhe" hidden="1">#REF!</definedName>
    <definedName name="jhg" hidden="1">#REF!</definedName>
    <definedName name="jhgf" localSheetId="13" hidden="1">{"'CptDifn'!$AA$32:$AG$32"}</definedName>
    <definedName name="jhgf" hidden="1">{"'CptDifn'!$AA$32:$AG$32"}</definedName>
    <definedName name="jhgf_1" localSheetId="13" hidden="1">{"'CptDifn'!$AA$32:$AG$32"}</definedName>
    <definedName name="jhgf_1" hidden="1">{"'CptDifn'!$AA$32:$AG$32"}</definedName>
    <definedName name="jhgf_1_1" localSheetId="13" hidden="1">{"'CptDifn'!$AA$32:$AG$32"}</definedName>
    <definedName name="jhgf_1_1" hidden="1">{"'CptDifn'!$AA$32:$AG$32"}</definedName>
    <definedName name="jhgf_1_1_1" localSheetId="13" hidden="1">{"'CptDifn'!$AA$32:$AG$32"}</definedName>
    <definedName name="jhgf_1_1_1" hidden="1">{"'CptDifn'!$AA$32:$AG$32"}</definedName>
    <definedName name="jhgf_1_2" localSheetId="13" hidden="1">{"'CptDifn'!$AA$32:$AG$32"}</definedName>
    <definedName name="jhgf_1_2" hidden="1">{"'CptDifn'!$AA$32:$AG$32"}</definedName>
    <definedName name="jhgf_2" localSheetId="13" hidden="1">{"'CptDifn'!$AA$32:$AG$32"}</definedName>
    <definedName name="jhgf_2" hidden="1">{"'CptDifn'!$AA$32:$AG$32"}</definedName>
    <definedName name="jjj" localSheetId="13" hidden="1">{#N/A,#N/A,FALSE,"Cronograma";#N/A,#N/A,FALSE,"Cronogr. 2"}</definedName>
    <definedName name="jjj" hidden="1">{#N/A,#N/A,FALSE,"Cronograma";#N/A,#N/A,FALSE,"Cronogr. 2"}</definedName>
    <definedName name="JJJJ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JJJJ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jjjj_1" localSheetId="13" hidden="1">{"'CptDifn'!$AA$32:$AG$32"}</definedName>
    <definedName name="jjjj_1" hidden="1">{"'CptDifn'!$AA$32:$AG$32"}</definedName>
    <definedName name="jjjj_1_1" localSheetId="13" hidden="1">{"'CptDifn'!$AA$32:$AG$32"}</definedName>
    <definedName name="jjjj_1_1" hidden="1">{"'CptDifn'!$AA$32:$AG$32"}</definedName>
    <definedName name="jjjj_1_1_1" localSheetId="13" hidden="1">{"'CptDifn'!$AA$32:$AG$32"}</definedName>
    <definedName name="jjjj_1_1_1" hidden="1">{"'CptDifn'!$AA$32:$AG$32"}</definedName>
    <definedName name="jjjj_1_2" localSheetId="13" hidden="1">{"'CptDifn'!$AA$32:$AG$32"}</definedName>
    <definedName name="jjjj_1_2" hidden="1">{"'CptDifn'!$AA$32:$AG$32"}</definedName>
    <definedName name="jjjj_2" localSheetId="13" hidden="1">{"'CptDifn'!$AA$32:$AG$32"}</definedName>
    <definedName name="jjjj_2" hidden="1">{"'CptDifn'!$AA$32:$AG$32"}</definedName>
    <definedName name="JJJY" localSheetId="13" hidden="1">{#N/A,#N/A,FALSE,"Aging Summary";#N/A,#N/A,FALSE,"Ratio Analysis";#N/A,#N/A,FALSE,"Test 120 Day Accts";#N/A,#N/A,FALSE,"Tickmarks"}</definedName>
    <definedName name="JJJY" hidden="1">{#N/A,#N/A,FALSE,"Aging Summary";#N/A,#N/A,FALSE,"Ratio Analysis";#N/A,#N/A,FALSE,"Test 120 Day Accts";#N/A,#N/A,FALSE,"Tickmarks"}</definedName>
    <definedName name="JJJY_1" localSheetId="13" hidden="1">{#N/A,#N/A,FALSE,"Aging Summary";#N/A,#N/A,FALSE,"Ratio Analysis";#N/A,#N/A,FALSE,"Test 120 Day Accts";#N/A,#N/A,FALSE,"Tickmarks"}</definedName>
    <definedName name="JJJY_1" hidden="1">{#N/A,#N/A,FALSE,"Aging Summary";#N/A,#N/A,FALSE,"Ratio Analysis";#N/A,#N/A,FALSE,"Test 120 Day Accts";#N/A,#N/A,FALSE,"Tickmarks"}</definedName>
    <definedName name="JKBGKIJNH" localSheetId="13" hidden="1">{"'gráf jan00'!$A$1:$AK$41"}</definedName>
    <definedName name="JKBGKIJNH" hidden="1">{"'gráf jan00'!$A$1:$AK$41"}</definedName>
    <definedName name="JKBGKIJNH_1" localSheetId="13" hidden="1">{"'gráf jan00'!$A$1:$AK$41"}</definedName>
    <definedName name="JKBGKIJNH_1" hidden="1">{"'gráf jan00'!$A$1:$AK$41"}</definedName>
    <definedName name="JKBGKIJNH_1_1" localSheetId="13" hidden="1">{"'gráf jan00'!$A$1:$AK$41"}</definedName>
    <definedName name="JKBGKIJNH_1_1" hidden="1">{"'gráf jan00'!$A$1:$AK$41"}</definedName>
    <definedName name="JKBGKIJNH_1_1_1" localSheetId="13" hidden="1">{"'gráf jan00'!$A$1:$AK$41"}</definedName>
    <definedName name="JKBGKIJNH_1_1_1" hidden="1">{"'gráf jan00'!$A$1:$AK$41"}</definedName>
    <definedName name="JKBGKIJNH_1_2" localSheetId="13" hidden="1">{"'gráf jan00'!$A$1:$AK$41"}</definedName>
    <definedName name="JKBGKIJNH_1_2" hidden="1">{"'gráf jan00'!$A$1:$AK$41"}</definedName>
    <definedName name="JKBGKIJNH_2" localSheetId="13" hidden="1">{"'gráf jan00'!$A$1:$AK$41"}</definedName>
    <definedName name="JKBGKIJNH_2" hidden="1">{"'gráf jan00'!$A$1:$AK$41"}</definedName>
    <definedName name="JKHYGKL" localSheetId="13" hidden="1">{"'gráf jan00'!$A$1:$AK$41"}</definedName>
    <definedName name="JKHYGKL" hidden="1">{"'gráf jan00'!$A$1:$AK$41"}</definedName>
    <definedName name="JKHZDG" hidden="1">[30]XREF!#REF!</definedName>
    <definedName name="JKJ" localSheetId="13" hidden="1">{#N/A,#N/A,FALSE,"Aging Summary";#N/A,#N/A,FALSE,"Ratio Analysis";#N/A,#N/A,FALSE,"Test 120 Day Accts";#N/A,#N/A,FALSE,"Tickmarks"}</definedName>
    <definedName name="JKJ" hidden="1">{#N/A,#N/A,FALSE,"Aging Summary";#N/A,#N/A,FALSE,"Ratio Analysis";#N/A,#N/A,FALSE,"Test 120 Day Accts";#N/A,#N/A,FALSE,"Tickmarks"}</definedName>
    <definedName name="JKJ_1" localSheetId="13" hidden="1">{#N/A,#N/A,FALSE,"Aging Summary";#N/A,#N/A,FALSE,"Ratio Analysis";#N/A,#N/A,FALSE,"Test 120 Day Accts";#N/A,#N/A,FALSE,"Tickmarks"}</definedName>
    <definedName name="JKJ_1" hidden="1">{#N/A,#N/A,FALSE,"Aging Summary";#N/A,#N/A,FALSE,"Ratio Analysis";#N/A,#N/A,FALSE,"Test 120 Day Accts";#N/A,#N/A,FALSE,"Tickmarks"}</definedName>
    <definedName name="jkjkk" localSheetId="13" hidden="1">{"'CptDifn'!$AA$32:$AG$32"}</definedName>
    <definedName name="jkjkk" hidden="1">{"'CptDifn'!$AA$32:$AG$32"}</definedName>
    <definedName name="jkjkk_1" localSheetId="13" hidden="1">{"'CptDifn'!$AA$32:$AG$32"}</definedName>
    <definedName name="jkjkk_1" hidden="1">{"'CptDifn'!$AA$32:$AG$32"}</definedName>
    <definedName name="jkjkk_1_1" localSheetId="13" hidden="1">{"'CptDifn'!$AA$32:$AG$32"}</definedName>
    <definedName name="jkjkk_1_1" hidden="1">{"'CptDifn'!$AA$32:$AG$32"}</definedName>
    <definedName name="jkjkk_1_1_1" localSheetId="13" hidden="1">{"'CptDifn'!$AA$32:$AG$32"}</definedName>
    <definedName name="jkjkk_1_1_1" hidden="1">{"'CptDifn'!$AA$32:$AG$32"}</definedName>
    <definedName name="jkjkk_1_2" localSheetId="13" hidden="1">{"'CptDifn'!$AA$32:$AG$32"}</definedName>
    <definedName name="jkjkk_1_2" hidden="1">{"'CptDifn'!$AA$32:$AG$32"}</definedName>
    <definedName name="jkjkk_2" localSheetId="13" hidden="1">{"'CptDifn'!$AA$32:$AG$32"}</definedName>
    <definedName name="jkjkk_2" hidden="1">{"'CptDifn'!$AA$32:$AG$32"}</definedName>
    <definedName name="jljl" localSheetId="13" hidden="1">{"det (May)",#N/A,FALSE,"June";"sum (MAY YTD)",#N/A,FALSE,"June YTD"}</definedName>
    <definedName name="jljl" hidden="1">{"det (May)",#N/A,FALSE,"June";"sum (MAY YTD)",#N/A,FALSE,"June YTD"}</definedName>
    <definedName name="jljl_1" localSheetId="13" hidden="1">{"det (May)",#N/A,FALSE,"June";"sum (MAY YTD)",#N/A,FALSE,"June YTD"}</definedName>
    <definedName name="jljl_1" hidden="1">{"det (May)",#N/A,FALSE,"June";"sum (MAY YTD)",#N/A,FALSE,"June YTD"}</definedName>
    <definedName name="jljl_1_1" localSheetId="13" hidden="1">{"det (May)",#N/A,FALSE,"June";"sum (MAY YTD)",#N/A,FALSE,"June YTD"}</definedName>
    <definedName name="jljl_1_1" hidden="1">{"det (May)",#N/A,FALSE,"June";"sum (MAY YTD)",#N/A,FALSE,"June YTD"}</definedName>
    <definedName name="jljl_1_1_1" localSheetId="13" hidden="1">{"det (May)",#N/A,FALSE,"June";"sum (MAY YTD)",#N/A,FALSE,"June YTD"}</definedName>
    <definedName name="jljl_1_1_1" hidden="1">{"det (May)",#N/A,FALSE,"June";"sum (MAY YTD)",#N/A,FALSE,"June YTD"}</definedName>
    <definedName name="jljl_1_2" localSheetId="13" hidden="1">{"det (May)",#N/A,FALSE,"June";"sum (MAY YTD)",#N/A,FALSE,"June YTD"}</definedName>
    <definedName name="jljl_1_2" hidden="1">{"det (May)",#N/A,FALSE,"June";"sum (MAY YTD)",#N/A,FALSE,"June YTD"}</definedName>
    <definedName name="jljl_2" localSheetId="13" hidden="1">{"det (May)",#N/A,FALSE,"June";"sum (MAY YTD)",#N/A,FALSE,"June YTD"}</definedName>
    <definedName name="jljl_2" hidden="1">{"det (May)",#N/A,FALSE,"June";"sum (MAY YTD)",#N/A,FALSE,"June YTD"}</definedName>
    <definedName name="jljlx" localSheetId="13" hidden="1">{"det (May)",#N/A,FALSE,"June";"sum (MAY YTD)",#N/A,FALSE,"June YTD"}</definedName>
    <definedName name="jljlx" hidden="1">{"det (May)",#N/A,FALSE,"June";"sum (MAY YTD)",#N/A,FALSE,"June YTD"}</definedName>
    <definedName name="jljlx_1" localSheetId="13" hidden="1">{"det (May)",#N/A,FALSE,"June";"sum (MAY YTD)",#N/A,FALSE,"June YTD"}</definedName>
    <definedName name="jljlx_1" hidden="1">{"det (May)",#N/A,FALSE,"June";"sum (MAY YTD)",#N/A,FALSE,"June YTD"}</definedName>
    <definedName name="jljlx_1_1" localSheetId="13" hidden="1">{"det (May)",#N/A,FALSE,"June";"sum (MAY YTD)",#N/A,FALSE,"June YTD"}</definedName>
    <definedName name="jljlx_1_1" hidden="1">{"det (May)",#N/A,FALSE,"June";"sum (MAY YTD)",#N/A,FALSE,"June YTD"}</definedName>
    <definedName name="jljlx_1_1_1" localSheetId="13" hidden="1">{"det (May)",#N/A,FALSE,"June";"sum (MAY YTD)",#N/A,FALSE,"June YTD"}</definedName>
    <definedName name="jljlx_1_1_1" hidden="1">{"det (May)",#N/A,FALSE,"June";"sum (MAY YTD)",#N/A,FALSE,"June YTD"}</definedName>
    <definedName name="jljlx_1_2" localSheetId="13" hidden="1">{"det (May)",#N/A,FALSE,"June";"sum (MAY YTD)",#N/A,FALSE,"June YTD"}</definedName>
    <definedName name="jljlx_1_2" hidden="1">{"det (May)",#N/A,FALSE,"June";"sum (MAY YTD)",#N/A,FALSE,"June YTD"}</definedName>
    <definedName name="jljlx_2" localSheetId="13" hidden="1">{"det (May)",#N/A,FALSE,"June";"sum (MAY YTD)",#N/A,FALSE,"June YTD"}</definedName>
    <definedName name="jljlx_2" hidden="1">{"det (May)",#N/A,FALSE,"June";"sum (MAY YTD)",#N/A,FALSE,"June YTD"}</definedName>
    <definedName name="JOAO" localSheetId="13" hidden="1">{#N/A,#N/A,FALSE,"SS 1";#N/A,#N/A,FALSE,"SS 2";#N/A,#N/A,FALSE,"TER 1 (1)";#N/A,#N/A,FALSE,"TER 1 (2)";#N/A,#N/A,FALSE,"TER 2 ";#N/A,#N/A,FALSE,"TP  (1)";#N/A,#N/A,FALSE,"TP  (2)";#N/A,#N/A,FALSE,"CM BAR"}</definedName>
    <definedName name="JOAO" hidden="1">{#N/A,#N/A,FALSE,"SS 1";#N/A,#N/A,FALSE,"SS 2";#N/A,#N/A,FALSE,"TER 1 (1)";#N/A,#N/A,FALSE,"TER 1 (2)";#N/A,#N/A,FALSE,"TER 2 ";#N/A,#N/A,FALSE,"TP  (1)";#N/A,#N/A,FALSE,"TP  (2)";#N/A,#N/A,FALSE,"CM BAR"}</definedName>
    <definedName name="JOAO1" localSheetId="13" hidden="1">{#N/A,#N/A,FALSE,"LEVFER V2 P";#N/A,#N/A,FALSE,"LEVFER V2 P10%"}</definedName>
    <definedName name="JOAO1" hidden="1">{#N/A,#N/A,FALSE,"LEVFER V2 P";#N/A,#N/A,FALSE,"LEVFER V2 P10%"}</definedName>
    <definedName name="Jorg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rg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SE" localSheetId="13" hidden="1">{#N/A,#N/A,FALSE,"LEVFER V2 P";#N/A,#N/A,FALSE,"LEVFER V2 P10%"}</definedName>
    <definedName name="JOSE" hidden="1">{#N/A,#N/A,FALSE,"LEVFER V2 P";#N/A,#N/A,FALSE,"LEVFER V2 P10%"}</definedName>
    <definedName name="JOVUEUIZPJ" hidden="1">#REF!</definedName>
    <definedName name="JR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ryhjtry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hjtr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ryu" localSheetId="13" hidden="1">{"'gráf jan00'!$A$1:$AK$41"}</definedName>
    <definedName name="jryu" hidden="1">{"'gráf jan00'!$A$1:$AK$41"}</definedName>
    <definedName name="jryu_1" localSheetId="13" hidden="1">{"'gráf jan00'!$A$1:$AK$41"}</definedName>
    <definedName name="jryu_1" hidden="1">{"'gráf jan00'!$A$1:$AK$41"}</definedName>
    <definedName name="jryu_1_1" localSheetId="13" hidden="1">{"'gráf jan00'!$A$1:$AK$41"}</definedName>
    <definedName name="jryu_1_1" hidden="1">{"'gráf jan00'!$A$1:$AK$41"}</definedName>
    <definedName name="jryu_1_1_1" localSheetId="13" hidden="1">{"'gráf jan00'!$A$1:$AK$41"}</definedName>
    <definedName name="jryu_1_1_1" hidden="1">{"'gráf jan00'!$A$1:$AK$41"}</definedName>
    <definedName name="jryu_1_2" localSheetId="13" hidden="1">{"'gráf jan00'!$A$1:$AK$41"}</definedName>
    <definedName name="jryu_1_2" hidden="1">{"'gráf jan00'!$A$1:$AK$41"}</definedName>
    <definedName name="jryu_2" localSheetId="13" hidden="1">{"'gráf jan00'!$A$1:$AK$41"}</definedName>
    <definedName name="jryu_2" hidden="1">{"'gráf jan00'!$A$1:$AK$41"}</definedName>
    <definedName name="jtyutyjghjghhj" localSheetId="13" hidden="1">{"'CptDifn'!$AA$32:$AG$32"}</definedName>
    <definedName name="jtyutyjghjghhj" hidden="1">{"'CptDifn'!$AA$32:$AG$32"}</definedName>
    <definedName name="ju" localSheetId="13" hidden="1">{#N/A,#N/A,FALSE,"SITUAÇÃO DIÁRIA ";#N/A,#N/A,FALSE,"7 à 7"}</definedName>
    <definedName name="ju" hidden="1">{#N/A,#N/A,FALSE,"SITUAÇÃO DIÁRIA ";#N/A,#N/A,FALSE,"7 à 7"}</definedName>
    <definedName name="ju_1" localSheetId="13" hidden="1">{#N/A,#N/A,FALSE,"SITUAÇÃO DIÁRIA ";#N/A,#N/A,FALSE,"7 à 7"}</definedName>
    <definedName name="ju_1" hidden="1">{#N/A,#N/A,FALSE,"SITUAÇÃO DIÁRIA ";#N/A,#N/A,FALSE,"7 à 7"}</definedName>
    <definedName name="ju_1_1" localSheetId="13" hidden="1">{#N/A,#N/A,FALSE,"SITUAÇÃO DIÁRIA ";#N/A,#N/A,FALSE,"7 à 7"}</definedName>
    <definedName name="ju_1_1" hidden="1">{#N/A,#N/A,FALSE,"SITUAÇÃO DIÁRIA ";#N/A,#N/A,FALSE,"7 à 7"}</definedName>
    <definedName name="ju_1_1_1" localSheetId="13" hidden="1">{#N/A,#N/A,FALSE,"SITUAÇÃO DIÁRIA ";#N/A,#N/A,FALSE,"7 à 7"}</definedName>
    <definedName name="ju_1_1_1" hidden="1">{#N/A,#N/A,FALSE,"SITUAÇÃO DIÁRIA ";#N/A,#N/A,FALSE,"7 à 7"}</definedName>
    <definedName name="ju_1_2" localSheetId="13" hidden="1">{#N/A,#N/A,FALSE,"SITUAÇÃO DIÁRIA ";#N/A,#N/A,FALSE,"7 à 7"}</definedName>
    <definedName name="ju_1_2" hidden="1">{#N/A,#N/A,FALSE,"SITUAÇÃO DIÁRIA ";#N/A,#N/A,FALSE,"7 à 7"}</definedName>
    <definedName name="ju_2" localSheetId="13" hidden="1">{#N/A,#N/A,FALSE,"SITUAÇÃO DIÁRIA ";#N/A,#N/A,FALSE,"7 à 7"}</definedName>
    <definedName name="ju_2" hidden="1">{#N/A,#N/A,FALSE,"SITUAÇÃO DIÁRIA ";#N/A,#N/A,FALSE,"7 à 7"}</definedName>
    <definedName name="juca" localSheetId="13" hidden="1">{#N/A,#N/A,FALSE,"SS 1";#N/A,#N/A,FALSE,"TER 1 (A)";#N/A,#N/A,FALSE,"SS 2";#N/A,#N/A,FALSE,"TER 1 (B)";#N/A,#N/A,FALSE,"TER 1 (C)";#N/A,#N/A,FALSE,"TER 1 (D)";#N/A,#N/A,FALSE,"TER 1 (E)";#N/A,#N/A,FALSE,"TER 2 "}</definedName>
    <definedName name="juca" hidden="1">{#N/A,#N/A,FALSE,"SS 1";#N/A,#N/A,FALSE,"TER 1 (A)";#N/A,#N/A,FALSE,"SS 2";#N/A,#N/A,FALSE,"TER 1 (B)";#N/A,#N/A,FALSE,"TER 1 (C)";#N/A,#N/A,FALSE,"TER 1 (D)";#N/A,#N/A,FALSE,"TER 1 (E)";#N/A,#N/A,FALSE,"TER 2 "}</definedName>
    <definedName name="juhi" localSheetId="13" hidden="1">{#N/A,#N/A,FALSE,"PCOL"}</definedName>
    <definedName name="juhi" hidden="1">{#N/A,#N/A,FALSE,"PCOL"}</definedName>
    <definedName name="juhi_1" localSheetId="13" hidden="1">{#N/A,#N/A,FALSE,"PCOL"}</definedName>
    <definedName name="juhi_1" hidden="1">{#N/A,#N/A,FALSE,"PCOL"}</definedName>
    <definedName name="juhi_1_1" localSheetId="13" hidden="1">{#N/A,#N/A,FALSE,"PCOL"}</definedName>
    <definedName name="juhi_1_1" hidden="1">{#N/A,#N/A,FALSE,"PCOL"}</definedName>
    <definedName name="juhi_1_1_1" localSheetId="13" hidden="1">{#N/A,#N/A,FALSE,"PCOL"}</definedName>
    <definedName name="juhi_1_1_1" hidden="1">{#N/A,#N/A,FALSE,"PCOL"}</definedName>
    <definedName name="juhi_1_2" localSheetId="13" hidden="1">{#N/A,#N/A,FALSE,"PCOL"}</definedName>
    <definedName name="juhi_1_2" hidden="1">{#N/A,#N/A,FALSE,"PCOL"}</definedName>
    <definedName name="juhi_2" localSheetId="13" hidden="1">{#N/A,#N/A,FALSE,"PCOL"}</definedName>
    <definedName name="juhi_2" hidden="1">{#N/A,#N/A,FALSE,"PCOL"}</definedName>
    <definedName name="jujk" localSheetId="13" hidden="1">{#N/A,#N/A,FALSE,"PCOL"}</definedName>
    <definedName name="jujk" hidden="1">{#N/A,#N/A,FALSE,"PCOL"}</definedName>
    <definedName name="jujk_1" localSheetId="13" hidden="1">{#N/A,#N/A,FALSE,"PCOL"}</definedName>
    <definedName name="jujk_1" hidden="1">{#N/A,#N/A,FALSE,"PCOL"}</definedName>
    <definedName name="jujk_1_1" localSheetId="13" hidden="1">{#N/A,#N/A,FALSE,"PCOL"}</definedName>
    <definedName name="jujk_1_1" hidden="1">{#N/A,#N/A,FALSE,"PCOL"}</definedName>
    <definedName name="jujk_1_1_1" localSheetId="13" hidden="1">{#N/A,#N/A,FALSE,"PCOL"}</definedName>
    <definedName name="jujk_1_1_1" hidden="1">{#N/A,#N/A,FALSE,"PCOL"}</definedName>
    <definedName name="jujk_1_2" localSheetId="13" hidden="1">{#N/A,#N/A,FALSE,"PCOL"}</definedName>
    <definedName name="jujk_1_2" hidden="1">{#N/A,#N/A,FALSE,"PCOL"}</definedName>
    <definedName name="jujk_2" localSheetId="13" hidden="1">{#N/A,#N/A,FALSE,"PCOL"}</definedName>
    <definedName name="jujk_2" hidden="1">{#N/A,#N/A,FALSE,"PCOL"}</definedName>
    <definedName name="JUJU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JUJU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JUL" localSheetId="13" hidden="1">{"'280700'!$A$7:$L$37"}</definedName>
    <definedName name="JUL" hidden="1">{"'280700'!$A$7:$L$37"}</definedName>
    <definedName name="Juliano" localSheetId="13" hidden="1">{"'Quadro'!$A$4:$BG$78"}</definedName>
    <definedName name="Juliano" hidden="1">{"'Quadro'!$A$4:$BG$78"}</definedName>
    <definedName name="Julio" localSheetId="13" hidden="1">{"'CptDifn'!$AA$32:$AG$32"}</definedName>
    <definedName name="Julio" hidden="1">{"'CptDifn'!$AA$32:$AG$32"}</definedName>
    <definedName name="Julio_1" localSheetId="13" hidden="1">{"'CptDifn'!$AA$32:$AG$32"}</definedName>
    <definedName name="Julio_1" hidden="1">{"'CptDifn'!$AA$32:$AG$32"}</definedName>
    <definedName name="Julio_1_1" localSheetId="13" hidden="1">{"'CptDifn'!$AA$32:$AG$32"}</definedName>
    <definedName name="Julio_1_1" hidden="1">{"'CptDifn'!$AA$32:$AG$32"}</definedName>
    <definedName name="Julio_1_1_1" localSheetId="13" hidden="1">{"'CptDifn'!$AA$32:$AG$32"}</definedName>
    <definedName name="Julio_1_1_1" hidden="1">{"'CptDifn'!$AA$32:$AG$32"}</definedName>
    <definedName name="Julio_1_2" localSheetId="13" hidden="1">{"'CptDifn'!$AA$32:$AG$32"}</definedName>
    <definedName name="Julio_1_2" hidden="1">{"'CptDifn'!$AA$32:$AG$32"}</definedName>
    <definedName name="Julio_2" localSheetId="13" hidden="1">{"'CptDifn'!$AA$32:$AG$32"}</definedName>
    <definedName name="Julio_2" hidden="1">{"'CptDifn'!$AA$32:$AG$32"}</definedName>
    <definedName name="junho" localSheetId="13" hidden="1">{"'gráf jan00'!$A$1:$AK$41"}</definedName>
    <definedName name="junho" hidden="1">{"'gráf jan00'!$A$1:$AK$41"}</definedName>
    <definedName name="junho_1" localSheetId="13" hidden="1">{"'gráf jan00'!$A$1:$AK$41"}</definedName>
    <definedName name="junho_1" hidden="1">{"'gráf jan00'!$A$1:$AK$41"}</definedName>
    <definedName name="junho_1_1" localSheetId="13" hidden="1">{"'gráf jan00'!$A$1:$AK$41"}</definedName>
    <definedName name="junho_1_1" hidden="1">{"'gráf jan00'!$A$1:$AK$41"}</definedName>
    <definedName name="junho_1_1_1" localSheetId="13" hidden="1">{"'gráf jan00'!$A$1:$AK$41"}</definedName>
    <definedName name="junho_1_1_1" hidden="1">{"'gráf jan00'!$A$1:$AK$41"}</definedName>
    <definedName name="junho_1_2" localSheetId="13" hidden="1">{"'gráf jan00'!$A$1:$AK$41"}</definedName>
    <definedName name="junho_1_2" hidden="1">{"'gráf jan00'!$A$1:$AK$41"}</definedName>
    <definedName name="junho_2" localSheetId="13" hidden="1">{"'gráf jan00'!$A$1:$AK$41"}</definedName>
    <definedName name="junho_2" hidden="1">{"'gráf jan00'!$A$1:$AK$41"}</definedName>
    <definedName name="junior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1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UNIOR1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jxfhdfvd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jxfhdfvd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jythjty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ythjt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#REF!</definedName>
    <definedName name="KARINE" localSheetId="13" hidden="1">{"'gráf jan00'!$A$1:$AK$41"}</definedName>
    <definedName name="KARINE" hidden="1">{"'gráf jan00'!$A$1:$AK$41"}</definedName>
    <definedName name="kç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ç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KDFJA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DFJA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kdjfkdi" localSheetId="13" hidden="1">{"'gráf jan00'!$A$1:$AK$41"}</definedName>
    <definedName name="kdjfkdi" hidden="1">{"'gráf jan00'!$A$1:$AK$41"}</definedName>
    <definedName name="kdjfkdi_1" localSheetId="13" hidden="1">{"'gráf jan00'!$A$1:$AK$41"}</definedName>
    <definedName name="kdjfkdi_1" hidden="1">{"'gráf jan00'!$A$1:$AK$41"}</definedName>
    <definedName name="kdjfkdi_1_1" localSheetId="13" hidden="1">{"'gráf jan00'!$A$1:$AK$41"}</definedName>
    <definedName name="kdjfkdi_1_1" hidden="1">{"'gráf jan00'!$A$1:$AK$41"}</definedName>
    <definedName name="kdjfkdi_1_1_1" localSheetId="13" hidden="1">{"'gráf jan00'!$A$1:$AK$41"}</definedName>
    <definedName name="kdjfkdi_1_1_1" hidden="1">{"'gráf jan00'!$A$1:$AK$41"}</definedName>
    <definedName name="kdjfkdi_1_2" localSheetId="13" hidden="1">{"'gráf jan00'!$A$1:$AK$41"}</definedName>
    <definedName name="kdjfkdi_1_2" hidden="1">{"'gráf jan00'!$A$1:$AK$41"}</definedName>
    <definedName name="kdjfkdi_2" localSheetId="13" hidden="1">{"'gráf jan00'!$A$1:$AK$41"}</definedName>
    <definedName name="kdjfkdi_2" hidden="1">{"'gráf jan00'!$A$1:$AK$41"}</definedName>
    <definedName name="kegs" localSheetId="13" hidden="1">{"det (May)",#N/A,FALSE,"June";"sum (MAY YTD)",#N/A,FALSE,"June YTD"}</definedName>
    <definedName name="kegs" hidden="1">{"det (May)",#N/A,FALSE,"June";"sum (MAY YTD)",#N/A,FALSE,"June YTD"}</definedName>
    <definedName name="kegs_1" localSheetId="13" hidden="1">{"det (May)",#N/A,FALSE,"June";"sum (MAY YTD)",#N/A,FALSE,"June YTD"}</definedName>
    <definedName name="kegs_1" hidden="1">{"det (May)",#N/A,FALSE,"June";"sum (MAY YTD)",#N/A,FALSE,"June YTD"}</definedName>
    <definedName name="kegs_1_1" localSheetId="13" hidden="1">{"det (May)",#N/A,FALSE,"June";"sum (MAY YTD)",#N/A,FALSE,"June YTD"}</definedName>
    <definedName name="kegs_1_1" hidden="1">{"det (May)",#N/A,FALSE,"June";"sum (MAY YTD)",#N/A,FALSE,"June YTD"}</definedName>
    <definedName name="kegs_1_1_1" localSheetId="13" hidden="1">{"det (May)",#N/A,FALSE,"June";"sum (MAY YTD)",#N/A,FALSE,"June YTD"}</definedName>
    <definedName name="kegs_1_1_1" hidden="1">{"det (May)",#N/A,FALSE,"June";"sum (MAY YTD)",#N/A,FALSE,"June YTD"}</definedName>
    <definedName name="kegs_1_2" localSheetId="13" hidden="1">{"det (May)",#N/A,FALSE,"June";"sum (MAY YTD)",#N/A,FALSE,"June YTD"}</definedName>
    <definedName name="kegs_1_2" hidden="1">{"det (May)",#N/A,FALSE,"June";"sum (MAY YTD)",#N/A,FALSE,"June YTD"}</definedName>
    <definedName name="kegs_2" localSheetId="13" hidden="1">{"det (May)",#N/A,FALSE,"June";"sum (MAY YTD)",#N/A,FALSE,"June YTD"}</definedName>
    <definedName name="kegs_2" hidden="1">{"det (May)",#N/A,FALSE,"June";"sum (MAY YTD)",#N/A,FALSE,"June YTD"}</definedName>
    <definedName name="kegsx" localSheetId="13" hidden="1">{"det (May)",#N/A,FALSE,"June";"sum (MAY YTD)",#N/A,FALSE,"June YTD"}</definedName>
    <definedName name="kegsx" hidden="1">{"det (May)",#N/A,FALSE,"June";"sum (MAY YTD)",#N/A,FALSE,"June YTD"}</definedName>
    <definedName name="kegsx_1" localSheetId="13" hidden="1">{"det (May)",#N/A,FALSE,"June";"sum (MAY YTD)",#N/A,FALSE,"June YTD"}</definedName>
    <definedName name="kegsx_1" hidden="1">{"det (May)",#N/A,FALSE,"June";"sum (MAY YTD)",#N/A,FALSE,"June YTD"}</definedName>
    <definedName name="kegsx_1_1" localSheetId="13" hidden="1">{"det (May)",#N/A,FALSE,"June";"sum (MAY YTD)",#N/A,FALSE,"June YTD"}</definedName>
    <definedName name="kegsx_1_1" hidden="1">{"det (May)",#N/A,FALSE,"June";"sum (MAY YTD)",#N/A,FALSE,"June YTD"}</definedName>
    <definedName name="kegsx_1_1_1" localSheetId="13" hidden="1">{"det (May)",#N/A,FALSE,"June";"sum (MAY YTD)",#N/A,FALSE,"June YTD"}</definedName>
    <definedName name="kegsx_1_1_1" hidden="1">{"det (May)",#N/A,FALSE,"June";"sum (MAY YTD)",#N/A,FALSE,"June YTD"}</definedName>
    <definedName name="kegsx_1_2" localSheetId="13" hidden="1">{"det (May)",#N/A,FALSE,"June";"sum (MAY YTD)",#N/A,FALSE,"June YTD"}</definedName>
    <definedName name="kegsx_1_2" hidden="1">{"det (May)",#N/A,FALSE,"June";"sum (MAY YTD)",#N/A,FALSE,"June YTD"}</definedName>
    <definedName name="kegsx_2" localSheetId="13" hidden="1">{"det (May)",#N/A,FALSE,"June";"sum (MAY YTD)",#N/A,FALSE,"June YTD"}</definedName>
    <definedName name="kegsx_2" hidden="1">{"det (May)",#N/A,FALSE,"June";"sum (MAY YTD)",#N/A,FALSE,"June YTD"}</definedName>
    <definedName name="kf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f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kflwdf" localSheetId="13" hidden="1">{"Hourly cost",#N/A,FALSE,"Hours_cost";"Equipment_utilization",#N/A,FALSE,"Hours_cost"}</definedName>
    <definedName name="kflwdf" hidden="1">{"Hourly cost",#N/A,FALSE,"Hours_cost";"Equipment_utilization",#N/A,FALSE,"Hours_cost"}</definedName>
    <definedName name="KGZFKJSZKJGD" hidden="1">1</definedName>
    <definedName name="KHFSLFHGA" hidden="1">#REF!</definedName>
    <definedName name="KHSKFASKLF" hidden="1">[30]XREF!#REF!</definedName>
    <definedName name="khtykfh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tykfh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hugf" localSheetId="13" hidden="1">{"'CptDifn'!$AA$32:$AG$32"}</definedName>
    <definedName name="khugf" hidden="1">{"'CptDifn'!$AA$32:$AG$32"}</definedName>
    <definedName name="khugf_1" localSheetId="13" hidden="1">{"'CptDifn'!$AA$32:$AG$32"}</definedName>
    <definedName name="khugf_1" hidden="1">{"'CptDifn'!$AA$32:$AG$32"}</definedName>
    <definedName name="khugf_1_1" localSheetId="13" hidden="1">{"'CptDifn'!$AA$32:$AG$32"}</definedName>
    <definedName name="khugf_1_1" hidden="1">{"'CptDifn'!$AA$32:$AG$32"}</definedName>
    <definedName name="khugf_1_1_1" localSheetId="13" hidden="1">{"'CptDifn'!$AA$32:$AG$32"}</definedName>
    <definedName name="khugf_1_1_1" hidden="1">{"'CptDifn'!$AA$32:$AG$32"}</definedName>
    <definedName name="khugf_1_2" localSheetId="13" hidden="1">{"'CptDifn'!$AA$32:$AG$32"}</definedName>
    <definedName name="khugf_1_2" hidden="1">{"'CptDifn'!$AA$32:$AG$32"}</definedName>
    <definedName name="khugf_2" localSheetId="13" hidden="1">{"'CptDifn'!$AA$32:$AG$32"}</definedName>
    <definedName name="khugf_2" hidden="1">{"'CptDifn'!$AA$32:$AG$32"}</definedName>
    <definedName name="ki" hidden="1">#REF!</definedName>
    <definedName name="kiuy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uy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" localSheetId="13" hidden="1">{#N/A,#N/A,FALSE,"지침";#N/A,#N/A,FALSE,"환경분석";#N/A,#N/A,FALSE,"Sheet16"}</definedName>
    <definedName name="KJ" hidden="1">{#N/A,#N/A,FALSE,"지침";#N/A,#N/A,FALSE,"환경분석";#N/A,#N/A,FALSE,"Sheet16"}</definedName>
    <definedName name="KJ_1" localSheetId="13" hidden="1">{#N/A,#N/A,FALSE,"지침";#N/A,#N/A,FALSE,"환경분석";#N/A,#N/A,FALSE,"Sheet16"}</definedName>
    <definedName name="KJ_1" hidden="1">{#N/A,#N/A,FALSE,"지침";#N/A,#N/A,FALSE,"환경분석";#N/A,#N/A,FALSE,"Sheet16"}</definedName>
    <definedName name="KJ_1_1" localSheetId="13" hidden="1">{#N/A,#N/A,FALSE,"지침";#N/A,#N/A,FALSE,"환경분석";#N/A,#N/A,FALSE,"Sheet16"}</definedName>
    <definedName name="KJ_1_1" hidden="1">{#N/A,#N/A,FALSE,"지침";#N/A,#N/A,FALSE,"환경분석";#N/A,#N/A,FALSE,"Sheet16"}</definedName>
    <definedName name="KJ_1_1_1" localSheetId="13" hidden="1">{#N/A,#N/A,FALSE,"지침";#N/A,#N/A,FALSE,"환경분석";#N/A,#N/A,FALSE,"Sheet16"}</definedName>
    <definedName name="KJ_1_1_1" hidden="1">{#N/A,#N/A,FALSE,"지침";#N/A,#N/A,FALSE,"환경분석";#N/A,#N/A,FALSE,"Sheet16"}</definedName>
    <definedName name="KJ_1_2" localSheetId="13" hidden="1">{#N/A,#N/A,FALSE,"지침";#N/A,#N/A,FALSE,"환경분석";#N/A,#N/A,FALSE,"Sheet16"}</definedName>
    <definedName name="KJ_1_2" hidden="1">{#N/A,#N/A,FALSE,"지침";#N/A,#N/A,FALSE,"환경분석";#N/A,#N/A,FALSE,"Sheet16"}</definedName>
    <definedName name="KJ_2" localSheetId="13" hidden="1">{#N/A,#N/A,FALSE,"지침";#N/A,#N/A,FALSE,"환경분석";#N/A,#N/A,FALSE,"Sheet16"}</definedName>
    <definedName name="KJ_2" hidden="1">{#N/A,#N/A,FALSE,"지침";#N/A,#N/A,FALSE,"환경분석";#N/A,#N/A,FALSE,"Sheet16"}</definedName>
    <definedName name="KJFDGLS" hidden="1">#REF!</definedName>
    <definedName name="kjhbghf" localSheetId="13" hidden="1">{"'CptDifn'!$AA$32:$AG$32"}</definedName>
    <definedName name="kjhbghf" hidden="1">{"'CptDifn'!$AA$32:$AG$32"}</definedName>
    <definedName name="kjhbghf_1" localSheetId="13" hidden="1">{"'CptDifn'!$AA$32:$AG$32"}</definedName>
    <definedName name="kjhbghf_1" hidden="1">{"'CptDifn'!$AA$32:$AG$32"}</definedName>
    <definedName name="kjhbghf_1_1" localSheetId="13" hidden="1">{"'CptDifn'!$AA$32:$AG$32"}</definedName>
    <definedName name="kjhbghf_1_1" hidden="1">{"'CptDifn'!$AA$32:$AG$32"}</definedName>
    <definedName name="kjhbghf_1_1_1" localSheetId="13" hidden="1">{"'CptDifn'!$AA$32:$AG$32"}</definedName>
    <definedName name="kjhbghf_1_1_1" hidden="1">{"'CptDifn'!$AA$32:$AG$32"}</definedName>
    <definedName name="kjhbghf_1_2" localSheetId="13" hidden="1">{"'CptDifn'!$AA$32:$AG$32"}</definedName>
    <definedName name="kjhbghf_1_2" hidden="1">{"'CptDifn'!$AA$32:$AG$32"}</definedName>
    <definedName name="kjhbghf_2" localSheetId="13" hidden="1">{"'CptDifn'!$AA$32:$AG$32"}</definedName>
    <definedName name="kjhbghf_2" hidden="1">{"'CptDifn'!$AA$32:$AG$32"}</definedName>
    <definedName name="kjhgjk" localSheetId="13" hidden="1">{"'gráf jan00'!$A$1:$AK$41"}</definedName>
    <definedName name="kjhgjk" hidden="1">{"'gráf jan00'!$A$1:$AK$41"}</definedName>
    <definedName name="kjhgjk_1" localSheetId="13" hidden="1">{"'gráf jan00'!$A$1:$AK$41"}</definedName>
    <definedName name="kjhgjk_1" hidden="1">{"'gráf jan00'!$A$1:$AK$41"}</definedName>
    <definedName name="kjhgjk_1_1" localSheetId="13" hidden="1">{"'gráf jan00'!$A$1:$AK$41"}</definedName>
    <definedName name="kjhgjk_1_1" hidden="1">{"'gráf jan00'!$A$1:$AK$41"}</definedName>
    <definedName name="kjhgjk_1_1_1" localSheetId="13" hidden="1">{"'gráf jan00'!$A$1:$AK$41"}</definedName>
    <definedName name="kjhgjk_1_1_1" hidden="1">{"'gráf jan00'!$A$1:$AK$41"}</definedName>
    <definedName name="kjhgjk_1_2" localSheetId="13" hidden="1">{"'gráf jan00'!$A$1:$AK$41"}</definedName>
    <definedName name="kjhgjk_1_2" hidden="1">{"'gráf jan00'!$A$1:$AK$41"}</definedName>
    <definedName name="kjhgjk_2" localSheetId="13" hidden="1">{"'gráf jan00'!$A$1:$AK$41"}</definedName>
    <definedName name="kjhgjk_2" hidden="1">{"'gráf jan00'!$A$1:$AK$41"}</definedName>
    <definedName name="kjhkhjk" localSheetId="13" hidden="1">{#N/A,#N/A,FALSE,"PCOL"}</definedName>
    <definedName name="kjhkhjk" hidden="1">{#N/A,#N/A,FALSE,"PCOL"}</definedName>
    <definedName name="kjhlkjgljhg" hidden="1">#REF!</definedName>
    <definedName name="kjkhjkh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kjkhjkh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kjlkgj" localSheetId="13" hidden="1">{"'CptDifn'!$AA$32:$AG$32"}</definedName>
    <definedName name="kjlkgj" hidden="1">{"'CptDifn'!$AA$32:$AG$32"}</definedName>
    <definedName name="kjlkgj_1" localSheetId="13" hidden="1">{"'CptDifn'!$AA$32:$AG$32"}</definedName>
    <definedName name="kjlkgj_1" hidden="1">{"'CptDifn'!$AA$32:$AG$32"}</definedName>
    <definedName name="kjlkgj_1_1" localSheetId="13" hidden="1">{"'CptDifn'!$AA$32:$AG$32"}</definedName>
    <definedName name="kjlkgj_1_1" hidden="1">{"'CptDifn'!$AA$32:$AG$32"}</definedName>
    <definedName name="kjlkgj_1_1_1" localSheetId="13" hidden="1">{"'CptDifn'!$AA$32:$AG$32"}</definedName>
    <definedName name="kjlkgj_1_1_1" hidden="1">{"'CptDifn'!$AA$32:$AG$32"}</definedName>
    <definedName name="kjlkgj_1_2" localSheetId="13" hidden="1">{"'CptDifn'!$AA$32:$AG$32"}</definedName>
    <definedName name="kjlkgj_1_2" hidden="1">{"'CptDifn'!$AA$32:$AG$32"}</definedName>
    <definedName name="kjlkgj_2" localSheetId="13" hidden="1">{"'CptDifn'!$AA$32:$AG$32"}</definedName>
    <definedName name="kjlkgj_2" hidden="1">{"'CptDifn'!$AA$32:$AG$32"}</definedName>
    <definedName name="kk" localSheetId="13" hidden="1">{"'CptDifn'!$AA$32:$AG$32"}</definedName>
    <definedName name="kk" hidden="1">{"'CptDifn'!$AA$32:$AG$32"}</definedName>
    <definedName name="kk_1" localSheetId="13" hidden="1">{"'CptDifn'!$AA$32:$AG$32"}</definedName>
    <definedName name="kk_1" hidden="1">{"'CptDifn'!$AA$32:$AG$32"}</definedName>
    <definedName name="kk_1_1" localSheetId="13" hidden="1">{"'CptDifn'!$AA$32:$AG$32"}</definedName>
    <definedName name="kk_1_1" hidden="1">{"'CptDifn'!$AA$32:$AG$32"}</definedName>
    <definedName name="kk_1_1_1" localSheetId="13" hidden="1">{"'CptDifn'!$AA$32:$AG$32"}</definedName>
    <definedName name="kk_1_1_1" hidden="1">{"'CptDifn'!$AA$32:$AG$32"}</definedName>
    <definedName name="kk_1_2" localSheetId="13" hidden="1">{"'CptDifn'!$AA$32:$AG$32"}</definedName>
    <definedName name="kk_1_2" hidden="1">{"'CptDifn'!$AA$32:$AG$32"}</definedName>
    <definedName name="kk_2" localSheetId="13" hidden="1">{"'CptDifn'!$AA$32:$AG$32"}</definedName>
    <definedName name="kk_2" hidden="1">{"'CptDifn'!$AA$32:$AG$32"}</definedName>
    <definedName name="KKFGSDKJGFLKS" hidden="1">#REF!</definedName>
    <definedName name="kkk" localSheetId="13" hidden="1">{"'CptDifn'!$AA$32:$AG$32"}</definedName>
    <definedName name="kkk" hidden="1">{"'CptDifn'!$AA$32:$AG$32"}</definedName>
    <definedName name="kkkk" localSheetId="13" hidden="1">{#N/A,#N/A,FALSE,"PCOL"}</definedName>
    <definedName name="kkkk" hidden="1">{#N/A,#N/A,FALSE,"PCOL"}</definedName>
    <definedName name="kkkk_1" localSheetId="13" hidden="1">{#N/A,#N/A,FALSE,"PCOL"}</definedName>
    <definedName name="kkkk_1" hidden="1">{#N/A,#N/A,FALSE,"PCOL"}</definedName>
    <definedName name="kkkk_1_1" localSheetId="13" hidden="1">{#N/A,#N/A,FALSE,"PCOL"}</definedName>
    <definedName name="kkkk_1_1" hidden="1">{#N/A,#N/A,FALSE,"PCOL"}</definedName>
    <definedName name="kkkk_1_1_1" localSheetId="13" hidden="1">{#N/A,#N/A,FALSE,"PCOL"}</definedName>
    <definedName name="kkkk_1_1_1" hidden="1">{#N/A,#N/A,FALSE,"PCOL"}</definedName>
    <definedName name="kkkk_1_2" localSheetId="13" hidden="1">{#N/A,#N/A,FALSE,"PCOL"}</definedName>
    <definedName name="kkkk_1_2" hidden="1">{#N/A,#N/A,FALSE,"PCOL"}</definedName>
    <definedName name="kkkk_2" localSheetId="13" hidden="1">{#N/A,#N/A,FALSE,"PCOL"}</definedName>
    <definedName name="kkkk_2" hidden="1">{#N/A,#N/A,FALSE,"PCOL"}</definedName>
    <definedName name="kl" hidden="1">#REF!</definedName>
    <definedName name="klçlç" localSheetId="13" hidden="1">{"'gráf jan00'!$A$1:$AK$41"}</definedName>
    <definedName name="klçlç" hidden="1">{"'gráf jan00'!$A$1:$AK$41"}</definedName>
    <definedName name="klçlç_1" localSheetId="13" hidden="1">{"'gráf jan00'!$A$1:$AK$41"}</definedName>
    <definedName name="klçlç_1" hidden="1">{"'gráf jan00'!$A$1:$AK$41"}</definedName>
    <definedName name="klçlç_1_1" localSheetId="13" hidden="1">{"'gráf jan00'!$A$1:$AK$41"}</definedName>
    <definedName name="klçlç_1_1" hidden="1">{"'gráf jan00'!$A$1:$AK$41"}</definedName>
    <definedName name="klçlç_1_1_1" localSheetId="13" hidden="1">{"'gráf jan00'!$A$1:$AK$41"}</definedName>
    <definedName name="klçlç_1_1_1" hidden="1">{"'gráf jan00'!$A$1:$AK$41"}</definedName>
    <definedName name="klçlç_1_2" localSheetId="13" hidden="1">{"'gráf jan00'!$A$1:$AK$41"}</definedName>
    <definedName name="klçlç_1_2" hidden="1">{"'gráf jan00'!$A$1:$AK$41"}</definedName>
    <definedName name="klçlç_2" localSheetId="13" hidden="1">{"'gráf jan00'!$A$1:$AK$41"}</definedName>
    <definedName name="klçlç_2" hidden="1">{"'gráf jan00'!$A$1:$AK$41"}</definedName>
    <definedName name="KLKZDLKSGF" hidden="1">#REF!</definedName>
    <definedName name="kmh" localSheetId="13" hidden="1">{#N/A,#N/A,TRUE,"Cover sheet";#N/A,#N/A,TRUE,"DCF analysis";#N/A,#N/A,TRUE,"WACC calculation"}</definedName>
    <definedName name="kmh" hidden="1">{#N/A,#N/A,TRUE,"Cover sheet";#N/A,#N/A,TRUE,"DCF analysis";#N/A,#N/A,TRUE,"WACC calculation"}</definedName>
    <definedName name="kmh_1" localSheetId="13" hidden="1">{#N/A,#N/A,TRUE,"Cover sheet";#N/A,#N/A,TRUE,"DCF analysis";#N/A,#N/A,TRUE,"WACC calculation"}</definedName>
    <definedName name="kmh_1" hidden="1">{#N/A,#N/A,TRUE,"Cover sheet";#N/A,#N/A,TRUE,"DCF analysis";#N/A,#N/A,TRUE,"WACC calculation"}</definedName>
    <definedName name="kmh_1_1" localSheetId="13" hidden="1">{#N/A,#N/A,TRUE,"Cover sheet";#N/A,#N/A,TRUE,"DCF analysis";#N/A,#N/A,TRUE,"WACC calculation"}</definedName>
    <definedName name="kmh_1_1" hidden="1">{#N/A,#N/A,TRUE,"Cover sheet";#N/A,#N/A,TRUE,"DCF analysis";#N/A,#N/A,TRUE,"WACC calculation"}</definedName>
    <definedName name="kmh_1_1_1" localSheetId="13" hidden="1">{#N/A,#N/A,TRUE,"Cover sheet";#N/A,#N/A,TRUE,"DCF analysis";#N/A,#N/A,TRUE,"WACC calculation"}</definedName>
    <definedName name="kmh_1_1_1" hidden="1">{#N/A,#N/A,TRUE,"Cover sheet";#N/A,#N/A,TRUE,"DCF analysis";#N/A,#N/A,TRUE,"WACC calculation"}</definedName>
    <definedName name="kmh_1_2" localSheetId="13" hidden="1">{#N/A,#N/A,TRUE,"Cover sheet";#N/A,#N/A,TRUE,"DCF analysis";#N/A,#N/A,TRUE,"WACC calculation"}</definedName>
    <definedName name="kmh_1_2" hidden="1">{#N/A,#N/A,TRUE,"Cover sheet";#N/A,#N/A,TRUE,"DCF analysis";#N/A,#N/A,TRUE,"WACC calculation"}</definedName>
    <definedName name="kmh_2" localSheetId="13" hidden="1">{#N/A,#N/A,TRUE,"Cover sheet";#N/A,#N/A,TRUE,"DCF analysis";#N/A,#N/A,TRUE,"WACC calculation"}</definedName>
    <definedName name="kmh_2" hidden="1">{#N/A,#N/A,TRUE,"Cover sheet";#N/A,#N/A,TRUE,"DCF analysis";#N/A,#N/A,TRUE,"WACC calculation"}</definedName>
    <definedName name="ko" localSheetId="13" hidden="1">{#N/A,#N/A,FALSE,"PCOL"}</definedName>
    <definedName name="ko" hidden="1">{#N/A,#N/A,FALSE,"PCOL"}</definedName>
    <definedName name="ko_1" localSheetId="13" hidden="1">{#N/A,#N/A,FALSE,"PCOL"}</definedName>
    <definedName name="ko_1" hidden="1">{#N/A,#N/A,FALSE,"PCOL"}</definedName>
    <definedName name="ko_1_1" localSheetId="13" hidden="1">{#N/A,#N/A,FALSE,"PCOL"}</definedName>
    <definedName name="ko_1_1" hidden="1">{#N/A,#N/A,FALSE,"PCOL"}</definedName>
    <definedName name="ko_1_1_1" localSheetId="13" hidden="1">{#N/A,#N/A,FALSE,"PCOL"}</definedName>
    <definedName name="ko_1_1_1" hidden="1">{#N/A,#N/A,FALSE,"PCOL"}</definedName>
    <definedName name="ko_1_2" localSheetId="13" hidden="1">{#N/A,#N/A,FALSE,"PCOL"}</definedName>
    <definedName name="ko_1_2" hidden="1">{#N/A,#N/A,FALSE,"PCOL"}</definedName>
    <definedName name="ko_2" localSheetId="13" hidden="1">{#N/A,#N/A,FALSE,"PCOL"}</definedName>
    <definedName name="ko_2" hidden="1">{#N/A,#N/A,FALSE,"PCOL"}</definedName>
    <definedName name="KSFKASKF" hidden="1">#REF!</definedName>
    <definedName name="KU" localSheetId="13" hidden="1">{#N/A,#N/A,FALSE,"Aging Summary";#N/A,#N/A,FALSE,"Ratio Analysis";#N/A,#N/A,FALSE,"Test 120 Day Accts";#N/A,#N/A,FALSE,"Tickmarks"}</definedName>
    <definedName name="KU" hidden="1">{#N/A,#N/A,FALSE,"Aging Summary";#N/A,#N/A,FALSE,"Ratio Analysis";#N/A,#N/A,FALSE,"Test 120 Day Accts";#N/A,#N/A,FALSE,"Tickmarks"}</definedName>
    <definedName name="KU_1" localSheetId="13" hidden="1">{#N/A,#N/A,FALSE,"Aging Summary";#N/A,#N/A,FALSE,"Ratio Analysis";#N/A,#N/A,FALSE,"Test 120 Day Accts";#N/A,#N/A,FALSE,"Tickmarks"}</definedName>
    <definedName name="KU_1" hidden="1">{#N/A,#N/A,FALSE,"Aging Summary";#N/A,#N/A,FALSE,"Ratio Analysis";#N/A,#N/A,FALSE,"Test 120 Day Accts";#N/A,#N/A,FALSE,"Tickmarks"}</definedName>
    <definedName name="KUKR" localSheetId="13" hidden="1">{#N/A,#N/A,FALSE,"Aging Summary";#N/A,#N/A,FALSE,"Ratio Analysis";#N/A,#N/A,FALSE,"Test 120 Day Accts";#N/A,#N/A,FALSE,"Tickmarks"}</definedName>
    <definedName name="KUKR" hidden="1">{#N/A,#N/A,FALSE,"Aging Summary";#N/A,#N/A,FALSE,"Ratio Analysis";#N/A,#N/A,FALSE,"Test 120 Day Accts";#N/A,#N/A,FALSE,"Tickmarks"}</definedName>
    <definedName name="KUKR_1" localSheetId="13" hidden="1">{#N/A,#N/A,FALSE,"Aging Summary";#N/A,#N/A,FALSE,"Ratio Analysis";#N/A,#N/A,FALSE,"Test 120 Day Accts";#N/A,#N/A,FALSE,"Tickmarks"}</definedName>
    <definedName name="KUKR_1" hidden="1">{#N/A,#N/A,FALSE,"Aging Summary";#N/A,#N/A,FALSE,"Ratio Analysis";#N/A,#N/A,FALSE,"Test 120 Day Accts";#N/A,#N/A,FALSE,"Tickmarks"}</definedName>
    <definedName name="kx" localSheetId="13" hidden="1">{"det (May)",#N/A,FALSE,"June";"sum (MAY YTD)",#N/A,FALSE,"June YTD"}</definedName>
    <definedName name="kx" hidden="1">{"det (May)",#N/A,FALSE,"June";"sum (MAY YTD)",#N/A,FALSE,"June YTD"}</definedName>
    <definedName name="kx_1" localSheetId="13" hidden="1">{"det (May)",#N/A,FALSE,"June";"sum (MAY YTD)",#N/A,FALSE,"June YTD"}</definedName>
    <definedName name="kx_1" hidden="1">{"det (May)",#N/A,FALSE,"June";"sum (MAY YTD)",#N/A,FALSE,"June YTD"}</definedName>
    <definedName name="kx_1_1" localSheetId="13" hidden="1">{"det (May)",#N/A,FALSE,"June";"sum (MAY YTD)",#N/A,FALSE,"June YTD"}</definedName>
    <definedName name="kx_1_1" hidden="1">{"det (May)",#N/A,FALSE,"June";"sum (MAY YTD)",#N/A,FALSE,"June YTD"}</definedName>
    <definedName name="kx_1_1_1" localSheetId="13" hidden="1">{"det (May)",#N/A,FALSE,"June";"sum (MAY YTD)",#N/A,FALSE,"June YTD"}</definedName>
    <definedName name="kx_1_1_1" hidden="1">{"det (May)",#N/A,FALSE,"June";"sum (MAY YTD)",#N/A,FALSE,"June YTD"}</definedName>
    <definedName name="kx_1_2" localSheetId="13" hidden="1">{"det (May)",#N/A,FALSE,"June";"sum (MAY YTD)",#N/A,FALSE,"June YTD"}</definedName>
    <definedName name="kx_1_2" hidden="1">{"det (May)",#N/A,FALSE,"June";"sum (MAY YTD)",#N/A,FALSE,"June YTD"}</definedName>
    <definedName name="kx_2" localSheetId="13" hidden="1">{"det (May)",#N/A,FALSE,"June";"sum (MAY YTD)",#N/A,FALSE,"June YTD"}</definedName>
    <definedName name="kx_2" hidden="1">{"det (May)",#N/A,FALSE,"June";"sum (MAY YTD)",#N/A,FALSE,"June YTD"}</definedName>
    <definedName name="la" localSheetId="13" hidden="1">{#N/A,#N/A,FALSE,"MO (2)"}</definedName>
    <definedName name="la" hidden="1">{#N/A,#N/A,FALSE,"MO (2)"}</definedName>
    <definedName name="lab" localSheetId="13" hidden="1">{#N/A,#N/A,TRUE,"Serviços"}</definedName>
    <definedName name="lab" hidden="1">{#N/A,#N/A,TRUE,"Serviços"}</definedName>
    <definedName name="lab_1" localSheetId="13" hidden="1">{"'gráf jan00'!$A$1:$AK$41"}</definedName>
    <definedName name="lab_1" hidden="1">{"'gráf jan00'!$A$1:$AK$41"}</definedName>
    <definedName name="lab_1_1" localSheetId="13" hidden="1">{"'gráf jan00'!$A$1:$AK$41"}</definedName>
    <definedName name="lab_1_1" hidden="1">{"'gráf jan00'!$A$1:$AK$41"}</definedName>
    <definedName name="lab_1_1_1" localSheetId="13" hidden="1">{"'gráf jan00'!$A$1:$AK$41"}</definedName>
    <definedName name="lab_1_1_1" hidden="1">{"'gráf jan00'!$A$1:$AK$41"}</definedName>
    <definedName name="lab_1_2" localSheetId="13" hidden="1">{"'gráf jan00'!$A$1:$AK$41"}</definedName>
    <definedName name="lab_1_2" hidden="1">{"'gráf jan00'!$A$1:$AK$41"}</definedName>
    <definedName name="lab_2" localSheetId="13" hidden="1">{"'gráf jan00'!$A$1:$AK$41"}</definedName>
    <definedName name="lab_2" hidden="1">{"'gráf jan00'!$A$1:$AK$41"}</definedName>
    <definedName name="labb" localSheetId="13" hidden="1">{#N/A,#N/A,TRUE,"Serviços"}</definedName>
    <definedName name="labb" hidden="1">{#N/A,#N/A,TRUE,"Serviços"}</definedName>
    <definedName name="LAPEL" localSheetId="13" hidden="1">{"'RR'!$A$2:$E$81"}</definedName>
    <definedName name="LAPEL" hidden="1">{"'RR'!$A$2:$E$81"}</definedName>
    <definedName name="LAPEL_1" localSheetId="13" hidden="1">{"'RR'!$A$2:$E$81"}</definedName>
    <definedName name="LAPEL_1" hidden="1">{"'RR'!$A$2:$E$81"}</definedName>
    <definedName name="LAPEL_1_1" localSheetId="13" hidden="1">{"'RR'!$A$2:$E$81"}</definedName>
    <definedName name="LAPEL_1_1" hidden="1">{"'RR'!$A$2:$E$81"}</definedName>
    <definedName name="LAPEL_1_1_1" localSheetId="13" hidden="1">{"'RR'!$A$2:$E$81"}</definedName>
    <definedName name="LAPEL_1_1_1" hidden="1">{"'RR'!$A$2:$E$81"}</definedName>
    <definedName name="LAPEL_1_2" localSheetId="13" hidden="1">{"'RR'!$A$2:$E$81"}</definedName>
    <definedName name="LAPEL_1_2" hidden="1">{"'RR'!$A$2:$E$81"}</definedName>
    <definedName name="LAPEL_2" localSheetId="13" hidden="1">{"'RR'!$A$2:$E$81"}</definedName>
    <definedName name="LAPEL_2" hidden="1">{"'RR'!$A$2:$E$81"}</definedName>
    <definedName name="LAURA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bla13" hidden="1">#REF!</definedName>
    <definedName name="lbla14" hidden="1">#REF!</definedName>
    <definedName name="lbla15" hidden="1">#REF!</definedName>
    <definedName name="lbla16" hidden="1">#REF!</definedName>
    <definedName name="lbla17" hidden="1">#REF!</definedName>
    <definedName name="lbla18" hidden="1">#REF!</definedName>
    <definedName name="lbla19" hidden="1">#REF!</definedName>
    <definedName name="lbla2" hidden="1">#REF!</definedName>
    <definedName name="lbla20" hidden="1">#REF!</definedName>
    <definedName name="lbla21" hidden="1">#REF!</definedName>
    <definedName name="lbla22" hidden="1">#REF!</definedName>
    <definedName name="lbla23" hidden="1">#REF!</definedName>
    <definedName name="lbla24" hidden="1">#REF!</definedName>
    <definedName name="lbla25" hidden="1">#REF!</definedName>
    <definedName name="lbla27" hidden="1">#REF!</definedName>
    <definedName name="lbla28" hidden="1">#REF!</definedName>
    <definedName name="LEANDRO" localSheetId="13" hidden="1">{#N/A,#N/A,TRUE,"Serviços"}</definedName>
    <definedName name="LEANDRO" hidden="1">{#N/A,#N/A,TRUE,"Serviços"}</definedName>
    <definedName name="LEE" localSheetId="13" hidden="1">{"det (May)",#N/A,FALSE,"June";"sum (MAY YTD)",#N/A,FALSE,"June YTD"}</definedName>
    <definedName name="LEE" hidden="1">{"det (May)",#N/A,FALSE,"June";"sum (MAY YTD)",#N/A,FALSE,"June YTD"}</definedName>
    <definedName name="LEE_1" localSheetId="13" hidden="1">{"det (May)",#N/A,FALSE,"June";"sum (MAY YTD)",#N/A,FALSE,"June YTD"}</definedName>
    <definedName name="LEE_1" hidden="1">{"det (May)",#N/A,FALSE,"June";"sum (MAY YTD)",#N/A,FALSE,"June YTD"}</definedName>
    <definedName name="LEE_1_1" localSheetId="13" hidden="1">{"det (May)",#N/A,FALSE,"June";"sum (MAY YTD)",#N/A,FALSE,"June YTD"}</definedName>
    <definedName name="LEE_1_1" hidden="1">{"det (May)",#N/A,FALSE,"June";"sum (MAY YTD)",#N/A,FALSE,"June YTD"}</definedName>
    <definedName name="LEE_1_1_1" localSheetId="13" hidden="1">{"det (May)",#N/A,FALSE,"June";"sum (MAY YTD)",#N/A,FALSE,"June YTD"}</definedName>
    <definedName name="LEE_1_1_1" hidden="1">{"det (May)",#N/A,FALSE,"June";"sum (MAY YTD)",#N/A,FALSE,"June YTD"}</definedName>
    <definedName name="LEE_1_2" localSheetId="13" hidden="1">{"det (May)",#N/A,FALSE,"June";"sum (MAY YTD)",#N/A,FALSE,"June YTD"}</definedName>
    <definedName name="LEE_1_2" hidden="1">{"det (May)",#N/A,FALSE,"June";"sum (MAY YTD)",#N/A,FALSE,"June YTD"}</definedName>
    <definedName name="LEE_2" localSheetId="13" hidden="1">{"det (May)",#N/A,FALSE,"June";"sum (MAY YTD)",#N/A,FALSE,"June YTD"}</definedName>
    <definedName name="LEE_2" hidden="1">{"det (May)",#N/A,FALSE,"June";"sum (MAY YTD)",#N/A,FALSE,"June YTD"}</definedName>
    <definedName name="Leg" hidden="1">#REF!</definedName>
    <definedName name="legal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gal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eo" localSheetId="13" hidden="1">{"'CptDifn'!$AA$32:$AG$32"}</definedName>
    <definedName name="leo" hidden="1">{"'CptDifn'!$AA$32:$AG$32"}</definedName>
    <definedName name="leo_1" localSheetId="13" hidden="1">{"'CptDifn'!$AA$32:$AG$32"}</definedName>
    <definedName name="leo_1" hidden="1">{"'CptDifn'!$AA$32:$AG$32"}</definedName>
    <definedName name="leo_1_1" localSheetId="13" hidden="1">{"'CptDifn'!$AA$32:$AG$32"}</definedName>
    <definedName name="leo_1_1" hidden="1">{"'CptDifn'!$AA$32:$AG$32"}</definedName>
    <definedName name="leo_1_1_1" localSheetId="13" hidden="1">{"'CptDifn'!$AA$32:$AG$32"}</definedName>
    <definedName name="leo_1_1_1" hidden="1">{"'CptDifn'!$AA$32:$AG$32"}</definedName>
    <definedName name="leo_1_2" localSheetId="13" hidden="1">{"'CptDifn'!$AA$32:$AG$32"}</definedName>
    <definedName name="leo_1_2" hidden="1">{"'CptDifn'!$AA$32:$AG$32"}</definedName>
    <definedName name="leo_2" localSheetId="13" hidden="1">{"'CptDifn'!$AA$32:$AG$32"}</definedName>
    <definedName name="leo_2" hidden="1">{"'CptDifn'!$AA$32:$AG$32"}</definedName>
    <definedName name="leonardo" localSheetId="13" hidden="1">{"'gráf jan00'!$A$1:$AK$41"}</definedName>
    <definedName name="leonardo" hidden="1">{"'gráf jan00'!$A$1:$AK$41"}</definedName>
    <definedName name="leonardo_1" localSheetId="13" hidden="1">{"'gráf jan00'!$A$1:$AK$41"}</definedName>
    <definedName name="leonardo_1" hidden="1">{"'gráf jan00'!$A$1:$AK$41"}</definedName>
    <definedName name="leonardo_1_1" localSheetId="13" hidden="1">{"'gráf jan00'!$A$1:$AK$41"}</definedName>
    <definedName name="leonardo_1_1" hidden="1">{"'gráf jan00'!$A$1:$AK$41"}</definedName>
    <definedName name="leonardo_1_1_1" localSheetId="13" hidden="1">{"'gráf jan00'!$A$1:$AK$41"}</definedName>
    <definedName name="leonardo_1_1_1" hidden="1">{"'gráf jan00'!$A$1:$AK$41"}</definedName>
    <definedName name="leonardo_1_2" localSheetId="13" hidden="1">{"'gráf jan00'!$A$1:$AK$41"}</definedName>
    <definedName name="leonardo_1_2" hidden="1">{"'gráf jan00'!$A$1:$AK$41"}</definedName>
    <definedName name="leonardo_2" localSheetId="13" hidden="1">{"'gráf jan00'!$A$1:$AK$41"}</definedName>
    <definedName name="leonardo_2" hidden="1">{"'gráf jan00'!$A$1:$AK$41"}</definedName>
    <definedName name="Leste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ste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et" hidden="1">"Quadro Logistico Maio"</definedName>
    <definedName name="LG" localSheetId="13" hidden="1">{#N/A,#N/A,FALSE,"Aging Summary";#N/A,#N/A,FALSE,"Ratio Analysis";#N/A,#N/A,FALSE,"Test 120 Day Accts";#N/A,#N/A,FALSE,"Tickmarks"}</definedName>
    <definedName name="LG" hidden="1">{#N/A,#N/A,FALSE,"Aging Summary";#N/A,#N/A,FALSE,"Ratio Analysis";#N/A,#N/A,FALSE,"Test 120 Day Accts";#N/A,#N/A,FALSE,"Tickmarks"}</definedName>
    <definedName name="LG_1" localSheetId="13" hidden="1">{#N/A,#N/A,FALSE,"Aging Summary";#N/A,#N/A,FALSE,"Ratio Analysis";#N/A,#N/A,FALSE,"Test 120 Day Accts";#N/A,#N/A,FALSE,"Tickmarks"}</definedName>
    <definedName name="LG_1" hidden="1">{#N/A,#N/A,FALSE,"Aging Summary";#N/A,#N/A,FALSE,"Ratio Analysis";#N/A,#N/A,FALSE,"Test 120 Day Accts";#N/A,#N/A,FALSE,"Tickmarks"}</definedName>
    <definedName name="LG_1_1" localSheetId="13" hidden="1">{"'Quadro'!$A$4:$BG$78"}</definedName>
    <definedName name="LG_1_1" hidden="1">{"'Quadro'!$A$4:$BG$78"}</definedName>
    <definedName name="LG_1_1_1" localSheetId="13" hidden="1">{"'Quadro'!$A$4:$BG$78"}</definedName>
    <definedName name="LG_1_1_1" hidden="1">{"'Quadro'!$A$4:$BG$78"}</definedName>
    <definedName name="LG_1_2" localSheetId="13" hidden="1">{"'Quadro'!$A$4:$BG$78"}</definedName>
    <definedName name="LG_1_2" hidden="1">{"'Quadro'!$A$4:$BG$78"}</definedName>
    <definedName name="LG_2" localSheetId="13" hidden="1">{"'Quadro'!$A$4:$BG$78"}</definedName>
    <definedName name="LG_2" hidden="1">{"'Quadro'!$A$4:$BG$78"}</definedName>
    <definedName name="LGE" localSheetId="13" hidden="1">{#N/A,#N/A,FALSE,"IR E CS 1997";#N/A,#N/A,FALSE,"PR ND";#N/A,#N/A,FALSE,"8191";#N/A,#N/A,FALSE,"8383";#N/A,#N/A,FALSE,"MP 1024";#N/A,#N/A,FALSE,"AD_EX_97";#N/A,#N/A,FALSE,"BD 97"}</definedName>
    <definedName name="LGE" hidden="1">{#N/A,#N/A,FALSE,"IR E CS 1997";#N/A,#N/A,FALSE,"PR ND";#N/A,#N/A,FALSE,"8191";#N/A,#N/A,FALSE,"8383";#N/A,#N/A,FALSE,"MP 1024";#N/A,#N/A,FALSE,"AD_EX_97";#N/A,#N/A,FALSE,"BD 97"}</definedName>
    <definedName name="LGE_1" localSheetId="13" hidden="1">{#N/A,#N/A,FALSE,"IR E CS 1997";#N/A,#N/A,FALSE,"PR ND";#N/A,#N/A,FALSE,"8191";#N/A,#N/A,FALSE,"8383";#N/A,#N/A,FALSE,"MP 1024";#N/A,#N/A,FALSE,"AD_EX_97";#N/A,#N/A,FALSE,"BD 97"}</definedName>
    <definedName name="LGE_1" hidden="1">{#N/A,#N/A,FALSE,"IR E CS 1997";#N/A,#N/A,FALSE,"PR ND";#N/A,#N/A,FALSE,"8191";#N/A,#N/A,FALSE,"8383";#N/A,#N/A,FALSE,"MP 1024";#N/A,#N/A,FALSE,"AD_EX_97";#N/A,#N/A,FALSE,"BD 97"}</definedName>
    <definedName name="Lig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ga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imcount" hidden="1">1</definedName>
    <definedName name="Linak_Fant2" hidden="1">#REF!</definedName>
    <definedName name="Lincoln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ln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n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con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Link_Fant4" hidden="1">#REF!</definedName>
    <definedName name="Link_Fant5" hidden="1">#REF!</definedName>
    <definedName name="Link_Fant6" hidden="1">#REF!</definedName>
    <definedName name="LIS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_NUM_CONTRATOS">#REF!</definedName>
    <definedName name="ListaFim">#REF!</definedName>
    <definedName name="listasit">OFFSET(#REF!,0,IF(#REF!=#REF!,0,1),IF(#REF!=#REF!,1,6),1)</definedName>
    <definedName name="LIUHSDFKJG" hidden="1">1</definedName>
    <definedName name="lix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jkhj" localSheetId="13" hidden="1">{"'gráf jan00'!$A$1:$AK$41"}</definedName>
    <definedName name="ljkhj" hidden="1">{"'gráf jan00'!$A$1:$AK$41"}</definedName>
    <definedName name="ljkhj_1" localSheetId="13" hidden="1">{"'gráf jan00'!$A$1:$AK$41"}</definedName>
    <definedName name="ljkhj_1" hidden="1">{"'gráf jan00'!$A$1:$AK$41"}</definedName>
    <definedName name="ljkhj_1_1" localSheetId="13" hidden="1">{"'gráf jan00'!$A$1:$AK$41"}</definedName>
    <definedName name="ljkhj_1_1" hidden="1">{"'gráf jan00'!$A$1:$AK$41"}</definedName>
    <definedName name="ljkhj_1_1_1" localSheetId="13" hidden="1">{"'gráf jan00'!$A$1:$AK$41"}</definedName>
    <definedName name="ljkhj_1_1_1" hidden="1">{"'gráf jan00'!$A$1:$AK$41"}</definedName>
    <definedName name="ljkhj_1_2" localSheetId="13" hidden="1">{"'gráf jan00'!$A$1:$AK$41"}</definedName>
    <definedName name="ljkhj_1_2" hidden="1">{"'gráf jan00'!$A$1:$AK$41"}</definedName>
    <definedName name="ljkhj_2" localSheetId="13" hidden="1">{"'gráf jan00'!$A$1:$AK$41"}</definedName>
    <definedName name="ljkhj_2" hidden="1">{"'gráf jan00'!$A$1:$AK$41"}</definedName>
    <definedName name="LK" hidden="1">'[27]Aplic. Finac. - 30.09.02'!$N$1:$N$65536</definedName>
    <definedName name="lk_1" localSheetId="13" hidden="1">{"'CptDifn'!$AA$32:$AG$32"}</definedName>
    <definedName name="lk_1" hidden="1">{"'CptDifn'!$AA$32:$AG$32"}</definedName>
    <definedName name="lk_1_1" localSheetId="13" hidden="1">{"'CptDifn'!$AA$32:$AG$32"}</definedName>
    <definedName name="lk_1_1" hidden="1">{"'CptDifn'!$AA$32:$AG$32"}</definedName>
    <definedName name="lk_1_1_1" localSheetId="13" hidden="1">{"'CptDifn'!$AA$32:$AG$32"}</definedName>
    <definedName name="lk_1_1_1" hidden="1">{"'CptDifn'!$AA$32:$AG$32"}</definedName>
    <definedName name="lk_1_2" localSheetId="13" hidden="1">{"'CptDifn'!$AA$32:$AG$32"}</definedName>
    <definedName name="lk_1_2" hidden="1">{"'CptDifn'!$AA$32:$AG$32"}</definedName>
    <definedName name="lk_2" localSheetId="13" hidden="1">{"'CptDifn'!$AA$32:$AG$32"}</definedName>
    <definedName name="lk_2" hidden="1">{"'CptDifn'!$AA$32:$AG$32"}</definedName>
    <definedName name="LKJ" localSheetId="13" hidden="1">{"'Quadro'!$A$4:$BG$78"}</definedName>
    <definedName name="LKJ" hidden="1">{"'Quadro'!$A$4:$BG$78"}</definedName>
    <definedName name="LKJ_1" localSheetId="13" hidden="1">{"'Quadro'!$A$4:$BG$78"}</definedName>
    <definedName name="LKJ_1" hidden="1">{"'Quadro'!$A$4:$BG$78"}</definedName>
    <definedName name="LKJ_1_1" localSheetId="13" hidden="1">{"'Quadro'!$A$4:$BG$78"}</definedName>
    <definedName name="LKJ_1_1" hidden="1">{"'Quadro'!$A$4:$BG$78"}</definedName>
    <definedName name="LKJ_1_1_1" localSheetId="13" hidden="1">{"'Quadro'!$A$4:$BG$78"}</definedName>
    <definedName name="LKJ_1_1_1" hidden="1">{"'Quadro'!$A$4:$BG$78"}</definedName>
    <definedName name="LKJ_1_2" localSheetId="13" hidden="1">{"'Quadro'!$A$4:$BG$78"}</definedName>
    <definedName name="LKJ_1_2" hidden="1">{"'Quadro'!$A$4:$BG$78"}</definedName>
    <definedName name="LKJ_2" localSheetId="13" hidden="1">{"'Quadro'!$A$4:$BG$78"}</definedName>
    <definedName name="LKJ_2" hidden="1">{"'Quadro'!$A$4:$BG$78"}</definedName>
    <definedName name="lkjh" localSheetId="13" hidden="1">{"'CptDifn'!$AA$32:$AG$32"}</definedName>
    <definedName name="lkjh" hidden="1">{"'CptDifn'!$AA$32:$AG$32"}</definedName>
    <definedName name="lkjh_1" localSheetId="13" hidden="1">{"'CptDifn'!$AA$32:$AG$32"}</definedName>
    <definedName name="lkjh_1" hidden="1">{"'CptDifn'!$AA$32:$AG$32"}</definedName>
    <definedName name="lkjh_1_1" localSheetId="13" hidden="1">{"'CptDifn'!$AA$32:$AG$32"}</definedName>
    <definedName name="lkjh_1_1" hidden="1">{"'CptDifn'!$AA$32:$AG$32"}</definedName>
    <definedName name="lkjh_1_1_1" localSheetId="13" hidden="1">{"'CptDifn'!$AA$32:$AG$32"}</definedName>
    <definedName name="lkjh_1_1_1" hidden="1">{"'CptDifn'!$AA$32:$AG$32"}</definedName>
    <definedName name="lkjh_1_2" localSheetId="13" hidden="1">{"'CptDifn'!$AA$32:$AG$32"}</definedName>
    <definedName name="lkjh_1_2" hidden="1">{"'CptDifn'!$AA$32:$AG$32"}</definedName>
    <definedName name="lkjh_2" localSheetId="13" hidden="1">{"'CptDifn'!$AA$32:$AG$32"}</definedName>
    <definedName name="lkjh_2" hidden="1">{"'CptDifn'!$AA$32:$AG$32"}</definedName>
    <definedName name="LKTE" hidden="1">[31]XREF!$A$4:$IV$4</definedName>
    <definedName name="ll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l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LLLL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LL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lll_1" localSheetId="13" hidden="1">{"'CptDifn'!$AA$32:$AG$32"}</definedName>
    <definedName name="llll_1" hidden="1">{"'CptDifn'!$AA$32:$AG$32"}</definedName>
    <definedName name="llll_1_1" localSheetId="13" hidden="1">{"'CptDifn'!$AA$32:$AG$32"}</definedName>
    <definedName name="llll_1_1" hidden="1">{"'CptDifn'!$AA$32:$AG$32"}</definedName>
    <definedName name="llll_1_1_1" localSheetId="13" hidden="1">{"'CptDifn'!$AA$32:$AG$32"}</definedName>
    <definedName name="llll_1_1_1" hidden="1">{"'CptDifn'!$AA$32:$AG$32"}</definedName>
    <definedName name="llll_1_2" localSheetId="13" hidden="1">{"'CptDifn'!$AA$32:$AG$32"}</definedName>
    <definedName name="llll_1_2" hidden="1">{"'CptDifn'!$AA$32:$AG$32"}</definedName>
    <definedName name="llll_2" localSheetId="13" hidden="1">{"'CptDifn'!$AA$32:$AG$32"}</definedName>
    <definedName name="llll_2" hidden="1">{"'CptDifn'!$AA$32:$AG$32"}</definedName>
    <definedName name="lllll" localSheetId="13" hidden="1">{"'gráf jan00'!$A$1:$AK$41"}</definedName>
    <definedName name="lllll" hidden="1">{"'gráf jan00'!$A$1:$AK$41"}</definedName>
    <definedName name="lllll_1" localSheetId="13" hidden="1">{"'gráf jan00'!$A$1:$AK$41"}</definedName>
    <definedName name="lllll_1" hidden="1">{"'gráf jan00'!$A$1:$AK$41"}</definedName>
    <definedName name="lllll_1_1" localSheetId="13" hidden="1">{"'gráf jan00'!$A$1:$AK$41"}</definedName>
    <definedName name="lllll_1_1" hidden="1">{"'gráf jan00'!$A$1:$AK$41"}</definedName>
    <definedName name="lllll_1_1_1" localSheetId="13" hidden="1">{"'gráf jan00'!$A$1:$AK$41"}</definedName>
    <definedName name="lllll_1_1_1" hidden="1">{"'gráf jan00'!$A$1:$AK$41"}</definedName>
    <definedName name="lllll_1_2" localSheetId="13" hidden="1">{"'gráf jan00'!$A$1:$AK$41"}</definedName>
    <definedName name="lllll_1_2" hidden="1">{"'gráf jan00'!$A$1:$AK$41"}</definedName>
    <definedName name="lllll_2" localSheetId="13" hidden="1">{"'gráf jan00'!$A$1:$AK$41"}</definedName>
    <definedName name="lllll_2" hidden="1">{"'gráf jan00'!$A$1:$AK$41"}</definedName>
    <definedName name="lo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cal" hidden="1">""</definedName>
    <definedName name="loja" localSheetId="13" hidden="1">{#N/A,#N/A,FALSE,"BETER -1";#N/A,#N/A,FALSE,"BETER -2";#N/A,#N/A,FALSE,"BETER -3";#N/A,#N/A,FALSE,"BETER -urb";#N/A,#N/A,FALSE,"BETER -RESUMO"}</definedName>
    <definedName name="loja" hidden="1">{#N/A,#N/A,FALSE,"BETER -1";#N/A,#N/A,FALSE,"BETER -2";#N/A,#N/A,FALSE,"BETER -3";#N/A,#N/A,FALSE,"BETER -urb";#N/A,#N/A,FALSE,"BETER -RESUMO"}</definedName>
    <definedName name="lok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ka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teBonito2" localSheetId="13" hidden="1">{"'Resumo2'!$B$2:$J$23"}</definedName>
    <definedName name="LoteBonito2" hidden="1">{"'Resumo2'!$B$2:$J$23"}</definedName>
    <definedName name="LoteBonito2_1" localSheetId="13" hidden="1">{"'Resumo2'!$B$2:$J$23"}</definedName>
    <definedName name="LoteBonito2_1" hidden="1">{"'Resumo2'!$B$2:$J$23"}</definedName>
    <definedName name="LoteBonito2_1_1" localSheetId="13" hidden="1">{"'Resumo2'!$B$2:$J$23"}</definedName>
    <definedName name="LoteBonito2_1_1" hidden="1">{"'Resumo2'!$B$2:$J$23"}</definedName>
    <definedName name="LoteBonito2_1_1_1" localSheetId="13" hidden="1">{"'Resumo2'!$B$2:$J$23"}</definedName>
    <definedName name="LoteBonito2_1_1_1" hidden="1">{"'Resumo2'!$B$2:$J$23"}</definedName>
    <definedName name="LoteBonito2_1_2" localSheetId="13" hidden="1">{"'Resumo2'!$B$2:$J$23"}</definedName>
    <definedName name="LoteBonito2_1_2" hidden="1">{"'Resumo2'!$B$2:$J$23"}</definedName>
    <definedName name="LoteBonito2_2" localSheetId="13" hidden="1">{"'Resumo2'!$B$2:$J$23"}</definedName>
    <definedName name="LoteBonito2_2" hidden="1">{"'Resumo2'!$B$2:$J$23"}</definedName>
    <definedName name="LP" hidden="1">#REF!</definedName>
    <definedName name="lpajoia" localSheetId="13" hidden="1">{"'gráf jan00'!$A$1:$AK$41"}</definedName>
    <definedName name="lpajoia" hidden="1">{"'gráf jan00'!$A$1:$AK$41"}</definedName>
    <definedName name="LteSe" localSheetId="13" hidden="1">{"'CptDifn'!$AA$32:$AG$32"}</definedName>
    <definedName name="LteSe" hidden="1">{"'CptDifn'!$AA$32:$AG$32"}</definedName>
    <definedName name="LteSe_1" localSheetId="13" hidden="1">{"'CptDifn'!$AA$32:$AG$32"}</definedName>
    <definedName name="LteSe_1" hidden="1">{"'CptDifn'!$AA$32:$AG$32"}</definedName>
    <definedName name="LteSe_1_1" localSheetId="13" hidden="1">{"'CptDifn'!$AA$32:$AG$32"}</definedName>
    <definedName name="LteSe_1_1" hidden="1">{"'CptDifn'!$AA$32:$AG$32"}</definedName>
    <definedName name="LteSe_1_1_1" localSheetId="13" hidden="1">{"'CptDifn'!$AA$32:$AG$32"}</definedName>
    <definedName name="LteSe_1_1_1" hidden="1">{"'CptDifn'!$AA$32:$AG$32"}</definedName>
    <definedName name="LteSe_1_2" localSheetId="13" hidden="1">{"'CptDifn'!$AA$32:$AG$32"}</definedName>
    <definedName name="LteSe_1_2" hidden="1">{"'CptDifn'!$AA$32:$AG$32"}</definedName>
    <definedName name="LteSe_2" localSheetId="13" hidden="1">{"'CptDifn'!$AA$32:$AG$32"}</definedName>
    <definedName name="LteSe_2" hidden="1">{"'CptDifn'!$AA$32:$AG$32"}</definedName>
    <definedName name="LU" localSheetId="13" hidden="1">{"'gráf jan00'!$A$1:$AK$41"}</definedName>
    <definedName name="LU" hidden="1">{"'gráf jan00'!$A$1:$AK$41"}</definedName>
    <definedName name="LU_1" localSheetId="13" hidden="1">{"'gráf jan00'!$A$1:$AK$41"}</definedName>
    <definedName name="LU_1" hidden="1">{"'gráf jan00'!$A$1:$AK$41"}</definedName>
    <definedName name="LU_1_1" localSheetId="13" hidden="1">{"'gráf jan00'!$A$1:$AK$41"}</definedName>
    <definedName name="LU_1_1" hidden="1">{"'gráf jan00'!$A$1:$AK$41"}</definedName>
    <definedName name="LU_1_1_1" localSheetId="13" hidden="1">{"'gráf jan00'!$A$1:$AK$41"}</definedName>
    <definedName name="LU_1_1_1" hidden="1">{"'gráf jan00'!$A$1:$AK$41"}</definedName>
    <definedName name="LU_1_2" localSheetId="13" hidden="1">{"'gráf jan00'!$A$1:$AK$41"}</definedName>
    <definedName name="LU_1_2" hidden="1">{"'gráf jan00'!$A$1:$AK$41"}</definedName>
    <definedName name="LU_2" localSheetId="13" hidden="1">{"'gráf jan00'!$A$1:$AK$41"}</definedName>
    <definedName name="LU_2" hidden="1">{"'gráf jan00'!$A$1:$AK$41"}</definedName>
    <definedName name="luis" localSheetId="13" hidden="1">{"'Plan1 (2)'!$A$5:$F$63"}</definedName>
    <definedName name="luis" hidden="1">{"'Plan1 (2)'!$A$5:$F$63"}</definedName>
    <definedName name="luis_1" localSheetId="13" hidden="1">{"'Plan1 (2)'!$A$5:$F$63"}</definedName>
    <definedName name="luis_1" hidden="1">{"'Plan1 (2)'!$A$5:$F$63"}</definedName>
    <definedName name="luis_1_1" localSheetId="13" hidden="1">{"'Plan1 (2)'!$A$5:$F$63"}</definedName>
    <definedName name="luis_1_1" hidden="1">{"'Plan1 (2)'!$A$5:$F$63"}</definedName>
    <definedName name="luis_1_1_1" localSheetId="13" hidden="1">{"'Plan1 (2)'!$A$5:$F$63"}</definedName>
    <definedName name="luis_1_1_1" hidden="1">{"'Plan1 (2)'!$A$5:$F$63"}</definedName>
    <definedName name="luis_1_2" localSheetId="13" hidden="1">{"'Plan1 (2)'!$A$5:$F$63"}</definedName>
    <definedName name="luis_1_2" hidden="1">{"'Plan1 (2)'!$A$5:$F$63"}</definedName>
    <definedName name="luis_2" localSheetId="13" hidden="1">{"'Plan1 (2)'!$A$5:$F$63"}</definedName>
    <definedName name="luis_2" hidden="1">{"'Plan1 (2)'!$A$5:$F$63"}</definedName>
    <definedName name="m" hidden="1">#REF!</definedName>
    <definedName name="maç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ç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io" localSheetId="13" hidden="1">{"'Quadro'!$A$4:$BG$78"}</definedName>
    <definedName name="Maio" hidden="1">{"'Quadro'!$A$4:$BG$78"}</definedName>
    <definedName name="MAIO.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IO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l" localSheetId="13" hidden="1">{"'Quadro'!$A$4:$BG$78"}</definedName>
    <definedName name="mal" hidden="1">{"'Quadro'!$A$4:$BG$78"}</definedName>
    <definedName name="man" localSheetId="13" hidden="1">{"'gráf jan00'!$A$1:$AK$41"}</definedName>
    <definedName name="man" hidden="1">{"'gráf jan00'!$A$1:$AK$41"}</definedName>
    <definedName name="man_1" localSheetId="13" hidden="1">{"'gráf jan00'!$A$1:$AK$41"}</definedName>
    <definedName name="man_1" hidden="1">{"'gráf jan00'!$A$1:$AK$41"}</definedName>
    <definedName name="man_1_1" localSheetId="13" hidden="1">{"'gráf jan00'!$A$1:$AK$41"}</definedName>
    <definedName name="man_1_1" hidden="1">{"'gráf jan00'!$A$1:$AK$41"}</definedName>
    <definedName name="man_1_1_1" localSheetId="13" hidden="1">{"'gráf jan00'!$A$1:$AK$41"}</definedName>
    <definedName name="man_1_1_1" hidden="1">{"'gráf jan00'!$A$1:$AK$41"}</definedName>
    <definedName name="man_1_2" localSheetId="13" hidden="1">{"'gráf jan00'!$A$1:$AK$41"}</definedName>
    <definedName name="man_1_2" hidden="1">{"'gráf jan00'!$A$1:$AK$41"}</definedName>
    <definedName name="man_2" localSheetId="13" hidden="1">{"'gráf jan00'!$A$1:$AK$41"}</definedName>
    <definedName name="man_2" hidden="1">{"'gráf jan00'!$A$1:$AK$41"}</definedName>
    <definedName name="mand" localSheetId="13" hidden="1">{"'Quadro'!$A$4:$BG$78"}</definedName>
    <definedName name="mand" hidden="1">{"'Quadro'!$A$4:$BG$78"}</definedName>
    <definedName name="Manoel" localSheetId="13" hidden="1">{"'Quadro'!$A$4:$BG$78"}</definedName>
    <definedName name="Manoel" hidden="1">{"'Quadro'!$A$4:$BG$78"}</definedName>
    <definedName name="Manoel_1" localSheetId="13" hidden="1">{"'Quadro'!$A$4:$BG$78"}</definedName>
    <definedName name="Manoel_1" hidden="1">{"'Quadro'!$A$4:$BG$78"}</definedName>
    <definedName name="Manoel_1_1" localSheetId="13" hidden="1">{"'Quadro'!$A$4:$BG$78"}</definedName>
    <definedName name="Manoel_1_1" hidden="1">{"'Quadro'!$A$4:$BG$78"}</definedName>
    <definedName name="Manoel_1_1_1" localSheetId="13" hidden="1">{"'Quadro'!$A$4:$BG$78"}</definedName>
    <definedName name="Manoel_1_1_1" hidden="1">{"'Quadro'!$A$4:$BG$78"}</definedName>
    <definedName name="Manoel_1_2" localSheetId="13" hidden="1">{"'Quadro'!$A$4:$BG$78"}</definedName>
    <definedName name="Manoel_1_2" hidden="1">{"'Quadro'!$A$4:$BG$78"}</definedName>
    <definedName name="Manoel_2" localSheetId="13" hidden="1">{"'Quadro'!$A$4:$BG$78"}</definedName>
    <definedName name="Manoel_2" hidden="1">{"'Quadro'!$A$4:$BG$78"}</definedName>
    <definedName name="MANT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U" localSheetId="13" hidden="1">{"'Placar Intranet'!$A$2:$K$24"}</definedName>
    <definedName name="MANU" hidden="1">{"'Placar Intranet'!$A$2:$K$24"}</definedName>
    <definedName name="manut" localSheetId="13" hidden="1">{"'gráf jan00'!$A$1:$AK$41"}</definedName>
    <definedName name="manut" hidden="1">{"'gráf jan00'!$A$1:$AK$41"}</definedName>
    <definedName name="manut_1" localSheetId="13" hidden="1">{"'gráf jan00'!$A$1:$AK$41"}</definedName>
    <definedName name="manut_1" hidden="1">{"'gráf jan00'!$A$1:$AK$41"}</definedName>
    <definedName name="manut_1_1" localSheetId="13" hidden="1">{"'gráf jan00'!$A$1:$AK$41"}</definedName>
    <definedName name="manut_1_1" hidden="1">{"'gráf jan00'!$A$1:$AK$41"}</definedName>
    <definedName name="manut_1_1_1" localSheetId="13" hidden="1">{"'gráf jan00'!$A$1:$AK$41"}</definedName>
    <definedName name="manut_1_1_1" hidden="1">{"'gráf jan00'!$A$1:$AK$41"}</definedName>
    <definedName name="manut_1_2" localSheetId="13" hidden="1">{"'gráf jan00'!$A$1:$AK$41"}</definedName>
    <definedName name="manut_1_2" hidden="1">{"'gráf jan00'!$A$1:$AK$41"}</definedName>
    <definedName name="manut_2" localSheetId="13" hidden="1">{"'gráf jan00'!$A$1:$AK$41"}</definedName>
    <definedName name="manut_2" hidden="1">{"'gráf jan00'!$A$1:$AK$41"}</definedName>
    <definedName name="Manutenção" localSheetId="13" hidden="1">{#N/A,#N/A,FALSE,"CONSOL. 5";#N/A,#N/A,FALSE,"CONSOL. ACUM. 6";#N/A,#N/A,FALSE,"CAP. EMPREG. 7";#N/A,#N/A,FALSE,"ORIGENS E APLICAÇÕES 9"}</definedName>
    <definedName name="Manutenção" hidden="1">{#N/A,#N/A,FALSE,"CONSOL. 5";#N/A,#N/A,FALSE,"CONSOL. ACUM. 6";#N/A,#N/A,FALSE,"CAP. EMPREG. 7";#N/A,#N/A,FALSE,"ORIGENS E APLICAÇÕES 9"}</definedName>
    <definedName name="Manutenção_1" localSheetId="13" hidden="1">{#N/A,#N/A,FALSE,"CONSOL. 5";#N/A,#N/A,FALSE,"CONSOL. ACUM. 6";#N/A,#N/A,FALSE,"CAP. EMPREG. 7";#N/A,#N/A,FALSE,"ORIGENS E APLICAÇÕES 9"}</definedName>
    <definedName name="Manutenção_1" hidden="1">{#N/A,#N/A,FALSE,"CONSOL. 5";#N/A,#N/A,FALSE,"CONSOL. ACUM. 6";#N/A,#N/A,FALSE,"CAP. EMPREG. 7";#N/A,#N/A,FALSE,"ORIGENS E APLICAÇÕES 9"}</definedName>
    <definedName name="Manutenção_1_1" localSheetId="13" hidden="1">{#N/A,#N/A,FALSE,"CONSOL. 5";#N/A,#N/A,FALSE,"CONSOL. ACUM. 6";#N/A,#N/A,FALSE,"CAP. EMPREG. 7";#N/A,#N/A,FALSE,"ORIGENS E APLICAÇÕES 9"}</definedName>
    <definedName name="Manutenção_1_1" hidden="1">{#N/A,#N/A,FALSE,"CONSOL. 5";#N/A,#N/A,FALSE,"CONSOL. ACUM. 6";#N/A,#N/A,FALSE,"CAP. EMPREG. 7";#N/A,#N/A,FALSE,"ORIGENS E APLICAÇÕES 9"}</definedName>
    <definedName name="Manutenção_1_1_1" localSheetId="13" hidden="1">{#N/A,#N/A,FALSE,"CONSOL. 5";#N/A,#N/A,FALSE,"CONSOL. ACUM. 6";#N/A,#N/A,FALSE,"CAP. EMPREG. 7";#N/A,#N/A,FALSE,"ORIGENS E APLICAÇÕES 9"}</definedName>
    <definedName name="Manutenção_1_1_1" hidden="1">{#N/A,#N/A,FALSE,"CONSOL. 5";#N/A,#N/A,FALSE,"CONSOL. ACUM. 6";#N/A,#N/A,FALSE,"CAP. EMPREG. 7";#N/A,#N/A,FALSE,"ORIGENS E APLICAÇÕES 9"}</definedName>
    <definedName name="Manutenção_1_2" localSheetId="13" hidden="1">{#N/A,#N/A,FALSE,"CONSOL. 5";#N/A,#N/A,FALSE,"CONSOL. ACUM. 6";#N/A,#N/A,FALSE,"CAP. EMPREG. 7";#N/A,#N/A,FALSE,"ORIGENS E APLICAÇÕES 9"}</definedName>
    <definedName name="Manutenção_1_2" hidden="1">{#N/A,#N/A,FALSE,"CONSOL. 5";#N/A,#N/A,FALSE,"CONSOL. ACUM. 6";#N/A,#N/A,FALSE,"CAP. EMPREG. 7";#N/A,#N/A,FALSE,"ORIGENS E APLICAÇÕES 9"}</definedName>
    <definedName name="Manutenção_2" localSheetId="13" hidden="1">{#N/A,#N/A,FALSE,"CONSOL. 5";#N/A,#N/A,FALSE,"CONSOL. ACUM. 6";#N/A,#N/A,FALSE,"CAP. EMPREG. 7";#N/A,#N/A,FALSE,"ORIGENS E APLICAÇÕES 9"}</definedName>
    <definedName name="Manutenção_2" hidden="1">{#N/A,#N/A,FALSE,"CONSOL. 5";#N/A,#N/A,FALSE,"CONSOL. ACUM. 6";#N/A,#N/A,FALSE,"CAP. EMPREG. 7";#N/A,#N/A,FALSE,"ORIGENS E APLICAÇÕES 9"}</definedName>
    <definedName name="mao">#REF!</definedName>
    <definedName name="MAO_DE_OBRA">'MÃO DE OBRA'!$B$3:$E$413</definedName>
    <definedName name="Mão_de_obr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ão_de_obr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apoteca" localSheetId="13" hidden="1">{"'RR'!$A$2:$E$81"}</definedName>
    <definedName name="Mapoteca" hidden="1">{"'RR'!$A$2:$E$81"}</definedName>
    <definedName name="m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elo" localSheetId="13" hidden="1">{"'gráf jan00'!$A$1:$AK$41"}</definedName>
    <definedName name="marcelo" hidden="1">{"'gráf jan00'!$A$1:$AK$41"}</definedName>
    <definedName name="marcelo_1" localSheetId="13" hidden="1">{"'gráf jan00'!$A$1:$AK$41"}</definedName>
    <definedName name="marcelo_1" hidden="1">{"'gráf jan00'!$A$1:$AK$41"}</definedName>
    <definedName name="marcelo_1_1" localSheetId="13" hidden="1">{"'gráf jan00'!$A$1:$AK$41"}</definedName>
    <definedName name="marcelo_1_1" hidden="1">{"'gráf jan00'!$A$1:$AK$41"}</definedName>
    <definedName name="marcelo_1_1_1" localSheetId="13" hidden="1">{"'gráf jan00'!$A$1:$AK$41"}</definedName>
    <definedName name="marcelo_1_1_1" hidden="1">{"'gráf jan00'!$A$1:$AK$41"}</definedName>
    <definedName name="marcelo_1_2" localSheetId="13" hidden="1">{"'gráf jan00'!$A$1:$AK$41"}</definedName>
    <definedName name="marcelo_1_2" hidden="1">{"'gráf jan00'!$A$1:$AK$41"}</definedName>
    <definedName name="marcelo_2" localSheetId="13" hidden="1">{"'gráf jan00'!$A$1:$AK$41"}</definedName>
    <definedName name="marcelo_2" hidden="1">{"'gráf jan00'!$A$1:$AK$41"}</definedName>
    <definedName name="Marcio_1" hidden="1">#REF!-1 &amp; "." &amp; MAX(1,COUNTA(INDEX(#REF!,MATCH(#REF!-1,#REF!,FALSE)):#REF!))</definedName>
    <definedName name="Marcio_2" hidden="1">#REF!-1 &amp; "." &amp; MAX(1,COUNTA(INDEX(#REF!,MATCH(#REF!-1,#REF!,FALSE)):#REF!))</definedName>
    <definedName name="Marcio_3" hidden="1">#REF!-1 &amp; "." &amp; MAX(1,COUNTA(INDEX(#REF!,MATCH(#REF!-1,#REF!,FALSE)):#REF!))</definedName>
    <definedName name="Marcio_4" hidden="1">#REF!-1 &amp; "." &amp; MAX(1,COUNTA(INDEX(#REF!,MATCH(#REF!-1,#REF!,FALSE)):#REF!))</definedName>
    <definedName name="Marcio_5" hidden="1">#REF!-1 &amp; "." &amp; MAX(1,COUNTA(INDEX(#REF!,MATCH(#REF!-1,#REF!,FALSE)):#REF!))</definedName>
    <definedName name="MARÇO." localSheetId="13" hidden="1">{"'IndicadoresRH'!$AA$50:$AP$67"}</definedName>
    <definedName name="MARÇO." hidden="1">{"'IndicadoresRH'!$AA$50:$AP$67"}</definedName>
    <definedName name="MARIA" localSheetId="13" hidden="1">{"'gráf jan00'!$A$1:$AK$41"}</definedName>
    <definedName name="MARIA" hidden="1">{"'gráf jan00'!$A$1:$AK$41"}</definedName>
    <definedName name="MARIA_1" localSheetId="13" hidden="1">{"'gráf jan00'!$A$1:$AK$41"}</definedName>
    <definedName name="MARIA_1" hidden="1">{"'gráf jan00'!$A$1:$AK$41"}</definedName>
    <definedName name="MARIA_1_1" localSheetId="13" hidden="1">{"'gráf jan00'!$A$1:$AK$41"}</definedName>
    <definedName name="MARIA_1_1" hidden="1">{"'gráf jan00'!$A$1:$AK$41"}</definedName>
    <definedName name="MARIA_1_1_1" localSheetId="13" hidden="1">{"'gráf jan00'!$A$1:$AK$41"}</definedName>
    <definedName name="MARIA_1_1_1" hidden="1">{"'gráf jan00'!$A$1:$AK$41"}</definedName>
    <definedName name="MARIA_1_2" localSheetId="13" hidden="1">{"'gráf jan00'!$A$1:$AK$41"}</definedName>
    <definedName name="MARIA_1_2" hidden="1">{"'gráf jan00'!$A$1:$AK$41"}</definedName>
    <definedName name="MARIA_2" localSheetId="13" hidden="1">{"'gráf jan00'!$A$1:$AK$41"}</definedName>
    <definedName name="MARIA_2" hidden="1">{"'gráf jan00'!$A$1:$AK$41"}</definedName>
    <definedName name="Mario" localSheetId="13" hidden="1">{#N/A,#N/A,FALSE,"SITUAÇÃO DIÁRIA ";#N/A,#N/A,FALSE,"7 à 7"}</definedName>
    <definedName name="Mario" hidden="1">{#N/A,#N/A,FALSE,"SITUAÇÃO DIÁRIA ";#N/A,#N/A,FALSE,"7 à 7"}</definedName>
    <definedName name="Mario_1" localSheetId="13" hidden="1">{#N/A,#N/A,FALSE,"SITUAÇÃO DIÁRIA ";#N/A,#N/A,FALSE,"7 à 7"}</definedName>
    <definedName name="Mario_1" hidden="1">{#N/A,#N/A,FALSE,"SITUAÇÃO DIÁRIA ";#N/A,#N/A,FALSE,"7 à 7"}</definedName>
    <definedName name="Mario_1_1" localSheetId="13" hidden="1">{#N/A,#N/A,FALSE,"SITUAÇÃO DIÁRIA ";#N/A,#N/A,FALSE,"7 à 7"}</definedName>
    <definedName name="Mario_1_1" hidden="1">{#N/A,#N/A,FALSE,"SITUAÇÃO DIÁRIA ";#N/A,#N/A,FALSE,"7 à 7"}</definedName>
    <definedName name="Mario_1_1_1" localSheetId="13" hidden="1">{#N/A,#N/A,FALSE,"SITUAÇÃO DIÁRIA ";#N/A,#N/A,FALSE,"7 à 7"}</definedName>
    <definedName name="Mario_1_1_1" hidden="1">{#N/A,#N/A,FALSE,"SITUAÇÃO DIÁRIA ";#N/A,#N/A,FALSE,"7 à 7"}</definedName>
    <definedName name="Mario_1_2" localSheetId="13" hidden="1">{#N/A,#N/A,FALSE,"SITUAÇÃO DIÁRIA ";#N/A,#N/A,FALSE,"7 à 7"}</definedName>
    <definedName name="Mario_1_2" hidden="1">{#N/A,#N/A,FALSE,"SITUAÇÃO DIÁRIA ";#N/A,#N/A,FALSE,"7 à 7"}</definedName>
    <definedName name="Mario_2" localSheetId="13" hidden="1">{#N/A,#N/A,FALSE,"SITUAÇÃO DIÁRIA ";#N/A,#N/A,FALSE,"7 à 7"}</definedName>
    <definedName name="Mario_2" hidden="1">{#N/A,#N/A,FALSE,"SITUAÇÃO DIÁRIA ";#N/A,#N/A,FALSE,"7 à 7"}</definedName>
    <definedName name="Marluci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luci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">[1]COMPOS1!#REF!</definedName>
    <definedName name="mater">#REF!</definedName>
    <definedName name="MATRIZ1" localSheetId="13" hidden="1">{#N/A,#N/A,TRUE,"Serviços"}</definedName>
    <definedName name="MATRIZ1" hidden="1">{#N/A,#N/A,TRUE,"Serviços"}</definedName>
    <definedName name="mattubcus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ttubcus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x" hidden="1">COUNTIF(#REF!,"&lt;&gt;0")+3</definedName>
    <definedName name="Máximo" localSheetId="13" hidden="1">{"'Índice'!$A$1:$K$49"}</definedName>
    <definedName name="Máximo" hidden="1">{"'Índice'!$A$1:$K$49"}</definedName>
    <definedName name="M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3" hidden="1">{"Pèrdues i Guanys analític.Català",#N/A,FALSE,"Català";"Pèrdues i G. analític.castellà",#N/A,FALSE,"Castellà"}</definedName>
    <definedName name="mcm" hidden="1">{"Pèrdues i Guanys analític.Català",#N/A,FALSE,"Català";"Pèrdues i G. analític.castellà",#N/A,FALSE,"Castellà"}</definedName>
    <definedName name="MC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d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d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DO" localSheetId="13" hidden="1">{#N/A,#N/A,FALSE,"ET-CAPA";#N/A,#N/A,FALSE,"ET-PAG1";#N/A,#N/A,FALSE,"ET-PAG2";#N/A,#N/A,FALSE,"ET-PAG3";#N/A,#N/A,FALSE,"ET-PAG4";#N/A,#N/A,FALSE,"ET-PAG5"}</definedName>
    <definedName name="MDO" hidden="1">{#N/A,#N/A,FALSE,"ET-CAPA";#N/A,#N/A,FALSE,"ET-PAG1";#N/A,#N/A,FALSE,"ET-PAG2";#N/A,#N/A,FALSE,"ET-PAG3";#N/A,#N/A,FALSE,"ET-PAG4";#N/A,#N/A,FALSE,"ET-PAG5"}</definedName>
    <definedName name="MDO_1" localSheetId="13" hidden="1">{#N/A,#N/A,FALSE,"ET-CAPA";#N/A,#N/A,FALSE,"ET-PAG1";#N/A,#N/A,FALSE,"ET-PAG2";#N/A,#N/A,FALSE,"ET-PAG3";#N/A,#N/A,FALSE,"ET-PAG4";#N/A,#N/A,FALSE,"ET-PAG5"}</definedName>
    <definedName name="MDO_1" hidden="1">{#N/A,#N/A,FALSE,"ET-CAPA";#N/A,#N/A,FALSE,"ET-PAG1";#N/A,#N/A,FALSE,"ET-PAG2";#N/A,#N/A,FALSE,"ET-PAG3";#N/A,#N/A,FALSE,"ET-PAG4";#N/A,#N/A,FALSE,"ET-PAG5"}</definedName>
    <definedName name="MDO_1_1" localSheetId="13" hidden="1">{#N/A,#N/A,FALSE,"ET-CAPA";#N/A,#N/A,FALSE,"ET-PAG1";#N/A,#N/A,FALSE,"ET-PAG2";#N/A,#N/A,FALSE,"ET-PAG3";#N/A,#N/A,FALSE,"ET-PAG4";#N/A,#N/A,FALSE,"ET-PAG5"}</definedName>
    <definedName name="MDO_1_1" hidden="1">{#N/A,#N/A,FALSE,"ET-CAPA";#N/A,#N/A,FALSE,"ET-PAG1";#N/A,#N/A,FALSE,"ET-PAG2";#N/A,#N/A,FALSE,"ET-PAG3";#N/A,#N/A,FALSE,"ET-PAG4";#N/A,#N/A,FALSE,"ET-PAG5"}</definedName>
    <definedName name="MDO_1_1_1" localSheetId="13" hidden="1">{#N/A,#N/A,FALSE,"ET-CAPA";#N/A,#N/A,FALSE,"ET-PAG1";#N/A,#N/A,FALSE,"ET-PAG2";#N/A,#N/A,FALSE,"ET-PAG3";#N/A,#N/A,FALSE,"ET-PAG4";#N/A,#N/A,FALSE,"ET-PAG5"}</definedName>
    <definedName name="MDO_1_1_1" hidden="1">{#N/A,#N/A,FALSE,"ET-CAPA";#N/A,#N/A,FALSE,"ET-PAG1";#N/A,#N/A,FALSE,"ET-PAG2";#N/A,#N/A,FALSE,"ET-PAG3";#N/A,#N/A,FALSE,"ET-PAG4";#N/A,#N/A,FALSE,"ET-PAG5"}</definedName>
    <definedName name="MDO_1_2" localSheetId="13" hidden="1">{#N/A,#N/A,FALSE,"ET-CAPA";#N/A,#N/A,FALSE,"ET-PAG1";#N/A,#N/A,FALSE,"ET-PAG2";#N/A,#N/A,FALSE,"ET-PAG3";#N/A,#N/A,FALSE,"ET-PAG4";#N/A,#N/A,FALSE,"ET-PAG5"}</definedName>
    <definedName name="MDO_1_2" hidden="1">{#N/A,#N/A,FALSE,"ET-CAPA";#N/A,#N/A,FALSE,"ET-PAG1";#N/A,#N/A,FALSE,"ET-PAG2";#N/A,#N/A,FALSE,"ET-PAG3";#N/A,#N/A,FALSE,"ET-PAG4";#N/A,#N/A,FALSE,"ET-PAG5"}</definedName>
    <definedName name="MDO_2" localSheetId="13" hidden="1">{#N/A,#N/A,FALSE,"ET-CAPA";#N/A,#N/A,FALSE,"ET-PAG1";#N/A,#N/A,FALSE,"ET-PAG2";#N/A,#N/A,FALSE,"ET-PAG3";#N/A,#N/A,FALSE,"ET-PAG4";#N/A,#N/A,FALSE,"ET-PAG5"}</definedName>
    <definedName name="MDO_2" hidden="1">{#N/A,#N/A,FALSE,"ET-CAPA";#N/A,#N/A,FALSE,"ET-PAG1";#N/A,#N/A,FALSE,"ET-PAG2";#N/A,#N/A,FALSE,"ET-PAG3";#N/A,#N/A,FALSE,"ET-PAG4";#N/A,#N/A,FALSE,"ET-PAG5"}</definedName>
    <definedName name="med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d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DEXP4.1" localSheetId="13" hidden="1">{#N/A,#N/A,FALSE,"ET-CAPA";#N/A,#N/A,FALSE,"ET-PAG1";#N/A,#N/A,FALSE,"ET-PAG2";#N/A,#N/A,FALSE,"ET-PAG3";#N/A,#N/A,FALSE,"ET-PAG4";#N/A,#N/A,FALSE,"ET-PAG5"}</definedName>
    <definedName name="MEDEXP4.1" hidden="1">{#N/A,#N/A,FALSE,"ET-CAPA";#N/A,#N/A,FALSE,"ET-PAG1";#N/A,#N/A,FALSE,"ET-PAG2";#N/A,#N/A,FALSE,"ET-PAG3";#N/A,#N/A,FALSE,"ET-PAG4";#N/A,#N/A,FALSE,"ET-PAG5"}</definedName>
    <definedName name="MEDEXP4.1_1" localSheetId="13" hidden="1">{#N/A,#N/A,FALSE,"ET-CAPA";#N/A,#N/A,FALSE,"ET-PAG1";#N/A,#N/A,FALSE,"ET-PAG2";#N/A,#N/A,FALSE,"ET-PAG3";#N/A,#N/A,FALSE,"ET-PAG4";#N/A,#N/A,FALSE,"ET-PAG5"}</definedName>
    <definedName name="MEDEXP4.1_1" hidden="1">{#N/A,#N/A,FALSE,"ET-CAPA";#N/A,#N/A,FALSE,"ET-PAG1";#N/A,#N/A,FALSE,"ET-PAG2";#N/A,#N/A,FALSE,"ET-PAG3";#N/A,#N/A,FALSE,"ET-PAG4";#N/A,#N/A,FALSE,"ET-PAG5"}</definedName>
    <definedName name="MEDEXP4.1_1_1" localSheetId="13" hidden="1">{#N/A,#N/A,FALSE,"ET-CAPA";#N/A,#N/A,FALSE,"ET-PAG1";#N/A,#N/A,FALSE,"ET-PAG2";#N/A,#N/A,FALSE,"ET-PAG3";#N/A,#N/A,FALSE,"ET-PAG4";#N/A,#N/A,FALSE,"ET-PAG5"}</definedName>
    <definedName name="MEDEXP4.1_1_1" hidden="1">{#N/A,#N/A,FALSE,"ET-CAPA";#N/A,#N/A,FALSE,"ET-PAG1";#N/A,#N/A,FALSE,"ET-PAG2";#N/A,#N/A,FALSE,"ET-PAG3";#N/A,#N/A,FALSE,"ET-PAG4";#N/A,#N/A,FALSE,"ET-PAG5"}</definedName>
    <definedName name="MEDEXP4.1_1_1_1" localSheetId="13" hidden="1">{#N/A,#N/A,FALSE,"ET-CAPA";#N/A,#N/A,FALSE,"ET-PAG1";#N/A,#N/A,FALSE,"ET-PAG2";#N/A,#N/A,FALSE,"ET-PAG3";#N/A,#N/A,FALSE,"ET-PAG4";#N/A,#N/A,FALSE,"ET-PAG5"}</definedName>
    <definedName name="MEDEXP4.1_1_1_1" hidden="1">{#N/A,#N/A,FALSE,"ET-CAPA";#N/A,#N/A,FALSE,"ET-PAG1";#N/A,#N/A,FALSE,"ET-PAG2";#N/A,#N/A,FALSE,"ET-PAG3";#N/A,#N/A,FALSE,"ET-PAG4";#N/A,#N/A,FALSE,"ET-PAG5"}</definedName>
    <definedName name="MEDEXP4.1_1_2" localSheetId="13" hidden="1">{#N/A,#N/A,FALSE,"ET-CAPA";#N/A,#N/A,FALSE,"ET-PAG1";#N/A,#N/A,FALSE,"ET-PAG2";#N/A,#N/A,FALSE,"ET-PAG3";#N/A,#N/A,FALSE,"ET-PAG4";#N/A,#N/A,FALSE,"ET-PAG5"}</definedName>
    <definedName name="MEDEXP4.1_1_2" hidden="1">{#N/A,#N/A,FALSE,"ET-CAPA";#N/A,#N/A,FALSE,"ET-PAG1";#N/A,#N/A,FALSE,"ET-PAG2";#N/A,#N/A,FALSE,"ET-PAG3";#N/A,#N/A,FALSE,"ET-PAG4";#N/A,#N/A,FALSE,"ET-PAG5"}</definedName>
    <definedName name="MEDEXP4.1_2" localSheetId="13" hidden="1">{#N/A,#N/A,FALSE,"ET-CAPA";#N/A,#N/A,FALSE,"ET-PAG1";#N/A,#N/A,FALSE,"ET-PAG2";#N/A,#N/A,FALSE,"ET-PAG3";#N/A,#N/A,FALSE,"ET-PAG4";#N/A,#N/A,FALSE,"ET-PAG5"}</definedName>
    <definedName name="MEDEXP4.1_2" hidden="1">{#N/A,#N/A,FALSE,"ET-CAPA";#N/A,#N/A,FALSE,"ET-PAG1";#N/A,#N/A,FALSE,"ET-PAG2";#N/A,#N/A,FALSE,"ET-PAG3";#N/A,#N/A,FALSE,"ET-PAG4";#N/A,#N/A,FALSE,"ET-PAG5"}</definedName>
    <definedName name="MEDEXP44" localSheetId="13" hidden="1">{#N/A,#N/A,FALSE,"ET-CAPA";#N/A,#N/A,FALSE,"ET-PAG1";#N/A,#N/A,FALSE,"ET-PAG2";#N/A,#N/A,FALSE,"ET-PAG3";#N/A,#N/A,FALSE,"ET-PAG4";#N/A,#N/A,FALSE,"ET-PAG5"}</definedName>
    <definedName name="MEDEXP44" hidden="1">{#N/A,#N/A,FALSE,"ET-CAPA";#N/A,#N/A,FALSE,"ET-PAG1";#N/A,#N/A,FALSE,"ET-PAG2";#N/A,#N/A,FALSE,"ET-PAG3";#N/A,#N/A,FALSE,"ET-PAG4";#N/A,#N/A,FALSE,"ET-PAG5"}</definedName>
    <definedName name="MEDEXP44_1" localSheetId="13" hidden="1">{#N/A,#N/A,FALSE,"ET-CAPA";#N/A,#N/A,FALSE,"ET-PAG1";#N/A,#N/A,FALSE,"ET-PAG2";#N/A,#N/A,FALSE,"ET-PAG3";#N/A,#N/A,FALSE,"ET-PAG4";#N/A,#N/A,FALSE,"ET-PAG5"}</definedName>
    <definedName name="MEDEXP44_1" hidden="1">{#N/A,#N/A,FALSE,"ET-CAPA";#N/A,#N/A,FALSE,"ET-PAG1";#N/A,#N/A,FALSE,"ET-PAG2";#N/A,#N/A,FALSE,"ET-PAG3";#N/A,#N/A,FALSE,"ET-PAG4";#N/A,#N/A,FALSE,"ET-PAG5"}</definedName>
    <definedName name="MEDEXP44_1_1" localSheetId="13" hidden="1">{#N/A,#N/A,FALSE,"ET-CAPA";#N/A,#N/A,FALSE,"ET-PAG1";#N/A,#N/A,FALSE,"ET-PAG2";#N/A,#N/A,FALSE,"ET-PAG3";#N/A,#N/A,FALSE,"ET-PAG4";#N/A,#N/A,FALSE,"ET-PAG5"}</definedName>
    <definedName name="MEDEXP44_1_1" hidden="1">{#N/A,#N/A,FALSE,"ET-CAPA";#N/A,#N/A,FALSE,"ET-PAG1";#N/A,#N/A,FALSE,"ET-PAG2";#N/A,#N/A,FALSE,"ET-PAG3";#N/A,#N/A,FALSE,"ET-PAG4";#N/A,#N/A,FALSE,"ET-PAG5"}</definedName>
    <definedName name="MEDEXP44_1_1_1" localSheetId="13" hidden="1">{#N/A,#N/A,FALSE,"ET-CAPA";#N/A,#N/A,FALSE,"ET-PAG1";#N/A,#N/A,FALSE,"ET-PAG2";#N/A,#N/A,FALSE,"ET-PAG3";#N/A,#N/A,FALSE,"ET-PAG4";#N/A,#N/A,FALSE,"ET-PAG5"}</definedName>
    <definedName name="MEDEXP44_1_1_1" hidden="1">{#N/A,#N/A,FALSE,"ET-CAPA";#N/A,#N/A,FALSE,"ET-PAG1";#N/A,#N/A,FALSE,"ET-PAG2";#N/A,#N/A,FALSE,"ET-PAG3";#N/A,#N/A,FALSE,"ET-PAG4";#N/A,#N/A,FALSE,"ET-PAG5"}</definedName>
    <definedName name="MEDEXP44_1_2" localSheetId="13" hidden="1">{#N/A,#N/A,FALSE,"ET-CAPA";#N/A,#N/A,FALSE,"ET-PAG1";#N/A,#N/A,FALSE,"ET-PAG2";#N/A,#N/A,FALSE,"ET-PAG3";#N/A,#N/A,FALSE,"ET-PAG4";#N/A,#N/A,FALSE,"ET-PAG5"}</definedName>
    <definedName name="MEDEXP44_1_2" hidden="1">{#N/A,#N/A,FALSE,"ET-CAPA";#N/A,#N/A,FALSE,"ET-PAG1";#N/A,#N/A,FALSE,"ET-PAG2";#N/A,#N/A,FALSE,"ET-PAG3";#N/A,#N/A,FALSE,"ET-PAG4";#N/A,#N/A,FALSE,"ET-PAG5"}</definedName>
    <definedName name="MEDEXP44_2" localSheetId="13" hidden="1">{#N/A,#N/A,FALSE,"ET-CAPA";#N/A,#N/A,FALSE,"ET-PAG1";#N/A,#N/A,FALSE,"ET-PAG2";#N/A,#N/A,FALSE,"ET-PAG3";#N/A,#N/A,FALSE,"ET-PAG4";#N/A,#N/A,FALSE,"ET-PAG5"}</definedName>
    <definedName name="MEDEXP44_2" hidden="1">{#N/A,#N/A,FALSE,"ET-CAPA";#N/A,#N/A,FALSE,"ET-PAG1";#N/A,#N/A,FALSE,"ET-PAG2";#N/A,#N/A,FALSE,"ET-PAG3";#N/A,#N/A,FALSE,"ET-PAG4";#N/A,#N/A,FALSE,"ET-PAG5"}</definedName>
    <definedName name="MEDIA_SALARIOS">INDIRECT(CONCATENATE("GERAL_TABELAS!DC",(2+MATCH(#REF!,#REF!,0))))</definedName>
    <definedName name="meisdfdlk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isdfdl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moriaGACCG" localSheetId="13" hidden="1">{"'Quadro'!$A$4:$BG$78"}</definedName>
    <definedName name="MemoriaGACCG" hidden="1">{"'Quadro'!$A$4:$BG$78"}</definedName>
    <definedName name="MENSALISTA" localSheetId="13">[26]ENCARGOS!$H$10</definedName>
    <definedName name="MENSALISTA">ENCARGOS!$H$10</definedName>
    <definedName name="mer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r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ercia" localSheetId="13" hidden="1">{"'REL CUSTODIF'!$B$1:$H$72"}</definedName>
    <definedName name="mercia" hidden="1">{"'REL CUSTODIF'!$B$1:$H$72"}</definedName>
    <definedName name="mercia_1" localSheetId="13" hidden="1">{"'REL CUSTODIF'!$B$1:$H$72"}</definedName>
    <definedName name="mercia_1" hidden="1">{"'REL CUSTODIF'!$B$1:$H$72"}</definedName>
    <definedName name="mercia_1_1" localSheetId="13" hidden="1">{"'REL CUSTODIF'!$B$1:$H$72"}</definedName>
    <definedName name="mercia_1_1" hidden="1">{"'REL CUSTODIF'!$B$1:$H$72"}</definedName>
    <definedName name="mercia_1_1_1" localSheetId="13" hidden="1">{"'REL CUSTODIF'!$B$1:$H$72"}</definedName>
    <definedName name="mercia_1_1_1" hidden="1">{"'REL CUSTODIF'!$B$1:$H$72"}</definedName>
    <definedName name="mercia_1_2" localSheetId="13" hidden="1">{"'REL CUSTODIF'!$B$1:$H$72"}</definedName>
    <definedName name="mercia_1_2" hidden="1">{"'REL CUSTODIF'!$B$1:$H$72"}</definedName>
    <definedName name="mercia_2" localSheetId="13" hidden="1">{"'REL CUSTODIF'!$B$1:$H$72"}</definedName>
    <definedName name="mercia_2" hidden="1">{"'REL CUSTODIF'!$B$1:$H$72"}</definedName>
    <definedName name="merito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erito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merito1" hidden="1">#REF!</definedName>
    <definedName name="Meses">[32]Anual!$A$35:$G$40,[32]Anual!$I$35:$O$40,[32]Anual!$Q$35:$W$40,[32]Anual!$A$26:$G$31,[32]Anual!$I$26:$O$31,[32]Anual!$Q$26:$W$31,[32]Anual!$A$17:$G$22,[32]Anual!$I$17:$O$22,[32]Anual!$Q$17:$W$22,[32]Anual!$Q$8:$W$13,[32]Anual!$I$8:$O$13,[32]Anual!$A$8:$G$13</definedName>
    <definedName name="MESTR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tasantigas" localSheetId="13" hidden="1">{"'gráf jan00'!$A$1:$AK$41"}</definedName>
    <definedName name="metasantigas" hidden="1">{"'gráf jan00'!$A$1:$AK$41"}</definedName>
    <definedName name="metasantigas_1" localSheetId="13" hidden="1">{"'gráf jan00'!$A$1:$AK$41"}</definedName>
    <definedName name="metasantigas_1" hidden="1">{"'gráf jan00'!$A$1:$AK$41"}</definedName>
    <definedName name="metasantigas_1_1" localSheetId="13" hidden="1">{"'gráf jan00'!$A$1:$AK$41"}</definedName>
    <definedName name="metasantigas_1_1" hidden="1">{"'gráf jan00'!$A$1:$AK$41"}</definedName>
    <definedName name="metasantigas_1_1_1" localSheetId="13" hidden="1">{"'gráf jan00'!$A$1:$AK$41"}</definedName>
    <definedName name="metasantigas_1_1_1" hidden="1">{"'gráf jan00'!$A$1:$AK$41"}</definedName>
    <definedName name="metasantigas_1_2" localSheetId="13" hidden="1">{"'gráf jan00'!$A$1:$AK$41"}</definedName>
    <definedName name="metasantigas_1_2" hidden="1">{"'gráf jan00'!$A$1:$AK$41"}</definedName>
    <definedName name="metasantigas_2" localSheetId="13" hidden="1">{"'gráf jan00'!$A$1:$AK$41"}</definedName>
    <definedName name="metasantigas_2" hidden="1">{"'gráf jan00'!$A$1:$AK$41"}</definedName>
    <definedName name="MEWarning" hidden="1">1</definedName>
    <definedName name="MIC" localSheetId="13" hidden="1">{"'RR'!$A$2:$E$81"}</definedName>
    <definedName name="MIC" hidden="1">{"'RR'!$A$2:$E$81"}</definedName>
    <definedName name="miguel" localSheetId="13" hidden="1">{#N/A,#N/A,FALSE,"Cronograma";#N/A,#N/A,FALSE,"Cronogr. 2"}</definedName>
    <definedName name="miguel" hidden="1">{#N/A,#N/A,FALSE,"Cronograma";#N/A,#N/A,FALSE,"Cronogr. 2"}</definedName>
    <definedName name="MILTO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LT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NA_RELATÓRIO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INAS">#REF!</definedName>
    <definedName name="mktg" localSheetId="13" hidden="1">{#N/A,#N/A,FALSE,"지침";#N/A,#N/A,FALSE,"환경분석";#N/A,#N/A,FALSE,"Sheet16"}</definedName>
    <definedName name="mktg" hidden="1">{#N/A,#N/A,FALSE,"지침";#N/A,#N/A,FALSE,"환경분석";#N/A,#N/A,FALSE,"Sheet16"}</definedName>
    <definedName name="mktg_1" localSheetId="13" hidden="1">{#N/A,#N/A,FALSE,"지침";#N/A,#N/A,FALSE,"환경분석";#N/A,#N/A,FALSE,"Sheet16"}</definedName>
    <definedName name="mktg_1" hidden="1">{#N/A,#N/A,FALSE,"지침";#N/A,#N/A,FALSE,"환경분석";#N/A,#N/A,FALSE,"Sheet16"}</definedName>
    <definedName name="mktg_1_1" localSheetId="13" hidden="1">{#N/A,#N/A,FALSE,"지침";#N/A,#N/A,FALSE,"환경분석";#N/A,#N/A,FALSE,"Sheet16"}</definedName>
    <definedName name="mktg_1_1" hidden="1">{#N/A,#N/A,FALSE,"지침";#N/A,#N/A,FALSE,"환경분석";#N/A,#N/A,FALSE,"Sheet16"}</definedName>
    <definedName name="mktg_1_1_1" localSheetId="13" hidden="1">{#N/A,#N/A,FALSE,"지침";#N/A,#N/A,FALSE,"환경분석";#N/A,#N/A,FALSE,"Sheet16"}</definedName>
    <definedName name="mktg_1_1_1" hidden="1">{#N/A,#N/A,FALSE,"지침";#N/A,#N/A,FALSE,"환경분석";#N/A,#N/A,FALSE,"Sheet16"}</definedName>
    <definedName name="mktg_1_2" localSheetId="13" hidden="1">{#N/A,#N/A,FALSE,"지침";#N/A,#N/A,FALSE,"환경분석";#N/A,#N/A,FALSE,"Sheet16"}</definedName>
    <definedName name="mktg_1_2" hidden="1">{#N/A,#N/A,FALSE,"지침";#N/A,#N/A,FALSE,"환경분석";#N/A,#N/A,FALSE,"Sheet16"}</definedName>
    <definedName name="mktg_2" localSheetId="13" hidden="1">{#N/A,#N/A,FALSE,"지침";#N/A,#N/A,FALSE,"환경분석";#N/A,#N/A,FALSE,"Sheet16"}</definedName>
    <definedName name="mktg_2" hidden="1">{#N/A,#N/A,FALSE,"지침";#N/A,#N/A,FALSE,"환경분석";#N/A,#N/A,FALSE,"Sheet16"}</definedName>
    <definedName name="MLNK0b11bf7e2b1d40ad80e656475a84bc4f" hidden="1">#REF!</definedName>
    <definedName name="MLNK0bb9e2c3441b428185b37803f44b025f" hidden="1">#REF!</definedName>
    <definedName name="MLNK24de39fd0fde49088761ab6fab408c5a" hidden="1">#REF!</definedName>
    <definedName name="MLNK913f4b439ed54185b797cc484391b3cc" hidden="1">#REF!</definedName>
    <definedName name="MLNKca0dbfbe7eb340f89b403e0c7e9931f0" hidden="1">#REF!</definedName>
    <definedName name="MLNKeb19893831ee4658ae38f0fccece34e7" hidden="1">#REF!</definedName>
    <definedName name="M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_2" localSheetId="13" hidden="1">{"'CptDifn'!$AA$32:$AG$32"}</definedName>
    <definedName name="mm_2" hidden="1">{"'CptDifn'!$AA$32:$AG$32"}</definedName>
    <definedName name="mm_2_1" localSheetId="13" hidden="1">{"'CptDifn'!$AA$32:$AG$32"}</definedName>
    <definedName name="mm_2_1" hidden="1">{"'CptDifn'!$AA$32:$AG$32"}</definedName>
    <definedName name="mm_3" localSheetId="13" hidden="1">{"'CptDifn'!$AA$32:$AG$32"}</definedName>
    <definedName name="mm_3" hidden="1">{"'CptDifn'!$AA$32:$AG$32"}</definedName>
    <definedName name="MMM" localSheetId="13" hidden="1">{"'gráf jan00'!$A$1:$AK$41"}</definedName>
    <definedName name="MMM" hidden="1">{"'gráf jan00'!$A$1:$AK$41"}</definedName>
    <definedName name="MMM_1" localSheetId="13" hidden="1">{"'gráf jan00'!$A$1:$AK$41"}</definedName>
    <definedName name="MMM_1" hidden="1">{"'gráf jan00'!$A$1:$AK$41"}</definedName>
    <definedName name="MMM_1_1" localSheetId="13" hidden="1">{"'gráf jan00'!$A$1:$AK$41"}</definedName>
    <definedName name="MMM_1_1" hidden="1">{"'gráf jan00'!$A$1:$AK$41"}</definedName>
    <definedName name="MMM_1_1_1" localSheetId="13" hidden="1">{"'gráf jan00'!$A$1:$AK$41"}</definedName>
    <definedName name="MMM_1_1_1" hidden="1">{"'gráf jan00'!$A$1:$AK$41"}</definedName>
    <definedName name="MMM_1_2" localSheetId="13" hidden="1">{"'gráf jan00'!$A$1:$AK$41"}</definedName>
    <definedName name="MMM_1_2" hidden="1">{"'gráf jan00'!$A$1:$AK$41"}</definedName>
    <definedName name="MMM_2" localSheetId="13" hidden="1">{"'gráf jan00'!$A$1:$AK$41"}</definedName>
    <definedName name="MMM_2" hidden="1">{"'gráf jan00'!$A$1:$AK$41"}</definedName>
    <definedName name="mmmm" localSheetId="13" hidden="1">{"'CptDifn'!$AA$32:$AG$32"}</definedName>
    <definedName name="mmmm" hidden="1">{"'CptDifn'!$AA$32:$AG$32"}</definedName>
    <definedName name="MMMMM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MMMMMM" localSheetId="13" hidden="1">{"CAPA",#N/A,FALSE,"CAPA"}</definedName>
    <definedName name="MMMMMM" hidden="1">{"CAPA",#N/A,FALSE,"CAPA"}</definedName>
    <definedName name="MMMMMM_1" localSheetId="13" hidden="1">{"CAPA",#N/A,FALSE,"CAPA"}</definedName>
    <definedName name="MMMMMM_1" hidden="1">{"CAPA",#N/A,FALSE,"CAPA"}</definedName>
    <definedName name="MMMMMM_1_1" localSheetId="13" hidden="1">{"CAPA",#N/A,FALSE,"CAPA"}</definedName>
    <definedName name="MMMMMM_1_1" hidden="1">{"CAPA",#N/A,FALSE,"CAPA"}</definedName>
    <definedName name="MMMMMM_1_1_1" localSheetId="13" hidden="1">{"CAPA",#N/A,FALSE,"CAPA"}</definedName>
    <definedName name="MMMMMM_1_1_1" hidden="1">{"CAPA",#N/A,FALSE,"CAPA"}</definedName>
    <definedName name="MMMMMM_1_2" localSheetId="13" hidden="1">{"CAPA",#N/A,FALSE,"CAPA"}</definedName>
    <definedName name="MMMMMM_1_2" hidden="1">{"CAPA",#N/A,FALSE,"CAPA"}</definedName>
    <definedName name="MMMMMM_2" localSheetId="13" hidden="1">{"CAPA",#N/A,FALSE,"CAPA"}</definedName>
    <definedName name="MMMMMM_2" hidden="1">{"CAPA",#N/A,FALSE,"CAPA"}</definedName>
    <definedName name="MNB">#REF!</definedName>
    <definedName name="mnlm" localSheetId="13" hidden="1">{#N/A,#N/A,FALSE,"RESUMO";#N/A,#N/A,FALSE,"EXTR-CRONO";#N/A,#N/A,FALSE,"REAJUSTE";#N/A,#N/A,FALSE,"ACOMP-OBRA";#N/A,#N/A,FALSE,"MEDIÇÃO";#N/A,#N/A,FALSE,"POSIÇÃO FÍSICA";#N/A,#N/A,FALSE,"GRÁFICO"}</definedName>
    <definedName name="mnlm" hidden="1">{#N/A,#N/A,FALSE,"RESUMO";#N/A,#N/A,FALSE,"EXTR-CRONO";#N/A,#N/A,FALSE,"REAJUSTE";#N/A,#N/A,FALSE,"ACOMP-OBRA";#N/A,#N/A,FALSE,"MEDIÇÃO";#N/A,#N/A,FALSE,"POSIÇÃO FÍSICA";#N/A,#N/A,FALSE,"GRÁFICO"}</definedName>
    <definedName name="mnlmm" localSheetId="13" hidden="1">{#N/A,#N/A,FALSE,"RESUMO";#N/A,#N/A,FALSE,"EXTR-CRONO";#N/A,#N/A,FALSE,"REAJUSTE";#N/A,#N/A,FALSE,"ACOMP-OBRA";#N/A,#N/A,FALSE,"MEDIÇÃO";#N/A,#N/A,FALSE,"POSIÇÃO FÍSICA";#N/A,#N/A,FALSE,"GRÁFICO"}</definedName>
    <definedName name="mnlmm" hidden="1">{#N/A,#N/A,FALSE,"RESUMO";#N/A,#N/A,FALSE,"EXTR-CRONO";#N/A,#N/A,FALSE,"REAJUSTE";#N/A,#N/A,FALSE,"ACOMP-OBRA";#N/A,#N/A,FALSE,"MEDIÇÃO";#N/A,#N/A,FALSE,"POSIÇÃO FÍSICA";#N/A,#N/A,FALSE,"GRÁFICO"}</definedName>
    <definedName name="MO" hidden="1">#REF!</definedName>
    <definedName name="MOA" localSheetId="13" hidden="1">{#N/A,#N/A,FALSE,"DEF1";#N/A,#N/A,FALSE,"DEF2";#N/A,#N/A,FALSE,"DEF3"}</definedName>
    <definedName name="MOA" hidden="1">{#N/A,#N/A,FALSE,"DEF1";#N/A,#N/A,FALSE,"DEF2";#N/A,#N/A,FALSE,"DEF3"}</definedName>
    <definedName name="MOA_1" localSheetId="13" hidden="1">{#N/A,#N/A,FALSE,"DEF1";#N/A,#N/A,FALSE,"DEF2";#N/A,#N/A,FALSE,"DEF3"}</definedName>
    <definedName name="MOA_1" hidden="1">{#N/A,#N/A,FALSE,"DEF1";#N/A,#N/A,FALSE,"DEF2";#N/A,#N/A,FALSE,"DEF3"}</definedName>
    <definedName name="MOA_1_1" localSheetId="13" hidden="1">{#N/A,#N/A,FALSE,"DEF1";#N/A,#N/A,FALSE,"DEF2";#N/A,#N/A,FALSE,"DEF3"}</definedName>
    <definedName name="MOA_1_1" hidden="1">{#N/A,#N/A,FALSE,"DEF1";#N/A,#N/A,FALSE,"DEF2";#N/A,#N/A,FALSE,"DEF3"}</definedName>
    <definedName name="MOA_1_1_1" localSheetId="13" hidden="1">{#N/A,#N/A,FALSE,"DEF1";#N/A,#N/A,FALSE,"DEF2";#N/A,#N/A,FALSE,"DEF3"}</definedName>
    <definedName name="MOA_1_1_1" hidden="1">{#N/A,#N/A,FALSE,"DEF1";#N/A,#N/A,FALSE,"DEF2";#N/A,#N/A,FALSE,"DEF3"}</definedName>
    <definedName name="MOA_1_2" localSheetId="13" hidden="1">{#N/A,#N/A,FALSE,"DEF1";#N/A,#N/A,FALSE,"DEF2";#N/A,#N/A,FALSE,"DEF3"}</definedName>
    <definedName name="MOA_1_2" hidden="1">{#N/A,#N/A,FALSE,"DEF1";#N/A,#N/A,FALSE,"DEF2";#N/A,#N/A,FALSE,"DEF3"}</definedName>
    <definedName name="MOA_2" localSheetId="13" hidden="1">{#N/A,#N/A,FALSE,"DEF1";#N/A,#N/A,FALSE,"DEF2";#N/A,#N/A,FALSE,"DEF3"}</definedName>
    <definedName name="MOA_2" hidden="1">{#N/A,#N/A,FALSE,"DEF1";#N/A,#N/A,FALSE,"DEF2";#N/A,#N/A,FALSE,"DEF3"}</definedName>
    <definedName name="Moag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b" hidden="1">#REF!</definedName>
    <definedName name="MOB._DESMOB._EQUIPAMENTOS">#REF!,#REF!</definedName>
    <definedName name="MOB._DESMOB._PESSOAL">#REF!,#REF!,#REF!,#REF!</definedName>
    <definedName name="MOBILIZAÇÃO" localSheetId="13" hidden="1">{#N/A,#N/A,FALSE,"Cronograma";#N/A,#N/A,FALSE,"Cronogr. 2"}</definedName>
    <definedName name="MOBILIZAÇÃO" hidden="1">{#N/A,#N/A,FALSE,"Cronograma";#N/A,#N/A,FALSE,"Cronogr. 2"}</definedName>
    <definedName name="Modelo" hidden="1">#REF!</definedName>
    <definedName name="MODELO_1" localSheetId="13" hidden="1">{#N/A,#N/A,FALSE,"SITUAÇÃO DIÁRIA ";#N/A,#N/A,FALSE,"7 à 7"}</definedName>
    <definedName name="MODELO_1" hidden="1">{#N/A,#N/A,FALSE,"SITUAÇÃO DIÁRIA ";#N/A,#N/A,FALSE,"7 à 7"}</definedName>
    <definedName name="MODELO_1_1" localSheetId="13" hidden="1">{#N/A,#N/A,FALSE,"SITUAÇÃO DIÁRIA ";#N/A,#N/A,FALSE,"7 à 7"}</definedName>
    <definedName name="MODELO_1_1" hidden="1">{#N/A,#N/A,FALSE,"SITUAÇÃO DIÁRIA ";#N/A,#N/A,FALSE,"7 à 7"}</definedName>
    <definedName name="MODELO_1_1_1" localSheetId="13" hidden="1">{#N/A,#N/A,FALSE,"SITUAÇÃO DIÁRIA ";#N/A,#N/A,FALSE,"7 à 7"}</definedName>
    <definedName name="MODELO_1_1_1" hidden="1">{#N/A,#N/A,FALSE,"SITUAÇÃO DIÁRIA ";#N/A,#N/A,FALSE,"7 à 7"}</definedName>
    <definedName name="MODELO_1_2" localSheetId="13" hidden="1">{#N/A,#N/A,FALSE,"SITUAÇÃO DIÁRIA ";#N/A,#N/A,FALSE,"7 à 7"}</definedName>
    <definedName name="MODELO_1_2" hidden="1">{#N/A,#N/A,FALSE,"SITUAÇÃO DIÁRIA ";#N/A,#N/A,FALSE,"7 à 7"}</definedName>
    <definedName name="MODELO_2" localSheetId="13" hidden="1">{#N/A,#N/A,FALSE,"SITUAÇÃO DIÁRIA ";#N/A,#N/A,FALSE,"7 à 7"}</definedName>
    <definedName name="MODELO_2" hidden="1">{#N/A,#N/A,FALSE,"SITUAÇÃO DIÁRIA ";#N/A,#N/A,FALSE,"7 à 7"}</definedName>
    <definedName name="Modelo1" localSheetId="13" hidden="1">{"'CptDifn'!$AA$32:$AG$32"}</definedName>
    <definedName name="Modelo1" hidden="1">{"'CptDifn'!$AA$32:$AG$32"}</definedName>
    <definedName name="Modelo1_1" localSheetId="13" hidden="1">{"'CptDifn'!$AA$32:$AG$32"}</definedName>
    <definedName name="Modelo1_1" hidden="1">{"'CptDifn'!$AA$32:$AG$32"}</definedName>
    <definedName name="Modelo1_1_1" localSheetId="13" hidden="1">{"'CptDifn'!$AA$32:$AG$32"}</definedName>
    <definedName name="Modelo1_1_1" hidden="1">{"'CptDifn'!$AA$32:$AG$32"}</definedName>
    <definedName name="Modelo1_1_1_1" localSheetId="13" hidden="1">{"'CptDifn'!$AA$32:$AG$32"}</definedName>
    <definedName name="Modelo1_1_1_1" hidden="1">{"'CptDifn'!$AA$32:$AG$32"}</definedName>
    <definedName name="Modelo1_1_2" localSheetId="13" hidden="1">{"'CptDifn'!$AA$32:$AG$32"}</definedName>
    <definedName name="Modelo1_1_2" hidden="1">{"'CptDifn'!$AA$32:$AG$32"}</definedName>
    <definedName name="Modelo1_2" localSheetId="13" hidden="1">{"'CptDifn'!$AA$32:$AG$32"}</definedName>
    <definedName name="Modelo1_2" hidden="1">{"'CptDifn'!$AA$32:$AG$32"}</definedName>
    <definedName name="Modificado" localSheetId="13" hidden="1">{"'CptDifn'!$AA$32:$AG$32"}</definedName>
    <definedName name="Modificado" hidden="1">{"'CptDifn'!$AA$32:$AG$32"}</definedName>
    <definedName name="Moedas">#N/A</definedName>
    <definedName name="MOI">#REF!</definedName>
    <definedName name="MP" hidden="1">#REF!</definedName>
    <definedName name="mudança" hidden="1">#REF!</definedName>
    <definedName name="MULHRT" localSheetId="13" hidden="1">{"'gráf jan00'!$A$1:$AK$41"}</definedName>
    <definedName name="MULHRT" hidden="1">{"'gráf jan00'!$A$1:$AK$41"}</definedName>
    <definedName name="MULHRT_1" localSheetId="13" hidden="1">{"'gráf jan00'!$A$1:$AK$41"}</definedName>
    <definedName name="MULHRT_1" hidden="1">{"'gráf jan00'!$A$1:$AK$41"}</definedName>
    <definedName name="MULHRT_1_1" localSheetId="13" hidden="1">{"'gráf jan00'!$A$1:$AK$41"}</definedName>
    <definedName name="MULHRT_1_1" hidden="1">{"'gráf jan00'!$A$1:$AK$41"}</definedName>
    <definedName name="MULHRT_1_1_1" localSheetId="13" hidden="1">{"'gráf jan00'!$A$1:$AK$41"}</definedName>
    <definedName name="MULHRT_1_1_1" hidden="1">{"'gráf jan00'!$A$1:$AK$41"}</definedName>
    <definedName name="MULHRT_1_2" localSheetId="13" hidden="1">{"'gráf jan00'!$A$1:$AK$41"}</definedName>
    <definedName name="MULHRT_1_2" hidden="1">{"'gráf jan00'!$A$1:$AK$41"}</definedName>
    <definedName name="MULHRT_2" localSheetId="13" hidden="1">{"'gráf jan00'!$A$1:$AK$41"}</definedName>
    <definedName name="MULHRT_2" hidden="1">{"'gráf jan00'!$A$1:$AK$41"}</definedName>
    <definedName name="multa1" localSheetId="13" hidden="1">{#N/A,#N/A,FALSE,"RESUMO FINANC.";#N/A,#N/A,FALSE,"RESUMO POS.FÍS.";#N/A,#N/A,FALSE,"EXTRATO CRON.";#N/A,#N/A,FALSE,"REAJUSTE";#N/A,#N/A,FALSE,"MEDIÇÃO";#N/A,#N/A,FALSE,"POSIÇÃO FÍSICA";#N/A,#N/A,FALSE,"GRÁFICO"}</definedName>
    <definedName name="multa1" hidden="1">{#N/A,#N/A,FALSE,"RESUMO FINANC.";#N/A,#N/A,FALSE,"RESUMO POS.FÍS.";#N/A,#N/A,FALSE,"EXTRATO CRON.";#N/A,#N/A,FALSE,"REAJUSTE";#N/A,#N/A,FALSE,"MEDIÇÃO";#N/A,#N/A,FALSE,"POSIÇÃO FÍSICA";#N/A,#N/A,FALSE,"GRÁFICO"}</definedName>
    <definedName name="MUNICIPIOS">#REF!</definedName>
    <definedName name="MUSIC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USIC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MVD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1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4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5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6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6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7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8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9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DN9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VHMNH" localSheetId="13" hidden="1">{"'gráf jan00'!$A$1:$AK$41"}</definedName>
    <definedName name="MVHMNH" hidden="1">{"'gráf jan00'!$A$1:$AK$41"}</definedName>
    <definedName name="n" hidden="1">#REF!</definedName>
    <definedName name="N.Ferrosos" localSheetId="13" hidden="1">{"'CptDifn'!$AA$32:$AG$32"}</definedName>
    <definedName name="N.Ferrosos" hidden="1">{"'CptDifn'!$AA$32:$AG$32"}</definedName>
    <definedName name="N.Ferrosos_1" localSheetId="13" hidden="1">{"'CptDifn'!$AA$32:$AG$32"}</definedName>
    <definedName name="N.Ferrosos_1" hidden="1">{"'CptDifn'!$AA$32:$AG$32"}</definedName>
    <definedName name="N.Ferrosos_1_1" localSheetId="13" hidden="1">{"'CptDifn'!$AA$32:$AG$32"}</definedName>
    <definedName name="N.Ferrosos_1_1" hidden="1">{"'CptDifn'!$AA$32:$AG$32"}</definedName>
    <definedName name="N.Ferrosos_1_1_1" localSheetId="13" hidden="1">{"'CptDifn'!$AA$32:$AG$32"}</definedName>
    <definedName name="N.Ferrosos_1_1_1" hidden="1">{"'CptDifn'!$AA$32:$AG$32"}</definedName>
    <definedName name="N.Ferrosos_1_2" localSheetId="13" hidden="1">{"'CptDifn'!$AA$32:$AG$32"}</definedName>
    <definedName name="N.Ferrosos_1_2" hidden="1">{"'CptDifn'!$AA$32:$AG$32"}</definedName>
    <definedName name="N.Ferrosos_2" localSheetId="13" hidden="1">{"'CptDifn'!$AA$32:$AG$32"}</definedName>
    <definedName name="N.Ferrosos_2" hidden="1">{"'CptDifn'!$AA$32:$AG$32"}</definedName>
    <definedName name="nada" localSheetId="13" hidden="1">{"'Quadro'!$A$4:$BG$78"}</definedName>
    <definedName name="nada" hidden="1">{"'Quadro'!$A$4:$BG$78"}</definedName>
    <definedName name="NB" hidden="1">#REF!</definedName>
    <definedName name="NBV">#REF!</definedName>
    <definedName name="negócio" localSheetId="13" hidden="1">{"'gráf jan00'!$A$1:$AK$41"}</definedName>
    <definedName name="negócio" hidden="1">{"'gráf jan00'!$A$1:$AK$41"}</definedName>
    <definedName name="negócio_1" localSheetId="13" hidden="1">{"'gráf jan00'!$A$1:$AK$41"}</definedName>
    <definedName name="negócio_1" hidden="1">{"'gráf jan00'!$A$1:$AK$41"}</definedName>
    <definedName name="negócio_1_1" localSheetId="13" hidden="1">{"'gráf jan00'!$A$1:$AK$41"}</definedName>
    <definedName name="negócio_1_1" hidden="1">{"'gráf jan00'!$A$1:$AK$41"}</definedName>
    <definedName name="negócio_1_1_1" localSheetId="13" hidden="1">{"'gráf jan00'!$A$1:$AK$41"}</definedName>
    <definedName name="negócio_1_1_1" hidden="1">{"'gráf jan00'!$A$1:$AK$41"}</definedName>
    <definedName name="negócio_1_2" localSheetId="13" hidden="1">{"'gráf jan00'!$A$1:$AK$41"}</definedName>
    <definedName name="negócio_1_2" hidden="1">{"'gráf jan00'!$A$1:$AK$41"}</definedName>
    <definedName name="negócio_2" localSheetId="13" hidden="1">{"'gráf jan00'!$A$1:$AK$41"}</definedName>
    <definedName name="negócio_2" hidden="1">{"'gráf jan00'!$A$1:$AK$41"}</definedName>
    <definedName name="NEW" localSheetId="13" hidden="1">{#N/A,#N/A,FALSE,"Aging Summary";#N/A,#N/A,FALSE,"Ratio Analysis";#N/A,#N/A,FALSE,"Test 120 Day Accts";#N/A,#N/A,FALSE,"Tickmarks"}</definedName>
    <definedName name="NEW" hidden="1">{#N/A,#N/A,FALSE,"Aging Summary";#N/A,#N/A,FALSE,"Ratio Analysis";#N/A,#N/A,FALSE,"Test 120 Day Accts";#N/A,#N/A,FALSE,"Tickmarks"}</definedName>
    <definedName name="NEW_1" localSheetId="13" hidden="1">{#N/A,#N/A,FALSE,"Aging Summary";#N/A,#N/A,FALSE,"Ratio Analysis";#N/A,#N/A,FALSE,"Test 120 Day Accts";#N/A,#N/A,FALSE,"Tickmarks"}</definedName>
    <definedName name="NEW_1" hidden="1">{#N/A,#N/A,FALSE,"Aging Summary";#N/A,#N/A,FALSE,"Ratio Analysis";#N/A,#N/A,FALSE,"Test 120 Day Accts";#N/A,#N/A,FALSE,"Tickmarks"}</definedName>
    <definedName name="newDC" localSheetId="13" hidden="1">{#N/A,#N/A,TRUE,"Cover sheet";#N/A,#N/A,TRUE,"DCF analysis";#N/A,#N/A,TRUE,"WACC calculation"}</definedName>
    <definedName name="newDC" hidden="1">{#N/A,#N/A,TRUE,"Cover sheet";#N/A,#N/A,TRUE,"DCF analysis";#N/A,#N/A,TRUE,"WACC calculation"}</definedName>
    <definedName name="newDC_1" localSheetId="13" hidden="1">{#N/A,#N/A,TRUE,"Cover sheet";#N/A,#N/A,TRUE,"DCF analysis";#N/A,#N/A,TRUE,"WACC calculation"}</definedName>
    <definedName name="newDC_1" hidden="1">{#N/A,#N/A,TRUE,"Cover sheet";#N/A,#N/A,TRUE,"DCF analysis";#N/A,#N/A,TRUE,"WACC calculation"}</definedName>
    <definedName name="newDC_1_1" localSheetId="13" hidden="1">{#N/A,#N/A,TRUE,"Cover sheet";#N/A,#N/A,TRUE,"DCF analysis";#N/A,#N/A,TRUE,"WACC calculation"}</definedName>
    <definedName name="newDC_1_1" hidden="1">{#N/A,#N/A,TRUE,"Cover sheet";#N/A,#N/A,TRUE,"DCF analysis";#N/A,#N/A,TRUE,"WACC calculation"}</definedName>
    <definedName name="newDC_1_1_1" localSheetId="13" hidden="1">{#N/A,#N/A,TRUE,"Cover sheet";#N/A,#N/A,TRUE,"DCF analysis";#N/A,#N/A,TRUE,"WACC calculation"}</definedName>
    <definedName name="newDC_1_1_1" hidden="1">{#N/A,#N/A,TRUE,"Cover sheet";#N/A,#N/A,TRUE,"DCF analysis";#N/A,#N/A,TRUE,"WACC calculation"}</definedName>
    <definedName name="newDC_1_2" localSheetId="13" hidden="1">{#N/A,#N/A,TRUE,"Cover sheet";#N/A,#N/A,TRUE,"DCF analysis";#N/A,#N/A,TRUE,"WACC calculation"}</definedName>
    <definedName name="newDC_1_2" hidden="1">{#N/A,#N/A,TRUE,"Cover sheet";#N/A,#N/A,TRUE,"DCF analysis";#N/A,#N/A,TRUE,"WACC calculation"}</definedName>
    <definedName name="newDC_2" localSheetId="13" hidden="1">{#N/A,#N/A,TRUE,"Cover sheet";#N/A,#N/A,TRUE,"DCF analysis";#N/A,#N/A,TRUE,"WACC calculation"}</definedName>
    <definedName name="newDC_2" hidden="1">{#N/A,#N/A,TRUE,"Cover sheet";#N/A,#N/A,TRUE,"DCF analysis";#N/A,#N/A,TRUE,"WACC calculation"}</definedName>
    <definedName name="ng" localSheetId="13" hidden="1">{"'gráf jan00'!$A$1:$AK$41"}</definedName>
    <definedName name="ng" hidden="1">{"'gráf jan00'!$A$1:$AK$41"}</definedName>
    <definedName name="ngf" localSheetId="13" hidden="1">{"'gráf jan00'!$A$1:$AK$41"}</definedName>
    <definedName name="ngf" hidden="1">{"'gráf jan00'!$A$1:$AK$41"}</definedName>
    <definedName name="ngn" localSheetId="13" hidden="1">{"'gráf jan00'!$A$1:$AK$41"}</definedName>
    <definedName name="ngn" hidden="1">{"'gráf jan00'!$A$1:$AK$41"}</definedName>
    <definedName name="NLEq" hidden="1">4</definedName>
    <definedName name="NLMo" hidden="1">6</definedName>
    <definedName name="NLMp" hidden="1">5</definedName>
    <definedName name="NLTr" hidden="1">3</definedName>
    <definedName name="n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n_1" localSheetId="13" hidden="1">{"'CptDifn'!$AA$32:$AG$32"}</definedName>
    <definedName name="nn_1" hidden="1">{"'CptDifn'!$AA$32:$AG$32"}</definedName>
    <definedName name="nn_1_1" localSheetId="13" hidden="1">{"'CptDifn'!$AA$32:$AG$32"}</definedName>
    <definedName name="nn_1_1" hidden="1">{"'CptDifn'!$AA$32:$AG$32"}</definedName>
    <definedName name="nn_1_1_1" localSheetId="13" hidden="1">{"'CptDifn'!$AA$32:$AG$32"}</definedName>
    <definedName name="nn_1_1_1" hidden="1">{"'CptDifn'!$AA$32:$AG$32"}</definedName>
    <definedName name="nn_1_2" localSheetId="13" hidden="1">{"'CptDifn'!$AA$32:$AG$32"}</definedName>
    <definedName name="nn_1_2" hidden="1">{"'CptDifn'!$AA$32:$AG$32"}</definedName>
    <definedName name="nn_2" localSheetId="13" hidden="1">{"'CptDifn'!$AA$32:$AG$32"}</definedName>
    <definedName name="nn_2" hidden="1">{"'CptDifn'!$AA$32:$AG$32"}</definedName>
    <definedName name="NNN" localSheetId="13" hidden="1">{#N/A,#N/A,FALSE,"Aging Summary";#N/A,#N/A,FALSE,"Ratio Analysis";#N/A,#N/A,FALSE,"Test 120 Day Accts";#N/A,#N/A,FALSE,"Tickmarks"}</definedName>
    <definedName name="NNN" hidden="1">{#N/A,#N/A,FALSE,"Aging Summary";#N/A,#N/A,FALSE,"Ratio Analysis";#N/A,#N/A,FALSE,"Test 120 Day Accts";#N/A,#N/A,FALSE,"Tickmarks"}</definedName>
    <definedName name="nnnn" localSheetId="13" hidden="1">{"'CptDifn'!$AA$32:$AG$32"}</definedName>
    <definedName name="nnnn" hidden="1">{"'CptDifn'!$AA$32:$AG$32"}</definedName>
    <definedName name="nnnn_1" localSheetId="13" hidden="1">{"'CptDifn'!$AA$32:$AG$32"}</definedName>
    <definedName name="nnnn_1" hidden="1">{"'CptDifn'!$AA$32:$AG$32"}</definedName>
    <definedName name="nnnn_1_1" localSheetId="13" hidden="1">{"'CptDifn'!$AA$32:$AG$32"}</definedName>
    <definedName name="nnnn_1_1" hidden="1">{"'CptDifn'!$AA$32:$AG$32"}</definedName>
    <definedName name="nnnn_1_1_1" localSheetId="13" hidden="1">{"'CptDifn'!$AA$32:$AG$32"}</definedName>
    <definedName name="nnnn_1_1_1" hidden="1">{"'CptDifn'!$AA$32:$AG$32"}</definedName>
    <definedName name="nnnn_1_2" localSheetId="13" hidden="1">{"'CptDifn'!$AA$32:$AG$32"}</definedName>
    <definedName name="nnnn_1_2" hidden="1">{"'CptDifn'!$AA$32:$AG$32"}</definedName>
    <definedName name="nnnn_2" localSheetId="13" hidden="1">{"'CptDifn'!$AA$32:$AG$32"}</definedName>
    <definedName name="nnnn_2" hidden="1">{"'CptDifn'!$AA$32:$AG$32"}</definedName>
    <definedName name="NNNNN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NNNN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M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a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ovembro" localSheetId="13" hidden="1">{"'Quadro'!$A$4:$BG$78"}</definedName>
    <definedName name="Novembro" hidden="1">{"'Quadro'!$A$4:$BG$78"}</definedName>
    <definedName name="nOVO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Novo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ovo_nome" localSheetId="13" hidden="1">{#N/A,#N/A,FALSE,"31 - Balanço";#N/A,#N/A,FALSE,"41 - Resultado";#N/A,#N/A,FALSE,"51 - Fluxo de Caixa"}</definedName>
    <definedName name="novo_nome" hidden="1">{#N/A,#N/A,FALSE,"31 - Balanço";#N/A,#N/A,FALSE,"41 - Resultado";#N/A,#N/A,FALSE,"51 - Fluxo de Caixa"}</definedName>
    <definedName name="NT" localSheetId="13" hidden="1">{"'Quadro'!$A$4:$BG$78"}</definedName>
    <definedName name="NT" hidden="1">{"'Quadro'!$A$4:$BG$78"}</definedName>
    <definedName name="NT_1" localSheetId="13" hidden="1">{"'Quadro'!$A$4:$BG$78"}</definedName>
    <definedName name="NT_1" hidden="1">{"'Quadro'!$A$4:$BG$78"}</definedName>
    <definedName name="NT_1_1" localSheetId="13" hidden="1">{"'Quadro'!$A$4:$BG$78"}</definedName>
    <definedName name="NT_1_1" hidden="1">{"'Quadro'!$A$4:$BG$78"}</definedName>
    <definedName name="NT_1_1_1" localSheetId="13" hidden="1">{"'Quadro'!$A$4:$BG$78"}</definedName>
    <definedName name="NT_1_1_1" hidden="1">{"'Quadro'!$A$4:$BG$78"}</definedName>
    <definedName name="NT_1_2" localSheetId="13" hidden="1">{"'Quadro'!$A$4:$BG$78"}</definedName>
    <definedName name="NT_1_2" hidden="1">{"'Quadro'!$A$4:$BG$78"}</definedName>
    <definedName name="NT_2" localSheetId="13" hidden="1">{"'Quadro'!$A$4:$BG$78"}</definedName>
    <definedName name="NT_2" hidden="1">{"'Quadro'!$A$4:$BG$78"}</definedName>
    <definedName name="NUL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NUL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NumofGrpAccts" hidden="1">2</definedName>
    <definedName name="nvnvnvnv" localSheetId="13" hidden="1">{#N/A,#N/A,FALSE,"Aging Summary";#N/A,#N/A,FALSE,"Ratio Analysis";#N/A,#N/A,FALSE,"Test 120 Day Accts";#N/A,#N/A,FALSE,"Tickmarks"}</definedName>
    <definedName name="nvnvnvnv" hidden="1">{#N/A,#N/A,FALSE,"Aging Summary";#N/A,#N/A,FALSE,"Ratio Analysis";#N/A,#N/A,FALSE,"Test 120 Day Accts";#N/A,#N/A,FALSE,"Tickmarks"}</definedName>
    <definedName name="nvnvnvnv_1" localSheetId="13" hidden="1">{#N/A,#N/A,FALSE,"Aging Summary";#N/A,#N/A,FALSE,"Ratio Analysis";#N/A,#N/A,FALSE,"Test 120 Day Accts";#N/A,#N/A,FALSE,"Tickmarks"}</definedName>
    <definedName name="nvnvnvnv_1" hidden="1">{#N/A,#N/A,FALSE,"Aging Summary";#N/A,#N/A,FALSE,"Ratio Analysis";#N/A,#N/A,FALSE,"Test 120 Day Accts";#N/A,#N/A,FALSE,"Tickmarks"}</definedName>
    <definedName name="nw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w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" localSheetId="13" hidden="1">{"'CptDifn'!$AA$32:$AG$32"}</definedName>
    <definedName name="o" hidden="1">{"'CptDifn'!$AA$32:$AG$32"}</definedName>
    <definedName name="o_1" localSheetId="13" hidden="1">{"'CptDifn'!$AA$32:$AG$32"}</definedName>
    <definedName name="o_1" hidden="1">{"'CptDifn'!$AA$32:$AG$32"}</definedName>
    <definedName name="o_1_1" localSheetId="13" hidden="1">{"'CptDifn'!$AA$32:$AG$32"}</definedName>
    <definedName name="o_1_1" hidden="1">{"'CptDifn'!$AA$32:$AG$32"}</definedName>
    <definedName name="o_1_1_1" localSheetId="13" hidden="1">{"'CptDifn'!$AA$32:$AG$32"}</definedName>
    <definedName name="o_1_1_1" hidden="1">{"'CptDifn'!$AA$32:$AG$32"}</definedName>
    <definedName name="o_1_2" localSheetId="13" hidden="1">{"'CptDifn'!$AA$32:$AG$32"}</definedName>
    <definedName name="o_1_2" hidden="1">{"'CptDifn'!$AA$32:$AG$32"}</definedName>
    <definedName name="o_2" localSheetId="13" hidden="1">{"'CptDifn'!$AA$32:$AG$32"}</definedName>
    <definedName name="o_2" hidden="1">{"'CptDifn'!$AA$32:$AG$32"}</definedName>
    <definedName name="o1x" localSheetId="13" hidden="1">{"det (May)",#N/A,FALSE,"June";"sum (MAY YTD)",#N/A,FALSE,"June YTD"}</definedName>
    <definedName name="o1x" hidden="1">{"det (May)",#N/A,FALSE,"June";"sum (MAY YTD)",#N/A,FALSE,"June YTD"}</definedName>
    <definedName name="o1x_1" localSheetId="13" hidden="1">{"det (May)",#N/A,FALSE,"June";"sum (MAY YTD)",#N/A,FALSE,"June YTD"}</definedName>
    <definedName name="o1x_1" hidden="1">{"det (May)",#N/A,FALSE,"June";"sum (MAY YTD)",#N/A,FALSE,"June YTD"}</definedName>
    <definedName name="o1x_1_1" localSheetId="13" hidden="1">{"det (May)",#N/A,FALSE,"June";"sum (MAY YTD)",#N/A,FALSE,"June YTD"}</definedName>
    <definedName name="o1x_1_1" hidden="1">{"det (May)",#N/A,FALSE,"June";"sum (MAY YTD)",#N/A,FALSE,"June YTD"}</definedName>
    <definedName name="o1x_1_1_1" localSheetId="13" hidden="1">{"det (May)",#N/A,FALSE,"June";"sum (MAY YTD)",#N/A,FALSE,"June YTD"}</definedName>
    <definedName name="o1x_1_1_1" hidden="1">{"det (May)",#N/A,FALSE,"June";"sum (MAY YTD)",#N/A,FALSE,"June YTD"}</definedName>
    <definedName name="o1x_1_2" localSheetId="13" hidden="1">{"det (May)",#N/A,FALSE,"June";"sum (MAY YTD)",#N/A,FALSE,"June YTD"}</definedName>
    <definedName name="o1x_1_2" hidden="1">{"det (May)",#N/A,FALSE,"June";"sum (MAY YTD)",#N/A,FALSE,"June YTD"}</definedName>
    <definedName name="o1x_2" localSheetId="13" hidden="1">{"det (May)",#N/A,FALSE,"June";"sum (MAY YTD)",#N/A,FALSE,"June YTD"}</definedName>
    <definedName name="o1x_2" hidden="1">{"det (May)",#N/A,FALSE,"June";"sum (MAY YTD)",#N/A,FALSE,"June YTD"}</definedName>
    <definedName name="OA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A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bra" hidden="1">""</definedName>
    <definedName name="Ocorrencias" localSheetId="13" hidden="1">{"'gráf jan00'!$A$1:$AK$41"}</definedName>
    <definedName name="Ocorrencias" hidden="1">{"'gráf jan00'!$A$1:$AK$41"}</definedName>
    <definedName name="Ocorrencias_1" localSheetId="13" hidden="1">{"'gráf jan00'!$A$1:$AK$41"}</definedName>
    <definedName name="Ocorrencias_1" hidden="1">{"'gráf jan00'!$A$1:$AK$41"}</definedName>
    <definedName name="Ocorrencias_1_1" localSheetId="13" hidden="1">{"'gráf jan00'!$A$1:$AK$41"}</definedName>
    <definedName name="Ocorrencias_1_1" hidden="1">{"'gráf jan00'!$A$1:$AK$41"}</definedName>
    <definedName name="Ocorrencias_1_1_1" localSheetId="13" hidden="1">{"'gráf jan00'!$A$1:$AK$41"}</definedName>
    <definedName name="Ocorrencias_1_1_1" hidden="1">{"'gráf jan00'!$A$1:$AK$41"}</definedName>
    <definedName name="Ocorrencias_1_2" localSheetId="13" hidden="1">{"'gráf jan00'!$A$1:$AK$41"}</definedName>
    <definedName name="Ocorrencias_1_2" hidden="1">{"'gráf jan00'!$A$1:$AK$41"}</definedName>
    <definedName name="Ocorrencias_2" localSheetId="13" hidden="1">{"'gráf jan00'!$A$1:$AK$41"}</definedName>
    <definedName name="Ocorrencias_2" hidden="1">{"'gráf jan00'!$A$1:$AK$41"}</definedName>
    <definedName name="ODICIN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DICIN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F" localSheetId="13" hidden="1">{"'gráf jan00'!$A$1:$AK$41"}</definedName>
    <definedName name="OF" hidden="1">{"'gráf jan00'!$A$1:$AK$41"}</definedName>
    <definedName name="OFICINA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FICINA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oi" localSheetId="13" hidden="1">{"'CptDifn'!$AA$32:$AG$32"}</definedName>
    <definedName name="oi" hidden="1">{"'CptDifn'!$AA$32:$AG$32"}</definedName>
    <definedName name="o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i" localSheetId="13" hidden="1">{#N/A,#N/A,FALSE,"PCOL"}</definedName>
    <definedName name="oii" hidden="1">{#N/A,#N/A,FALSE,"PCOL"}</definedName>
    <definedName name="oii_1" localSheetId="13" hidden="1">{#N/A,#N/A,FALSE,"PCOL"}</definedName>
    <definedName name="oii_1" hidden="1">{#N/A,#N/A,FALSE,"PCOL"}</definedName>
    <definedName name="oii_1_1" localSheetId="13" hidden="1">{#N/A,#N/A,FALSE,"PCOL"}</definedName>
    <definedName name="oii_1_1" hidden="1">{#N/A,#N/A,FALSE,"PCOL"}</definedName>
    <definedName name="oii_1_1_1" localSheetId="13" hidden="1">{#N/A,#N/A,FALSE,"PCOL"}</definedName>
    <definedName name="oii_1_1_1" hidden="1">{#N/A,#N/A,FALSE,"PCOL"}</definedName>
    <definedName name="oii_1_2" localSheetId="13" hidden="1">{#N/A,#N/A,FALSE,"PCOL"}</definedName>
    <definedName name="oii_1_2" hidden="1">{#N/A,#N/A,FALSE,"PCOL"}</definedName>
    <definedName name="oii_2" localSheetId="13" hidden="1">{#N/A,#N/A,FALSE,"PCOL"}</definedName>
    <definedName name="oii_2" hidden="1">{#N/A,#N/A,FALSE,"PCOL"}</definedName>
    <definedName name="OIJSDFI" hidden="1">'[28]Mapa Empréstimos {ppc}'!#REF!</definedName>
    <definedName name="OIUNHG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UNHG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j" localSheetId="13" hidden="1">{"'teste'!$B$2:$R$49"}</definedName>
    <definedName name="oj" hidden="1">{"'teste'!$B$2:$R$49"}</definedName>
    <definedName name="OK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kbari" localSheetId="13" hidden="1">{"det (May)",#N/A,FALSE,"June";"sum (MAY YTD)",#N/A,FALSE,"June YTD"}</definedName>
    <definedName name="okbari" hidden="1">{"det (May)",#N/A,FALSE,"June";"sum (MAY YTD)",#N/A,FALSE,"June YTD"}</definedName>
    <definedName name="okbari_1" localSheetId="13" hidden="1">{"det (May)",#N/A,FALSE,"June";"sum (MAY YTD)",#N/A,FALSE,"June YTD"}</definedName>
    <definedName name="okbari_1" hidden="1">{"det (May)",#N/A,FALSE,"June";"sum (MAY YTD)",#N/A,FALSE,"June YTD"}</definedName>
    <definedName name="okbari_1_1" localSheetId="13" hidden="1">{"det (May)",#N/A,FALSE,"June";"sum (MAY YTD)",#N/A,FALSE,"June YTD"}</definedName>
    <definedName name="okbari_1_1" hidden="1">{"det (May)",#N/A,FALSE,"June";"sum (MAY YTD)",#N/A,FALSE,"June YTD"}</definedName>
    <definedName name="okbari_1_1_1" localSheetId="13" hidden="1">{"det (May)",#N/A,FALSE,"June";"sum (MAY YTD)",#N/A,FALSE,"June YTD"}</definedName>
    <definedName name="okbari_1_1_1" hidden="1">{"det (May)",#N/A,FALSE,"June";"sum (MAY YTD)",#N/A,FALSE,"June YTD"}</definedName>
    <definedName name="okbari_1_2" localSheetId="13" hidden="1">{"det (May)",#N/A,FALSE,"June";"sum (MAY YTD)",#N/A,FALSE,"June YTD"}</definedName>
    <definedName name="okbari_1_2" hidden="1">{"det (May)",#N/A,FALSE,"June";"sum (MAY YTD)",#N/A,FALSE,"June YTD"}</definedName>
    <definedName name="okbari_2" localSheetId="13" hidden="1">{"det (May)",#N/A,FALSE,"June";"sum (MAY YTD)",#N/A,FALSE,"June YTD"}</definedName>
    <definedName name="okbari_2" hidden="1">{"det (May)",#N/A,FALSE,"June";"sum (MAY YTD)",#N/A,FALSE,"June YTD"}</definedName>
    <definedName name="okbaria" localSheetId="13" hidden="1">{"det (May)",#N/A,FALSE,"June";"sum (MAY YTD)",#N/A,FALSE,"June YTD"}</definedName>
    <definedName name="okbaria" hidden="1">{"det (May)",#N/A,FALSE,"June";"sum (MAY YTD)",#N/A,FALSE,"June YTD"}</definedName>
    <definedName name="okbaria_1" localSheetId="13" hidden="1">{"det (May)",#N/A,FALSE,"June";"sum (MAY YTD)",#N/A,FALSE,"June YTD"}</definedName>
    <definedName name="okbaria_1" hidden="1">{"det (May)",#N/A,FALSE,"June";"sum (MAY YTD)",#N/A,FALSE,"June YTD"}</definedName>
    <definedName name="okbaria_1_1" localSheetId="13" hidden="1">{"det (May)",#N/A,FALSE,"June";"sum (MAY YTD)",#N/A,FALSE,"June YTD"}</definedName>
    <definedName name="okbaria_1_1" hidden="1">{"det (May)",#N/A,FALSE,"June";"sum (MAY YTD)",#N/A,FALSE,"June YTD"}</definedName>
    <definedName name="okbaria_1_1_1" localSheetId="13" hidden="1">{"det (May)",#N/A,FALSE,"June";"sum (MAY YTD)",#N/A,FALSE,"June YTD"}</definedName>
    <definedName name="okbaria_1_1_1" hidden="1">{"det (May)",#N/A,FALSE,"June";"sum (MAY YTD)",#N/A,FALSE,"June YTD"}</definedName>
    <definedName name="okbaria_1_2" localSheetId="13" hidden="1">{"det (May)",#N/A,FALSE,"June";"sum (MAY YTD)",#N/A,FALSE,"June YTD"}</definedName>
    <definedName name="okbaria_1_2" hidden="1">{"det (May)",#N/A,FALSE,"June";"sum (MAY YTD)",#N/A,FALSE,"June YTD"}</definedName>
    <definedName name="okbaria_2" localSheetId="13" hidden="1">{"det (May)",#N/A,FALSE,"June";"sum (MAY YTD)",#N/A,FALSE,"June YTD"}</definedName>
    <definedName name="okbaria_2" hidden="1">{"det (May)",#N/A,FALSE,"June";"sum (MAY YTD)",#N/A,FALSE,"June YTD"}</definedName>
    <definedName name="okbaric" localSheetId="13" hidden="1">{"det (May)",#N/A,FALSE,"June";"sum (MAY YTD)",#N/A,FALSE,"June YTD"}</definedName>
    <definedName name="okbaric" hidden="1">{"det (May)",#N/A,FALSE,"June";"sum (MAY YTD)",#N/A,FALSE,"June YTD"}</definedName>
    <definedName name="okbaric_1" localSheetId="13" hidden="1">{"det (May)",#N/A,FALSE,"June";"sum (MAY YTD)",#N/A,FALSE,"June YTD"}</definedName>
    <definedName name="okbaric_1" hidden="1">{"det (May)",#N/A,FALSE,"June";"sum (MAY YTD)",#N/A,FALSE,"June YTD"}</definedName>
    <definedName name="okbaric_1_1" localSheetId="13" hidden="1">{"det (May)",#N/A,FALSE,"June";"sum (MAY YTD)",#N/A,FALSE,"June YTD"}</definedName>
    <definedName name="okbaric_1_1" hidden="1">{"det (May)",#N/A,FALSE,"June";"sum (MAY YTD)",#N/A,FALSE,"June YTD"}</definedName>
    <definedName name="okbaric_1_1_1" localSheetId="13" hidden="1">{"det (May)",#N/A,FALSE,"June";"sum (MAY YTD)",#N/A,FALSE,"June YTD"}</definedName>
    <definedName name="okbaric_1_1_1" hidden="1">{"det (May)",#N/A,FALSE,"June";"sum (MAY YTD)",#N/A,FALSE,"June YTD"}</definedName>
    <definedName name="okbaric_1_2" localSheetId="13" hidden="1">{"det (May)",#N/A,FALSE,"June";"sum (MAY YTD)",#N/A,FALSE,"June YTD"}</definedName>
    <definedName name="okbaric_1_2" hidden="1">{"det (May)",#N/A,FALSE,"June";"sum (MAY YTD)",#N/A,FALSE,"June YTD"}</definedName>
    <definedName name="okbaric_2" localSheetId="13" hidden="1">{"det (May)",#N/A,FALSE,"June";"sum (MAY YTD)",#N/A,FALSE,"June YTD"}</definedName>
    <definedName name="okbaric_2" hidden="1">{"det (May)",#N/A,FALSE,"June";"sum (MAY YTD)",#N/A,FALSE,"June YTD"}</definedName>
    <definedName name="O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lnah" localSheetId="13" hidden="1">{#N/A,#N/A,TRUE,"Summary";#N/A,#N/A,TRUE,"Worksheet";#N/A,#N/A,TRUE,"CashFlow"}</definedName>
    <definedName name="olnah" hidden="1">{#N/A,#N/A,TRUE,"Summary";#N/A,#N/A,TRUE,"Worksheet";#N/A,#N/A,TRUE,"CashFlow"}</definedName>
    <definedName name="olnah_1" localSheetId="13" hidden="1">{#N/A,#N/A,TRUE,"Summary";#N/A,#N/A,TRUE,"Worksheet";#N/A,#N/A,TRUE,"CashFlow"}</definedName>
    <definedName name="olnah_1" hidden="1">{#N/A,#N/A,TRUE,"Summary";#N/A,#N/A,TRUE,"Worksheet";#N/A,#N/A,TRUE,"CashFlow"}</definedName>
    <definedName name="olnah_1_1" localSheetId="13" hidden="1">{#N/A,#N/A,TRUE,"Summary";#N/A,#N/A,TRUE,"Worksheet";#N/A,#N/A,TRUE,"CashFlow"}</definedName>
    <definedName name="olnah_1_1" hidden="1">{#N/A,#N/A,TRUE,"Summary";#N/A,#N/A,TRUE,"Worksheet";#N/A,#N/A,TRUE,"CashFlow"}</definedName>
    <definedName name="olnah_1_1_1" localSheetId="13" hidden="1">{#N/A,#N/A,TRUE,"Summary";#N/A,#N/A,TRUE,"Worksheet";#N/A,#N/A,TRUE,"CashFlow"}</definedName>
    <definedName name="olnah_1_1_1" hidden="1">{#N/A,#N/A,TRUE,"Summary";#N/A,#N/A,TRUE,"Worksheet";#N/A,#N/A,TRUE,"CashFlow"}</definedName>
    <definedName name="olnah_1_2" localSheetId="13" hidden="1">{#N/A,#N/A,TRUE,"Summary";#N/A,#N/A,TRUE,"Worksheet";#N/A,#N/A,TRUE,"CashFlow"}</definedName>
    <definedName name="olnah_1_2" hidden="1">{#N/A,#N/A,TRUE,"Summary";#N/A,#N/A,TRUE,"Worksheet";#N/A,#N/A,TRUE,"CashFlow"}</definedName>
    <definedName name="olnah_2" localSheetId="13" hidden="1">{#N/A,#N/A,TRUE,"Summary";#N/A,#N/A,TRUE,"Worksheet";#N/A,#N/A,TRUE,"CashFlow"}</definedName>
    <definedName name="olnah_2" hidden="1">{#N/A,#N/A,TRUE,"Summary";#N/A,#N/A,TRUE,"Worksheet";#N/A,#N/A,TRUE,"CashFlow"}</definedName>
    <definedName name="OMY" localSheetId="13" hidden="1">{#N/A,#N/A,FALSE,"Ocorrência OOLA";#N/A,#N/A,FALSE,"Ocorrência OOLL";#N/A,#N/A,FALSE,"Extra OOLA";#N/A,#N/A,FALSE,"Extra OOLL"}</definedName>
    <definedName name="OMY" hidden="1">{#N/A,#N/A,FALSE,"Ocorrência OOLA";#N/A,#N/A,FALSE,"Ocorrência OOLL";#N/A,#N/A,FALSE,"Extra OOLA";#N/A,#N/A,FALSE,"Extra OOLL"}</definedName>
    <definedName name="on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nOff" hidden="1">"ON"</definedName>
    <definedName name="oo" hidden="1">#REF!</definedName>
    <definedName name="OOO" localSheetId="13" hidden="1">{#N/A,#N/A,FALSE,"SITUAÇÃO DIÁRIA ";#N/A,#N/A,FALSE,"7 à 7"}</definedName>
    <definedName name="OOO" hidden="1">{#N/A,#N/A,FALSE,"SITUAÇÃO DIÁRIA ";#N/A,#N/A,FALSE,"7 à 7"}</definedName>
    <definedName name="oooo" localSheetId="13" hidden="1">{"'CptDifn'!$AA$32:$AG$32"}</definedName>
    <definedName name="oooo" hidden="1">{"'CptDifn'!$AA$32:$AG$32"}</definedName>
    <definedName name="oooo_1" localSheetId="13" hidden="1">{"'CptDifn'!$AA$32:$AG$32"}</definedName>
    <definedName name="oooo_1" hidden="1">{"'CptDifn'!$AA$32:$AG$32"}</definedName>
    <definedName name="oooo_1_1" localSheetId="13" hidden="1">{"'CptDifn'!$AA$32:$AG$32"}</definedName>
    <definedName name="oooo_1_1" hidden="1">{"'CptDifn'!$AA$32:$AG$32"}</definedName>
    <definedName name="oooo_1_1_1" localSheetId="13" hidden="1">{"'CptDifn'!$AA$32:$AG$32"}</definedName>
    <definedName name="oooo_1_1_1" hidden="1">{"'CptDifn'!$AA$32:$AG$32"}</definedName>
    <definedName name="oooo_1_2" localSheetId="13" hidden="1">{"'CptDifn'!$AA$32:$AG$32"}</definedName>
    <definedName name="oooo_1_2" hidden="1">{"'CptDifn'!$AA$32:$AG$32"}</definedName>
    <definedName name="oooo_2" localSheetId="13" hidden="1">{"'CptDifn'!$AA$32:$AG$32"}</definedName>
    <definedName name="oooo_2" hidden="1">{"'CptDifn'!$AA$32:$AG$32"}</definedName>
    <definedName name="OOOOO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OOOO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opihjkgfgyufuyfuy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OKKL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" hidden="1">{#N/A,#N/A,FALSE,"Suprimentos";#N/A,#N/A,FALSE,"Medicina e Segurança";#N/A,#N/A,FALSE,"Administração";#N/A,#N/A,FALSE,"Meio Ambiente";#N/A,#N/A,FALSE,"Operação (Mina)";#N/A,#N/A,FALSE,"Operação (Porto)"}</definedName>
    <definedName name="OPIOKKL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" hidden="1">{#N/A,#N/A,FALSE,"Suprimentos";#N/A,#N/A,FALSE,"Medicina e Segurança";#N/A,#N/A,FALSE,"Administração";#N/A,#N/A,FALSE,"Meio Ambiente";#N/A,#N/A,FALSE,"Operação (Mina)";#N/A,#N/A,FALSE,"Operação (Porto)"}</definedName>
    <definedName name="OPIOKKL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_1" hidden="1">{#N/A,#N/A,FALSE,"Suprimentos";#N/A,#N/A,FALSE,"Medicina e Segurança";#N/A,#N/A,FALSE,"Administração";#N/A,#N/A,FALSE,"Meio Ambiente";#N/A,#N/A,FALSE,"Operação (Mina)";#N/A,#N/A,FALSE,"Operação (Porto)"}</definedName>
    <definedName name="OPIOKKL_1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_1_1" hidden="1">{#N/A,#N/A,FALSE,"Suprimentos";#N/A,#N/A,FALSE,"Medicina e Segurança";#N/A,#N/A,FALSE,"Administração";#N/A,#N/A,FALSE,"Meio Ambiente";#N/A,#N/A,FALSE,"Operação (Mina)";#N/A,#N/A,FALSE,"Operação (Porto)"}</definedName>
    <definedName name="OPIOKKL_1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1_2" hidden="1">{#N/A,#N/A,FALSE,"Suprimentos";#N/A,#N/A,FALSE,"Medicina e Segurança";#N/A,#N/A,FALSE,"Administração";#N/A,#N/A,FALSE,"Meio Ambiente";#N/A,#N/A,FALSE,"Operação (Mina)";#N/A,#N/A,FALSE,"Operação (Porto)"}</definedName>
    <definedName name="OPIOKKL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OPIOKKL_2" hidden="1">{#N/A,#N/A,FALSE,"Suprimentos";#N/A,#N/A,FALSE,"Medicina e Segurança";#N/A,#N/A,FALSE,"Administração";#N/A,#N/A,FALSE,"Meio Ambiente";#N/A,#N/A,FALSE,"Operação (Mina)";#N/A,#N/A,FALSE,"Operação (Porto)"}</definedName>
    <definedName name="opklçlçkklk" localSheetId="13" hidden="1">{"'Quadro'!$A$4:$BG$78"}</definedName>
    <definedName name="opklçlçkklk" hidden="1">{"'Quadro'!$A$4:$BG$78"}</definedName>
    <definedName name="opklçlçkklk_1" localSheetId="13" hidden="1">{"'Quadro'!$A$4:$BG$78"}</definedName>
    <definedName name="opklçlçkklk_1" hidden="1">{"'Quadro'!$A$4:$BG$78"}</definedName>
    <definedName name="opklçlçkklk_1_1" localSheetId="13" hidden="1">{"'Quadro'!$A$4:$BG$78"}</definedName>
    <definedName name="opklçlçkklk_1_1" hidden="1">{"'Quadro'!$A$4:$BG$78"}</definedName>
    <definedName name="opklçlçkklk_1_1_1" localSheetId="13" hidden="1">{"'Quadro'!$A$4:$BG$78"}</definedName>
    <definedName name="opklçlçkklk_1_1_1" hidden="1">{"'Quadro'!$A$4:$BG$78"}</definedName>
    <definedName name="opklçlçkklk_1_2" localSheetId="13" hidden="1">{"'Quadro'!$A$4:$BG$78"}</definedName>
    <definedName name="opklçlçkklk_1_2" hidden="1">{"'Quadro'!$A$4:$BG$78"}</definedName>
    <definedName name="opklçlçkklk_2" localSheetId="13" hidden="1">{"'Quadro'!$A$4:$BG$78"}</definedName>
    <definedName name="opklçlçkklk_2" hidden="1">{"'Quadro'!$A$4:$BG$78"}</definedName>
    <definedName name="opo" localSheetId="13" hidden="1">{#N/A,#N/A,FALSE,"지침";#N/A,#N/A,FALSE,"환경분석";#N/A,#N/A,FALSE,"Sheet16"}</definedName>
    <definedName name="opo" hidden="1">{#N/A,#N/A,FALSE,"지침";#N/A,#N/A,FALSE,"환경분석";#N/A,#N/A,FALSE,"Sheet16"}</definedName>
    <definedName name="opo_1" localSheetId="13" hidden="1">{#N/A,#N/A,FALSE,"지침";#N/A,#N/A,FALSE,"환경분석";#N/A,#N/A,FALSE,"Sheet16"}</definedName>
    <definedName name="opo_1" hidden="1">{#N/A,#N/A,FALSE,"지침";#N/A,#N/A,FALSE,"환경분석";#N/A,#N/A,FALSE,"Sheet16"}</definedName>
    <definedName name="opo_1_1" localSheetId="13" hidden="1">{#N/A,#N/A,FALSE,"지침";#N/A,#N/A,FALSE,"환경분석";#N/A,#N/A,FALSE,"Sheet16"}</definedName>
    <definedName name="opo_1_1" hidden="1">{#N/A,#N/A,FALSE,"지침";#N/A,#N/A,FALSE,"환경분석";#N/A,#N/A,FALSE,"Sheet16"}</definedName>
    <definedName name="opo_1_1_1" localSheetId="13" hidden="1">{#N/A,#N/A,FALSE,"지침";#N/A,#N/A,FALSE,"환경분석";#N/A,#N/A,FALSE,"Sheet16"}</definedName>
    <definedName name="opo_1_1_1" hidden="1">{#N/A,#N/A,FALSE,"지침";#N/A,#N/A,FALSE,"환경분석";#N/A,#N/A,FALSE,"Sheet16"}</definedName>
    <definedName name="opo_1_2" localSheetId="13" hidden="1">{#N/A,#N/A,FALSE,"지침";#N/A,#N/A,FALSE,"환경분석";#N/A,#N/A,FALSE,"Sheet16"}</definedName>
    <definedName name="opo_1_2" hidden="1">{#N/A,#N/A,FALSE,"지침";#N/A,#N/A,FALSE,"환경분석";#N/A,#N/A,FALSE,"Sheet16"}</definedName>
    <definedName name="opo_2" localSheetId="13" hidden="1">{#N/A,#N/A,FALSE,"지침";#N/A,#N/A,FALSE,"환경분석";#N/A,#N/A,FALSE,"Sheet16"}</definedName>
    <definedName name="opo_2" hidden="1">{#N/A,#N/A,FALSE,"지침";#N/A,#N/A,FALSE,"환경분석";#N/A,#N/A,FALSE,"Sheet16"}</definedName>
    <definedName name="Orçado_201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çado_201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Orçamento">[33]Orçamento!$A$13:$D$34</definedName>
    <definedName name="Orçamento_1" localSheetId="13" hidden="1">{#N/A,#N/A,FALSE,"TOTAL"}</definedName>
    <definedName name="Orçamento_1" hidden="1">{#N/A,#N/A,FALSE,"TOTAL"}</definedName>
    <definedName name="Orçamento_1_1" localSheetId="13" hidden="1">{#N/A,#N/A,FALSE,"TOTAL"}</definedName>
    <definedName name="Orçamento_1_1" hidden="1">{#N/A,#N/A,FALSE,"TOTAL"}</definedName>
    <definedName name="Orçamento_1_1_1" localSheetId="13" hidden="1">{#N/A,#N/A,FALSE,"TOTAL"}</definedName>
    <definedName name="Orçamento_1_1_1" hidden="1">{#N/A,#N/A,FALSE,"TOTAL"}</definedName>
    <definedName name="Orçamento_1_2" localSheetId="13" hidden="1">{#N/A,#N/A,FALSE,"TOTAL"}</definedName>
    <definedName name="Orçamento_1_2" hidden="1">{#N/A,#N/A,FALSE,"TOTAL"}</definedName>
    <definedName name="Orçamento_2" localSheetId="13" hidden="1">{#N/A,#N/A,FALSE,"TOTAL"}</definedName>
    <definedName name="Orçamento_2" hidden="1">{#N/A,#N/A,FALSE,"TOTAL"}</definedName>
    <definedName name="orçamrest" localSheetId="13" hidden="1">{#N/A,#N/A,TRUE,"Serviços"}</definedName>
    <definedName name="orçamrest" hidden="1">{#N/A,#N/A,TRUE,"Serviços"}</definedName>
    <definedName name="orçamrestt" localSheetId="13" hidden="1">{#N/A,#N/A,TRUE,"Serviços"}</definedName>
    <definedName name="orçamrestt" hidden="1">{#N/A,#N/A,TRUE,"Serviços"}</definedName>
    <definedName name="Ordem" hidden="1">#REF!</definedName>
    <definedName name="ORGAN" localSheetId="13" hidden="1">{#N/A,#N/A,FALSE,"Ocorrência OOLA";#N/A,#N/A,FALSE,"Ocorrência OOLL";#N/A,#N/A,FALSE,"Extra OOLA";#N/A,#N/A,FALSE,"Extra OOLL"}</definedName>
    <definedName name="ORGAN" hidden="1">{#N/A,#N/A,FALSE,"Ocorrência OOLA";#N/A,#N/A,FALSE,"Ocorrência OOLL";#N/A,#N/A,FALSE,"Extra OOLA";#N/A,#N/A,FALSE,"Extra OOLL"}</definedName>
    <definedName name="ORGANO" localSheetId="13" hidden="1">{#N/A,#N/A,FALSE,"Anexo I";#N/A,#N/A,FALSE,"Anexo II";#N/A,#N/A,FALSE,"Anexo III"}</definedName>
    <definedName name="ORGANO" hidden="1">{#N/A,#N/A,FALSE,"Anexo I";#N/A,#N/A,FALSE,"Anexo II";#N/A,#N/A,FALSE,"Anexo III"}</definedName>
    <definedName name="Origem" hidden="1">#REF!</definedName>
    <definedName name="origen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rigen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OUT" localSheetId="13" hidden="1">{"'280700'!$A$7:$L$37"}</definedName>
    <definedName name="OUT" hidden="1">{"'280700'!$A$7:$L$37"}</definedName>
    <definedName name="OUTR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ros" localSheetId="13" hidden="1">{"'Ocorrência_que_Impactaram'!$A$1:$Q$43"}</definedName>
    <definedName name="Outros" hidden="1">{"'Ocorrência_que_Impactaram'!$A$1:$Q$43"}</definedName>
    <definedName name="OUTUBRO" localSheetId="13" hidden="1">{#N/A,#N/A,FALSE,"SITUAÇÃO DIÁRIA ";#N/A,#N/A,FALSE,"7 à 7"}</definedName>
    <definedName name="OUTUBRO" hidden="1">{#N/A,#N/A,FALSE,"SITUAÇÃO DIÁRIA ";#N/A,#N/A,FALSE,"7 à 7"}</definedName>
    <definedName name="OUTUBRO_1" localSheetId="13" hidden="1">{#N/A,#N/A,FALSE,"SITUAÇÃO DIÁRIA ";#N/A,#N/A,FALSE,"7 à 7"}</definedName>
    <definedName name="OUTUBRO_1" hidden="1">{#N/A,#N/A,FALSE,"SITUAÇÃO DIÁRIA ";#N/A,#N/A,FALSE,"7 à 7"}</definedName>
    <definedName name="OUTUBRO_1_1" localSheetId="13" hidden="1">{#N/A,#N/A,FALSE,"SITUAÇÃO DIÁRIA ";#N/A,#N/A,FALSE,"7 à 7"}</definedName>
    <definedName name="OUTUBRO_1_1" hidden="1">{#N/A,#N/A,FALSE,"SITUAÇÃO DIÁRIA ";#N/A,#N/A,FALSE,"7 à 7"}</definedName>
    <definedName name="OUTUBRO_1_1_1" localSheetId="13" hidden="1">{#N/A,#N/A,FALSE,"SITUAÇÃO DIÁRIA ";#N/A,#N/A,FALSE,"7 à 7"}</definedName>
    <definedName name="OUTUBRO_1_1_1" hidden="1">{#N/A,#N/A,FALSE,"SITUAÇÃO DIÁRIA ";#N/A,#N/A,FALSE,"7 à 7"}</definedName>
    <definedName name="OUTUBRO_1_2" localSheetId="13" hidden="1">{#N/A,#N/A,FALSE,"SITUAÇÃO DIÁRIA ";#N/A,#N/A,FALSE,"7 à 7"}</definedName>
    <definedName name="OUTUBRO_1_2" hidden="1">{#N/A,#N/A,FALSE,"SITUAÇÃO DIÁRIA ";#N/A,#N/A,FALSE,"7 à 7"}</definedName>
    <definedName name="OUTUBRO_2" localSheetId="13" hidden="1">{#N/A,#N/A,FALSE,"SITUAÇÃO DIÁRIA ";#N/A,#N/A,FALSE,"7 à 7"}</definedName>
    <definedName name="OUTUBRO_2" hidden="1">{#N/A,#N/A,FALSE,"SITUAÇÃO DIÁRIA ";#N/A,#N/A,FALSE,"7 à 7"}</definedName>
    <definedName name="ouyo" localSheetId="13" hidden="1">{"'CptDifn'!$AA$32:$AG$32"}</definedName>
    <definedName name="ouyo" hidden="1">{"'CptDifn'!$AA$32:$AG$32"}</definedName>
    <definedName name="ouyo_1" localSheetId="13" hidden="1">{"'CptDifn'!$AA$32:$AG$32"}</definedName>
    <definedName name="ouyo_1" hidden="1">{"'CptDifn'!$AA$32:$AG$32"}</definedName>
    <definedName name="ouyo_1_1" localSheetId="13" hidden="1">{"'CptDifn'!$AA$32:$AG$32"}</definedName>
    <definedName name="ouyo_1_1" hidden="1">{"'CptDifn'!$AA$32:$AG$32"}</definedName>
    <definedName name="ouyo_1_1_1" localSheetId="13" hidden="1">{"'CptDifn'!$AA$32:$AG$32"}</definedName>
    <definedName name="ouyo_1_1_1" hidden="1">{"'CptDifn'!$AA$32:$AG$32"}</definedName>
    <definedName name="ouyo_1_2" localSheetId="13" hidden="1">{"'CptDifn'!$AA$32:$AG$32"}</definedName>
    <definedName name="ouyo_1_2" hidden="1">{"'CptDifn'!$AA$32:$AG$32"}</definedName>
    <definedName name="ouyo_2" localSheetId="13" hidden="1">{"'CptDifn'!$AA$32:$AG$32"}</definedName>
    <definedName name="ouyo_2" hidden="1">{"'CptDifn'!$AA$32:$AG$32"}</definedName>
    <definedName name="ox" localSheetId="13" hidden="1">{"det (May)",#N/A,FALSE,"June";"sum (MAY YTD)",#N/A,FALSE,"June YTD"}</definedName>
    <definedName name="ox" hidden="1">{"det (May)",#N/A,FALSE,"June";"sum (MAY YTD)",#N/A,FALSE,"June YTD"}</definedName>
    <definedName name="ox_1" localSheetId="13" hidden="1">{"det (May)",#N/A,FALSE,"June";"sum (MAY YTD)",#N/A,FALSE,"June YTD"}</definedName>
    <definedName name="ox_1" hidden="1">{"det (May)",#N/A,FALSE,"June";"sum (MAY YTD)",#N/A,FALSE,"June YTD"}</definedName>
    <definedName name="ox_1_1" localSheetId="13" hidden="1">{"det (May)",#N/A,FALSE,"June";"sum (MAY YTD)",#N/A,FALSE,"June YTD"}</definedName>
    <definedName name="ox_1_1" hidden="1">{"det (May)",#N/A,FALSE,"June";"sum (MAY YTD)",#N/A,FALSE,"June YTD"}</definedName>
    <definedName name="ox_1_1_1" localSheetId="13" hidden="1">{"det (May)",#N/A,FALSE,"June";"sum (MAY YTD)",#N/A,FALSE,"June YTD"}</definedName>
    <definedName name="ox_1_1_1" hidden="1">{"det (May)",#N/A,FALSE,"June";"sum (MAY YTD)",#N/A,FALSE,"June YTD"}</definedName>
    <definedName name="ox_1_2" localSheetId="13" hidden="1">{"det (May)",#N/A,FALSE,"June";"sum (MAY YTD)",#N/A,FALSE,"June YTD"}</definedName>
    <definedName name="ox_1_2" hidden="1">{"det (May)",#N/A,FALSE,"June";"sum (MAY YTD)",#N/A,FALSE,"June YTD"}</definedName>
    <definedName name="ox_2" localSheetId="13" hidden="1">{"det (May)",#N/A,FALSE,"June";"sum (MAY YTD)",#N/A,FALSE,"June YTD"}</definedName>
    <definedName name="ox_2" hidden="1">{"det (May)",#N/A,FALSE,"June";"sum (MAY YTD)",#N/A,FALSE,"June YTD"}</definedName>
    <definedName name="oyuoy" localSheetId="13" hidden="1">{"'CptDifn'!$AA$32:$AG$32"}</definedName>
    <definedName name="oyuoy" hidden="1">{"'CptDifn'!$AA$32:$AG$32"}</definedName>
    <definedName name="oyuoy_1" localSheetId="13" hidden="1">{"'CptDifn'!$AA$32:$AG$32"}</definedName>
    <definedName name="oyuoy_1" hidden="1">{"'CptDifn'!$AA$32:$AG$32"}</definedName>
    <definedName name="oyuoy_1_1" localSheetId="13" hidden="1">{"'CptDifn'!$AA$32:$AG$32"}</definedName>
    <definedName name="oyuoy_1_1" hidden="1">{"'CptDifn'!$AA$32:$AG$32"}</definedName>
    <definedName name="oyuoy_1_1_1" localSheetId="13" hidden="1">{"'CptDifn'!$AA$32:$AG$32"}</definedName>
    <definedName name="oyuoy_1_1_1" hidden="1">{"'CptDifn'!$AA$32:$AG$32"}</definedName>
    <definedName name="oyuoy_1_2" localSheetId="13" hidden="1">{"'CptDifn'!$AA$32:$AG$32"}</definedName>
    <definedName name="oyuoy_1_2" hidden="1">{"'CptDifn'!$AA$32:$AG$32"}</definedName>
    <definedName name="oyuoy_2" localSheetId="13" hidden="1">{"'CptDifn'!$AA$32:$AG$32"}</definedName>
    <definedName name="oyuoy_2" hidden="1">{"'CptDifn'!$AA$32:$AG$32"}</definedName>
    <definedName name="oyuoyu" localSheetId="13" hidden="1">{"'CptDifn'!$AA$32:$AG$32"}</definedName>
    <definedName name="oyuoyu" hidden="1">{"'CptDifn'!$AA$32:$AG$32"}</definedName>
    <definedName name="oyuoyu_1" localSheetId="13" hidden="1">{"'CptDifn'!$AA$32:$AG$32"}</definedName>
    <definedName name="oyuoyu_1" hidden="1">{"'CptDifn'!$AA$32:$AG$32"}</definedName>
    <definedName name="oyuoyu_1_1" localSheetId="13" hidden="1">{"'CptDifn'!$AA$32:$AG$32"}</definedName>
    <definedName name="oyuoyu_1_1" hidden="1">{"'CptDifn'!$AA$32:$AG$32"}</definedName>
    <definedName name="oyuoyu_1_1_1" localSheetId="13" hidden="1">{"'CptDifn'!$AA$32:$AG$32"}</definedName>
    <definedName name="oyuoyu_1_1_1" hidden="1">{"'CptDifn'!$AA$32:$AG$32"}</definedName>
    <definedName name="oyuoyu_1_2" localSheetId="13" hidden="1">{"'CptDifn'!$AA$32:$AG$32"}</definedName>
    <definedName name="oyuoyu_1_2" hidden="1">{"'CptDifn'!$AA$32:$AG$32"}</definedName>
    <definedName name="oyuoyu_2" localSheetId="13" hidden="1">{"'CptDifn'!$AA$32:$AG$32"}</definedName>
    <definedName name="oyuoyu_2" hidden="1">{"'CptDifn'!$AA$32:$AG$32"}</definedName>
    <definedName name="P" localSheetId="13" hidden="1">{"'gráf jan00'!$A$1:$AK$41"}</definedName>
    <definedName name="P" hidden="1">{"'gráf jan00'!$A$1:$AK$41"}</definedName>
    <definedName name="P.1">#REF!</definedName>
    <definedName name="P.10">#REF!</definedName>
    <definedName name="P.11">#REF!</definedName>
    <definedName name="P.12">#REF!</definedName>
    <definedName name="P.13">#REF!</definedName>
    <definedName name="P.14">#REF!</definedName>
    <definedName name="P.15">#REF!</definedName>
    <definedName name="P.2">#REF!</definedName>
    <definedName name="P.3">#REF!</definedName>
    <definedName name="P.4">#REF!</definedName>
    <definedName name="P.5">#REF!</definedName>
    <definedName name="P.6">#REF!</definedName>
    <definedName name="P.7">#REF!</definedName>
    <definedName name="P.8">#REF!</definedName>
    <definedName name="P.9">#REF!</definedName>
    <definedName name="P_1" localSheetId="13" hidden="1">{"'gráf jan00'!$A$1:$AK$41"}</definedName>
    <definedName name="P_1" hidden="1">{"'gráf jan00'!$A$1:$AK$41"}</definedName>
    <definedName name="P_1_1" localSheetId="13" hidden="1">{"'gráf jan00'!$A$1:$AK$41"}</definedName>
    <definedName name="P_1_1" hidden="1">{"'gráf jan00'!$A$1:$AK$41"}</definedName>
    <definedName name="pad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dra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ágina5" localSheetId="13" hidden="1">{#N/A,#N/A,FALSE,"O&amp;I Worksheet"}</definedName>
    <definedName name="Página5" hidden="1">{#N/A,#N/A,FALSE,"O&amp;I Worksheet"}</definedName>
    <definedName name="Página5_1" localSheetId="13" hidden="1">{#N/A,#N/A,FALSE,"O&amp;I Worksheet"}</definedName>
    <definedName name="Página5_1" hidden="1">{#N/A,#N/A,FALSE,"O&amp;I Worksheet"}</definedName>
    <definedName name="Página5_1_1" localSheetId="13" hidden="1">{#N/A,#N/A,FALSE,"O&amp;I Worksheet"}</definedName>
    <definedName name="Página5_1_1" hidden="1">{#N/A,#N/A,FALSE,"O&amp;I Worksheet"}</definedName>
    <definedName name="Página5_1_1_1" localSheetId="13" hidden="1">{#N/A,#N/A,FALSE,"O&amp;I Worksheet"}</definedName>
    <definedName name="Página5_1_1_1" hidden="1">{#N/A,#N/A,FALSE,"O&amp;I Worksheet"}</definedName>
    <definedName name="Página5_1_2" localSheetId="13" hidden="1">{#N/A,#N/A,FALSE,"O&amp;I Worksheet"}</definedName>
    <definedName name="Página5_1_2" hidden="1">{#N/A,#N/A,FALSE,"O&amp;I Worksheet"}</definedName>
    <definedName name="Página5_2" localSheetId="13" hidden="1">{#N/A,#N/A,FALSE,"O&amp;I Worksheet"}</definedName>
    <definedName name="Página5_2" hidden="1">{#N/A,#N/A,FALSE,"O&amp;I Worksheet"}</definedName>
    <definedName name="Pal_Workbook_GUID" hidden="1">"ZJCEKNZZ6MSABE3E4DMF6R63"</definedName>
    <definedName name="PALOM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LOM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rada" localSheetId="13" hidden="1">{"'gráf jan00'!$A$1:$AK$41"}</definedName>
    <definedName name="parada" hidden="1">{"'gráf jan00'!$A$1:$AK$41"}</definedName>
    <definedName name="parada_1" localSheetId="13" hidden="1">{"'gráf jan00'!$A$1:$AK$41"}</definedName>
    <definedName name="parada_1" hidden="1">{"'gráf jan00'!$A$1:$AK$41"}</definedName>
    <definedName name="parada_1_1" localSheetId="13" hidden="1">{"'gráf jan00'!$A$1:$AK$41"}</definedName>
    <definedName name="parada_1_1" hidden="1">{"'gráf jan00'!$A$1:$AK$41"}</definedName>
    <definedName name="parada_1_1_1" localSheetId="13" hidden="1">{"'gráf jan00'!$A$1:$AK$41"}</definedName>
    <definedName name="parada_1_1_1" hidden="1">{"'gráf jan00'!$A$1:$AK$41"}</definedName>
    <definedName name="parada_1_2" localSheetId="13" hidden="1">{"'gráf jan00'!$A$1:$AK$41"}</definedName>
    <definedName name="parada_1_2" hidden="1">{"'gráf jan00'!$A$1:$AK$41"}</definedName>
    <definedName name="parada_2" localSheetId="13" hidden="1">{"'gráf jan00'!$A$1:$AK$41"}</definedName>
    <definedName name="parada_2" hidden="1">{"'gráf jan00'!$A$1:$AK$41"}</definedName>
    <definedName name="parametro" localSheetId="13" hidden="1">{#N/A,#N/A,FALSE,"IR E CS 1997";#N/A,#N/A,FALSE,"PR ND";#N/A,#N/A,FALSE,"8191";#N/A,#N/A,FALSE,"8383";#N/A,#N/A,FALSE,"MP 1024";#N/A,#N/A,FALSE,"AD_EX_97";#N/A,#N/A,FALSE,"BD 97"}</definedName>
    <definedName name="parametro" hidden="1">{#N/A,#N/A,FALSE,"IR E CS 1997";#N/A,#N/A,FALSE,"PR ND";#N/A,#N/A,FALSE,"8191";#N/A,#N/A,FALSE,"8383";#N/A,#N/A,FALSE,"MP 1024";#N/A,#N/A,FALSE,"AD_EX_97";#N/A,#N/A,FALSE,"BD 97"}</definedName>
    <definedName name="parametro_1" localSheetId="13" hidden="1">{#N/A,#N/A,FALSE,"IR E CS 1997";#N/A,#N/A,FALSE,"PR ND";#N/A,#N/A,FALSE,"8191";#N/A,#N/A,FALSE,"8383";#N/A,#N/A,FALSE,"MP 1024";#N/A,#N/A,FALSE,"AD_EX_97";#N/A,#N/A,FALSE,"BD 97"}</definedName>
    <definedName name="parametro_1" hidden="1">{#N/A,#N/A,FALSE,"IR E CS 1997";#N/A,#N/A,FALSE,"PR ND";#N/A,#N/A,FALSE,"8191";#N/A,#N/A,FALSE,"8383";#N/A,#N/A,FALSE,"MP 1024";#N/A,#N/A,FALSE,"AD_EX_97";#N/A,#N/A,FALSE,"BD 97"}</definedName>
    <definedName name="paranetro" localSheetId="13" hidden="1">{#N/A,#N/A,TRUE,"BD 97";#N/A,#N/A,TRUE,"IR E CS 1997";#N/A,#N/A,TRUE,"CONTINGÊNCIAS";#N/A,#N/A,TRUE,"AD_EX_97";#N/A,#N/A,TRUE,"PR ND";#N/A,#N/A,TRUE,"8191";#N/A,#N/A,TRUE,"8383";#N/A,#N/A,TRUE,"MP 1024"}</definedName>
    <definedName name="paranetro" hidden="1">{#N/A,#N/A,TRUE,"BD 97";#N/A,#N/A,TRUE,"IR E CS 1997";#N/A,#N/A,TRUE,"CONTINGÊNCIAS";#N/A,#N/A,TRUE,"AD_EX_97";#N/A,#N/A,TRUE,"PR ND";#N/A,#N/A,TRUE,"8191";#N/A,#N/A,TRUE,"8383";#N/A,#N/A,TRUE,"MP 1024"}</definedName>
    <definedName name="paranetro_1" localSheetId="13" hidden="1">{#N/A,#N/A,TRUE,"BD 97";#N/A,#N/A,TRUE,"IR E CS 1997";#N/A,#N/A,TRUE,"CONTINGÊNCIAS";#N/A,#N/A,TRUE,"AD_EX_97";#N/A,#N/A,TRUE,"PR ND";#N/A,#N/A,TRUE,"8191";#N/A,#N/A,TRUE,"8383";#N/A,#N/A,TRUE,"MP 1024"}</definedName>
    <definedName name="paranetro_1" hidden="1">{#N/A,#N/A,TRUE,"BD 97";#N/A,#N/A,TRUE,"IR E CS 1997";#N/A,#N/A,TRUE,"CONTINGÊNCIAS";#N/A,#N/A,TRUE,"AD_EX_97";#N/A,#N/A,TRUE,"PR ND";#N/A,#N/A,TRUE,"8191";#N/A,#N/A,TRUE,"8383";#N/A,#N/A,TRUE,"MP 1024"}</definedName>
    <definedName name="PARETOATIV" localSheetId="13" hidden="1">{#N/A,#N/A,FALSE,"CPV";#N/A,#N/A,FALSE,"Pareto";#N/A,#N/A,FALSE,"Gráficos"}</definedName>
    <definedName name="PARETOATIV" hidden="1">{#N/A,#N/A,FALSE,"CPV";#N/A,#N/A,FALSE,"Pareto";#N/A,#N/A,FALSE,"Gráficos"}</definedName>
    <definedName name="PARETOATIV_1" localSheetId="13" hidden="1">{#N/A,#N/A,FALSE,"CPV";#N/A,#N/A,FALSE,"Pareto";#N/A,#N/A,FALSE,"Gráficos"}</definedName>
    <definedName name="PARETOATIV_1" hidden="1">{#N/A,#N/A,FALSE,"CPV";#N/A,#N/A,FALSE,"Pareto";#N/A,#N/A,FALSE,"Gráficos"}</definedName>
    <definedName name="PARETOATIV2" localSheetId="13" hidden="1">{#N/A,#N/A,FALSE,"CPV";#N/A,#N/A,FALSE,"Pareto";#N/A,#N/A,FALSE,"Gráficos"}</definedName>
    <definedName name="PARETOATIV2" hidden="1">{#N/A,#N/A,FALSE,"CPV";#N/A,#N/A,FALSE,"Pareto";#N/A,#N/A,FALSE,"Gráficos"}</definedName>
    <definedName name="paretoativ3" localSheetId="13" hidden="1">{#N/A,#N/A,FALSE,"CPV";#N/A,#N/A,FALSE,"Pareto";#N/A,#N/A,FALSE,"Gráficos"}</definedName>
    <definedName name="paretoativ3" hidden="1">{#N/A,#N/A,FALSE,"CPV";#N/A,#N/A,FALSE,"Pareto";#N/A,#N/A,FALSE,"Gráficos"}</definedName>
    <definedName name="Parte1a." localSheetId="13" hidden="1">{"PARTE1",#N/A,FALSE,"Plan1"}</definedName>
    <definedName name="Parte1a." hidden="1">{"PARTE1",#N/A,FALSE,"Plan1"}</definedName>
    <definedName name="Parte1a._1" localSheetId="13" hidden="1">{"PARTE1",#N/A,FALSE,"Plan1"}</definedName>
    <definedName name="Parte1a._1" hidden="1">{"PARTE1",#N/A,FALSE,"Plan1"}</definedName>
    <definedName name="Parte2" localSheetId="13" hidden="1">{"PARTE1",#N/A,FALSE,"Plan1"}</definedName>
    <definedName name="Parte2" hidden="1">{"PARTE1",#N/A,FALSE,"Plan1"}</definedName>
    <definedName name="Parte2_1" localSheetId="13" hidden="1">{"PARTE1",#N/A,FALSE,"Plan1"}</definedName>
    <definedName name="Parte2_1" hidden="1">{"PARTE1",#N/A,FALSE,"Plan1"}</definedName>
    <definedName name="PARTE3" localSheetId="13" hidden="1">{"PARTE1",#N/A,FALSE,"Plan1"}</definedName>
    <definedName name="PARTE3" hidden="1">{"PARTE1",#N/A,FALSE,"Plan1"}</definedName>
    <definedName name="PARTE3_1" localSheetId="13" hidden="1">{"PARTE1",#N/A,FALSE,"Plan1"}</definedName>
    <definedName name="PARTE3_1" hidden="1">{"PARTE1",#N/A,FALSE,"Plan1"}</definedName>
    <definedName name="PassaExtenso">NA()</definedName>
    <definedName name="PASTA" hidden="1">[34]XREF!#REF!</definedName>
    <definedName name="Pasta_1" localSheetId="13" hidden="1">{#N/A,#N/A,FALSE,"CONSOL. 5";#N/A,#N/A,FALSE,"CONSOL. ACUM. 6";#N/A,#N/A,FALSE,"CAP. EMPREG. 7";#N/A,#N/A,FALSE,"ORIGENS E APLICAÇÕES 9"}</definedName>
    <definedName name="Pasta_1" hidden="1">{#N/A,#N/A,FALSE,"CONSOL. 5";#N/A,#N/A,FALSE,"CONSOL. ACUM. 6";#N/A,#N/A,FALSE,"CAP. EMPREG. 7";#N/A,#N/A,FALSE,"ORIGENS E APLICAÇÕES 9"}</definedName>
    <definedName name="Pasta_1_1" localSheetId="13" hidden="1">{#N/A,#N/A,FALSE,"CONSOL. 5";#N/A,#N/A,FALSE,"CONSOL. ACUM. 6";#N/A,#N/A,FALSE,"CAP. EMPREG. 7";#N/A,#N/A,FALSE,"ORIGENS E APLICAÇÕES 9"}</definedName>
    <definedName name="Pasta_1_1" hidden="1">{#N/A,#N/A,FALSE,"CONSOL. 5";#N/A,#N/A,FALSE,"CONSOL. ACUM. 6";#N/A,#N/A,FALSE,"CAP. EMPREG. 7";#N/A,#N/A,FALSE,"ORIGENS E APLICAÇÕES 9"}</definedName>
    <definedName name="Pasta_1_1_1" localSheetId="13" hidden="1">{#N/A,#N/A,FALSE,"CONSOL. 5";#N/A,#N/A,FALSE,"CONSOL. ACUM. 6";#N/A,#N/A,FALSE,"CAP. EMPREG. 7";#N/A,#N/A,FALSE,"ORIGENS E APLICAÇÕES 9"}</definedName>
    <definedName name="Pasta_1_1_1" hidden="1">{#N/A,#N/A,FALSE,"CONSOL. 5";#N/A,#N/A,FALSE,"CONSOL. ACUM. 6";#N/A,#N/A,FALSE,"CAP. EMPREG. 7";#N/A,#N/A,FALSE,"ORIGENS E APLICAÇÕES 9"}</definedName>
    <definedName name="Pasta_1_2" localSheetId="13" hidden="1">{#N/A,#N/A,FALSE,"CONSOL. 5";#N/A,#N/A,FALSE,"CONSOL. ACUM. 6";#N/A,#N/A,FALSE,"CAP. EMPREG. 7";#N/A,#N/A,FALSE,"ORIGENS E APLICAÇÕES 9"}</definedName>
    <definedName name="Pasta_1_2" hidden="1">{#N/A,#N/A,FALSE,"CONSOL. 5";#N/A,#N/A,FALSE,"CONSOL. ACUM. 6";#N/A,#N/A,FALSE,"CAP. EMPREG. 7";#N/A,#N/A,FALSE,"ORIGENS E APLICAÇÕES 9"}</definedName>
    <definedName name="Pasta_2" localSheetId="13" hidden="1">{#N/A,#N/A,FALSE,"CONSOL. 5";#N/A,#N/A,FALSE,"CONSOL. ACUM. 6";#N/A,#N/A,FALSE,"CAP. EMPREG. 7";#N/A,#N/A,FALSE,"ORIGENS E APLICAÇÕES 9"}</definedName>
    <definedName name="Pasta_2" hidden="1">{#N/A,#N/A,FALSE,"CONSOL. 5";#N/A,#N/A,FALSE,"CONSOL. ACUM. 6";#N/A,#N/A,FALSE,"CAP. EMPREG. 7";#N/A,#N/A,FALSE,"ORIGENS E APLICAÇÕES 9"}</definedName>
    <definedName name="pata" localSheetId="13" hidden="1">{#N/A,#N/A,FALSE,"SITUAÇÃO DIÁRIA ";#N/A,#N/A,FALSE,"7 à 7"}</definedName>
    <definedName name="pata" hidden="1">{#N/A,#N/A,FALSE,"SITUAÇÃO DIÁRIA ";#N/A,#N/A,FALSE,"7 à 7"}</definedName>
    <definedName name="pata_1" localSheetId="13" hidden="1">{#N/A,#N/A,FALSE,"SITUAÇÃO DIÁRIA ";#N/A,#N/A,FALSE,"7 à 7"}</definedName>
    <definedName name="pata_1" hidden="1">{#N/A,#N/A,FALSE,"SITUAÇÃO DIÁRIA ";#N/A,#N/A,FALSE,"7 à 7"}</definedName>
    <definedName name="pata_1_1" localSheetId="13" hidden="1">{#N/A,#N/A,FALSE,"SITUAÇÃO DIÁRIA ";#N/A,#N/A,FALSE,"7 à 7"}</definedName>
    <definedName name="pata_1_1" hidden="1">{#N/A,#N/A,FALSE,"SITUAÇÃO DIÁRIA ";#N/A,#N/A,FALSE,"7 à 7"}</definedName>
    <definedName name="pata_1_1_1" localSheetId="13" hidden="1">{#N/A,#N/A,FALSE,"SITUAÇÃO DIÁRIA ";#N/A,#N/A,FALSE,"7 à 7"}</definedName>
    <definedName name="pata_1_1_1" hidden="1">{#N/A,#N/A,FALSE,"SITUAÇÃO DIÁRIA ";#N/A,#N/A,FALSE,"7 à 7"}</definedName>
    <definedName name="pata_1_2" localSheetId="13" hidden="1">{#N/A,#N/A,FALSE,"SITUAÇÃO DIÁRIA ";#N/A,#N/A,FALSE,"7 à 7"}</definedName>
    <definedName name="pata_1_2" hidden="1">{#N/A,#N/A,FALSE,"SITUAÇÃO DIÁRIA ";#N/A,#N/A,FALSE,"7 à 7"}</definedName>
    <definedName name="pata_2" localSheetId="13" hidden="1">{#N/A,#N/A,FALSE,"SITUAÇÃO DIÁRIA ";#N/A,#N/A,FALSE,"7 à 7"}</definedName>
    <definedName name="pata_2" hidden="1">{#N/A,#N/A,FALSE,"SITUAÇÃO DIÁRIA ";#N/A,#N/A,FALSE,"7 à 7"}</definedName>
    <definedName name="Paula" localSheetId="13" hidden="1">{"'Quadro'!$A$4:$BG$78"}</definedName>
    <definedName name="Paula" hidden="1">{"'Quadro'!$A$4:$BG$78"}</definedName>
    <definedName name="Paula_1" localSheetId="13" hidden="1">{"'Quadro'!$A$4:$BG$78"}</definedName>
    <definedName name="Paula_1" hidden="1">{"'Quadro'!$A$4:$BG$78"}</definedName>
    <definedName name="Paula_1_1" localSheetId="13" hidden="1">{"'Quadro'!$A$4:$BG$78"}</definedName>
    <definedName name="Paula_1_1" hidden="1">{"'Quadro'!$A$4:$BG$78"}</definedName>
    <definedName name="Paula_1_1_1" localSheetId="13" hidden="1">{"'Quadro'!$A$4:$BG$78"}</definedName>
    <definedName name="Paula_1_1_1" hidden="1">{"'Quadro'!$A$4:$BG$78"}</definedName>
    <definedName name="Paula_1_2" localSheetId="13" hidden="1">{"'Quadro'!$A$4:$BG$78"}</definedName>
    <definedName name="Paula_1_2" hidden="1">{"'Quadro'!$A$4:$BG$78"}</definedName>
    <definedName name="Paula_2" localSheetId="13" hidden="1">{"'Quadro'!$A$4:$BG$78"}</definedName>
    <definedName name="Paula_2" hidden="1">{"'Quadro'!$A$4:$BG$78"}</definedName>
    <definedName name="Pautaextra" localSheetId="13" hidden="1">{"'Quadro'!$A$4:$BG$78"}</definedName>
    <definedName name="Pautaextra" hidden="1">{"'Quadro'!$A$4:$BG$78"}</definedName>
    <definedName name="Paviment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viment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AZ" localSheetId="13" hidden="1">{"'Quadro'!$A$4:$BG$78"}</definedName>
    <definedName name="PAZ" hidden="1">{"'Quadro'!$A$4:$BG$78"}</definedName>
    <definedName name="PAZ.COM.N" localSheetId="13" hidden="1">{"'TelRDAV'!$A$1:$T$20"}</definedName>
    <definedName name="PAZ.COM.N" hidden="1">{"'TelRDAV'!$A$1:$T$20"}</definedName>
    <definedName name="PAZ.COM.N_1" localSheetId="13" hidden="1">{"'TelRDAV'!$A$1:$T$20"}</definedName>
    <definedName name="PAZ.COM.N_1" hidden="1">{"'TelRDAV'!$A$1:$T$20"}</definedName>
    <definedName name="PAZ.COM.N_1_1" localSheetId="13" hidden="1">{"'TelRDAV'!$A$1:$T$20"}</definedName>
    <definedName name="PAZ.COM.N_1_1" hidden="1">{"'TelRDAV'!$A$1:$T$20"}</definedName>
    <definedName name="PAZ.COM.N_1_1_1" localSheetId="13" hidden="1">{"'TelRDAV'!$A$1:$T$20"}</definedName>
    <definedName name="PAZ.COM.N_1_1_1" hidden="1">{"'TelRDAV'!$A$1:$T$20"}</definedName>
    <definedName name="PAZ.COM.N_1_2" localSheetId="13" hidden="1">{"'TelRDAV'!$A$1:$T$20"}</definedName>
    <definedName name="PAZ.COM.N_1_2" hidden="1">{"'TelRDAV'!$A$1:$T$20"}</definedName>
    <definedName name="PAZ.COM.N_2" localSheetId="13" hidden="1">{"'TelRDAV'!$A$1:$T$20"}</definedName>
    <definedName name="PAZ.COM.N_2" hidden="1">{"'TelRDAV'!$A$1:$T$20"}</definedName>
    <definedName name="PAZ_1" localSheetId="13" hidden="1">{"'Quadro'!$A$4:$BG$78"}</definedName>
    <definedName name="PAZ_1" hidden="1">{"'Quadro'!$A$4:$BG$78"}</definedName>
    <definedName name="PAZ_1_1" localSheetId="13" hidden="1">{"'Quadro'!$A$4:$BG$78"}</definedName>
    <definedName name="PAZ_1_1" hidden="1">{"'Quadro'!$A$4:$BG$78"}</definedName>
    <definedName name="PAZ_1_1_1" localSheetId="13" hidden="1">{"'Quadro'!$A$4:$BG$78"}</definedName>
    <definedName name="PAZ_1_1_1" hidden="1">{"'Quadro'!$A$4:$BG$78"}</definedName>
    <definedName name="PAZ_1_2" localSheetId="13" hidden="1">{"'Quadro'!$A$4:$BG$78"}</definedName>
    <definedName name="PAZ_1_2" hidden="1">{"'Quadro'!$A$4:$BG$78"}</definedName>
    <definedName name="PAZ_2" localSheetId="13" hidden="1">{"'Quadro'!$A$4:$BG$78"}</definedName>
    <definedName name="PAZ_2" hidden="1">{"'Quadro'!$A$4:$BG$78"}</definedName>
    <definedName name="pc" localSheetId="13" hidden="1">{#N/A,#N/A,FALSE,"ET-CAPA";#N/A,#N/A,FALSE,"ET-PAG1";#N/A,#N/A,FALSE,"ET-PAG2";#N/A,#N/A,FALSE,"ET-PAG3";#N/A,#N/A,FALSE,"ET-PAG4";#N/A,#N/A,FALSE,"ET-PAG5"}</definedName>
    <definedName name="pc" hidden="1">{#N/A,#N/A,FALSE,"ET-CAPA";#N/A,#N/A,FALSE,"ET-PAG1";#N/A,#N/A,FALSE,"ET-PAG2";#N/A,#N/A,FALSE,"ET-PAG3";#N/A,#N/A,FALSE,"ET-PAG4";#N/A,#N/A,FALSE,"ET-PAG5"}</definedName>
    <definedName name="PDCA" localSheetId="13" hidden="1">{"'RR'!$A$2:$E$81"}</definedName>
    <definedName name="PDCA" hidden="1">{"'RR'!$A$2:$E$81"}</definedName>
    <definedName name="PDCA_1" localSheetId="13" hidden="1">{"'RR'!$A$2:$E$81"}</definedName>
    <definedName name="PDCA_1" hidden="1">{"'RR'!$A$2:$E$81"}</definedName>
    <definedName name="PDCA_1_1" localSheetId="13" hidden="1">{"'RR'!$A$2:$E$81"}</definedName>
    <definedName name="PDCA_1_1" hidden="1">{"'RR'!$A$2:$E$81"}</definedName>
    <definedName name="PDCA_1_1_1" localSheetId="13" hidden="1">{"'RR'!$A$2:$E$81"}</definedName>
    <definedName name="PDCA_1_1_1" hidden="1">{"'RR'!$A$2:$E$81"}</definedName>
    <definedName name="PDCA_1_2" localSheetId="13" hidden="1">{"'RR'!$A$2:$E$81"}</definedName>
    <definedName name="PDCA_1_2" hidden="1">{"'RR'!$A$2:$E$81"}</definedName>
    <definedName name="PDCA_2" localSheetId="13" hidden="1">{"'RR'!$A$2:$E$81"}</definedName>
    <definedName name="PDCA_2" hidden="1">{"'RR'!$A$2:$E$81"}</definedName>
    <definedName name="PDF" hidden="1">[3]CMI!#REF!</definedName>
    <definedName name="PE05798REPLAN" localSheetId="13" hidden="1">{#N/A,#N/A,FALSE,"Cronograma";#N/A,#N/A,FALSE,"Cronogr. 2"}</definedName>
    <definedName name="PE05798REPLAN" hidden="1">{#N/A,#N/A,FALSE,"Cronograma";#N/A,#N/A,FALSE,"Cronogr. 2"}</definedName>
    <definedName name="Pendenci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ê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RSONAL" localSheetId="13" hidden="1">{#N/A,#N/A,FALSE,"310.1";#N/A,#N/A,FALSE,"321.1";#N/A,#N/A,FALSE,"320.3";#N/A,#N/A,FALSE,"330.1"}</definedName>
    <definedName name="PERSONAL" hidden="1">{#N/A,#N/A,FALSE,"310.1";#N/A,#N/A,FALSE,"321.1";#N/A,#N/A,FALSE,"320.3";#N/A,#N/A,FALSE,"330.1"}</definedName>
    <definedName name="pervp" hidden="1">#REF!</definedName>
    <definedName name="Pet" localSheetId="13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Pet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PEV" localSheetId="13" hidden="1">{"'Quadro'!$A$4:$BG$78"}</definedName>
    <definedName name="PEV" hidden="1">{"'Quadro'!$A$4:$BG$78"}</definedName>
    <definedName name="PEV_1" localSheetId="13" hidden="1">{"'Quadro'!$A$4:$BG$78"}</definedName>
    <definedName name="PEV_1" hidden="1">{"'Quadro'!$A$4:$BG$78"}</definedName>
    <definedName name="PEV_1_1" localSheetId="13" hidden="1">{"'Quadro'!$A$4:$BG$78"}</definedName>
    <definedName name="PEV_1_1" hidden="1">{"'Quadro'!$A$4:$BG$78"}</definedName>
    <definedName name="PEV_1_1_1" localSheetId="13" hidden="1">{"'Quadro'!$A$4:$BG$78"}</definedName>
    <definedName name="PEV_1_1_1" hidden="1">{"'Quadro'!$A$4:$BG$78"}</definedName>
    <definedName name="PEV_1_2" localSheetId="13" hidden="1">{"'Quadro'!$A$4:$BG$78"}</definedName>
    <definedName name="PEV_1_2" hidden="1">{"'Quadro'!$A$4:$BG$78"}</definedName>
    <definedName name="PEV_2" localSheetId="13" hidden="1">{"'Quadro'!$A$4:$BG$78"}</definedName>
    <definedName name="PEV_2" hidden="1">{"'Quadro'!$A$4:$BG$78"}</definedName>
    <definedName name="pinco" hidden="1">#REF!</definedName>
    <definedName name="pippo" hidden="1">#REF!</definedName>
    <definedName name="PISTA" localSheetId="13" hidden="1">{#N/A,#N/A,TRUE,"Serviços"}</definedName>
    <definedName name="PISTA" hidden="1">{#N/A,#N/A,TRUE,"Serviços"}</definedName>
    <definedName name="pjoiohgib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">#REF!</definedName>
    <definedName name="plamnsj" localSheetId="13" hidden="1">{#N/A,#N/A,TRUE,"Summary";#N/A,#N/A,TRUE,"Worksheet";#N/A,#N/A,TRUE,"CashFlow"}</definedName>
    <definedName name="plamnsj" hidden="1">{#N/A,#N/A,TRUE,"Summary";#N/A,#N/A,TRUE,"Worksheet";#N/A,#N/A,TRUE,"CashFlow"}</definedName>
    <definedName name="plamnsj_1" localSheetId="13" hidden="1">{#N/A,#N/A,TRUE,"Summary";#N/A,#N/A,TRUE,"Worksheet";#N/A,#N/A,TRUE,"CashFlow"}</definedName>
    <definedName name="plamnsj_1" hidden="1">{#N/A,#N/A,TRUE,"Summary";#N/A,#N/A,TRUE,"Worksheet";#N/A,#N/A,TRUE,"CashFlow"}</definedName>
    <definedName name="plamnsj_1_1" localSheetId="13" hidden="1">{#N/A,#N/A,TRUE,"Summary";#N/A,#N/A,TRUE,"Worksheet";#N/A,#N/A,TRUE,"CashFlow"}</definedName>
    <definedName name="plamnsj_1_1" hidden="1">{#N/A,#N/A,TRUE,"Summary";#N/A,#N/A,TRUE,"Worksheet";#N/A,#N/A,TRUE,"CashFlow"}</definedName>
    <definedName name="plamnsj_1_1_1" localSheetId="13" hidden="1">{#N/A,#N/A,TRUE,"Summary";#N/A,#N/A,TRUE,"Worksheet";#N/A,#N/A,TRUE,"CashFlow"}</definedName>
    <definedName name="plamnsj_1_1_1" hidden="1">{#N/A,#N/A,TRUE,"Summary";#N/A,#N/A,TRUE,"Worksheet";#N/A,#N/A,TRUE,"CashFlow"}</definedName>
    <definedName name="plamnsj_1_2" localSheetId="13" hidden="1">{#N/A,#N/A,TRUE,"Summary";#N/A,#N/A,TRUE,"Worksheet";#N/A,#N/A,TRUE,"CashFlow"}</definedName>
    <definedName name="plamnsj_1_2" hidden="1">{#N/A,#N/A,TRUE,"Summary";#N/A,#N/A,TRUE,"Worksheet";#N/A,#N/A,TRUE,"CashFlow"}</definedName>
    <definedName name="plamnsj_2" localSheetId="13" hidden="1">{#N/A,#N/A,TRUE,"Summary";#N/A,#N/A,TRUE,"Worksheet";#N/A,#N/A,TRUE,"CashFlow"}</definedName>
    <definedName name="plamnsj_2" hidden="1">{#N/A,#N/A,TRUE,"Summary";#N/A,#N/A,TRUE,"Worksheet";#N/A,#N/A,TRUE,"CashFlow"}</definedName>
    <definedName name="Pla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1" hidden="1">#REF!</definedName>
    <definedName name="Planejamento" localSheetId="13" hidden="1">{"'RR'!$A$2:$E$81"}</definedName>
    <definedName name="Planejamento" hidden="1">{"'RR'!$A$2:$E$81"}</definedName>
    <definedName name="Planejamento_1" localSheetId="13" hidden="1">{"'RR'!$A$2:$E$81"}</definedName>
    <definedName name="Planejamento_1" hidden="1">{"'RR'!$A$2:$E$81"}</definedName>
    <definedName name="Planejamento_1_1" localSheetId="13" hidden="1">{"'RR'!$A$2:$E$81"}</definedName>
    <definedName name="Planejamento_1_1" hidden="1">{"'RR'!$A$2:$E$81"}</definedName>
    <definedName name="Planejamento_1_1_1" localSheetId="13" hidden="1">{"'RR'!$A$2:$E$81"}</definedName>
    <definedName name="Planejamento_1_1_1" hidden="1">{"'RR'!$A$2:$E$81"}</definedName>
    <definedName name="Planejamento_1_2" localSheetId="13" hidden="1">{"'RR'!$A$2:$E$81"}</definedName>
    <definedName name="Planejamento_1_2" hidden="1">{"'RR'!$A$2:$E$81"}</definedName>
    <definedName name="Planejamento_2" localSheetId="13" hidden="1">{"'RR'!$A$2:$E$81"}</definedName>
    <definedName name="Planejamento_2" hidden="1">{"'RR'!$A$2:$E$81"}</definedName>
    <definedName name="plan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LAHA" localSheetId="13" hidden="1">{"PARTE1",#N/A,FALSE,"Plan1"}</definedName>
    <definedName name="PLANILAHA" hidden="1">{"PARTE1",#N/A,FALSE,"Plan1"}</definedName>
    <definedName name="planilha">#REF!</definedName>
    <definedName name="planilha25" hidden="1">#REF!</definedName>
    <definedName name="Plan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now" localSheetId="13" hidden="1">{"'gráf jan00'!$A$1:$AK$41"}</definedName>
    <definedName name="pnow" hidden="1">{"'gráf jan00'!$A$1:$AK$41"}</definedName>
    <definedName name="pnow_1" localSheetId="13" hidden="1">{"'gráf jan00'!$A$1:$AK$41"}</definedName>
    <definedName name="pnow_1" hidden="1">{"'gráf jan00'!$A$1:$AK$41"}</definedName>
    <definedName name="pnow_1_1" localSheetId="13" hidden="1">{"'gráf jan00'!$A$1:$AK$41"}</definedName>
    <definedName name="pnow_1_1" hidden="1">{"'gráf jan00'!$A$1:$AK$41"}</definedName>
    <definedName name="pnow_1_1_1" localSheetId="13" hidden="1">{"'gráf jan00'!$A$1:$AK$41"}</definedName>
    <definedName name="pnow_1_1_1" hidden="1">{"'gráf jan00'!$A$1:$AK$41"}</definedName>
    <definedName name="pnow_1_2" localSheetId="13" hidden="1">{"'gráf jan00'!$A$1:$AK$41"}</definedName>
    <definedName name="pnow_1_2" hidden="1">{"'gráf jan00'!$A$1:$AK$41"}</definedName>
    <definedName name="pnow_2" localSheetId="13" hidden="1">{"'gráf jan00'!$A$1:$AK$41"}</definedName>
    <definedName name="pnow_2" hidden="1">{"'gráf jan00'!$A$1:$AK$41"}</definedName>
    <definedName name="PO" hidden="1">4</definedName>
    <definedName name="POIUYT" localSheetId="13" hidden="1">{"'REL CUSTODIF'!$B$1:$H$72"}</definedName>
    <definedName name="POIUYT" hidden="1">{"'REL CUSTODIF'!$B$1:$H$72"}</definedName>
    <definedName name="POIUYT_1" localSheetId="13" hidden="1">{"'REL CUSTODIF'!$B$1:$H$72"}</definedName>
    <definedName name="POIUYT_1" hidden="1">{"'REL CUSTODIF'!$B$1:$H$72"}</definedName>
    <definedName name="POIUYT_1_1" localSheetId="13" hidden="1">{"'REL CUSTODIF'!$B$1:$H$72"}</definedName>
    <definedName name="POIUYT_1_1" hidden="1">{"'REL CUSTODIF'!$B$1:$H$72"}</definedName>
    <definedName name="POIUYT_1_1_1" localSheetId="13" hidden="1">{"'REL CUSTODIF'!$B$1:$H$72"}</definedName>
    <definedName name="POIUYT_1_1_1" hidden="1">{"'REL CUSTODIF'!$B$1:$H$72"}</definedName>
    <definedName name="POIUYT_1_2" localSheetId="13" hidden="1">{"'REL CUSTODIF'!$B$1:$H$72"}</definedName>
    <definedName name="POIUYT_1_2" hidden="1">{"'REL CUSTODIF'!$B$1:$H$72"}</definedName>
    <definedName name="POIUYT_2" localSheetId="13" hidden="1">{"'REL CUSTODIF'!$B$1:$H$72"}</definedName>
    <definedName name="POIUYT_2" hidden="1">{"'REL CUSTODIF'!$B$1:$H$72"}</definedName>
    <definedName name="pojnjhn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llyanna" localSheetId="13" hidden="1">{"'gráf jan00'!$A$1:$AK$41"}</definedName>
    <definedName name="pollyanna" hidden="1">{"'gráf jan00'!$A$1:$AK$41"}</definedName>
    <definedName name="pollyanna_1" localSheetId="13" hidden="1">{"'gráf jan00'!$A$1:$AK$41"}</definedName>
    <definedName name="pollyanna_1" hidden="1">{"'gráf jan00'!$A$1:$AK$41"}</definedName>
    <definedName name="pollyanna_1_1" localSheetId="13" hidden="1">{"'gráf jan00'!$A$1:$AK$41"}</definedName>
    <definedName name="pollyanna_1_1" hidden="1">{"'gráf jan00'!$A$1:$AK$41"}</definedName>
    <definedName name="pollyanna_1_1_1" localSheetId="13" hidden="1">{"'gráf jan00'!$A$1:$AK$41"}</definedName>
    <definedName name="pollyanna_1_1_1" hidden="1">{"'gráf jan00'!$A$1:$AK$41"}</definedName>
    <definedName name="pollyanna_1_2" localSheetId="13" hidden="1">{"'gráf jan00'!$A$1:$AK$41"}</definedName>
    <definedName name="pollyanna_1_2" hidden="1">{"'gráf jan00'!$A$1:$AK$41"}</definedName>
    <definedName name="pollyanna_2" localSheetId="13" hidden="1">{"'gráf jan00'!$A$1:$AK$41"}</definedName>
    <definedName name="pollyanna_2" hidden="1">{"'gráf jan00'!$A$1:$AK$41"}</definedName>
    <definedName name="Popular" localSheetId="13" hidden="1">{#N/A,#N/A,FALSE,"Cronograma";#N/A,#N/A,FALSE,"Cronogr. 2"}</definedName>
    <definedName name="Popular" hidden="1">{#N/A,#N/A,FALSE,"Cronograma";#N/A,#N/A,FALSE,"Cronogr. 2"}</definedName>
    <definedName name="Popular_1" localSheetId="13" hidden="1">{#N/A,#N/A,FALSE,"Cronograma";#N/A,#N/A,FALSE,"Cronogr. 2"}</definedName>
    <definedName name="Popular_1" hidden="1">{#N/A,#N/A,FALSE,"Cronograma";#N/A,#N/A,FALSE,"Cronogr. 2"}</definedName>
    <definedName name="Popular_1_1" localSheetId="13" hidden="1">{#N/A,#N/A,FALSE,"Cronograma";#N/A,#N/A,FALSE,"Cronogr. 2"}</definedName>
    <definedName name="Popular_1_1" hidden="1">{#N/A,#N/A,FALSE,"Cronograma";#N/A,#N/A,FALSE,"Cronogr. 2"}</definedName>
    <definedName name="Popular_1_1_1" localSheetId="13" hidden="1">{#N/A,#N/A,FALSE,"Cronograma";#N/A,#N/A,FALSE,"Cronogr. 2"}</definedName>
    <definedName name="Popular_1_1_1" hidden="1">{#N/A,#N/A,FALSE,"Cronograma";#N/A,#N/A,FALSE,"Cronogr. 2"}</definedName>
    <definedName name="Popular_1_2" localSheetId="13" hidden="1">{#N/A,#N/A,FALSE,"Cronograma";#N/A,#N/A,FALSE,"Cronogr. 2"}</definedName>
    <definedName name="Popular_1_2" hidden="1">{#N/A,#N/A,FALSE,"Cronograma";#N/A,#N/A,FALSE,"Cronogr. 2"}</definedName>
    <definedName name="Popular_2" localSheetId="13" hidden="1">{#N/A,#N/A,FALSE,"Cronograma";#N/A,#N/A,FALSE,"Cronogr. 2"}</definedName>
    <definedName name="Popular_2" hidden="1">{#N/A,#N/A,FALSE,"Cronograma";#N/A,#N/A,FALSE,"Cronogr. 2"}</definedName>
    <definedName name="portaria" hidden="1">#REF!</definedName>
    <definedName name="Portos1" localSheetId="13" hidden="1">{"'RR'!$A$2:$E$81"}</definedName>
    <definedName name="Portos1" hidden="1">{"'RR'!$A$2:$E$81"}</definedName>
    <definedName name="Portos1_1" localSheetId="13" hidden="1">{"'RR'!$A$2:$E$81"}</definedName>
    <definedName name="Portos1_1" hidden="1">{"'RR'!$A$2:$E$81"}</definedName>
    <definedName name="Portos1_1_1" localSheetId="13" hidden="1">{"'RR'!$A$2:$E$81"}</definedName>
    <definedName name="Portos1_1_1" hidden="1">{"'RR'!$A$2:$E$81"}</definedName>
    <definedName name="Portos1_1_1_1" localSheetId="13" hidden="1">{"'RR'!$A$2:$E$81"}</definedName>
    <definedName name="Portos1_1_1_1" hidden="1">{"'RR'!$A$2:$E$81"}</definedName>
    <definedName name="Portos1_1_2" localSheetId="13" hidden="1">{"'RR'!$A$2:$E$81"}</definedName>
    <definedName name="Portos1_1_2" hidden="1">{"'RR'!$A$2:$E$81"}</definedName>
    <definedName name="Portos1_2" localSheetId="13" hidden="1">{"'RR'!$A$2:$E$81"}</definedName>
    <definedName name="Portos1_2" hidden="1">{"'RR'!$A$2:$E$81"}</definedName>
    <definedName name="PORTU" localSheetId="13" hidden="1">{"'REL CUSTODIF'!$B$1:$H$72"}</definedName>
    <definedName name="PORTU" hidden="1">{"'REL CUSTODIF'!$B$1:$H$72"}</definedName>
    <definedName name="PORTU_1" localSheetId="13" hidden="1">{"'REL CUSTODIF'!$B$1:$H$72"}</definedName>
    <definedName name="PORTU_1" hidden="1">{"'REL CUSTODIF'!$B$1:$H$72"}</definedName>
    <definedName name="PORTU_1_1" localSheetId="13" hidden="1">{"'REL CUSTODIF'!$B$1:$H$72"}</definedName>
    <definedName name="PORTU_1_1" hidden="1">{"'REL CUSTODIF'!$B$1:$H$72"}</definedName>
    <definedName name="PORTU_1_1_1" localSheetId="13" hidden="1">{"'REL CUSTODIF'!$B$1:$H$72"}</definedName>
    <definedName name="PORTU_1_1_1" hidden="1">{"'REL CUSTODIF'!$B$1:$H$72"}</definedName>
    <definedName name="PORTU_1_2" localSheetId="13" hidden="1">{"'REL CUSTODIF'!$B$1:$H$72"}</definedName>
    <definedName name="PORTU_1_2" hidden="1">{"'REL CUSTODIF'!$B$1:$H$72"}</definedName>
    <definedName name="PORTU_2" localSheetId="13" hidden="1">{"'REL CUSTODIF'!$B$1:$H$72"}</definedName>
    <definedName name="PORTU_2" hidden="1">{"'REL CUSTODIF'!$B$1:$H$72"}</definedName>
    <definedName name="po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sição" hidden="1">#REF!</definedName>
    <definedName name="pp" hidden="1">#REF!</definedName>
    <definedName name="PP1.1">#REF!</definedName>
    <definedName name="PP1.10">#REF!</definedName>
    <definedName name="PP1.11">#REF!</definedName>
    <definedName name="PP1.12">#REF!</definedName>
    <definedName name="PP1.13">#REF!</definedName>
    <definedName name="PP1.14">#REF!</definedName>
    <definedName name="PP1.15">#REF!</definedName>
    <definedName name="PP1.2">#REF!</definedName>
    <definedName name="PP1.3">#REF!</definedName>
    <definedName name="PP1.4">#REF!</definedName>
    <definedName name="PP1.5">#REF!</definedName>
    <definedName name="PP1.6">#REF!</definedName>
    <definedName name="PP1.7">#REF!</definedName>
    <definedName name="PP1.8">#REF!</definedName>
    <definedName name="PP1.9">#REF!</definedName>
    <definedName name="ppp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ppp_1" localSheetId="13" hidden="1">{"'CptDifn'!$AA$32:$AG$32"}</definedName>
    <definedName name="pppp_1" hidden="1">{"'CptDifn'!$AA$32:$AG$32"}</definedName>
    <definedName name="pppp_1_1" localSheetId="13" hidden="1">{"'CptDifn'!$AA$32:$AG$32"}</definedName>
    <definedName name="pppp_1_1" hidden="1">{"'CptDifn'!$AA$32:$AG$32"}</definedName>
    <definedName name="pppp_1_1_1" localSheetId="13" hidden="1">{"'CptDifn'!$AA$32:$AG$32"}</definedName>
    <definedName name="pppp_1_1_1" hidden="1">{"'CptDifn'!$AA$32:$AG$32"}</definedName>
    <definedName name="pppp_1_2" localSheetId="13" hidden="1">{"'CptDifn'!$AA$32:$AG$32"}</definedName>
    <definedName name="pppp_1_2" hidden="1">{"'CptDifn'!$AA$32:$AG$32"}</definedName>
    <definedName name="pppp_2" localSheetId="13" hidden="1">{"'CptDifn'!$AA$32:$AG$32"}</definedName>
    <definedName name="pppp_2" hidden="1">{"'CptDifn'!$AA$32:$AG$32"}</definedName>
    <definedName name="PPPPP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PPPPPPPPPPPPPPPPPPPPPP" localSheetId="13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PPPPPPPPPPPPPPPPPPPPPPP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PPRA" localSheetId="13" hidden="1">{"'CptDifn'!$AA$32:$AG$32"}</definedName>
    <definedName name="PPRA" hidden="1">{"'CptDifn'!$AA$32:$AG$32"}</definedName>
    <definedName name="PPRA_1" localSheetId="13" hidden="1">{"'CptDifn'!$AA$32:$AG$32"}</definedName>
    <definedName name="PPRA_1" hidden="1">{"'CptDifn'!$AA$32:$AG$32"}</definedName>
    <definedName name="PPRA_1_1" localSheetId="13" hidden="1">{"'CptDifn'!$AA$32:$AG$32"}</definedName>
    <definedName name="PPRA_1_1" hidden="1">{"'CptDifn'!$AA$32:$AG$32"}</definedName>
    <definedName name="PPRA_1_1_1" localSheetId="13" hidden="1">{"'CptDifn'!$AA$32:$AG$32"}</definedName>
    <definedName name="PPRA_1_1_1" hidden="1">{"'CptDifn'!$AA$32:$AG$32"}</definedName>
    <definedName name="PPRA_1_2" localSheetId="13" hidden="1">{"'CptDifn'!$AA$32:$AG$32"}</definedName>
    <definedName name="PPRA_1_2" hidden="1">{"'CptDifn'!$AA$32:$AG$32"}</definedName>
    <definedName name="PPRA_2" localSheetId="13" hidden="1">{"'CptDifn'!$AA$32:$AG$32"}</definedName>
    <definedName name="PPRA_2" hidden="1">{"'CptDifn'!$AA$32:$AG$32"}</definedName>
    <definedName name="PPSA2" localSheetId="13" hidden="1">{"'REL CUSTODIF'!$B$1:$H$72"}</definedName>
    <definedName name="PPSA2" hidden="1">{"'REL CUSTODIF'!$B$1:$H$72"}</definedName>
    <definedName name="PQ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" localSheetId="13" hidden="1">{#N/A,#N/A,FALSE,"ET-CAPA";#N/A,#N/A,FALSE,"ET-PAG1";#N/A,#N/A,FALSE,"ET-PAG2";#N/A,#N/A,FALSE,"ET-PAG3";#N/A,#N/A,FALSE,"ET-PAG4";#N/A,#N/A,FALSE,"ET-PAG5"}</definedName>
    <definedName name="PRAT" hidden="1">{#N/A,#N/A,FALSE,"ET-CAPA";#N/A,#N/A,FALSE,"ET-PAG1";#N/A,#N/A,FALSE,"ET-PAG2";#N/A,#N/A,FALSE,"ET-PAG3";#N/A,#N/A,FALSE,"ET-PAG4";#N/A,#N/A,FALSE,"ET-PAG5"}</definedName>
    <definedName name="prati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i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RATICAB" localSheetId="13" hidden="1">{#N/A,#N/A,FALSE,"ET-CAPA";#N/A,#N/A,FALSE,"ET-PAG1";#N/A,#N/A,FALSE,"ET-PAG2";#N/A,#N/A,FALSE,"ET-PAG3";#N/A,#N/A,FALSE,"ET-PAG4";#N/A,#N/A,FALSE,"ET-PAG5"}</definedName>
    <definedName name="PRATICAB" hidden="1">{#N/A,#N/A,FALSE,"ET-CAPA";#N/A,#N/A,FALSE,"ET-PAG1";#N/A,#N/A,FALSE,"ET-PAG2";#N/A,#N/A,FALSE,"ET-PAG3";#N/A,#N/A,FALSE,"ET-PAG4";#N/A,#N/A,FALSE,"ET-PAG5"}</definedName>
    <definedName name="Prd" hidden="1">#N/A</definedName>
    <definedName name="PrdAux" hidden="1">#N/A</definedName>
    <definedName name="Preço" localSheetId="13" hidden="1">{#N/A,#N/A,FALSE,"Cronograma";#N/A,#N/A,FALSE,"Cronogr. 2"}</definedName>
    <definedName name="Preço" hidden="1">{#N/A,#N/A,FALSE,"Cronograma";#N/A,#N/A,FALSE,"Cronogr. 2"}</definedName>
    <definedName name="PREÇO_TOTAL_COMUM">IFERROR(SUMIFS(#REF!,#REF!,TRUE,#REF!,48)*(#REF!/SUM(#REF!)),0)</definedName>
    <definedName name="Preços" hidden="1">#REF!</definedName>
    <definedName name="premissas" hidden="1">#REF!</definedName>
    <definedName name="Pres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1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entes_Suple" localSheetId="13" hidden="1">{"'teste'!$B$2:$R$49"}</definedName>
    <definedName name="Presentes_Suple" hidden="1">{"'teste'!$B$2:$R$49"}</definedName>
    <definedName name="Previsao" localSheetId="13" hidden="1">{"'Índice'!$A$1:$K$49"}</definedName>
    <definedName name="Previsao" hidden="1">{"'Índice'!$A$1:$K$49"}</definedName>
    <definedName name="Print_Area_MI">#REF!</definedName>
    <definedName name="PRINT_TITLES_MI">#REF!</definedName>
    <definedName name="priordefinit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definit2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riorização" localSheetId="13" hidden="1">{"'gráf jan00'!$A$1:$AK$41"}</definedName>
    <definedName name="priorização" hidden="1">{"'gráf jan00'!$A$1:$AK$41"}</definedName>
    <definedName name="Prod" localSheetId="13" hidden="1">{"'IndicadoresRH'!$AA$50:$AP$67"}</definedName>
    <definedName name="Prod" hidden="1">{"'IndicadoresRH'!$AA$50:$AP$67"}</definedName>
    <definedName name="PROD_1" localSheetId="13" hidden="1">{#N/A,#N/A,TRUE,"Serviços"}</definedName>
    <definedName name="PROD_1" hidden="1">{#N/A,#N/A,TRUE,"Serviços"}</definedName>
    <definedName name="PROD_11" localSheetId="13" hidden="1">{#N/A,#N/A,TRUE,"Serviços"}</definedName>
    <definedName name="PROD_11" hidden="1">{#N/A,#N/A,TRUE,"Serviços"}</definedName>
    <definedName name="Produção" localSheetId="13" hidden="1">{"'REL CUSTODIF'!$B$1:$H$72"}</definedName>
    <definedName name="Produção" hidden="1">{"'REL CUSTODIF'!$B$1:$H$72"}</definedName>
    <definedName name="Prog.Excel._Set" localSheetId="13" hidden="1">{"'teste'!$B$2:$R$49"}</definedName>
    <definedName name="Prog.Excel._Set" hidden="1">{"'teste'!$B$2:$R$49"}</definedName>
    <definedName name="Prog.Excel._Set_1" localSheetId="13" hidden="1">{"'teste'!$B$2:$R$49"}</definedName>
    <definedName name="Prog.Excel._Set_1" hidden="1">{"'teste'!$B$2:$R$49"}</definedName>
    <definedName name="Prog.Excel._Set_1_1" localSheetId="13" hidden="1">{"'teste'!$B$2:$R$49"}</definedName>
    <definedName name="Prog.Excel._Set_1_1" hidden="1">{"'teste'!$B$2:$R$49"}</definedName>
    <definedName name="Prog.Excel._Set_1_1_1" localSheetId="13" hidden="1">{"'teste'!$B$2:$R$49"}</definedName>
    <definedName name="Prog.Excel._Set_1_1_1" hidden="1">{"'teste'!$B$2:$R$49"}</definedName>
    <definedName name="Prog.Excel._Set_1_2" localSheetId="13" hidden="1">{"'teste'!$B$2:$R$49"}</definedName>
    <definedName name="Prog.Excel._Set_1_2" hidden="1">{"'teste'!$B$2:$R$49"}</definedName>
    <definedName name="Prog.Excel._Set_2" localSheetId="13" hidden="1">{"'teste'!$B$2:$R$49"}</definedName>
    <definedName name="Prog.Excel._Set_2" hidden="1">{"'teste'!$B$2:$R$49"}</definedName>
    <definedName name="Programado" localSheetId="13" hidden="1">{"'teste'!$B$2:$R$49"}</definedName>
    <definedName name="Programado" hidden="1">{"'teste'!$B$2:$R$49"}</definedName>
    <definedName name="Programado_1" localSheetId="13" hidden="1">{"'teste'!$B$2:$R$49"}</definedName>
    <definedName name="Programado_1" hidden="1">{"'teste'!$B$2:$R$49"}</definedName>
    <definedName name="Programado_1_1" localSheetId="13" hidden="1">{"'teste'!$B$2:$R$49"}</definedName>
    <definedName name="Programado_1_1" hidden="1">{"'teste'!$B$2:$R$49"}</definedName>
    <definedName name="Programado_1_1_1" localSheetId="13" hidden="1">{"'teste'!$B$2:$R$49"}</definedName>
    <definedName name="Programado_1_1_1" hidden="1">{"'teste'!$B$2:$R$49"}</definedName>
    <definedName name="Programado_1_2" localSheetId="13" hidden="1">{"'teste'!$B$2:$R$49"}</definedName>
    <definedName name="Programado_1_2" hidden="1">{"'teste'!$B$2:$R$49"}</definedName>
    <definedName name="Programado_2" localSheetId="13" hidden="1">{"'teste'!$B$2:$R$49"}</definedName>
    <definedName name="Programado_2" hidden="1">{"'teste'!$B$2:$R$49"}</definedName>
    <definedName name="PROP1" localSheetId="13" hidden="1">{#N/A,#N/A,FALSE,"EXPORTAC";#N/A,#N/A,FALSE,"SUPEL94"}</definedName>
    <definedName name="PROP1" hidden="1">{#N/A,#N/A,FALSE,"EXPORTAC";#N/A,#N/A,FALSE,"SUPEL94"}</definedName>
    <definedName name="PROP1_1" localSheetId="13" hidden="1">{#N/A,#N/A,FALSE,"EXPORTAC";#N/A,#N/A,FALSE,"SUPEL94"}</definedName>
    <definedName name="PROP1_1" hidden="1">{#N/A,#N/A,FALSE,"EXPORTAC";#N/A,#N/A,FALSE,"SUPEL94"}</definedName>
    <definedName name="PROP1_1_1" localSheetId="13" hidden="1">{#N/A,#N/A,FALSE,"EXPORTAC";#N/A,#N/A,FALSE,"SUPEL94"}</definedName>
    <definedName name="PROP1_1_1" hidden="1">{#N/A,#N/A,FALSE,"EXPORTAC";#N/A,#N/A,FALSE,"SUPEL94"}</definedName>
    <definedName name="PROP1_1_1_1" localSheetId="13" hidden="1">{#N/A,#N/A,FALSE,"EXPORTAC";#N/A,#N/A,FALSE,"SUPEL94"}</definedName>
    <definedName name="PROP1_1_1_1" hidden="1">{#N/A,#N/A,FALSE,"EXPORTAC";#N/A,#N/A,FALSE,"SUPEL94"}</definedName>
    <definedName name="PROP1_1_2" localSheetId="13" hidden="1">{#N/A,#N/A,FALSE,"EXPORTAC";#N/A,#N/A,FALSE,"SUPEL94"}</definedName>
    <definedName name="PROP1_1_2" hidden="1">{#N/A,#N/A,FALSE,"EXPORTAC";#N/A,#N/A,FALSE,"SUPEL94"}</definedName>
    <definedName name="PROP1_2" localSheetId="13" hidden="1">{#N/A,#N/A,FALSE,"EXPORTAC";#N/A,#N/A,FALSE,"SUPEL94"}</definedName>
    <definedName name="PROP1_2" hidden="1">{#N/A,#N/A,FALSE,"EXPORTAC";#N/A,#N/A,FALSE,"SUPEL94"}</definedName>
    <definedName name="PROP3" localSheetId="13" hidden="1">{#N/A,#N/A,FALSE,"GQGEMPRE"}</definedName>
    <definedName name="PROP3" hidden="1">{#N/A,#N/A,FALSE,"GQGEMPRE"}</definedName>
    <definedName name="PROP3_1" localSheetId="13" hidden="1">{#N/A,#N/A,FALSE,"GQGEMPRE"}</definedName>
    <definedName name="PROP3_1" hidden="1">{#N/A,#N/A,FALSE,"GQGEMPRE"}</definedName>
    <definedName name="PROP3_1_1" localSheetId="13" hidden="1">{#N/A,#N/A,FALSE,"GQGEMPRE"}</definedName>
    <definedName name="PROP3_1_1" hidden="1">{#N/A,#N/A,FALSE,"GQGEMPRE"}</definedName>
    <definedName name="PROP3_1_1_1" localSheetId="13" hidden="1">{#N/A,#N/A,FALSE,"GQGEMPRE"}</definedName>
    <definedName name="PROP3_1_1_1" hidden="1">{#N/A,#N/A,FALSE,"GQGEMPRE"}</definedName>
    <definedName name="PROP3_1_2" localSheetId="13" hidden="1">{#N/A,#N/A,FALSE,"GQGEMPRE"}</definedName>
    <definedName name="PROP3_1_2" hidden="1">{#N/A,#N/A,FALSE,"GQGEMPRE"}</definedName>
    <definedName name="PROP3_2" localSheetId="13" hidden="1">{#N/A,#N/A,FALSE,"GQGEMPRE"}</definedName>
    <definedName name="PROP3_2" hidden="1">{#N/A,#N/A,FALSE,"GQGEMPRE"}</definedName>
    <definedName name="PROP4" localSheetId="13" hidden="1">{#N/A,#N/A,FALSE,"EXPORTAC";#N/A,#N/A,FALSE,"SUPEL94"}</definedName>
    <definedName name="PROP4" hidden="1">{#N/A,#N/A,FALSE,"EXPORTAC";#N/A,#N/A,FALSE,"SUPEL94"}</definedName>
    <definedName name="PROP4_1" localSheetId="13" hidden="1">{#N/A,#N/A,FALSE,"EXPORTAC";#N/A,#N/A,FALSE,"SUPEL94"}</definedName>
    <definedName name="PROP4_1" hidden="1">{#N/A,#N/A,FALSE,"EXPORTAC";#N/A,#N/A,FALSE,"SUPEL94"}</definedName>
    <definedName name="PROP4_1_1" localSheetId="13" hidden="1">{#N/A,#N/A,FALSE,"EXPORTAC";#N/A,#N/A,FALSE,"SUPEL94"}</definedName>
    <definedName name="PROP4_1_1" hidden="1">{#N/A,#N/A,FALSE,"EXPORTAC";#N/A,#N/A,FALSE,"SUPEL94"}</definedName>
    <definedName name="PROP4_1_1_1" localSheetId="13" hidden="1">{#N/A,#N/A,FALSE,"EXPORTAC";#N/A,#N/A,FALSE,"SUPEL94"}</definedName>
    <definedName name="PROP4_1_1_1" hidden="1">{#N/A,#N/A,FALSE,"EXPORTAC";#N/A,#N/A,FALSE,"SUPEL94"}</definedName>
    <definedName name="PROP4_1_2" localSheetId="13" hidden="1">{#N/A,#N/A,FALSE,"EXPORTAC";#N/A,#N/A,FALSE,"SUPEL94"}</definedName>
    <definedName name="PROP4_1_2" hidden="1">{#N/A,#N/A,FALSE,"EXPORTAC";#N/A,#N/A,FALSE,"SUPEL94"}</definedName>
    <definedName name="PROP4_2" localSheetId="13" hidden="1">{#N/A,#N/A,FALSE,"EXPORTAC";#N/A,#N/A,FALSE,"SUPEL94"}</definedName>
    <definedName name="PROP4_2" hidden="1">{#N/A,#N/A,FALSE,"EXPORTAC";#N/A,#N/A,FALSE,"SUPEL94"}</definedName>
    <definedName name="proposta" localSheetId="13" hidden="1">{"'Quadro'!$A$4:$BG$78"}</definedName>
    <definedName name="proposta" hidden="1">{"'Quadro'!$A$4:$BG$78"}</definedName>
    <definedName name="proposta_1" localSheetId="13" hidden="1">{"'Quadro'!$A$4:$BG$78"}</definedName>
    <definedName name="proposta_1" hidden="1">{"'Quadro'!$A$4:$BG$78"}</definedName>
    <definedName name="proposta_1_1" localSheetId="13" hidden="1">{"'Quadro'!$A$4:$BG$78"}</definedName>
    <definedName name="proposta_1_1" hidden="1">{"'Quadro'!$A$4:$BG$78"}</definedName>
    <definedName name="proposta_1_1_1" localSheetId="13" hidden="1">{"'Quadro'!$A$4:$BG$78"}</definedName>
    <definedName name="proposta_1_1_1" hidden="1">{"'Quadro'!$A$4:$BG$78"}</definedName>
    <definedName name="proposta_1_2" localSheetId="13" hidden="1">{"'Quadro'!$A$4:$BG$78"}</definedName>
    <definedName name="proposta_1_2" hidden="1">{"'Quadro'!$A$4:$BG$78"}</definedName>
    <definedName name="proposta_2" localSheetId="13" hidden="1">{"'Quadro'!$A$4:$BG$78"}</definedName>
    <definedName name="proposta_2" hidden="1">{"'Quadro'!$A$4:$BG$78"}</definedName>
    <definedName name="ProvisaoFolha">[13]DADOS!$E$5</definedName>
    <definedName name="PRRA" localSheetId="13" hidden="1">{"'CptDifn'!$AA$32:$AG$32"}</definedName>
    <definedName name="PRRA" hidden="1">{"'CptDifn'!$AA$32:$AG$32"}</definedName>
    <definedName name="PRRA_1" localSheetId="13" hidden="1">{"'CptDifn'!$AA$32:$AG$32"}</definedName>
    <definedName name="PRRA_1" hidden="1">{"'CptDifn'!$AA$32:$AG$32"}</definedName>
    <definedName name="PRRA_1_1" localSheetId="13" hidden="1">{"'CptDifn'!$AA$32:$AG$32"}</definedName>
    <definedName name="PRRA_1_1" hidden="1">{"'CptDifn'!$AA$32:$AG$32"}</definedName>
    <definedName name="PRRA_1_1_1" localSheetId="13" hidden="1">{"'CptDifn'!$AA$32:$AG$32"}</definedName>
    <definedName name="PRRA_1_1_1" hidden="1">{"'CptDifn'!$AA$32:$AG$32"}</definedName>
    <definedName name="PRRA_1_2" localSheetId="13" hidden="1">{"'CptDifn'!$AA$32:$AG$32"}</definedName>
    <definedName name="PRRA_1_2" hidden="1">{"'CptDifn'!$AA$32:$AG$32"}</definedName>
    <definedName name="PRRA_2" localSheetId="13" hidden="1">{"'CptDifn'!$AA$32:$AG$32"}</definedName>
    <definedName name="PRRA_2" hidden="1">{"'CptDifn'!$AA$32:$AG$32"}</definedName>
    <definedName name="prs" localSheetId="13" hidden="1">{#N/A,#N/A,FALSE,"310.1";#N/A,#N/A,FALSE,"321.1";#N/A,#N/A,FALSE,"320.3";#N/A,#N/A,FALSE,"330.1"}</definedName>
    <definedName name="prs" hidden="1">{#N/A,#N/A,FALSE,"310.1";#N/A,#N/A,FALSE,"321.1";#N/A,#N/A,FALSE,"320.3";#N/A,#N/A,FALSE,"330.1"}</definedName>
    <definedName name="pt">#REF!</definedName>
    <definedName name="pu" localSheetId="13" hidden="1">{"'CptDifn'!$AA$32:$AG$32"}</definedName>
    <definedName name="pu" hidden="1">{"'CptDifn'!$AA$32:$AG$32"}</definedName>
    <definedName name="pu_1" localSheetId="13" hidden="1">{"'CptDifn'!$AA$32:$AG$32"}</definedName>
    <definedName name="pu_1" hidden="1">{"'CptDifn'!$AA$32:$AG$32"}</definedName>
    <definedName name="pu_1_1" localSheetId="13" hidden="1">{"'CptDifn'!$AA$32:$AG$32"}</definedName>
    <definedName name="pu_1_1" hidden="1">{"'CptDifn'!$AA$32:$AG$32"}</definedName>
    <definedName name="pu_1_1_1" localSheetId="13" hidden="1">{"'CptDifn'!$AA$32:$AG$32"}</definedName>
    <definedName name="pu_1_1_1" hidden="1">{"'CptDifn'!$AA$32:$AG$32"}</definedName>
    <definedName name="pu_1_2" localSheetId="13" hidden="1">{"'CptDifn'!$AA$32:$AG$32"}</definedName>
    <definedName name="pu_1_2" hidden="1">{"'CptDifn'!$AA$32:$AG$32"}</definedName>
    <definedName name="pu_2" localSheetId="13" hidden="1">{"'CptDifn'!$AA$32:$AG$32"}</definedName>
    <definedName name="pu_2" hidden="1">{"'CptDifn'!$AA$32:$AG$32"}</definedName>
    <definedName name="pui" localSheetId="13" hidden="1">{"'gráf jan00'!$A$1:$AK$41"}</definedName>
    <definedName name="pui" hidden="1">{"'gráf jan00'!$A$1:$AK$41"}</definedName>
    <definedName name="pui_1" localSheetId="13" hidden="1">{"'gráf jan00'!$A$1:$AK$41"}</definedName>
    <definedName name="pui_1" hidden="1">{"'gráf jan00'!$A$1:$AK$41"}</definedName>
    <definedName name="pui_1_1" localSheetId="13" hidden="1">{"'gráf jan00'!$A$1:$AK$41"}</definedName>
    <definedName name="pui_1_1" hidden="1">{"'gráf jan00'!$A$1:$AK$41"}</definedName>
    <definedName name="pui_1_1_1" localSheetId="13" hidden="1">{"'gráf jan00'!$A$1:$AK$41"}</definedName>
    <definedName name="pui_1_1_1" hidden="1">{"'gráf jan00'!$A$1:$AK$41"}</definedName>
    <definedName name="pui_1_2" localSheetId="13" hidden="1">{"'gráf jan00'!$A$1:$AK$41"}</definedName>
    <definedName name="pui_1_2" hidden="1">{"'gráf jan00'!$A$1:$AK$41"}</definedName>
    <definedName name="pui_2" localSheetId="13" hidden="1">{"'gráf jan00'!$A$1:$AK$41"}</definedName>
    <definedName name="pui_2" hidden="1">{"'gráf jan00'!$A$1:$AK$41"}</definedName>
    <definedName name="Pun" hidden="1">#N/A</definedName>
    <definedName name="PX" localSheetId="13" hidden="1">{#N/A,#N/A,FALSE,"RELATÓRIO";#N/A,#N/A,FALSE,"RELATÓRIO"}</definedName>
    <definedName name="PX" hidden="1">{#N/A,#N/A,FALSE,"RELATÓRIO";#N/A,#N/A,FALSE,"RELATÓRIO"}</definedName>
    <definedName name="PX_1" localSheetId="13" hidden="1">{#N/A,#N/A,FALSE,"RELATÓRIO";#N/A,#N/A,FALSE,"RELATÓRIO"}</definedName>
    <definedName name="PX_1" hidden="1">{#N/A,#N/A,FALSE,"RELATÓRIO";#N/A,#N/A,FALSE,"RELATÓRIO"}</definedName>
    <definedName name="PX_1_1" localSheetId="13" hidden="1">{#N/A,#N/A,FALSE,"RELATÓRIO";#N/A,#N/A,FALSE,"RELATÓRIO"}</definedName>
    <definedName name="PX_1_1" hidden="1">{#N/A,#N/A,FALSE,"RELATÓRIO";#N/A,#N/A,FALSE,"RELATÓRIO"}</definedName>
    <definedName name="PX_1_1_1" localSheetId="13" hidden="1">{#N/A,#N/A,FALSE,"RELATÓRIO";#N/A,#N/A,FALSE,"RELATÓRIO"}</definedName>
    <definedName name="PX_1_1_1" hidden="1">{#N/A,#N/A,FALSE,"RELATÓRIO";#N/A,#N/A,FALSE,"RELATÓRIO"}</definedName>
    <definedName name="PX_1_2" localSheetId="13" hidden="1">{#N/A,#N/A,FALSE,"RELATÓRIO";#N/A,#N/A,FALSE,"RELATÓRIO"}</definedName>
    <definedName name="PX_1_2" hidden="1">{#N/A,#N/A,FALSE,"RELATÓRIO";#N/A,#N/A,FALSE,"RELATÓRIO"}</definedName>
    <definedName name="PX_2" localSheetId="13" hidden="1">{#N/A,#N/A,FALSE,"RELATÓRIO";#N/A,#N/A,FALSE,"RELATÓRIO"}</definedName>
    <definedName name="PX_2" hidden="1">{#N/A,#N/A,FALSE,"RELATÓRIO";#N/A,#N/A,FALSE,"RELATÓRIO"}</definedName>
    <definedName name="q" hidden="1">#REF!</definedName>
    <definedName name="Q_MOI_FIS">'[35]MOI-FIS'!$A$6:$R$265</definedName>
    <definedName name="QA" hidden="1">#REF!</definedName>
    <definedName name="qa_1" localSheetId="13" hidden="1">{"'CptDifn'!$AA$32:$AG$32"}</definedName>
    <definedName name="qa_1" hidden="1">{"'CptDifn'!$AA$32:$AG$32"}</definedName>
    <definedName name="qa_1_1" localSheetId="13" hidden="1">{"'CptDifn'!$AA$32:$AG$32"}</definedName>
    <definedName name="qa_1_1" hidden="1">{"'CptDifn'!$AA$32:$AG$32"}</definedName>
    <definedName name="qa_1_1_1" localSheetId="13" hidden="1">{"'CptDifn'!$AA$32:$AG$32"}</definedName>
    <definedName name="qa_1_1_1" hidden="1">{"'CptDifn'!$AA$32:$AG$32"}</definedName>
    <definedName name="qa_1_2" localSheetId="13" hidden="1">{"'CptDifn'!$AA$32:$AG$32"}</definedName>
    <definedName name="qa_1_2" hidden="1">{"'CptDifn'!$AA$32:$AG$32"}</definedName>
    <definedName name="qa_2" localSheetId="13" hidden="1">{"'CptDifn'!$AA$32:$AG$32"}</definedName>
    <definedName name="qa_2" hidden="1">{"'CptDifn'!$AA$32:$AG$32"}</definedName>
    <definedName name="QA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A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az_1" localSheetId="13" hidden="1">{"'gráf jan00'!$A$1:$AK$41"}</definedName>
    <definedName name="qaz_1" hidden="1">{"'gráf jan00'!$A$1:$AK$41"}</definedName>
    <definedName name="qaz_1_1" localSheetId="13" hidden="1">{"'gráf jan00'!$A$1:$AK$41"}</definedName>
    <definedName name="qaz_1_1" hidden="1">{"'gráf jan00'!$A$1:$AK$41"}</definedName>
    <definedName name="qaz_1_1_1" localSheetId="13" hidden="1">{"'gráf jan00'!$A$1:$AK$41"}</definedName>
    <definedName name="qaz_1_1_1" hidden="1">{"'gráf jan00'!$A$1:$AK$41"}</definedName>
    <definedName name="qaz_1_2" localSheetId="13" hidden="1">{"'gráf jan00'!$A$1:$AK$41"}</definedName>
    <definedName name="qaz_1_2" hidden="1">{"'gráf jan00'!$A$1:$AK$41"}</definedName>
    <definedName name="qaz_2" localSheetId="13" hidden="1">{"'gráf jan00'!$A$1:$AK$41"}</definedName>
    <definedName name="qaz_2" hidden="1">{"'gráf jan00'!$A$1:$AK$41"}</definedName>
    <definedName name="qb" localSheetId="13" hidden="1">{"'CptDifn'!$AA$32:$AG$32"}</definedName>
    <definedName name="qb" hidden="1">{"'CptDifn'!$AA$32:$AG$32"}</definedName>
    <definedName name="qb_1" localSheetId="13" hidden="1">{"'CptDifn'!$AA$32:$AG$32"}</definedName>
    <definedName name="qb_1" hidden="1">{"'CptDifn'!$AA$32:$AG$32"}</definedName>
    <definedName name="qb_1_1" localSheetId="13" hidden="1">{"'CptDifn'!$AA$32:$AG$32"}</definedName>
    <definedName name="qb_1_1" hidden="1">{"'CptDifn'!$AA$32:$AG$32"}</definedName>
    <definedName name="qb_1_1_1" localSheetId="13" hidden="1">{"'CptDifn'!$AA$32:$AG$32"}</definedName>
    <definedName name="qb_1_1_1" hidden="1">{"'CptDifn'!$AA$32:$AG$32"}</definedName>
    <definedName name="qb_1_2" localSheetId="13" hidden="1">{"'CptDifn'!$AA$32:$AG$32"}</definedName>
    <definedName name="qb_1_2" hidden="1">{"'CptDifn'!$AA$32:$AG$32"}</definedName>
    <definedName name="qb_2" localSheetId="13" hidden="1">{"'CptDifn'!$AA$32:$AG$32"}</definedName>
    <definedName name="qb_2" hidden="1">{"'CptDifn'!$AA$32:$AG$32"}</definedName>
    <definedName name="qc" localSheetId="13" hidden="1">{"'CptDifn'!$AA$32:$AG$32"}</definedName>
    <definedName name="qc" hidden="1">{"'CptDifn'!$AA$32:$AG$32"}</definedName>
    <definedName name="qc_1" localSheetId="13" hidden="1">{"'CptDifn'!$AA$32:$AG$32"}</definedName>
    <definedName name="qc_1" hidden="1">{"'CptDifn'!$AA$32:$AG$32"}</definedName>
    <definedName name="qc_1_1" localSheetId="13" hidden="1">{"'CptDifn'!$AA$32:$AG$32"}</definedName>
    <definedName name="qc_1_1" hidden="1">{"'CptDifn'!$AA$32:$AG$32"}</definedName>
    <definedName name="qc_1_1_1" localSheetId="13" hidden="1">{"'CptDifn'!$AA$32:$AG$32"}</definedName>
    <definedName name="qc_1_1_1" hidden="1">{"'CptDifn'!$AA$32:$AG$32"}</definedName>
    <definedName name="qc_1_2" localSheetId="13" hidden="1">{"'CptDifn'!$AA$32:$AG$32"}</definedName>
    <definedName name="qc_1_2" hidden="1">{"'CptDifn'!$AA$32:$AG$32"}</definedName>
    <definedName name="qc_2" localSheetId="13" hidden="1">{"'CptDifn'!$AA$32:$AG$32"}</definedName>
    <definedName name="qc_2" hidden="1">{"'CptDifn'!$AA$32:$AG$32"}</definedName>
    <definedName name="QD" hidden="1">#REF!</definedName>
    <definedName name="qd_1" localSheetId="13" hidden="1">{"'CptDifn'!$AA$32:$AG$32"}</definedName>
    <definedName name="qd_1" hidden="1">{"'CptDifn'!$AA$32:$AG$32"}</definedName>
    <definedName name="qd_1_1" localSheetId="13" hidden="1">{"'CptDifn'!$AA$32:$AG$32"}</definedName>
    <definedName name="qd_1_1" hidden="1">{"'CptDifn'!$AA$32:$AG$32"}</definedName>
    <definedName name="qd_1_1_1" localSheetId="13" hidden="1">{"'CptDifn'!$AA$32:$AG$32"}</definedName>
    <definedName name="qd_1_1_1" hidden="1">{"'CptDifn'!$AA$32:$AG$32"}</definedName>
    <definedName name="qd_1_2" localSheetId="13" hidden="1">{"'CptDifn'!$AA$32:$AG$32"}</definedName>
    <definedName name="qd_1_2" hidden="1">{"'CptDifn'!$AA$32:$AG$32"}</definedName>
    <definedName name="qd_2" localSheetId="13" hidden="1">{"'CptDifn'!$AA$32:$AG$32"}</definedName>
    <definedName name="qd_2" hidden="1">{"'CptDifn'!$AA$32:$AG$32"}</definedName>
    <definedName name="qe" localSheetId="13" hidden="1">{"'CptDifn'!$AA$32:$AG$32"}</definedName>
    <definedName name="qe" hidden="1">{"'CptDifn'!$AA$32:$AG$32"}</definedName>
    <definedName name="QEC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C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ERTT" localSheetId="13" hidden="1">{#N/A,#N/A,FALSE,"ORC-ACKE";#N/A,#N/A,FALSE,"RESUMO"}</definedName>
    <definedName name="QERTT" hidden="1">{#N/A,#N/A,FALSE,"ORC-ACKE";#N/A,#N/A,FALSE,"RESUMO"}</definedName>
    <definedName name="qewqewq" localSheetId="13" hidden="1">{"'Ocorrência_que_Impactaram'!$A$1:$Q$43"}</definedName>
    <definedName name="qewqewq" hidden="1">{"'Ocorrência_que_Impactaram'!$A$1:$Q$43"}</definedName>
    <definedName name="qewqewq_1" localSheetId="13" hidden="1">{"'Ocorrência_que_Impactaram'!$A$1:$Q$43"}</definedName>
    <definedName name="qewqewq_1" hidden="1">{"'Ocorrência_que_Impactaram'!$A$1:$Q$43"}</definedName>
    <definedName name="qewqewq_1_1" localSheetId="13" hidden="1">{"'Ocorrência_que_Impactaram'!$A$1:$Q$43"}</definedName>
    <definedName name="qewqewq_1_1" hidden="1">{"'Ocorrência_que_Impactaram'!$A$1:$Q$43"}</definedName>
    <definedName name="qewqewq_1_1_1" localSheetId="13" hidden="1">{"'Ocorrência_que_Impactaram'!$A$1:$Q$43"}</definedName>
    <definedName name="qewqewq_1_1_1" hidden="1">{"'Ocorrência_que_Impactaram'!$A$1:$Q$43"}</definedName>
    <definedName name="qewqewq_1_2" localSheetId="13" hidden="1">{"'Ocorrência_que_Impactaram'!$A$1:$Q$43"}</definedName>
    <definedName name="qewqewq_1_2" hidden="1">{"'Ocorrência_que_Impactaram'!$A$1:$Q$43"}</definedName>
    <definedName name="qewqewq_2" localSheetId="13" hidden="1">{"'Ocorrência_que_Impactaram'!$A$1:$Q$43"}</definedName>
    <definedName name="qewqewq_2" hidden="1">{"'Ocorrência_que_Impactaram'!$A$1:$Q$43"}</definedName>
    <definedName name="qewrqwerq" hidden="1">'[28]Report 31.12.04'!$K$24</definedName>
    <definedName name="qf" localSheetId="13" hidden="1">{"'CptDifn'!$AA$32:$AG$32"}</definedName>
    <definedName name="qf" hidden="1">{"'CptDifn'!$AA$32:$AG$32"}</definedName>
    <definedName name="qf_1" localSheetId="13" hidden="1">{"'CptDifn'!$AA$32:$AG$32"}</definedName>
    <definedName name="qf_1" hidden="1">{"'CptDifn'!$AA$32:$AG$32"}</definedName>
    <definedName name="qf_1_1" localSheetId="13" hidden="1">{"'CptDifn'!$AA$32:$AG$32"}</definedName>
    <definedName name="qf_1_1" hidden="1">{"'CptDifn'!$AA$32:$AG$32"}</definedName>
    <definedName name="qf_1_1_1" localSheetId="13" hidden="1">{"'CptDifn'!$AA$32:$AG$32"}</definedName>
    <definedName name="qf_1_1_1" hidden="1">{"'CptDifn'!$AA$32:$AG$32"}</definedName>
    <definedName name="qf_1_2" localSheetId="13" hidden="1">{"'CptDifn'!$AA$32:$AG$32"}</definedName>
    <definedName name="qf_1_2" hidden="1">{"'CptDifn'!$AA$32:$AG$32"}</definedName>
    <definedName name="qf_2" localSheetId="13" hidden="1">{"'CptDifn'!$AA$32:$AG$32"}</definedName>
    <definedName name="qf_2" hidden="1">{"'CptDifn'!$AA$32:$AG$32"}</definedName>
    <definedName name="qg" localSheetId="13" hidden="1">{"'CptDifn'!$AA$32:$AG$32"}</definedName>
    <definedName name="qg" hidden="1">{"'CptDifn'!$AA$32:$AG$32"}</definedName>
    <definedName name="qg_1" localSheetId="13" hidden="1">{"'CptDifn'!$AA$32:$AG$32"}</definedName>
    <definedName name="qg_1" hidden="1">{"'CptDifn'!$AA$32:$AG$32"}</definedName>
    <definedName name="qg_1_1" localSheetId="13" hidden="1">{"'CptDifn'!$AA$32:$AG$32"}</definedName>
    <definedName name="qg_1_1" hidden="1">{"'CptDifn'!$AA$32:$AG$32"}</definedName>
    <definedName name="qg_1_1_1" localSheetId="13" hidden="1">{"'CptDifn'!$AA$32:$AG$32"}</definedName>
    <definedName name="qg_1_1_1" hidden="1">{"'CptDifn'!$AA$32:$AG$32"}</definedName>
    <definedName name="qg_1_2" localSheetId="13" hidden="1">{"'CptDifn'!$AA$32:$AG$32"}</definedName>
    <definedName name="qg_1_2" hidden="1">{"'CptDifn'!$AA$32:$AG$32"}</definedName>
    <definedName name="qg_2" localSheetId="13" hidden="1">{"'CptDifn'!$AA$32:$AG$32"}</definedName>
    <definedName name="qg_2" hidden="1">{"'CptDifn'!$AA$32:$AG$32"}</definedName>
    <definedName name="qh" localSheetId="13" hidden="1">{"'CptDifn'!$AA$32:$AG$32"}</definedName>
    <definedName name="qh" hidden="1">{"'CptDifn'!$AA$32:$AG$32"}</definedName>
    <definedName name="qh_1" localSheetId="13" hidden="1">{"'CptDifn'!$AA$32:$AG$32"}</definedName>
    <definedName name="qh_1" hidden="1">{"'CptDifn'!$AA$32:$AG$32"}</definedName>
    <definedName name="qh_1_1" localSheetId="13" hidden="1">{"'CptDifn'!$AA$32:$AG$32"}</definedName>
    <definedName name="qh_1_1" hidden="1">{"'CptDifn'!$AA$32:$AG$32"}</definedName>
    <definedName name="qh_1_1_1" localSheetId="13" hidden="1">{"'CptDifn'!$AA$32:$AG$32"}</definedName>
    <definedName name="qh_1_1_1" hidden="1">{"'CptDifn'!$AA$32:$AG$32"}</definedName>
    <definedName name="qh_1_2" localSheetId="13" hidden="1">{"'CptDifn'!$AA$32:$AG$32"}</definedName>
    <definedName name="qh_1_2" hidden="1">{"'CptDifn'!$AA$32:$AG$32"}</definedName>
    <definedName name="qh_2" localSheetId="13" hidden="1">{"'CptDifn'!$AA$32:$AG$32"}</definedName>
    <definedName name="qh_2" hidden="1">{"'CptDifn'!$AA$32:$AG$32"}</definedName>
    <definedName name="qj" localSheetId="13" hidden="1">{"'CptDifn'!$AA$32:$AG$32"}</definedName>
    <definedName name="qj" hidden="1">{"'CptDifn'!$AA$32:$AG$32"}</definedName>
    <definedName name="qj_1" localSheetId="13" hidden="1">{"'CptDifn'!$AA$32:$AG$32"}</definedName>
    <definedName name="qj_1" hidden="1">{"'CptDifn'!$AA$32:$AG$32"}</definedName>
    <definedName name="qj_1_1" localSheetId="13" hidden="1">{"'CptDifn'!$AA$32:$AG$32"}</definedName>
    <definedName name="qj_1_1" hidden="1">{"'CptDifn'!$AA$32:$AG$32"}</definedName>
    <definedName name="qj_1_1_1" localSheetId="13" hidden="1">{"'CptDifn'!$AA$32:$AG$32"}</definedName>
    <definedName name="qj_1_1_1" hidden="1">{"'CptDifn'!$AA$32:$AG$32"}</definedName>
    <definedName name="qj_1_2" localSheetId="13" hidden="1">{"'CptDifn'!$AA$32:$AG$32"}</definedName>
    <definedName name="qj_1_2" hidden="1">{"'CptDifn'!$AA$32:$AG$32"}</definedName>
    <definedName name="qj_2" localSheetId="13" hidden="1">{"'CptDifn'!$AA$32:$AG$32"}</definedName>
    <definedName name="qj_2" hidden="1">{"'CptDifn'!$AA$32:$AG$32"}</definedName>
    <definedName name="qk" localSheetId="13" hidden="1">{"'CptDifn'!$AA$32:$AG$32"}</definedName>
    <definedName name="qk" hidden="1">{"'CptDifn'!$AA$32:$AG$32"}</definedName>
    <definedName name="qk_1" localSheetId="13" hidden="1">{"'CptDifn'!$AA$32:$AG$32"}</definedName>
    <definedName name="qk_1" hidden="1">{"'CptDifn'!$AA$32:$AG$32"}</definedName>
    <definedName name="qk_1_1" localSheetId="13" hidden="1">{"'CptDifn'!$AA$32:$AG$32"}</definedName>
    <definedName name="qk_1_1" hidden="1">{"'CptDifn'!$AA$32:$AG$32"}</definedName>
    <definedName name="qk_1_1_1" localSheetId="13" hidden="1">{"'CptDifn'!$AA$32:$AG$32"}</definedName>
    <definedName name="qk_1_1_1" hidden="1">{"'CptDifn'!$AA$32:$AG$32"}</definedName>
    <definedName name="qk_1_2" localSheetId="13" hidden="1">{"'CptDifn'!$AA$32:$AG$32"}</definedName>
    <definedName name="qk_1_2" hidden="1">{"'CptDifn'!$AA$32:$AG$32"}</definedName>
    <definedName name="qk_2" localSheetId="13" hidden="1">{"'CptDifn'!$AA$32:$AG$32"}</definedName>
    <definedName name="qk_2" hidden="1">{"'CptDifn'!$AA$32:$AG$32"}</definedName>
    <definedName name="qn" localSheetId="13" hidden="1">{"'CptDifn'!$AA$32:$AG$32"}</definedName>
    <definedName name="qn" hidden="1">{"'CptDifn'!$AA$32:$AG$32"}</definedName>
    <definedName name="qn_1" localSheetId="13" hidden="1">{"'CptDifn'!$AA$32:$AG$32"}</definedName>
    <definedName name="qn_1" hidden="1">{"'CptDifn'!$AA$32:$AG$32"}</definedName>
    <definedName name="qn_1_1" localSheetId="13" hidden="1">{"'CptDifn'!$AA$32:$AG$32"}</definedName>
    <definedName name="qn_1_1" hidden="1">{"'CptDifn'!$AA$32:$AG$32"}</definedName>
    <definedName name="qn_1_1_1" localSheetId="13" hidden="1">{"'CptDifn'!$AA$32:$AG$32"}</definedName>
    <definedName name="qn_1_1_1" hidden="1">{"'CptDifn'!$AA$32:$AG$32"}</definedName>
    <definedName name="qn_1_2" localSheetId="13" hidden="1">{"'CptDifn'!$AA$32:$AG$32"}</definedName>
    <definedName name="qn_1_2" hidden="1">{"'CptDifn'!$AA$32:$AG$32"}</definedName>
    <definedName name="qn_2" localSheetId="13" hidden="1">{"'CptDifn'!$AA$32:$AG$32"}</definedName>
    <definedName name="qn_2" hidden="1">{"'CptDifn'!$AA$32:$AG$32"}</definedName>
    <definedName name="q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" localSheetId="13" hidden="1">{"Pèrdues i Guanys analític.Català",#N/A,FALSE,"Català";"Pèrdues i G. analític.castellà",#N/A,FALSE,"Castellà"}</definedName>
    <definedName name="qq" hidden="1">{"Pèrdues i Guanys analític.Català",#N/A,FALSE,"Català";"Pèrdues i G. analític.castellà",#N/A,FALSE,"Castellà"}</definedName>
    <definedName name="QQ_1" localSheetId="13" hidden="1">{"'gráf jan00'!$A$1:$AK$41"}</definedName>
    <definedName name="QQ_1" hidden="1">{"'gráf jan00'!$A$1:$AK$41"}</definedName>
    <definedName name="QQ_1_1" localSheetId="13" hidden="1">{"'gráf jan00'!$A$1:$AK$41"}</definedName>
    <definedName name="QQ_1_1" hidden="1">{"'gráf jan00'!$A$1:$AK$41"}</definedName>
    <definedName name="QQ_1_1_1" localSheetId="13" hidden="1">{"'gráf jan00'!$A$1:$AK$41"}</definedName>
    <definedName name="QQ_1_1_1" hidden="1">{"'gráf jan00'!$A$1:$AK$41"}</definedName>
    <definedName name="QQ_1_2" localSheetId="13" hidden="1">{"'gráf jan00'!$A$1:$AK$41"}</definedName>
    <definedName name="QQ_1_2" hidden="1">{"'gráf jan00'!$A$1:$AK$41"}</definedName>
    <definedName name="QQ_2" localSheetId="13" hidden="1">{"'gráf jan00'!$A$1:$AK$41"}</definedName>
    <definedName name="QQ_2" hidden="1">{"'gráf jan00'!$A$1:$AK$41"}</definedName>
    <definedName name="QQASW" localSheetId="13" hidden="1">{"'Quadro'!$A$4:$BG$78"}</definedName>
    <definedName name="QQASW" hidden="1">{"'Quadro'!$A$4:$BG$78"}</definedName>
    <definedName name="QQASW_1" localSheetId="13" hidden="1">{"'Quadro'!$A$4:$BG$78"}</definedName>
    <definedName name="QQASW_1" hidden="1">{"'Quadro'!$A$4:$BG$78"}</definedName>
    <definedName name="QQASW_1_1" localSheetId="13" hidden="1">{"'Quadro'!$A$4:$BG$78"}</definedName>
    <definedName name="QQASW_1_1" hidden="1">{"'Quadro'!$A$4:$BG$78"}</definedName>
    <definedName name="QQASW_1_1_1" localSheetId="13" hidden="1">{"'Quadro'!$A$4:$BG$78"}</definedName>
    <definedName name="QQASW_1_1_1" hidden="1">{"'Quadro'!$A$4:$BG$78"}</definedName>
    <definedName name="QQASW_1_2" localSheetId="13" hidden="1">{"'Quadro'!$A$4:$BG$78"}</definedName>
    <definedName name="QQASW_1_2" hidden="1">{"'Quadro'!$A$4:$BG$78"}</definedName>
    <definedName name="QQASW_2" localSheetId="13" hidden="1">{"'Quadro'!$A$4:$BG$78"}</definedName>
    <definedName name="QQASW_2" hidden="1">{"'Quadro'!$A$4:$BG$78"}</definedName>
    <definedName name="QQP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P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'[25]Movim. DOAR (31_12_03)'!#REF!</definedName>
    <definedName name="QQQ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QQQQ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qqqqqq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_1" localSheetId="13" hidden="1">{"'gráf jan00'!$A$1:$AK$41"}</definedName>
    <definedName name="qqqqqq_1" hidden="1">{"'gráf jan00'!$A$1:$AK$41"}</definedName>
    <definedName name="qqqqqq_1_1" localSheetId="13" hidden="1">{"'gráf jan00'!$A$1:$AK$41"}</definedName>
    <definedName name="qqqqqq_1_1" hidden="1">{"'gráf jan00'!$A$1:$AK$41"}</definedName>
    <definedName name="qqqqqq_1_1_1" localSheetId="13" hidden="1">{"'gráf jan00'!$A$1:$AK$41"}</definedName>
    <definedName name="qqqqqq_1_1_1" hidden="1">{"'gráf jan00'!$A$1:$AK$41"}</definedName>
    <definedName name="qqqqqq_1_2" localSheetId="13" hidden="1">{"'gráf jan00'!$A$1:$AK$41"}</definedName>
    <definedName name="qqqqqq_1_2" hidden="1">{"'gráf jan00'!$A$1:$AK$41"}</definedName>
    <definedName name="qqqqqq_2" localSheetId="13" hidden="1">{"'gráf jan00'!$A$1:$AK$41"}</definedName>
    <definedName name="qqqqqq_2" hidden="1">{"'gráf jan00'!$A$1:$AK$41"}</definedName>
    <definedName name="qqqqqqq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qqqqqqq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qqqqqqqq" localSheetId="13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qqqqqqqqq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qqqqqqqqqqqqq" localSheetId="13" hidden="1">{"'gráf jan00'!$A$1:$AK$41"}</definedName>
    <definedName name="qqqqqqqqqqqqq" hidden="1">{"'gráf jan00'!$A$1:$AK$41"}</definedName>
    <definedName name="qqqqqqqqqqqqq_1" localSheetId="13" hidden="1">{"'gráf jan00'!$A$1:$AK$41"}</definedName>
    <definedName name="qqqqqqqqqqqqq_1" hidden="1">{"'gráf jan00'!$A$1:$AK$41"}</definedName>
    <definedName name="qqqqqqqqqqqqq_1_1" localSheetId="13" hidden="1">{"'gráf jan00'!$A$1:$AK$41"}</definedName>
    <definedName name="qqqqqqqqqqqqq_1_1" hidden="1">{"'gráf jan00'!$A$1:$AK$41"}</definedName>
    <definedName name="qqqqqqqqqqqqq_1_1_1" localSheetId="13" hidden="1">{"'gráf jan00'!$A$1:$AK$41"}</definedName>
    <definedName name="qqqqqqqqqqqqq_1_1_1" hidden="1">{"'gráf jan00'!$A$1:$AK$41"}</definedName>
    <definedName name="qqqqqqqqqqqqq_1_2" localSheetId="13" hidden="1">{"'gráf jan00'!$A$1:$AK$41"}</definedName>
    <definedName name="qqqqqqqqqqqqq_1_2" hidden="1">{"'gráf jan00'!$A$1:$AK$41"}</definedName>
    <definedName name="qqqqqqqqqqqqq_2" localSheetId="13" hidden="1">{"'gráf jan00'!$A$1:$AK$41"}</definedName>
    <definedName name="qqqqqqqqqqqqq_2" hidden="1">{"'gráf jan00'!$A$1:$AK$41"}</definedName>
    <definedName name="qqqqqqqqqqqqqqq" localSheetId="13" hidden="1">{"'Quadro'!$A$4:$BG$78"}</definedName>
    <definedName name="qqqqqqqqqqqqqqq" hidden="1">{"'Quadro'!$A$4:$BG$78"}</definedName>
    <definedName name="qqqqqqqqqqqqqqq_1" localSheetId="13" hidden="1">{"'Quadro'!$A$4:$BG$78"}</definedName>
    <definedName name="qqqqqqqqqqqqqqq_1" hidden="1">{"'Quadro'!$A$4:$BG$78"}</definedName>
    <definedName name="qqqqqqqqqqqqqqq_1_1" localSheetId="13" hidden="1">{"'Quadro'!$A$4:$BG$78"}</definedName>
    <definedName name="qqqqqqqqqqqqqqq_1_1" hidden="1">{"'Quadro'!$A$4:$BG$78"}</definedName>
    <definedName name="qqqqqqqqqqqqqqq_1_1_1" localSheetId="13" hidden="1">{"'Quadro'!$A$4:$BG$78"}</definedName>
    <definedName name="qqqqqqqqqqqqqqq_1_1_1" hidden="1">{"'Quadro'!$A$4:$BG$78"}</definedName>
    <definedName name="qqqqqqqqqqqqqqq_1_2" localSheetId="13" hidden="1">{"'Quadro'!$A$4:$BG$78"}</definedName>
    <definedName name="qqqqqqqqqqqqqqq_1_2" hidden="1">{"'Quadro'!$A$4:$BG$78"}</definedName>
    <definedName name="qqqqqqqqqqqqqqq_2" localSheetId="13" hidden="1">{"'Quadro'!$A$4:$BG$78"}</definedName>
    <definedName name="qqqqqqqqqqqqqqq_2" hidden="1">{"'Quadro'!$A$4:$BG$78"}</definedName>
    <definedName name="qqqqqqqqqqqqqqqqqqqqqqqqq" hidden="1">#REF!</definedName>
    <definedName name="qqw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" localSheetId="13" hidden="1">{#N/A,#N/A,TRUE,"BD 97";#N/A,#N/A,TRUE,"IR E CS 1997";#N/A,#N/A,TRUE,"CONTINGÊNCIAS";#N/A,#N/A,TRUE,"AD_EX_97";#N/A,#N/A,TRUE,"PR ND";#N/A,#N/A,TRUE,"8191";#N/A,#N/A,TRUE,"8383";#N/A,#N/A,TRUE,"MP 1024"}</definedName>
    <definedName name="qs" hidden="1">{#N/A,#N/A,TRUE,"BD 97";#N/A,#N/A,TRUE,"IR E CS 1997";#N/A,#N/A,TRUE,"CONTINGÊNCIAS";#N/A,#N/A,TRUE,"AD_EX_97";#N/A,#N/A,TRUE,"PR ND";#N/A,#N/A,TRUE,"8191";#N/A,#N/A,TRUE,"8383";#N/A,#N/A,TRUE,"MP 1024"}</definedName>
    <definedName name="qs_1" localSheetId="13" hidden="1">{#N/A,#N/A,TRUE,"BD 97";#N/A,#N/A,TRUE,"IR E CS 1997";#N/A,#N/A,TRUE,"CONTINGÊNCIAS";#N/A,#N/A,TRUE,"AD_EX_97";#N/A,#N/A,TRUE,"PR ND";#N/A,#N/A,TRUE,"8191";#N/A,#N/A,TRUE,"8383";#N/A,#N/A,TRUE,"MP 1024"}</definedName>
    <definedName name="qs_1" hidden="1">{#N/A,#N/A,TRUE,"BD 97";#N/A,#N/A,TRUE,"IR E CS 1997";#N/A,#N/A,TRUE,"CONTINGÊNCIAS";#N/A,#N/A,TRUE,"AD_EX_97";#N/A,#N/A,TRUE,"PR ND";#N/A,#N/A,TRUE,"8191";#N/A,#N/A,TRUE,"8383";#N/A,#N/A,TRUE,"MP 1024"}</definedName>
    <definedName name="qs_1_1" localSheetId="13" hidden="1">{"'CptDifn'!$AA$32:$AG$32"}</definedName>
    <definedName name="qs_1_1" hidden="1">{"'CptDifn'!$AA$32:$AG$32"}</definedName>
    <definedName name="qs_1_1_1" localSheetId="13" hidden="1">{"'CptDifn'!$AA$32:$AG$32"}</definedName>
    <definedName name="qs_1_1_1" hidden="1">{"'CptDifn'!$AA$32:$AG$32"}</definedName>
    <definedName name="qs_1_2" localSheetId="13" hidden="1">{"'CptDifn'!$AA$32:$AG$32"}</definedName>
    <definedName name="qs_1_2" hidden="1">{"'CptDifn'!$AA$32:$AG$32"}</definedName>
    <definedName name="qs_2" localSheetId="13" hidden="1">{"'CptDifn'!$AA$32:$AG$32"}</definedName>
    <definedName name="qs_2" hidden="1">{"'CptDifn'!$AA$32:$AG$32"}</definedName>
    <definedName name="qsfd" localSheetId="13" hidden="1">{#N/A,#N/A,TRUE,"Cover sheet";#N/A,#N/A,TRUE,"INPUTS";#N/A,#N/A,TRUE,"OUTPUTS";#N/A,#N/A,TRUE,"VALUATION"}</definedName>
    <definedName name="qsfd" hidden="1">{#N/A,#N/A,TRUE,"Cover sheet";#N/A,#N/A,TRUE,"INPUTS";#N/A,#N/A,TRUE,"OUTPUTS";#N/A,#N/A,TRUE,"VALUATION"}</definedName>
    <definedName name="qsfd_1" localSheetId="13" hidden="1">{#N/A,#N/A,TRUE,"Cover sheet";#N/A,#N/A,TRUE,"INPUTS";#N/A,#N/A,TRUE,"OUTPUTS";#N/A,#N/A,TRUE,"VALUATION"}</definedName>
    <definedName name="qsfd_1" hidden="1">{#N/A,#N/A,TRUE,"Cover sheet";#N/A,#N/A,TRUE,"INPUTS";#N/A,#N/A,TRUE,"OUTPUTS";#N/A,#N/A,TRUE,"VALUATION"}</definedName>
    <definedName name="qsfd_1_1" localSheetId="13" hidden="1">{#N/A,#N/A,TRUE,"Cover sheet";#N/A,#N/A,TRUE,"INPUTS";#N/A,#N/A,TRUE,"OUTPUTS";#N/A,#N/A,TRUE,"VALUATION"}</definedName>
    <definedName name="qsfd_1_1" hidden="1">{#N/A,#N/A,TRUE,"Cover sheet";#N/A,#N/A,TRUE,"INPUTS";#N/A,#N/A,TRUE,"OUTPUTS";#N/A,#N/A,TRUE,"VALUATION"}</definedName>
    <definedName name="qsfd_1_1_1" localSheetId="13" hidden="1">{#N/A,#N/A,TRUE,"Cover sheet";#N/A,#N/A,TRUE,"INPUTS";#N/A,#N/A,TRUE,"OUTPUTS";#N/A,#N/A,TRUE,"VALUATION"}</definedName>
    <definedName name="qsfd_1_1_1" hidden="1">{#N/A,#N/A,TRUE,"Cover sheet";#N/A,#N/A,TRUE,"INPUTS";#N/A,#N/A,TRUE,"OUTPUTS";#N/A,#N/A,TRUE,"VALUATION"}</definedName>
    <definedName name="qsfd_1_2" localSheetId="13" hidden="1">{#N/A,#N/A,TRUE,"Cover sheet";#N/A,#N/A,TRUE,"INPUTS";#N/A,#N/A,TRUE,"OUTPUTS";#N/A,#N/A,TRUE,"VALUATION"}</definedName>
    <definedName name="qsfd_1_2" hidden="1">{#N/A,#N/A,TRUE,"Cover sheet";#N/A,#N/A,TRUE,"INPUTS";#N/A,#N/A,TRUE,"OUTPUTS";#N/A,#N/A,TRUE,"VALUATION"}</definedName>
    <definedName name="qsfd_2" localSheetId="13" hidden="1">{#N/A,#N/A,TRUE,"Cover sheet";#N/A,#N/A,TRUE,"INPUTS";#N/A,#N/A,TRUE,"OUTPUTS";#N/A,#N/A,TRUE,"VALUATION"}</definedName>
    <definedName name="qsfd_2" hidden="1">{#N/A,#N/A,TRUE,"Cover sheet";#N/A,#N/A,TRUE,"INPUTS";#N/A,#N/A,TRUE,"OUTPUTS";#N/A,#N/A,TRUE,"VALUATION"}</definedName>
    <definedName name="QTD" hidden="1">#REF!</definedName>
    <definedName name="QtEq" hidden="1">#REF!</definedName>
    <definedName name="QtMo" hidden="1">#REF!</definedName>
    <definedName name="QtMp" hidden="1">#REF!</definedName>
    <definedName name="QtTr" hidden="1">#REF!</definedName>
    <definedName name="Qualidade_050106" localSheetId="13" hidden="1">{#N/A,#N/A,FALSE,"RELATÓRIO";#N/A,#N/A,FALSE,"RELATÓRIO"}</definedName>
    <definedName name="Qualidade_050106" hidden="1">{#N/A,#N/A,FALSE,"RELATÓRIO";#N/A,#N/A,FALSE,"RELATÓRIO"}</definedName>
    <definedName name="Qualidade_050106_1" localSheetId="13" hidden="1">{#N/A,#N/A,FALSE,"RELATÓRIO";#N/A,#N/A,FALSE,"RELATÓRIO"}</definedName>
    <definedName name="Qualidade_050106_1" hidden="1">{#N/A,#N/A,FALSE,"RELATÓRIO";#N/A,#N/A,FALSE,"RELATÓRIO"}</definedName>
    <definedName name="Qualidade_050106_1_1" localSheetId="13" hidden="1">{#N/A,#N/A,FALSE,"RELATÓRIO";#N/A,#N/A,FALSE,"RELATÓRIO"}</definedName>
    <definedName name="Qualidade_050106_1_1" hidden="1">{#N/A,#N/A,FALSE,"RELATÓRIO";#N/A,#N/A,FALSE,"RELATÓRIO"}</definedName>
    <definedName name="Qualidade_050106_1_1_1" localSheetId="13" hidden="1">{#N/A,#N/A,FALSE,"RELATÓRIO";#N/A,#N/A,FALSE,"RELATÓRIO"}</definedName>
    <definedName name="Qualidade_050106_1_1_1" hidden="1">{#N/A,#N/A,FALSE,"RELATÓRIO";#N/A,#N/A,FALSE,"RELATÓRIO"}</definedName>
    <definedName name="Qualidade_050106_1_2" localSheetId="13" hidden="1">{#N/A,#N/A,FALSE,"RELATÓRIO";#N/A,#N/A,FALSE,"RELATÓRIO"}</definedName>
    <definedName name="Qualidade_050106_1_2" hidden="1">{#N/A,#N/A,FALSE,"RELATÓRIO";#N/A,#N/A,FALSE,"RELATÓRIO"}</definedName>
    <definedName name="Qualidade_050106_2" localSheetId="13" hidden="1">{#N/A,#N/A,FALSE,"RELATÓRIO";#N/A,#N/A,FALSE,"RELATÓRIO"}</definedName>
    <definedName name="Qualidade_050106_2" hidden="1">{#N/A,#N/A,FALSE,"RELATÓRIO";#N/A,#N/A,FALSE,"RELATÓRIO"}</definedName>
    <definedName name="QUANT">#REF!</definedName>
    <definedName name="que" localSheetId="13" hidden="1">{#N/A,#N/A,FALSE,"PCOL"}</definedName>
    <definedName name="que" hidden="1">{#N/A,#N/A,FALSE,"PCOL"}</definedName>
    <definedName name="que_1" localSheetId="13" hidden="1">{#N/A,#N/A,FALSE,"PCOL"}</definedName>
    <definedName name="que_1" hidden="1">{#N/A,#N/A,FALSE,"PCOL"}</definedName>
    <definedName name="que_1_1" localSheetId="13" hidden="1">{#N/A,#N/A,FALSE,"PCOL"}</definedName>
    <definedName name="que_1_1" hidden="1">{#N/A,#N/A,FALSE,"PCOL"}</definedName>
    <definedName name="que_1_1_1" localSheetId="13" hidden="1">{#N/A,#N/A,FALSE,"PCOL"}</definedName>
    <definedName name="que_1_1_1" hidden="1">{#N/A,#N/A,FALSE,"PCOL"}</definedName>
    <definedName name="que_1_2" localSheetId="13" hidden="1">{#N/A,#N/A,FALSE,"PCOL"}</definedName>
    <definedName name="que_1_2" hidden="1">{#N/A,#N/A,FALSE,"PCOL"}</definedName>
    <definedName name="que_2" localSheetId="13" hidden="1">{#N/A,#N/A,FALSE,"PCOL"}</definedName>
    <definedName name="que_2" hidden="1">{#N/A,#N/A,FALSE,"PCOL"}</definedName>
    <definedName name="Quebras" localSheetId="13" hidden="1">{"'RR'!$A$2:$E$81"}</definedName>
    <definedName name="Quebras" hidden="1">{"'RR'!$A$2:$E$81"}</definedName>
    <definedName name="quim" localSheetId="13" hidden="1">{#N/A,#N/A,FALSE,"ET-CAPA";#N/A,#N/A,FALSE,"ET-PAG1";#N/A,#N/A,FALSE,"ET-PAG2";#N/A,#N/A,FALSE,"ET-PAG3";#N/A,#N/A,FALSE,"ET-PAG4";#N/A,#N/A,FALSE,"ET-PAG5"}</definedName>
    <definedName name="quim" hidden="1">{#N/A,#N/A,FALSE,"ET-CAPA";#N/A,#N/A,FALSE,"ET-PAG1";#N/A,#N/A,FALSE,"ET-PAG2";#N/A,#N/A,FALSE,"ET-PAG3";#N/A,#N/A,FALSE,"ET-PAG4";#N/A,#N/A,FALSE,"ET-PAG5"}</definedName>
    <definedName name="QUQT" localSheetId="13" hidden="1">{"'gráf jan00'!$A$1:$AK$41"}</definedName>
    <definedName name="QUQT" hidden="1">{"'gráf jan00'!$A$1:$AK$41"}</definedName>
    <definedName name="QUQT_1" localSheetId="13" hidden="1">{"'gráf jan00'!$A$1:$AK$41"}</definedName>
    <definedName name="QUQT_1" hidden="1">{"'gráf jan00'!$A$1:$AK$41"}</definedName>
    <definedName name="QUQT_1_1" localSheetId="13" hidden="1">{"'gráf jan00'!$A$1:$AK$41"}</definedName>
    <definedName name="QUQT_1_1" hidden="1">{"'gráf jan00'!$A$1:$AK$41"}</definedName>
    <definedName name="QUQT_1_1_1" localSheetId="13" hidden="1">{"'gráf jan00'!$A$1:$AK$41"}</definedName>
    <definedName name="QUQT_1_1_1" hidden="1">{"'gráf jan00'!$A$1:$AK$41"}</definedName>
    <definedName name="QUQT_1_2" localSheetId="13" hidden="1">{"'gráf jan00'!$A$1:$AK$41"}</definedName>
    <definedName name="QUQT_1_2" hidden="1">{"'gráf jan00'!$A$1:$AK$41"}</definedName>
    <definedName name="QUQT_2" localSheetId="13" hidden="1">{"'gráf jan00'!$A$1:$AK$41"}</definedName>
    <definedName name="QUQT_2" hidden="1">{"'gráf jan00'!$A$1:$AK$41"}</definedName>
    <definedName name="qv" localSheetId="13" hidden="1">{"'CptDifn'!$AA$32:$AG$32"}</definedName>
    <definedName name="qv" hidden="1">{"'CptDifn'!$AA$32:$AG$32"}</definedName>
    <definedName name="qv_1" localSheetId="13" hidden="1">{"'CptDifn'!$AA$32:$AG$32"}</definedName>
    <definedName name="qv_1" hidden="1">{"'CptDifn'!$AA$32:$AG$32"}</definedName>
    <definedName name="qv_1_1" localSheetId="13" hidden="1">{"'CptDifn'!$AA$32:$AG$32"}</definedName>
    <definedName name="qv_1_1" hidden="1">{"'CptDifn'!$AA$32:$AG$32"}</definedName>
    <definedName name="qv_1_1_1" localSheetId="13" hidden="1">{"'CptDifn'!$AA$32:$AG$32"}</definedName>
    <definedName name="qv_1_1_1" hidden="1">{"'CptDifn'!$AA$32:$AG$32"}</definedName>
    <definedName name="qv_1_2" localSheetId="13" hidden="1">{"'CptDifn'!$AA$32:$AG$32"}</definedName>
    <definedName name="qv_1_2" hidden="1">{"'CptDifn'!$AA$32:$AG$32"}</definedName>
    <definedName name="qv_2" localSheetId="13" hidden="1">{"'CptDifn'!$AA$32:$AG$32"}</definedName>
    <definedName name="qv_2" hidden="1">{"'CptDifn'!$AA$32:$AG$32"}</definedName>
    <definedName name="QW" localSheetId="13" hidden="1">{#N/A,#N/A,TRUE,"K2 e MEIA";#N/A,#N/A,TRUE,"K3";#N/A,#N/A,TRUE,"K4";#N/A,#N/A,TRUE,"PERFIL U";#N/A,#N/A,TRUE,"BCHA"}</definedName>
    <definedName name="QW" hidden="1">{#N/A,#N/A,TRUE,"K2 e MEIA";#N/A,#N/A,TRUE,"K3";#N/A,#N/A,TRUE,"K4";#N/A,#N/A,TRUE,"PERFIL U";#N/A,#N/A,TRUE,"BCHA"}</definedName>
    <definedName name="QW_1" localSheetId="13" hidden="1">{#N/A,#N/A,TRUE,"K2 e MEIA";#N/A,#N/A,TRUE,"K3";#N/A,#N/A,TRUE,"K4";#N/A,#N/A,TRUE,"PERFIL U";#N/A,#N/A,TRUE,"BCHA"}</definedName>
    <definedName name="QW_1" hidden="1">{#N/A,#N/A,TRUE,"K2 e MEIA";#N/A,#N/A,TRUE,"K3";#N/A,#N/A,TRUE,"K4";#N/A,#N/A,TRUE,"PERFIL U";#N/A,#N/A,TRUE,"BCHA"}</definedName>
    <definedName name="QW_1_1" localSheetId="13" hidden="1">{#N/A,#N/A,TRUE,"K2 e MEIA";#N/A,#N/A,TRUE,"K3";#N/A,#N/A,TRUE,"K4";#N/A,#N/A,TRUE,"PERFIL U";#N/A,#N/A,TRUE,"BCHA"}</definedName>
    <definedName name="QW_1_1" hidden="1">{#N/A,#N/A,TRUE,"K2 e MEIA";#N/A,#N/A,TRUE,"K3";#N/A,#N/A,TRUE,"K4";#N/A,#N/A,TRUE,"PERFIL U";#N/A,#N/A,TRUE,"BCHA"}</definedName>
    <definedName name="QW_1_1_1" localSheetId="13" hidden="1">{#N/A,#N/A,TRUE,"K2 e MEIA";#N/A,#N/A,TRUE,"K3";#N/A,#N/A,TRUE,"K4";#N/A,#N/A,TRUE,"PERFIL U";#N/A,#N/A,TRUE,"BCHA"}</definedName>
    <definedName name="QW_1_1_1" hidden="1">{#N/A,#N/A,TRUE,"K2 e MEIA";#N/A,#N/A,TRUE,"K3";#N/A,#N/A,TRUE,"K4";#N/A,#N/A,TRUE,"PERFIL U";#N/A,#N/A,TRUE,"BCHA"}</definedName>
    <definedName name="QW_1_2" localSheetId="13" hidden="1">{#N/A,#N/A,TRUE,"K2 e MEIA";#N/A,#N/A,TRUE,"K3";#N/A,#N/A,TRUE,"K4";#N/A,#N/A,TRUE,"PERFIL U";#N/A,#N/A,TRUE,"BCHA"}</definedName>
    <definedName name="QW_1_2" hidden="1">{#N/A,#N/A,TRUE,"K2 e MEIA";#N/A,#N/A,TRUE,"K3";#N/A,#N/A,TRUE,"K4";#N/A,#N/A,TRUE,"PERFIL U";#N/A,#N/A,TRUE,"BCHA"}</definedName>
    <definedName name="QW_2" localSheetId="13" hidden="1">{#N/A,#N/A,TRUE,"K2 e MEIA";#N/A,#N/A,TRUE,"K3";#N/A,#N/A,TRUE,"K4";#N/A,#N/A,TRUE,"PERFIL U";#N/A,#N/A,TRUE,"BCHA"}</definedName>
    <definedName name="QW_2" hidden="1">{#N/A,#N/A,TRUE,"K2 e MEIA";#N/A,#N/A,TRUE,"K3";#N/A,#N/A,TRUE,"K4";#N/A,#N/A,TRUE,"PERFIL U";#N/A,#N/A,TRUE,"BCHA"}</definedName>
    <definedName name="QWE" localSheetId="13" hidden="1">{"'gráf jan00'!$A$1:$AK$41"}</definedName>
    <definedName name="QWE" hidden="1">{"'gráf jan00'!$A$1:$AK$41"}</definedName>
    <definedName name="qwee" hidden="1">'[28]Mapa Empréstimos {ppc}'!$P$59</definedName>
    <definedName name="qweeererr" localSheetId="13" hidden="1">{"'RR'!$A$2:$E$81"}</definedName>
    <definedName name="qweeererr" hidden="1">{"'RR'!$A$2:$E$81"}</definedName>
    <definedName name="qweeererr_1" localSheetId="13" hidden="1">{"'RR'!$A$2:$E$81"}</definedName>
    <definedName name="qweeererr_1" hidden="1">{"'RR'!$A$2:$E$81"}</definedName>
    <definedName name="qweeererr_1_1" localSheetId="13" hidden="1">{"'RR'!$A$2:$E$81"}</definedName>
    <definedName name="qweeererr_1_1" hidden="1">{"'RR'!$A$2:$E$81"}</definedName>
    <definedName name="qweeererr_1_1_1" localSheetId="13" hidden="1">{"'RR'!$A$2:$E$81"}</definedName>
    <definedName name="qweeererr_1_1_1" hidden="1">{"'RR'!$A$2:$E$81"}</definedName>
    <definedName name="qweeererr_1_2" localSheetId="13" hidden="1">{"'RR'!$A$2:$E$81"}</definedName>
    <definedName name="qweeererr_1_2" hidden="1">{"'RR'!$A$2:$E$81"}</definedName>
    <definedName name="qweeererr_2" localSheetId="13" hidden="1">{"'RR'!$A$2:$E$81"}</definedName>
    <definedName name="qweeererr_2" hidden="1">{"'RR'!$A$2:$E$81"}</definedName>
    <definedName name="QWEFR" localSheetId="13" hidden="1">{#N/A,#N/A,FALSE,"RESUMO-BB1";#N/A,#N/A,FALSE,"MOD-A01-R - BB1";#N/A,#N/A,FALSE,"URB-BB1"}</definedName>
    <definedName name="QWEFR" hidden="1">{#N/A,#N/A,FALSE,"RESUMO-BB1";#N/A,#N/A,FALSE,"MOD-A01-R - BB1";#N/A,#N/A,FALSE,"URB-BB1"}</definedName>
    <definedName name="qwerqerqwerqwer" hidden="1">10</definedName>
    <definedName name="qwerqwe" localSheetId="13" hidden="1">{"'gráf jan00'!$A$1:$AK$41"}</definedName>
    <definedName name="qwerqwe" hidden="1">{"'gráf jan00'!$A$1:$AK$41"}</definedName>
    <definedName name="qwerqwe_1" localSheetId="13" hidden="1">{"'gráf jan00'!$A$1:$AK$41"}</definedName>
    <definedName name="qwerqwe_1" hidden="1">{"'gráf jan00'!$A$1:$AK$41"}</definedName>
    <definedName name="qwerqwe_1_1" localSheetId="13" hidden="1">{"'gráf jan00'!$A$1:$AK$41"}</definedName>
    <definedName name="qwerqwe_1_1" hidden="1">{"'gráf jan00'!$A$1:$AK$41"}</definedName>
    <definedName name="qwerqwe_1_1_1" localSheetId="13" hidden="1">{"'gráf jan00'!$A$1:$AK$41"}</definedName>
    <definedName name="qwerqwe_1_1_1" hidden="1">{"'gráf jan00'!$A$1:$AK$41"}</definedName>
    <definedName name="qwerqwe_1_2" localSheetId="13" hidden="1">{"'gráf jan00'!$A$1:$AK$41"}</definedName>
    <definedName name="qwerqwe_1_2" hidden="1">{"'gráf jan00'!$A$1:$AK$41"}</definedName>
    <definedName name="qwerqwe_2" localSheetId="13" hidden="1">{"'gráf jan00'!$A$1:$AK$41"}</definedName>
    <definedName name="qwerqwe_2" hidden="1">{"'gráf jan00'!$A$1:$AK$41"}</definedName>
    <definedName name="qwewqadasfdytwyytryryrrt6hyyuiuokp0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wewqadasfdytwyytryryrrt6hyyuiuokp0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qwqq" localSheetId="13" hidden="1">{#N/A,#N/A,FALSE,"PCOL"}</definedName>
    <definedName name="qwqq" hidden="1">{#N/A,#N/A,FALSE,"PCOL"}</definedName>
    <definedName name="qwqq_1" localSheetId="13" hidden="1">{#N/A,#N/A,FALSE,"PCOL"}</definedName>
    <definedName name="qwqq_1" hidden="1">{#N/A,#N/A,FALSE,"PCOL"}</definedName>
    <definedName name="qwqq_1_1" localSheetId="13" hidden="1">{#N/A,#N/A,FALSE,"PCOL"}</definedName>
    <definedName name="qwqq_1_1" hidden="1">{#N/A,#N/A,FALSE,"PCOL"}</definedName>
    <definedName name="qwqq_1_1_1" localSheetId="13" hidden="1">{#N/A,#N/A,FALSE,"PCOL"}</definedName>
    <definedName name="qwqq_1_1_1" hidden="1">{#N/A,#N/A,FALSE,"PCOL"}</definedName>
    <definedName name="qwqq_1_2" localSheetId="13" hidden="1">{#N/A,#N/A,FALSE,"PCOL"}</definedName>
    <definedName name="qwqq_1_2" hidden="1">{#N/A,#N/A,FALSE,"PCOL"}</definedName>
    <definedName name="qwqq_2" localSheetId="13" hidden="1">{#N/A,#N/A,FALSE,"PCOL"}</definedName>
    <definedName name="qwqq_2" hidden="1">{#N/A,#N/A,FALSE,"PCOL"}</definedName>
    <definedName name="qwqw" localSheetId="13" hidden="1">{#N/A,#N/A,FALSE,"PCOL"}</definedName>
    <definedName name="qwqw" hidden="1">{#N/A,#N/A,FALSE,"PCOL"}</definedName>
    <definedName name="qwqw_1" localSheetId="13" hidden="1">{#N/A,#N/A,FALSE,"PCOL"}</definedName>
    <definedName name="qwqw_1" hidden="1">{#N/A,#N/A,FALSE,"PCOL"}</definedName>
    <definedName name="qwqw_1_1" localSheetId="13" hidden="1">{#N/A,#N/A,FALSE,"PCOL"}</definedName>
    <definedName name="qwqw_1_1" hidden="1">{#N/A,#N/A,FALSE,"PCOL"}</definedName>
    <definedName name="qwqw_1_1_1" localSheetId="13" hidden="1">{#N/A,#N/A,FALSE,"PCOL"}</definedName>
    <definedName name="qwqw_1_1_1" hidden="1">{#N/A,#N/A,FALSE,"PCOL"}</definedName>
    <definedName name="qwqw_1_2" localSheetId="13" hidden="1">{#N/A,#N/A,FALSE,"PCOL"}</definedName>
    <definedName name="qwqw_1_2" hidden="1">{#N/A,#N/A,FALSE,"PCOL"}</definedName>
    <definedName name="qwqw_2" localSheetId="13" hidden="1">{#N/A,#N/A,FALSE,"PCOL"}</definedName>
    <definedName name="qwqw_2" hidden="1">{#N/A,#N/A,FALSE,"PCOL"}</definedName>
    <definedName name="qwqweq" localSheetId="13" hidden="1">{#N/A,#N/A,FALSE,"PCOL"}</definedName>
    <definedName name="qwqweq" hidden="1">{#N/A,#N/A,FALSE,"PCOL"}</definedName>
    <definedName name="qwqweq_1" localSheetId="13" hidden="1">{#N/A,#N/A,FALSE,"PCOL"}</definedName>
    <definedName name="qwqweq_1" hidden="1">{#N/A,#N/A,FALSE,"PCOL"}</definedName>
    <definedName name="qwqweq_1_1" localSheetId="13" hidden="1">{#N/A,#N/A,FALSE,"PCOL"}</definedName>
    <definedName name="qwqweq_1_1" hidden="1">{#N/A,#N/A,FALSE,"PCOL"}</definedName>
    <definedName name="qwqweq_1_1_1" localSheetId="13" hidden="1">{#N/A,#N/A,FALSE,"PCOL"}</definedName>
    <definedName name="qwqweq_1_1_1" hidden="1">{#N/A,#N/A,FALSE,"PCOL"}</definedName>
    <definedName name="qwqweq_1_2" localSheetId="13" hidden="1">{#N/A,#N/A,FALSE,"PCOL"}</definedName>
    <definedName name="qwqweq_1_2" hidden="1">{#N/A,#N/A,FALSE,"PCOL"}</definedName>
    <definedName name="qwqweq_2" localSheetId="13" hidden="1">{#N/A,#N/A,FALSE,"PCOL"}</definedName>
    <definedName name="qwqweq_2" hidden="1">{#N/A,#N/A,FALSE,"PCOL"}</definedName>
    <definedName name="qwqwq" localSheetId="13" hidden="1">{#N/A,#N/A,FALSE,"PCOL"}</definedName>
    <definedName name="qwqwq" hidden="1">{#N/A,#N/A,FALSE,"PCOL"}</definedName>
    <definedName name="qwqwq_1" localSheetId="13" hidden="1">{#N/A,#N/A,FALSE,"PCOL"}</definedName>
    <definedName name="qwqwq_1" hidden="1">{#N/A,#N/A,FALSE,"PCOL"}</definedName>
    <definedName name="qwqwq_1_1" localSheetId="13" hidden="1">{#N/A,#N/A,FALSE,"PCOL"}</definedName>
    <definedName name="qwqwq_1_1" hidden="1">{#N/A,#N/A,FALSE,"PCOL"}</definedName>
    <definedName name="qwqwq_1_1_1" localSheetId="13" hidden="1">{#N/A,#N/A,FALSE,"PCOL"}</definedName>
    <definedName name="qwqwq_1_1_1" hidden="1">{#N/A,#N/A,FALSE,"PCOL"}</definedName>
    <definedName name="qwqwq_1_2" localSheetId="13" hidden="1">{#N/A,#N/A,FALSE,"PCOL"}</definedName>
    <definedName name="qwqwq_1_2" hidden="1">{#N/A,#N/A,FALSE,"PCOL"}</definedName>
    <definedName name="qwqwq_2" localSheetId="13" hidden="1">{#N/A,#N/A,FALSE,"PCOL"}</definedName>
    <definedName name="qwqwq_2" hidden="1">{#N/A,#N/A,FALSE,"PCOL"}</definedName>
    <definedName name="qwqwsq" localSheetId="13" hidden="1">{#N/A,#N/A,FALSE,"PCOL"}</definedName>
    <definedName name="qwqwsq" hidden="1">{#N/A,#N/A,FALSE,"PCOL"}</definedName>
    <definedName name="qwqwsq_1" localSheetId="13" hidden="1">{#N/A,#N/A,FALSE,"PCOL"}</definedName>
    <definedName name="qwqwsq_1" hidden="1">{#N/A,#N/A,FALSE,"PCOL"}</definedName>
    <definedName name="qwqwsq_1_1" localSheetId="13" hidden="1">{#N/A,#N/A,FALSE,"PCOL"}</definedName>
    <definedName name="qwqwsq_1_1" hidden="1">{#N/A,#N/A,FALSE,"PCOL"}</definedName>
    <definedName name="qwqwsq_1_1_1" localSheetId="13" hidden="1">{#N/A,#N/A,FALSE,"PCOL"}</definedName>
    <definedName name="qwqwsq_1_1_1" hidden="1">{#N/A,#N/A,FALSE,"PCOL"}</definedName>
    <definedName name="qwqwsq_1_2" localSheetId="13" hidden="1">{#N/A,#N/A,FALSE,"PCOL"}</definedName>
    <definedName name="qwqwsq_1_2" hidden="1">{#N/A,#N/A,FALSE,"PCOL"}</definedName>
    <definedName name="qwqwsq_2" localSheetId="13" hidden="1">{#N/A,#N/A,FALSE,"PCOL"}</definedName>
    <definedName name="qwqwsq_2" hidden="1">{#N/A,#N/A,FALSE,"PCOL"}</definedName>
    <definedName name="QWR" localSheetId="13" hidden="1">{#N/A,#N/A,FALSE,"Ocorrência OOLA";#N/A,#N/A,FALSE,"Ocorrência OOLL";#N/A,#N/A,FALSE,"Extra OOLA";#N/A,#N/A,FALSE,"Extra OOLL"}</definedName>
    <definedName name="QWR" hidden="1">{#N/A,#N/A,FALSE,"Ocorrência OOLA";#N/A,#N/A,FALSE,"Ocorrência OOLL";#N/A,#N/A,FALSE,"Extra OOLA";#N/A,#N/A,FALSE,"Extra OOLL"}</definedName>
    <definedName name="qwwqeqw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wwqeqw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x" localSheetId="13" hidden="1">{"'CptDifn'!$AA$32:$AG$32"}</definedName>
    <definedName name="qx" hidden="1">{"'CptDifn'!$AA$32:$AG$32"}</definedName>
    <definedName name="qx_1" localSheetId="13" hidden="1">{"'CptDifn'!$AA$32:$AG$32"}</definedName>
    <definedName name="qx_1" hidden="1">{"'CptDifn'!$AA$32:$AG$32"}</definedName>
    <definedName name="qx_1_1" localSheetId="13" hidden="1">{"'CptDifn'!$AA$32:$AG$32"}</definedName>
    <definedName name="qx_1_1" hidden="1">{"'CptDifn'!$AA$32:$AG$32"}</definedName>
    <definedName name="qx_1_1_1" localSheetId="13" hidden="1">{"'CptDifn'!$AA$32:$AG$32"}</definedName>
    <definedName name="qx_1_1_1" hidden="1">{"'CptDifn'!$AA$32:$AG$32"}</definedName>
    <definedName name="qx_1_2" localSheetId="13" hidden="1">{"'CptDifn'!$AA$32:$AG$32"}</definedName>
    <definedName name="qx_1_2" hidden="1">{"'CptDifn'!$AA$32:$AG$32"}</definedName>
    <definedName name="qx_2" localSheetId="13" hidden="1">{"'CptDifn'!$AA$32:$AG$32"}</definedName>
    <definedName name="qx_2" hidden="1">{"'CptDifn'!$AA$32:$AG$32"}</definedName>
    <definedName name="qz" localSheetId="13" hidden="1">{"'CptDifn'!$AA$32:$AG$32"}</definedName>
    <definedName name="qz" hidden="1">{"'CptDifn'!$AA$32:$AG$32"}</definedName>
    <definedName name="qz_1" localSheetId="13" hidden="1">{"'CptDifn'!$AA$32:$AG$32"}</definedName>
    <definedName name="qz_1" hidden="1">{"'CptDifn'!$AA$32:$AG$32"}</definedName>
    <definedName name="qz_1_1" localSheetId="13" hidden="1">{"'CptDifn'!$AA$32:$AG$32"}</definedName>
    <definedName name="qz_1_1" hidden="1">{"'CptDifn'!$AA$32:$AG$32"}</definedName>
    <definedName name="qz_1_1_1" localSheetId="13" hidden="1">{"'CptDifn'!$AA$32:$AG$32"}</definedName>
    <definedName name="qz_1_1_1" hidden="1">{"'CptDifn'!$AA$32:$AG$32"}</definedName>
    <definedName name="qz_1_2" localSheetId="13" hidden="1">{"'CptDifn'!$AA$32:$AG$32"}</definedName>
    <definedName name="qz_1_2" hidden="1">{"'CptDifn'!$AA$32:$AG$32"}</definedName>
    <definedName name="qz_2" localSheetId="13" hidden="1">{"'CptDifn'!$AA$32:$AG$32"}</definedName>
    <definedName name="qz_2" hidden="1">{"'CptDifn'!$AA$32:$AG$32"}</definedName>
    <definedName name="RA" localSheetId="13" hidden="1">{"'Quadro'!$A$4:$BG$78"}</definedName>
    <definedName name="RA" hidden="1">{"'Quadro'!$A$4:$BG$78"}</definedName>
    <definedName name="RA_1" localSheetId="13" hidden="1">{"'Quadro'!$A$4:$BG$78"}</definedName>
    <definedName name="RA_1" hidden="1">{"'Quadro'!$A$4:$BG$78"}</definedName>
    <definedName name="RA_1_1" localSheetId="13" hidden="1">{"'Quadro'!$A$4:$BG$78"}</definedName>
    <definedName name="RA_1_1" hidden="1">{"'Quadro'!$A$4:$BG$78"}</definedName>
    <definedName name="RA_1_1_1" localSheetId="13" hidden="1">{"'Quadro'!$A$4:$BG$78"}</definedName>
    <definedName name="RA_1_1_1" hidden="1">{"'Quadro'!$A$4:$BG$78"}</definedName>
    <definedName name="RA_1_2" localSheetId="13" hidden="1">{"'Quadro'!$A$4:$BG$78"}</definedName>
    <definedName name="RA_1_2" hidden="1">{"'Quadro'!$A$4:$BG$78"}</definedName>
    <definedName name="RA_2" localSheetId="13" hidden="1">{"'Quadro'!$A$4:$BG$78"}</definedName>
    <definedName name="RA_2" hidden="1">{"'Quadro'!$A$4:$BG$78"}</definedName>
    <definedName name="RA_Atula" localSheetId="13" hidden="1">{"'Quadro'!$A$4:$BG$78"}</definedName>
    <definedName name="RA_Atula" hidden="1">{"'Quadro'!$A$4:$BG$78"}</definedName>
    <definedName name="RangeChange" hidden="1">#N/A</definedName>
    <definedName name="rct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rct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rd" localSheetId="13" hidden="1">{"'CptDifn'!$AA$32:$AG$32"}</definedName>
    <definedName name="rd" hidden="1">{"'CptDifn'!$AA$32:$AG$32"}</definedName>
    <definedName name="rd_1" localSheetId="13" hidden="1">{"'CptDifn'!$AA$32:$AG$32"}</definedName>
    <definedName name="rd_1" hidden="1">{"'CptDifn'!$AA$32:$AG$32"}</definedName>
    <definedName name="rd_1_1" localSheetId="13" hidden="1">{"'CptDifn'!$AA$32:$AG$32"}</definedName>
    <definedName name="rd_1_1" hidden="1">{"'CptDifn'!$AA$32:$AG$32"}</definedName>
    <definedName name="rd_1_1_1" localSheetId="13" hidden="1">{"'CptDifn'!$AA$32:$AG$32"}</definedName>
    <definedName name="rd_1_1_1" hidden="1">{"'CptDifn'!$AA$32:$AG$32"}</definedName>
    <definedName name="rd_1_2" localSheetId="13" hidden="1">{"'CptDifn'!$AA$32:$AG$32"}</definedName>
    <definedName name="rd_1_2" hidden="1">{"'CptDifn'!$AA$32:$AG$32"}</definedName>
    <definedName name="rd_2" localSheetId="13" hidden="1">{"'CptDifn'!$AA$32:$AG$32"}</definedName>
    <definedName name="rd_2" hidden="1">{"'CptDifn'!$AA$32:$AG$32"}</definedName>
    <definedName name="rdff" localSheetId="13" hidden="1">{#N/A,#N/A,TRUE,"indice";#N/A,#N/A,TRUE,"indicadores";#N/A,#N/A,TRUE,"comentarios"}</definedName>
    <definedName name="rdff" hidden="1">{#N/A,#N/A,TRUE,"indice";#N/A,#N/A,TRUE,"indicadores";#N/A,#N/A,TRUE,"comentarios"}</definedName>
    <definedName name="rdff_1" localSheetId="13" hidden="1">{#N/A,#N/A,TRUE,"indice";#N/A,#N/A,TRUE,"indicadores";#N/A,#N/A,TRUE,"comentarios"}</definedName>
    <definedName name="rdff_1" hidden="1">{#N/A,#N/A,TRUE,"indice";#N/A,#N/A,TRUE,"indicadores";#N/A,#N/A,TRUE,"comentarios"}</definedName>
    <definedName name="rdff_1_1" localSheetId="13" hidden="1">{#N/A,#N/A,TRUE,"indice";#N/A,#N/A,TRUE,"indicadores";#N/A,#N/A,TRUE,"comentarios"}</definedName>
    <definedName name="rdff_1_1" hidden="1">{#N/A,#N/A,TRUE,"indice";#N/A,#N/A,TRUE,"indicadores";#N/A,#N/A,TRUE,"comentarios"}</definedName>
    <definedName name="rdff_1_1_1" localSheetId="13" hidden="1">{#N/A,#N/A,TRUE,"indice";#N/A,#N/A,TRUE,"indicadores";#N/A,#N/A,TRUE,"comentarios"}</definedName>
    <definedName name="rdff_1_1_1" hidden="1">{#N/A,#N/A,TRUE,"indice";#N/A,#N/A,TRUE,"indicadores";#N/A,#N/A,TRUE,"comentarios"}</definedName>
    <definedName name="rdff_1_2" localSheetId="13" hidden="1">{#N/A,#N/A,TRUE,"indice";#N/A,#N/A,TRUE,"indicadores";#N/A,#N/A,TRUE,"comentarios"}</definedName>
    <definedName name="rdff_1_2" hidden="1">{#N/A,#N/A,TRUE,"indice";#N/A,#N/A,TRUE,"indicadores";#N/A,#N/A,TRUE,"comentarios"}</definedName>
    <definedName name="rdff_2" localSheetId="13" hidden="1">{#N/A,#N/A,TRUE,"indice";#N/A,#N/A,TRUE,"indicadores";#N/A,#N/A,TRUE,"comentarios"}</definedName>
    <definedName name="rdff_2" hidden="1">{#N/A,#N/A,TRUE,"indice";#N/A,#N/A,TRUE,"indicadores";#N/A,#N/A,TRUE,"comentarios"}</definedName>
    <definedName name="RDME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ME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DTEA" localSheetId="13" hidden="1">{"'Quadro'!$A$4:$BG$78"}</definedName>
    <definedName name="RDTEA" hidden="1">{"'Quadro'!$A$4:$BG$78"}</definedName>
    <definedName name="RDTEA_1" localSheetId="13" hidden="1">{"'Quadro'!$A$4:$BG$78"}</definedName>
    <definedName name="RDTEA_1" hidden="1">{"'Quadro'!$A$4:$BG$78"}</definedName>
    <definedName name="RDTEA_1_1" localSheetId="13" hidden="1">{"'Quadro'!$A$4:$BG$78"}</definedName>
    <definedName name="RDTEA_1_1" hidden="1">{"'Quadro'!$A$4:$BG$78"}</definedName>
    <definedName name="RDTEA_1_1_1" localSheetId="13" hidden="1">{"'Quadro'!$A$4:$BG$78"}</definedName>
    <definedName name="RDTEA_1_1_1" hidden="1">{"'Quadro'!$A$4:$BG$78"}</definedName>
    <definedName name="RDTEA_1_2" localSheetId="13" hidden="1">{"'Quadro'!$A$4:$BG$78"}</definedName>
    <definedName name="RDTEA_1_2" hidden="1">{"'Quadro'!$A$4:$BG$78"}</definedName>
    <definedName name="RDTEA_2" localSheetId="13" hidden="1">{"'Quadro'!$A$4:$BG$78"}</definedName>
    <definedName name="RDTEA_2" hidden="1">{"'Quadro'!$A$4:$BG$78"}</definedName>
    <definedName name="re" hidden="1">#REF!</definedName>
    <definedName name="reagente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agent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BAIXO">#REF!</definedName>
    <definedName name="reducao" localSheetId="13" hidden="1">{"'171'!$A$1:$Z$50"}</definedName>
    <definedName name="reducao" hidden="1">{"'171'!$A$1:$Z$50"}</definedName>
    <definedName name="reee" localSheetId="13" hidden="1">{"'gráf jan00'!$A$1:$AK$41"}</definedName>
    <definedName name="reee" hidden="1">{"'gráf jan00'!$A$1:$AK$41"}</definedName>
    <definedName name="RE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i" hidden="1">#REF!</definedName>
    <definedName name="REL" localSheetId="13" hidden="1">{#N/A,#N/A,TRUE,"Serviços"}</definedName>
    <definedName name="REL" hidden="1">{#N/A,#N/A,TRUE,"Serviços"}</definedName>
    <definedName name="Rel_1" localSheetId="13" hidden="1">{"'CptDifn'!$AA$32:$AG$32"}</definedName>
    <definedName name="Rel_1" hidden="1">{"'CptDifn'!$AA$32:$AG$32"}</definedName>
    <definedName name="Rel_1_1" localSheetId="13" hidden="1">{"'CptDifn'!$AA$32:$AG$32"}</definedName>
    <definedName name="Rel_1_1" hidden="1">{"'CptDifn'!$AA$32:$AG$32"}</definedName>
    <definedName name="Rel_1_1_1" localSheetId="13" hidden="1">{"'CptDifn'!$AA$32:$AG$32"}</definedName>
    <definedName name="Rel_1_1_1" hidden="1">{"'CptDifn'!$AA$32:$AG$32"}</definedName>
    <definedName name="Rel_1_2" localSheetId="13" hidden="1">{"'CptDifn'!$AA$32:$AG$32"}</definedName>
    <definedName name="Rel_1_2" hidden="1">{"'CptDifn'!$AA$32:$AG$32"}</definedName>
    <definedName name="Rel_2" localSheetId="13" hidden="1">{"'CptDifn'!$AA$32:$AG$32"}</definedName>
    <definedName name="Rel_2" hidden="1">{"'CptDifn'!$AA$32:$AG$32"}</definedName>
    <definedName name="relaçã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CAO_SUBCONTRATADOS">[36]Subcontratados_Formal!$A$1:$S$104</definedName>
    <definedName name="Relat" hidden="1">#REF!</definedName>
    <definedName name="RELL" localSheetId="13" hidden="1">{#N/A,#N/A,TRUE,"Serviços"}</definedName>
    <definedName name="RELL" hidden="1">{#N/A,#N/A,TRUE,"Serviços"}</definedName>
    <definedName name="RELMOBRA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LMOBRA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rena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o">#REF!</definedName>
    <definedName name="Renato1">#REF!</definedName>
    <definedName name="RENATO3" hidden="1">#REF!</definedName>
    <definedName name="RENATO4" hidden="1">#REF!</definedName>
    <definedName name="RENATO5" hidden="1">#REF!</definedName>
    <definedName name="RENATO7" hidden="1">#REF!</definedName>
    <definedName name="RES" localSheetId="13" hidden="1">{"'Quadro'!$A$4:$BG$78"}</definedName>
    <definedName name="RES" hidden="1">{"'Quadro'!$A$4:$BG$78"}</definedName>
    <definedName name="RES_1" localSheetId="13" hidden="1">{"'Quadro'!$A$4:$BG$78"}</definedName>
    <definedName name="RES_1" hidden="1">{"'Quadro'!$A$4:$BG$78"}</definedName>
    <definedName name="RES_1_1" localSheetId="13" hidden="1">{"'Quadro'!$A$4:$BG$78"}</definedName>
    <definedName name="RES_1_1" hidden="1">{"'Quadro'!$A$4:$BG$78"}</definedName>
    <definedName name="RES_1_1_1" localSheetId="13" hidden="1">{"'Quadro'!$A$4:$BG$78"}</definedName>
    <definedName name="RES_1_1_1" hidden="1">{"'Quadro'!$A$4:$BG$78"}</definedName>
    <definedName name="RES_1_2" localSheetId="13" hidden="1">{"'Quadro'!$A$4:$BG$78"}</definedName>
    <definedName name="RES_1_2" hidden="1">{"'Quadro'!$A$4:$BG$78"}</definedName>
    <definedName name="RES_2" localSheetId="13" hidden="1">{"'Quadro'!$A$4:$BG$78"}</definedName>
    <definedName name="RES_2" hidden="1">{"'Quadro'!$A$4:$BG$78"}</definedName>
    <definedName name="resolução" localSheetId="13" hidden="1">{#N/A,#N/A,FALSE,"CPV";#N/A,#N/A,FALSE,"Pareto";#N/A,#N/A,FALSE,"Gráficos"}</definedName>
    <definedName name="resolução" hidden="1">{#N/A,#N/A,FALSE,"CPV";#N/A,#N/A,FALSE,"Pareto";#N/A,#N/A,FALSE,"Gráficos"}</definedName>
    <definedName name="resolução_1" localSheetId="13" hidden="1">{#N/A,#N/A,FALSE,"CPV";#N/A,#N/A,FALSE,"Pareto";#N/A,#N/A,FALSE,"Gráficos"}</definedName>
    <definedName name="resolução_1" hidden="1">{#N/A,#N/A,FALSE,"CPV";#N/A,#N/A,FALSE,"Pareto";#N/A,#N/A,FALSE,"Gráficos"}</definedName>
    <definedName name="Resp" localSheetId="13" hidden="1">{"'Quadro'!$A$4:$BG$78"}</definedName>
    <definedName name="Resp" hidden="1">{"'Quadro'!$A$4:$BG$78"}</definedName>
    <definedName name="Restr" localSheetId="13" hidden="1">{"'gráf jan00'!$A$1:$AK$41"}</definedName>
    <definedName name="Restr" hidden="1">{"'gráf jan00'!$A$1:$AK$41"}</definedName>
    <definedName name="Restrição" localSheetId="13" hidden="1">{"'RR'!$A$2:$E$81"}</definedName>
    <definedName name="Restrição" hidden="1">{"'RR'!$A$2:$E$81"}</definedName>
    <definedName name="result" localSheetId="13" hidden="1">{"'gráf jan00'!$A$1:$AK$41"}</definedName>
    <definedName name="result" hidden="1">{"'gráf jan00'!$A$1:$AK$41"}</definedName>
    <definedName name="Resultados" localSheetId="13" hidden="1">{"'gráf jan00'!$A$1:$AK$41"}</definedName>
    <definedName name="Resultados" hidden="1">{"'gráf jan00'!$A$1:$AK$41"}</definedName>
    <definedName name="Resumo1" localSheetId="13" hidden="1">{"'teste'!$B$2:$R$49"}</definedName>
    <definedName name="Resumo1" hidden="1">{"'teste'!$B$2:$R$49"}</definedName>
    <definedName name="Resumo1_1" localSheetId="13" hidden="1">{"'teste'!$B$2:$R$49"}</definedName>
    <definedName name="Resumo1_1" hidden="1">{"'teste'!$B$2:$R$49"}</definedName>
    <definedName name="Resumo1_1_1" localSheetId="13" hidden="1">{"'teste'!$B$2:$R$49"}</definedName>
    <definedName name="Resumo1_1_1" hidden="1">{"'teste'!$B$2:$R$49"}</definedName>
    <definedName name="Resumo1_1_1_1" localSheetId="13" hidden="1">{"'teste'!$B$2:$R$49"}</definedName>
    <definedName name="Resumo1_1_1_1" hidden="1">{"'teste'!$B$2:$R$49"}</definedName>
    <definedName name="Resumo1_1_2" localSheetId="13" hidden="1">{"'teste'!$B$2:$R$49"}</definedName>
    <definedName name="Resumo1_1_2" hidden="1">{"'teste'!$B$2:$R$49"}</definedName>
    <definedName name="Resumo1_2" localSheetId="13" hidden="1">{"'teste'!$B$2:$R$49"}</definedName>
    <definedName name="Resumo1_2" hidden="1">{"'teste'!$B$2:$R$49"}</definedName>
    <definedName name="resumou" localSheetId="13" hidden="1">{#N/A,#N/A,TRUE,"Plan1"}</definedName>
    <definedName name="resumou" hidden="1">{#N/A,#N/A,TRUE,"Plan1"}</definedName>
    <definedName name="RET" localSheetId="13" hidden="1">{"'Quadro'!$A$4:$BG$78"}</definedName>
    <definedName name="RET" hidden="1">{"'Quadro'!$A$4:$BG$78"}</definedName>
    <definedName name="RET_1" localSheetId="13" hidden="1">{"'Quadro'!$A$4:$BG$78"}</definedName>
    <definedName name="RET_1" hidden="1">{"'Quadro'!$A$4:$BG$78"}</definedName>
    <definedName name="RET_1_1" localSheetId="13" hidden="1">{"'Quadro'!$A$4:$BG$78"}</definedName>
    <definedName name="RET_1_1" hidden="1">{"'Quadro'!$A$4:$BG$78"}</definedName>
    <definedName name="RET_1_1_1" localSheetId="13" hidden="1">{"'Quadro'!$A$4:$BG$78"}</definedName>
    <definedName name="RET_1_1_1" hidden="1">{"'Quadro'!$A$4:$BG$78"}</definedName>
    <definedName name="RET_1_2" localSheetId="13" hidden="1">{"'Quadro'!$A$4:$BG$78"}</definedName>
    <definedName name="RET_1_2" hidden="1">{"'Quadro'!$A$4:$BG$78"}</definedName>
    <definedName name="RET_2" localSheetId="13" hidden="1">{"'Quadro'!$A$4:$BG$78"}</definedName>
    <definedName name="RET_2" hidden="1">{"'Quadro'!$A$4:$BG$78"}</definedName>
    <definedName name="reuyre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uyre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evBalSheet" hidden="1">#REF!</definedName>
    <definedName name="rewqwr" hidden="1">'[28]Mapa Empréstimos {ppc}'!$P$61</definedName>
    <definedName name="rewtry" localSheetId="13" hidden="1">{"'gráf jan00'!$A$1:$AK$41"}</definedName>
    <definedName name="rewtry" hidden="1">{"'gráf jan00'!$A$1:$AK$41"}</definedName>
    <definedName name="rewtry_1" localSheetId="13" hidden="1">{"'gráf jan00'!$A$1:$AK$41"}</definedName>
    <definedName name="rewtry_1" hidden="1">{"'gráf jan00'!$A$1:$AK$41"}</definedName>
    <definedName name="rewtry_1_1" localSheetId="13" hidden="1">{"'gráf jan00'!$A$1:$AK$41"}</definedName>
    <definedName name="rewtry_1_1" hidden="1">{"'gráf jan00'!$A$1:$AK$41"}</definedName>
    <definedName name="rewtry_1_1_1" localSheetId="13" hidden="1">{"'gráf jan00'!$A$1:$AK$41"}</definedName>
    <definedName name="rewtry_1_1_1" hidden="1">{"'gráf jan00'!$A$1:$AK$41"}</definedName>
    <definedName name="rewtry_1_2" localSheetId="13" hidden="1">{"'gráf jan00'!$A$1:$AK$41"}</definedName>
    <definedName name="rewtry_1_2" hidden="1">{"'gráf jan00'!$A$1:$AK$41"}</definedName>
    <definedName name="rewtry_2" localSheetId="13" hidden="1">{"'gráf jan00'!$A$1:$AK$41"}</definedName>
    <definedName name="rewtry_2" hidden="1">{"'gráf jan00'!$A$1:$AK$41"}</definedName>
    <definedName name="rf" localSheetId="13" hidden="1">{"'CptDifn'!$AA$32:$AG$32"}</definedName>
    <definedName name="rf" hidden="1">{"'CptDifn'!$AA$32:$AG$32"}</definedName>
    <definedName name="rf_1" localSheetId="13" hidden="1">{"'CptDifn'!$AA$32:$AG$32"}</definedName>
    <definedName name="rf_1" hidden="1">{"'CptDifn'!$AA$32:$AG$32"}</definedName>
    <definedName name="rf_1_1" localSheetId="13" hidden="1">{"'CptDifn'!$AA$32:$AG$32"}</definedName>
    <definedName name="rf_1_1" hidden="1">{"'CptDifn'!$AA$32:$AG$32"}</definedName>
    <definedName name="rf_1_1_1" localSheetId="13" hidden="1">{"'CptDifn'!$AA$32:$AG$32"}</definedName>
    <definedName name="rf_1_1_1" hidden="1">{"'CptDifn'!$AA$32:$AG$32"}</definedName>
    <definedName name="rf_1_2" localSheetId="13" hidden="1">{"'CptDifn'!$AA$32:$AG$32"}</definedName>
    <definedName name="rf_1_2" hidden="1">{"'CptDifn'!$AA$32:$AG$32"}</definedName>
    <definedName name="rf_2" localSheetId="13" hidden="1">{"'CptDifn'!$AA$32:$AG$32"}</definedName>
    <definedName name="rf_2" hidden="1">{"'CptDifn'!$AA$32:$AG$32"}</definedName>
    <definedName name="rfiuogft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iuogft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TY" localSheetId="13" hidden="1">{"'Quadro'!$A$4:$BG$78"}</definedName>
    <definedName name="RFTY" hidden="1">{"'Quadro'!$A$4:$BG$78"}</definedName>
    <definedName name="RFTY_1" localSheetId="13" hidden="1">{"'Quadro'!$A$4:$BG$78"}</definedName>
    <definedName name="RFTY_1" hidden="1">{"'Quadro'!$A$4:$BG$78"}</definedName>
    <definedName name="RFTY_1_1" localSheetId="13" hidden="1">{"'Quadro'!$A$4:$BG$78"}</definedName>
    <definedName name="RFTY_1_1" hidden="1">{"'Quadro'!$A$4:$BG$78"}</definedName>
    <definedName name="RFTY_1_1_1" localSheetId="13" hidden="1">{"'Quadro'!$A$4:$BG$78"}</definedName>
    <definedName name="RFTY_1_1_1" hidden="1">{"'Quadro'!$A$4:$BG$78"}</definedName>
    <definedName name="RFTY_1_2" localSheetId="13" hidden="1">{"'Quadro'!$A$4:$BG$78"}</definedName>
    <definedName name="RFTY_1_2" hidden="1">{"'Quadro'!$A$4:$BG$78"}</definedName>
    <definedName name="RFTY_2" localSheetId="13" hidden="1">{"'Quadro'!$A$4:$BG$78"}</definedName>
    <definedName name="RFTY_2" hidden="1">{"'Quadro'!$A$4:$BG$78"}</definedName>
    <definedName name="RF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F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fv_1" localSheetId="13" hidden="1">{"'gráf jan00'!$A$1:$AK$41"}</definedName>
    <definedName name="rfv_1" hidden="1">{"'gráf jan00'!$A$1:$AK$41"}</definedName>
    <definedName name="rfv_1_1" localSheetId="13" hidden="1">{"'gráf jan00'!$A$1:$AK$41"}</definedName>
    <definedName name="rfv_1_1" hidden="1">{"'gráf jan00'!$A$1:$AK$41"}</definedName>
    <definedName name="rfv_1_1_1" localSheetId="13" hidden="1">{"'gráf jan00'!$A$1:$AK$41"}</definedName>
    <definedName name="rfv_1_1_1" hidden="1">{"'gráf jan00'!$A$1:$AK$41"}</definedName>
    <definedName name="rfv_1_2" localSheetId="13" hidden="1">{"'gráf jan00'!$A$1:$AK$41"}</definedName>
    <definedName name="rfv_1_2" hidden="1">{"'gráf jan00'!$A$1:$AK$41"}</definedName>
    <definedName name="rfv_2" localSheetId="13" hidden="1">{"'gráf jan00'!$A$1:$AK$41"}</definedName>
    <definedName name="rfv_2" hidden="1">{"'gráf jan00'!$A$1:$AK$41"}</definedName>
    <definedName name="r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ghwert" localSheetId="13" hidden="1">{#N/A,#N/A,FALSE,"PCOL"}</definedName>
    <definedName name="rghwert" hidden="1">{#N/A,#N/A,FALSE,"PCOL"}</definedName>
    <definedName name="rghwert_1" localSheetId="13" hidden="1">{#N/A,#N/A,FALSE,"PCOL"}</definedName>
    <definedName name="rghwert_1" hidden="1">{#N/A,#N/A,FALSE,"PCOL"}</definedName>
    <definedName name="rghwert_1_1" localSheetId="13" hidden="1">{#N/A,#N/A,FALSE,"PCOL"}</definedName>
    <definedName name="rghwert_1_1" hidden="1">{#N/A,#N/A,FALSE,"PCOL"}</definedName>
    <definedName name="rghwert_1_1_1" localSheetId="13" hidden="1">{#N/A,#N/A,FALSE,"PCOL"}</definedName>
    <definedName name="rghwert_1_1_1" hidden="1">{#N/A,#N/A,FALSE,"PCOL"}</definedName>
    <definedName name="rghwert_1_2" localSheetId="13" hidden="1">{#N/A,#N/A,FALSE,"PCOL"}</definedName>
    <definedName name="rghwert_1_2" hidden="1">{#N/A,#N/A,FALSE,"PCOL"}</definedName>
    <definedName name="rghwert_2" localSheetId="13" hidden="1">{#N/A,#N/A,FALSE,"PCOL"}</definedName>
    <definedName name="rghwert_2" hidden="1">{#N/A,#N/A,FALSE,"PCOL"}</definedName>
    <definedName name="rh" localSheetId="13" hidden="1">{"'CptDifn'!$AA$32:$AG$32"}</definedName>
    <definedName name="rh" hidden="1">{"'CptDifn'!$AA$32:$AG$32"}</definedName>
    <definedName name="rh_1" localSheetId="13" hidden="1">{"'CptDifn'!$AA$32:$AG$32"}</definedName>
    <definedName name="rh_1" hidden="1">{"'CptDifn'!$AA$32:$AG$32"}</definedName>
    <definedName name="rh_1_1" localSheetId="13" hidden="1">{"'CptDifn'!$AA$32:$AG$32"}</definedName>
    <definedName name="rh_1_1" hidden="1">{"'CptDifn'!$AA$32:$AG$32"}</definedName>
    <definedName name="rh_1_1_1" localSheetId="13" hidden="1">{"'CptDifn'!$AA$32:$AG$32"}</definedName>
    <definedName name="rh_1_1_1" hidden="1">{"'CptDifn'!$AA$32:$AG$32"}</definedName>
    <definedName name="rh_1_2" localSheetId="13" hidden="1">{"'CptDifn'!$AA$32:$AG$32"}</definedName>
    <definedName name="rh_1_2" hidden="1">{"'CptDifn'!$AA$32:$AG$32"}</definedName>
    <definedName name="rh_2" localSheetId="13" hidden="1">{"'CptDifn'!$AA$32:$AG$32"}</definedName>
    <definedName name="rh_2" hidden="1">{"'CptDifn'!$AA$32:$AG$32"}</definedName>
    <definedName name="RHTHNT" hidden="1">[37]XREF!#REF!</definedName>
    <definedName name="rieifr" localSheetId="13" hidden="1">{"det (May)",#N/A,FALSE,"June";"sum (MAY YTD)",#N/A,FALSE,"June YTD"}</definedName>
    <definedName name="rieifr" hidden="1">{"det (May)",#N/A,FALSE,"June";"sum (MAY YTD)",#N/A,FALSE,"June YTD"}</definedName>
    <definedName name="rieifr_1" localSheetId="13" hidden="1">{"det (May)",#N/A,FALSE,"June";"sum (MAY YTD)",#N/A,FALSE,"June YTD"}</definedName>
    <definedName name="rieifr_1" hidden="1">{"det (May)",#N/A,FALSE,"June";"sum (MAY YTD)",#N/A,FALSE,"June YTD"}</definedName>
    <definedName name="rieifr_1_1" localSheetId="13" hidden="1">{"det (May)",#N/A,FALSE,"June";"sum (MAY YTD)",#N/A,FALSE,"June YTD"}</definedName>
    <definedName name="rieifr_1_1" hidden="1">{"det (May)",#N/A,FALSE,"June";"sum (MAY YTD)",#N/A,FALSE,"June YTD"}</definedName>
    <definedName name="rieifr_1_1_1" localSheetId="13" hidden="1">{"det (May)",#N/A,FALSE,"June";"sum (MAY YTD)",#N/A,FALSE,"June YTD"}</definedName>
    <definedName name="rieifr_1_1_1" hidden="1">{"det (May)",#N/A,FALSE,"June";"sum (MAY YTD)",#N/A,FALSE,"June YTD"}</definedName>
    <definedName name="rieifr_1_2" localSheetId="13" hidden="1">{"det (May)",#N/A,FALSE,"June";"sum (MAY YTD)",#N/A,FALSE,"June YTD"}</definedName>
    <definedName name="rieifr_1_2" hidden="1">{"det (May)",#N/A,FALSE,"June";"sum (MAY YTD)",#N/A,FALSE,"June YTD"}</definedName>
    <definedName name="rieifr_2" localSheetId="13" hidden="1">{"det (May)",#N/A,FALSE,"June";"sum (MAY YTD)",#N/A,FALSE,"June YTD"}</definedName>
    <definedName name="rieifr_2" hidden="1">{"det (May)",#N/A,FALSE,"June";"sum (MAY YTD)",#N/A,FALSE,"June YTD"}</definedName>
    <definedName name="rieis" localSheetId="13" hidden="1">{"det (May)",#N/A,FALSE,"June";"sum (MAY YTD)",#N/A,FALSE,"June YTD"}</definedName>
    <definedName name="rieis" hidden="1">{"det (May)",#N/A,FALSE,"June";"sum (MAY YTD)",#N/A,FALSE,"June YTD"}</definedName>
    <definedName name="rieis_1" localSheetId="13" hidden="1">{"det (May)",#N/A,FALSE,"June";"sum (MAY YTD)",#N/A,FALSE,"June YTD"}</definedName>
    <definedName name="rieis_1" hidden="1">{"det (May)",#N/A,FALSE,"June";"sum (MAY YTD)",#N/A,FALSE,"June YTD"}</definedName>
    <definedName name="rieis_1_1" localSheetId="13" hidden="1">{"det (May)",#N/A,FALSE,"June";"sum (MAY YTD)",#N/A,FALSE,"June YTD"}</definedName>
    <definedName name="rieis_1_1" hidden="1">{"det (May)",#N/A,FALSE,"June";"sum (MAY YTD)",#N/A,FALSE,"June YTD"}</definedName>
    <definedName name="rieis_1_1_1" localSheetId="13" hidden="1">{"det (May)",#N/A,FALSE,"June";"sum (MAY YTD)",#N/A,FALSE,"June YTD"}</definedName>
    <definedName name="rieis_1_1_1" hidden="1">{"det (May)",#N/A,FALSE,"June";"sum (MAY YTD)",#N/A,FALSE,"June YTD"}</definedName>
    <definedName name="rieis_1_2" localSheetId="13" hidden="1">{"det (May)",#N/A,FALSE,"June";"sum (MAY YTD)",#N/A,FALSE,"June YTD"}</definedName>
    <definedName name="rieis_1_2" hidden="1">{"det (May)",#N/A,FALSE,"June";"sum (MAY YTD)",#N/A,FALSE,"June YTD"}</definedName>
    <definedName name="rieis_2" localSheetId="13" hidden="1">{"det (May)",#N/A,FALSE,"June";"sum (MAY YTD)",#N/A,FALSE,"June YTD"}</definedName>
    <definedName name="rieis_2" hidden="1">{"det (May)",#N/A,FALSE,"June";"sum (MAY YTD)",#N/A,FALSE,"June YTD"}</definedName>
    <definedName name="rio" localSheetId="13" hidden="1">{#N/A,#N/A,FALSE,"Cronograma";#N/A,#N/A,FALSE,"Cronogr. 2"}</definedName>
    <definedName name="rio" hidden="1">{#N/A,#N/A,FALSE,"Cronograma";#N/A,#N/A,FALSE,"Cronogr. 2"}</definedName>
    <definedName name="rio_1" localSheetId="13" hidden="1">{#N/A,#N/A,FALSE,"Cronograma";#N/A,#N/A,FALSE,"Cronogr. 2"}</definedName>
    <definedName name="rio_1" hidden="1">{#N/A,#N/A,FALSE,"Cronograma";#N/A,#N/A,FALSE,"Cronogr. 2"}</definedName>
    <definedName name="rio_1_1" localSheetId="13" hidden="1">{#N/A,#N/A,FALSE,"Cronograma";#N/A,#N/A,FALSE,"Cronogr. 2"}</definedName>
    <definedName name="rio_1_1" hidden="1">{#N/A,#N/A,FALSE,"Cronograma";#N/A,#N/A,FALSE,"Cronogr. 2"}</definedName>
    <definedName name="rio_1_1_1" localSheetId="13" hidden="1">{#N/A,#N/A,FALSE,"Cronograma";#N/A,#N/A,FALSE,"Cronogr. 2"}</definedName>
    <definedName name="rio_1_1_1" hidden="1">{#N/A,#N/A,FALSE,"Cronograma";#N/A,#N/A,FALSE,"Cronogr. 2"}</definedName>
    <definedName name="rio_1_2" localSheetId="13" hidden="1">{#N/A,#N/A,FALSE,"Cronograma";#N/A,#N/A,FALSE,"Cronogr. 2"}</definedName>
    <definedName name="rio_1_2" hidden="1">{#N/A,#N/A,FALSE,"Cronograma";#N/A,#N/A,FALSE,"Cronogr. 2"}</definedName>
    <definedName name="rio_2" localSheetId="13" hidden="1">{#N/A,#N/A,FALSE,"Cronograma";#N/A,#N/A,FALSE,"Cronogr. 2"}</definedName>
    <definedName name="rio_2" hidden="1">{#N/A,#N/A,FALSE,"Cronograma";#N/A,#N/A,FALSE,"Cronogr. 2"}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j" localSheetId="13" hidden="1">{"'CptDifn'!$AA$32:$AG$32"}</definedName>
    <definedName name="rj" hidden="1">{"'CptDifn'!$AA$32:$AG$32"}</definedName>
    <definedName name="rj_1" localSheetId="13" hidden="1">{"'CptDifn'!$AA$32:$AG$32"}</definedName>
    <definedName name="rj_1" hidden="1">{"'CptDifn'!$AA$32:$AG$32"}</definedName>
    <definedName name="rj_1_1" localSheetId="13" hidden="1">{"'CptDifn'!$AA$32:$AG$32"}</definedName>
    <definedName name="rj_1_1" hidden="1">{"'CptDifn'!$AA$32:$AG$32"}</definedName>
    <definedName name="rj_1_1_1" localSheetId="13" hidden="1">{"'CptDifn'!$AA$32:$AG$32"}</definedName>
    <definedName name="rj_1_1_1" hidden="1">{"'CptDifn'!$AA$32:$AG$32"}</definedName>
    <definedName name="rj_1_2" localSheetId="13" hidden="1">{"'CptDifn'!$AA$32:$AG$32"}</definedName>
    <definedName name="rj_1_2" hidden="1">{"'CptDifn'!$AA$32:$AG$32"}</definedName>
    <definedName name="rj_2" localSheetId="13" hidden="1">{"'CptDifn'!$AA$32:$AG$32"}</definedName>
    <definedName name="rj_2" hidden="1">{"'CptDifn'!$AA$32:$AG$32"}</definedName>
    <definedName name="ROB" localSheetId="13" hidden="1">{#N/A,#N/A,FALSE,"EXPORTAC";#N/A,#N/A,FALSE,"SUPEL94"}</definedName>
    <definedName name="ROB" hidden="1">{#N/A,#N/A,FALSE,"EXPORTAC";#N/A,#N/A,FALSE,"SUPEL94"}</definedName>
    <definedName name="ROB_1" localSheetId="13" hidden="1">{#N/A,#N/A,FALSE,"EXPORTAC";#N/A,#N/A,FALSE,"SUPEL94"}</definedName>
    <definedName name="ROB_1" hidden="1">{#N/A,#N/A,FALSE,"EXPORTAC";#N/A,#N/A,FALSE,"SUPEL94"}</definedName>
    <definedName name="ROB_1_1" localSheetId="13" hidden="1">{#N/A,#N/A,FALSE,"EXPORTAC";#N/A,#N/A,FALSE,"SUPEL94"}</definedName>
    <definedName name="ROB_1_1" hidden="1">{#N/A,#N/A,FALSE,"EXPORTAC";#N/A,#N/A,FALSE,"SUPEL94"}</definedName>
    <definedName name="ROB_1_1_1" localSheetId="13" hidden="1">{#N/A,#N/A,FALSE,"EXPORTAC";#N/A,#N/A,FALSE,"SUPEL94"}</definedName>
    <definedName name="ROB_1_1_1" hidden="1">{#N/A,#N/A,FALSE,"EXPORTAC";#N/A,#N/A,FALSE,"SUPEL94"}</definedName>
    <definedName name="ROB_1_2" localSheetId="13" hidden="1">{#N/A,#N/A,FALSE,"EXPORTAC";#N/A,#N/A,FALSE,"SUPEL94"}</definedName>
    <definedName name="ROB_1_2" hidden="1">{#N/A,#N/A,FALSE,"EXPORTAC";#N/A,#N/A,FALSE,"SUPEL94"}</definedName>
    <definedName name="ROB_2" localSheetId="13" hidden="1">{#N/A,#N/A,FALSE,"EXPORTAC";#N/A,#N/A,FALSE,"SUPEL94"}</definedName>
    <definedName name="ROB_2" hidden="1">{#N/A,#N/A,FALSE,"EXPORTAC";#N/A,#N/A,FALSE,"SUPEL94"}</definedName>
    <definedName name="rodar" localSheetId="13" hidden="1">{"'gráf jan00'!$A$1:$AK$41"}</definedName>
    <definedName name="rodar" hidden="1">{"'gráf jan00'!$A$1:$AK$41"}</definedName>
    <definedName name="RowLevel" hidden="1">1</definedName>
    <definedName name="rp" hidden="1">#REF!</definedName>
    <definedName name="rqweqewee" hidden="1">'[28]Report 31.12.04'!$I$24</definedName>
    <definedName name="rqwerqwe" hidden="1">1</definedName>
    <definedName name="rr" hidden="1">#REF!</definedName>
    <definedName name="rr_1" localSheetId="13" hidden="1">{"'CptDifn'!$AA$32:$AG$32"}</definedName>
    <definedName name="rr_1" hidden="1">{"'CptDifn'!$AA$32:$AG$32"}</definedName>
    <definedName name="rr_1_1" localSheetId="13" hidden="1">{"'CptDifn'!$AA$32:$AG$32"}</definedName>
    <definedName name="rr_1_1" hidden="1">{"'CptDifn'!$AA$32:$AG$32"}</definedName>
    <definedName name="rr_1_1_1" localSheetId="13" hidden="1">{"'CptDifn'!$AA$32:$AG$32"}</definedName>
    <definedName name="rr_1_1_1" hidden="1">{"'CptDifn'!$AA$32:$AG$32"}</definedName>
    <definedName name="rr_1_2" localSheetId="13" hidden="1">{"'CptDifn'!$AA$32:$AG$32"}</definedName>
    <definedName name="rr_1_2" hidden="1">{"'CptDifn'!$AA$32:$AG$32"}</definedName>
    <definedName name="rr_2" localSheetId="13" hidden="1">{"'CptDifn'!$AA$32:$AG$32"}</definedName>
    <definedName name="rr_2" hidden="1">{"'CptDifn'!$AA$32:$AG$32"}</definedName>
    <definedName name="rrere" localSheetId="13" hidden="1">{"'RR'!$A$2:$E$81"}</definedName>
    <definedName name="rrere" hidden="1">{"'RR'!$A$2:$E$81"}</definedName>
    <definedName name="rrff" localSheetId="13" hidden="1">{#N/A,#N/A,TRUE,"Serviços"}</definedName>
    <definedName name="rrff" hidden="1">{#N/A,#N/A,TRUE,"Serviços"}</definedName>
    <definedName name="rrfff" localSheetId="13" hidden="1">{#N/A,#N/A,TRUE,"Serviços"}</definedName>
    <definedName name="rrfff" hidden="1">{#N/A,#N/A,TRUE,"Serviços"}</definedName>
    <definedName name="rrr" hidden="1">"AS2DocumentBrowse"</definedName>
    <definedName name="rrrr" localSheetId="13" hidden="1">{"'CptDifn'!$AA$32:$AG$32"}</definedName>
    <definedName name="rrrr" hidden="1">{"'CptDifn'!$AA$32:$AG$32"}</definedName>
    <definedName name="rrrr_1" localSheetId="13" hidden="1">{"'CptDifn'!$AA$32:$AG$32"}</definedName>
    <definedName name="rrrr_1" hidden="1">{"'CptDifn'!$AA$32:$AG$32"}</definedName>
    <definedName name="rrrr_1_1" localSheetId="13" hidden="1">{"'CptDifn'!$AA$32:$AG$32"}</definedName>
    <definedName name="rrrr_1_1" hidden="1">{"'CptDifn'!$AA$32:$AG$32"}</definedName>
    <definedName name="rrrr_1_1_1" localSheetId="13" hidden="1">{"'CptDifn'!$AA$32:$AG$32"}</definedName>
    <definedName name="rrrr_1_1_1" hidden="1">{"'CptDifn'!$AA$32:$AG$32"}</definedName>
    <definedName name="rrrr_1_2" localSheetId="13" hidden="1">{"'CptDifn'!$AA$32:$AG$32"}</definedName>
    <definedName name="rrrr_1_2" hidden="1">{"'CptDifn'!$AA$32:$AG$32"}</definedName>
    <definedName name="rrrr_2" localSheetId="13" hidden="1">{"'CptDifn'!$AA$32:$AG$32"}</definedName>
    <definedName name="rrrr_2" hidden="1">{"'CptDifn'!$AA$32:$AG$32"}</definedName>
    <definedName name="rrrrr" localSheetId="13" hidden="1">{"'gráf jan00'!$A$1:$AK$41"}</definedName>
    <definedName name="rrrrr" hidden="1">{"'gráf jan00'!$A$1:$AK$41"}</definedName>
    <definedName name="rrrrr_1" localSheetId="13" hidden="1">{"'gráf jan00'!$A$1:$AK$41"}</definedName>
    <definedName name="rrrrr_1" hidden="1">{"'gráf jan00'!$A$1:$AK$41"}</definedName>
    <definedName name="rrrrr_1_1" localSheetId="13" hidden="1">{"'gráf jan00'!$A$1:$AK$41"}</definedName>
    <definedName name="rrrrr_1_1" hidden="1">{"'gráf jan00'!$A$1:$AK$41"}</definedName>
    <definedName name="rrrrr_1_1_1" localSheetId="13" hidden="1">{"'gráf jan00'!$A$1:$AK$41"}</definedName>
    <definedName name="rrrrr_1_1_1" hidden="1">{"'gráf jan00'!$A$1:$AK$41"}</definedName>
    <definedName name="rrrrr_1_2" localSheetId="13" hidden="1">{"'gráf jan00'!$A$1:$AK$41"}</definedName>
    <definedName name="rrrrr_1_2" hidden="1">{"'gráf jan00'!$A$1:$AK$41"}</definedName>
    <definedName name="rrrrr_2" localSheetId="13" hidden="1">{"'gráf jan00'!$A$1:$AK$41"}</definedName>
    <definedName name="rrrrr_2" hidden="1">{"'gráf jan00'!$A$1:$AK$41"}</definedName>
    <definedName name="rrrrrr" localSheetId="13" hidden="1">{#N/A,#N/A,FALSE,"S-USGV";#N/A,#N/A,FALSE,"S-MDE";#N/A,#N/A,FALSE,"S-BELGO";#N/A,#N/A,FALSE,"CAPA"}</definedName>
    <definedName name="rrrrrr" hidden="1">{#N/A,#N/A,FALSE,"S-USGV";#N/A,#N/A,FALSE,"S-MDE";#N/A,#N/A,FALSE,"S-BELGO";#N/A,#N/A,FALSE,"CAPA"}</definedName>
    <definedName name="rrrrrr_1" localSheetId="13" hidden="1">{#N/A,#N/A,FALSE,"S-USGV";#N/A,#N/A,FALSE,"S-MDE";#N/A,#N/A,FALSE,"S-BELGO";#N/A,#N/A,FALSE,"CAPA"}</definedName>
    <definedName name="rrrrrr_1" hidden="1">{#N/A,#N/A,FALSE,"S-USGV";#N/A,#N/A,FALSE,"S-MDE";#N/A,#N/A,FALSE,"S-BELGO";#N/A,#N/A,FALSE,"CAPA"}</definedName>
    <definedName name="rrrrrr_1_1" localSheetId="13" hidden="1">{#N/A,#N/A,FALSE,"S-USGV";#N/A,#N/A,FALSE,"S-MDE";#N/A,#N/A,FALSE,"S-BELGO";#N/A,#N/A,FALSE,"CAPA"}</definedName>
    <definedName name="rrrrrr_1_1" hidden="1">{#N/A,#N/A,FALSE,"S-USGV";#N/A,#N/A,FALSE,"S-MDE";#N/A,#N/A,FALSE,"S-BELGO";#N/A,#N/A,FALSE,"CAPA"}</definedName>
    <definedName name="rrrrrr_1_1_1" localSheetId="13" hidden="1">{#N/A,#N/A,FALSE,"S-USGV";#N/A,#N/A,FALSE,"S-MDE";#N/A,#N/A,FALSE,"S-BELGO";#N/A,#N/A,FALSE,"CAPA"}</definedName>
    <definedName name="rrrrrr_1_1_1" hidden="1">{#N/A,#N/A,FALSE,"S-USGV";#N/A,#N/A,FALSE,"S-MDE";#N/A,#N/A,FALSE,"S-BELGO";#N/A,#N/A,FALSE,"CAPA"}</definedName>
    <definedName name="rrrrrr_1_2" localSheetId="13" hidden="1">{#N/A,#N/A,FALSE,"S-USGV";#N/A,#N/A,FALSE,"S-MDE";#N/A,#N/A,FALSE,"S-BELGO";#N/A,#N/A,FALSE,"CAPA"}</definedName>
    <definedName name="rrrrrr_1_2" hidden="1">{#N/A,#N/A,FALSE,"S-USGV";#N/A,#N/A,FALSE,"S-MDE";#N/A,#N/A,FALSE,"S-BELGO";#N/A,#N/A,FALSE,"CAPA"}</definedName>
    <definedName name="rrrrrr_2" localSheetId="13" hidden="1">{#N/A,#N/A,FALSE,"S-USGV";#N/A,#N/A,FALSE,"S-MDE";#N/A,#N/A,FALSE,"S-BELGO";#N/A,#N/A,FALSE,"CAPA"}</definedName>
    <definedName name="rrrrrr_2" hidden="1">{#N/A,#N/A,FALSE,"S-USGV";#N/A,#N/A,FALSE,"S-MDE";#N/A,#N/A,FALSE,"S-BELGO";#N/A,#N/A,FALSE,"CAPA"}</definedName>
    <definedName name="rrrrrrrrrrrrrrrrrrrrrrrr" localSheetId="13" hidden="1">{"'Quadro'!$A$4:$BG$78"}</definedName>
    <definedName name="rrrrrrrrrrrrrrrrrrrrrrrr" hidden="1">{"'Quadro'!$A$4:$BG$78"}</definedName>
    <definedName name="rs" localSheetId="13" hidden="1">{"'CptDifn'!$AA$32:$AG$32"}</definedName>
    <definedName name="rs" hidden="1">{"'CptDifn'!$AA$32:$AG$32"}</definedName>
    <definedName name="rs_1" localSheetId="13" hidden="1">{"'CptDifn'!$AA$32:$AG$32"}</definedName>
    <definedName name="rs_1" hidden="1">{"'CptDifn'!$AA$32:$AG$32"}</definedName>
    <definedName name="rs_1_1" localSheetId="13" hidden="1">{"'CptDifn'!$AA$32:$AG$32"}</definedName>
    <definedName name="rs_1_1" hidden="1">{"'CptDifn'!$AA$32:$AG$32"}</definedName>
    <definedName name="rs_1_1_1" localSheetId="13" hidden="1">{"'CptDifn'!$AA$32:$AG$32"}</definedName>
    <definedName name="rs_1_1_1" hidden="1">{"'CptDifn'!$AA$32:$AG$32"}</definedName>
    <definedName name="rs_1_2" localSheetId="13" hidden="1">{"'CptDifn'!$AA$32:$AG$32"}</definedName>
    <definedName name="rs_1_2" hidden="1">{"'CptDifn'!$AA$32:$AG$32"}</definedName>
    <definedName name="rs_2" localSheetId="13" hidden="1">{"'CptDifn'!$AA$32:$AG$32"}</definedName>
    <definedName name="rs_2" hidden="1">{"'CptDifn'!$AA$32:$AG$32"}</definedName>
    <definedName name="rt" localSheetId="13" hidden="1">{#N/A,#N/A,FALSE,"ORC-ACKE";#N/A,#N/A,FALSE,"RESUMO"}</definedName>
    <definedName name="rt" hidden="1">{#N/A,#N/A,FALSE,"ORC-ACKE";#N/A,#N/A,FALSE,"RESUMO"}</definedName>
    <definedName name="rt_1" localSheetId="13" hidden="1">{"'CptDifn'!$AA$32:$AG$32"}</definedName>
    <definedName name="rt_1" hidden="1">{"'CptDifn'!$AA$32:$AG$32"}</definedName>
    <definedName name="rt_1_1" localSheetId="13" hidden="1">{"'CptDifn'!$AA$32:$AG$32"}</definedName>
    <definedName name="rt_1_1" hidden="1">{"'CptDifn'!$AA$32:$AG$32"}</definedName>
    <definedName name="rt_1_1_1" localSheetId="13" hidden="1">{"'CptDifn'!$AA$32:$AG$32"}</definedName>
    <definedName name="rt_1_1_1" hidden="1">{"'CptDifn'!$AA$32:$AG$32"}</definedName>
    <definedName name="rt_1_2" localSheetId="13" hidden="1">{"'CptDifn'!$AA$32:$AG$32"}</definedName>
    <definedName name="rt_1_2" hidden="1">{"'CptDifn'!$AA$32:$AG$32"}</definedName>
    <definedName name="rt_2" localSheetId="13" hidden="1">{"'CptDifn'!$AA$32:$AG$32"}</definedName>
    <definedName name="rt_2" hidden="1">{"'CptDifn'!$AA$32:$AG$32"}</definedName>
    <definedName name="rtr" hidden="1">#REF!</definedName>
    <definedName name="rtsderwe" localSheetId="13" hidden="1">{"'ReceitaLiquidaME'!$AA$25:$AN$32"}</definedName>
    <definedName name="rtsderwe" hidden="1">{"'ReceitaLiquidaME'!$AA$25:$AN$32"}</definedName>
    <definedName name="rtyrty" localSheetId="13" hidden="1">{"'CptDifn'!$AA$32:$AG$32"}</definedName>
    <definedName name="rtyrty" hidden="1">{"'CptDifn'!$AA$32:$AG$32"}</definedName>
    <definedName name="rtyrty_1" localSheetId="13" hidden="1">{"'CptDifn'!$AA$32:$AG$32"}</definedName>
    <definedName name="rtyrty_1" hidden="1">{"'CptDifn'!$AA$32:$AG$32"}</definedName>
    <definedName name="rtyrty_1_1" localSheetId="13" hidden="1">{"'CptDifn'!$AA$32:$AG$32"}</definedName>
    <definedName name="rtyrty_1_1" hidden="1">{"'CptDifn'!$AA$32:$AG$32"}</definedName>
    <definedName name="rtyrty_1_1_1" localSheetId="13" hidden="1">{"'CptDifn'!$AA$32:$AG$32"}</definedName>
    <definedName name="rtyrty_1_1_1" hidden="1">{"'CptDifn'!$AA$32:$AG$32"}</definedName>
    <definedName name="rtyrty_1_2" localSheetId="13" hidden="1">{"'CptDifn'!$AA$32:$AG$32"}</definedName>
    <definedName name="rtyrty_1_2" hidden="1">{"'CptDifn'!$AA$32:$AG$32"}</definedName>
    <definedName name="rtyrty_2" localSheetId="13" hidden="1">{"'CptDifn'!$AA$32:$AG$32"}</definedName>
    <definedName name="rtyrty_2" hidden="1">{"'CptDifn'!$AA$32:$AG$32"}</definedName>
    <definedName name="rtyu" localSheetId="13" hidden="1">{"'CptDifn'!$AA$32:$AG$32"}</definedName>
    <definedName name="rtyu" hidden="1">{"'CptDifn'!$AA$32:$AG$32"}</definedName>
    <definedName name="rtyu_1" localSheetId="13" hidden="1">{"'CptDifn'!$AA$32:$AG$32"}</definedName>
    <definedName name="rtyu_1" hidden="1">{"'CptDifn'!$AA$32:$AG$32"}</definedName>
    <definedName name="rtyu_1_1" localSheetId="13" hidden="1">{"'CptDifn'!$AA$32:$AG$32"}</definedName>
    <definedName name="rtyu_1_1" hidden="1">{"'CptDifn'!$AA$32:$AG$32"}</definedName>
    <definedName name="rtyu_1_1_1" localSheetId="13" hidden="1">{"'CptDifn'!$AA$32:$AG$32"}</definedName>
    <definedName name="rtyu_1_1_1" hidden="1">{"'CptDifn'!$AA$32:$AG$32"}</definedName>
    <definedName name="rtyu_1_2" localSheetId="13" hidden="1">{"'CptDifn'!$AA$32:$AG$32"}</definedName>
    <definedName name="rtyu_1_2" hidden="1">{"'CptDifn'!$AA$32:$AG$32"}</definedName>
    <definedName name="rtyu_2" localSheetId="13" hidden="1">{"'CptDifn'!$AA$32:$AG$32"}</definedName>
    <definedName name="rtyu_2" hidden="1">{"'CptDifn'!$AA$32:$AG$32"}</definedName>
    <definedName name="ruru" localSheetId="13" hidden="1">{"'CptDifn'!$AA$32:$AG$32"}</definedName>
    <definedName name="ruru" hidden="1">{"'CptDifn'!$AA$32:$AG$32"}</definedName>
    <definedName name="ruru_1" localSheetId="13" hidden="1">{"'CptDifn'!$AA$32:$AG$32"}</definedName>
    <definedName name="ruru_1" hidden="1">{"'CptDifn'!$AA$32:$AG$32"}</definedName>
    <definedName name="ruru_1_1" localSheetId="13" hidden="1">{"'CptDifn'!$AA$32:$AG$32"}</definedName>
    <definedName name="ruru_1_1" hidden="1">{"'CptDifn'!$AA$32:$AG$32"}</definedName>
    <definedName name="ruru_1_1_1" localSheetId="13" hidden="1">{"'CptDifn'!$AA$32:$AG$32"}</definedName>
    <definedName name="ruru_1_1_1" hidden="1">{"'CptDifn'!$AA$32:$AG$32"}</definedName>
    <definedName name="ruru_1_2" localSheetId="13" hidden="1">{"'CptDifn'!$AA$32:$AG$32"}</definedName>
    <definedName name="ruru_1_2" hidden="1">{"'CptDifn'!$AA$32:$AG$32"}</definedName>
    <definedName name="ruru_2" localSheetId="13" hidden="1">{"'CptDifn'!$AA$32:$AG$32"}</definedName>
    <definedName name="ruru_2" hidden="1">{"'CptDifn'!$AA$32:$AG$32"}</definedName>
    <definedName name="Ruy" localSheetId="13" hidden="1">{#N/A,#N/A,FALSE,"Cronograma";#N/A,#N/A,FALSE,"Cronogr. 2"}</definedName>
    <definedName name="Ruy" hidden="1">{#N/A,#N/A,FALSE,"Cronograma";#N/A,#N/A,FALSE,"Cronogr. 2"}</definedName>
    <definedName name="rwe" localSheetId="13" hidden="1">{"'CptDifn'!$AA$32:$AG$32"}</definedName>
    <definedName name="rwe" hidden="1">{"'CptDifn'!$AA$32:$AG$32"}</definedName>
    <definedName name="rwe_1" localSheetId="13" hidden="1">{"'CptDifn'!$AA$32:$AG$32"}</definedName>
    <definedName name="rwe_1" hidden="1">{"'CptDifn'!$AA$32:$AG$32"}</definedName>
    <definedName name="rwe_1_1" localSheetId="13" hidden="1">{"'CptDifn'!$AA$32:$AG$32"}</definedName>
    <definedName name="rwe_1_1" hidden="1">{"'CptDifn'!$AA$32:$AG$32"}</definedName>
    <definedName name="rwe_1_1_1" localSheetId="13" hidden="1">{"'CptDifn'!$AA$32:$AG$32"}</definedName>
    <definedName name="rwe_1_1_1" hidden="1">{"'CptDifn'!$AA$32:$AG$32"}</definedName>
    <definedName name="rwe_1_2" localSheetId="13" hidden="1">{"'CptDifn'!$AA$32:$AG$32"}</definedName>
    <definedName name="rwe_1_2" hidden="1">{"'CptDifn'!$AA$32:$AG$32"}</definedName>
    <definedName name="rwe_2" localSheetId="13" hidden="1">{"'CptDifn'!$AA$32:$AG$32"}</definedName>
    <definedName name="rwe_2" hidden="1">{"'CptDifn'!$AA$32:$AG$32"}</definedName>
    <definedName name="rwywy" localSheetId="13" hidden="1">{"'gráf jan00'!$A$1:$AK$41"}</definedName>
    <definedName name="rwywy" hidden="1">{"'gráf jan00'!$A$1:$AK$41"}</definedName>
    <definedName name="rwywy_1" localSheetId="13" hidden="1">{"'gráf jan00'!$A$1:$AK$41"}</definedName>
    <definedName name="rwywy_1" hidden="1">{"'gráf jan00'!$A$1:$AK$41"}</definedName>
    <definedName name="rwywy_1_1" localSheetId="13" hidden="1">{"'gráf jan00'!$A$1:$AK$41"}</definedName>
    <definedName name="rwywy_1_1" hidden="1">{"'gráf jan00'!$A$1:$AK$41"}</definedName>
    <definedName name="rwywy_1_1_1" localSheetId="13" hidden="1">{"'gráf jan00'!$A$1:$AK$41"}</definedName>
    <definedName name="rwywy_1_1_1" hidden="1">{"'gráf jan00'!$A$1:$AK$41"}</definedName>
    <definedName name="rwywy_1_2" localSheetId="13" hidden="1">{"'gráf jan00'!$A$1:$AK$41"}</definedName>
    <definedName name="rwywy_1_2" hidden="1">{"'gráf jan00'!$A$1:$AK$41"}</definedName>
    <definedName name="rwywy_2" localSheetId="13" hidden="1">{"'gráf jan00'!$A$1:$AK$41"}</definedName>
    <definedName name="rwywy_2" hidden="1">{"'gráf jan00'!$A$1:$AK$41"}</definedName>
    <definedName name="rx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i" localSheetId="13" hidden="1">{"det (May)",#N/A,FALSE,"June";"sum (MAY YTD)",#N/A,FALSE,"June YTD"}</definedName>
    <definedName name="rxi" hidden="1">{"det (May)",#N/A,FALSE,"June";"sum (MAY YTD)",#N/A,FALSE,"June YTD"}</definedName>
    <definedName name="rxi_1" localSheetId="13" hidden="1">{"det (May)",#N/A,FALSE,"June";"sum (MAY YTD)",#N/A,FALSE,"June YTD"}</definedName>
    <definedName name="rxi_1" hidden="1">{"det (May)",#N/A,FALSE,"June";"sum (MAY YTD)",#N/A,FALSE,"June YTD"}</definedName>
    <definedName name="rxi_1_1" localSheetId="13" hidden="1">{"det (May)",#N/A,FALSE,"June";"sum (MAY YTD)",#N/A,FALSE,"June YTD"}</definedName>
    <definedName name="rxi_1_1" hidden="1">{"det (May)",#N/A,FALSE,"June";"sum (MAY YTD)",#N/A,FALSE,"June YTD"}</definedName>
    <definedName name="rxi_1_1_1" localSheetId="13" hidden="1">{"det (May)",#N/A,FALSE,"June";"sum (MAY YTD)",#N/A,FALSE,"June YTD"}</definedName>
    <definedName name="rxi_1_1_1" hidden="1">{"det (May)",#N/A,FALSE,"June";"sum (MAY YTD)",#N/A,FALSE,"June YTD"}</definedName>
    <definedName name="rxi_1_2" localSheetId="13" hidden="1">{"det (May)",#N/A,FALSE,"June";"sum (MAY YTD)",#N/A,FALSE,"June YTD"}</definedName>
    <definedName name="rxi_1_2" hidden="1">{"det (May)",#N/A,FALSE,"June";"sum (MAY YTD)",#N/A,FALSE,"June YTD"}</definedName>
    <definedName name="rxi_2" localSheetId="13" hidden="1">{"det (May)",#N/A,FALSE,"June";"sum (MAY YTD)",#N/A,FALSE,"June YTD"}</definedName>
    <definedName name="rxi_2" hidden="1">{"det (May)",#N/A,FALSE,"June";"sum (MAY YTD)",#N/A,FALSE,"June YTD"}</definedName>
    <definedName name="ryey" localSheetId="13" hidden="1">{"'CptDifn'!$AA$32:$AG$32"}</definedName>
    <definedName name="ryey" hidden="1">{"'CptDifn'!$AA$32:$AG$32"}</definedName>
    <definedName name="ryey_1" localSheetId="13" hidden="1">{"'CptDifn'!$AA$32:$AG$32"}</definedName>
    <definedName name="ryey_1" hidden="1">{"'CptDifn'!$AA$32:$AG$32"}</definedName>
    <definedName name="ryey_1_1" localSheetId="13" hidden="1">{"'CptDifn'!$AA$32:$AG$32"}</definedName>
    <definedName name="ryey_1_1" hidden="1">{"'CptDifn'!$AA$32:$AG$32"}</definedName>
    <definedName name="ryey_1_1_1" localSheetId="13" hidden="1">{"'CptDifn'!$AA$32:$AG$32"}</definedName>
    <definedName name="ryey_1_1_1" hidden="1">{"'CptDifn'!$AA$32:$AG$32"}</definedName>
    <definedName name="ryey_1_2" localSheetId="13" hidden="1">{"'CptDifn'!$AA$32:$AG$32"}</definedName>
    <definedName name="ryey_1_2" hidden="1">{"'CptDifn'!$AA$32:$AG$32"}</definedName>
    <definedName name="ryey_2" localSheetId="13" hidden="1">{"'CptDifn'!$AA$32:$AG$32"}</definedName>
    <definedName name="ryey_2" hidden="1">{"'CptDifn'!$AA$32:$AG$32"}</definedName>
    <definedName name="ryujyu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ryujyu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rywrtyw" localSheetId="13" hidden="1">{"'gráf jan00'!$A$1:$AK$41"}</definedName>
    <definedName name="rywrtyw" hidden="1">{"'gráf jan00'!$A$1:$AK$41"}</definedName>
    <definedName name="rywrtyw_1" localSheetId="13" hidden="1">{"'gráf jan00'!$A$1:$AK$41"}</definedName>
    <definedName name="rywrtyw_1" hidden="1">{"'gráf jan00'!$A$1:$AK$41"}</definedName>
    <definedName name="rywrtyw_1_1" localSheetId="13" hidden="1">{"'gráf jan00'!$A$1:$AK$41"}</definedName>
    <definedName name="rywrtyw_1_1" hidden="1">{"'gráf jan00'!$A$1:$AK$41"}</definedName>
    <definedName name="rywrtyw_1_1_1" localSheetId="13" hidden="1">{"'gráf jan00'!$A$1:$AK$41"}</definedName>
    <definedName name="rywrtyw_1_1_1" hidden="1">{"'gráf jan00'!$A$1:$AK$41"}</definedName>
    <definedName name="rywrtyw_1_2" localSheetId="13" hidden="1">{"'gráf jan00'!$A$1:$AK$41"}</definedName>
    <definedName name="rywrtyw_1_2" hidden="1">{"'gráf jan00'!$A$1:$AK$41"}</definedName>
    <definedName name="rywrtyw_2" localSheetId="13" hidden="1">{"'gráf jan00'!$A$1:$AK$41"}</definedName>
    <definedName name="rywrtyw_2" hidden="1">{"'gráf jan00'!$A$1:$AK$41"}</definedName>
    <definedName name="S">#REF!</definedName>
    <definedName name="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" hidden="1">#REF!</definedName>
    <definedName name="sa_1" localSheetId="13" hidden="1">{"'Quadro'!$A$4:$BG$78"}</definedName>
    <definedName name="sa_1" hidden="1">{"'Quadro'!$A$4:$BG$78"}</definedName>
    <definedName name="sa_1_1" localSheetId="13" hidden="1">{"'Quadro'!$A$4:$BG$78"}</definedName>
    <definedName name="sa_1_1" hidden="1">{"'Quadro'!$A$4:$BG$78"}</definedName>
    <definedName name="sa_1_1_1" localSheetId="13" hidden="1">{"'Quadro'!$A$4:$BG$78"}</definedName>
    <definedName name="sa_1_1_1" hidden="1">{"'Quadro'!$A$4:$BG$78"}</definedName>
    <definedName name="sa_1_2" localSheetId="13" hidden="1">{"'Quadro'!$A$4:$BG$78"}</definedName>
    <definedName name="sa_1_2" hidden="1">{"'Quadro'!$A$4:$BG$78"}</definedName>
    <definedName name="sa_2" localSheetId="13" hidden="1">{"'Quadro'!$A$4:$BG$78"}</definedName>
    <definedName name="sa_2" hidden="1">{"'Quadro'!$A$4:$BG$78"}</definedName>
    <definedName name="sa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F" localSheetId="13" hidden="1">{"'Quadro'!$A$4:$BG$78"}</definedName>
    <definedName name="SAAF" hidden="1">{"'Quadro'!$A$4:$BG$78"}</definedName>
    <definedName name="SAAF_1" localSheetId="13" hidden="1">{"'Quadro'!$A$4:$BG$78"}</definedName>
    <definedName name="SAAF_1" hidden="1">{"'Quadro'!$A$4:$BG$78"}</definedName>
    <definedName name="SAAF_1_1" localSheetId="13" hidden="1">{"'Quadro'!$A$4:$BG$78"}</definedName>
    <definedName name="SAAF_1_1" hidden="1">{"'Quadro'!$A$4:$BG$78"}</definedName>
    <definedName name="SAAF_1_1_1" localSheetId="13" hidden="1">{"'Quadro'!$A$4:$BG$78"}</definedName>
    <definedName name="SAAF_1_1_1" hidden="1">{"'Quadro'!$A$4:$BG$78"}</definedName>
    <definedName name="SAAF_1_2" localSheetId="13" hidden="1">{"'Quadro'!$A$4:$BG$78"}</definedName>
    <definedName name="SAAF_1_2" hidden="1">{"'Quadro'!$A$4:$BG$78"}</definedName>
    <definedName name="SAAF_2" localSheetId="13" hidden="1">{"'Quadro'!$A$4:$BG$78"}</definedName>
    <definedName name="SAAF_2" hidden="1">{"'Quadro'!$A$4:$BG$78"}</definedName>
    <definedName name="sac" localSheetId="13" hidden="1">{#N/A,#N/A,FALSE,"PCOL"}</definedName>
    <definedName name="sac" hidden="1">{#N/A,#N/A,FALSE,"PCOL"}</definedName>
    <definedName name="sac_1" localSheetId="13" hidden="1">{#N/A,#N/A,FALSE,"PCOL"}</definedName>
    <definedName name="sac_1" hidden="1">{#N/A,#N/A,FALSE,"PCOL"}</definedName>
    <definedName name="sac_1_1" localSheetId="13" hidden="1">{#N/A,#N/A,FALSE,"PCOL"}</definedName>
    <definedName name="sac_1_1" hidden="1">{#N/A,#N/A,FALSE,"PCOL"}</definedName>
    <definedName name="sac_1_1_1" localSheetId="13" hidden="1">{#N/A,#N/A,FALSE,"PCOL"}</definedName>
    <definedName name="sac_1_1_1" hidden="1">{#N/A,#N/A,FALSE,"PCOL"}</definedName>
    <definedName name="sac_1_2" localSheetId="13" hidden="1">{#N/A,#N/A,FALSE,"PCOL"}</definedName>
    <definedName name="sac_1_2" hidden="1">{#N/A,#N/A,FALSE,"PCOL"}</definedName>
    <definedName name="sac_2" localSheetId="13" hidden="1">{#N/A,#N/A,FALSE,"PCOL"}</definedName>
    <definedName name="sac_2" hidden="1">{#N/A,#N/A,FALSE,"PCOL"}</definedName>
    <definedName name="sacwe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cwe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SA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asdasdasda" hidden="1">#REF!</definedName>
    <definedName name="sad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s" localSheetId="13" hidden="1">{"'MAIO'!$A$6:$J$161"}</definedName>
    <definedName name="sads" hidden="1">{"'MAIO'!$A$6:$J$161"}</definedName>
    <definedName name="safa" localSheetId="13" hidden="1">{"'CptDifn'!$AA$32:$AG$32"}</definedName>
    <definedName name="safa" hidden="1">{"'CptDifn'!$AA$32:$AG$32"}</definedName>
    <definedName name="safa_1" localSheetId="13" hidden="1">{"'CptDifn'!$AA$32:$AG$32"}</definedName>
    <definedName name="safa_1" hidden="1">{"'CptDifn'!$AA$32:$AG$32"}</definedName>
    <definedName name="safa_1_1" localSheetId="13" hidden="1">{"'CptDifn'!$AA$32:$AG$32"}</definedName>
    <definedName name="safa_1_1" hidden="1">{"'CptDifn'!$AA$32:$AG$32"}</definedName>
    <definedName name="safa_1_1_1" localSheetId="13" hidden="1">{"'CptDifn'!$AA$32:$AG$32"}</definedName>
    <definedName name="safa_1_1_1" hidden="1">{"'CptDifn'!$AA$32:$AG$32"}</definedName>
    <definedName name="safa_1_2" localSheetId="13" hidden="1">{"'CptDifn'!$AA$32:$AG$32"}</definedName>
    <definedName name="safa_1_2" hidden="1">{"'CptDifn'!$AA$32:$AG$32"}</definedName>
    <definedName name="safa_2" localSheetId="13" hidden="1">{"'CptDifn'!$AA$32:$AG$32"}</definedName>
    <definedName name="safa_2" hidden="1">{"'CptDifn'!$AA$32:$AG$32"}</definedName>
    <definedName name="SAFDASFD" localSheetId="13" hidden="1">{"'REL CUSTODIF'!$B$1:$H$72"}</definedName>
    <definedName name="SAFDASFD" hidden="1">{"'REL CUSTODIF'!$B$1:$H$72"}</definedName>
    <definedName name="sal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aforno" localSheetId="13" hidden="1">{"'Plan1'!$B$10","'Plan1'!$A$1","'Plan1'!$C$2:$N$28"}</definedName>
    <definedName name="Salaforno" hidden="1">{"'Plan1'!$B$10","'Plan1'!$A$1","'Plan1'!$C$2:$N$28"}</definedName>
    <definedName name="Salaforno_1" localSheetId="13" hidden="1">{"'Plan1'!$B$10","'Plan1'!$A$1","'Plan1'!$C$2:$N$28"}</definedName>
    <definedName name="Salaforno_1" hidden="1">{"'Plan1'!$B$10","'Plan1'!$A$1","'Plan1'!$C$2:$N$28"}</definedName>
    <definedName name="Salaforno_1_1" localSheetId="13" hidden="1">{"'Plan1'!$B$10","'Plan1'!$A$1","'Plan1'!$C$2:$N$28"}</definedName>
    <definedName name="Salaforno_1_1" hidden="1">{"'Plan1'!$B$10","'Plan1'!$A$1","'Plan1'!$C$2:$N$28"}</definedName>
    <definedName name="Salaforno_1_1_1" localSheetId="13" hidden="1">{"'Plan1'!$B$10","'Plan1'!$A$1","'Plan1'!$C$2:$N$28"}</definedName>
    <definedName name="Salaforno_1_1_1" hidden="1">{"'Plan1'!$B$10","'Plan1'!$A$1","'Plan1'!$C$2:$N$28"}</definedName>
    <definedName name="Salaforno_1_2" localSheetId="13" hidden="1">{"'Plan1'!$B$10","'Plan1'!$A$1","'Plan1'!$C$2:$N$28"}</definedName>
    <definedName name="Salaforno_1_2" hidden="1">{"'Plan1'!$B$10","'Plan1'!$A$1","'Plan1'!$C$2:$N$28"}</definedName>
    <definedName name="Salaforno_2" localSheetId="13" hidden="1">{"'Plan1'!$B$10","'Plan1'!$A$1","'Plan1'!$C$2:$N$28"}</definedName>
    <definedName name="Salaforno_2" hidden="1">{"'Plan1'!$B$10","'Plan1'!$A$1","'Plan1'!$C$2:$N$28"}</definedName>
    <definedName name="SALARIO_MOD">INDIRECT(CONCATENATE("GERAL_TABELAS!DD",(2+MATCH(#REF!,#REF!,0))))</definedName>
    <definedName name="salete" localSheetId="13" hidden="1">{#N/A,#N/A,FALSE,"MO (2)"}</definedName>
    <definedName name="salete" hidden="1">{#N/A,#N/A,FALSE,"MO (2)"}</definedName>
    <definedName name="salete.com" localSheetId="13" hidden="1">{#N/A,#N/A,FALSE,"MO (2)"}</definedName>
    <definedName name="salete.com" hidden="1">{#N/A,#N/A,FALSE,"MO (2)"}</definedName>
    <definedName name="sansara" localSheetId="13" hidden="1">{"'Quadro'!$A$4:$BG$78"}</definedName>
    <definedName name="sansara" hidden="1">{"'Quadro'!$A$4:$BG$78"}</definedName>
    <definedName name="SAPBEXdnldView" hidden="1">"45PQXFK1FNU8V8F6EX8BUJ292"</definedName>
    <definedName name="SAPBEXhrIndnt" hidden="1">1</definedName>
    <definedName name="SAPBEXrevision" hidden="1">3</definedName>
    <definedName name="SAPBEXsysID" hidden="1">"BWP"</definedName>
    <definedName name="SAPBEXwbID" hidden="1">"BBI79TXTC37FA83KVZYUD8LJY"</definedName>
    <definedName name="saquinho" localSheetId="13" hidden="1">{#N/A,#N/A,FALSE,"PCOL"}</definedName>
    <definedName name="saquinho" hidden="1">{#N/A,#N/A,FALSE,"PCOL"}</definedName>
    <definedName name="saquinho_1" localSheetId="13" hidden="1">{#N/A,#N/A,FALSE,"PCOL"}</definedName>
    <definedName name="saquinho_1" hidden="1">{#N/A,#N/A,FALSE,"PCOL"}</definedName>
    <definedName name="saquinho_1_1" localSheetId="13" hidden="1">{#N/A,#N/A,FALSE,"PCOL"}</definedName>
    <definedName name="saquinho_1_1" hidden="1">{#N/A,#N/A,FALSE,"PCOL"}</definedName>
    <definedName name="saquinho_1_1_1" localSheetId="13" hidden="1">{#N/A,#N/A,FALSE,"PCOL"}</definedName>
    <definedName name="saquinho_1_1_1" hidden="1">{#N/A,#N/A,FALSE,"PCOL"}</definedName>
    <definedName name="saquinho_1_2" localSheetId="13" hidden="1">{#N/A,#N/A,FALSE,"PCOL"}</definedName>
    <definedName name="saquinho_1_2" hidden="1">{#N/A,#N/A,FALSE,"PCOL"}</definedName>
    <definedName name="saquinho_2" localSheetId="13" hidden="1">{#N/A,#N/A,FALSE,"PCOL"}</definedName>
    <definedName name="saquinho_2" hidden="1">{#N/A,#N/A,FALSE,"PCOL"}</definedName>
    <definedName name="SAR" localSheetId="13" hidden="1">{"'Quadro'!$A$4:$BG$78"}</definedName>
    <definedName name="SAR" hidden="1">{"'Quadro'!$A$4:$BG$78"}</definedName>
    <definedName name="SAR_1" localSheetId="13" hidden="1">{"'Quadro'!$A$4:$BG$78"}</definedName>
    <definedName name="SAR_1" hidden="1">{"'Quadro'!$A$4:$BG$78"}</definedName>
    <definedName name="SAR_1_1" localSheetId="13" hidden="1">{"'Quadro'!$A$4:$BG$78"}</definedName>
    <definedName name="SAR_1_1" hidden="1">{"'Quadro'!$A$4:$BG$78"}</definedName>
    <definedName name="SAR_1_1_1" localSheetId="13" hidden="1">{"'Quadro'!$A$4:$BG$78"}</definedName>
    <definedName name="SAR_1_1_1" hidden="1">{"'Quadro'!$A$4:$BG$78"}</definedName>
    <definedName name="SAR_1_2" localSheetId="13" hidden="1">{"'Quadro'!$A$4:$BG$78"}</definedName>
    <definedName name="SAR_1_2" hidden="1">{"'Quadro'!$A$4:$BG$78"}</definedName>
    <definedName name="SAR_2" localSheetId="13" hidden="1">{"'Quadro'!$A$4:$BG$78"}</definedName>
    <definedName name="SAR_2" hidden="1">{"'Quadro'!$A$4:$BG$78"}</definedName>
    <definedName name="sargtwregwer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gtwregwer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_1" localSheetId="13" hidden="1">{"'Quadro'!$A$4:$BG$78"}</definedName>
    <definedName name="sas_1" hidden="1">{"'Quadro'!$A$4:$BG$78"}</definedName>
    <definedName name="sas_1_1" localSheetId="13" hidden="1">{"'Quadro'!$A$4:$BG$78"}</definedName>
    <definedName name="sas_1_1" hidden="1">{"'Quadro'!$A$4:$BG$78"}</definedName>
    <definedName name="sas_1_1_1" localSheetId="13" hidden="1">{"'Quadro'!$A$4:$BG$78"}</definedName>
    <definedName name="sas_1_1_1" hidden="1">{"'Quadro'!$A$4:$BG$78"}</definedName>
    <definedName name="sas_1_2" localSheetId="13" hidden="1">{"'Quadro'!$A$4:$BG$78"}</definedName>
    <definedName name="sas_1_2" hidden="1">{"'Quadro'!$A$4:$BG$78"}</definedName>
    <definedName name="sas_2" localSheetId="13" hidden="1">{"'Quadro'!$A$4:$BG$78"}</definedName>
    <definedName name="sas_2" hidden="1">{"'Quadro'!$A$4:$BG$78"}</definedName>
    <definedName name="sasa" hidden="1">"AS2DocumentBrowse"</definedName>
    <definedName name="sasa.com" localSheetId="13" hidden="1">{#N/A,#N/A,FALSE,"MO (2)"}</definedName>
    <definedName name="sasa.com" hidden="1">{#N/A,#N/A,FALSE,"MO (2)"}</definedName>
    <definedName name="sasaasa" localSheetId="13" hidden="1">{#N/A,#N/A,FALSE,"MO (2)"}</definedName>
    <definedName name="sasaasa" hidden="1">{#N/A,#N/A,FALSE,"MO (2)"}</definedName>
    <definedName name="SASASA" localSheetId="13" hidden="1">{#N/A,#N/A,FALSE,"MO (2)"}</definedName>
    <definedName name="SASASA" hidden="1">{#N/A,#N/A,FALSE,"MO (2)"}</definedName>
    <definedName name="sasasa_1" localSheetId="13" hidden="1">{"'gráf jan00'!$A$1:$AK$41"}</definedName>
    <definedName name="sasasa_1" hidden="1">{"'gráf jan00'!$A$1:$AK$41"}</definedName>
    <definedName name="sasasa_1_1" localSheetId="13" hidden="1">{"'gráf jan00'!$A$1:$AK$41"}</definedName>
    <definedName name="sasasa_1_1" hidden="1">{"'gráf jan00'!$A$1:$AK$41"}</definedName>
    <definedName name="sasasa_1_1_1" localSheetId="13" hidden="1">{"'gráf jan00'!$A$1:$AK$41"}</definedName>
    <definedName name="sasasa_1_1_1" hidden="1">{"'gráf jan00'!$A$1:$AK$41"}</definedName>
    <definedName name="sasasa_1_2" localSheetId="13" hidden="1">{"'gráf jan00'!$A$1:$AK$41"}</definedName>
    <definedName name="sasasa_1_2" hidden="1">{"'gráf jan00'!$A$1:$AK$41"}</definedName>
    <definedName name="sasasa_2" localSheetId="13" hidden="1">{"'gráf jan00'!$A$1:$AK$41"}</definedName>
    <definedName name="sasasa_2" hidden="1">{"'gráf jan00'!$A$1:$AK$41"}</definedName>
    <definedName name="sasassasa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assasa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sda" localSheetId="13" hidden="1">{#N/A,#N/A,TRUE,"Serviços"}</definedName>
    <definedName name="sasda" hidden="1">{#N/A,#N/A,TRUE,"Serviços"}</definedName>
    <definedName name="sasdaa" localSheetId="13" hidden="1">{#N/A,#N/A,TRUE,"Serviços"}</definedName>
    <definedName name="sasdaa" hidden="1">{#N/A,#N/A,TRUE,"Serviços"}</definedName>
    <definedName name="savings" localSheetId="13" hidden="1">{#N/A,#N/A,FALSE,"지침";#N/A,#N/A,FALSE,"환경분석";#N/A,#N/A,FALSE,"Sheet16"}</definedName>
    <definedName name="savings" hidden="1">{#N/A,#N/A,FALSE,"지침";#N/A,#N/A,FALSE,"환경분석";#N/A,#N/A,FALSE,"Sheet16"}</definedName>
    <definedName name="savings_1" localSheetId="13" hidden="1">{#N/A,#N/A,FALSE,"지침";#N/A,#N/A,FALSE,"환경분석";#N/A,#N/A,FALSE,"Sheet16"}</definedName>
    <definedName name="savings_1" hidden="1">{#N/A,#N/A,FALSE,"지침";#N/A,#N/A,FALSE,"환경분석";#N/A,#N/A,FALSE,"Sheet16"}</definedName>
    <definedName name="savings_1_1" localSheetId="13" hidden="1">{#N/A,#N/A,FALSE,"지침";#N/A,#N/A,FALSE,"환경분석";#N/A,#N/A,FALSE,"Sheet16"}</definedName>
    <definedName name="savings_1_1" hidden="1">{#N/A,#N/A,FALSE,"지침";#N/A,#N/A,FALSE,"환경분석";#N/A,#N/A,FALSE,"Sheet16"}</definedName>
    <definedName name="savings_1_1_1" localSheetId="13" hidden="1">{#N/A,#N/A,FALSE,"지침";#N/A,#N/A,FALSE,"환경분석";#N/A,#N/A,FALSE,"Sheet16"}</definedName>
    <definedName name="savings_1_1_1" hidden="1">{#N/A,#N/A,FALSE,"지침";#N/A,#N/A,FALSE,"환경분석";#N/A,#N/A,FALSE,"Sheet16"}</definedName>
    <definedName name="savings_1_2" localSheetId="13" hidden="1">{#N/A,#N/A,FALSE,"지침";#N/A,#N/A,FALSE,"환경분석";#N/A,#N/A,FALSE,"Sheet16"}</definedName>
    <definedName name="savings_1_2" hidden="1">{#N/A,#N/A,FALSE,"지침";#N/A,#N/A,FALSE,"환경분석";#N/A,#N/A,FALSE,"Sheet16"}</definedName>
    <definedName name="savings_2" localSheetId="13" hidden="1">{#N/A,#N/A,FALSE,"지침";#N/A,#N/A,FALSE,"환경분석";#N/A,#N/A,FALSE,"Sheet16"}</definedName>
    <definedName name="savings_2" hidden="1">{#N/A,#N/A,FALSE,"지침";#N/A,#N/A,FALSE,"환경분석";#N/A,#N/A,FALSE,"Sheet16"}</definedName>
    <definedName name="Scaba" localSheetId="13" hidden="1">{#N/A,#N/A,FALSE,"지침";#N/A,#N/A,FALSE,"환경분석";#N/A,#N/A,FALSE,"Sheet16"}</definedName>
    <definedName name="Scaba" hidden="1">{#N/A,#N/A,FALSE,"지침";#N/A,#N/A,FALSE,"환경분석";#N/A,#N/A,FALSE,"Sheet16"}</definedName>
    <definedName name="Scaba_1" localSheetId="13" hidden="1">{#N/A,#N/A,FALSE,"지침";#N/A,#N/A,FALSE,"환경분석";#N/A,#N/A,FALSE,"Sheet16"}</definedName>
    <definedName name="Scaba_1" hidden="1">{#N/A,#N/A,FALSE,"지침";#N/A,#N/A,FALSE,"환경분석";#N/A,#N/A,FALSE,"Sheet16"}</definedName>
    <definedName name="Scaba_1_1" localSheetId="13" hidden="1">{#N/A,#N/A,FALSE,"지침";#N/A,#N/A,FALSE,"환경분석";#N/A,#N/A,FALSE,"Sheet16"}</definedName>
    <definedName name="Scaba_1_1" hidden="1">{#N/A,#N/A,FALSE,"지침";#N/A,#N/A,FALSE,"환경분석";#N/A,#N/A,FALSE,"Sheet16"}</definedName>
    <definedName name="Scaba_1_1_1" localSheetId="13" hidden="1">{#N/A,#N/A,FALSE,"지침";#N/A,#N/A,FALSE,"환경분석";#N/A,#N/A,FALSE,"Sheet16"}</definedName>
    <definedName name="Scaba_1_1_1" hidden="1">{#N/A,#N/A,FALSE,"지침";#N/A,#N/A,FALSE,"환경분석";#N/A,#N/A,FALSE,"Sheet16"}</definedName>
    <definedName name="Scaba_1_2" localSheetId="13" hidden="1">{#N/A,#N/A,FALSE,"지침";#N/A,#N/A,FALSE,"환경분석";#N/A,#N/A,FALSE,"Sheet16"}</definedName>
    <definedName name="Scaba_1_2" hidden="1">{#N/A,#N/A,FALSE,"지침";#N/A,#N/A,FALSE,"환경분석";#N/A,#N/A,FALSE,"Sheet16"}</definedName>
    <definedName name="Scaba_2" localSheetId="13" hidden="1">{#N/A,#N/A,FALSE,"지침";#N/A,#N/A,FALSE,"환경분석";#N/A,#N/A,FALSE,"Sheet16"}</definedName>
    <definedName name="Scaba_2" hidden="1">{#N/A,#N/A,FALSE,"지침";#N/A,#N/A,FALSE,"환경분석";#N/A,#N/A,FALSE,"Sheet16"}</definedName>
    <definedName name="scdd" hidden="1">#REF!</definedName>
    <definedName name="SCs" localSheetId="13" hidden="1">{"'REL CUSTODIF'!$B$1:$H$72"}</definedName>
    <definedName name="SCs" hidden="1">{"'REL CUSTODIF'!$B$1:$H$72"}</definedName>
    <definedName name="S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dsd" localSheetId="13" hidden="1">{"'REL CUSTODIF'!$B$1:$H$72"}</definedName>
    <definedName name="SDadsd" hidden="1">{"'REL CUSTODIF'!$B$1:$H$72"}</definedName>
    <definedName name="sdagdgfg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gdgf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asd" localSheetId="13" hidden="1">{"'Quadro'!$A$4:$BG$78"}</definedName>
    <definedName name="sdasd" hidden="1">{"'Quadro'!$A$4:$BG$78"}</definedName>
    <definedName name="sdasd_1" localSheetId="13" hidden="1">{"'Quadro'!$A$4:$BG$78"}</definedName>
    <definedName name="sdasd_1" hidden="1">{"'Quadro'!$A$4:$BG$78"}</definedName>
    <definedName name="sdasd_1_1" localSheetId="13" hidden="1">{"'Quadro'!$A$4:$BG$78"}</definedName>
    <definedName name="sdasd_1_1" hidden="1">{"'Quadro'!$A$4:$BG$78"}</definedName>
    <definedName name="sdasd_1_1_1" localSheetId="13" hidden="1">{"'Quadro'!$A$4:$BG$78"}</definedName>
    <definedName name="sdasd_1_1_1" hidden="1">{"'Quadro'!$A$4:$BG$78"}</definedName>
    <definedName name="sdasd_1_2" localSheetId="13" hidden="1">{"'Quadro'!$A$4:$BG$78"}</definedName>
    <definedName name="sdasd_1_2" hidden="1">{"'Quadro'!$A$4:$BG$78"}</definedName>
    <definedName name="sdasd_2" localSheetId="13" hidden="1">{"'Quadro'!$A$4:$BG$78"}</definedName>
    <definedName name="sdasd_2" hidden="1">{"'Quadro'!$A$4:$BG$78"}</definedName>
    <definedName name="sdasdfasf" hidden="1">#REF!</definedName>
    <definedName name="sdb" localSheetId="13" hidden="1">{"'Quadro'!$A$4:$BG$78"}</definedName>
    <definedName name="sdb" hidden="1">{"'Quadro'!$A$4:$BG$78"}</definedName>
    <definedName name="sdb_1" localSheetId="13" hidden="1">{"'Quadro'!$A$4:$BG$78"}</definedName>
    <definedName name="sdb_1" hidden="1">{"'Quadro'!$A$4:$BG$78"}</definedName>
    <definedName name="sdb_1_1" localSheetId="13" hidden="1">{"'Quadro'!$A$4:$BG$78"}</definedName>
    <definedName name="sdb_1_1" hidden="1">{"'Quadro'!$A$4:$BG$78"}</definedName>
    <definedName name="sdb_1_1_1" localSheetId="13" hidden="1">{"'Quadro'!$A$4:$BG$78"}</definedName>
    <definedName name="sdb_1_1_1" hidden="1">{"'Quadro'!$A$4:$BG$78"}</definedName>
    <definedName name="sdb_1_2" localSheetId="13" hidden="1">{"'Quadro'!$A$4:$BG$78"}</definedName>
    <definedName name="sdb_1_2" hidden="1">{"'Quadro'!$A$4:$BG$78"}</definedName>
    <definedName name="sdb_2" localSheetId="13" hidden="1">{"'Quadro'!$A$4:$BG$78"}</definedName>
    <definedName name="sdb_2" hidden="1">{"'Quadro'!$A$4:$BG$78"}</definedName>
    <definedName name="sdcsadSD" localSheetId="13" hidden="1">{"'REL CUSTODIF'!$B$1:$H$72"}</definedName>
    <definedName name="sdcsadSD" hidden="1">{"'REL CUSTODIF'!$B$1:$H$72"}</definedName>
    <definedName name="sddfgv" hidden="1">#REF!</definedName>
    <definedName name="SDds" localSheetId="13" hidden="1">{"'REL CUSTODIF'!$B$1:$H$72"}</definedName>
    <definedName name="SDds" hidden="1">{"'REL CUSTODIF'!$B$1:$H$72"}</definedName>
    <definedName name="SDF" localSheetId="13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_1" localSheetId="13" hidden="1">{"BELGO",#N/A,FALSE,"S-BELGO"}</definedName>
    <definedName name="sdf_1" hidden="1">{"BELGO",#N/A,FALSE,"S-BELGO"}</definedName>
    <definedName name="sdf_1_1" localSheetId="13" hidden="1">{"BELGO",#N/A,FALSE,"S-BELGO"}</definedName>
    <definedName name="sdf_1_1" hidden="1">{"BELGO",#N/A,FALSE,"S-BELGO"}</definedName>
    <definedName name="sdf_1_1_1" localSheetId="13" hidden="1">{"BELGO",#N/A,FALSE,"S-BELGO"}</definedName>
    <definedName name="sdf_1_1_1" hidden="1">{"BELGO",#N/A,FALSE,"S-BELGO"}</definedName>
    <definedName name="sdf_1_2" localSheetId="13" hidden="1">{"BELGO",#N/A,FALSE,"S-BELGO"}</definedName>
    <definedName name="sdf_1_2" hidden="1">{"BELGO",#N/A,FALSE,"S-BELGO"}</definedName>
    <definedName name="sdf_2" localSheetId="13" hidden="1">{"BELGO",#N/A,FALSE,"S-BELGO"}</definedName>
    <definedName name="sdf_2" hidden="1">{"BELGO",#N/A,FALSE,"S-BELGO"}</definedName>
    <definedName name="SDFFDFDF" localSheetId="13" hidden="1">{"'gráf jan00'!$A$1:$AK$41"}</definedName>
    <definedName name="SDFFDFDF" hidden="1">{"'gráf jan00'!$A$1:$AK$41"}</definedName>
    <definedName name="SDFFDFDF_1" localSheetId="13" hidden="1">{"'gráf jan00'!$A$1:$AK$41"}</definedName>
    <definedName name="SDFFDFDF_1" hidden="1">{"'gráf jan00'!$A$1:$AK$41"}</definedName>
    <definedName name="SDFFDFDF_1_1" localSheetId="13" hidden="1">{"'gráf jan00'!$A$1:$AK$41"}</definedName>
    <definedName name="SDFFDFDF_1_1" hidden="1">{"'gráf jan00'!$A$1:$AK$41"}</definedName>
    <definedName name="SDFFDFDF_1_1_1" localSheetId="13" hidden="1">{"'gráf jan00'!$A$1:$AK$41"}</definedName>
    <definedName name="SDFFDFDF_1_1_1" hidden="1">{"'gráf jan00'!$A$1:$AK$41"}</definedName>
    <definedName name="SDFFDFDF_1_2" localSheetId="13" hidden="1">{"'gráf jan00'!$A$1:$AK$41"}</definedName>
    <definedName name="SDFFDFDF_1_2" hidden="1">{"'gráf jan00'!$A$1:$AK$41"}</definedName>
    <definedName name="SDFFDFDF_2" localSheetId="13" hidden="1">{"'gráf jan00'!$A$1:$AK$41"}</definedName>
    <definedName name="SDFFDFDF_2" hidden="1">{"'gráf jan00'!$A$1:$AK$41"}</definedName>
    <definedName name="sdfg" localSheetId="13" hidden="1">{"'CptDifn'!$AA$32:$AG$32"}</definedName>
    <definedName name="sdfg" hidden="1">{"'CptDifn'!$AA$32:$AG$32"}</definedName>
    <definedName name="sdfg_1" localSheetId="13" hidden="1">{"'CptDifn'!$AA$32:$AG$32"}</definedName>
    <definedName name="sdfg_1" hidden="1">{"'CptDifn'!$AA$32:$AG$32"}</definedName>
    <definedName name="sdfg_1_1" localSheetId="13" hidden="1">{"'CptDifn'!$AA$32:$AG$32"}</definedName>
    <definedName name="sdfg_1_1" hidden="1">{"'CptDifn'!$AA$32:$AG$32"}</definedName>
    <definedName name="sdfg_1_1_1" localSheetId="13" hidden="1">{"'CptDifn'!$AA$32:$AG$32"}</definedName>
    <definedName name="sdfg_1_1_1" hidden="1">{"'CptDifn'!$AA$32:$AG$32"}</definedName>
    <definedName name="sdfg_1_2" localSheetId="13" hidden="1">{"'CptDifn'!$AA$32:$AG$32"}</definedName>
    <definedName name="sdfg_1_2" hidden="1">{"'CptDifn'!$AA$32:$AG$32"}</definedName>
    <definedName name="sdfg_2" localSheetId="13" hidden="1">{"'CptDifn'!$AA$32:$AG$32"}</definedName>
    <definedName name="sdfg_2" hidden="1">{"'CptDifn'!$AA$32:$AG$32"}</definedName>
    <definedName name="sdfgs" localSheetId="13" hidden="1">{#N/A,#N/A,FALSE,"PCOL"}</definedName>
    <definedName name="sdfgs" hidden="1">{#N/A,#N/A,FALSE,"PCOL"}</definedName>
    <definedName name="sdfhgdxfjnygf" hidden="1">#REF!</definedName>
    <definedName name="sdfhgfdnhfgh" hidden="1">#REF!</definedName>
    <definedName name="sdfhlksjdf" localSheetId="13" hidden="1">{"'Quadro'!$A$4:$BG$78"}</definedName>
    <definedName name="sdfhlksjdf" hidden="1">{"'Quadro'!$A$4:$BG$78"}</definedName>
    <definedName name="sdfhlksjdf_1" localSheetId="13" hidden="1">{"'Quadro'!$A$4:$BG$78"}</definedName>
    <definedName name="sdfhlksjdf_1" hidden="1">{"'Quadro'!$A$4:$BG$78"}</definedName>
    <definedName name="sdfhlksjdf_1_1" localSheetId="13" hidden="1">{"'Quadro'!$A$4:$BG$78"}</definedName>
    <definedName name="sdfhlksjdf_1_1" hidden="1">{"'Quadro'!$A$4:$BG$78"}</definedName>
    <definedName name="sdfhlksjdf_1_1_1" localSheetId="13" hidden="1">{"'Quadro'!$A$4:$BG$78"}</definedName>
    <definedName name="sdfhlksjdf_1_1_1" hidden="1">{"'Quadro'!$A$4:$BG$78"}</definedName>
    <definedName name="sdfhlksjdf_1_2" localSheetId="13" hidden="1">{"'Quadro'!$A$4:$BG$78"}</definedName>
    <definedName name="sdfhlksjdf_1_2" hidden="1">{"'Quadro'!$A$4:$BG$78"}</definedName>
    <definedName name="sdfhlksjdf_2" localSheetId="13" hidden="1">{"'Quadro'!$A$4:$BG$78"}</definedName>
    <definedName name="sdfhlksjdf_2" hidden="1">{"'Quadro'!$A$4:$BG$78"}</definedName>
    <definedName name="sdfhsdg" localSheetId="13" hidden="1">{"'CptDifn'!$AA$32:$AG$32"}</definedName>
    <definedName name="sdfhsdg" hidden="1">{"'CptDifn'!$AA$32:$AG$32"}</definedName>
    <definedName name="sdfhsdg_1" localSheetId="13" hidden="1">{"'CptDifn'!$AA$32:$AG$32"}</definedName>
    <definedName name="sdfhsdg_1" hidden="1">{"'CptDifn'!$AA$32:$AG$32"}</definedName>
    <definedName name="sdfhsdg_1_1" localSheetId="13" hidden="1">{"'CptDifn'!$AA$32:$AG$32"}</definedName>
    <definedName name="sdfhsdg_1_1" hidden="1">{"'CptDifn'!$AA$32:$AG$32"}</definedName>
    <definedName name="sdfhsdg_1_1_1" localSheetId="13" hidden="1">{"'CptDifn'!$AA$32:$AG$32"}</definedName>
    <definedName name="sdfhsdg_1_1_1" hidden="1">{"'CptDifn'!$AA$32:$AG$32"}</definedName>
    <definedName name="sdfhsdg_1_2" localSheetId="13" hidden="1">{"'CptDifn'!$AA$32:$AG$32"}</definedName>
    <definedName name="sdfhsdg_1_2" hidden="1">{"'CptDifn'!$AA$32:$AG$32"}</definedName>
    <definedName name="sdfhsdg_2" localSheetId="13" hidden="1">{"'CptDifn'!$AA$32:$AG$32"}</definedName>
    <definedName name="sdfhsdg_2" hidden="1">{"'CptDifn'!$AA$32:$AG$32"}</definedName>
    <definedName name="SDFIGUSDHGOIJ" hidden="1">'[28]Cartas de Fiança'!$H$1:$H$65536</definedName>
    <definedName name="sdfsd" localSheetId="13" hidden="1">{#N/A,#N/A,TRUE,"Serviços"}</definedName>
    <definedName name="sdfsd" hidden="1">{#N/A,#N/A,TRUE,"Serviços"}</definedName>
    <definedName name="SDFSF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F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g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fsg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gdg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dg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gfsdfd" localSheetId="13" hidden="1">{"'ReceitaLiquidaME'!$AA$25:$AN$32"}</definedName>
    <definedName name="sdgfsdfd" hidden="1">{"'ReceitaLiquidaME'!$AA$25:$AN$32"}</definedName>
    <definedName name="sdgsdg" localSheetId="13" hidden="1">{"'CptDifn'!$AA$32:$AG$32"}</definedName>
    <definedName name="sdgsdg" hidden="1">{"'CptDifn'!$AA$32:$AG$32"}</definedName>
    <definedName name="sdgsdg_1" localSheetId="13" hidden="1">{"'CptDifn'!$AA$32:$AG$32"}</definedName>
    <definedName name="sdgsdg_1" hidden="1">{"'CptDifn'!$AA$32:$AG$32"}</definedName>
    <definedName name="sdgsdg_1_1" localSheetId="13" hidden="1">{"'CptDifn'!$AA$32:$AG$32"}</definedName>
    <definedName name="sdgsdg_1_1" hidden="1">{"'CptDifn'!$AA$32:$AG$32"}</definedName>
    <definedName name="sdgsdg_1_1_1" localSheetId="13" hidden="1">{"'CptDifn'!$AA$32:$AG$32"}</definedName>
    <definedName name="sdgsdg_1_1_1" hidden="1">{"'CptDifn'!$AA$32:$AG$32"}</definedName>
    <definedName name="sdgsdg_1_2" localSheetId="13" hidden="1">{"'CptDifn'!$AA$32:$AG$32"}</definedName>
    <definedName name="sdgsdg_1_2" hidden="1">{"'CptDifn'!$AA$32:$AG$32"}</definedName>
    <definedName name="sdgsdg_2" localSheetId="13" hidden="1">{"'CptDifn'!$AA$32:$AG$32"}</definedName>
    <definedName name="sdgsdg_2" hidden="1">{"'CptDifn'!$AA$32:$AG$32"}</definedName>
    <definedName name="sdifu" localSheetId="13" hidden="1">{"'gráf jan00'!$A$1:$AK$41"}</definedName>
    <definedName name="sdifu" hidden="1">{"'gráf jan00'!$A$1:$AK$41"}</definedName>
    <definedName name="sdifu_1" localSheetId="13" hidden="1">{"'gráf jan00'!$A$1:$AK$41"}</definedName>
    <definedName name="sdifu_1" hidden="1">{"'gráf jan00'!$A$1:$AK$41"}</definedName>
    <definedName name="sdifu_1_1" localSheetId="13" hidden="1">{"'gráf jan00'!$A$1:$AK$41"}</definedName>
    <definedName name="sdifu_1_1" hidden="1">{"'gráf jan00'!$A$1:$AK$41"}</definedName>
    <definedName name="sdifu_1_1_1" localSheetId="13" hidden="1">{"'gráf jan00'!$A$1:$AK$41"}</definedName>
    <definedName name="sdifu_1_1_1" hidden="1">{"'gráf jan00'!$A$1:$AK$41"}</definedName>
    <definedName name="sdifu_1_2" localSheetId="13" hidden="1">{"'gráf jan00'!$A$1:$AK$41"}</definedName>
    <definedName name="sdifu_1_2" hidden="1">{"'gráf jan00'!$A$1:$AK$41"}</definedName>
    <definedName name="sdifu_2" localSheetId="13" hidden="1">{"'gráf jan00'!$A$1:$AK$41"}</definedName>
    <definedName name="sdifu_2" hidden="1">{"'gráf jan00'!$A$1:$AK$41"}</definedName>
    <definedName name="sdivd" localSheetId="13" hidden="1">{"'gráf jan00'!$A$1:$AK$41"}</definedName>
    <definedName name="sdivd" hidden="1">{"'gráf jan00'!$A$1:$AK$41"}</definedName>
    <definedName name="sdivd_1" localSheetId="13" hidden="1">{"'gráf jan00'!$A$1:$AK$41"}</definedName>
    <definedName name="sdivd_1" hidden="1">{"'gráf jan00'!$A$1:$AK$41"}</definedName>
    <definedName name="sdivd_1_1" localSheetId="13" hidden="1">{"'gráf jan00'!$A$1:$AK$41"}</definedName>
    <definedName name="sdivd_1_1" hidden="1">{"'gráf jan00'!$A$1:$AK$41"}</definedName>
    <definedName name="sdivd_1_1_1" localSheetId="13" hidden="1">{"'gráf jan00'!$A$1:$AK$41"}</definedName>
    <definedName name="sdivd_1_1_1" hidden="1">{"'gráf jan00'!$A$1:$AK$41"}</definedName>
    <definedName name="sdivd_1_2" localSheetId="13" hidden="1">{"'gráf jan00'!$A$1:$AK$41"}</definedName>
    <definedName name="sdivd_1_2" hidden="1">{"'gráf jan00'!$A$1:$AK$41"}</definedName>
    <definedName name="sdivd_2" localSheetId="13" hidden="1">{"'gráf jan00'!$A$1:$AK$41"}</definedName>
    <definedName name="sdivd_2" hidden="1">{"'gráf jan00'!$A$1:$AK$41"}</definedName>
    <definedName name="sdknv" localSheetId="13" hidden="1">{"'gráf jan00'!$A$1:$AK$41"}</definedName>
    <definedName name="sdknv" hidden="1">{"'gráf jan00'!$A$1:$AK$41"}</definedName>
    <definedName name="sdknv_1" localSheetId="13" hidden="1">{"'gráf jan00'!$A$1:$AK$41"}</definedName>
    <definedName name="sdknv_1" hidden="1">{"'gráf jan00'!$A$1:$AK$41"}</definedName>
    <definedName name="sdknv_1_1" localSheetId="13" hidden="1">{"'gráf jan00'!$A$1:$AK$41"}</definedName>
    <definedName name="sdknv_1_1" hidden="1">{"'gráf jan00'!$A$1:$AK$41"}</definedName>
    <definedName name="sdknv_1_1_1" localSheetId="13" hidden="1">{"'gráf jan00'!$A$1:$AK$41"}</definedName>
    <definedName name="sdknv_1_1_1" hidden="1">{"'gráf jan00'!$A$1:$AK$41"}</definedName>
    <definedName name="sdknv_1_2" localSheetId="13" hidden="1">{"'gráf jan00'!$A$1:$AK$41"}</definedName>
    <definedName name="sdknv_1_2" hidden="1">{"'gráf jan00'!$A$1:$AK$41"}</definedName>
    <definedName name="sdknv_2" localSheetId="13" hidden="1">{"'gráf jan00'!$A$1:$AK$41"}</definedName>
    <definedName name="sdknv_2" hidden="1">{"'gráf jan00'!$A$1:$AK$41"}</definedName>
    <definedName name="sdlkfj" localSheetId="13" hidden="1">{"'gráf jan00'!$A$1:$AK$41"}</definedName>
    <definedName name="sdlkfj" hidden="1">{"'gráf jan00'!$A$1:$AK$41"}</definedName>
    <definedName name="sdlkfj_1" localSheetId="13" hidden="1">{"'gráf jan00'!$A$1:$AK$41"}</definedName>
    <definedName name="sdlkfj_1" hidden="1">{"'gráf jan00'!$A$1:$AK$41"}</definedName>
    <definedName name="sdlkfj_1_1" localSheetId="13" hidden="1">{"'gráf jan00'!$A$1:$AK$41"}</definedName>
    <definedName name="sdlkfj_1_1" hidden="1">{"'gráf jan00'!$A$1:$AK$41"}</definedName>
    <definedName name="sdlkfj_1_1_1" localSheetId="13" hidden="1">{"'gráf jan00'!$A$1:$AK$41"}</definedName>
    <definedName name="sdlkfj_1_1_1" hidden="1">{"'gráf jan00'!$A$1:$AK$41"}</definedName>
    <definedName name="sdlkfj_1_2" localSheetId="13" hidden="1">{"'gráf jan00'!$A$1:$AK$41"}</definedName>
    <definedName name="sdlkfj_1_2" hidden="1">{"'gráf jan00'!$A$1:$AK$41"}</definedName>
    <definedName name="sdlkfj_2" localSheetId="13" hidden="1">{"'gráf jan00'!$A$1:$AK$41"}</definedName>
    <definedName name="sdlkfj_2" hidden="1">{"'gráf jan00'!$A$1:$AK$41"}</definedName>
    <definedName name="SDS" localSheetId="13" hidden="1">{#N/A,#N/A,FALSE,"RESUMO-BB1";#N/A,#N/A,FALSE,"MOD-A01-R - BB1";#N/A,#N/A,FALSE,"URB-BB1"}</definedName>
    <definedName name="SDS" hidden="1">{#N/A,#N/A,FALSE,"RESUMO-BB1";#N/A,#N/A,FALSE,"MOD-A01-R - BB1";#N/A,#N/A,FALSE,"URB-BB1"}</definedName>
    <definedName name="sdsdf" localSheetId="13" hidden="1">{"'Quadro'!$A$4:$BG$78"}</definedName>
    <definedName name="sdsdf" hidden="1">{"'Quadro'!$A$4:$BG$78"}</definedName>
    <definedName name="sduvhdv" localSheetId="13" hidden="1">{"'gráf jan00'!$A$1:$AK$41"}</definedName>
    <definedName name="sduvhdv" hidden="1">{"'gráf jan00'!$A$1:$AK$41"}</definedName>
    <definedName name="sduvhdv_1" localSheetId="13" hidden="1">{"'gráf jan00'!$A$1:$AK$41"}</definedName>
    <definedName name="sduvhdv_1" hidden="1">{"'gráf jan00'!$A$1:$AK$41"}</definedName>
    <definedName name="sduvhdv_1_1" localSheetId="13" hidden="1">{"'gráf jan00'!$A$1:$AK$41"}</definedName>
    <definedName name="sduvhdv_1_1" hidden="1">{"'gráf jan00'!$A$1:$AK$41"}</definedName>
    <definedName name="sduvhdv_1_1_1" localSheetId="13" hidden="1">{"'gráf jan00'!$A$1:$AK$41"}</definedName>
    <definedName name="sduvhdv_1_1_1" hidden="1">{"'gráf jan00'!$A$1:$AK$41"}</definedName>
    <definedName name="sduvhdv_1_2" localSheetId="13" hidden="1">{"'gráf jan00'!$A$1:$AK$41"}</definedName>
    <definedName name="sduvhdv_1_2" hidden="1">{"'gráf jan00'!$A$1:$AK$41"}</definedName>
    <definedName name="sduvhdv_2" localSheetId="13" hidden="1">{"'gráf jan00'!$A$1:$AK$41"}</definedName>
    <definedName name="sduvhdv_2" hidden="1">{"'gráf jan00'!$A$1:$AK$41"}</definedName>
    <definedName name="SDXsad" localSheetId="13" hidden="1">{"'REL CUSTODIF'!$B$1:$H$72"}</definedName>
    <definedName name="SDXsad" hidden="1">{"'REL CUSTODIF'!$B$1:$H$72"}</definedName>
    <definedName name="SE" hidden="1">#REF!</definedName>
    <definedName name="SED" localSheetId="13" hidden="1">{"'REL CUSTODIF'!$B$1:$H$72"}</definedName>
    <definedName name="SED" hidden="1">{"'REL CUSTODIF'!$B$1:$H$72"}</definedName>
    <definedName name="seee" localSheetId="13" hidden="1">{#N/A,#N/A,FALSE,"Cronograma";#N/A,#N/A,FALSE,"Cronogr. 2"}</definedName>
    <definedName name="seee" hidden="1">{#N/A,#N/A,FALSE,"Cronograma";#N/A,#N/A,FALSE,"Cronogr. 2"}</definedName>
    <definedName name="segsdr" localSheetId="13" hidden="1">{#N/A,#N/A,FALSE,"PCOL"}</definedName>
    <definedName name="segsdr" hidden="1">{#N/A,#N/A,FALSE,"PCOL"}</definedName>
    <definedName name="Seguros">#REF!</definedName>
    <definedName name="sencount" hidden="1">1</definedName>
    <definedName name="separado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parado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R" localSheetId="13" hidden="1">{"'Quadro'!$A$4:$BG$78"}</definedName>
    <definedName name="SER" hidden="1">{"'Quadro'!$A$4:$BG$78"}</definedName>
    <definedName name="SER_1" localSheetId="13" hidden="1">{"'Quadro'!$A$4:$BG$78"}</definedName>
    <definedName name="SER_1" hidden="1">{"'Quadro'!$A$4:$BG$78"}</definedName>
    <definedName name="SER_1_1" localSheetId="13" hidden="1">{"'Quadro'!$A$4:$BG$78"}</definedName>
    <definedName name="SER_1_1" hidden="1">{"'Quadro'!$A$4:$BG$78"}</definedName>
    <definedName name="SER_1_1_1" localSheetId="13" hidden="1">{"'Quadro'!$A$4:$BG$78"}</definedName>
    <definedName name="SER_1_1_1" hidden="1">{"'Quadro'!$A$4:$BG$78"}</definedName>
    <definedName name="SER_1_2" localSheetId="13" hidden="1">{"'Quadro'!$A$4:$BG$78"}</definedName>
    <definedName name="SER_1_2" hidden="1">{"'Quadro'!$A$4:$BG$78"}</definedName>
    <definedName name="SER_2" localSheetId="13" hidden="1">{"'Quadro'!$A$4:$BG$78"}</definedName>
    <definedName name="SER_2" hidden="1">{"'Quadro'!$A$4:$BG$78"}</definedName>
    <definedName name="serff" localSheetId="13" hidden="1">{#N/A,#N/A,FALSE,"DEF1";#N/A,#N/A,FALSE,"DEF2";#N/A,#N/A,FALSE,"DEF3"}</definedName>
    <definedName name="serff" hidden="1">{#N/A,#N/A,FALSE,"DEF1";#N/A,#N/A,FALSE,"DEF2";#N/A,#N/A,FALSE,"DEF3"}</definedName>
    <definedName name="SERV">[1]COMPOS1!#REF!</definedName>
    <definedName name="Serviços">[38]Serviços!$A$3:$AF$1403</definedName>
    <definedName name="set" localSheetId="13" hidden="1">{"'gráf jan00'!$A$1:$AK$41"}</definedName>
    <definedName name="set" hidden="1">{"'gráf jan00'!$A$1:$AK$41"}</definedName>
    <definedName name="set_1" localSheetId="13" hidden="1">{"'gráf jan00'!$A$1:$AK$41"}</definedName>
    <definedName name="set_1" hidden="1">{"'gráf jan00'!$A$1:$AK$41"}</definedName>
    <definedName name="set_1_1" localSheetId="13" hidden="1">{"'gráf jan00'!$A$1:$AK$41"}</definedName>
    <definedName name="set_1_1" hidden="1">{"'gráf jan00'!$A$1:$AK$41"}</definedName>
    <definedName name="set_1_1_1" localSheetId="13" hidden="1">{"'gráf jan00'!$A$1:$AK$41"}</definedName>
    <definedName name="set_1_1_1" hidden="1">{"'gráf jan00'!$A$1:$AK$41"}</definedName>
    <definedName name="set_1_2" localSheetId="13" hidden="1">{"'gráf jan00'!$A$1:$AK$41"}</definedName>
    <definedName name="set_1_2" hidden="1">{"'gráf jan00'!$A$1:$AK$41"}</definedName>
    <definedName name="set_2" localSheetId="13" hidden="1">{"'gráf jan00'!$A$1:$AK$41"}</definedName>
    <definedName name="set_2" hidden="1">{"'gráf jan00'!$A$1:$AK$41"}</definedName>
    <definedName name="SETEM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TEM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TEMBR" localSheetId="13" hidden="1">{#N/A,#N/A,FALSE,"PCOL"}</definedName>
    <definedName name="SETEMBR" hidden="1">{#N/A,#N/A,FALSE,"PCOL"}</definedName>
    <definedName name="SETEMBRO" localSheetId="13" hidden="1">{#N/A,#N/A,TRUE,"Serviços"}</definedName>
    <definedName name="SETEMBRO" hidden="1">{#N/A,#N/A,TRUE,"Serviços"}</definedName>
    <definedName name="SETEMBRO.09" localSheetId="13" hidden="1">{"'IndicadoresRH'!$AA$50:$AP$67"}</definedName>
    <definedName name="SETEMBRO.09" hidden="1">{"'IndicadoresRH'!$AA$50:$AP$67"}</definedName>
    <definedName name="setembro_1" localSheetId="13" hidden="1">{"'gráf jan00'!$A$1:$AK$41"}</definedName>
    <definedName name="setembro_1" hidden="1">{"'gráf jan00'!$A$1:$AK$41"}</definedName>
    <definedName name="setembro_1_1" localSheetId="13" hidden="1">{"'gráf jan00'!$A$1:$AK$41"}</definedName>
    <definedName name="setembro_1_1" hidden="1">{"'gráf jan00'!$A$1:$AK$41"}</definedName>
    <definedName name="setembro_1_1_1" localSheetId="13" hidden="1">{"'gráf jan00'!$A$1:$AK$41"}</definedName>
    <definedName name="setembro_1_1_1" hidden="1">{"'gráf jan00'!$A$1:$AK$41"}</definedName>
    <definedName name="setembro_1_2" localSheetId="13" hidden="1">{"'gráf jan00'!$A$1:$AK$41"}</definedName>
    <definedName name="setembro_1_2" hidden="1">{"'gráf jan00'!$A$1:$AK$41"}</definedName>
    <definedName name="setembro_2" localSheetId="13" hidden="1">{"'gráf jan00'!$A$1:$AK$41"}</definedName>
    <definedName name="setembro_2" hidden="1">{"'gráf jan00'!$A$1:$AK$41"}</definedName>
    <definedName name="SETEMBROO" localSheetId="13" hidden="1">{#N/A,#N/A,TRUE,"Serviços"}</definedName>
    <definedName name="SETEMBROO" hidden="1">{#N/A,#N/A,TRUE,"Serviços"}</definedName>
    <definedName name="SF" localSheetId="13" hidden="1">{"'Quadro'!$A$4:$BG$78"}</definedName>
    <definedName name="SF" hidden="1">{"'Quadro'!$A$4:$BG$78"}</definedName>
    <definedName name="SFD" localSheetId="13" hidden="1">{"'Quadro'!$A$4:$BG$78"}</definedName>
    <definedName name="SFD" hidden="1">{"'Quadro'!$A$4:$BG$78"}</definedName>
    <definedName name="SFD_1" localSheetId="13" hidden="1">{"'Quadro'!$A$4:$BG$78"}</definedName>
    <definedName name="SFD_1" hidden="1">{"'Quadro'!$A$4:$BG$78"}</definedName>
    <definedName name="SFD_1_1" localSheetId="13" hidden="1">{"'Quadro'!$A$4:$BG$78"}</definedName>
    <definedName name="SFD_1_1" hidden="1">{"'Quadro'!$A$4:$BG$78"}</definedName>
    <definedName name="SFD_1_1_1" localSheetId="13" hidden="1">{"'Quadro'!$A$4:$BG$78"}</definedName>
    <definedName name="SFD_1_1_1" hidden="1">{"'Quadro'!$A$4:$BG$78"}</definedName>
    <definedName name="SFD_1_2" localSheetId="13" hidden="1">{"'Quadro'!$A$4:$BG$78"}</definedName>
    <definedName name="SFD_1_2" hidden="1">{"'Quadro'!$A$4:$BG$78"}</definedName>
    <definedName name="SFD_2" localSheetId="13" hidden="1">{"'Quadro'!$A$4:$BG$78"}</definedName>
    <definedName name="SFD_2" hidden="1">{"'Quadro'!$A$4:$BG$78"}</definedName>
    <definedName name="sffghjjk" localSheetId="13" hidden="1">{"'CptDifn'!$AA$32:$AG$32"}</definedName>
    <definedName name="sffghjjk" hidden="1">{"'CptDifn'!$AA$32:$AG$32"}</definedName>
    <definedName name="sffghjjk_1" localSheetId="13" hidden="1">{"'CptDifn'!$AA$32:$AG$32"}</definedName>
    <definedName name="sffghjjk_1" hidden="1">{"'CptDifn'!$AA$32:$AG$32"}</definedName>
    <definedName name="sffghjjk_1_1" localSheetId="13" hidden="1">{"'CptDifn'!$AA$32:$AG$32"}</definedName>
    <definedName name="sffghjjk_1_1" hidden="1">{"'CptDifn'!$AA$32:$AG$32"}</definedName>
    <definedName name="sffghjjk_1_1_1" localSheetId="13" hidden="1">{"'CptDifn'!$AA$32:$AG$32"}</definedName>
    <definedName name="sffghjjk_1_1_1" hidden="1">{"'CptDifn'!$AA$32:$AG$32"}</definedName>
    <definedName name="sffghjjk_1_2" localSheetId="13" hidden="1">{"'CptDifn'!$AA$32:$AG$32"}</definedName>
    <definedName name="sffghjjk_1_2" hidden="1">{"'CptDifn'!$AA$32:$AG$32"}</definedName>
    <definedName name="sffghjjk_2" localSheetId="13" hidden="1">{"'CptDifn'!$AA$32:$AG$32"}</definedName>
    <definedName name="sffghjjk_2" hidden="1">{"'CptDifn'!$AA$32:$AG$32"}</definedName>
    <definedName name="sfghd" localSheetId="13" hidden="1">{"det (May)",#N/A,FALSE,"June";"sum (MAY YTD)",#N/A,FALSE,"June YTD"}</definedName>
    <definedName name="sfghd" hidden="1">{"det (May)",#N/A,FALSE,"June";"sum (MAY YTD)",#N/A,FALSE,"June YTD"}</definedName>
    <definedName name="sfghd_1" localSheetId="13" hidden="1">{"det (May)",#N/A,FALSE,"June";"sum (MAY YTD)",#N/A,FALSE,"June YTD"}</definedName>
    <definedName name="sfghd_1" hidden="1">{"det (May)",#N/A,FALSE,"June";"sum (MAY YTD)",#N/A,FALSE,"June YTD"}</definedName>
    <definedName name="sfghd_1_1" localSheetId="13" hidden="1">{"det (May)",#N/A,FALSE,"June";"sum (MAY YTD)",#N/A,FALSE,"June YTD"}</definedName>
    <definedName name="sfghd_1_1" hidden="1">{"det (May)",#N/A,FALSE,"June";"sum (MAY YTD)",#N/A,FALSE,"June YTD"}</definedName>
    <definedName name="sfghd_1_1_1" localSheetId="13" hidden="1">{"det (May)",#N/A,FALSE,"June";"sum (MAY YTD)",#N/A,FALSE,"June YTD"}</definedName>
    <definedName name="sfghd_1_1_1" hidden="1">{"det (May)",#N/A,FALSE,"June";"sum (MAY YTD)",#N/A,FALSE,"June YTD"}</definedName>
    <definedName name="sfghd_1_2" localSheetId="13" hidden="1">{"det (May)",#N/A,FALSE,"June";"sum (MAY YTD)",#N/A,FALSE,"June YTD"}</definedName>
    <definedName name="sfghd_1_2" hidden="1">{"det (May)",#N/A,FALSE,"June";"sum (MAY YTD)",#N/A,FALSE,"June YTD"}</definedName>
    <definedName name="sfghd_2" localSheetId="13" hidden="1">{"det (May)",#N/A,FALSE,"June";"sum (MAY YTD)",#N/A,FALSE,"June YTD"}</definedName>
    <definedName name="sfghd_2" hidden="1">{"det (May)",#N/A,FALSE,"June";"sum (MAY YTD)",#N/A,FALSE,"June YTD"}</definedName>
    <definedName name="sfh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J" localSheetId="13" hidden="1">{"'Quadro'!$A$4:$BG$78"}</definedName>
    <definedName name="SFHJ" hidden="1">{"'Quadro'!$A$4:$BG$78"}</definedName>
    <definedName name="SFHJ_1" localSheetId="13" hidden="1">{"'Quadro'!$A$4:$BG$78"}</definedName>
    <definedName name="SFHJ_1" hidden="1">{"'Quadro'!$A$4:$BG$78"}</definedName>
    <definedName name="SFHJ_1_1" localSheetId="13" hidden="1">{"'Quadro'!$A$4:$BG$78"}</definedName>
    <definedName name="SFHJ_1_1" hidden="1">{"'Quadro'!$A$4:$BG$78"}</definedName>
    <definedName name="SFHJ_1_1_1" localSheetId="13" hidden="1">{"'Quadro'!$A$4:$BG$78"}</definedName>
    <definedName name="SFHJ_1_1_1" hidden="1">{"'Quadro'!$A$4:$BG$78"}</definedName>
    <definedName name="SFHJ_1_2" localSheetId="13" hidden="1">{"'Quadro'!$A$4:$BG$78"}</definedName>
    <definedName name="SFHJ_1_2" hidden="1">{"'Quadro'!$A$4:$BG$78"}</definedName>
    <definedName name="SFHJ_2" localSheetId="13" hidden="1">{"'Quadro'!$A$4:$BG$78"}</definedName>
    <definedName name="SFHJ_2" hidden="1">{"'Quadro'!$A$4:$BG$78"}</definedName>
    <definedName name="sfh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h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qefewfqeRW" localSheetId="13" hidden="1">{"'REL CUSTODIF'!$B$1:$H$72"}</definedName>
    <definedName name="sfqefewfqeRW" hidden="1">{"'REL CUSTODIF'!$B$1:$H$72"}</definedName>
    <definedName name="SFQET" localSheetId="13" hidden="1">{"'REL CUSTODIF'!$B$1:$H$72"}</definedName>
    <definedName name="SFQET" hidden="1">{"'REL CUSTODIF'!$B$1:$H$72"}</definedName>
    <definedName name="SFR" localSheetId="13" hidden="1">{"'Quadro'!$A$4:$BG$78"}</definedName>
    <definedName name="SFR" hidden="1">{"'Quadro'!$A$4:$BG$78"}</definedName>
    <definedName name="SFR_1" localSheetId="13" hidden="1">{"'Quadro'!$A$4:$BG$78"}</definedName>
    <definedName name="SFR_1" hidden="1">{"'Quadro'!$A$4:$BG$78"}</definedName>
    <definedName name="SFR_1_1" localSheetId="13" hidden="1">{"'Quadro'!$A$4:$BG$78"}</definedName>
    <definedName name="SFR_1_1" hidden="1">{"'Quadro'!$A$4:$BG$78"}</definedName>
    <definedName name="SFR_1_1_1" localSheetId="13" hidden="1">{"'Quadro'!$A$4:$BG$78"}</definedName>
    <definedName name="SFR_1_1_1" hidden="1">{"'Quadro'!$A$4:$BG$78"}</definedName>
    <definedName name="SFR_1_2" localSheetId="13" hidden="1">{"'Quadro'!$A$4:$BG$78"}</definedName>
    <definedName name="SFR_1_2" hidden="1">{"'Quadro'!$A$4:$BG$78"}</definedName>
    <definedName name="SFR_2" localSheetId="13" hidden="1">{"'Quadro'!$A$4:$BG$78"}</definedName>
    <definedName name="SFR_2" hidden="1">{"'Quadro'!$A$4:$BG$78"}</definedName>
    <definedName name="sfsdg" localSheetId="13" hidden="1">{"'gráf jan00'!$A$1:$AK$41"}</definedName>
    <definedName name="sfsdg" hidden="1">{"'gráf jan00'!$A$1:$AK$41"}</definedName>
    <definedName name="SFSDGFDGFGGF" localSheetId="13" hidden="1">{"'RR'!$A$2:$E$81"}</definedName>
    <definedName name="SFSDGFDGFGGF" hidden="1">{"'RR'!$A$2:$E$81"}</definedName>
    <definedName name="SFSDGFDGFGGF_1" localSheetId="13" hidden="1">{"'RR'!$A$2:$E$81"}</definedName>
    <definedName name="SFSDGFDGFGGF_1" hidden="1">{"'RR'!$A$2:$E$81"}</definedName>
    <definedName name="SFSDGFDGFGGF_1_1" localSheetId="13" hidden="1">{"'RR'!$A$2:$E$81"}</definedName>
    <definedName name="SFSDGFDGFGGF_1_1" hidden="1">{"'RR'!$A$2:$E$81"}</definedName>
    <definedName name="SFSDGFDGFGGF_1_1_1" localSheetId="13" hidden="1">{"'RR'!$A$2:$E$81"}</definedName>
    <definedName name="SFSDGFDGFGGF_1_1_1" hidden="1">{"'RR'!$A$2:$E$81"}</definedName>
    <definedName name="SFSDGFDGFGGF_1_2" localSheetId="13" hidden="1">{"'RR'!$A$2:$E$81"}</definedName>
    <definedName name="SFSDGFDGFGGF_1_2" hidden="1">{"'RR'!$A$2:$E$81"}</definedName>
    <definedName name="SFSDGFDGFGGF_2" localSheetId="13" hidden="1">{"'RR'!$A$2:$E$81"}</definedName>
    <definedName name="SFSDGFDGFGGF_2" hidden="1">{"'RR'!$A$2:$E$81"}</definedName>
    <definedName name="SFSDGSDFGDFGFG.XLS" localSheetId="13" hidden="1">{"'RR'!$A$2:$E$81"}</definedName>
    <definedName name="SFSDGSDFGDFGFG.XLS" hidden="1">{"'RR'!$A$2:$E$81"}</definedName>
    <definedName name="SFSDGSDFGDFGFG.XLS_1" localSheetId="13" hidden="1">{"'RR'!$A$2:$E$81"}</definedName>
    <definedName name="SFSDGSDFGDFGFG.XLS_1" hidden="1">{"'RR'!$A$2:$E$81"}</definedName>
    <definedName name="SFSDGSDFGDFGFG.XLS_1_1" localSheetId="13" hidden="1">{"'RR'!$A$2:$E$81"}</definedName>
    <definedName name="SFSDGSDFGDFGFG.XLS_1_1" hidden="1">{"'RR'!$A$2:$E$81"}</definedName>
    <definedName name="SFSDGSDFGDFGFG.XLS_1_1_1" localSheetId="13" hidden="1">{"'RR'!$A$2:$E$81"}</definedName>
    <definedName name="SFSDGSDFGDFGFG.XLS_1_1_1" hidden="1">{"'RR'!$A$2:$E$81"}</definedName>
    <definedName name="SFSDGSDFGDFGFG.XLS_1_2" localSheetId="13" hidden="1">{"'RR'!$A$2:$E$81"}</definedName>
    <definedName name="SFSDGSDFGDFGFG.XLS_1_2" hidden="1">{"'RR'!$A$2:$E$81"}</definedName>
    <definedName name="SFSDGSDFGDFGFG.XLS_2" localSheetId="13" hidden="1">{"'RR'!$A$2:$E$81"}</definedName>
    <definedName name="SFSDGSDFGDFGFG.XLS_2" hidden="1">{"'RR'!$A$2:$E$81"}</definedName>
    <definedName name="sfu" localSheetId="13" hidden="1">{0,0,0,0;0,0,0,0;0,0,0,0}</definedName>
    <definedName name="sfu" hidden="1">{0,0,0,0;0,0,0,0;0,0,0,0}</definedName>
    <definedName name="sg" localSheetId="13" hidden="1">{"'RR'!$A$2:$E$81"}</definedName>
    <definedName name="sg" hidden="1">{"'RR'!$A$2:$E$81"}</definedName>
    <definedName name="sg_1" localSheetId="13" hidden="1">{"'RR'!$A$2:$E$81"}</definedName>
    <definedName name="sg_1" hidden="1">{"'RR'!$A$2:$E$81"}</definedName>
    <definedName name="sg_1_1" localSheetId="13" hidden="1">{"'RR'!$A$2:$E$81"}</definedName>
    <definedName name="sg_1_1" hidden="1">{"'RR'!$A$2:$E$81"}</definedName>
    <definedName name="sg_1_1_1" localSheetId="13" hidden="1">{"'RR'!$A$2:$E$81"}</definedName>
    <definedName name="sg_1_1_1" hidden="1">{"'RR'!$A$2:$E$81"}</definedName>
    <definedName name="sg_1_2" localSheetId="13" hidden="1">{"'RR'!$A$2:$E$81"}</definedName>
    <definedName name="sg_1_2" hidden="1">{"'RR'!$A$2:$E$81"}</definedName>
    <definedName name="sg_2" localSheetId="13" hidden="1">{"'RR'!$A$2:$E$81"}</definedName>
    <definedName name="sg_2" hidden="1">{"'RR'!$A$2:$E$81"}</definedName>
    <definedName name="SGAREHHUJ" hidden="1">#REF!</definedName>
    <definedName name="sgdgs" localSheetId="13" hidden="1">{"'CptDifn'!$AA$32:$AG$32"}</definedName>
    <definedName name="sgdgs" hidden="1">{"'CptDifn'!$AA$32:$AG$32"}</definedName>
    <definedName name="sgdgs_1" localSheetId="13" hidden="1">{"'CptDifn'!$AA$32:$AG$32"}</definedName>
    <definedName name="sgdgs_1" hidden="1">{"'CptDifn'!$AA$32:$AG$32"}</definedName>
    <definedName name="sgdgs_1_1" localSheetId="13" hidden="1">{"'CptDifn'!$AA$32:$AG$32"}</definedName>
    <definedName name="sgdgs_1_1" hidden="1">{"'CptDifn'!$AA$32:$AG$32"}</definedName>
    <definedName name="sgdgs_1_1_1" localSheetId="13" hidden="1">{"'CptDifn'!$AA$32:$AG$32"}</definedName>
    <definedName name="sgdgs_1_1_1" hidden="1">{"'CptDifn'!$AA$32:$AG$32"}</definedName>
    <definedName name="sgdgs_1_2" localSheetId="13" hidden="1">{"'CptDifn'!$AA$32:$AG$32"}</definedName>
    <definedName name="sgdgs_1_2" hidden="1">{"'CptDifn'!$AA$32:$AG$32"}</definedName>
    <definedName name="sgdgs_2" localSheetId="13" hidden="1">{"'CptDifn'!$AA$32:$AG$32"}</definedName>
    <definedName name="sgdgs_2" hidden="1">{"'CptDifn'!$AA$32:$AG$32"}</definedName>
    <definedName name="sgsdfgsh" localSheetId="13" hidden="1">{"'CptDifn'!$AA$32:$AG$32"}</definedName>
    <definedName name="sgsdfgsh" hidden="1">{"'CptDifn'!$AA$32:$AG$32"}</definedName>
    <definedName name="sgsdfgsh_1" localSheetId="13" hidden="1">{"'CptDifn'!$AA$32:$AG$32"}</definedName>
    <definedName name="sgsdfgsh_1" hidden="1">{"'CptDifn'!$AA$32:$AG$32"}</definedName>
    <definedName name="sgsdfgsh_1_1" localSheetId="13" hidden="1">{"'CptDifn'!$AA$32:$AG$32"}</definedName>
    <definedName name="sgsdfgsh_1_1" hidden="1">{"'CptDifn'!$AA$32:$AG$32"}</definedName>
    <definedName name="sgsdfgsh_1_1_1" localSheetId="13" hidden="1">{"'CptDifn'!$AA$32:$AG$32"}</definedName>
    <definedName name="sgsdfgsh_1_1_1" hidden="1">{"'CptDifn'!$AA$32:$AG$32"}</definedName>
    <definedName name="sgsdfgsh_1_2" localSheetId="13" hidden="1">{"'CptDifn'!$AA$32:$AG$32"}</definedName>
    <definedName name="sgsdfgsh_1_2" hidden="1">{"'CptDifn'!$AA$32:$AG$32"}</definedName>
    <definedName name="sgsdfgsh_2" localSheetId="13" hidden="1">{"'CptDifn'!$AA$32:$AG$32"}</definedName>
    <definedName name="sgsdfgsh_2" hidden="1">{"'CptDifn'!$AA$32:$AG$32"}</definedName>
    <definedName name="sgsdgs" localSheetId="13" hidden="1">{"'CptDifn'!$AA$32:$AG$32"}</definedName>
    <definedName name="sgsdgs" hidden="1">{"'CptDifn'!$AA$32:$AG$32"}</definedName>
    <definedName name="sgsdgs_1" localSheetId="13" hidden="1">{"'CptDifn'!$AA$32:$AG$32"}</definedName>
    <definedName name="sgsdgs_1" hidden="1">{"'CptDifn'!$AA$32:$AG$32"}</definedName>
    <definedName name="sgsdgs_1_1" localSheetId="13" hidden="1">{"'CptDifn'!$AA$32:$AG$32"}</definedName>
    <definedName name="sgsdgs_1_1" hidden="1">{"'CptDifn'!$AA$32:$AG$32"}</definedName>
    <definedName name="sgsdgs_1_1_1" localSheetId="13" hidden="1">{"'CptDifn'!$AA$32:$AG$32"}</definedName>
    <definedName name="sgsdgs_1_1_1" hidden="1">{"'CptDifn'!$AA$32:$AG$32"}</definedName>
    <definedName name="sgsdgs_1_2" localSheetId="13" hidden="1">{"'CptDifn'!$AA$32:$AG$32"}</definedName>
    <definedName name="sgsdgs_1_2" hidden="1">{"'CptDifn'!$AA$32:$AG$32"}</definedName>
    <definedName name="sgsdgs_2" localSheetId="13" hidden="1">{"'CptDifn'!$AA$32:$AG$32"}</definedName>
    <definedName name="sgsdgs_2" hidden="1">{"'CptDifn'!$AA$32:$AG$32"}</definedName>
    <definedName name="sgsg" localSheetId="13" hidden="1">{"'CptDifn'!$AA$32:$AG$32"}</definedName>
    <definedName name="sgsg" hidden="1">{"'CptDifn'!$AA$32:$AG$32"}</definedName>
    <definedName name="sgsg_1" localSheetId="13" hidden="1">{"'CptDifn'!$AA$32:$AG$32"}</definedName>
    <definedName name="sgsg_1" hidden="1">{"'CptDifn'!$AA$32:$AG$32"}</definedName>
    <definedName name="sgsg_1_1" localSheetId="13" hidden="1">{"'CptDifn'!$AA$32:$AG$32"}</definedName>
    <definedName name="sgsg_1_1" hidden="1">{"'CptDifn'!$AA$32:$AG$32"}</definedName>
    <definedName name="sgsg_1_1_1" localSheetId="13" hidden="1">{"'CptDifn'!$AA$32:$AG$32"}</definedName>
    <definedName name="sgsg_1_1_1" hidden="1">{"'CptDifn'!$AA$32:$AG$32"}</definedName>
    <definedName name="sgsg_1_2" localSheetId="13" hidden="1">{"'CptDifn'!$AA$32:$AG$32"}</definedName>
    <definedName name="sgsg_1_2" hidden="1">{"'CptDifn'!$AA$32:$AG$32"}</definedName>
    <definedName name="sgsg_2" localSheetId="13" hidden="1">{"'CptDifn'!$AA$32:$AG$32"}</definedName>
    <definedName name="sgsg_2" hidden="1">{"'CptDifn'!$AA$32:$AG$32"}</definedName>
    <definedName name="S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1" hidden="1">#REF!-1 &amp; "." &amp; MAX(1,COUNTA(INDEX(#REF!,MATCH(#REF!-1,#REF!,FALSE)):#REF!))</definedName>
    <definedName name="sheet1_1" localSheetId="13" hidden="1">{#N/A,#N/A,FALSE,"지침";#N/A,#N/A,FALSE,"환경분석";#N/A,#N/A,FALSE,"Sheet16"}</definedName>
    <definedName name="sheet1_1" hidden="1">{#N/A,#N/A,FALSE,"지침";#N/A,#N/A,FALSE,"환경분석";#N/A,#N/A,FALSE,"Sheet16"}</definedName>
    <definedName name="sheet1_1_1" localSheetId="13" hidden="1">{#N/A,#N/A,FALSE,"지침";#N/A,#N/A,FALSE,"환경분석";#N/A,#N/A,FALSE,"Sheet16"}</definedName>
    <definedName name="sheet1_1_1" hidden="1">{#N/A,#N/A,FALSE,"지침";#N/A,#N/A,FALSE,"환경분석";#N/A,#N/A,FALSE,"Sheet16"}</definedName>
    <definedName name="sheet1_1_1_1" localSheetId="13" hidden="1">{#N/A,#N/A,FALSE,"지침";#N/A,#N/A,FALSE,"환경분석";#N/A,#N/A,FALSE,"Sheet16"}</definedName>
    <definedName name="sheet1_1_1_1" hidden="1">{#N/A,#N/A,FALSE,"지침";#N/A,#N/A,FALSE,"환경분석";#N/A,#N/A,FALSE,"Sheet16"}</definedName>
    <definedName name="sheet1_1_2" localSheetId="13" hidden="1">{#N/A,#N/A,FALSE,"지침";#N/A,#N/A,FALSE,"환경분석";#N/A,#N/A,FALSE,"Sheet16"}</definedName>
    <definedName name="sheet1_1_2" hidden="1">{#N/A,#N/A,FALSE,"지침";#N/A,#N/A,FALSE,"환경분석";#N/A,#N/A,FALSE,"Sheet16"}</definedName>
    <definedName name="sheet1_2" localSheetId="13" hidden="1">{#N/A,#N/A,FALSE,"지침";#N/A,#N/A,FALSE,"환경분석";#N/A,#N/A,FALSE,"Sheet16"}</definedName>
    <definedName name="sheet1_2" hidden="1">{#N/A,#N/A,FALSE,"지침";#N/A,#N/A,FALSE,"환경분석";#N/A,#N/A,FALSE,"Sheet16"}</definedName>
    <definedName name="Sheet5bvhjvgkghk" localSheetId="13" hidden="1">{"det (May)",#N/A,FALSE,"June";"sum (MAY YTD)",#N/A,FALSE,"June YTD"}</definedName>
    <definedName name="Sheet5bvhjvgkghk" hidden="1">{"det (May)",#N/A,FALSE,"June";"sum (MAY YTD)",#N/A,FALSE,"June YTD"}</definedName>
    <definedName name="Sheet5bvhjvgkghk_1" localSheetId="13" hidden="1">{"det (May)",#N/A,FALSE,"June";"sum (MAY YTD)",#N/A,FALSE,"June YTD"}</definedName>
    <definedName name="Sheet5bvhjvgkghk_1" hidden="1">{"det (May)",#N/A,FALSE,"June";"sum (MAY YTD)",#N/A,FALSE,"June YTD"}</definedName>
    <definedName name="Sheet5bvhjvgkghk_1_1" localSheetId="13" hidden="1">{"det (May)",#N/A,FALSE,"June";"sum (MAY YTD)",#N/A,FALSE,"June YTD"}</definedName>
    <definedName name="Sheet5bvhjvgkghk_1_1" hidden="1">{"det (May)",#N/A,FALSE,"June";"sum (MAY YTD)",#N/A,FALSE,"June YTD"}</definedName>
    <definedName name="Sheet5bvhjvgkghk_1_1_1" localSheetId="13" hidden="1">{"det (May)",#N/A,FALSE,"June";"sum (MAY YTD)",#N/A,FALSE,"June YTD"}</definedName>
    <definedName name="Sheet5bvhjvgkghk_1_1_1" hidden="1">{"det (May)",#N/A,FALSE,"June";"sum (MAY YTD)",#N/A,FALSE,"June YTD"}</definedName>
    <definedName name="Sheet5bvhjvgkghk_1_2" localSheetId="13" hidden="1">{"det (May)",#N/A,FALSE,"June";"sum (MAY YTD)",#N/A,FALSE,"June YTD"}</definedName>
    <definedName name="Sheet5bvhjvgkghk_1_2" hidden="1">{"det (May)",#N/A,FALSE,"June";"sum (MAY YTD)",#N/A,FALSE,"June YTD"}</definedName>
    <definedName name="Sheet5bvhjvgkghk_2" localSheetId="13" hidden="1">{"det (May)",#N/A,FALSE,"June";"sum (MAY YTD)",#N/A,FALSE,"June YTD"}</definedName>
    <definedName name="Sheet5bvhjvgkghk_2" hidden="1">{"det (May)",#N/A,FALSE,"June";"sum (MAY YTD)",#N/A,FALSE,"June YTD"}</definedName>
    <definedName name="SHHHHJ" localSheetId="13" hidden="1">{"'RR'!$A$2:$E$81"}</definedName>
    <definedName name="SHHHHJ" hidden="1">{"'RR'!$A$2:$E$81"}</definedName>
    <definedName name="SHHHHJ_1" localSheetId="13" hidden="1">{"'RR'!$A$2:$E$81"}</definedName>
    <definedName name="SHHHHJ_1" hidden="1">{"'RR'!$A$2:$E$81"}</definedName>
    <definedName name="SHHHHJ_1_1" localSheetId="13" hidden="1">{"'RR'!$A$2:$E$81"}</definedName>
    <definedName name="SHHHHJ_1_1" hidden="1">{"'RR'!$A$2:$E$81"}</definedName>
    <definedName name="SHHHHJ_1_1_1" localSheetId="13" hidden="1">{"'RR'!$A$2:$E$81"}</definedName>
    <definedName name="SHHHHJ_1_1_1" hidden="1">{"'RR'!$A$2:$E$81"}</definedName>
    <definedName name="SHHHHJ_1_2" localSheetId="13" hidden="1">{"'RR'!$A$2:$E$81"}</definedName>
    <definedName name="SHHHHJ_1_2" hidden="1">{"'RR'!$A$2:$E$81"}</definedName>
    <definedName name="SHHHHJ_2" localSheetId="13" hidden="1">{"'RR'!$A$2:$E$81"}</definedName>
    <definedName name="SHHHHJ_2" hidden="1">{"'RR'!$A$2:$E$81"}</definedName>
    <definedName name="S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ci" localSheetId="13" hidden="1">{"det (May)",#N/A,FALSE,"June";"sum (MAY YTD)",#N/A,FALSE,"June YTD"}</definedName>
    <definedName name="sici" hidden="1">{"det (May)",#N/A,FALSE,"June";"sum (MAY YTD)",#N/A,FALSE,"June YTD"}</definedName>
    <definedName name="sici_1" localSheetId="13" hidden="1">{"det (May)",#N/A,FALSE,"June";"sum (MAY YTD)",#N/A,FALSE,"June YTD"}</definedName>
    <definedName name="sici_1" hidden="1">{"det (May)",#N/A,FALSE,"June";"sum (MAY YTD)",#N/A,FALSE,"June YTD"}</definedName>
    <definedName name="sici_1_1" localSheetId="13" hidden="1">{"det (May)",#N/A,FALSE,"June";"sum (MAY YTD)",#N/A,FALSE,"June YTD"}</definedName>
    <definedName name="sici_1_1" hidden="1">{"det (May)",#N/A,FALSE,"June";"sum (MAY YTD)",#N/A,FALSE,"June YTD"}</definedName>
    <definedName name="sici_1_1_1" localSheetId="13" hidden="1">{"det (May)",#N/A,FALSE,"June";"sum (MAY YTD)",#N/A,FALSE,"June YTD"}</definedName>
    <definedName name="sici_1_1_1" hidden="1">{"det (May)",#N/A,FALSE,"June";"sum (MAY YTD)",#N/A,FALSE,"June YTD"}</definedName>
    <definedName name="sici_1_2" localSheetId="13" hidden="1">{"det (May)",#N/A,FALSE,"June";"sum (MAY YTD)",#N/A,FALSE,"June YTD"}</definedName>
    <definedName name="sici_1_2" hidden="1">{"det (May)",#N/A,FALSE,"June";"sum (MAY YTD)",#N/A,FALSE,"June YTD"}</definedName>
    <definedName name="sici_2" localSheetId="13" hidden="1">{"det (May)",#N/A,FALSE,"June";"sum (MAY YTD)",#N/A,FALSE,"June YTD"}</definedName>
    <definedName name="sici_2" hidden="1">{"det (May)",#N/A,FALSE,"June";"sum (MAY YTD)",#N/A,FALSE,"June YTD"}</definedName>
    <definedName name="sicro">#REF!</definedName>
    <definedName name="sidhjvcvid" localSheetId="13" hidden="1">{"'gráf jan00'!$A$1:$AK$41"}</definedName>
    <definedName name="sidhjvcvid" hidden="1">{"'gráf jan00'!$A$1:$AK$41"}</definedName>
    <definedName name="sidhjvcvid_1" localSheetId="13" hidden="1">{"'gráf jan00'!$A$1:$AK$41"}</definedName>
    <definedName name="sidhjvcvid_1" hidden="1">{"'gráf jan00'!$A$1:$AK$41"}</definedName>
    <definedName name="sidhjvcvid_1_1" localSheetId="13" hidden="1">{"'gráf jan00'!$A$1:$AK$41"}</definedName>
    <definedName name="sidhjvcvid_1_1" hidden="1">{"'gráf jan00'!$A$1:$AK$41"}</definedName>
    <definedName name="sidhjvcvid_1_1_1" localSheetId="13" hidden="1">{"'gráf jan00'!$A$1:$AK$41"}</definedName>
    <definedName name="sidhjvcvid_1_1_1" hidden="1">{"'gráf jan00'!$A$1:$AK$41"}</definedName>
    <definedName name="sidhjvcvid_1_2" localSheetId="13" hidden="1">{"'gráf jan00'!$A$1:$AK$41"}</definedName>
    <definedName name="sidhjvcvid_1_2" hidden="1">{"'gráf jan00'!$A$1:$AK$41"}</definedName>
    <definedName name="sidhjvcvid_2" localSheetId="13" hidden="1">{"'gráf jan00'!$A$1:$AK$41"}</definedName>
    <definedName name="sidhjvcvid_2" hidden="1">{"'gráf jan00'!$A$1:$AK$41"}</definedName>
    <definedName name="SIDUFGHK" hidden="1">'[28]Mapa Empréstimos {ppc}'!$M$43</definedName>
    <definedName name="sim" localSheetId="13" hidden="1">{"'gráf jan00'!$A$1:$AK$41"}</definedName>
    <definedName name="sim" hidden="1">{"'gráf jan00'!$A$1:$AK$41"}</definedName>
    <definedName name="sim_1" localSheetId="13" hidden="1">{"'gráf jan00'!$A$1:$AK$41"}</definedName>
    <definedName name="sim_1" hidden="1">{"'gráf jan00'!$A$1:$AK$41"}</definedName>
    <definedName name="sim_1_1" localSheetId="13" hidden="1">{"'gráf jan00'!$A$1:$AK$41"}</definedName>
    <definedName name="sim_1_1" hidden="1">{"'gráf jan00'!$A$1:$AK$41"}</definedName>
    <definedName name="sim_1_1_1" localSheetId="13" hidden="1">{"'gráf jan00'!$A$1:$AK$41"}</definedName>
    <definedName name="sim_1_1_1" hidden="1">{"'gráf jan00'!$A$1:$AK$41"}</definedName>
    <definedName name="sim_1_2" localSheetId="13" hidden="1">{"'gráf jan00'!$A$1:$AK$41"}</definedName>
    <definedName name="sim_1_2" hidden="1">{"'gráf jan00'!$A$1:$AK$41"}</definedName>
    <definedName name="sim_2" localSheetId="13" hidden="1">{"'gráf jan00'!$A$1:$AK$41"}</definedName>
    <definedName name="sim_2" hidden="1">{"'gráf jan00'!$A$1:$AK$41"}</definedName>
    <definedName name="SINTETICO" localSheetId="13" hidden="1">{#N/A,#N/A,TRUE,"TER  EXT";#N/A,#N/A,TRUE,"TER  EXT";#N/A,#N/A,TRUE,"LAT  ESQ";#N/A,#N/A,TRUE,"FRONTAL";#N/A,#N/A,TRUE,"POST";#N/A,#N/A,TRUE,"LAT  DIR"}</definedName>
    <definedName name="SINTETICO" hidden="1">{#N/A,#N/A,TRUE,"TER  EXT";#N/A,#N/A,TRUE,"TER  EXT";#N/A,#N/A,TRUE,"LAT  ESQ";#N/A,#N/A,TRUE,"FRONTAL";#N/A,#N/A,TRUE,"POST";#N/A,#N/A,TRUE,"LAT  DIR"}</definedName>
    <definedName name="SixSigma" localSheetId="13" hidden="1">{"'RR'!$A$2:$E$81"}</definedName>
    <definedName name="SixSigma" hidden="1">{"'RR'!$A$2:$E$81"}</definedName>
    <definedName name="SixSigma_1" localSheetId="13" hidden="1">{"'RR'!$A$2:$E$81"}</definedName>
    <definedName name="SixSigma_1" hidden="1">{"'RR'!$A$2:$E$81"}</definedName>
    <definedName name="SixSigma_1_1" localSheetId="13" hidden="1">{"'RR'!$A$2:$E$81"}</definedName>
    <definedName name="SixSigma_1_1" hidden="1">{"'RR'!$A$2:$E$81"}</definedName>
    <definedName name="SixSigma_1_1_1" localSheetId="13" hidden="1">{"'RR'!$A$2:$E$81"}</definedName>
    <definedName name="SixSigma_1_1_1" hidden="1">{"'RR'!$A$2:$E$81"}</definedName>
    <definedName name="SixSigma_1_2" localSheetId="13" hidden="1">{"'RR'!$A$2:$E$81"}</definedName>
    <definedName name="SixSigma_1_2" hidden="1">{"'RR'!$A$2:$E$81"}</definedName>
    <definedName name="SixSigma_2" localSheetId="13" hidden="1">{"'RR'!$A$2:$E$81"}</definedName>
    <definedName name="SixSigma_2" hidden="1">{"'RR'!$A$2:$E$81"}</definedName>
    <definedName name="sjp">#REF!</definedName>
    <definedName name="SL" localSheetId="13" hidden="1">{"'RR'!$A$2:$E$81"}</definedName>
    <definedName name="SL" hidden="1">{"'RR'!$A$2:$E$81"}</definedName>
    <definedName name="SL_1" localSheetId="13" hidden="1">{"'RR'!$A$2:$E$81"}</definedName>
    <definedName name="SL_1" hidden="1">{"'RR'!$A$2:$E$81"}</definedName>
    <definedName name="SL_1_1" localSheetId="13" hidden="1">{"'RR'!$A$2:$E$81"}</definedName>
    <definedName name="SL_1_1" hidden="1">{"'RR'!$A$2:$E$81"}</definedName>
    <definedName name="SL_1_1_1" localSheetId="13" hidden="1">{"'RR'!$A$2:$E$81"}</definedName>
    <definedName name="SL_1_1_1" hidden="1">{"'RR'!$A$2:$E$81"}</definedName>
    <definedName name="SL_1_2" localSheetId="13" hidden="1">{"'RR'!$A$2:$E$81"}</definedName>
    <definedName name="SL_1_2" hidden="1">{"'RR'!$A$2:$E$81"}</definedName>
    <definedName name="SL_2" localSheetId="13" hidden="1">{"'RR'!$A$2:$E$81"}</definedName>
    <definedName name="SL_2" hidden="1">{"'RR'!$A$2:$E$81"}</definedName>
    <definedName name="sladkfj" localSheetId="13" hidden="1">{"'gráf jan00'!$A$1:$AK$41"}</definedName>
    <definedName name="sladkfj" hidden="1">{"'gráf jan00'!$A$1:$AK$41"}</definedName>
    <definedName name="sladkfj_1" localSheetId="13" hidden="1">{"'gráf jan00'!$A$1:$AK$41"}</definedName>
    <definedName name="sladkfj_1" hidden="1">{"'gráf jan00'!$A$1:$AK$41"}</definedName>
    <definedName name="sladkfj_1_1" localSheetId="13" hidden="1">{"'gráf jan00'!$A$1:$AK$41"}</definedName>
    <definedName name="sladkfj_1_1" hidden="1">{"'gráf jan00'!$A$1:$AK$41"}</definedName>
    <definedName name="sladkfj_1_1_1" localSheetId="13" hidden="1">{"'gráf jan00'!$A$1:$AK$41"}</definedName>
    <definedName name="sladkfj_1_1_1" hidden="1">{"'gráf jan00'!$A$1:$AK$41"}</definedName>
    <definedName name="sladkfj_1_2" localSheetId="13" hidden="1">{"'gráf jan00'!$A$1:$AK$41"}</definedName>
    <definedName name="sladkfj_1_2" hidden="1">{"'gráf jan00'!$A$1:$AK$41"}</definedName>
    <definedName name="sladkfj_2" localSheetId="13" hidden="1">{"'gráf jan00'!$A$1:$AK$41"}</definedName>
    <definedName name="sladkfj_2" hidden="1">{"'gráf jan00'!$A$1:$AK$41"}</definedName>
    <definedName name="sldkfj" localSheetId="13" hidden="1">{"'gráf jan00'!$A$1:$AK$41"}</definedName>
    <definedName name="sldkfj" hidden="1">{"'gráf jan00'!$A$1:$AK$41"}</definedName>
    <definedName name="sldkfj_1" localSheetId="13" hidden="1">{"'gráf jan00'!$A$1:$AK$41"}</definedName>
    <definedName name="sldkfj_1" hidden="1">{"'gráf jan00'!$A$1:$AK$41"}</definedName>
    <definedName name="sldkfj_1_1" localSheetId="13" hidden="1">{"'gráf jan00'!$A$1:$AK$41"}</definedName>
    <definedName name="sldkfj_1_1" hidden="1">{"'gráf jan00'!$A$1:$AK$41"}</definedName>
    <definedName name="sldkfj_1_1_1" localSheetId="13" hidden="1">{"'gráf jan00'!$A$1:$AK$41"}</definedName>
    <definedName name="sldkfj_1_1_1" hidden="1">{"'gráf jan00'!$A$1:$AK$41"}</definedName>
    <definedName name="sldkfj_1_2" localSheetId="13" hidden="1">{"'gráf jan00'!$A$1:$AK$41"}</definedName>
    <definedName name="sldkfj_1_2" hidden="1">{"'gráf jan00'!$A$1:$AK$41"}</definedName>
    <definedName name="sldkfj_2" localSheetId="13" hidden="1">{"'gráf jan00'!$A$1:$AK$41"}</definedName>
    <definedName name="sldkfj_2" hidden="1">{"'gráf jan00'!$A$1:$AK$41"}</definedName>
    <definedName name="SLEVIN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ov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ocorro" localSheetId="13" hidden="1">{"'gráf jan00'!$A$1:$AK$41"}</definedName>
    <definedName name="Socorro" hidden="1">{"'gráf jan00'!$A$1:$AK$41"}</definedName>
    <definedName name="SODFIGHJ" hidden="1">'[28]Mapa Empréstimos {ppc}'!$P$61</definedName>
    <definedName name="SODFIGUJSOL" hidden="1">'[28]Mapa Empréstimos {ppc}'!$P$54</definedName>
    <definedName name="SODFIJGSLDFI" hidden="1">1</definedName>
    <definedName name="SODIFGJ" hidden="1">'[28]Mapa Empréstimos {ppc}'!$K$43</definedName>
    <definedName name="sof" localSheetId="13" hidden="1">{#N/A,#N/A,FALSE,"PCOL"}</definedName>
    <definedName name="sof" hidden="1">{#N/A,#N/A,FALSE,"PCOL"}</definedName>
    <definedName name="sof_1" localSheetId="13" hidden="1">{#N/A,#N/A,FALSE,"PCOL"}</definedName>
    <definedName name="sof_1" hidden="1">{#N/A,#N/A,FALSE,"PCOL"}</definedName>
    <definedName name="sof_1_1" localSheetId="13" hidden="1">{#N/A,#N/A,FALSE,"PCOL"}</definedName>
    <definedName name="sof_1_1" hidden="1">{#N/A,#N/A,FALSE,"PCOL"}</definedName>
    <definedName name="sof_1_1_1" localSheetId="13" hidden="1">{#N/A,#N/A,FALSE,"PCOL"}</definedName>
    <definedName name="sof_1_1_1" hidden="1">{#N/A,#N/A,FALSE,"PCOL"}</definedName>
    <definedName name="sof_1_2" localSheetId="13" hidden="1">{#N/A,#N/A,FALSE,"PCOL"}</definedName>
    <definedName name="sof_1_2" hidden="1">{#N/A,#N/A,FALSE,"PCOL"}</definedName>
    <definedName name="sof_2" localSheetId="13" hidden="1">{#N/A,#N/A,FALSE,"PCOL"}</definedName>
    <definedName name="sof_2" hidden="1">{#N/A,#N/A,FALSE,"PCOL"}</definedName>
    <definedName name="sofia" localSheetId="13" hidden="1">{"'gráf jan00'!$A$1:$AK$41"}</definedName>
    <definedName name="sofia" hidden="1">{"'gráf jan00'!$A$1:$AK$41"}</definedName>
    <definedName name="Soft" localSheetId="13" hidden="1">{"det (May)",#N/A,FALSE,"June";"sum (MAY YTD)",#N/A,FALSE,"June YTD"}</definedName>
    <definedName name="Soft" hidden="1">{"det (May)",#N/A,FALSE,"June";"sum (MAY YTD)",#N/A,FALSE,"June YTD"}</definedName>
    <definedName name="Soft_1" localSheetId="13" hidden="1">{"det (May)",#N/A,FALSE,"June";"sum (MAY YTD)",#N/A,FALSE,"June YTD"}</definedName>
    <definedName name="Soft_1" hidden="1">{"det (May)",#N/A,FALSE,"June";"sum (MAY YTD)",#N/A,FALSE,"June YTD"}</definedName>
    <definedName name="Soft_1_1" localSheetId="13" hidden="1">{"det (May)",#N/A,FALSE,"June";"sum (MAY YTD)",#N/A,FALSE,"June YTD"}</definedName>
    <definedName name="Soft_1_1" hidden="1">{"det (May)",#N/A,FALSE,"June";"sum (MAY YTD)",#N/A,FALSE,"June YTD"}</definedName>
    <definedName name="Soft_1_1_1" localSheetId="13" hidden="1">{"det (May)",#N/A,FALSE,"June";"sum (MAY YTD)",#N/A,FALSE,"June YTD"}</definedName>
    <definedName name="Soft_1_1_1" hidden="1">{"det (May)",#N/A,FALSE,"June";"sum (MAY YTD)",#N/A,FALSE,"June YTD"}</definedName>
    <definedName name="Soft_1_2" localSheetId="13" hidden="1">{"det (May)",#N/A,FALSE,"June";"sum (MAY YTD)",#N/A,FALSE,"June YTD"}</definedName>
    <definedName name="Soft_1_2" hidden="1">{"det (May)",#N/A,FALSE,"June";"sum (MAY YTD)",#N/A,FALSE,"June YTD"}</definedName>
    <definedName name="Soft_2" localSheetId="13" hidden="1">{"det (May)",#N/A,FALSE,"June";"sum (MAY YTD)",#N/A,FALSE,"June YTD"}</definedName>
    <definedName name="Soft_2" hidden="1">{"det (May)",#N/A,FALSE,"June";"sum (MAY YTD)",#N/A,FALSE,"June YTD"}</definedName>
    <definedName name="softx" localSheetId="13" hidden="1">{"det (May)",#N/A,FALSE,"June";"sum (MAY YTD)",#N/A,FALSE,"June YTD"}</definedName>
    <definedName name="softx" hidden="1">{"det (May)",#N/A,FALSE,"June";"sum (MAY YTD)",#N/A,FALSE,"June YTD"}</definedName>
    <definedName name="softx_1" localSheetId="13" hidden="1">{"det (May)",#N/A,FALSE,"June";"sum (MAY YTD)",#N/A,FALSE,"June YTD"}</definedName>
    <definedName name="softx_1" hidden="1">{"det (May)",#N/A,FALSE,"June";"sum (MAY YTD)",#N/A,FALSE,"June YTD"}</definedName>
    <definedName name="softx_1_1" localSheetId="13" hidden="1">{"det (May)",#N/A,FALSE,"June";"sum (MAY YTD)",#N/A,FALSE,"June YTD"}</definedName>
    <definedName name="softx_1_1" hidden="1">{"det (May)",#N/A,FALSE,"June";"sum (MAY YTD)",#N/A,FALSE,"June YTD"}</definedName>
    <definedName name="softx_1_1_1" localSheetId="13" hidden="1">{"det (May)",#N/A,FALSE,"June";"sum (MAY YTD)",#N/A,FALSE,"June YTD"}</definedName>
    <definedName name="softx_1_1_1" hidden="1">{"det (May)",#N/A,FALSE,"June";"sum (MAY YTD)",#N/A,FALSE,"June YTD"}</definedName>
    <definedName name="softx_1_2" localSheetId="13" hidden="1">{"det (May)",#N/A,FALSE,"June";"sum (MAY YTD)",#N/A,FALSE,"June YTD"}</definedName>
    <definedName name="softx_1_2" hidden="1">{"det (May)",#N/A,FALSE,"June";"sum (MAY YTD)",#N/A,FALSE,"June YTD"}</definedName>
    <definedName name="softx_2" localSheetId="13" hidden="1">{"det (May)",#N/A,FALSE,"June";"sum (MAY YTD)",#N/A,FALSE,"June YTD"}</definedName>
    <definedName name="softx_2" hidden="1">{"det (May)",#N/A,FALSE,"June";"sum (MAY YTD)",#N/A,FALSE,"June YTD"}</definedName>
    <definedName name="sogsafra" hidden="1">[39]ICATU!#REF!</definedName>
    <definedName name="solver_adj" hidden="1">#REF!,#REF!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tri" hidden="1">1000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rel1" hidden="1">3</definedName>
    <definedName name="solver_rel2" hidden="1">3</definedName>
    <definedName name="solver_rhs1" hidden="1">0</definedName>
    <definedName name="solver_rhs2" hidden="1">0</definedName>
    <definedName name="solver_rsmp" hidden="1">2</definedName>
    <definedName name="solver_scl" hidden="1">2</definedName>
    <definedName name="solver_seed" hidden="1">0</definedName>
    <definedName name="solver_sho" hidden="1">2</definedName>
    <definedName name="solver_tim" hidden="1">100</definedName>
    <definedName name="solver_tmp" hidden="1">0</definedName>
    <definedName name="solver_tol" hidden="1">0.05</definedName>
    <definedName name="solver_typ" hidden="1">1</definedName>
    <definedName name="solver_val" hidden="1">0</definedName>
    <definedName name="sort3" hidden="1">#REF!</definedName>
    <definedName name="SPO" hidden="1">'[27]Aplic. Finac. - 30.09.02'!$D$46</definedName>
    <definedName name="SRH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V" hidden="1">#REF!</definedName>
    <definedName name="SS" hidden="1">#REF!</definedName>
    <definedName name="ss_1" localSheetId="13" hidden="1">{#N/A,#N/A,FALSE,"ET-CAPA";#N/A,#N/A,FALSE,"ET-PAG1";#N/A,#N/A,FALSE,"ET-PAG2";#N/A,#N/A,FALSE,"ET-PAG3";#N/A,#N/A,FALSE,"ET-PAG4";#N/A,#N/A,FALSE,"ET-PAG5"}</definedName>
    <definedName name="ss_1" hidden="1">{#N/A,#N/A,FALSE,"ET-CAPA";#N/A,#N/A,FALSE,"ET-PAG1";#N/A,#N/A,FALSE,"ET-PAG2";#N/A,#N/A,FALSE,"ET-PAG3";#N/A,#N/A,FALSE,"ET-PAG4";#N/A,#N/A,FALSE,"ET-PAG5"}</definedName>
    <definedName name="ss_1_1" localSheetId="13" hidden="1">{#N/A,#N/A,FALSE,"ET-CAPA";#N/A,#N/A,FALSE,"ET-PAG1";#N/A,#N/A,FALSE,"ET-PAG2";#N/A,#N/A,FALSE,"ET-PAG3";#N/A,#N/A,FALSE,"ET-PAG4";#N/A,#N/A,FALSE,"ET-PAG5"}</definedName>
    <definedName name="ss_1_1" hidden="1">{#N/A,#N/A,FALSE,"ET-CAPA";#N/A,#N/A,FALSE,"ET-PAG1";#N/A,#N/A,FALSE,"ET-PAG2";#N/A,#N/A,FALSE,"ET-PAG3";#N/A,#N/A,FALSE,"ET-PAG4";#N/A,#N/A,FALSE,"ET-PAG5"}</definedName>
    <definedName name="ss_1_1_1" localSheetId="13" hidden="1">{#N/A,#N/A,FALSE,"ET-CAPA";#N/A,#N/A,FALSE,"ET-PAG1";#N/A,#N/A,FALSE,"ET-PAG2";#N/A,#N/A,FALSE,"ET-PAG3";#N/A,#N/A,FALSE,"ET-PAG4";#N/A,#N/A,FALSE,"ET-PAG5"}</definedName>
    <definedName name="ss_1_1_1" hidden="1">{#N/A,#N/A,FALSE,"ET-CAPA";#N/A,#N/A,FALSE,"ET-PAG1";#N/A,#N/A,FALSE,"ET-PAG2";#N/A,#N/A,FALSE,"ET-PAG3";#N/A,#N/A,FALSE,"ET-PAG4";#N/A,#N/A,FALSE,"ET-PAG5"}</definedName>
    <definedName name="ss_1_2" localSheetId="13" hidden="1">{#N/A,#N/A,FALSE,"ET-CAPA";#N/A,#N/A,FALSE,"ET-PAG1";#N/A,#N/A,FALSE,"ET-PAG2";#N/A,#N/A,FALSE,"ET-PAG3";#N/A,#N/A,FALSE,"ET-PAG4";#N/A,#N/A,FALSE,"ET-PAG5"}</definedName>
    <definedName name="ss_1_2" hidden="1">{#N/A,#N/A,FALSE,"ET-CAPA";#N/A,#N/A,FALSE,"ET-PAG1";#N/A,#N/A,FALSE,"ET-PAG2";#N/A,#N/A,FALSE,"ET-PAG3";#N/A,#N/A,FALSE,"ET-PAG4";#N/A,#N/A,FALSE,"ET-PAG5"}</definedName>
    <definedName name="ss_2" localSheetId="13" hidden="1">{#N/A,#N/A,FALSE,"ET-CAPA";#N/A,#N/A,FALSE,"ET-PAG1";#N/A,#N/A,FALSE,"ET-PAG2";#N/A,#N/A,FALSE,"ET-PAG3";#N/A,#N/A,FALSE,"ET-PAG4";#N/A,#N/A,FALSE,"ET-PAG5"}</definedName>
    <definedName name="ss_2" hidden="1">{#N/A,#N/A,FALSE,"ET-CAPA";#N/A,#N/A,FALSE,"ET-PAG1";#N/A,#N/A,FALSE,"ET-PAG2";#N/A,#N/A,FALSE,"ET-PAG3";#N/A,#N/A,FALSE,"ET-PAG4";#N/A,#N/A,FALSE,"ET-PAG5"}</definedName>
    <definedName name="SSD" localSheetId="13" hidden="1">{#N/A,#N/A,FALSE,"CONSOL. 5";#N/A,#N/A,FALSE,"CONSOL. ACUM. 6";#N/A,#N/A,FALSE,"CAP. EMPREG. 7";#N/A,#N/A,FALSE,"ORIGENS E APLICAÇÕES 9"}</definedName>
    <definedName name="SSD" hidden="1">{#N/A,#N/A,FALSE,"CONSOL. 5";#N/A,#N/A,FALSE,"CONSOL. ACUM. 6";#N/A,#N/A,FALSE,"CAP. EMPREG. 7";#N/A,#N/A,FALSE,"ORIGENS E APLICAÇÕES 9"}</definedName>
    <definedName name="SSD_1" localSheetId="13" hidden="1">{#N/A,#N/A,FALSE,"CONSOL. 5";#N/A,#N/A,FALSE,"CONSOL. ACUM. 6";#N/A,#N/A,FALSE,"CAP. EMPREG. 7";#N/A,#N/A,FALSE,"ORIGENS E APLICAÇÕES 9"}</definedName>
    <definedName name="SSD_1" hidden="1">{#N/A,#N/A,FALSE,"CONSOL. 5";#N/A,#N/A,FALSE,"CONSOL. ACUM. 6";#N/A,#N/A,FALSE,"CAP. EMPREG. 7";#N/A,#N/A,FALSE,"ORIGENS E APLICAÇÕES 9"}</definedName>
    <definedName name="SSD_1_1" localSheetId="13" hidden="1">{#N/A,#N/A,FALSE,"CONSOL. 5";#N/A,#N/A,FALSE,"CONSOL. ACUM. 6";#N/A,#N/A,FALSE,"CAP. EMPREG. 7";#N/A,#N/A,FALSE,"ORIGENS E APLICAÇÕES 9"}</definedName>
    <definedName name="SSD_1_1" hidden="1">{#N/A,#N/A,FALSE,"CONSOL. 5";#N/A,#N/A,FALSE,"CONSOL. ACUM. 6";#N/A,#N/A,FALSE,"CAP. EMPREG. 7";#N/A,#N/A,FALSE,"ORIGENS E APLICAÇÕES 9"}</definedName>
    <definedName name="SSD_1_1_1" localSheetId="13" hidden="1">{#N/A,#N/A,FALSE,"CONSOL. 5";#N/A,#N/A,FALSE,"CONSOL. ACUM. 6";#N/A,#N/A,FALSE,"CAP. EMPREG. 7";#N/A,#N/A,FALSE,"ORIGENS E APLICAÇÕES 9"}</definedName>
    <definedName name="SSD_1_1_1" hidden="1">{#N/A,#N/A,FALSE,"CONSOL. 5";#N/A,#N/A,FALSE,"CONSOL. ACUM. 6";#N/A,#N/A,FALSE,"CAP. EMPREG. 7";#N/A,#N/A,FALSE,"ORIGENS E APLICAÇÕES 9"}</definedName>
    <definedName name="SSD_1_2" localSheetId="13" hidden="1">{#N/A,#N/A,FALSE,"CONSOL. 5";#N/A,#N/A,FALSE,"CONSOL. ACUM. 6";#N/A,#N/A,FALSE,"CAP. EMPREG. 7";#N/A,#N/A,FALSE,"ORIGENS E APLICAÇÕES 9"}</definedName>
    <definedName name="SSD_1_2" hidden="1">{#N/A,#N/A,FALSE,"CONSOL. 5";#N/A,#N/A,FALSE,"CONSOL. ACUM. 6";#N/A,#N/A,FALSE,"CAP. EMPREG. 7";#N/A,#N/A,FALSE,"ORIGENS E APLICAÇÕES 9"}</definedName>
    <definedName name="SSD_2" localSheetId="13" hidden="1">{#N/A,#N/A,FALSE,"CONSOL. 5";#N/A,#N/A,FALSE,"CONSOL. ACUM. 6";#N/A,#N/A,FALSE,"CAP. EMPREG. 7";#N/A,#N/A,FALSE,"ORIGENS E APLICAÇÕES 9"}</definedName>
    <definedName name="SSD_2" hidden="1">{#N/A,#N/A,FALSE,"CONSOL. 5";#N/A,#N/A,FALSE,"CONSOL. ACUM. 6";#N/A,#N/A,FALSE,"CAP. EMPREG. 7";#N/A,#N/A,FALSE,"ORIGENS E APLICAÇÕES 9"}</definedName>
    <definedName name="SSDF" localSheetId="13" hidden="1">{"'Quadro'!$A$4:$BG$78"}</definedName>
    <definedName name="SSDF" hidden="1">{"'Quadro'!$A$4:$BG$78"}</definedName>
    <definedName name="SSDF_1" localSheetId="13" hidden="1">{"'Quadro'!$A$4:$BG$78"}</definedName>
    <definedName name="SSDF_1" hidden="1">{"'Quadro'!$A$4:$BG$78"}</definedName>
    <definedName name="SSDF_1_1" localSheetId="13" hidden="1">{"'Quadro'!$A$4:$BG$78"}</definedName>
    <definedName name="SSDF_1_1" hidden="1">{"'Quadro'!$A$4:$BG$78"}</definedName>
    <definedName name="SSDF_1_1_1" localSheetId="13" hidden="1">{"'Quadro'!$A$4:$BG$78"}</definedName>
    <definedName name="SSDF_1_1_1" hidden="1">{"'Quadro'!$A$4:$BG$78"}</definedName>
    <definedName name="SSDF_1_2" localSheetId="13" hidden="1">{"'Quadro'!$A$4:$BG$78"}</definedName>
    <definedName name="SSDF_1_2" hidden="1">{"'Quadro'!$A$4:$BG$78"}</definedName>
    <definedName name="SSDF_2" localSheetId="13" hidden="1">{"'Quadro'!$A$4:$BG$78"}</definedName>
    <definedName name="SSDF_2" hidden="1">{"'Quadro'!$A$4:$BG$78"}</definedName>
    <definedName name="SSS" localSheetId="13" hidden="1">{#N/A,#N/A,FALSE,"MO (2)"}</definedName>
    <definedName name="SSS" hidden="1">{#N/A,#N/A,FALSE,"MO (2)"}</definedName>
    <definedName name="SS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3" hidden="1">{"'CptDifn'!$AA$32:$AG$32"}</definedName>
    <definedName name="ssss" hidden="1">{"'CptDifn'!$AA$32:$AG$32"}</definedName>
    <definedName name="ssss_1" localSheetId="13" hidden="1">{"'CptDifn'!$AA$32:$AG$32"}</definedName>
    <definedName name="ssss_1" hidden="1">{"'CptDifn'!$AA$32:$AG$32"}</definedName>
    <definedName name="ssss_1_1" localSheetId="13" hidden="1">{"'CptDifn'!$AA$32:$AG$32"}</definedName>
    <definedName name="ssss_1_1" hidden="1">{"'CptDifn'!$AA$32:$AG$32"}</definedName>
    <definedName name="ssss_1_1_1" localSheetId="13" hidden="1">{"'CptDifn'!$AA$32:$AG$32"}</definedName>
    <definedName name="ssss_1_1_1" hidden="1">{"'CptDifn'!$AA$32:$AG$32"}</definedName>
    <definedName name="ssss_1_2" localSheetId="13" hidden="1">{"'CptDifn'!$AA$32:$AG$32"}</definedName>
    <definedName name="ssss_1_2" hidden="1">{"'CptDifn'!$AA$32:$AG$32"}</definedName>
    <definedName name="ssss_2" localSheetId="13" hidden="1">{"'CptDifn'!$AA$32:$AG$32"}</definedName>
    <definedName name="ssss_2" hidden="1">{"'CptDifn'!$AA$32:$AG$32"}</definedName>
    <definedName name="sssss" localSheetId="13" hidden="1">{"PARTE1",#N/A,FALSE,"Plan1"}</definedName>
    <definedName name="sssss" hidden="1">{"PARTE1",#N/A,FALSE,"Plan1"}</definedName>
    <definedName name="sssss_1" localSheetId="13" hidden="1">{"PARTE1",#N/A,FALSE,"Plan1"}</definedName>
    <definedName name="sssss_1" hidden="1">{"PARTE1",#N/A,FALSE,"Plan1"}</definedName>
    <definedName name="sssss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ssss" localSheetId="13" hidden="1">{"'RR'!$A$2:$E$81"}</definedName>
    <definedName name="ssssssss" hidden="1">{"'RR'!$A$2:$E$81"}</definedName>
    <definedName name="ssssssss_1" localSheetId="13" hidden="1">{"'RR'!$A$2:$E$81"}</definedName>
    <definedName name="ssssssss_1" hidden="1">{"'RR'!$A$2:$E$81"}</definedName>
    <definedName name="ssssssss_1_1" localSheetId="13" hidden="1">{"'RR'!$A$2:$E$81"}</definedName>
    <definedName name="ssssssss_1_1" hidden="1">{"'RR'!$A$2:$E$81"}</definedName>
    <definedName name="ssssssss_1_1_1" localSheetId="13" hidden="1">{"'RR'!$A$2:$E$81"}</definedName>
    <definedName name="ssssssss_1_1_1" hidden="1">{"'RR'!$A$2:$E$81"}</definedName>
    <definedName name="ssssssss_1_2" localSheetId="13" hidden="1">{"'RR'!$A$2:$E$81"}</definedName>
    <definedName name="ssssssss_1_2" hidden="1">{"'RR'!$A$2:$E$81"}</definedName>
    <definedName name="ssssssss_2" localSheetId="13" hidden="1">{"'RR'!$A$2:$E$81"}</definedName>
    <definedName name="ssssssss_2" hidden="1">{"'RR'!$A$2:$E$81"}</definedName>
    <definedName name="SSSSSSSSS" localSheetId="13" hidden="1">{"PARTE1",#N/A,FALSE,"Plan1"}</definedName>
    <definedName name="SSSSSSSSS" hidden="1">{"PARTE1",#N/A,FALSE,"Plan1"}</definedName>
    <definedName name="SSSSSSSSS_1" localSheetId="13" hidden="1">{"PARTE1",#N/A,FALSE,"Plan1"}</definedName>
    <definedName name="SSSSSSSSS_1" hidden="1">{"PARTE1",#N/A,FALSE,"Plan1"}</definedName>
    <definedName name="ssssssss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sssssssss" localSheetId="13" hidden="1">{#N/A,#N/A,TRUE,"Plan1"}</definedName>
    <definedName name="sssssssssssssssssssss" hidden="1">{#N/A,#N/A,TRUE,"Plan1"}</definedName>
    <definedName name="sta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ta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tella" localSheetId="13" hidden="1">{"det (May)",#N/A,FALSE,"June";"sum (MAY YTD)",#N/A,FALSE,"June YTD"}</definedName>
    <definedName name="stella" hidden="1">{"det (May)",#N/A,FALSE,"June";"sum (MAY YTD)",#N/A,FALSE,"June YTD"}</definedName>
    <definedName name="stella_1" localSheetId="13" hidden="1">{"det (May)",#N/A,FALSE,"June";"sum (MAY YTD)",#N/A,FALSE,"June YTD"}</definedName>
    <definedName name="stella_1" hidden="1">{"det (May)",#N/A,FALSE,"June";"sum (MAY YTD)",#N/A,FALSE,"June YTD"}</definedName>
    <definedName name="stella_1_1" localSheetId="13" hidden="1">{"det (May)",#N/A,FALSE,"June";"sum (MAY YTD)",#N/A,FALSE,"June YTD"}</definedName>
    <definedName name="stella_1_1" hidden="1">{"det (May)",#N/A,FALSE,"June";"sum (MAY YTD)",#N/A,FALSE,"June YTD"}</definedName>
    <definedName name="stella_1_1_1" localSheetId="13" hidden="1">{"det (May)",#N/A,FALSE,"June";"sum (MAY YTD)",#N/A,FALSE,"June YTD"}</definedName>
    <definedName name="stella_1_1_1" hidden="1">{"det (May)",#N/A,FALSE,"June";"sum (MAY YTD)",#N/A,FALSE,"June YTD"}</definedName>
    <definedName name="stella_1_2" localSheetId="13" hidden="1">{"det (May)",#N/A,FALSE,"June";"sum (MAY YTD)",#N/A,FALSE,"June YTD"}</definedName>
    <definedName name="stella_1_2" hidden="1">{"det (May)",#N/A,FALSE,"June";"sum (MAY YTD)",#N/A,FALSE,"June YTD"}</definedName>
    <definedName name="stella_2" localSheetId="13" hidden="1">{"det (May)",#N/A,FALSE,"June";"sum (MAY YTD)",#N/A,FALSE,"June YTD"}</definedName>
    <definedName name="stella_2" hidden="1">{"det (May)",#N/A,FALSE,"June";"sum (MAY YTD)",#N/A,FALSE,"June YTD"}</definedName>
    <definedName name="stellax" localSheetId="13" hidden="1">{"det (May)",#N/A,FALSE,"June";"sum (MAY YTD)",#N/A,FALSE,"June YTD"}</definedName>
    <definedName name="stellax" hidden="1">{"det (May)",#N/A,FALSE,"June";"sum (MAY YTD)",#N/A,FALSE,"June YTD"}</definedName>
    <definedName name="stellax_1" localSheetId="13" hidden="1">{"det (May)",#N/A,FALSE,"June";"sum (MAY YTD)",#N/A,FALSE,"June YTD"}</definedName>
    <definedName name="stellax_1" hidden="1">{"det (May)",#N/A,FALSE,"June";"sum (MAY YTD)",#N/A,FALSE,"June YTD"}</definedName>
    <definedName name="stellax_1_1" localSheetId="13" hidden="1">{"det (May)",#N/A,FALSE,"June";"sum (MAY YTD)",#N/A,FALSE,"June YTD"}</definedName>
    <definedName name="stellax_1_1" hidden="1">{"det (May)",#N/A,FALSE,"June";"sum (MAY YTD)",#N/A,FALSE,"June YTD"}</definedName>
    <definedName name="stellax_1_1_1" localSheetId="13" hidden="1">{"det (May)",#N/A,FALSE,"June";"sum (MAY YTD)",#N/A,FALSE,"June YTD"}</definedName>
    <definedName name="stellax_1_1_1" hidden="1">{"det (May)",#N/A,FALSE,"June";"sum (MAY YTD)",#N/A,FALSE,"June YTD"}</definedName>
    <definedName name="stellax_1_2" localSheetId="13" hidden="1">{"det (May)",#N/A,FALSE,"June";"sum (MAY YTD)",#N/A,FALSE,"June YTD"}</definedName>
    <definedName name="stellax_1_2" hidden="1">{"det (May)",#N/A,FALSE,"June";"sum (MAY YTD)",#N/A,FALSE,"June YTD"}</definedName>
    <definedName name="stellax_2" localSheetId="13" hidden="1">{"det (May)",#N/A,FALSE,"June";"sum (MAY YTD)",#N/A,FALSE,"June YTD"}</definedName>
    <definedName name="stellax_2" hidden="1">{"det (May)",#N/A,FALSE,"June";"sum (MAY YTD)",#N/A,FALSE,"June YTD"}</definedName>
    <definedName name="SubItemInvestimento">OFFSET([29]DADOS!XEY$1,MATCH(#REF!,[29]DADOS!XFB$1:XFB$65536,0)-1,0,COUNTIF([29]DADOS!XEX$1:XEX$65536,#REF!),1)</definedName>
    <definedName name="SUGEST" localSheetId="13" hidden="1">{#N/A,#N/A,FALSE,"GQGEMPRE"}</definedName>
    <definedName name="SUGEST" hidden="1">{#N/A,#N/A,FALSE,"GQGEMPRE"}</definedName>
    <definedName name="SUGEST_1" localSheetId="13" hidden="1">{#N/A,#N/A,FALSE,"GQGEMPRE"}</definedName>
    <definedName name="SUGEST_1" hidden="1">{#N/A,#N/A,FALSE,"GQGEMPRE"}</definedName>
    <definedName name="SUGEST_1_1" localSheetId="13" hidden="1">{#N/A,#N/A,FALSE,"GQGEMPRE"}</definedName>
    <definedName name="SUGEST_1_1" hidden="1">{#N/A,#N/A,FALSE,"GQGEMPRE"}</definedName>
    <definedName name="SUGEST_1_1_1" localSheetId="13" hidden="1">{#N/A,#N/A,FALSE,"GQGEMPRE"}</definedName>
    <definedName name="SUGEST_1_1_1" hidden="1">{#N/A,#N/A,FALSE,"GQGEMPRE"}</definedName>
    <definedName name="SUGEST_1_2" localSheetId="13" hidden="1">{#N/A,#N/A,FALSE,"GQGEMPRE"}</definedName>
    <definedName name="SUGEST_1_2" hidden="1">{#N/A,#N/A,FALSE,"GQGEMPRE"}</definedName>
    <definedName name="SUGEST_2" localSheetId="13" hidden="1">{#N/A,#N/A,FALSE,"GQGEMPRE"}</definedName>
    <definedName name="SUGEST_2" hidden="1">{#N/A,#N/A,FALSE,"GQGEMPRE"}</definedName>
    <definedName name="Summary" hidden="1">#REF!</definedName>
    <definedName name="Supervisores" localSheetId="13" hidden="1">{"'Quadro'!$A$4:$BG$78"}</definedName>
    <definedName name="Supervisores" hidden="1">{"'Quadro'!$A$4:$BG$78"}</definedName>
    <definedName name="Supervisores_1" localSheetId="13" hidden="1">{"'Quadro'!$A$4:$BG$78"}</definedName>
    <definedName name="Supervisores_1" hidden="1">{"'Quadro'!$A$4:$BG$78"}</definedName>
    <definedName name="Supervisores_1_1" localSheetId="13" hidden="1">{"'Quadro'!$A$4:$BG$78"}</definedName>
    <definedName name="Supervisores_1_1" hidden="1">{"'Quadro'!$A$4:$BG$78"}</definedName>
    <definedName name="Supervisores_1_1_1" localSheetId="13" hidden="1">{"'Quadro'!$A$4:$BG$78"}</definedName>
    <definedName name="Supervisores_1_1_1" hidden="1">{"'Quadro'!$A$4:$BG$78"}</definedName>
    <definedName name="Supervisores_1_2" localSheetId="13" hidden="1">{"'Quadro'!$A$4:$BG$78"}</definedName>
    <definedName name="Supervisores_1_2" hidden="1">{"'Quadro'!$A$4:$BG$78"}</definedName>
    <definedName name="Supervisores_2" localSheetId="13" hidden="1">{"'Quadro'!$A$4:$BG$78"}</definedName>
    <definedName name="Supervisores_2" hidden="1">{"'Quadro'!$A$4:$BG$78"}</definedName>
    <definedName name="sw" localSheetId="13" hidden="1">{#N/A,#N/A,FALSE,"Aging Summary";#N/A,#N/A,FALSE,"Ratio Analysis";#N/A,#N/A,FALSE,"Test 120 Day Accts";#N/A,#N/A,FALSE,"Tickmarks"}</definedName>
    <definedName name="sw" hidden="1">{#N/A,#N/A,FALSE,"Aging Summary";#N/A,#N/A,FALSE,"Ratio Analysis";#N/A,#N/A,FALSE,"Test 120 Day Accts";#N/A,#N/A,FALSE,"Tickmarks"}</definedName>
    <definedName name="sw_1" localSheetId="13" hidden="1">{#N/A,#N/A,FALSE,"Aging Summary";#N/A,#N/A,FALSE,"Ratio Analysis";#N/A,#N/A,FALSE,"Test 120 Day Accts";#N/A,#N/A,FALSE,"Tickmarks"}</definedName>
    <definedName name="sw_1" hidden="1">{#N/A,#N/A,FALSE,"Aging Summary";#N/A,#N/A,FALSE,"Ratio Analysis";#N/A,#N/A,FALSE,"Test 120 Day Accts";#N/A,#N/A,FALSE,"Tickmarks"}</definedName>
    <definedName name="SWE" localSheetId="13" hidden="1">{"'Quadro'!$A$4:$BG$78"}</definedName>
    <definedName name="SWE" hidden="1">{"'Quadro'!$A$4:$BG$78"}</definedName>
    <definedName name="SWE_1" localSheetId="13" hidden="1">{"'Quadro'!$A$4:$BG$78"}</definedName>
    <definedName name="SWE_1" hidden="1">{"'Quadro'!$A$4:$BG$78"}</definedName>
    <definedName name="SWE_1_1" localSheetId="13" hidden="1">{"'Quadro'!$A$4:$BG$78"}</definedName>
    <definedName name="SWE_1_1" hidden="1">{"'Quadro'!$A$4:$BG$78"}</definedName>
    <definedName name="SWE_1_1_1" localSheetId="13" hidden="1">{"'Quadro'!$A$4:$BG$78"}</definedName>
    <definedName name="SWE_1_1_1" hidden="1">{"'Quadro'!$A$4:$BG$78"}</definedName>
    <definedName name="SWE_1_2" localSheetId="13" hidden="1">{"'Quadro'!$A$4:$BG$78"}</definedName>
    <definedName name="SWE_1_2" hidden="1">{"'Quadro'!$A$4:$BG$78"}</definedName>
    <definedName name="SWE_2" localSheetId="13" hidden="1">{"'Quadro'!$A$4:$BG$78"}</definedName>
    <definedName name="SWE_2" hidden="1">{"'Quadro'!$A$4:$BG$78"}</definedName>
    <definedName name="swee" localSheetId="13" hidden="1">{"'RR'!$A$2:$E$81"}</definedName>
    <definedName name="swee" hidden="1">{"'RR'!$A$2:$E$81"}</definedName>
    <definedName name="swee_1" localSheetId="13" hidden="1">{"'RR'!$A$2:$E$81"}</definedName>
    <definedName name="swee_1" hidden="1">{"'RR'!$A$2:$E$81"}</definedName>
    <definedName name="swee_1_1" localSheetId="13" hidden="1">{"'RR'!$A$2:$E$81"}</definedName>
    <definedName name="swee_1_1" hidden="1">{"'RR'!$A$2:$E$81"}</definedName>
    <definedName name="swee_1_1_1" localSheetId="13" hidden="1">{"'RR'!$A$2:$E$81"}</definedName>
    <definedName name="swee_1_1_1" hidden="1">{"'RR'!$A$2:$E$81"}</definedName>
    <definedName name="swee_1_2" localSheetId="13" hidden="1">{"'RR'!$A$2:$E$81"}</definedName>
    <definedName name="swee_1_2" hidden="1">{"'RR'!$A$2:$E$81"}</definedName>
    <definedName name="swee_2" localSheetId="13" hidden="1">{"'RR'!$A$2:$E$81"}</definedName>
    <definedName name="swee_2" hidden="1">{"'RR'!$A$2:$E$81"}</definedName>
    <definedName name="SWR" localSheetId="13" hidden="1">{"'Quadro'!$A$4:$BG$78"}</definedName>
    <definedName name="SWR" hidden="1">{"'Quadro'!$A$4:$BG$78"}</definedName>
    <definedName name="SWR_1" localSheetId="13" hidden="1">{"'Quadro'!$A$4:$BG$78"}</definedName>
    <definedName name="SWR_1" hidden="1">{"'Quadro'!$A$4:$BG$78"}</definedName>
    <definedName name="SWR_1_1" localSheetId="13" hidden="1">{"'Quadro'!$A$4:$BG$78"}</definedName>
    <definedName name="SWR_1_1" hidden="1">{"'Quadro'!$A$4:$BG$78"}</definedName>
    <definedName name="SWR_1_1_1" localSheetId="13" hidden="1">{"'Quadro'!$A$4:$BG$78"}</definedName>
    <definedName name="SWR_1_1_1" hidden="1">{"'Quadro'!$A$4:$BG$78"}</definedName>
    <definedName name="SWR_1_2" localSheetId="13" hidden="1">{"'Quadro'!$A$4:$BG$78"}</definedName>
    <definedName name="SWR_1_2" hidden="1">{"'Quadro'!$A$4:$BG$78"}</definedName>
    <definedName name="SWR_2" localSheetId="13" hidden="1">{"'Quadro'!$A$4:$BG$78"}</definedName>
    <definedName name="SWR_2" hidden="1">{"'Quadro'!$A$4:$BG$78"}</definedName>
    <definedName name="Swvu.ACC." hidden="1">#REF!</definedName>
    <definedName name="Swvu.AFAC." hidden="1">#REF!</definedName>
    <definedName name="Swvu.ELIMLUCRO." hidden="1">#REF!</definedName>
    <definedName name="Swvu.ESTOQUES." hidden="1">#REF!</definedName>
    <definedName name="Swvu.Fabio." hidden="1">#REF!</definedName>
    <definedName name="Swvu.LPERDAS." hidden="1">#REF!</definedName>
    <definedName name="Swvu.RES432." hidden="1">#REF!</definedName>
    <definedName name="Swvu.VERLUCRO." hidden="1">#REF!</definedName>
    <definedName name="SWW" localSheetId="13" hidden="1">{#N/A,#N/A,FALSE,"Aging Summary";#N/A,#N/A,FALSE,"Ratio Analysis";#N/A,#N/A,FALSE,"Test 120 Day Accts";#N/A,#N/A,FALSE,"Tickmarks"}</definedName>
    <definedName name="SWW" hidden="1">{#N/A,#N/A,FALSE,"Aging Summary";#N/A,#N/A,FALSE,"Ratio Analysis";#N/A,#N/A,FALSE,"Test 120 Day Accts";#N/A,#N/A,FALSE,"Tickmarks"}</definedName>
    <definedName name="SWW_1" localSheetId="13" hidden="1">{#N/A,#N/A,FALSE,"Aging Summary";#N/A,#N/A,FALSE,"Ratio Analysis";#N/A,#N/A,FALSE,"Test 120 Day Accts";#N/A,#N/A,FALSE,"Tickmarks"}</definedName>
    <definedName name="SWW_1" hidden="1">{#N/A,#N/A,FALSE,"Aging Summary";#N/A,#N/A,FALSE,"Ratio Analysis";#N/A,#N/A,FALSE,"Test 120 Day Accts";#N/A,#N/A,FALSE,"Tickmarks"}</definedName>
    <definedName name="sxcc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xcc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sxxdff" localSheetId="13" hidden="1">{"'CptDifn'!$AA$32:$AG$32"}</definedName>
    <definedName name="sxxdff" hidden="1">{"'CptDifn'!$AA$32:$AG$32"}</definedName>
    <definedName name="sxxdff_1" localSheetId="13" hidden="1">{"'CptDifn'!$AA$32:$AG$32"}</definedName>
    <definedName name="sxxdff_1" hidden="1">{"'CptDifn'!$AA$32:$AG$32"}</definedName>
    <definedName name="sxxdff_1_1" localSheetId="13" hidden="1">{"'CptDifn'!$AA$32:$AG$32"}</definedName>
    <definedName name="sxxdff_1_1" hidden="1">{"'CptDifn'!$AA$32:$AG$32"}</definedName>
    <definedName name="sxxdff_1_1_1" localSheetId="13" hidden="1">{"'CptDifn'!$AA$32:$AG$32"}</definedName>
    <definedName name="sxxdff_1_1_1" hidden="1">{"'CptDifn'!$AA$32:$AG$32"}</definedName>
    <definedName name="sxxdff_1_2" localSheetId="13" hidden="1">{"'CptDifn'!$AA$32:$AG$32"}</definedName>
    <definedName name="sxxdff_1_2" hidden="1">{"'CptDifn'!$AA$32:$AG$32"}</definedName>
    <definedName name="sxxdff_2" localSheetId="13" hidden="1">{"'CptDifn'!$AA$32:$AG$32"}</definedName>
    <definedName name="sxxdff_2" hidden="1">{"'CptDifn'!$AA$32:$AG$32"}</definedName>
    <definedName name="synthese" localSheetId="13" hidden="1">{"tbl1",#N/A,FALSE,"regul";"tbl2",#N/A,FALSE,"regul"}</definedName>
    <definedName name="synthese" hidden="1">{"tbl1",#N/A,FALSE,"regul";"tbl2",#N/A,FALSE,"regul"}</definedName>
    <definedName name="T">#REF!</definedName>
    <definedName name="T.1">#REF!</definedName>
    <definedName name="T.10">#REF!</definedName>
    <definedName name="T.11">#REF!</definedName>
    <definedName name="T.12">#REF!</definedName>
    <definedName name="T.13">#REF!</definedName>
    <definedName name="T.14">#REF!</definedName>
    <definedName name="T.15">#REF!</definedName>
    <definedName name="T.2">#REF!</definedName>
    <definedName name="T.3">#REF!</definedName>
    <definedName name="T.4">#REF!</definedName>
    <definedName name="T.5">#REF!</definedName>
    <definedName name="T.6">#REF!</definedName>
    <definedName name="T.7">#REF!</definedName>
    <definedName name="T.8">#REF!</definedName>
    <definedName name="T.9">#REF!</definedName>
    <definedName name="t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ta" localSheetId="13" hidden="1">{#N/A,#N/A,FALSE,"Aging Summary";#N/A,#N/A,FALSE,"Ratio Analysis";#N/A,#N/A,FALSE,"Test 120 Day Accts";#N/A,#N/A,FALSE,"Tickmarks"}</definedName>
    <definedName name="tabta" hidden="1">{#N/A,#N/A,FALSE,"Aging Summary";#N/A,#N/A,FALSE,"Ratio Analysis";#N/A,#N/A,FALSE,"Test 120 Day Accts";#N/A,#N/A,FALSE,"Tickmarks"}</definedName>
    <definedName name="tabta_1" localSheetId="13" hidden="1">{#N/A,#N/A,FALSE,"Aging Summary";#N/A,#N/A,FALSE,"Ratio Analysis";#N/A,#N/A,FALSE,"Test 120 Day Accts";#N/A,#N/A,FALSE,"Tickmarks"}</definedName>
    <definedName name="tabta_1" hidden="1">{#N/A,#N/A,FALSE,"Aging Summary";#N/A,#N/A,FALSE,"Ratio Analysis";#N/A,#N/A,FALSE,"Test 120 Day Accts";#N/A,#N/A,FALSE,"Tickmarks"}</definedName>
    <definedName name="Tachas" localSheetId="13" hidden="1">{#N/A,#N/A,TRUE,"Plan1"}</definedName>
    <definedName name="Tachas" hidden="1">{#N/A,#N/A,TRUE,"Plan1"}</definedName>
    <definedName name="TaxaManut">[13]DADOS!$E$23</definedName>
    <definedName name="TBdbName" hidden="1">"88D5BF544BE111D2B8C5006097494125.mdb"</definedName>
    <definedName name="teca" hidden="1">#REF!</definedName>
    <definedName name="teca1" hidden="1">#REF!</definedName>
    <definedName name="TEE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EE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m" localSheetId="13" hidden="1">{"'gráf jan00'!$A$1:$AK$41"}</definedName>
    <definedName name="tem" hidden="1">{"'gráf jan00'!$A$1:$AK$41"}</definedName>
    <definedName name="temp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mp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TEMP_1" localSheetId="13" hidden="1">{#N/A,#N/A,FALSE,"PCOL"}</definedName>
    <definedName name="TEMP_1" hidden="1">{#N/A,#N/A,FALSE,"PCOL"}</definedName>
    <definedName name="TEMP_1_1" localSheetId="13" hidden="1">{#N/A,#N/A,FALSE,"PCOL"}</definedName>
    <definedName name="TEMP_1_1" hidden="1">{#N/A,#N/A,FALSE,"PCOL"}</definedName>
    <definedName name="TEMP_1_1_1" localSheetId="13" hidden="1">{#N/A,#N/A,FALSE,"PCOL"}</definedName>
    <definedName name="TEMP_1_1_1" hidden="1">{#N/A,#N/A,FALSE,"PCOL"}</definedName>
    <definedName name="TEMP_1_2" localSheetId="13" hidden="1">{#N/A,#N/A,FALSE,"PCOL"}</definedName>
    <definedName name="TEMP_1_2" hidden="1">{#N/A,#N/A,FALSE,"PCOL"}</definedName>
    <definedName name="TEMP_2" localSheetId="13" hidden="1">{#N/A,#N/A,FALSE,"PCOL"}</definedName>
    <definedName name="TEMP_2" hidden="1">{#N/A,#N/A,FALSE,"PCOL"}</definedName>
    <definedName name="tempo" localSheetId="13" hidden="1">{#N/A,#N/A,FALSE,"PCOL"}</definedName>
    <definedName name="tempo" hidden="1">{#N/A,#N/A,FALSE,"PCOL"}</definedName>
    <definedName name="Tend" localSheetId="13" hidden="1">{"'Farol'!$A$1:$AC$49"}</definedName>
    <definedName name="Tend" hidden="1">{"'Farol'!$A$1:$AC$49"}</definedName>
    <definedName name="ter" hidden="1">#REF!</definedName>
    <definedName name="tesl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l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a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a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teste" localSheetId="13" hidden="1">{#N/A,#N/A,FALSE,"RESUMO-BB1";#N/A,#N/A,FALSE,"MOD-A01-R - BB1";#N/A,#N/A,FALSE,"URB-BB1"}</definedName>
    <definedName name="teste" hidden="1">{#N/A,#N/A,FALSE,"RESUMO-BB1";#N/A,#N/A,FALSE,"MOD-A01-R - BB1";#N/A,#N/A,FALSE,"URB-BB1"}</definedName>
    <definedName name="teste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0" localSheetId="13" hidden="1">{"'Quadro'!$A$4:$BG$78"}</definedName>
    <definedName name="teste10" hidden="1">{"'Quadro'!$A$4:$BG$78"}</definedName>
    <definedName name="teste2" localSheetId="13" hidden="1">{"'CptDifn'!$AA$32:$AG$32"}</definedName>
    <definedName name="teste2" hidden="1">{"'CptDifn'!$AA$32:$AG$32"}</definedName>
    <definedName name="teste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0" localSheetId="13" hidden="1">{"'Quadro'!$A$4:$BG$78"}</definedName>
    <definedName name="teste20" hidden="1">{"'Quadro'!$A$4:$BG$78"}</definedName>
    <definedName name="teste3" localSheetId="13" hidden="1">{"'gráf jan00'!$A$1:$AK$41"}</definedName>
    <definedName name="teste3" hidden="1">{"'gráf jan00'!$A$1:$AK$41"}</definedName>
    <definedName name="testeA" localSheetId="13" hidden="1">{"'Quadro'!$A$4:$BG$78"}</definedName>
    <definedName name="testeA" hidden="1">{"'Quadro'!$A$4:$BG$78"}</definedName>
    <definedName name="tete" hidden="1">#REF!</definedName>
    <definedName name="tete1" hidden="1">#REF!</definedName>
    <definedName name="tete2" hidden="1">#REF!</definedName>
    <definedName name="tete3" hidden="1">#REF!</definedName>
    <definedName name="tete4" hidden="1">#REF!</definedName>
    <definedName name="TextRefCopyRangeCount" hidden="1">69</definedName>
    <definedName name="TF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F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gb" localSheetId="13" hidden="1">{"'gráf jan00'!$A$1:$AK$41"}</definedName>
    <definedName name="tgb" hidden="1">{"'gráf jan00'!$A$1:$AK$41"}</definedName>
    <definedName name="tgb_1" localSheetId="13" hidden="1">{"'gráf jan00'!$A$1:$AK$41"}</definedName>
    <definedName name="tgb_1" hidden="1">{"'gráf jan00'!$A$1:$AK$41"}</definedName>
    <definedName name="tgb_1_1" localSheetId="13" hidden="1">{"'gráf jan00'!$A$1:$AK$41"}</definedName>
    <definedName name="tgb_1_1" hidden="1">{"'gráf jan00'!$A$1:$AK$41"}</definedName>
    <definedName name="tgb_1_1_1" localSheetId="13" hidden="1">{"'gráf jan00'!$A$1:$AK$41"}</definedName>
    <definedName name="tgb_1_1_1" hidden="1">{"'gráf jan00'!$A$1:$AK$41"}</definedName>
    <definedName name="tgb_1_2" localSheetId="13" hidden="1">{"'gráf jan00'!$A$1:$AK$41"}</definedName>
    <definedName name="tgb_1_2" hidden="1">{"'gráf jan00'!$A$1:$AK$41"}</definedName>
    <definedName name="tgb_2" localSheetId="13" hidden="1">{"'gráf jan00'!$A$1:$AK$41"}</definedName>
    <definedName name="tgb_2" hidden="1">{"'gráf jan00'!$A$1:$AK$41"}</definedName>
    <definedName name="thguyi" localSheetId="13" hidden="1">{"'CptDifn'!$AA$32:$AG$32"}</definedName>
    <definedName name="thguyi" hidden="1">{"'CptDifn'!$AA$32:$AG$32"}</definedName>
    <definedName name="thguyi_1" localSheetId="13" hidden="1">{"'CptDifn'!$AA$32:$AG$32"}</definedName>
    <definedName name="thguyi_1" hidden="1">{"'CptDifn'!$AA$32:$AG$32"}</definedName>
    <definedName name="thguyi_1_1" localSheetId="13" hidden="1">{"'CptDifn'!$AA$32:$AG$32"}</definedName>
    <definedName name="thguyi_1_1" hidden="1">{"'CptDifn'!$AA$32:$AG$32"}</definedName>
    <definedName name="thguyi_1_1_1" localSheetId="13" hidden="1">{"'CptDifn'!$AA$32:$AG$32"}</definedName>
    <definedName name="thguyi_1_1_1" hidden="1">{"'CptDifn'!$AA$32:$AG$32"}</definedName>
    <definedName name="thguyi_1_2" localSheetId="13" hidden="1">{"'CptDifn'!$AA$32:$AG$32"}</definedName>
    <definedName name="thguyi_1_2" hidden="1">{"'CptDifn'!$AA$32:$AG$32"}</definedName>
    <definedName name="thguyi_2" localSheetId="13" hidden="1">{"'CptDifn'!$AA$32:$AG$32"}</definedName>
    <definedName name="thguyi_2" hidden="1">{"'CptDifn'!$AA$32:$AG$32"}</definedName>
    <definedName name="thi" localSheetId="13" hidden="1">{#N/A,#N/A,FALSE,"ROTINA";#N/A,#N/A,FALSE,"ITENS";#N/A,#N/A,FALSE,"ACOMP"}</definedName>
    <definedName name="thi" hidden="1">{#N/A,#N/A,FALSE,"ROTINA";#N/A,#N/A,FALSE,"ITENS";#N/A,#N/A,FALSE,"ACOMP"}</definedName>
    <definedName name="thi_1" localSheetId="13" hidden="1">{#N/A,#N/A,FALSE,"ROTINA";#N/A,#N/A,FALSE,"ITENS";#N/A,#N/A,FALSE,"ACOMP"}</definedName>
    <definedName name="thi_1" hidden="1">{#N/A,#N/A,FALSE,"ROTINA";#N/A,#N/A,FALSE,"ITENS";#N/A,#N/A,FALSE,"ACOMP"}</definedName>
    <definedName name="thi_1_1" localSheetId="13" hidden="1">{#N/A,#N/A,FALSE,"ROTINA";#N/A,#N/A,FALSE,"ITENS";#N/A,#N/A,FALSE,"ACOMP"}</definedName>
    <definedName name="thi_1_1" hidden="1">{#N/A,#N/A,FALSE,"ROTINA";#N/A,#N/A,FALSE,"ITENS";#N/A,#N/A,FALSE,"ACOMP"}</definedName>
    <definedName name="thi_1_1_1" localSheetId="13" hidden="1">{#N/A,#N/A,FALSE,"ROTINA";#N/A,#N/A,FALSE,"ITENS";#N/A,#N/A,FALSE,"ACOMP"}</definedName>
    <definedName name="thi_1_1_1" hidden="1">{#N/A,#N/A,FALSE,"ROTINA";#N/A,#N/A,FALSE,"ITENS";#N/A,#N/A,FALSE,"ACOMP"}</definedName>
    <definedName name="thi_1_2" localSheetId="13" hidden="1">{#N/A,#N/A,FALSE,"ROTINA";#N/A,#N/A,FALSE,"ITENS";#N/A,#N/A,FALSE,"ACOMP"}</definedName>
    <definedName name="thi_1_2" hidden="1">{#N/A,#N/A,FALSE,"ROTINA";#N/A,#N/A,FALSE,"ITENS";#N/A,#N/A,FALSE,"ACOMP"}</definedName>
    <definedName name="thi_2" localSheetId="13" hidden="1">{#N/A,#N/A,FALSE,"ROTINA";#N/A,#N/A,FALSE,"ITENS";#N/A,#N/A,FALSE,"ACOMP"}</definedName>
    <definedName name="thi_2" hidden="1">{#N/A,#N/A,FALSE,"ROTINA";#N/A,#N/A,FALSE,"ITENS";#N/A,#N/A,FALSE,"ACOMP"}</definedName>
    <definedName name="THR" localSheetId="13" hidden="1">{"'gráf jan00'!$A$1:$AK$41"}</definedName>
    <definedName name="THR" hidden="1">{"'gráf jan00'!$A$1:$AK$41"}</definedName>
    <definedName name="THR_1" localSheetId="13" hidden="1">{"'gráf jan00'!$A$1:$AK$41"}</definedName>
    <definedName name="THR_1" hidden="1">{"'gráf jan00'!$A$1:$AK$41"}</definedName>
    <definedName name="THR_1_1" localSheetId="13" hidden="1">{"'gráf jan00'!$A$1:$AK$41"}</definedName>
    <definedName name="THR_1_1" hidden="1">{"'gráf jan00'!$A$1:$AK$41"}</definedName>
    <definedName name="THR_1_1_1" localSheetId="13" hidden="1">{"'gráf jan00'!$A$1:$AK$41"}</definedName>
    <definedName name="THR_1_1_1" hidden="1">{"'gráf jan00'!$A$1:$AK$41"}</definedName>
    <definedName name="THR_1_2" localSheetId="13" hidden="1">{"'gráf jan00'!$A$1:$AK$41"}</definedName>
    <definedName name="THR_1_2" hidden="1">{"'gráf jan00'!$A$1:$AK$41"}</definedName>
    <definedName name="THR_2" localSheetId="13" hidden="1">{"'gráf jan00'!$A$1:$AK$41"}</definedName>
    <definedName name="THR_2" hidden="1">{"'gráf jan00'!$A$1:$AK$41"}</definedName>
    <definedName name="THTRHT" localSheetId="13" hidden="1">{"'gráf jan00'!$A$1:$AK$41"}</definedName>
    <definedName name="THTRHT" hidden="1">{"'gráf jan00'!$A$1:$AK$41"}</definedName>
    <definedName name="THTRHT_1" localSheetId="13" hidden="1">{"'gráf jan00'!$A$1:$AK$41"}</definedName>
    <definedName name="THTRHT_1" hidden="1">{"'gráf jan00'!$A$1:$AK$41"}</definedName>
    <definedName name="THTRHT_1_1" localSheetId="13" hidden="1">{"'gráf jan00'!$A$1:$AK$41"}</definedName>
    <definedName name="THTRHT_1_1" hidden="1">{"'gráf jan00'!$A$1:$AK$41"}</definedName>
    <definedName name="THTRHT_1_1_1" localSheetId="13" hidden="1">{"'gráf jan00'!$A$1:$AK$41"}</definedName>
    <definedName name="THTRHT_1_1_1" hidden="1">{"'gráf jan00'!$A$1:$AK$41"}</definedName>
    <definedName name="THTRHT_1_2" localSheetId="13" hidden="1">{"'gráf jan00'!$A$1:$AK$41"}</definedName>
    <definedName name="THTRHT_1_2" hidden="1">{"'gráf jan00'!$A$1:$AK$41"}</definedName>
    <definedName name="THTRHT_2" localSheetId="13" hidden="1">{"'gráf jan00'!$A$1:$AK$41"}</definedName>
    <definedName name="THTRHT_2" hidden="1">{"'gráf jan00'!$A$1:$AK$41"}</definedName>
    <definedName name="tjtrj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jtr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M111S29S00E2C12C09EPM" hidden="1">#REF!</definedName>
    <definedName name="TM12S27S02E3C01C30EPM" hidden="1">#REF!</definedName>
    <definedName name="TM12S8S02E3C59C22EPM" hidden="1">#REF!</definedName>
    <definedName name="TM17S29S2004E4C38C44EPM" hidden="1">#REF!</definedName>
    <definedName name="TM19S27S01E1C06C19EPM" hidden="1">#REF!</definedName>
    <definedName name="TM22S14S02E6C30C55EPM" hidden="1">#REF!</definedName>
    <definedName name="TM22S8S02E3C58C40EPM" hidden="1">#REF!</definedName>
    <definedName name="TM27S29S2004E4C28C12EPM" hidden="1">#REF!</definedName>
    <definedName name="TN1CTurner" hidden="1">#REF!</definedName>
    <definedName name="TN1DEales" hidden="1">#REF!</definedName>
    <definedName name="TN1DTaylor" hidden="1">#REF!</definedName>
    <definedName name="TN1PShen" hidden="1">#REF!</definedName>
    <definedName name="TN1sbuffington" hidden="1">#REF!</definedName>
    <definedName name="to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" hidden="1">#REF!</definedName>
    <definedName name="TOT.P">#REF!</definedName>
    <definedName name="TOT1.P">#REF!</definedName>
    <definedName name="total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total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Total1.1">#REF!</definedName>
    <definedName name="Total1.10">#REF!</definedName>
    <definedName name="Total1.11">#REF!</definedName>
    <definedName name="Total1.12">#REF!</definedName>
    <definedName name="Total1.2">#REF!</definedName>
    <definedName name="Total1.3">#REF!</definedName>
    <definedName name="Total1.4">#REF!</definedName>
    <definedName name="Total1.5">#REF!</definedName>
    <definedName name="Total1.6">#REF!</definedName>
    <definedName name="Total1.7">#REF!</definedName>
    <definedName name="Total1.8">#REF!</definedName>
    <definedName name="Total1.9">#REF!</definedName>
    <definedName name="Total2.1">#REF!</definedName>
    <definedName name="Total2.10">#REF!</definedName>
    <definedName name="Total2.11">#REF!</definedName>
    <definedName name="Total2.12">#REF!</definedName>
    <definedName name="Total2.13">#REF!</definedName>
    <definedName name="Total2.14">#REF!</definedName>
    <definedName name="Total2.15">#REF!</definedName>
    <definedName name="Total2.16">#REF!</definedName>
    <definedName name="Total2.17">#REF!</definedName>
    <definedName name="Total2.18">#REF!</definedName>
    <definedName name="Total2.2">#REF!</definedName>
    <definedName name="Total2.3">#REF!</definedName>
    <definedName name="Total2.4">#REF!</definedName>
    <definedName name="Total2.5">#REF!</definedName>
    <definedName name="Total2.6">#REF!</definedName>
    <definedName name="Total2.7">#REF!</definedName>
    <definedName name="Total2.8">#REF!</definedName>
    <definedName name="Total2.9">#REF!</definedName>
    <definedName name="Total3.1">#REF!</definedName>
    <definedName name="Total3.2">#REF!</definedName>
    <definedName name="Total3.3">#REF!</definedName>
    <definedName name="Total3.4">#REF!</definedName>
    <definedName name="Totalb1.1">#REF!</definedName>
    <definedName name="Totalb1.2">#REF!</definedName>
    <definedName name="Totalb1.3">#REF!</definedName>
    <definedName name="Totalb1.4">#REF!</definedName>
    <definedName name="Totalb1.5">#REF!</definedName>
    <definedName name="Totalb1.6">#REF!</definedName>
    <definedName name="Totalb2.1">#REF!</definedName>
    <definedName name="Totalb2.2">#REF!</definedName>
    <definedName name="Totalb2.3">#REF!</definedName>
    <definedName name="Totalb2.4">#REF!</definedName>
    <definedName name="Totalb2.5">#REF!</definedName>
    <definedName name="Totalb2.6">#REF!</definedName>
    <definedName name="Totalb2.7">#REF!</definedName>
    <definedName name="Totalc1.1">#REF!</definedName>
    <definedName name="Totalc1.2">#REF!</definedName>
    <definedName name="Totalc2.1">#REF!</definedName>
    <definedName name="Totald1.0">#REF!</definedName>
    <definedName name="Totald2.1">#REF!</definedName>
    <definedName name="Totale1.0">#REF!</definedName>
    <definedName name="Totale2.0">#REF!</definedName>
    <definedName name="Totalgeral1">#REF!</definedName>
    <definedName name="Totalgeral1a12">#REF!</definedName>
    <definedName name="Totalgeral2">#REF!</definedName>
    <definedName name="Totalgeral3">#REF!</definedName>
    <definedName name="TotalgeralA">#REF!</definedName>
    <definedName name="TotalgeralB">#REF!</definedName>
    <definedName name="Totalgeralb1">#REF!</definedName>
    <definedName name="Totalgeralb2">#REF!</definedName>
    <definedName name="TotalgeralC">#REF!</definedName>
    <definedName name="Totalgeralc1">#REF!</definedName>
    <definedName name="Totalgeralc2">#REF!</definedName>
    <definedName name="TotalgeralD">#REF!</definedName>
    <definedName name="Totalgerald1">#REF!</definedName>
    <definedName name="Totalgerald2">#REF!</definedName>
    <definedName name="TotalgeralE">#REF!</definedName>
    <definedName name="Totalgerale1">#REF!</definedName>
    <definedName name="Totalgerale2">#REF!</definedName>
    <definedName name="toto" localSheetId="13" hidden="1">{"'Database'!$A$1:$F$130"}</definedName>
    <definedName name="toto" hidden="1">{"'Database'!$A$1:$F$130"}</definedName>
    <definedName name="tøv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øv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TP" hidden="1">#REF!</definedName>
    <definedName name="TR\" localSheetId="13" hidden="1">{#N/A,#N/A,FALSE,"Aging Summary";#N/A,#N/A,FALSE,"Ratio Analysis";#N/A,#N/A,FALSE,"Test 120 Day Accts";#N/A,#N/A,FALSE,"Tickmarks"}</definedName>
    <definedName name="TR\" hidden="1">{#N/A,#N/A,FALSE,"Aging Summary";#N/A,#N/A,FALSE,"Ratio Analysis";#N/A,#N/A,FALSE,"Test 120 Day Accts";#N/A,#N/A,FALSE,"Tickmarks"}</definedName>
    <definedName name="TR\_1" localSheetId="13" hidden="1">{#N/A,#N/A,FALSE,"Aging Summary";#N/A,#N/A,FALSE,"Ratio Analysis";#N/A,#N/A,FALSE,"Test 120 Day Accts";#N/A,#N/A,FALSE,"Tickmarks"}</definedName>
    <definedName name="TR\_1" hidden="1">{#N/A,#N/A,FALSE,"Aging Summary";#N/A,#N/A,FALSE,"Ratio Analysis";#N/A,#N/A,FALSE,"Test 120 Day Accts";#N/A,#N/A,FALSE,"Tickmarks"}</definedName>
    <definedName name="tran" localSheetId="13" hidden="1">{"'Quadro'!$A$4:$BG$78"}</definedName>
    <definedName name="tran" hidden="1">{"'Quadro'!$A$4:$BG$78"}</definedName>
    <definedName name="tran_1" localSheetId="13" hidden="1">{"'Quadro'!$A$4:$BG$78"}</definedName>
    <definedName name="tran_1" hidden="1">{"'Quadro'!$A$4:$BG$78"}</definedName>
    <definedName name="tran_1_1" localSheetId="13" hidden="1">{"'Quadro'!$A$4:$BG$78"}</definedName>
    <definedName name="tran_1_1" hidden="1">{"'Quadro'!$A$4:$BG$78"}</definedName>
    <definedName name="tran_1_1_1" localSheetId="13" hidden="1">{"'Quadro'!$A$4:$BG$78"}</definedName>
    <definedName name="tran_1_1_1" hidden="1">{"'Quadro'!$A$4:$BG$78"}</definedName>
    <definedName name="tran_1_2" localSheetId="13" hidden="1">{"'Quadro'!$A$4:$BG$78"}</definedName>
    <definedName name="tran_1_2" hidden="1">{"'Quadro'!$A$4:$BG$78"}</definedName>
    <definedName name="tran_2" localSheetId="13" hidden="1">{"'Quadro'!$A$4:$BG$78"}</definedName>
    <definedName name="tran_2" hidden="1">{"'Quadro'!$A$4:$BG$78"}</definedName>
    <definedName name="transp36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" localSheetId="13" hidden="1">{"'gráf jan00'!$A$1:$AK$41"}</definedName>
    <definedName name="tre" hidden="1">{"'gráf jan00'!$A$1:$AK$41"}</definedName>
    <definedName name="TREINAMENTO_RAC">#REF!</definedName>
    <definedName name="TREINAMENTOS" hidden="1">#REF!</definedName>
    <definedName name="trem" localSheetId="13" hidden="1">{"'gráf jan00'!$A$1:$AK$41"}</definedName>
    <definedName name="trem" hidden="1">{"'gráf jan00'!$A$1:$AK$41"}</definedName>
    <definedName name="trem_1" localSheetId="13" hidden="1">{"'gráf jan00'!$A$1:$AK$41"}</definedName>
    <definedName name="trem_1" hidden="1">{"'gráf jan00'!$A$1:$AK$41"}</definedName>
    <definedName name="trem_1_1" localSheetId="13" hidden="1">{"'gráf jan00'!$A$1:$AK$41"}</definedName>
    <definedName name="trem_1_1" hidden="1">{"'gráf jan00'!$A$1:$AK$41"}</definedName>
    <definedName name="trem_1_1_1" localSheetId="13" hidden="1">{"'gráf jan00'!$A$1:$AK$41"}</definedName>
    <definedName name="trem_1_1_1" hidden="1">{"'gráf jan00'!$A$1:$AK$41"}</definedName>
    <definedName name="trem_1_2" localSheetId="13" hidden="1">{"'gráf jan00'!$A$1:$AK$41"}</definedName>
    <definedName name="trem_1_2" hidden="1">{"'gráf jan00'!$A$1:$AK$41"}</definedName>
    <definedName name="trem_2" localSheetId="13" hidden="1">{"'gráf jan00'!$A$1:$AK$41"}</definedName>
    <definedName name="trem_2" hidden="1">{"'gráf jan00'!$A$1:$AK$41"}</definedName>
    <definedName name="treu" hidden="1">#REF!</definedName>
    <definedName name="trezeabril" localSheetId="13" hidden="1">{"'gráf jan00'!$A$1:$AK$41"}</definedName>
    <definedName name="trezeabril" hidden="1">{"'gráf jan00'!$A$1:$AK$41"}</definedName>
    <definedName name="trezeabril_1" localSheetId="13" hidden="1">{"'gráf jan00'!$A$1:$AK$41"}</definedName>
    <definedName name="trezeabril_1" hidden="1">{"'gráf jan00'!$A$1:$AK$41"}</definedName>
    <definedName name="trezeabril_1_1" localSheetId="13" hidden="1">{"'gráf jan00'!$A$1:$AK$41"}</definedName>
    <definedName name="trezeabril_1_1" hidden="1">{"'gráf jan00'!$A$1:$AK$41"}</definedName>
    <definedName name="trezeabril_1_1_1" localSheetId="13" hidden="1">{"'gráf jan00'!$A$1:$AK$41"}</definedName>
    <definedName name="trezeabril_1_1_1" hidden="1">{"'gráf jan00'!$A$1:$AK$41"}</definedName>
    <definedName name="trezeabril_1_2" localSheetId="13" hidden="1">{"'gráf jan00'!$A$1:$AK$41"}</definedName>
    <definedName name="trezeabril_1_2" hidden="1">{"'gráf jan00'!$A$1:$AK$41"}</definedName>
    <definedName name="trezeabril_2" localSheetId="13" hidden="1">{"'gráf jan00'!$A$1:$AK$41"}</definedName>
    <definedName name="trezeabril_2" hidden="1">{"'gráf jan00'!$A$1:$AK$41"}</definedName>
    <definedName name="TREZEABRILL" localSheetId="13" hidden="1">{"'gráf jan00'!$A$1:$AK$41"}</definedName>
    <definedName name="TREZEABRILL" hidden="1">{"'gráf jan00'!$A$1:$AK$41"}</definedName>
    <definedName name="TREZEABRILL_1" localSheetId="13" hidden="1">{"'gráf jan00'!$A$1:$AK$41"}</definedName>
    <definedName name="TREZEABRILL_1" hidden="1">{"'gráf jan00'!$A$1:$AK$41"}</definedName>
    <definedName name="TREZEABRILL_1_1" localSheetId="13" hidden="1">{"'gráf jan00'!$A$1:$AK$41"}</definedName>
    <definedName name="TREZEABRILL_1_1" hidden="1">{"'gráf jan00'!$A$1:$AK$41"}</definedName>
    <definedName name="TREZEABRILL_1_1_1" localSheetId="13" hidden="1">{"'gráf jan00'!$A$1:$AK$41"}</definedName>
    <definedName name="TREZEABRILL_1_1_1" hidden="1">{"'gráf jan00'!$A$1:$AK$41"}</definedName>
    <definedName name="TREZEABRILL_1_2" localSheetId="13" hidden="1">{"'gráf jan00'!$A$1:$AK$41"}</definedName>
    <definedName name="TREZEABRILL_1_2" hidden="1">{"'gráf jan00'!$A$1:$AK$41"}</definedName>
    <definedName name="TREZEABRILL_2" localSheetId="13" hidden="1">{"'gráf jan00'!$A$1:$AK$41"}</definedName>
    <definedName name="TREZEABRILL_2" hidden="1">{"'gráf jan00'!$A$1:$AK$41"}</definedName>
    <definedName name="trezeag" localSheetId="13" hidden="1">{"'gráf jan00'!$A$1:$AK$41"}</definedName>
    <definedName name="trezeag" hidden="1">{"'gráf jan00'!$A$1:$AK$41"}</definedName>
    <definedName name="trezeagosto" localSheetId="13" hidden="1">{"'gráf jan00'!$A$1:$AK$41"}</definedName>
    <definedName name="trezeagosto" hidden="1">{"'gráf jan00'!$A$1:$AK$41"}</definedName>
    <definedName name="trezeagosto_1" localSheetId="13" hidden="1">{"'gráf jan00'!$A$1:$AK$41"}</definedName>
    <definedName name="trezeagosto_1" hidden="1">{"'gráf jan00'!$A$1:$AK$41"}</definedName>
    <definedName name="trezeagosto_1_1" localSheetId="13" hidden="1">{"'gráf jan00'!$A$1:$AK$41"}</definedName>
    <definedName name="trezeagosto_1_1" hidden="1">{"'gráf jan00'!$A$1:$AK$41"}</definedName>
    <definedName name="trezeagosto_1_1_1" localSheetId="13" hidden="1">{"'gráf jan00'!$A$1:$AK$41"}</definedName>
    <definedName name="trezeagosto_1_1_1" hidden="1">{"'gráf jan00'!$A$1:$AK$41"}</definedName>
    <definedName name="trezeagosto_1_2" localSheetId="13" hidden="1">{"'gráf jan00'!$A$1:$AK$41"}</definedName>
    <definedName name="trezeagosto_1_2" hidden="1">{"'gráf jan00'!$A$1:$AK$41"}</definedName>
    <definedName name="trezeagosto_2" localSheetId="13" hidden="1">{"'gráf jan00'!$A$1:$AK$41"}</definedName>
    <definedName name="trezeagosto_2" hidden="1">{"'gráf jan00'!$A$1:$AK$41"}</definedName>
    <definedName name="trezeagosto2" localSheetId="13" hidden="1">{"'gráf jan00'!$A$1:$AK$41"}</definedName>
    <definedName name="trezeagosto2" hidden="1">{"'gráf jan00'!$A$1:$AK$41"}</definedName>
    <definedName name="trezeagosto2_1" localSheetId="13" hidden="1">{"'gráf jan00'!$A$1:$AK$41"}</definedName>
    <definedName name="trezeagosto2_1" hidden="1">{"'gráf jan00'!$A$1:$AK$41"}</definedName>
    <definedName name="trezeagosto2_1_1" localSheetId="13" hidden="1">{"'gráf jan00'!$A$1:$AK$41"}</definedName>
    <definedName name="trezeagosto2_1_1" hidden="1">{"'gráf jan00'!$A$1:$AK$41"}</definedName>
    <definedName name="trezeagosto2_1_1_1" localSheetId="13" hidden="1">{"'gráf jan00'!$A$1:$AK$41"}</definedName>
    <definedName name="trezeagosto2_1_1_1" hidden="1">{"'gráf jan00'!$A$1:$AK$41"}</definedName>
    <definedName name="trezeagosto2_1_2" localSheetId="13" hidden="1">{"'gráf jan00'!$A$1:$AK$41"}</definedName>
    <definedName name="trezeagosto2_1_2" hidden="1">{"'gráf jan00'!$A$1:$AK$41"}</definedName>
    <definedName name="trezeagosto2_2" localSheetId="13" hidden="1">{"'gráf jan00'!$A$1:$AK$41"}</definedName>
    <definedName name="trezeagosto2_2" hidden="1">{"'gráf jan00'!$A$1:$AK$41"}</definedName>
    <definedName name="trezeagosto3" localSheetId="13" hidden="1">{"'gráf jan00'!$A$1:$AK$41"}</definedName>
    <definedName name="trezeagosto3" hidden="1">{"'gráf jan00'!$A$1:$AK$41"}</definedName>
    <definedName name="trezeagosto3_1" localSheetId="13" hidden="1">{"'gráf jan00'!$A$1:$AK$41"}</definedName>
    <definedName name="trezeagosto3_1" hidden="1">{"'gráf jan00'!$A$1:$AK$41"}</definedName>
    <definedName name="trezeagosto3_1_1" localSheetId="13" hidden="1">{"'gráf jan00'!$A$1:$AK$41"}</definedName>
    <definedName name="trezeagosto3_1_1" hidden="1">{"'gráf jan00'!$A$1:$AK$41"}</definedName>
    <definedName name="trezeagosto3_1_1_1" localSheetId="13" hidden="1">{"'gráf jan00'!$A$1:$AK$41"}</definedName>
    <definedName name="trezeagosto3_1_1_1" hidden="1">{"'gráf jan00'!$A$1:$AK$41"}</definedName>
    <definedName name="trezeagosto3_1_2" localSheetId="13" hidden="1">{"'gráf jan00'!$A$1:$AK$41"}</definedName>
    <definedName name="trezeagosto3_1_2" hidden="1">{"'gráf jan00'!$A$1:$AK$41"}</definedName>
    <definedName name="trezeagosto3_2" localSheetId="13" hidden="1">{"'gráf jan00'!$A$1:$AK$41"}</definedName>
    <definedName name="trezeagosto3_2" hidden="1">{"'gráf jan00'!$A$1:$AK$41"}</definedName>
    <definedName name="trezeagosto4" localSheetId="13" hidden="1">{"'gráf jan00'!$A$1:$AK$41"}</definedName>
    <definedName name="trezeagosto4" hidden="1">{"'gráf jan00'!$A$1:$AK$41"}</definedName>
    <definedName name="trezeagosto4_1" localSheetId="13" hidden="1">{"'gráf jan00'!$A$1:$AK$41"}</definedName>
    <definedName name="trezeagosto4_1" hidden="1">{"'gráf jan00'!$A$1:$AK$41"}</definedName>
    <definedName name="trezeagosto4_1_1" localSheetId="13" hidden="1">{"'gráf jan00'!$A$1:$AK$41"}</definedName>
    <definedName name="trezeagosto4_1_1" hidden="1">{"'gráf jan00'!$A$1:$AK$41"}</definedName>
    <definedName name="trezeagosto4_1_1_1" localSheetId="13" hidden="1">{"'gráf jan00'!$A$1:$AK$41"}</definedName>
    <definedName name="trezeagosto4_1_1_1" hidden="1">{"'gráf jan00'!$A$1:$AK$41"}</definedName>
    <definedName name="trezeagosto4_1_2" localSheetId="13" hidden="1">{"'gráf jan00'!$A$1:$AK$41"}</definedName>
    <definedName name="trezeagosto4_1_2" hidden="1">{"'gráf jan00'!$A$1:$AK$41"}</definedName>
    <definedName name="trezeagosto4_2" localSheetId="13" hidden="1">{"'gráf jan00'!$A$1:$AK$41"}</definedName>
    <definedName name="trezeagosto4_2" hidden="1">{"'gráf jan00'!$A$1:$AK$41"}</definedName>
    <definedName name="trezeagosto5" localSheetId="13" hidden="1">{"'gráf jan00'!$A$1:$AK$41"}</definedName>
    <definedName name="trezeagosto5" hidden="1">{"'gráf jan00'!$A$1:$AK$41"}</definedName>
    <definedName name="trezeagosto5_1" localSheetId="13" hidden="1">{"'gráf jan00'!$A$1:$AK$41"}</definedName>
    <definedName name="trezeagosto5_1" hidden="1">{"'gráf jan00'!$A$1:$AK$41"}</definedName>
    <definedName name="trezeagosto5_1_1" localSheetId="13" hidden="1">{"'gráf jan00'!$A$1:$AK$41"}</definedName>
    <definedName name="trezeagosto5_1_1" hidden="1">{"'gráf jan00'!$A$1:$AK$41"}</definedName>
    <definedName name="trezeagosto5_1_1_1" localSheetId="13" hidden="1">{"'gráf jan00'!$A$1:$AK$41"}</definedName>
    <definedName name="trezeagosto5_1_1_1" hidden="1">{"'gráf jan00'!$A$1:$AK$41"}</definedName>
    <definedName name="trezeagosto5_1_2" localSheetId="13" hidden="1">{"'gráf jan00'!$A$1:$AK$41"}</definedName>
    <definedName name="trezeagosto5_1_2" hidden="1">{"'gráf jan00'!$A$1:$AK$41"}</definedName>
    <definedName name="trezeagosto5_2" localSheetId="13" hidden="1">{"'gráf jan00'!$A$1:$AK$41"}</definedName>
    <definedName name="trezeagosto5_2" hidden="1">{"'gráf jan00'!$A$1:$AK$41"}</definedName>
    <definedName name="trezeagosto6" localSheetId="13" hidden="1">{"'gráf jan00'!$A$1:$AK$41"}</definedName>
    <definedName name="trezeagosto6" hidden="1">{"'gráf jan00'!$A$1:$AK$41"}</definedName>
    <definedName name="trezeagosto6_1" localSheetId="13" hidden="1">{"'gráf jan00'!$A$1:$AK$41"}</definedName>
    <definedName name="trezeagosto6_1" hidden="1">{"'gráf jan00'!$A$1:$AK$41"}</definedName>
    <definedName name="trezeagosto6_1_1" localSheetId="13" hidden="1">{"'gráf jan00'!$A$1:$AK$41"}</definedName>
    <definedName name="trezeagosto6_1_1" hidden="1">{"'gráf jan00'!$A$1:$AK$41"}</definedName>
    <definedName name="trezeagosto6_1_1_1" localSheetId="13" hidden="1">{"'gráf jan00'!$A$1:$AK$41"}</definedName>
    <definedName name="trezeagosto6_1_1_1" hidden="1">{"'gráf jan00'!$A$1:$AK$41"}</definedName>
    <definedName name="trezeagosto6_1_2" localSheetId="13" hidden="1">{"'gráf jan00'!$A$1:$AK$41"}</definedName>
    <definedName name="trezeagosto6_1_2" hidden="1">{"'gráf jan00'!$A$1:$AK$41"}</definedName>
    <definedName name="trezeagosto6_2" localSheetId="13" hidden="1">{"'gráf jan00'!$A$1:$AK$41"}</definedName>
    <definedName name="trezeagosto6_2" hidden="1">{"'gráf jan00'!$A$1:$AK$41"}</definedName>
    <definedName name="trezeagosto7" localSheetId="13" hidden="1">{"'gráf jan00'!$A$1:$AK$41"}</definedName>
    <definedName name="trezeagosto7" hidden="1">{"'gráf jan00'!$A$1:$AK$41"}</definedName>
    <definedName name="trezeagosto7_1" localSheetId="13" hidden="1">{"'gráf jan00'!$A$1:$AK$41"}</definedName>
    <definedName name="trezeagosto7_1" hidden="1">{"'gráf jan00'!$A$1:$AK$41"}</definedName>
    <definedName name="trezeagosto7_1_1" localSheetId="13" hidden="1">{"'gráf jan00'!$A$1:$AK$41"}</definedName>
    <definedName name="trezeagosto7_1_1" hidden="1">{"'gráf jan00'!$A$1:$AK$41"}</definedName>
    <definedName name="trezeagosto7_1_1_1" localSheetId="13" hidden="1">{"'gráf jan00'!$A$1:$AK$41"}</definedName>
    <definedName name="trezeagosto7_1_1_1" hidden="1">{"'gráf jan00'!$A$1:$AK$41"}</definedName>
    <definedName name="trezeagosto7_1_2" localSheetId="13" hidden="1">{"'gráf jan00'!$A$1:$AK$41"}</definedName>
    <definedName name="trezeagosto7_1_2" hidden="1">{"'gráf jan00'!$A$1:$AK$41"}</definedName>
    <definedName name="trezeagosto7_2" localSheetId="13" hidden="1">{"'gráf jan00'!$A$1:$AK$41"}</definedName>
    <definedName name="trezeagosto7_2" hidden="1">{"'gráf jan00'!$A$1:$AK$41"}</definedName>
    <definedName name="trezeagosto8" localSheetId="13" hidden="1">{"'gráf jan00'!$A$1:$AK$41"}</definedName>
    <definedName name="trezeagosto8" hidden="1">{"'gráf jan00'!$A$1:$AK$41"}</definedName>
    <definedName name="trezeagosto8_1" localSheetId="13" hidden="1">{"'gráf jan00'!$A$1:$AK$41"}</definedName>
    <definedName name="trezeagosto8_1" hidden="1">{"'gráf jan00'!$A$1:$AK$41"}</definedName>
    <definedName name="trezeagosto8_1_1" localSheetId="13" hidden="1">{"'gráf jan00'!$A$1:$AK$41"}</definedName>
    <definedName name="trezeagosto8_1_1" hidden="1">{"'gráf jan00'!$A$1:$AK$41"}</definedName>
    <definedName name="trezeagosto8_1_1_1" localSheetId="13" hidden="1">{"'gráf jan00'!$A$1:$AK$41"}</definedName>
    <definedName name="trezeagosto8_1_1_1" hidden="1">{"'gráf jan00'!$A$1:$AK$41"}</definedName>
    <definedName name="trezeagosto8_1_2" localSheetId="13" hidden="1">{"'gráf jan00'!$A$1:$AK$41"}</definedName>
    <definedName name="trezeagosto8_1_2" hidden="1">{"'gráf jan00'!$A$1:$AK$41"}</definedName>
    <definedName name="trezeagosto8_2" localSheetId="13" hidden="1">{"'gráf jan00'!$A$1:$AK$41"}</definedName>
    <definedName name="trezeagosto8_2" hidden="1">{"'gráf jan00'!$A$1:$AK$41"}</definedName>
    <definedName name="trezejulho" localSheetId="13" hidden="1">{"'gráf jan00'!$A$1:$AK$41"}</definedName>
    <definedName name="trezejulho" hidden="1">{"'gráf jan00'!$A$1:$AK$41"}</definedName>
    <definedName name="trezejulho_1" localSheetId="13" hidden="1">{"'gráf jan00'!$A$1:$AK$41"}</definedName>
    <definedName name="trezejulho_1" hidden="1">{"'gráf jan00'!$A$1:$AK$41"}</definedName>
    <definedName name="trezejulho_1_1" localSheetId="13" hidden="1">{"'gráf jan00'!$A$1:$AK$41"}</definedName>
    <definedName name="trezejulho_1_1" hidden="1">{"'gráf jan00'!$A$1:$AK$41"}</definedName>
    <definedName name="trezejulho_1_1_1" localSheetId="13" hidden="1">{"'gráf jan00'!$A$1:$AK$41"}</definedName>
    <definedName name="trezejulho_1_1_1" hidden="1">{"'gráf jan00'!$A$1:$AK$41"}</definedName>
    <definedName name="trezejulho_1_2" localSheetId="13" hidden="1">{"'gráf jan00'!$A$1:$AK$41"}</definedName>
    <definedName name="trezejulho_1_2" hidden="1">{"'gráf jan00'!$A$1:$AK$41"}</definedName>
    <definedName name="trezejulho_2" localSheetId="13" hidden="1">{"'gráf jan00'!$A$1:$AK$41"}</definedName>
    <definedName name="trezejulho_2" hidden="1">{"'gráf jan00'!$A$1:$AK$41"}</definedName>
    <definedName name="trezejulho2" localSheetId="13" hidden="1">{"'gráf jan00'!$A$1:$AK$41"}</definedName>
    <definedName name="trezejulho2" hidden="1">{"'gráf jan00'!$A$1:$AK$41"}</definedName>
    <definedName name="trezejulho2_1" localSheetId="13" hidden="1">{"'gráf jan00'!$A$1:$AK$41"}</definedName>
    <definedName name="trezejulho2_1" hidden="1">{"'gráf jan00'!$A$1:$AK$41"}</definedName>
    <definedName name="trezejulho2_1_1" localSheetId="13" hidden="1">{"'gráf jan00'!$A$1:$AK$41"}</definedName>
    <definedName name="trezejulho2_1_1" hidden="1">{"'gráf jan00'!$A$1:$AK$41"}</definedName>
    <definedName name="trezejulho2_1_1_1" localSheetId="13" hidden="1">{"'gráf jan00'!$A$1:$AK$41"}</definedName>
    <definedName name="trezejulho2_1_1_1" hidden="1">{"'gráf jan00'!$A$1:$AK$41"}</definedName>
    <definedName name="trezejulho2_1_2" localSheetId="13" hidden="1">{"'gráf jan00'!$A$1:$AK$41"}</definedName>
    <definedName name="trezejulho2_1_2" hidden="1">{"'gráf jan00'!$A$1:$AK$41"}</definedName>
    <definedName name="trezejulho2_2" localSheetId="13" hidden="1">{"'gráf jan00'!$A$1:$AK$41"}</definedName>
    <definedName name="trezejulho2_2" hidden="1">{"'gráf jan00'!$A$1:$AK$41"}</definedName>
    <definedName name="trezejulho3" localSheetId="13" hidden="1">{"'gráf jan00'!$A$1:$AK$41"}</definedName>
    <definedName name="trezejulho3" hidden="1">{"'gráf jan00'!$A$1:$AK$41"}</definedName>
    <definedName name="trezejulho3_1" localSheetId="13" hidden="1">{"'gráf jan00'!$A$1:$AK$41"}</definedName>
    <definedName name="trezejulho3_1" hidden="1">{"'gráf jan00'!$A$1:$AK$41"}</definedName>
    <definedName name="trezejulho3_1_1" localSheetId="13" hidden="1">{"'gráf jan00'!$A$1:$AK$41"}</definedName>
    <definedName name="trezejulho3_1_1" hidden="1">{"'gráf jan00'!$A$1:$AK$41"}</definedName>
    <definedName name="trezejulho3_1_1_1" localSheetId="13" hidden="1">{"'gráf jan00'!$A$1:$AK$41"}</definedName>
    <definedName name="trezejulho3_1_1_1" hidden="1">{"'gráf jan00'!$A$1:$AK$41"}</definedName>
    <definedName name="trezejulho3_1_2" localSheetId="13" hidden="1">{"'gráf jan00'!$A$1:$AK$41"}</definedName>
    <definedName name="trezejulho3_1_2" hidden="1">{"'gráf jan00'!$A$1:$AK$41"}</definedName>
    <definedName name="trezejulho3_2" localSheetId="13" hidden="1">{"'gráf jan00'!$A$1:$AK$41"}</definedName>
    <definedName name="trezejulho3_2" hidden="1">{"'gráf jan00'!$A$1:$AK$41"}</definedName>
    <definedName name="trezejun" localSheetId="13" hidden="1">{"'gráf jan00'!$A$1:$AK$41"}</definedName>
    <definedName name="trezejun" hidden="1">{"'gráf jan00'!$A$1:$AK$41"}</definedName>
    <definedName name="trezejun_1" localSheetId="13" hidden="1">{"'gráf jan00'!$A$1:$AK$41"}</definedName>
    <definedName name="trezejun_1" hidden="1">{"'gráf jan00'!$A$1:$AK$41"}</definedName>
    <definedName name="trezejun_1_1" localSheetId="13" hidden="1">{"'gráf jan00'!$A$1:$AK$41"}</definedName>
    <definedName name="trezejun_1_1" hidden="1">{"'gráf jan00'!$A$1:$AK$41"}</definedName>
    <definedName name="trezejun_1_1_1" localSheetId="13" hidden="1">{"'gráf jan00'!$A$1:$AK$41"}</definedName>
    <definedName name="trezejun_1_1_1" hidden="1">{"'gráf jan00'!$A$1:$AK$41"}</definedName>
    <definedName name="trezejun_1_2" localSheetId="13" hidden="1">{"'gráf jan00'!$A$1:$AK$41"}</definedName>
    <definedName name="trezejun_1_2" hidden="1">{"'gráf jan00'!$A$1:$AK$41"}</definedName>
    <definedName name="trezejun_2" localSheetId="13" hidden="1">{"'gráf jan00'!$A$1:$AK$41"}</definedName>
    <definedName name="trezejun_2" hidden="1">{"'gráf jan00'!$A$1:$AK$41"}</definedName>
    <definedName name="trezejunho" localSheetId="13" hidden="1">{"'gráf jan00'!$A$1:$AK$41"}</definedName>
    <definedName name="trezejunho" hidden="1">{"'gráf jan00'!$A$1:$AK$41"}</definedName>
    <definedName name="trezejunho_1" localSheetId="13" hidden="1">{"'gráf jan00'!$A$1:$AK$41"}</definedName>
    <definedName name="trezejunho_1" hidden="1">{"'gráf jan00'!$A$1:$AK$41"}</definedName>
    <definedName name="trezejunho_1_1" localSheetId="13" hidden="1">{"'gráf jan00'!$A$1:$AK$41"}</definedName>
    <definedName name="trezejunho_1_1" hidden="1">{"'gráf jan00'!$A$1:$AK$41"}</definedName>
    <definedName name="trezejunho_1_1_1" localSheetId="13" hidden="1">{"'gráf jan00'!$A$1:$AK$41"}</definedName>
    <definedName name="trezejunho_1_1_1" hidden="1">{"'gráf jan00'!$A$1:$AK$41"}</definedName>
    <definedName name="trezejunho_1_2" localSheetId="13" hidden="1">{"'gráf jan00'!$A$1:$AK$41"}</definedName>
    <definedName name="trezejunho_1_2" hidden="1">{"'gráf jan00'!$A$1:$AK$41"}</definedName>
    <definedName name="trezejunho_2" localSheetId="13" hidden="1">{"'gráf jan00'!$A$1:$AK$41"}</definedName>
    <definedName name="trezejunho_2" hidden="1">{"'gráf jan00'!$A$1:$AK$41"}</definedName>
    <definedName name="trezejunnho" localSheetId="13" hidden="1">{"'gráf jan00'!$A$1:$AK$41"}</definedName>
    <definedName name="trezejunnho" hidden="1">{"'gráf jan00'!$A$1:$AK$41"}</definedName>
    <definedName name="trezejunnho_1" localSheetId="13" hidden="1">{"'gráf jan00'!$A$1:$AK$41"}</definedName>
    <definedName name="trezejunnho_1" hidden="1">{"'gráf jan00'!$A$1:$AK$41"}</definedName>
    <definedName name="trezejunnho_1_1" localSheetId="13" hidden="1">{"'gráf jan00'!$A$1:$AK$41"}</definedName>
    <definedName name="trezejunnho_1_1" hidden="1">{"'gráf jan00'!$A$1:$AK$41"}</definedName>
    <definedName name="trezejunnho_1_1_1" localSheetId="13" hidden="1">{"'gráf jan00'!$A$1:$AK$41"}</definedName>
    <definedName name="trezejunnho_1_1_1" hidden="1">{"'gráf jan00'!$A$1:$AK$41"}</definedName>
    <definedName name="trezejunnho_1_2" localSheetId="13" hidden="1">{"'gráf jan00'!$A$1:$AK$41"}</definedName>
    <definedName name="trezejunnho_1_2" hidden="1">{"'gráf jan00'!$A$1:$AK$41"}</definedName>
    <definedName name="trezejunnho_2" localSheetId="13" hidden="1">{"'gráf jan00'!$A$1:$AK$41"}</definedName>
    <definedName name="trezejunnho_2" hidden="1">{"'gráf jan00'!$A$1:$AK$41"}</definedName>
    <definedName name="trezemarço" localSheetId="13" hidden="1">{"'gráf jan00'!$A$1:$AK$41"}</definedName>
    <definedName name="trezemarço" hidden="1">{"'gráf jan00'!$A$1:$AK$41"}</definedName>
    <definedName name="trezemarço_1" localSheetId="13" hidden="1">{"'gráf jan00'!$A$1:$AK$41"}</definedName>
    <definedName name="trezemarço_1" hidden="1">{"'gráf jan00'!$A$1:$AK$41"}</definedName>
    <definedName name="trezemarço_1_1" localSheetId="13" hidden="1">{"'gráf jan00'!$A$1:$AK$41"}</definedName>
    <definedName name="trezemarço_1_1" hidden="1">{"'gráf jan00'!$A$1:$AK$41"}</definedName>
    <definedName name="trezemarço_1_1_1" localSheetId="13" hidden="1">{"'gráf jan00'!$A$1:$AK$41"}</definedName>
    <definedName name="trezemarço_1_1_1" hidden="1">{"'gráf jan00'!$A$1:$AK$41"}</definedName>
    <definedName name="trezemarço_1_2" localSheetId="13" hidden="1">{"'gráf jan00'!$A$1:$AK$41"}</definedName>
    <definedName name="trezemarço_1_2" hidden="1">{"'gráf jan00'!$A$1:$AK$41"}</definedName>
    <definedName name="trezemarço_2" localSheetId="13" hidden="1">{"'gráf jan00'!$A$1:$AK$41"}</definedName>
    <definedName name="trezemarço_2" hidden="1">{"'gráf jan00'!$A$1:$AK$41"}</definedName>
    <definedName name="trian" localSheetId="13" hidden="1">{"'gráf jan00'!$A$1:$AK$41"}</definedName>
    <definedName name="trian" hidden="1">{"'gráf jan00'!$A$1:$AK$41"}</definedName>
    <definedName name="trian_1" localSheetId="13" hidden="1">{"'gráf jan00'!$A$1:$AK$41"}</definedName>
    <definedName name="trian_1" hidden="1">{"'gráf jan00'!$A$1:$AK$41"}</definedName>
    <definedName name="trian_1_1" localSheetId="13" hidden="1">{"'gráf jan00'!$A$1:$AK$41"}</definedName>
    <definedName name="trian_1_1" hidden="1">{"'gráf jan00'!$A$1:$AK$41"}</definedName>
    <definedName name="trian_1_1_1" localSheetId="13" hidden="1">{"'gráf jan00'!$A$1:$AK$41"}</definedName>
    <definedName name="trian_1_1_1" hidden="1">{"'gráf jan00'!$A$1:$AK$41"}</definedName>
    <definedName name="trian_1_2" localSheetId="13" hidden="1">{"'gráf jan00'!$A$1:$AK$41"}</definedName>
    <definedName name="trian_1_2" hidden="1">{"'gráf jan00'!$A$1:$AK$41"}</definedName>
    <definedName name="trian_2" localSheetId="13" hidden="1">{"'gráf jan00'!$A$1:$AK$41"}</definedName>
    <definedName name="trian_2" hidden="1">{"'gráf jan00'!$A$1:$AK$41"}</definedName>
    <definedName name="TRIBUTOS" localSheetId="13">[26]RESULTADO!$G$8</definedName>
    <definedName name="TRIBUTOS">#REF!</definedName>
    <definedName name="trt" localSheetId="13" hidden="1">{"'gráf jan00'!$A$1:$AK$41"}</definedName>
    <definedName name="trt" hidden="1">{"'gráf jan00'!$A$1:$AK$41"}</definedName>
    <definedName name="trt_1" localSheetId="13" hidden="1">{"'gráf jan00'!$A$1:$AK$41"}</definedName>
    <definedName name="trt_1" hidden="1">{"'gráf jan00'!$A$1:$AK$41"}</definedName>
    <definedName name="trt_1_1" localSheetId="13" hidden="1">{"'gráf jan00'!$A$1:$AK$41"}</definedName>
    <definedName name="trt_1_1" hidden="1">{"'gráf jan00'!$A$1:$AK$41"}</definedName>
    <definedName name="trt_1_1_1" localSheetId="13" hidden="1">{"'gráf jan00'!$A$1:$AK$41"}</definedName>
    <definedName name="trt_1_1_1" hidden="1">{"'gráf jan00'!$A$1:$AK$41"}</definedName>
    <definedName name="trt_1_2" localSheetId="13" hidden="1">{"'gráf jan00'!$A$1:$AK$41"}</definedName>
    <definedName name="trt_1_2" hidden="1">{"'gráf jan00'!$A$1:$AK$41"}</definedName>
    <definedName name="trt_2" localSheetId="13" hidden="1">{"'gráf jan00'!$A$1:$AK$41"}</definedName>
    <definedName name="trt_2" hidden="1">{"'gráf jan00'!$A$1:$AK$41"}</definedName>
    <definedName name="TRYU" localSheetId="13" hidden="1">{"'Quadro'!$A$4:$BG$78"}</definedName>
    <definedName name="TRYU" hidden="1">{"'Quadro'!$A$4:$BG$78"}</definedName>
    <definedName name="TRYU_1" localSheetId="13" hidden="1">{"'Quadro'!$A$4:$BG$78"}</definedName>
    <definedName name="TRYU_1" hidden="1">{"'Quadro'!$A$4:$BG$78"}</definedName>
    <definedName name="TRYU_1_1" localSheetId="13" hidden="1">{"'Quadro'!$A$4:$BG$78"}</definedName>
    <definedName name="TRYU_1_1" hidden="1">{"'Quadro'!$A$4:$BG$78"}</definedName>
    <definedName name="TRYU_1_1_1" localSheetId="13" hidden="1">{"'Quadro'!$A$4:$BG$78"}</definedName>
    <definedName name="TRYU_1_1_1" hidden="1">{"'Quadro'!$A$4:$BG$78"}</definedName>
    <definedName name="TRYU_1_2" localSheetId="13" hidden="1">{"'Quadro'!$A$4:$BG$78"}</definedName>
    <definedName name="TRYU_1_2" hidden="1">{"'Quadro'!$A$4:$BG$78"}</definedName>
    <definedName name="TRYU_2" localSheetId="13" hidden="1">{"'Quadro'!$A$4:$BG$78"}</definedName>
    <definedName name="TRYU_2" hidden="1">{"'Quadro'!$A$4:$BG$78"}</definedName>
    <definedName name="tssd">[1]COMPOS1!#REF!</definedName>
    <definedName name="TT">#REF!</definedName>
    <definedName name="TT.1">#REF!</definedName>
    <definedName name="TT.10">#REF!</definedName>
    <definedName name="TT.11">#REF!</definedName>
    <definedName name="TT.12">#REF!</definedName>
    <definedName name="TT.13">#REF!</definedName>
    <definedName name="TT.14">#REF!</definedName>
    <definedName name="TT.15">#REF!</definedName>
    <definedName name="TT.2">#REF!</definedName>
    <definedName name="TT.3">#REF!</definedName>
    <definedName name="TT.4">#REF!</definedName>
    <definedName name="TT.5">#REF!</definedName>
    <definedName name="TT.6">#REF!</definedName>
    <definedName name="TT.7">#REF!</definedName>
    <definedName name="TT.8">#REF!</definedName>
    <definedName name="TT.9">#REF!</definedName>
    <definedName name="TTER" localSheetId="13" hidden="1">{"'Quadro'!$A$4:$BG$78"}</definedName>
    <definedName name="TTER" hidden="1">{"'Quadro'!$A$4:$BG$78"}</definedName>
    <definedName name="TTER_1" localSheetId="13" hidden="1">{"'Quadro'!$A$4:$BG$78"}</definedName>
    <definedName name="TTER_1" hidden="1">{"'Quadro'!$A$4:$BG$78"}</definedName>
    <definedName name="TTER_1_1" localSheetId="13" hidden="1">{"'Quadro'!$A$4:$BG$78"}</definedName>
    <definedName name="TTER_1_1" hidden="1">{"'Quadro'!$A$4:$BG$78"}</definedName>
    <definedName name="TTER_1_1_1" localSheetId="13" hidden="1">{"'Quadro'!$A$4:$BG$78"}</definedName>
    <definedName name="TTER_1_1_1" hidden="1">{"'Quadro'!$A$4:$BG$78"}</definedName>
    <definedName name="TTER_1_2" localSheetId="13" hidden="1">{"'Quadro'!$A$4:$BG$78"}</definedName>
    <definedName name="TTER_1_2" hidden="1">{"'Quadro'!$A$4:$BG$78"}</definedName>
    <definedName name="TTER_2" localSheetId="13" hidden="1">{"'Quadro'!$A$4:$BG$78"}</definedName>
    <definedName name="TTER_2" hidden="1">{"'Quadro'!$A$4:$BG$78"}</definedName>
    <definedName name="ttrete" localSheetId="13" hidden="1">{"'CptDifn'!$AA$32:$AG$32"}</definedName>
    <definedName name="ttrete" hidden="1">{"'CptDifn'!$AA$32:$AG$32"}</definedName>
    <definedName name="ttrete_1" localSheetId="13" hidden="1">{"'CptDifn'!$AA$32:$AG$32"}</definedName>
    <definedName name="ttrete_1" hidden="1">{"'CptDifn'!$AA$32:$AG$32"}</definedName>
    <definedName name="ttrete_1_1" localSheetId="13" hidden="1">{"'CptDifn'!$AA$32:$AG$32"}</definedName>
    <definedName name="ttrete_1_1" hidden="1">{"'CptDifn'!$AA$32:$AG$32"}</definedName>
    <definedName name="ttrete_1_1_1" localSheetId="13" hidden="1">{"'CptDifn'!$AA$32:$AG$32"}</definedName>
    <definedName name="ttrete_1_1_1" hidden="1">{"'CptDifn'!$AA$32:$AG$32"}</definedName>
    <definedName name="ttrete_1_2" localSheetId="13" hidden="1">{"'CptDifn'!$AA$32:$AG$32"}</definedName>
    <definedName name="ttrete_1_2" hidden="1">{"'CptDifn'!$AA$32:$AG$32"}</definedName>
    <definedName name="ttrete_2" localSheetId="13" hidden="1">{"'CptDifn'!$AA$32:$AG$32"}</definedName>
    <definedName name="ttrete_2" hidden="1">{"'CptDifn'!$AA$32:$AG$32"}</definedName>
    <definedName name="TTT" localSheetId="13" hidden="1">{"'gráf jan00'!$A$1:$AK$41"}</definedName>
    <definedName name="TTT" hidden="1">{"'gráf jan00'!$A$1:$AK$41"}</definedName>
    <definedName name="TTTT" localSheetId="13" hidden="1">{"'gráf jan00'!$A$1:$AK$41"}</definedName>
    <definedName name="TTTT" hidden="1">{"'gráf jan00'!$A$1:$AK$41"}</definedName>
    <definedName name="TTTT_1" localSheetId="13" hidden="1">{"'gráf jan00'!$A$1:$AK$41"}</definedName>
    <definedName name="TTTT_1" hidden="1">{"'gráf jan00'!$A$1:$AK$41"}</definedName>
    <definedName name="TTTT_1_1" localSheetId="13" hidden="1">{"'gráf jan00'!$A$1:$AK$41"}</definedName>
    <definedName name="TTTT_1_1" hidden="1">{"'gráf jan00'!$A$1:$AK$41"}</definedName>
    <definedName name="TTTT_1_1_1" localSheetId="13" hidden="1">{"'gráf jan00'!$A$1:$AK$41"}</definedName>
    <definedName name="TTTT_1_1_1" hidden="1">{"'gráf jan00'!$A$1:$AK$41"}</definedName>
    <definedName name="TTTT_1_2" localSheetId="13" hidden="1">{"'gráf jan00'!$A$1:$AK$41"}</definedName>
    <definedName name="TTTT_1_2" hidden="1">{"'gráf jan00'!$A$1:$AK$41"}</definedName>
    <definedName name="TTTT_2" localSheetId="13" hidden="1">{"'gráf jan00'!$A$1:$AK$41"}</definedName>
    <definedName name="TTTT_2" hidden="1">{"'gráf jan00'!$A$1:$AK$41"}</definedName>
    <definedName name="ttttt" localSheetId="13" hidden="1">{"'CptDifn'!$AA$32:$AG$32"}</definedName>
    <definedName name="ttttt" hidden="1">{"'CptDifn'!$AA$32:$AG$32"}</definedName>
    <definedName name="tttttttttttt" localSheetId="13" hidden="1">{"'CptDifn'!$AA$32:$AG$32"}</definedName>
    <definedName name="tttttttttttt" hidden="1">{"'CptDifn'!$AA$32:$AG$32"}</definedName>
    <definedName name="tttttttttttt_1" localSheetId="13" hidden="1">{"'CptDifn'!$AA$32:$AG$32"}</definedName>
    <definedName name="tttttttttttt_1" hidden="1">{"'CptDifn'!$AA$32:$AG$32"}</definedName>
    <definedName name="tttttttttttt_1_1" localSheetId="13" hidden="1">{"'CptDifn'!$AA$32:$AG$32"}</definedName>
    <definedName name="tttttttttttt_1_1" hidden="1">{"'CptDifn'!$AA$32:$AG$32"}</definedName>
    <definedName name="tttttttttttt_1_1_1" localSheetId="13" hidden="1">{"'CptDifn'!$AA$32:$AG$32"}</definedName>
    <definedName name="tttttttttttt_1_1_1" hidden="1">{"'CptDifn'!$AA$32:$AG$32"}</definedName>
    <definedName name="tttttttttttt_1_2" localSheetId="13" hidden="1">{"'CptDifn'!$AA$32:$AG$32"}</definedName>
    <definedName name="tttttttttttt_1_2" hidden="1">{"'CptDifn'!$AA$32:$AG$32"}</definedName>
    <definedName name="tttttttttttt_2" localSheetId="13" hidden="1">{"'CptDifn'!$AA$32:$AG$32"}</definedName>
    <definedName name="tttttttttttt_2" hidden="1">{"'CptDifn'!$AA$32:$AG$32"}</definedName>
    <definedName name="ttttttttttttttttt" localSheetId="13" hidden="1">{"'Quadro'!$A$4:$BG$78"}</definedName>
    <definedName name="ttttttttttttttttt" hidden="1">{"'Quadro'!$A$4:$BG$78"}</definedName>
    <definedName name="TTY" localSheetId="13" hidden="1">{"'CptDifn'!$AA$32:$AG$32"}</definedName>
    <definedName name="TTY" hidden="1">{"'CptDifn'!$AA$32:$AG$32"}</definedName>
    <definedName name="TTY_1" localSheetId="13" hidden="1">{"'CptDifn'!$AA$32:$AG$32"}</definedName>
    <definedName name="TTY_1" hidden="1">{"'CptDifn'!$AA$32:$AG$32"}</definedName>
    <definedName name="TTY_1_1" localSheetId="13" hidden="1">{"'CptDifn'!$AA$32:$AG$32"}</definedName>
    <definedName name="TTY_1_1" hidden="1">{"'CptDifn'!$AA$32:$AG$32"}</definedName>
    <definedName name="TTY_1_1_1" localSheetId="13" hidden="1">{"'CptDifn'!$AA$32:$AG$32"}</definedName>
    <definedName name="TTY_1_1_1" hidden="1">{"'CptDifn'!$AA$32:$AG$32"}</definedName>
    <definedName name="TTY_1_2" localSheetId="13" hidden="1">{"'CptDifn'!$AA$32:$AG$32"}</definedName>
    <definedName name="TTY_1_2" hidden="1">{"'CptDifn'!$AA$32:$AG$32"}</definedName>
    <definedName name="TTY_2" localSheetId="13" hidden="1">{"'CptDifn'!$AA$32:$AG$32"}</definedName>
    <definedName name="TTY_2" hidden="1">{"'CptDifn'!$AA$32:$AG$32"}</definedName>
    <definedName name="T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kui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ukui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tuui" localSheetId="13" hidden="1">{"'CptDifn'!$AA$32:$AG$32"}</definedName>
    <definedName name="tuui" hidden="1">{"'CptDifn'!$AA$32:$AG$32"}</definedName>
    <definedName name="tuui_1" localSheetId="13" hidden="1">{"'CptDifn'!$AA$32:$AG$32"}</definedName>
    <definedName name="tuui_1" hidden="1">{"'CptDifn'!$AA$32:$AG$32"}</definedName>
    <definedName name="tuui_1_1" localSheetId="13" hidden="1">{"'CptDifn'!$AA$32:$AG$32"}</definedName>
    <definedName name="tuui_1_1" hidden="1">{"'CptDifn'!$AA$32:$AG$32"}</definedName>
    <definedName name="tuui_1_1_1" localSheetId="13" hidden="1">{"'CptDifn'!$AA$32:$AG$32"}</definedName>
    <definedName name="tuui_1_1_1" hidden="1">{"'CptDifn'!$AA$32:$AG$32"}</definedName>
    <definedName name="tuui_1_2" localSheetId="13" hidden="1">{"'CptDifn'!$AA$32:$AG$32"}</definedName>
    <definedName name="tuui_1_2" hidden="1">{"'CptDifn'!$AA$32:$AG$32"}</definedName>
    <definedName name="tuui_2" localSheetId="13" hidden="1">{"'CptDifn'!$AA$32:$AG$32"}</definedName>
    <definedName name="tuui_2" hidden="1">{"'CptDifn'!$AA$32:$AG$32"}</definedName>
    <definedName name="tuy" localSheetId="13" hidden="1">{"'CptDifn'!$AA$32:$AG$32"}</definedName>
    <definedName name="tuy" hidden="1">{"'CptDifn'!$AA$32:$AG$32"}</definedName>
    <definedName name="tuy_1" localSheetId="13" hidden="1">{"'CptDifn'!$AA$32:$AG$32"}</definedName>
    <definedName name="tuy_1" hidden="1">{"'CptDifn'!$AA$32:$AG$32"}</definedName>
    <definedName name="tuy_1_1" localSheetId="13" hidden="1">{"'CptDifn'!$AA$32:$AG$32"}</definedName>
    <definedName name="tuy_1_1" hidden="1">{"'CptDifn'!$AA$32:$AG$32"}</definedName>
    <definedName name="tuy_1_1_1" localSheetId="13" hidden="1">{"'CptDifn'!$AA$32:$AG$32"}</definedName>
    <definedName name="tuy_1_1_1" hidden="1">{"'CptDifn'!$AA$32:$AG$32"}</definedName>
    <definedName name="tuy_1_2" localSheetId="13" hidden="1">{"'CptDifn'!$AA$32:$AG$32"}</definedName>
    <definedName name="tuy_1_2" hidden="1">{"'CptDifn'!$AA$32:$AG$32"}</definedName>
    <definedName name="tuy_2" localSheetId="13" hidden="1">{"'CptDifn'!$AA$32:$AG$32"}</definedName>
    <definedName name="tuy_2" hidden="1">{"'CptDifn'!$AA$32:$AG$32"}</definedName>
    <definedName name="tvv" localSheetId="13" hidden="1">{"'REL CUSTODIF'!$B$1:$H$72"}</definedName>
    <definedName name="tvv" hidden="1">{"'REL CUSTODIF'!$B$1:$H$72"}</definedName>
    <definedName name="twe" localSheetId="13" hidden="1">{"'CptDifn'!$AA$32:$AG$32"}</definedName>
    <definedName name="twe" hidden="1">{"'CptDifn'!$AA$32:$AG$32"}</definedName>
    <definedName name="twe_1" localSheetId="13" hidden="1">{"'CptDifn'!$AA$32:$AG$32"}</definedName>
    <definedName name="twe_1" hidden="1">{"'CptDifn'!$AA$32:$AG$32"}</definedName>
    <definedName name="twe_1_1" localSheetId="13" hidden="1">{"'CptDifn'!$AA$32:$AG$32"}</definedName>
    <definedName name="twe_1_1" hidden="1">{"'CptDifn'!$AA$32:$AG$32"}</definedName>
    <definedName name="twe_1_1_1" localSheetId="13" hidden="1">{"'CptDifn'!$AA$32:$AG$32"}</definedName>
    <definedName name="twe_1_1_1" hidden="1">{"'CptDifn'!$AA$32:$AG$32"}</definedName>
    <definedName name="twe_1_2" localSheetId="13" hidden="1">{"'CptDifn'!$AA$32:$AG$32"}</definedName>
    <definedName name="twe_1_2" hidden="1">{"'CptDifn'!$AA$32:$AG$32"}</definedName>
    <definedName name="twe_2" localSheetId="13" hidden="1">{"'CptDifn'!$AA$32:$AG$32"}</definedName>
    <definedName name="twe_2" hidden="1">{"'CptDifn'!$AA$32:$AG$32"}</definedName>
    <definedName name="ty" hidden="1">#REF!</definedName>
    <definedName name="tyityuio" localSheetId="13" hidden="1">{"'CptDifn'!$AA$32:$AG$32"}</definedName>
    <definedName name="tyityuio" hidden="1">{"'CptDifn'!$AA$32:$AG$32"}</definedName>
    <definedName name="tyityuio_1" localSheetId="13" hidden="1">{"'CptDifn'!$AA$32:$AG$32"}</definedName>
    <definedName name="tyityuio_1" hidden="1">{"'CptDifn'!$AA$32:$AG$32"}</definedName>
    <definedName name="tyityuio_1_1" localSheetId="13" hidden="1">{"'CptDifn'!$AA$32:$AG$32"}</definedName>
    <definedName name="tyityuio_1_1" hidden="1">{"'CptDifn'!$AA$32:$AG$32"}</definedName>
    <definedName name="tyityuio_1_1_1" localSheetId="13" hidden="1">{"'CptDifn'!$AA$32:$AG$32"}</definedName>
    <definedName name="tyityuio_1_1_1" hidden="1">{"'CptDifn'!$AA$32:$AG$32"}</definedName>
    <definedName name="tyityuio_1_2" localSheetId="13" hidden="1">{"'CptDifn'!$AA$32:$AG$32"}</definedName>
    <definedName name="tyityuio_1_2" hidden="1">{"'CptDifn'!$AA$32:$AG$32"}</definedName>
    <definedName name="tyityuio_2" localSheetId="13" hidden="1">{"'CptDifn'!$AA$32:$AG$32"}</definedName>
    <definedName name="tyityuio_2" hidden="1">{"'CptDifn'!$AA$32:$AG$32"}</definedName>
    <definedName name="tyjtykj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jtykj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yrt" localSheetId="13" hidden="1">{"'CptDifn'!$AA$32:$AG$32"}</definedName>
    <definedName name="tyrt" hidden="1">{"'CptDifn'!$AA$32:$AG$32"}</definedName>
    <definedName name="tyrt_1" localSheetId="13" hidden="1">{"'CptDifn'!$AA$32:$AG$32"}</definedName>
    <definedName name="tyrt_1" hidden="1">{"'CptDifn'!$AA$32:$AG$32"}</definedName>
    <definedName name="tyrt_1_1" localSheetId="13" hidden="1">{"'CptDifn'!$AA$32:$AG$32"}</definedName>
    <definedName name="tyrt_1_1" hidden="1">{"'CptDifn'!$AA$32:$AG$32"}</definedName>
    <definedName name="tyrt_1_1_1" localSheetId="13" hidden="1">{"'CptDifn'!$AA$32:$AG$32"}</definedName>
    <definedName name="tyrt_1_1_1" hidden="1">{"'CptDifn'!$AA$32:$AG$32"}</definedName>
    <definedName name="tyrt_1_2" localSheetId="13" hidden="1">{"'CptDifn'!$AA$32:$AG$32"}</definedName>
    <definedName name="tyrt_1_2" hidden="1">{"'CptDifn'!$AA$32:$AG$32"}</definedName>
    <definedName name="tyrt_2" localSheetId="13" hidden="1">{"'CptDifn'!$AA$32:$AG$32"}</definedName>
    <definedName name="tyrt_2" hidden="1">{"'CptDifn'!$AA$32:$AG$32"}</definedName>
    <definedName name="tyrtu" localSheetId="13" hidden="1">{"'CptDifn'!$AA$32:$AG$32"}</definedName>
    <definedName name="tyrtu" hidden="1">{"'CptDifn'!$AA$32:$AG$32"}</definedName>
    <definedName name="tyrtu_1" localSheetId="13" hidden="1">{"'CptDifn'!$AA$32:$AG$32"}</definedName>
    <definedName name="tyrtu_1" hidden="1">{"'CptDifn'!$AA$32:$AG$32"}</definedName>
    <definedName name="tyrtu_1_1" localSheetId="13" hidden="1">{"'CptDifn'!$AA$32:$AG$32"}</definedName>
    <definedName name="tyrtu_1_1" hidden="1">{"'CptDifn'!$AA$32:$AG$32"}</definedName>
    <definedName name="tyrtu_1_1_1" localSheetId="13" hidden="1">{"'CptDifn'!$AA$32:$AG$32"}</definedName>
    <definedName name="tyrtu_1_1_1" hidden="1">{"'CptDifn'!$AA$32:$AG$32"}</definedName>
    <definedName name="tyrtu_1_2" localSheetId="13" hidden="1">{"'CptDifn'!$AA$32:$AG$32"}</definedName>
    <definedName name="tyrtu_1_2" hidden="1">{"'CptDifn'!$AA$32:$AG$32"}</definedName>
    <definedName name="tyrtu_2" localSheetId="13" hidden="1">{"'CptDifn'!$AA$32:$AG$32"}</definedName>
    <definedName name="tyrtu_2" hidden="1">{"'CptDifn'!$AA$32:$AG$32"}</definedName>
    <definedName name="tystj" localSheetId="13" hidden="1">{"'gráf jan00'!$A$1:$AK$41"}</definedName>
    <definedName name="tystj" hidden="1">{"'gráf jan00'!$A$1:$AK$41"}</definedName>
    <definedName name="TYU" localSheetId="13" hidden="1">{"'Quadro'!$A$4:$BG$78"}</definedName>
    <definedName name="TYU" hidden="1">{"'Quadro'!$A$4:$BG$78"}</definedName>
    <definedName name="TYU_1" localSheetId="13" hidden="1">{"'Quadro'!$A$4:$BG$78"}</definedName>
    <definedName name="TYU_1" hidden="1">{"'Quadro'!$A$4:$BG$78"}</definedName>
    <definedName name="TYU_1_1" localSheetId="13" hidden="1">{"'Quadro'!$A$4:$BG$78"}</definedName>
    <definedName name="TYU_1_1" hidden="1">{"'Quadro'!$A$4:$BG$78"}</definedName>
    <definedName name="TYU_1_1_1" localSheetId="13" hidden="1">{"'Quadro'!$A$4:$BG$78"}</definedName>
    <definedName name="TYU_1_1_1" hidden="1">{"'Quadro'!$A$4:$BG$78"}</definedName>
    <definedName name="TYU_1_2" localSheetId="13" hidden="1">{"'Quadro'!$A$4:$BG$78"}</definedName>
    <definedName name="TYU_1_2" hidden="1">{"'Quadro'!$A$4:$BG$78"}</definedName>
    <definedName name="TYU_2" localSheetId="13" hidden="1">{"'Quadro'!$A$4:$BG$78"}</definedName>
    <definedName name="TYU_2" hidden="1">{"'Quadro'!$A$4:$BG$78"}</definedName>
    <definedName name="TYUIO" localSheetId="13" hidden="1">{#N/A,#N/A,TRUE,"Serviços"}</definedName>
    <definedName name="TYUIO" hidden="1">{#N/A,#N/A,TRUE,"Serviços"}</definedName>
    <definedName name="TYUIOO" localSheetId="13" hidden="1">{#N/A,#N/A,TRUE,"Serviços"}</definedName>
    <definedName name="TYUIOO" hidden="1">{#N/A,#N/A,TRUE,"Serviços"}</definedName>
    <definedName name="TYUJ" hidden="1">#REF!</definedName>
    <definedName name="tyuru" localSheetId="13" hidden="1">{"'CptDifn'!$AA$32:$AG$32"}</definedName>
    <definedName name="tyuru" hidden="1">{"'CptDifn'!$AA$32:$AG$32"}</definedName>
    <definedName name="tyuru_1" localSheetId="13" hidden="1">{"'CptDifn'!$AA$32:$AG$32"}</definedName>
    <definedName name="tyuru_1" hidden="1">{"'CptDifn'!$AA$32:$AG$32"}</definedName>
    <definedName name="tyuru_1_1" localSheetId="13" hidden="1">{"'CptDifn'!$AA$32:$AG$32"}</definedName>
    <definedName name="tyuru_1_1" hidden="1">{"'CptDifn'!$AA$32:$AG$32"}</definedName>
    <definedName name="tyuru_1_1_1" localSheetId="13" hidden="1">{"'CptDifn'!$AA$32:$AG$32"}</definedName>
    <definedName name="tyuru_1_1_1" hidden="1">{"'CptDifn'!$AA$32:$AG$32"}</definedName>
    <definedName name="tyuru_1_2" localSheetId="13" hidden="1">{"'CptDifn'!$AA$32:$AG$32"}</definedName>
    <definedName name="tyuru_1_2" hidden="1">{"'CptDifn'!$AA$32:$AG$32"}</definedName>
    <definedName name="tyuru_2" localSheetId="13" hidden="1">{"'CptDifn'!$AA$32:$AG$32"}</definedName>
    <definedName name="tyuru_2" hidden="1">{"'CptDifn'!$AA$32:$AG$32"}</definedName>
    <definedName name="tyutyui" localSheetId="13" hidden="1">{"'CptDifn'!$AA$32:$AG$32"}</definedName>
    <definedName name="tyutyui" hidden="1">{"'CptDifn'!$AA$32:$AG$32"}</definedName>
    <definedName name="tyutyui_1" localSheetId="13" hidden="1">{"'CptDifn'!$AA$32:$AG$32"}</definedName>
    <definedName name="tyutyui_1" hidden="1">{"'CptDifn'!$AA$32:$AG$32"}</definedName>
    <definedName name="tyutyui_1_1" localSheetId="13" hidden="1">{"'CptDifn'!$AA$32:$AG$32"}</definedName>
    <definedName name="tyutyui_1_1" hidden="1">{"'CptDifn'!$AA$32:$AG$32"}</definedName>
    <definedName name="tyutyui_1_1_1" localSheetId="13" hidden="1">{"'CptDifn'!$AA$32:$AG$32"}</definedName>
    <definedName name="tyutyui_1_1_1" hidden="1">{"'CptDifn'!$AA$32:$AG$32"}</definedName>
    <definedName name="tyutyui_1_2" localSheetId="13" hidden="1">{"'CptDifn'!$AA$32:$AG$32"}</definedName>
    <definedName name="tyutyui_1_2" hidden="1">{"'CptDifn'!$AA$32:$AG$32"}</definedName>
    <definedName name="tyutyui_2" localSheetId="13" hidden="1">{"'CptDifn'!$AA$32:$AG$32"}</definedName>
    <definedName name="tyutyui_2" hidden="1">{"'CptDifn'!$AA$32:$AG$32"}</definedName>
    <definedName name="u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a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BB_UTEJF" localSheetId="13" hidden="1">{#N/A,#N/A,FALSE,"ANEXO3 99 ERA";#N/A,#N/A,FALSE,"ANEXO3 99 UBÁ2";#N/A,#N/A,FALSE,"ANEXO3 99 DTU";#N/A,#N/A,FALSE,"ANEXO3 99 RDR";#N/A,#N/A,FALSE,"ANEXO3 99 UBÁ4";#N/A,#N/A,FALSE,"ANEXO3 99 UBÁ6"}</definedName>
    <definedName name="UBB_UTEJF" hidden="1">{#N/A,#N/A,FALSE,"ANEXO3 99 ERA";#N/A,#N/A,FALSE,"ANEXO3 99 UBÁ2";#N/A,#N/A,FALSE,"ANEXO3 99 DTU";#N/A,#N/A,FALSE,"ANEXO3 99 RDR";#N/A,#N/A,FALSE,"ANEXO3 99 UBÁ4";#N/A,#N/A,FALSE,"ANEXO3 99 UBÁ6"}</definedName>
    <definedName name="UFGNVOTITV" hidden="1">#REF!</definedName>
    <definedName name="U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o" localSheetId="13" hidden="1">{"'CptDifn'!$AA$32:$AG$32"}</definedName>
    <definedName name="uio" hidden="1">{"'CptDifn'!$AA$32:$AG$32"}</definedName>
    <definedName name="uio_1" localSheetId="13" hidden="1">{"'CptDifn'!$AA$32:$AG$32"}</definedName>
    <definedName name="uio_1" hidden="1">{"'CptDifn'!$AA$32:$AG$32"}</definedName>
    <definedName name="uio_1_1" localSheetId="13" hidden="1">{"'CptDifn'!$AA$32:$AG$32"}</definedName>
    <definedName name="uio_1_1" hidden="1">{"'CptDifn'!$AA$32:$AG$32"}</definedName>
    <definedName name="uio_1_1_1" localSheetId="13" hidden="1">{"'CptDifn'!$AA$32:$AG$32"}</definedName>
    <definedName name="uio_1_1_1" hidden="1">{"'CptDifn'!$AA$32:$AG$32"}</definedName>
    <definedName name="uio_1_2" localSheetId="13" hidden="1">{"'CptDifn'!$AA$32:$AG$32"}</definedName>
    <definedName name="uio_1_2" hidden="1">{"'CptDifn'!$AA$32:$AG$32"}</definedName>
    <definedName name="uio_2" localSheetId="13" hidden="1">{"'CptDifn'!$AA$32:$AG$32"}</definedName>
    <definedName name="uio_2" hidden="1">{"'CptDifn'!$AA$32:$AG$32"}</definedName>
    <definedName name="uioo" localSheetId="13" hidden="1">{"'CptDifn'!$AA$32:$AG$32"}</definedName>
    <definedName name="uioo" hidden="1">{"'CptDifn'!$AA$32:$AG$32"}</definedName>
    <definedName name="uioo_1" localSheetId="13" hidden="1">{"'CptDifn'!$AA$32:$AG$32"}</definedName>
    <definedName name="uioo_1" hidden="1">{"'CptDifn'!$AA$32:$AG$32"}</definedName>
    <definedName name="uioo_1_1" localSheetId="13" hidden="1">{"'CptDifn'!$AA$32:$AG$32"}</definedName>
    <definedName name="uioo_1_1" hidden="1">{"'CptDifn'!$AA$32:$AG$32"}</definedName>
    <definedName name="uioo_1_1_1" localSheetId="13" hidden="1">{"'CptDifn'!$AA$32:$AG$32"}</definedName>
    <definedName name="uioo_1_1_1" hidden="1">{"'CptDifn'!$AA$32:$AG$32"}</definedName>
    <definedName name="uioo_1_2" localSheetId="13" hidden="1">{"'CptDifn'!$AA$32:$AG$32"}</definedName>
    <definedName name="uioo_1_2" hidden="1">{"'CptDifn'!$AA$32:$AG$32"}</definedName>
    <definedName name="uioo_2" localSheetId="13" hidden="1">{"'CptDifn'!$AA$32:$AG$32"}</definedName>
    <definedName name="uioo_2" hidden="1">{"'CptDifn'!$AA$32:$AG$32"}</definedName>
    <definedName name="ujm" localSheetId="13" hidden="1">{"'gráf jan00'!$A$1:$AK$41"}</definedName>
    <definedName name="ujm" hidden="1">{"'gráf jan00'!$A$1:$AK$41"}</definedName>
    <definedName name="ujm_1" localSheetId="13" hidden="1">{"'gráf jan00'!$A$1:$AK$41"}</definedName>
    <definedName name="ujm_1" hidden="1">{"'gráf jan00'!$A$1:$AK$41"}</definedName>
    <definedName name="ujm_1_1" localSheetId="13" hidden="1">{"'gráf jan00'!$A$1:$AK$41"}</definedName>
    <definedName name="ujm_1_1" hidden="1">{"'gráf jan00'!$A$1:$AK$41"}</definedName>
    <definedName name="ujm_1_1_1" localSheetId="13" hidden="1">{"'gráf jan00'!$A$1:$AK$41"}</definedName>
    <definedName name="ujm_1_1_1" hidden="1">{"'gráf jan00'!$A$1:$AK$41"}</definedName>
    <definedName name="ujm_1_2" localSheetId="13" hidden="1">{"'gráf jan00'!$A$1:$AK$41"}</definedName>
    <definedName name="ujm_1_2" hidden="1">{"'gráf jan00'!$A$1:$AK$41"}</definedName>
    <definedName name="ujm_2" localSheetId="13" hidden="1">{"'gráf jan00'!$A$1:$AK$41"}</definedName>
    <definedName name="ujm_2" hidden="1">{"'gráf jan00'!$A$1:$AK$41"}</definedName>
    <definedName name="UK" localSheetId="13" hidden="1">{"PARTE1",#N/A,FALSE,"Plan1"}</definedName>
    <definedName name="UK" hidden="1">{"PARTE1",#N/A,FALSE,"Plan1"}</definedName>
    <definedName name="UK_1" localSheetId="13" hidden="1">{"PARTE1",#N/A,FALSE,"Plan1"}</definedName>
    <definedName name="UK_1" hidden="1">{"PARTE1",#N/A,FALSE,"Plan1"}</definedName>
    <definedName name="u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m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" hidden="1">#N/A</definedName>
    <definedName name="Und" hidden="1">#N/A</definedName>
    <definedName name="UnidAux" hidden="1">#N/A</definedName>
    <definedName name="Unimed">[13]DADOS!$F$3</definedName>
    <definedName name="Uniodonto">[13]DADOS!$F$4</definedName>
    <definedName name="unit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nit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o" hidden="1">#REF!</definedName>
    <definedName name="uoluyk" localSheetId="13" hidden="1">{#N/A,#N/A,TRUE,"indice";#N/A,#N/A,TRUE,"indicadores";#N/A,#N/A,TRUE,"comentarios"}</definedName>
    <definedName name="uoluyk" hidden="1">{#N/A,#N/A,TRUE,"indice";#N/A,#N/A,TRUE,"indicadores";#N/A,#N/A,TRUE,"comentarios"}</definedName>
    <definedName name="uoluyk_1" localSheetId="13" hidden="1">{#N/A,#N/A,TRUE,"indice";#N/A,#N/A,TRUE,"indicadores";#N/A,#N/A,TRUE,"comentarios"}</definedName>
    <definedName name="uoluyk_1" hidden="1">{#N/A,#N/A,TRUE,"indice";#N/A,#N/A,TRUE,"indicadores";#N/A,#N/A,TRUE,"comentarios"}</definedName>
    <definedName name="uoluyk_1_1" localSheetId="13" hidden="1">{#N/A,#N/A,TRUE,"indice";#N/A,#N/A,TRUE,"indicadores";#N/A,#N/A,TRUE,"comentarios"}</definedName>
    <definedName name="uoluyk_1_1" hidden="1">{#N/A,#N/A,TRUE,"indice";#N/A,#N/A,TRUE,"indicadores";#N/A,#N/A,TRUE,"comentarios"}</definedName>
    <definedName name="uoluyk_1_1_1" localSheetId="13" hidden="1">{#N/A,#N/A,TRUE,"indice";#N/A,#N/A,TRUE,"indicadores";#N/A,#N/A,TRUE,"comentarios"}</definedName>
    <definedName name="uoluyk_1_1_1" hidden="1">{#N/A,#N/A,TRUE,"indice";#N/A,#N/A,TRUE,"indicadores";#N/A,#N/A,TRUE,"comentarios"}</definedName>
    <definedName name="uoluyk_1_2" localSheetId="13" hidden="1">{#N/A,#N/A,TRUE,"indice";#N/A,#N/A,TRUE,"indicadores";#N/A,#N/A,TRUE,"comentarios"}</definedName>
    <definedName name="uoluyk_1_2" hidden="1">{#N/A,#N/A,TRUE,"indice";#N/A,#N/A,TRUE,"indicadores";#N/A,#N/A,TRUE,"comentarios"}</definedName>
    <definedName name="uoluyk_2" localSheetId="13" hidden="1">{#N/A,#N/A,TRUE,"indice";#N/A,#N/A,TRUE,"indicadores";#N/A,#N/A,TRUE,"comentarios"}</definedName>
    <definedName name="uoluyk_2" hidden="1">{#N/A,#N/A,TRUE,"indice";#N/A,#N/A,TRUE,"indicadores";#N/A,#N/A,TRUE,"comentarios"}</definedName>
    <definedName name="uoya" localSheetId="13" hidden="1">{"'RR'!$A$2:$E$81"}</definedName>
    <definedName name="uoya" hidden="1">{"'RR'!$A$2:$E$81"}</definedName>
    <definedName name="uoya_1" localSheetId="13" hidden="1">{"'RR'!$A$2:$E$81"}</definedName>
    <definedName name="uoya_1" hidden="1">{"'RR'!$A$2:$E$81"}</definedName>
    <definedName name="uoya_1_1" localSheetId="13" hidden="1">{"'RR'!$A$2:$E$81"}</definedName>
    <definedName name="uoya_1_1" hidden="1">{"'RR'!$A$2:$E$81"}</definedName>
    <definedName name="uoya_1_1_1" localSheetId="13" hidden="1">{"'RR'!$A$2:$E$81"}</definedName>
    <definedName name="uoya_1_1_1" hidden="1">{"'RR'!$A$2:$E$81"}</definedName>
    <definedName name="uoya_1_2" localSheetId="13" hidden="1">{"'RR'!$A$2:$E$81"}</definedName>
    <definedName name="uoya_1_2" hidden="1">{"'RR'!$A$2:$E$81"}</definedName>
    <definedName name="uoya_2" localSheetId="13" hidden="1">{"'RR'!$A$2:$E$81"}</definedName>
    <definedName name="uoya_2" hidden="1">{"'RR'!$A$2:$E$81"}</definedName>
    <definedName name="up" localSheetId="13" hidden="1">{"'CptDifn'!$AA$32:$AG$32"}</definedName>
    <definedName name="up" hidden="1">{"'CptDifn'!$AA$32:$AG$32"}</definedName>
    <definedName name="up_1" localSheetId="13" hidden="1">{"'CptDifn'!$AA$32:$AG$32"}</definedName>
    <definedName name="up_1" hidden="1">{"'CptDifn'!$AA$32:$AG$32"}</definedName>
    <definedName name="up_1_1" localSheetId="13" hidden="1">{"'CptDifn'!$AA$32:$AG$32"}</definedName>
    <definedName name="up_1_1" hidden="1">{"'CptDifn'!$AA$32:$AG$32"}</definedName>
    <definedName name="up_1_1_1" localSheetId="13" hidden="1">{"'CptDifn'!$AA$32:$AG$32"}</definedName>
    <definedName name="up_1_1_1" hidden="1">{"'CptDifn'!$AA$32:$AG$32"}</definedName>
    <definedName name="up_1_2" localSheetId="13" hidden="1">{"'CptDifn'!$AA$32:$AG$32"}</definedName>
    <definedName name="up_1_2" hidden="1">{"'CptDifn'!$AA$32:$AG$32"}</definedName>
    <definedName name="up_2" localSheetId="13" hidden="1">{"'CptDifn'!$AA$32:$AG$32"}</definedName>
    <definedName name="up_2" hidden="1">{"'CptDifn'!$AA$32:$AG$32"}</definedName>
    <definedName name="usimin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imin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SMTeste2" localSheetId="13" hidden="1">{"'RATEIO RECEITA BRUTA'!$B$77:$C$106"}</definedName>
    <definedName name="USMTeste2" hidden="1">{"'RATEIO RECEITA BRUTA'!$B$77:$C$106"}</definedName>
    <definedName name="USMTeste3" localSheetId="13" hidden="1">{"'RATEIO RECEITA BRUTA'!$B$77:$C$106"}</definedName>
    <definedName name="USMTeste3" hidden="1">{"'RATEIO RECEITA BRUTA'!$B$77:$C$106"}</definedName>
    <definedName name="uu" hidden="1">#REF!</definedName>
    <definedName name="uu_1" localSheetId="13" hidden="1">{"'REL CUSTODIF'!$B$1:$H$72"}</definedName>
    <definedName name="uu_1" hidden="1">{"'REL CUSTODIF'!$B$1:$H$72"}</definedName>
    <definedName name="uu_1_1" localSheetId="13" hidden="1">{"'REL CUSTODIF'!$B$1:$H$72"}</definedName>
    <definedName name="uu_1_1" hidden="1">{"'REL CUSTODIF'!$B$1:$H$72"}</definedName>
    <definedName name="uu_1_1_1" localSheetId="13" hidden="1">{"'REL CUSTODIF'!$B$1:$H$72"}</definedName>
    <definedName name="uu_1_1_1" hidden="1">{"'REL CUSTODIF'!$B$1:$H$72"}</definedName>
    <definedName name="uu_1_2" localSheetId="13" hidden="1">{"'REL CUSTODIF'!$B$1:$H$72"}</definedName>
    <definedName name="uu_1_2" hidden="1">{"'REL CUSTODIF'!$B$1:$H$72"}</definedName>
    <definedName name="uu_2" localSheetId="13" hidden="1">{"'REL CUSTODIF'!$B$1:$H$72"}</definedName>
    <definedName name="uu_2" hidden="1">{"'REL CUSTODIF'!$B$1:$H$72"}</definedName>
    <definedName name="uuu" localSheetId="13" hidden="1">{#N/A,#N/A,TRUE,"Serviços"}</definedName>
    <definedName name="uuu" hidden="1">{#N/A,#N/A,TRUE,"Serviços"}</definedName>
    <definedName name="uuuu" localSheetId="13" hidden="1">{"'CptDifn'!$AA$32:$AG$32"}</definedName>
    <definedName name="uuuu" hidden="1">{"'CptDifn'!$AA$32:$AG$32"}</definedName>
    <definedName name="uuuu_1" localSheetId="13" hidden="1">{"'CptDifn'!$AA$32:$AG$32"}</definedName>
    <definedName name="uuuu_1" hidden="1">{"'CptDifn'!$AA$32:$AG$32"}</definedName>
    <definedName name="uuuu_1_1" localSheetId="13" hidden="1">{"'CptDifn'!$AA$32:$AG$32"}</definedName>
    <definedName name="uuuu_1_1" hidden="1">{"'CptDifn'!$AA$32:$AG$32"}</definedName>
    <definedName name="uuuu_1_1_1" localSheetId="13" hidden="1">{"'CptDifn'!$AA$32:$AG$32"}</definedName>
    <definedName name="uuuu_1_1_1" hidden="1">{"'CptDifn'!$AA$32:$AG$32"}</definedName>
    <definedName name="uuuu_1_2" localSheetId="13" hidden="1">{"'CptDifn'!$AA$32:$AG$32"}</definedName>
    <definedName name="uuuu_1_2" hidden="1">{"'CptDifn'!$AA$32:$AG$32"}</definedName>
    <definedName name="uuuu_2" localSheetId="13" hidden="1">{"'CptDifn'!$AA$32:$AG$32"}</definedName>
    <definedName name="uuuu_2" hidden="1">{"'CptDifn'!$AA$32:$AG$32"}</definedName>
    <definedName name="UUUUU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UUUU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uuuuu_1" localSheetId="13" hidden="1">{"'CptDifn'!$AA$32:$AG$32"}</definedName>
    <definedName name="uuuuu_1" hidden="1">{"'CptDifn'!$AA$32:$AG$32"}</definedName>
    <definedName name="uuuuu_1_1" localSheetId="13" hidden="1">{"'CptDifn'!$AA$32:$AG$32"}</definedName>
    <definedName name="uuuuu_1_1" hidden="1">{"'CptDifn'!$AA$32:$AG$32"}</definedName>
    <definedName name="uuuuu_1_1_1" localSheetId="13" hidden="1">{"'CptDifn'!$AA$32:$AG$32"}</definedName>
    <definedName name="uuuuu_1_1_1" hidden="1">{"'CptDifn'!$AA$32:$AG$32"}</definedName>
    <definedName name="uuuuu_1_2" localSheetId="13" hidden="1">{"'CptDifn'!$AA$32:$AG$32"}</definedName>
    <definedName name="uuuuu_1_2" hidden="1">{"'CptDifn'!$AA$32:$AG$32"}</definedName>
    <definedName name="uuuuu_2" localSheetId="13" hidden="1">{"'CptDifn'!$AA$32:$AG$32"}</definedName>
    <definedName name="uuuuu_2" hidden="1">{"'CptDifn'!$AA$32:$AG$32"}</definedName>
    <definedName name="UUUUUUU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UUUUU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" localSheetId="13" hidden="1">{"'CptDifn'!$AA$32:$AG$32"}</definedName>
    <definedName name="uy" hidden="1">{"'CptDifn'!$AA$32:$AG$32"}</definedName>
    <definedName name="uy_1" localSheetId="13" hidden="1">{"'CptDifn'!$AA$32:$AG$32"}</definedName>
    <definedName name="uy_1" hidden="1">{"'CptDifn'!$AA$32:$AG$32"}</definedName>
    <definedName name="uy_1_1" localSheetId="13" hidden="1">{"'CptDifn'!$AA$32:$AG$32"}</definedName>
    <definedName name="uy_1_1" hidden="1">{"'CptDifn'!$AA$32:$AG$32"}</definedName>
    <definedName name="uy_1_1_1" localSheetId="13" hidden="1">{"'CptDifn'!$AA$32:$AG$32"}</definedName>
    <definedName name="uy_1_1_1" hidden="1">{"'CptDifn'!$AA$32:$AG$32"}</definedName>
    <definedName name="uy_1_2" localSheetId="13" hidden="1">{"'CptDifn'!$AA$32:$AG$32"}</definedName>
    <definedName name="uy_1_2" hidden="1">{"'CptDifn'!$AA$32:$AG$32"}</definedName>
    <definedName name="uy_2" localSheetId="13" hidden="1">{"'CptDifn'!$AA$32:$AG$32"}</definedName>
    <definedName name="uy_2" hidden="1">{"'CptDifn'!$AA$32:$AG$32"}</definedName>
    <definedName name="uyt" hidden="1">#REF!</definedName>
    <definedName name="uyt_1" localSheetId="13" hidden="1">{"'CptDifn'!$AA$32:$AG$32"}</definedName>
    <definedName name="uyt_1" hidden="1">{"'CptDifn'!$AA$32:$AG$32"}</definedName>
    <definedName name="uyt_1_1" localSheetId="13" hidden="1">{"'CptDifn'!$AA$32:$AG$32"}</definedName>
    <definedName name="uyt_1_1" hidden="1">{"'CptDifn'!$AA$32:$AG$32"}</definedName>
    <definedName name="uyt_1_1_1" localSheetId="13" hidden="1">{"'CptDifn'!$AA$32:$AG$32"}</definedName>
    <definedName name="uyt_1_1_1" hidden="1">{"'CptDifn'!$AA$32:$AG$32"}</definedName>
    <definedName name="uyt_1_2" localSheetId="13" hidden="1">{"'CptDifn'!$AA$32:$AG$32"}</definedName>
    <definedName name="uyt_1_2" hidden="1">{"'CptDifn'!$AA$32:$AG$32"}</definedName>
    <definedName name="uyt_2" localSheetId="13" hidden="1">{"'CptDifn'!$AA$32:$AG$32"}</definedName>
    <definedName name="uyt_2" hidden="1">{"'CptDifn'!$AA$32:$AG$32"}</definedName>
    <definedName name="uyuye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ADSV" localSheetId="13" hidden="1">{"'REL CUSTODIF'!$B$1:$H$72"}</definedName>
    <definedName name="VADSV" hidden="1">{"'REL CUSTODIF'!$B$1:$H$72"}</definedName>
    <definedName name="Vagner" localSheetId="13" hidden="1">{#N/A,#N/A,FALSE,"ET-CAPA";#N/A,#N/A,FALSE,"ET-PAG1";#N/A,#N/A,FALSE,"ET-PAG2";#N/A,#N/A,FALSE,"ET-PAG3";#N/A,#N/A,FALSE,"ET-PAG4";#N/A,#N/A,FALSE,"ET-PAG5"}</definedName>
    <definedName name="Vagner" hidden="1">{#N/A,#N/A,FALSE,"ET-CAPA";#N/A,#N/A,FALSE,"ET-PAG1";#N/A,#N/A,FALSE,"ET-PAG2";#N/A,#N/A,FALSE,"ET-PAG3";#N/A,#N/A,FALSE,"ET-PAG4";#N/A,#N/A,FALSE,"ET-PAG5"}</definedName>
    <definedName name="Vagner_1" localSheetId="13" hidden="1">{#N/A,#N/A,FALSE,"ET-CAPA";#N/A,#N/A,FALSE,"ET-PAG1";#N/A,#N/A,FALSE,"ET-PAG2";#N/A,#N/A,FALSE,"ET-PAG3";#N/A,#N/A,FALSE,"ET-PAG4";#N/A,#N/A,FALSE,"ET-PAG5"}</definedName>
    <definedName name="Vagner_1" hidden="1">{#N/A,#N/A,FALSE,"ET-CAPA";#N/A,#N/A,FALSE,"ET-PAG1";#N/A,#N/A,FALSE,"ET-PAG2";#N/A,#N/A,FALSE,"ET-PAG3";#N/A,#N/A,FALSE,"ET-PAG4";#N/A,#N/A,FALSE,"ET-PAG5"}</definedName>
    <definedName name="Vagner_1_1" localSheetId="13" hidden="1">{#N/A,#N/A,FALSE,"ET-CAPA";#N/A,#N/A,FALSE,"ET-PAG1";#N/A,#N/A,FALSE,"ET-PAG2";#N/A,#N/A,FALSE,"ET-PAG3";#N/A,#N/A,FALSE,"ET-PAG4";#N/A,#N/A,FALSE,"ET-PAG5"}</definedName>
    <definedName name="Vagner_1_1" hidden="1">{#N/A,#N/A,FALSE,"ET-CAPA";#N/A,#N/A,FALSE,"ET-PAG1";#N/A,#N/A,FALSE,"ET-PAG2";#N/A,#N/A,FALSE,"ET-PAG3";#N/A,#N/A,FALSE,"ET-PAG4";#N/A,#N/A,FALSE,"ET-PAG5"}</definedName>
    <definedName name="Vagner_2" localSheetId="13" hidden="1">{#N/A,#N/A,FALSE,"ET-CAPA";#N/A,#N/A,FALSE,"ET-PAG1";#N/A,#N/A,FALSE,"ET-PAG2";#N/A,#N/A,FALSE,"ET-PAG3";#N/A,#N/A,FALSE,"ET-PAG4";#N/A,#N/A,FALSE,"ET-PAG5"}</definedName>
    <definedName name="Vagner_2" hidden="1">{#N/A,#N/A,FALSE,"ET-CAPA";#N/A,#N/A,FALSE,"ET-PAG1";#N/A,#N/A,FALSE,"ET-PAG2";#N/A,#N/A,FALSE,"ET-PAG3";#N/A,#N/A,FALSE,"ET-PAG4";#N/A,#N/A,FALSE,"ET-PAG5"}</definedName>
    <definedName name="vagoes" localSheetId="13" hidden="1">{"'gráf jan00'!$A$1:$AK$41"}</definedName>
    <definedName name="vagoes" hidden="1">{"'gráf jan00'!$A$1:$AK$41"}</definedName>
    <definedName name="vagoes_1" localSheetId="13" hidden="1">{"'gráf jan00'!$A$1:$AK$41"}</definedName>
    <definedName name="vagoes_1" hidden="1">{"'gráf jan00'!$A$1:$AK$41"}</definedName>
    <definedName name="vagoes_1_1" localSheetId="13" hidden="1">{"'gráf jan00'!$A$1:$AK$41"}</definedName>
    <definedName name="vagoes_1_1" hidden="1">{"'gráf jan00'!$A$1:$AK$41"}</definedName>
    <definedName name="vagoes_1_1_1" localSheetId="13" hidden="1">{"'gráf jan00'!$A$1:$AK$41"}</definedName>
    <definedName name="vagoes_1_1_1" hidden="1">{"'gráf jan00'!$A$1:$AK$41"}</definedName>
    <definedName name="vagoes_1_2" localSheetId="13" hidden="1">{"'gráf jan00'!$A$1:$AK$41"}</definedName>
    <definedName name="vagoes_1_2" hidden="1">{"'gráf jan00'!$A$1:$AK$41"}</definedName>
    <definedName name="vagoes_2" localSheetId="13" hidden="1">{"'gráf jan00'!$A$1:$AK$41"}</definedName>
    <definedName name="vagoes_2" hidden="1">{"'gráf jan00'!$A$1:$AK$41"}</definedName>
    <definedName name="ValeAlim">[13]DADOS!$F$11</definedName>
    <definedName name="valter" localSheetId="13" hidden="1">{"'gráf jan00'!$A$1:$AK$41"}</definedName>
    <definedName name="valter" hidden="1">{"'gráf jan00'!$A$1:$AK$41"}</definedName>
    <definedName name="valter_1" localSheetId="13" hidden="1">{"'gráf jan00'!$A$1:$AK$41"}</definedName>
    <definedName name="valter_1" hidden="1">{"'gráf jan00'!$A$1:$AK$41"}</definedName>
    <definedName name="valter_1_1" localSheetId="13" hidden="1">{"'gráf jan00'!$A$1:$AK$41"}</definedName>
    <definedName name="valter_1_1" hidden="1">{"'gráf jan00'!$A$1:$AK$41"}</definedName>
    <definedName name="valter_1_1_1" localSheetId="13" hidden="1">{"'gráf jan00'!$A$1:$AK$41"}</definedName>
    <definedName name="valter_1_1_1" hidden="1">{"'gráf jan00'!$A$1:$AK$41"}</definedName>
    <definedName name="valter_1_2" localSheetId="13" hidden="1">{"'gráf jan00'!$A$1:$AK$41"}</definedName>
    <definedName name="valter_1_2" hidden="1">{"'gráf jan00'!$A$1:$AK$41"}</definedName>
    <definedName name="valter_2" localSheetId="13" hidden="1">{"'gráf jan00'!$A$1:$AK$41"}</definedName>
    <definedName name="valter_2" hidden="1">{"'gráf jan00'!$A$1:$AK$41"}</definedName>
    <definedName name="VANIA" localSheetId="13" hidden="1">{"'RR'!$A$2:$E$81"}</definedName>
    <definedName name="VANIA" hidden="1">{"'RR'!$A$2:$E$81"}</definedName>
    <definedName name="VARI" localSheetId="13" hidden="1">{#N/A,#N/A,FALSE,"지침";#N/A,#N/A,FALSE,"환경분석";#N/A,#N/A,FALSE,"Sheet16"}</definedName>
    <definedName name="VARI" hidden="1">{#N/A,#N/A,FALSE,"지침";#N/A,#N/A,FALSE,"환경분석";#N/A,#N/A,FALSE,"Sheet16"}</definedName>
    <definedName name="VARI_1" localSheetId="13" hidden="1">{#N/A,#N/A,FALSE,"지침";#N/A,#N/A,FALSE,"환경분석";#N/A,#N/A,FALSE,"Sheet16"}</definedName>
    <definedName name="VARI_1" hidden="1">{#N/A,#N/A,FALSE,"지침";#N/A,#N/A,FALSE,"환경분석";#N/A,#N/A,FALSE,"Sheet16"}</definedName>
    <definedName name="VARI_1_1" localSheetId="13" hidden="1">{#N/A,#N/A,FALSE,"지침";#N/A,#N/A,FALSE,"환경분석";#N/A,#N/A,FALSE,"Sheet16"}</definedName>
    <definedName name="VARI_1_1" hidden="1">{#N/A,#N/A,FALSE,"지침";#N/A,#N/A,FALSE,"환경분석";#N/A,#N/A,FALSE,"Sheet16"}</definedName>
    <definedName name="VARI_1_1_1" localSheetId="13" hidden="1">{#N/A,#N/A,FALSE,"지침";#N/A,#N/A,FALSE,"환경분석";#N/A,#N/A,FALSE,"Sheet16"}</definedName>
    <definedName name="VARI_1_1_1" hidden="1">{#N/A,#N/A,FALSE,"지침";#N/A,#N/A,FALSE,"환경분석";#N/A,#N/A,FALSE,"Sheet16"}</definedName>
    <definedName name="VARI_1_2" localSheetId="13" hidden="1">{#N/A,#N/A,FALSE,"지침";#N/A,#N/A,FALSE,"환경분석";#N/A,#N/A,FALSE,"Sheet16"}</definedName>
    <definedName name="VARI_1_2" hidden="1">{#N/A,#N/A,FALSE,"지침";#N/A,#N/A,FALSE,"환경분석";#N/A,#N/A,FALSE,"Sheet16"}</definedName>
    <definedName name="VARI_2" localSheetId="13" hidden="1">{#N/A,#N/A,FALSE,"지침";#N/A,#N/A,FALSE,"환경분석";#N/A,#N/A,FALSE,"Sheet16"}</definedName>
    <definedName name="VARI_2" hidden="1">{#N/A,#N/A,FALSE,"지침";#N/A,#N/A,FALSE,"환경분석";#N/A,#N/A,FALSE,"Sheet16"}</definedName>
    <definedName name="VARIA" localSheetId="13" hidden="1">{#N/A,#N/A,FALSE,"지침";#N/A,#N/A,FALSE,"환경분석";#N/A,#N/A,FALSE,"Sheet16"}</definedName>
    <definedName name="VARIA" hidden="1">{#N/A,#N/A,FALSE,"지침";#N/A,#N/A,FALSE,"환경분석";#N/A,#N/A,FALSE,"Sheet16"}</definedName>
    <definedName name="VARIA_1" localSheetId="13" hidden="1">{#N/A,#N/A,FALSE,"지침";#N/A,#N/A,FALSE,"환경분석";#N/A,#N/A,FALSE,"Sheet16"}</definedName>
    <definedName name="VARIA_1" hidden="1">{#N/A,#N/A,FALSE,"지침";#N/A,#N/A,FALSE,"환경분석";#N/A,#N/A,FALSE,"Sheet16"}</definedName>
    <definedName name="VARIA_1_1" localSheetId="13" hidden="1">{#N/A,#N/A,FALSE,"지침";#N/A,#N/A,FALSE,"환경분석";#N/A,#N/A,FALSE,"Sheet16"}</definedName>
    <definedName name="VARIA_1_1" hidden="1">{#N/A,#N/A,FALSE,"지침";#N/A,#N/A,FALSE,"환경분석";#N/A,#N/A,FALSE,"Sheet16"}</definedName>
    <definedName name="VARIA_1_1_1" localSheetId="13" hidden="1">{#N/A,#N/A,FALSE,"지침";#N/A,#N/A,FALSE,"환경분석";#N/A,#N/A,FALSE,"Sheet16"}</definedName>
    <definedName name="VARIA_1_1_1" hidden="1">{#N/A,#N/A,FALSE,"지침";#N/A,#N/A,FALSE,"환경분석";#N/A,#N/A,FALSE,"Sheet16"}</definedName>
    <definedName name="VARIA_1_2" localSheetId="13" hidden="1">{#N/A,#N/A,FALSE,"지침";#N/A,#N/A,FALSE,"환경분석";#N/A,#N/A,FALSE,"Sheet16"}</definedName>
    <definedName name="VARIA_1_2" hidden="1">{#N/A,#N/A,FALSE,"지침";#N/A,#N/A,FALSE,"환경분석";#N/A,#N/A,FALSE,"Sheet16"}</definedName>
    <definedName name="VARIA_2" localSheetId="13" hidden="1">{#N/A,#N/A,FALSE,"지침";#N/A,#N/A,FALSE,"환경분석";#N/A,#N/A,FALSE,"Sheet16"}</definedName>
    <definedName name="VARIA_2" hidden="1">{#N/A,#N/A,FALSE,"지침";#N/A,#N/A,FALSE,"환경분석";#N/A,#N/A,FALSE,"Sheet16"}</definedName>
    <definedName name="VD" localSheetId="13" hidden="1">{"'Quadro'!$A$4:$BG$78"}</definedName>
    <definedName name="VD" hidden="1">{"'Quadro'!$A$4:$BG$78"}</definedName>
    <definedName name="VD_1" localSheetId="13" hidden="1">{"'Quadro'!$A$4:$BG$78"}</definedName>
    <definedName name="VD_1" hidden="1">{"'Quadro'!$A$4:$BG$78"}</definedName>
    <definedName name="VD_1_1" localSheetId="13" hidden="1">{"'Quadro'!$A$4:$BG$78"}</definedName>
    <definedName name="VD_1_1" hidden="1">{"'Quadro'!$A$4:$BG$78"}</definedName>
    <definedName name="VD_1_1_1" localSheetId="13" hidden="1">{"'Quadro'!$A$4:$BG$78"}</definedName>
    <definedName name="VD_1_1_1" hidden="1">{"'Quadro'!$A$4:$BG$78"}</definedName>
    <definedName name="VD_1_2" localSheetId="13" hidden="1">{"'Quadro'!$A$4:$BG$78"}</definedName>
    <definedName name="VD_1_2" hidden="1">{"'Quadro'!$A$4:$BG$78"}</definedName>
    <definedName name="VD_2" localSheetId="13" hidden="1">{"'Quadro'!$A$4:$BG$78"}</definedName>
    <definedName name="VD_2" hidden="1">{"'Quadro'!$A$4:$BG$78"}</definedName>
    <definedName name="vdlkn" localSheetId="13" hidden="1">{"'gráf jan00'!$A$1:$AK$41"}</definedName>
    <definedName name="vdlkn" hidden="1">{"'gráf jan00'!$A$1:$AK$41"}</definedName>
    <definedName name="vdlkn_1" localSheetId="13" hidden="1">{"'gráf jan00'!$A$1:$AK$41"}</definedName>
    <definedName name="vdlkn_1" hidden="1">{"'gráf jan00'!$A$1:$AK$41"}</definedName>
    <definedName name="vdlkn_1_1" localSheetId="13" hidden="1">{"'gráf jan00'!$A$1:$AK$41"}</definedName>
    <definedName name="vdlkn_1_1" hidden="1">{"'gráf jan00'!$A$1:$AK$41"}</definedName>
    <definedName name="vdlkn_1_1_1" localSheetId="13" hidden="1">{"'gráf jan00'!$A$1:$AK$41"}</definedName>
    <definedName name="vdlkn_1_1_1" hidden="1">{"'gráf jan00'!$A$1:$AK$41"}</definedName>
    <definedName name="vdlkn_1_2" localSheetId="13" hidden="1">{"'gráf jan00'!$A$1:$AK$41"}</definedName>
    <definedName name="vdlkn_1_2" hidden="1">{"'gráf jan00'!$A$1:$AK$41"}</definedName>
    <definedName name="vdlkn_2" localSheetId="13" hidden="1">{"'gráf jan00'!$A$1:$AK$41"}</definedName>
    <definedName name="vdlkn_2" hidden="1">{"'gráf jan00'!$A$1:$AK$41"}</definedName>
    <definedName name="vdnkldv" localSheetId="13" hidden="1">{"'gráf jan00'!$A$1:$AK$41"}</definedName>
    <definedName name="vdnkldv" hidden="1">{"'gráf jan00'!$A$1:$AK$41"}</definedName>
    <definedName name="vdnkldv_1" localSheetId="13" hidden="1">{"'gráf jan00'!$A$1:$AK$41"}</definedName>
    <definedName name="vdnkldv_1" hidden="1">{"'gráf jan00'!$A$1:$AK$41"}</definedName>
    <definedName name="vdnkldv_1_1" localSheetId="13" hidden="1">{"'gráf jan00'!$A$1:$AK$41"}</definedName>
    <definedName name="vdnkldv_1_1" hidden="1">{"'gráf jan00'!$A$1:$AK$41"}</definedName>
    <definedName name="vdnkldv_1_1_1" localSheetId="13" hidden="1">{"'gráf jan00'!$A$1:$AK$41"}</definedName>
    <definedName name="vdnkldv_1_1_1" hidden="1">{"'gráf jan00'!$A$1:$AK$41"}</definedName>
    <definedName name="vdnkldv_1_2" localSheetId="13" hidden="1">{"'gráf jan00'!$A$1:$AK$41"}</definedName>
    <definedName name="vdnkldv_1_2" hidden="1">{"'gráf jan00'!$A$1:$AK$41"}</definedName>
    <definedName name="vdnkldv_2" localSheetId="13" hidden="1">{"'gráf jan00'!$A$1:$AK$41"}</definedName>
    <definedName name="vdnkldv_2" hidden="1">{"'gráf jan00'!$A$1:$AK$41"}</definedName>
    <definedName name="vdnlke" localSheetId="13" hidden="1">{"'gráf jan00'!$A$1:$AK$41"}</definedName>
    <definedName name="vdnlke" hidden="1">{"'gráf jan00'!$A$1:$AK$41"}</definedName>
    <definedName name="vdnlke_1" localSheetId="13" hidden="1">{"'gráf jan00'!$A$1:$AK$41"}</definedName>
    <definedName name="vdnlke_1" hidden="1">{"'gráf jan00'!$A$1:$AK$41"}</definedName>
    <definedName name="vdnlke_1_1" localSheetId="13" hidden="1">{"'gráf jan00'!$A$1:$AK$41"}</definedName>
    <definedName name="vdnlke_1_1" hidden="1">{"'gráf jan00'!$A$1:$AK$41"}</definedName>
    <definedName name="vdnlke_1_1_1" localSheetId="13" hidden="1">{"'gráf jan00'!$A$1:$AK$41"}</definedName>
    <definedName name="vdnlke_1_1_1" hidden="1">{"'gráf jan00'!$A$1:$AK$41"}</definedName>
    <definedName name="vdnlke_1_2" localSheetId="13" hidden="1">{"'gráf jan00'!$A$1:$AK$41"}</definedName>
    <definedName name="vdnlke_1_2" hidden="1">{"'gráf jan00'!$A$1:$AK$41"}</definedName>
    <definedName name="vdnlke_2" localSheetId="13" hidden="1">{"'gráf jan00'!$A$1:$AK$41"}</definedName>
    <definedName name="vdnlke_2" hidden="1">{"'gráf jan00'!$A$1:$AK$41"}</definedName>
    <definedName name="veiculo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veiculo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VERLUCRO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fdasf" localSheetId="13" hidden="1">{"'gráf jan00'!$A$1:$AK$41"}</definedName>
    <definedName name="vfdasf" hidden="1">{"'gráf jan00'!$A$1:$AK$41"}</definedName>
    <definedName name="vfdasf_1" localSheetId="13" hidden="1">{"'gráf jan00'!$A$1:$AK$41"}</definedName>
    <definedName name="vfdasf_1" hidden="1">{"'gráf jan00'!$A$1:$AK$41"}</definedName>
    <definedName name="vfdasf_1_1" localSheetId="13" hidden="1">{"'gráf jan00'!$A$1:$AK$41"}</definedName>
    <definedName name="vfdasf_1_1" hidden="1">{"'gráf jan00'!$A$1:$AK$41"}</definedName>
    <definedName name="vfdasf_1_1_1" localSheetId="13" hidden="1">{"'gráf jan00'!$A$1:$AK$41"}</definedName>
    <definedName name="vfdasf_1_1_1" hidden="1">{"'gráf jan00'!$A$1:$AK$41"}</definedName>
    <definedName name="vfdasf_1_2" localSheetId="13" hidden="1">{"'gráf jan00'!$A$1:$AK$41"}</definedName>
    <definedName name="vfdasf_1_2" hidden="1">{"'gráf jan00'!$A$1:$AK$41"}</definedName>
    <definedName name="vfdasf_2" localSheetId="13" hidden="1">{"'gráf jan00'!$A$1:$AK$41"}</definedName>
    <definedName name="vfdasf_2" hidden="1">{"'gráf jan00'!$A$1:$AK$41"}</definedName>
    <definedName name="VFVV" localSheetId="13" hidden="1">{#N/A,#N/A,FALSE,"Aging Summary";#N/A,#N/A,FALSE,"Ratio Analysis";#N/A,#N/A,FALSE,"Test 120 Day Accts";#N/A,#N/A,FALSE,"Tickmarks"}</definedName>
    <definedName name="VFVV" hidden="1">{#N/A,#N/A,FALSE,"Aging Summary";#N/A,#N/A,FALSE,"Ratio Analysis";#N/A,#N/A,FALSE,"Test 120 Day Accts";#N/A,#N/A,FALSE,"Tickmarks"}</definedName>
    <definedName name="VFVV_1" localSheetId="13" hidden="1">{#N/A,#N/A,FALSE,"Aging Summary";#N/A,#N/A,FALSE,"Ratio Analysis";#N/A,#N/A,FALSE,"Test 120 Day Accts";#N/A,#N/A,FALSE,"Tickmarks"}</definedName>
    <definedName name="VFVV_1" hidden="1">{#N/A,#N/A,FALSE,"Aging Summary";#N/A,#N/A,FALSE,"Ratio Analysis";#N/A,#N/A,FALSE,"Test 120 Day Accts";#N/A,#N/A,FALSE,"Tickmarks"}</definedName>
    <definedName name="VGT" localSheetId="13" hidden="1">{#N/A,#N/A,FALSE,"Aging Summary";#N/A,#N/A,FALSE,"Ratio Analysis";#N/A,#N/A,FALSE,"Test 120 Day Accts";#N/A,#N/A,FALSE,"Tickmarks"}</definedName>
    <definedName name="VGT" hidden="1">{#N/A,#N/A,FALSE,"Aging Summary";#N/A,#N/A,FALSE,"Ratio Analysis";#N/A,#N/A,FALSE,"Test 120 Day Accts";#N/A,#N/A,FALSE,"Tickmarks"}</definedName>
    <definedName name="VGT_1" localSheetId="13" hidden="1">{#N/A,#N/A,FALSE,"Aging Summary";#N/A,#N/A,FALSE,"Ratio Analysis";#N/A,#N/A,FALSE,"Test 120 Day Accts";#N/A,#N/A,FALSE,"Tickmarks"}</definedName>
    <definedName name="VGT_1" hidden="1">{#N/A,#N/A,FALSE,"Aging Summary";#N/A,#N/A,FALSE,"Ratio Analysis";#N/A,#N/A,FALSE,"Test 120 Day Accts";#N/A,#N/A,FALSE,"Tickmarks"}</definedName>
    <definedName name="VGTS" localSheetId="13" hidden="1">{#N/A,#N/A,FALSE,"Aging Summary";#N/A,#N/A,FALSE,"Ratio Analysis";#N/A,#N/A,FALSE,"Test 120 Day Accts";#N/A,#N/A,FALSE,"Tickmarks"}</definedName>
    <definedName name="VGTS" hidden="1">{#N/A,#N/A,FALSE,"Aging Summary";#N/A,#N/A,FALSE,"Ratio Analysis";#N/A,#N/A,FALSE,"Test 120 Day Accts";#N/A,#N/A,FALSE,"Tickmarks"}</definedName>
    <definedName name="VGTS_1" localSheetId="13" hidden="1">{#N/A,#N/A,FALSE,"Aging Summary";#N/A,#N/A,FALSE,"Ratio Analysis";#N/A,#N/A,FALSE,"Test 120 Day Accts";#N/A,#N/A,FALSE,"Tickmarks"}</definedName>
    <definedName name="VGTS_1" hidden="1">{#N/A,#N/A,FALSE,"Aging Summary";#N/A,#N/A,FALSE,"Ratio Analysis";#N/A,#N/A,FALSE,"Test 120 Day Accts";#N/A,#N/A,FALSE,"Tickmarks"}</definedName>
    <definedName name="vgvjh" localSheetId="13" hidden="1">{"'gráf jan00'!$A$1:$AK$41"}</definedName>
    <definedName name="vgvjh" hidden="1">{"'gráf jan00'!$A$1:$AK$41"}</definedName>
    <definedName name="V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COTR" localSheetId="13" hidden="1">{#N/A,#N/A,FALSE,"PCOL"}</definedName>
    <definedName name="VICOTR" hidden="1">{#N/A,#N/A,FALSE,"PCOL"}</definedName>
    <definedName name="vii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T" localSheetId="13" hidden="1">{"'gráf jan00'!$A$1:$AK$41"}</definedName>
    <definedName name="VIT" hidden="1">{"'gráf jan00'!$A$1:$AK$41"}</definedName>
    <definedName name="vitor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vitor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vndkl" localSheetId="13" hidden="1">{"'gráf jan00'!$A$1:$AK$41"}</definedName>
    <definedName name="vndkl" hidden="1">{"'gráf jan00'!$A$1:$AK$41"}</definedName>
    <definedName name="vndkl_1" localSheetId="13" hidden="1">{"'gráf jan00'!$A$1:$AK$41"}</definedName>
    <definedName name="vndkl_1" hidden="1">{"'gráf jan00'!$A$1:$AK$41"}</definedName>
    <definedName name="vndkl_1_1" localSheetId="13" hidden="1">{"'gráf jan00'!$A$1:$AK$41"}</definedName>
    <definedName name="vndkl_1_1" hidden="1">{"'gráf jan00'!$A$1:$AK$41"}</definedName>
    <definedName name="vndkl_1_1_1" localSheetId="13" hidden="1">{"'gráf jan00'!$A$1:$AK$41"}</definedName>
    <definedName name="vndkl_1_1_1" hidden="1">{"'gráf jan00'!$A$1:$AK$41"}</definedName>
    <definedName name="vndkl_1_2" localSheetId="13" hidden="1">{"'gráf jan00'!$A$1:$AK$41"}</definedName>
    <definedName name="vndkl_1_2" hidden="1">{"'gráf jan00'!$A$1:$AK$41"}</definedName>
    <definedName name="vndkl_2" localSheetId="13" hidden="1">{"'gráf jan00'!$A$1:$AK$41"}</definedName>
    <definedName name="vndkl_2" hidden="1">{"'gráf jan00'!$A$1:$AK$41"}</definedName>
    <definedName name="vndlk" localSheetId="13" hidden="1">{"'gráf jan00'!$A$1:$AK$41"}</definedName>
    <definedName name="vndlk" hidden="1">{"'gráf jan00'!$A$1:$AK$41"}</definedName>
    <definedName name="vndlk_1" localSheetId="13" hidden="1">{"'gráf jan00'!$A$1:$AK$41"}</definedName>
    <definedName name="vndlk_1" hidden="1">{"'gráf jan00'!$A$1:$AK$41"}</definedName>
    <definedName name="vndlk_1_1" localSheetId="13" hidden="1">{"'gráf jan00'!$A$1:$AK$41"}</definedName>
    <definedName name="vndlk_1_1" hidden="1">{"'gráf jan00'!$A$1:$AK$41"}</definedName>
    <definedName name="vndlk_1_1_1" localSheetId="13" hidden="1">{"'gráf jan00'!$A$1:$AK$41"}</definedName>
    <definedName name="vndlk_1_1_1" hidden="1">{"'gráf jan00'!$A$1:$AK$41"}</definedName>
    <definedName name="vndlk_1_2" localSheetId="13" hidden="1">{"'gráf jan00'!$A$1:$AK$41"}</definedName>
    <definedName name="vndlk_1_2" hidden="1">{"'gráf jan00'!$A$1:$AK$41"}</definedName>
    <definedName name="vndlk_2" localSheetId="13" hidden="1">{"'gráf jan00'!$A$1:$AK$41"}</definedName>
    <definedName name="vndlk_2" hidden="1">{"'gráf jan00'!$A$1:$AK$41"}</definedName>
    <definedName name="vndnkl" localSheetId="13" hidden="1">{"'gráf jan00'!$A$1:$AK$41"}</definedName>
    <definedName name="vndnkl" hidden="1">{"'gráf jan00'!$A$1:$AK$41"}</definedName>
    <definedName name="vndnkl_1" localSheetId="13" hidden="1">{"'gráf jan00'!$A$1:$AK$41"}</definedName>
    <definedName name="vndnkl_1" hidden="1">{"'gráf jan00'!$A$1:$AK$41"}</definedName>
    <definedName name="vndnkl_1_1" localSheetId="13" hidden="1">{"'gráf jan00'!$A$1:$AK$41"}</definedName>
    <definedName name="vndnkl_1_1" hidden="1">{"'gráf jan00'!$A$1:$AK$41"}</definedName>
    <definedName name="vndnkl_1_1_1" localSheetId="13" hidden="1">{"'gráf jan00'!$A$1:$AK$41"}</definedName>
    <definedName name="vndnkl_1_1_1" hidden="1">{"'gráf jan00'!$A$1:$AK$41"}</definedName>
    <definedName name="vndnkl_1_2" localSheetId="13" hidden="1">{"'gráf jan00'!$A$1:$AK$41"}</definedName>
    <definedName name="vndnkl_1_2" hidden="1">{"'gráf jan00'!$A$1:$AK$41"}</definedName>
    <definedName name="vndnkl_2" localSheetId="13" hidden="1">{"'gráf jan00'!$A$1:$AK$41"}</definedName>
    <definedName name="vndnkl_2" hidden="1">{"'gráf jan00'!$A$1:$AK$41"}</definedName>
    <definedName name="vnmd" localSheetId="13" hidden="1">{"'gráf jan00'!$A$1:$AK$41"}</definedName>
    <definedName name="vnmd" hidden="1">{"'gráf jan00'!$A$1:$AK$41"}</definedName>
    <definedName name="vnmd_1" localSheetId="13" hidden="1">{"'gráf jan00'!$A$1:$AK$41"}</definedName>
    <definedName name="vnmd_1" hidden="1">{"'gráf jan00'!$A$1:$AK$41"}</definedName>
    <definedName name="vnmd_1_1" localSheetId="13" hidden="1">{"'gráf jan00'!$A$1:$AK$41"}</definedName>
    <definedName name="vnmd_1_1" hidden="1">{"'gráf jan00'!$A$1:$AK$41"}</definedName>
    <definedName name="vnmd_1_1_1" localSheetId="13" hidden="1">{"'gráf jan00'!$A$1:$AK$41"}</definedName>
    <definedName name="vnmd_1_1_1" hidden="1">{"'gráf jan00'!$A$1:$AK$41"}</definedName>
    <definedName name="vnmd_1_2" localSheetId="13" hidden="1">{"'gráf jan00'!$A$1:$AK$41"}</definedName>
    <definedName name="vnmd_1_2" hidden="1">{"'gráf jan00'!$A$1:$AK$41"}</definedName>
    <definedName name="vnmd_2" localSheetId="13" hidden="1">{"'gráf jan00'!$A$1:$AK$41"}</definedName>
    <definedName name="vnmd_2" hidden="1">{"'gráf jan00'!$A$1:$AK$41"}</definedName>
    <definedName name="Volume" localSheetId="13" hidden="1">{"'CptDifn'!$AA$32:$AG$32"}</definedName>
    <definedName name="Volume" hidden="1">{"'CptDifn'!$AA$32:$AG$32"}</definedName>
    <definedName name="volume1" localSheetId="13" hidden="1">{"'RR'!$A$2:$E$81"}</definedName>
    <definedName name="volume1" hidden="1">{"'RR'!$A$2:$E$81"}</definedName>
    <definedName name="vp" localSheetId="13" hidden="1">{"'Quadro'!$A$4:$BG$78"}</definedName>
    <definedName name="vp" hidden="1">{"'Quadro'!$A$4:$BG$78"}</definedName>
    <definedName name="vp_1" localSheetId="13" hidden="1">{"'Quadro'!$A$4:$BG$78"}</definedName>
    <definedName name="vp_1" hidden="1">{"'Quadro'!$A$4:$BG$78"}</definedName>
    <definedName name="vp_1_1" localSheetId="13" hidden="1">{"'Quadro'!$A$4:$BG$78"}</definedName>
    <definedName name="vp_1_1" hidden="1">{"'Quadro'!$A$4:$BG$78"}</definedName>
    <definedName name="vp_1_1_1" localSheetId="13" hidden="1">{"'Quadro'!$A$4:$BG$78"}</definedName>
    <definedName name="vp_1_1_1" hidden="1">{"'Quadro'!$A$4:$BG$78"}</definedName>
    <definedName name="vp_1_2" localSheetId="13" hidden="1">{"'Quadro'!$A$4:$BG$78"}</definedName>
    <definedName name="vp_1_2" hidden="1">{"'Quadro'!$A$4:$BG$78"}</definedName>
    <definedName name="vp_2" localSheetId="13" hidden="1">{"'Quadro'!$A$4:$BG$78"}</definedName>
    <definedName name="vp_2" hidden="1">{"'Quadro'!$A$4:$BG$78"}</definedName>
    <definedName name="VPL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" hidden="1">#REF!</definedName>
    <definedName name="vv_1" localSheetId="13" hidden="1">{"'CptDifn'!$AA$32:$AG$32"}</definedName>
    <definedName name="vv_1" hidden="1">{"'CptDifn'!$AA$32:$AG$32"}</definedName>
    <definedName name="vv_1_1" localSheetId="13" hidden="1">{"'CptDifn'!$AA$32:$AG$32"}</definedName>
    <definedName name="vv_1_1" hidden="1">{"'CptDifn'!$AA$32:$AG$32"}</definedName>
    <definedName name="vv_1_1_1" localSheetId="13" hidden="1">{"'CptDifn'!$AA$32:$AG$32"}</definedName>
    <definedName name="vv_1_1_1" hidden="1">{"'CptDifn'!$AA$32:$AG$32"}</definedName>
    <definedName name="vv_1_2" localSheetId="13" hidden="1">{"'CptDifn'!$AA$32:$AG$32"}</definedName>
    <definedName name="vv_1_2" hidden="1">{"'CptDifn'!$AA$32:$AG$32"}</definedName>
    <definedName name="vv_2" localSheetId="13" hidden="1">{"'CptDifn'!$AA$32:$AG$32"}</definedName>
    <definedName name="vv_2" hidden="1">{"'CptDifn'!$AA$32:$AG$32"}</definedName>
    <definedName name="vvv" localSheetId="13" hidden="1">{#N/A,#N/A,FALSE,"MO (2)"}</definedName>
    <definedName name="vvv" hidden="1">{#N/A,#N/A,FALSE,"MO (2)"}</definedName>
    <definedName name="vvv_1" localSheetId="13" hidden="1">{"'teste'!$B$2:$R$49"}</definedName>
    <definedName name="vvv_1" hidden="1">{"'teste'!$B$2:$R$49"}</definedName>
    <definedName name="vvv_1_1" localSheetId="13" hidden="1">{"'teste'!$B$2:$R$49"}</definedName>
    <definedName name="vvv_1_1" hidden="1">{"'teste'!$B$2:$R$49"}</definedName>
    <definedName name="vvv_1_1_1" localSheetId="13" hidden="1">{"'teste'!$B$2:$R$49"}</definedName>
    <definedName name="vvv_1_1_1" hidden="1">{"'teste'!$B$2:$R$49"}</definedName>
    <definedName name="vvv_1_2" localSheetId="13" hidden="1">{"'teste'!$B$2:$R$49"}</definedName>
    <definedName name="vvv_1_2" hidden="1">{"'teste'!$B$2:$R$49"}</definedName>
    <definedName name="vvv_2" localSheetId="13" hidden="1">{"'teste'!$B$2:$R$49"}</definedName>
    <definedName name="vvv_2" hidden="1">{"'teste'!$B$2:$R$49"}</definedName>
    <definedName name="VVV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vvvvvvvvvvvvvvvvvvvvvv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vvvvvvvvvvvvvvvvvvvvvvv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xs" localSheetId="13" hidden="1">{"'RR'!$A$2:$E$81"}</definedName>
    <definedName name="vxs" hidden="1">{"'RR'!$A$2:$E$81"}</definedName>
    <definedName name="vxs_1" localSheetId="13" hidden="1">{"'RR'!$A$2:$E$81"}</definedName>
    <definedName name="vxs_1" hidden="1">{"'RR'!$A$2:$E$81"}</definedName>
    <definedName name="vxs_1_1" localSheetId="13" hidden="1">{"'RR'!$A$2:$E$81"}</definedName>
    <definedName name="vxs_1_1" hidden="1">{"'RR'!$A$2:$E$81"}</definedName>
    <definedName name="vxs_1_1_1" localSheetId="13" hidden="1">{"'RR'!$A$2:$E$81"}</definedName>
    <definedName name="vxs_1_1_1" hidden="1">{"'RR'!$A$2:$E$81"}</definedName>
    <definedName name="vxs_1_2" localSheetId="13" hidden="1">{"'RR'!$A$2:$E$81"}</definedName>
    <definedName name="vxs_1_2" hidden="1">{"'RR'!$A$2:$E$81"}</definedName>
    <definedName name="vxs_2" localSheetId="13" hidden="1">{"'RR'!$A$2:$E$81"}</definedName>
    <definedName name="vxs_2" hidden="1">{"'RR'!$A$2:$E$81"}</definedName>
    <definedName name="w" hidden="1">#REF!</definedName>
    <definedName name="w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a" localSheetId="13" hidden="1">{"'CptDifn'!$AA$32:$AG$32"}</definedName>
    <definedName name="wa" hidden="1">{"'CptDifn'!$AA$32:$AG$32"}</definedName>
    <definedName name="wa_1" localSheetId="13" hidden="1">{"'CptDifn'!$AA$32:$AG$32"}</definedName>
    <definedName name="wa_1" hidden="1">{"'CptDifn'!$AA$32:$AG$32"}</definedName>
    <definedName name="wa_1_1" localSheetId="13" hidden="1">{"'CptDifn'!$AA$32:$AG$32"}</definedName>
    <definedName name="wa_1_1" hidden="1">{"'CptDifn'!$AA$32:$AG$32"}</definedName>
    <definedName name="wa_1_1_1" localSheetId="13" hidden="1">{"'CptDifn'!$AA$32:$AG$32"}</definedName>
    <definedName name="wa_1_1_1" hidden="1">{"'CptDifn'!$AA$32:$AG$32"}</definedName>
    <definedName name="wa_1_2" localSheetId="13" hidden="1">{"'CptDifn'!$AA$32:$AG$32"}</definedName>
    <definedName name="wa_1_2" hidden="1">{"'CptDifn'!$AA$32:$AG$32"}</definedName>
    <definedName name="wa_2" localSheetId="13" hidden="1">{"'CptDifn'!$AA$32:$AG$32"}</definedName>
    <definedName name="wa_2" hidden="1">{"'CptDifn'!$AA$32:$AG$32"}</definedName>
    <definedName name="waas" localSheetId="13" hidden="1">{"'Quadro'!$A$4:$BG$78"}</definedName>
    <definedName name="waas" hidden="1">{"'Quadro'!$A$4:$BG$78"}</definedName>
    <definedName name="waas_1" localSheetId="13" hidden="1">{"'Quadro'!$A$4:$BG$78"}</definedName>
    <definedName name="waas_1" hidden="1">{"'Quadro'!$A$4:$BG$78"}</definedName>
    <definedName name="waas_1_1" localSheetId="13" hidden="1">{"'Quadro'!$A$4:$BG$78"}</definedName>
    <definedName name="waas_1_1" hidden="1">{"'Quadro'!$A$4:$BG$78"}</definedName>
    <definedName name="waas_1_1_1" localSheetId="13" hidden="1">{"'Quadro'!$A$4:$BG$78"}</definedName>
    <definedName name="waas_1_1_1" hidden="1">{"'Quadro'!$A$4:$BG$78"}</definedName>
    <definedName name="waas_1_2" localSheetId="13" hidden="1">{"'Quadro'!$A$4:$BG$78"}</definedName>
    <definedName name="waas_1_2" hidden="1">{"'Quadro'!$A$4:$BG$78"}</definedName>
    <definedName name="waas_2" localSheetId="13" hidden="1">{"'Quadro'!$A$4:$BG$78"}</definedName>
    <definedName name="waas_2" hidden="1">{"'Quadro'!$A$4:$BG$78"}</definedName>
    <definedName name="wadfaw" localSheetId="13" hidden="1">{#N/A,#N/A,TRUE,"indice";#N/A,#N/A,TRUE,"indicadores";#N/A,#N/A,TRUE,"comentarios"}</definedName>
    <definedName name="wadfaw" hidden="1">{#N/A,#N/A,TRUE,"indice";#N/A,#N/A,TRUE,"indicadores";#N/A,#N/A,TRUE,"comentarios"}</definedName>
    <definedName name="wadfaw_1" localSheetId="13" hidden="1">{#N/A,#N/A,TRUE,"indice";#N/A,#N/A,TRUE,"indicadores";#N/A,#N/A,TRUE,"comentarios"}</definedName>
    <definedName name="wadfaw_1" hidden="1">{#N/A,#N/A,TRUE,"indice";#N/A,#N/A,TRUE,"indicadores";#N/A,#N/A,TRUE,"comentarios"}</definedName>
    <definedName name="wadfaw_1_1" localSheetId="13" hidden="1">{#N/A,#N/A,TRUE,"indice";#N/A,#N/A,TRUE,"indicadores";#N/A,#N/A,TRUE,"comentarios"}</definedName>
    <definedName name="wadfaw_1_1" hidden="1">{#N/A,#N/A,TRUE,"indice";#N/A,#N/A,TRUE,"indicadores";#N/A,#N/A,TRUE,"comentarios"}</definedName>
    <definedName name="wadfaw_1_1_1" localSheetId="13" hidden="1">{#N/A,#N/A,TRUE,"indice";#N/A,#N/A,TRUE,"indicadores";#N/A,#N/A,TRUE,"comentarios"}</definedName>
    <definedName name="wadfaw_1_1_1" hidden="1">{#N/A,#N/A,TRUE,"indice";#N/A,#N/A,TRUE,"indicadores";#N/A,#N/A,TRUE,"comentarios"}</definedName>
    <definedName name="wadfaw_1_2" localSheetId="13" hidden="1">{#N/A,#N/A,TRUE,"indice";#N/A,#N/A,TRUE,"indicadores";#N/A,#N/A,TRUE,"comentarios"}</definedName>
    <definedName name="wadfaw_1_2" hidden="1">{#N/A,#N/A,TRUE,"indice";#N/A,#N/A,TRUE,"indicadores";#N/A,#N/A,TRUE,"comentarios"}</definedName>
    <definedName name="wadfaw_2" localSheetId="13" hidden="1">{#N/A,#N/A,TRUE,"indice";#N/A,#N/A,TRUE,"indicadores";#N/A,#N/A,TRUE,"comentarios"}</definedName>
    <definedName name="wadfaw_2" hidden="1">{#N/A,#N/A,TRUE,"indice";#N/A,#N/A,TRUE,"indicadores";#N/A,#N/A,TRUE,"comentarios"}</definedName>
    <definedName name="was" localSheetId="13" hidden="1">{#N/A,#N/A,FALSE,"Aging Summary";#N/A,#N/A,FALSE,"Ratio Analysis";#N/A,#N/A,FALSE,"Test 120 Day Accts";#N/A,#N/A,FALSE,"Tickmarks"}</definedName>
    <definedName name="was" hidden="1">{#N/A,#N/A,FALSE,"Aging Summary";#N/A,#N/A,FALSE,"Ratio Analysis";#N/A,#N/A,FALSE,"Test 120 Day Accts";#N/A,#N/A,FALSE,"Tickmarks"}</definedName>
    <definedName name="was_1" localSheetId="13" hidden="1">{#N/A,#N/A,FALSE,"Aging Summary";#N/A,#N/A,FALSE,"Ratio Analysis";#N/A,#N/A,FALSE,"Test 120 Day Accts";#N/A,#N/A,FALSE,"Tickmarks"}</definedName>
    <definedName name="was_1" hidden="1">{#N/A,#N/A,FALSE,"Aging Summary";#N/A,#N/A,FALSE,"Ratio Analysis";#N/A,#N/A,FALSE,"Test 120 Day Accts";#N/A,#N/A,FALSE,"Tickmarks"}</definedName>
    <definedName name="was_1_1" localSheetId="13" hidden="1">{#N/A,#N/A,FALSE,"Aging Summary";#N/A,#N/A,FALSE,"Ratio Analysis";#N/A,#N/A,FALSE,"Test 120 Day Accts";#N/A,#N/A,FALSE,"Tickmarks"}</definedName>
    <definedName name="was_1_1" hidden="1">{#N/A,#N/A,FALSE,"Aging Summary";#N/A,#N/A,FALSE,"Ratio Analysis";#N/A,#N/A,FALSE,"Test 120 Day Accts";#N/A,#N/A,FALSE,"Tickmarks"}</definedName>
    <definedName name="was_1_1_1" localSheetId="13" hidden="1">{#N/A,#N/A,FALSE,"Aging Summary";#N/A,#N/A,FALSE,"Ratio Analysis";#N/A,#N/A,FALSE,"Test 120 Day Accts";#N/A,#N/A,FALSE,"Tickmarks"}</definedName>
    <definedName name="was_1_1_1" hidden="1">{#N/A,#N/A,FALSE,"Aging Summary";#N/A,#N/A,FALSE,"Ratio Analysis";#N/A,#N/A,FALSE,"Test 120 Day Accts";#N/A,#N/A,FALSE,"Tickmarks"}</definedName>
    <definedName name="was_1_2" localSheetId="13" hidden="1">{#N/A,#N/A,FALSE,"Aging Summary";#N/A,#N/A,FALSE,"Ratio Analysis";#N/A,#N/A,FALSE,"Test 120 Day Accts";#N/A,#N/A,FALSE,"Tickmarks"}</definedName>
    <definedName name="was_1_2" hidden="1">{#N/A,#N/A,FALSE,"Aging Summary";#N/A,#N/A,FALSE,"Ratio Analysis";#N/A,#N/A,FALSE,"Test 120 Day Accts";#N/A,#N/A,FALSE,"Tickmarks"}</definedName>
    <definedName name="was_2" localSheetId="13" hidden="1">{#N/A,#N/A,FALSE,"Aging Summary";#N/A,#N/A,FALSE,"Ratio Analysis";#N/A,#N/A,FALSE,"Test 120 Day Accts";#N/A,#N/A,FALSE,"Tickmarks"}</definedName>
    <definedName name="was_2" hidden="1">{#N/A,#N/A,FALSE,"Aging Summary";#N/A,#N/A,FALSE,"Ratio Analysis";#N/A,#N/A,FALSE,"Test 120 Day Accts";#N/A,#N/A,FALSE,"Tickmarks"}</definedName>
    <definedName name="wd" localSheetId="13" hidden="1">{"'CptDifn'!$AA$32:$AG$32"}</definedName>
    <definedName name="wd" hidden="1">{"'CptDifn'!$AA$32:$AG$32"}</definedName>
    <definedName name="wd_1" localSheetId="13" hidden="1">{"'CptDifn'!$AA$32:$AG$32"}</definedName>
    <definedName name="wd_1" hidden="1">{"'CptDifn'!$AA$32:$AG$32"}</definedName>
    <definedName name="wd_1_1" localSheetId="13" hidden="1">{"'CptDifn'!$AA$32:$AG$32"}</definedName>
    <definedName name="wd_1_1" hidden="1">{"'CptDifn'!$AA$32:$AG$32"}</definedName>
    <definedName name="wd_1_1_1" localSheetId="13" hidden="1">{"'CptDifn'!$AA$32:$AG$32"}</definedName>
    <definedName name="wd_1_1_1" hidden="1">{"'CptDifn'!$AA$32:$AG$32"}</definedName>
    <definedName name="wd_1_2" localSheetId="13" hidden="1">{"'CptDifn'!$AA$32:$AG$32"}</definedName>
    <definedName name="wd_1_2" hidden="1">{"'CptDifn'!$AA$32:$AG$32"}</definedName>
    <definedName name="wd_2" localSheetId="13" hidden="1">{"'CptDifn'!$AA$32:$AG$32"}</definedName>
    <definedName name="wd_2" hidden="1">{"'CptDifn'!$AA$32:$AG$32"}</definedName>
    <definedName name="wdewdwd" localSheetId="13" hidden="1">{#N/A,#N/A,FALSE,"PCOL"}</definedName>
    <definedName name="wdewdwd" hidden="1">{#N/A,#N/A,FALSE,"PCOL"}</definedName>
    <definedName name="wdewdwd_1" localSheetId="13" hidden="1">{#N/A,#N/A,FALSE,"PCOL"}</definedName>
    <definedName name="wdewdwd_1" hidden="1">{#N/A,#N/A,FALSE,"PCOL"}</definedName>
    <definedName name="wdewdwd_1_1" localSheetId="13" hidden="1">{#N/A,#N/A,FALSE,"PCOL"}</definedName>
    <definedName name="wdewdwd_1_1" hidden="1">{#N/A,#N/A,FALSE,"PCOL"}</definedName>
    <definedName name="wdewdwd_1_1_1" localSheetId="13" hidden="1">{#N/A,#N/A,FALSE,"PCOL"}</definedName>
    <definedName name="wdewdwd_1_1_1" hidden="1">{#N/A,#N/A,FALSE,"PCOL"}</definedName>
    <definedName name="wdewdwd_1_2" localSheetId="13" hidden="1">{#N/A,#N/A,FALSE,"PCOL"}</definedName>
    <definedName name="wdewdwd_1_2" hidden="1">{#N/A,#N/A,FALSE,"PCOL"}</definedName>
    <definedName name="wdewdwd_2" localSheetId="13" hidden="1">{#N/A,#N/A,FALSE,"PCOL"}</definedName>
    <definedName name="wdewdwd_2" hidden="1">{#N/A,#N/A,FALSE,"PCOL"}</definedName>
    <definedName name="wdfgrtr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dfgrt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dwd" localSheetId="13" hidden="1">{#N/A,#N/A,FALSE,"PCOL"}</definedName>
    <definedName name="wdwd" hidden="1">{#N/A,#N/A,FALSE,"PCOL"}</definedName>
    <definedName name="wdwd_1" localSheetId="13" hidden="1">{#N/A,#N/A,FALSE,"PCOL"}</definedName>
    <definedName name="wdwd_1" hidden="1">{#N/A,#N/A,FALSE,"PCOL"}</definedName>
    <definedName name="wdwd_1_1" localSheetId="13" hidden="1">{#N/A,#N/A,FALSE,"PCOL"}</definedName>
    <definedName name="wdwd_1_1" hidden="1">{#N/A,#N/A,FALSE,"PCOL"}</definedName>
    <definedName name="wdwd_1_1_1" localSheetId="13" hidden="1">{#N/A,#N/A,FALSE,"PCOL"}</definedName>
    <definedName name="wdwd_1_1_1" hidden="1">{#N/A,#N/A,FALSE,"PCOL"}</definedName>
    <definedName name="wdwd_1_2" localSheetId="13" hidden="1">{#N/A,#N/A,FALSE,"PCOL"}</definedName>
    <definedName name="wdwd_1_2" hidden="1">{#N/A,#N/A,FALSE,"PCOL"}</definedName>
    <definedName name="wdwd_2" localSheetId="13" hidden="1">{#N/A,#N/A,FALSE,"PCOL"}</definedName>
    <definedName name="wdwd_2" hidden="1">{#N/A,#N/A,FALSE,"PCOL"}</definedName>
    <definedName name="wdwqdq" hidden="1">#REF!</definedName>
    <definedName name="we" localSheetId="13" hidden="1">{#N/A,#N/A,FALSE,"RESUMO-BB1";#N/A,#N/A,FALSE,"MOD-A01-R - BB1";#N/A,#N/A,FALSE,"URB-BB1"}</definedName>
    <definedName name="we" hidden="1">{#N/A,#N/A,FALSE,"RESUMO-BB1";#N/A,#N/A,FALSE,"MOD-A01-R - BB1";#N/A,#N/A,FALSE,"URB-BB1"}</definedName>
    <definedName name="wedfwe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dfwe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edwedw" localSheetId="13" hidden="1">{#N/A,#N/A,FALSE,"PCOL"}</definedName>
    <definedName name="wedwedw" hidden="1">{#N/A,#N/A,FALSE,"PCOL"}</definedName>
    <definedName name="wedwedw_1" localSheetId="13" hidden="1">{#N/A,#N/A,FALSE,"PCOL"}</definedName>
    <definedName name="wedwedw_1" hidden="1">{#N/A,#N/A,FALSE,"PCOL"}</definedName>
    <definedName name="wedwedw_1_1" localSheetId="13" hidden="1">{#N/A,#N/A,FALSE,"PCOL"}</definedName>
    <definedName name="wedwedw_1_1" hidden="1">{#N/A,#N/A,FALSE,"PCOL"}</definedName>
    <definedName name="wedwedw_1_1_1" localSheetId="13" hidden="1">{#N/A,#N/A,FALSE,"PCOL"}</definedName>
    <definedName name="wedwedw_1_1_1" hidden="1">{#N/A,#N/A,FALSE,"PCOL"}</definedName>
    <definedName name="wedwedw_1_2" localSheetId="13" hidden="1">{#N/A,#N/A,FALSE,"PCOL"}</definedName>
    <definedName name="wedwedw_1_2" hidden="1">{#N/A,#N/A,FALSE,"PCOL"}</definedName>
    <definedName name="wedwedw_2" localSheetId="13" hidden="1">{#N/A,#N/A,FALSE,"PCOL"}</definedName>
    <definedName name="wedwedw_2" hidden="1">{#N/A,#N/A,FALSE,"PCOL"}</definedName>
    <definedName name="wedwew" localSheetId="13" hidden="1">{#N/A,#N/A,FALSE,"PCOL"}</definedName>
    <definedName name="wedwew" hidden="1">{#N/A,#N/A,FALSE,"PCOL"}</definedName>
    <definedName name="wedwew_1" localSheetId="13" hidden="1">{#N/A,#N/A,FALSE,"PCOL"}</definedName>
    <definedName name="wedwew_1" hidden="1">{#N/A,#N/A,FALSE,"PCOL"}</definedName>
    <definedName name="wedwew_1_1" localSheetId="13" hidden="1">{#N/A,#N/A,FALSE,"PCOL"}</definedName>
    <definedName name="wedwew_1_1" hidden="1">{#N/A,#N/A,FALSE,"PCOL"}</definedName>
    <definedName name="wedwew_1_1_1" localSheetId="13" hidden="1">{#N/A,#N/A,FALSE,"PCOL"}</definedName>
    <definedName name="wedwew_1_1_1" hidden="1">{#N/A,#N/A,FALSE,"PCOL"}</definedName>
    <definedName name="wedwew_1_2" localSheetId="13" hidden="1">{#N/A,#N/A,FALSE,"PCOL"}</definedName>
    <definedName name="wedwew_1_2" hidden="1">{#N/A,#N/A,FALSE,"PCOL"}</definedName>
    <definedName name="wedwew_2" localSheetId="13" hidden="1">{#N/A,#N/A,FALSE,"PCOL"}</definedName>
    <definedName name="wedwew_2" hidden="1">{#N/A,#N/A,FALSE,"PCOL"}</definedName>
    <definedName name="weet" localSheetId="13" hidden="1">{"'CptDifn'!$AA$32:$AG$32"}</definedName>
    <definedName name="weet" hidden="1">{"'CptDifn'!$AA$32:$AG$32"}</definedName>
    <definedName name="weet_1" localSheetId="13" hidden="1">{"'CptDifn'!$AA$32:$AG$32"}</definedName>
    <definedName name="weet_1" hidden="1">{"'CptDifn'!$AA$32:$AG$32"}</definedName>
    <definedName name="weet_1_1" localSheetId="13" hidden="1">{"'CptDifn'!$AA$32:$AG$32"}</definedName>
    <definedName name="weet_1_1" hidden="1">{"'CptDifn'!$AA$32:$AG$32"}</definedName>
    <definedName name="weet_1_1_1" localSheetId="13" hidden="1">{"'CptDifn'!$AA$32:$AG$32"}</definedName>
    <definedName name="weet_1_1_1" hidden="1">{"'CptDifn'!$AA$32:$AG$32"}</definedName>
    <definedName name="weet_1_2" localSheetId="13" hidden="1">{"'CptDifn'!$AA$32:$AG$32"}</definedName>
    <definedName name="weet_1_2" hidden="1">{"'CptDifn'!$AA$32:$AG$32"}</definedName>
    <definedName name="weet_2" localSheetId="13" hidden="1">{"'CptDifn'!$AA$32:$AG$32"}</definedName>
    <definedName name="weet_2" hidden="1">{"'CptDifn'!$AA$32:$AG$32"}</definedName>
    <definedName name="wef" localSheetId="13" hidden="1">{"'gráf jan00'!$A$1:$AK$41"}</definedName>
    <definedName name="wef" hidden="1">{"'gráf jan00'!$A$1:$AK$41"}</definedName>
    <definedName name="wef_1" localSheetId="13" hidden="1">{"'gráf jan00'!$A$1:$AK$41"}</definedName>
    <definedName name="wef_1" hidden="1">{"'gráf jan00'!$A$1:$AK$41"}</definedName>
    <definedName name="wef_1_1" localSheetId="13" hidden="1">{"'gráf jan00'!$A$1:$AK$41"}</definedName>
    <definedName name="wef_1_1" hidden="1">{"'gráf jan00'!$A$1:$AK$41"}</definedName>
    <definedName name="wef_1_1_1" localSheetId="13" hidden="1">{"'gráf jan00'!$A$1:$AK$41"}</definedName>
    <definedName name="wef_1_1_1" hidden="1">{"'gráf jan00'!$A$1:$AK$41"}</definedName>
    <definedName name="wef_1_2" localSheetId="13" hidden="1">{"'gráf jan00'!$A$1:$AK$41"}</definedName>
    <definedName name="wef_1_2" hidden="1">{"'gráf jan00'!$A$1:$AK$41"}</definedName>
    <definedName name="wef_2" localSheetId="13" hidden="1">{"'gráf jan00'!$A$1:$AK$41"}</definedName>
    <definedName name="wef_2" hidden="1">{"'gráf jan00'!$A$1:$AK$41"}</definedName>
    <definedName name="WEHAERHTUY7J" hidden="1">#REF!</definedName>
    <definedName name="wer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er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er_1" localSheetId="13" hidden="1">{#N/A,#N/A,FALSE,"지침";#N/A,#N/A,FALSE,"환경분석";#N/A,#N/A,FALSE,"Sheet16"}</definedName>
    <definedName name="wer_1" hidden="1">{#N/A,#N/A,FALSE,"지침";#N/A,#N/A,FALSE,"환경분석";#N/A,#N/A,FALSE,"Sheet16"}</definedName>
    <definedName name="wer_1_1" localSheetId="13" hidden="1">{#N/A,#N/A,FALSE,"지침";#N/A,#N/A,FALSE,"환경분석";#N/A,#N/A,FALSE,"Sheet16"}</definedName>
    <definedName name="wer_1_1" hidden="1">{#N/A,#N/A,FALSE,"지침";#N/A,#N/A,FALSE,"환경분석";#N/A,#N/A,FALSE,"Sheet16"}</definedName>
    <definedName name="wer_1_1_1" localSheetId="13" hidden="1">{#N/A,#N/A,FALSE,"지침";#N/A,#N/A,FALSE,"환경분석";#N/A,#N/A,FALSE,"Sheet16"}</definedName>
    <definedName name="wer_1_1_1" hidden="1">{#N/A,#N/A,FALSE,"지침";#N/A,#N/A,FALSE,"환경분석";#N/A,#N/A,FALSE,"Sheet16"}</definedName>
    <definedName name="wer_1_2" localSheetId="13" hidden="1">{#N/A,#N/A,FALSE,"지침";#N/A,#N/A,FALSE,"환경분석";#N/A,#N/A,FALSE,"Sheet16"}</definedName>
    <definedName name="wer_1_2" hidden="1">{#N/A,#N/A,FALSE,"지침";#N/A,#N/A,FALSE,"환경분석";#N/A,#N/A,FALSE,"Sheet16"}</definedName>
    <definedName name="wer_2" localSheetId="13" hidden="1">{#N/A,#N/A,FALSE,"지침";#N/A,#N/A,FALSE,"환경분석";#N/A,#N/A,FALSE,"Sheet16"}</definedName>
    <definedName name="wer_2" hidden="1">{#N/A,#N/A,FALSE,"지침";#N/A,#N/A,FALSE,"환경분석";#N/A,#N/A,FALSE,"Sheet16"}</definedName>
    <definedName name="werd" localSheetId="13" hidden="1">{"'Quadro'!$A$4:$BG$78"}</definedName>
    <definedName name="werd" hidden="1">{"'Quadro'!$A$4:$BG$78"}</definedName>
    <definedName name="werd_1" localSheetId="13" hidden="1">{"'Quadro'!$A$4:$BG$78"}</definedName>
    <definedName name="werd_1" hidden="1">{"'Quadro'!$A$4:$BG$78"}</definedName>
    <definedName name="werd_1_1" localSheetId="13" hidden="1">{"'Quadro'!$A$4:$BG$78"}</definedName>
    <definedName name="werd_1_1" hidden="1">{"'Quadro'!$A$4:$BG$78"}</definedName>
    <definedName name="werd_1_1_1" localSheetId="13" hidden="1">{"'Quadro'!$A$4:$BG$78"}</definedName>
    <definedName name="werd_1_1_1" hidden="1">{"'Quadro'!$A$4:$BG$78"}</definedName>
    <definedName name="werd_1_2" localSheetId="13" hidden="1">{"'Quadro'!$A$4:$BG$78"}</definedName>
    <definedName name="werd_1_2" hidden="1">{"'Quadro'!$A$4:$BG$78"}</definedName>
    <definedName name="werd_2" localSheetId="13" hidden="1">{"'Quadro'!$A$4:$BG$78"}</definedName>
    <definedName name="werd_2" hidden="1">{"'Quadro'!$A$4:$BG$78"}</definedName>
    <definedName name="werftdsfgdfg" localSheetId="13" hidden="1">{"det (May)",#N/A,FALSE,"June";"sum (MAY YTD)",#N/A,FALSE,"June YTD"}</definedName>
    <definedName name="werftdsfgdfg" hidden="1">{"det (May)",#N/A,FALSE,"June";"sum (MAY YTD)",#N/A,FALSE,"June YTD"}</definedName>
    <definedName name="werftdsfgdfg_1" localSheetId="13" hidden="1">{"det (May)",#N/A,FALSE,"June";"sum (MAY YTD)",#N/A,FALSE,"June YTD"}</definedName>
    <definedName name="werftdsfgdfg_1" hidden="1">{"det (May)",#N/A,FALSE,"June";"sum (MAY YTD)",#N/A,FALSE,"June YTD"}</definedName>
    <definedName name="werftdsfgdfg_1_1" localSheetId="13" hidden="1">{"det (May)",#N/A,FALSE,"June";"sum (MAY YTD)",#N/A,FALSE,"June YTD"}</definedName>
    <definedName name="werftdsfgdfg_1_1" hidden="1">{"det (May)",#N/A,FALSE,"June";"sum (MAY YTD)",#N/A,FALSE,"June YTD"}</definedName>
    <definedName name="werftdsfgdfg_1_1_1" localSheetId="13" hidden="1">{"det (May)",#N/A,FALSE,"June";"sum (MAY YTD)",#N/A,FALSE,"June YTD"}</definedName>
    <definedName name="werftdsfgdfg_1_1_1" hidden="1">{"det (May)",#N/A,FALSE,"June";"sum (MAY YTD)",#N/A,FALSE,"June YTD"}</definedName>
    <definedName name="werftdsfgdfg_1_2" localSheetId="13" hidden="1">{"det (May)",#N/A,FALSE,"June";"sum (MAY YTD)",#N/A,FALSE,"June YTD"}</definedName>
    <definedName name="werftdsfgdfg_1_2" hidden="1">{"det (May)",#N/A,FALSE,"June";"sum (MAY YTD)",#N/A,FALSE,"June YTD"}</definedName>
    <definedName name="werftdsfgdfg_2" localSheetId="13" hidden="1">{"det (May)",#N/A,FALSE,"June";"sum (MAY YTD)",#N/A,FALSE,"June YTD"}</definedName>
    <definedName name="werftdsfgdfg_2" hidden="1">{"det (May)",#N/A,FALSE,"June";"sum (MAY YTD)",#N/A,FALSE,"June YTD"}</definedName>
    <definedName name="werqtwert" localSheetId="13" hidden="1">{"'Quadro'!$A$4:$BG$78"}</definedName>
    <definedName name="werqtwert" hidden="1">{"'Quadro'!$A$4:$BG$78"}</definedName>
    <definedName name="werqtwert_1" localSheetId="13" hidden="1">{"'Quadro'!$A$4:$BG$78"}</definedName>
    <definedName name="werqtwert_1" hidden="1">{"'Quadro'!$A$4:$BG$78"}</definedName>
    <definedName name="werqtwert_1_1" localSheetId="13" hidden="1">{"'Quadro'!$A$4:$BG$78"}</definedName>
    <definedName name="werqtwert_1_1" hidden="1">{"'Quadro'!$A$4:$BG$78"}</definedName>
    <definedName name="werqtwert_1_1_1" localSheetId="13" hidden="1">{"'Quadro'!$A$4:$BG$78"}</definedName>
    <definedName name="werqtwert_1_1_1" hidden="1">{"'Quadro'!$A$4:$BG$78"}</definedName>
    <definedName name="werqtwert_1_2" localSheetId="13" hidden="1">{"'Quadro'!$A$4:$BG$78"}</definedName>
    <definedName name="werqtwert_1_2" hidden="1">{"'Quadro'!$A$4:$BG$78"}</definedName>
    <definedName name="werqtwert_2" localSheetId="13" hidden="1">{"'Quadro'!$A$4:$BG$78"}</definedName>
    <definedName name="werqtwert_2" hidden="1">{"'Quadro'!$A$4:$BG$78"}</definedName>
    <definedName name="WERT" localSheetId="13" hidden="1">{#N/A,#N/A,FALSE,"Aging Summary";#N/A,#N/A,FALSE,"Ratio Analysis";#N/A,#N/A,FALSE,"Test 120 Day Accts";#N/A,#N/A,FALSE,"Tickmarks"}</definedName>
    <definedName name="WERT" hidden="1">{#N/A,#N/A,FALSE,"Aging Summary";#N/A,#N/A,FALSE,"Ratio Analysis";#N/A,#N/A,FALSE,"Test 120 Day Accts";#N/A,#N/A,FALSE,"Tickmarks"}</definedName>
    <definedName name="wewe" localSheetId="13" hidden="1">{#N/A,#N/A,FALSE,"PCOL"}</definedName>
    <definedName name="wewe" hidden="1">{#N/A,#N/A,FALSE,"PCOL"}</definedName>
    <definedName name="wewe_1" localSheetId="13" hidden="1">{#N/A,#N/A,FALSE,"PCOL"}</definedName>
    <definedName name="wewe_1" hidden="1">{#N/A,#N/A,FALSE,"PCOL"}</definedName>
    <definedName name="wewe_1_1" localSheetId="13" hidden="1">{#N/A,#N/A,FALSE,"PCOL"}</definedName>
    <definedName name="wewe_1_1" hidden="1">{#N/A,#N/A,FALSE,"PCOL"}</definedName>
    <definedName name="wewe_1_1_1" localSheetId="13" hidden="1">{#N/A,#N/A,FALSE,"PCOL"}</definedName>
    <definedName name="wewe_1_1_1" hidden="1">{#N/A,#N/A,FALSE,"PCOL"}</definedName>
    <definedName name="wewe_1_2" localSheetId="13" hidden="1">{#N/A,#N/A,FALSE,"PCOL"}</definedName>
    <definedName name="wewe_1_2" hidden="1">{#N/A,#N/A,FALSE,"PCOL"}</definedName>
    <definedName name="wewe_2" localSheetId="13" hidden="1">{#N/A,#N/A,FALSE,"PCOL"}</definedName>
    <definedName name="wewe_2" hidden="1">{#N/A,#N/A,FALSE,"PCOL"}</definedName>
    <definedName name="wewedwedw" localSheetId="13" hidden="1">{#N/A,#N/A,FALSE,"PCOL"}</definedName>
    <definedName name="wewedwedw" hidden="1">{#N/A,#N/A,FALSE,"PCOL"}</definedName>
    <definedName name="wewedwedw_1" localSheetId="13" hidden="1">{#N/A,#N/A,FALSE,"PCOL"}</definedName>
    <definedName name="wewedwedw_1" hidden="1">{#N/A,#N/A,FALSE,"PCOL"}</definedName>
    <definedName name="wewedwedw_1_1" localSheetId="13" hidden="1">{#N/A,#N/A,FALSE,"PCOL"}</definedName>
    <definedName name="wewedwedw_1_1" hidden="1">{#N/A,#N/A,FALSE,"PCOL"}</definedName>
    <definedName name="wewedwedw_1_1_1" localSheetId="13" hidden="1">{#N/A,#N/A,FALSE,"PCOL"}</definedName>
    <definedName name="wewedwedw_1_1_1" hidden="1">{#N/A,#N/A,FALSE,"PCOL"}</definedName>
    <definedName name="wewedwedw_1_2" localSheetId="13" hidden="1">{#N/A,#N/A,FALSE,"PCOL"}</definedName>
    <definedName name="wewedwedw_1_2" hidden="1">{#N/A,#N/A,FALSE,"PCOL"}</definedName>
    <definedName name="wewedwedw_2" localSheetId="13" hidden="1">{#N/A,#N/A,FALSE,"PCOL"}</definedName>
    <definedName name="wewedwedw_2" hidden="1">{#N/A,#N/A,FALSE,"PCOL"}</definedName>
    <definedName name="wewew" localSheetId="13" hidden="1">{#N/A,#N/A,FALSE,"PCOL"}</definedName>
    <definedName name="wewew" hidden="1">{#N/A,#N/A,FALSE,"PCOL"}</definedName>
    <definedName name="wewew_1" localSheetId="13" hidden="1">{#N/A,#N/A,FALSE,"PCOL"}</definedName>
    <definedName name="wewew_1" hidden="1">{#N/A,#N/A,FALSE,"PCOL"}</definedName>
    <definedName name="wewew_1_1" localSheetId="13" hidden="1">{#N/A,#N/A,FALSE,"PCOL"}</definedName>
    <definedName name="wewew_1_1" hidden="1">{#N/A,#N/A,FALSE,"PCOL"}</definedName>
    <definedName name="wewew_1_1_1" localSheetId="13" hidden="1">{#N/A,#N/A,FALSE,"PCOL"}</definedName>
    <definedName name="wewew_1_1_1" hidden="1">{#N/A,#N/A,FALSE,"PCOL"}</definedName>
    <definedName name="wewew_1_2" localSheetId="13" hidden="1">{#N/A,#N/A,FALSE,"PCOL"}</definedName>
    <definedName name="wewew_1_2" hidden="1">{#N/A,#N/A,FALSE,"PCOL"}</definedName>
    <definedName name="wewew_2" localSheetId="13" hidden="1">{#N/A,#N/A,FALSE,"PCOL"}</definedName>
    <definedName name="wewew_2" hidden="1">{#N/A,#N/A,FALSE,"PCOL"}</definedName>
    <definedName name="wewwq" localSheetId="13" hidden="1">{"'RR'!$A$2:$E$81"}</definedName>
    <definedName name="wewwq" hidden="1">{"'RR'!$A$2:$E$81"}</definedName>
    <definedName name="wewwq_1" localSheetId="13" hidden="1">{"'RR'!$A$2:$E$81"}</definedName>
    <definedName name="wewwq_1" hidden="1">{"'RR'!$A$2:$E$81"}</definedName>
    <definedName name="wewwq_1_1" localSheetId="13" hidden="1">{"'RR'!$A$2:$E$81"}</definedName>
    <definedName name="wewwq_1_1" hidden="1">{"'RR'!$A$2:$E$81"}</definedName>
    <definedName name="wewwq_1_1_1" localSheetId="13" hidden="1">{"'RR'!$A$2:$E$81"}</definedName>
    <definedName name="wewwq_1_1_1" hidden="1">{"'RR'!$A$2:$E$81"}</definedName>
    <definedName name="wewwq_1_2" localSheetId="13" hidden="1">{"'RR'!$A$2:$E$81"}</definedName>
    <definedName name="wewwq_1_2" hidden="1">{"'RR'!$A$2:$E$81"}</definedName>
    <definedName name="wewwq_2" localSheetId="13" hidden="1">{"'RR'!$A$2:$E$81"}</definedName>
    <definedName name="wewwq_2" hidden="1">{"'RR'!$A$2:$E$81"}</definedName>
    <definedName name="weywrty" localSheetId="13" hidden="1">{"'gráf jan00'!$A$1:$AK$41"}</definedName>
    <definedName name="weywrty" hidden="1">{"'gráf jan00'!$A$1:$AK$41"}</definedName>
    <definedName name="weywrty_1" localSheetId="13" hidden="1">{"'gráf jan00'!$A$1:$AK$41"}</definedName>
    <definedName name="weywrty_1" hidden="1">{"'gráf jan00'!$A$1:$AK$41"}</definedName>
    <definedName name="weywrty_1_1" localSheetId="13" hidden="1">{"'gráf jan00'!$A$1:$AK$41"}</definedName>
    <definedName name="weywrty_1_1" hidden="1">{"'gráf jan00'!$A$1:$AK$41"}</definedName>
    <definedName name="weywrty_1_1_1" localSheetId="13" hidden="1">{"'gráf jan00'!$A$1:$AK$41"}</definedName>
    <definedName name="weywrty_1_1_1" hidden="1">{"'gráf jan00'!$A$1:$AK$41"}</definedName>
    <definedName name="weywrty_1_2" localSheetId="13" hidden="1">{"'gráf jan00'!$A$1:$AK$41"}</definedName>
    <definedName name="weywrty_1_2" hidden="1">{"'gráf jan00'!$A$1:$AK$41"}</definedName>
    <definedName name="weywrty_2" localSheetId="13" hidden="1">{"'gráf jan00'!$A$1:$AK$41"}</definedName>
    <definedName name="weywrty_2" hidden="1">{"'gráf jan00'!$A$1:$AK$41"}</definedName>
    <definedName name="wf" localSheetId="13" hidden="1">{"'CptDifn'!$AA$32:$AG$32"}</definedName>
    <definedName name="wf" hidden="1">{"'CptDifn'!$AA$32:$AG$32"}</definedName>
    <definedName name="wf_1" localSheetId="13" hidden="1">{"'CptDifn'!$AA$32:$AG$32"}</definedName>
    <definedName name="wf_1" hidden="1">{"'CptDifn'!$AA$32:$AG$32"}</definedName>
    <definedName name="wf_1_1" localSheetId="13" hidden="1">{"'CptDifn'!$AA$32:$AG$32"}</definedName>
    <definedName name="wf_1_1" hidden="1">{"'CptDifn'!$AA$32:$AG$32"}</definedName>
    <definedName name="wf_1_1_1" localSheetId="13" hidden="1">{"'CptDifn'!$AA$32:$AG$32"}</definedName>
    <definedName name="wf_1_1_1" hidden="1">{"'CptDifn'!$AA$32:$AG$32"}</definedName>
    <definedName name="wf_1_2" localSheetId="13" hidden="1">{"'CptDifn'!$AA$32:$AG$32"}</definedName>
    <definedName name="wf_1_2" hidden="1">{"'CptDifn'!$AA$32:$AG$32"}</definedName>
    <definedName name="wf_2" localSheetId="13" hidden="1">{"'CptDifn'!$AA$32:$AG$32"}</definedName>
    <definedName name="wf_2" hidden="1">{"'CptDifn'!$AA$32:$AG$32"}</definedName>
    <definedName name="wfdfw" hidden="1">#REF!</definedName>
    <definedName name="wg" localSheetId="13" hidden="1">{"'CptDifn'!$AA$32:$AG$32"}</definedName>
    <definedName name="wg" hidden="1">{"'CptDifn'!$AA$32:$AG$32"}</definedName>
    <definedName name="wg_1" localSheetId="13" hidden="1">{"'CptDifn'!$AA$32:$AG$32"}</definedName>
    <definedName name="wg_1" hidden="1">{"'CptDifn'!$AA$32:$AG$32"}</definedName>
    <definedName name="wg_1_1" localSheetId="13" hidden="1">{"'CptDifn'!$AA$32:$AG$32"}</definedName>
    <definedName name="wg_1_1" hidden="1">{"'CptDifn'!$AA$32:$AG$32"}</definedName>
    <definedName name="wg_1_1_1" localSheetId="13" hidden="1">{"'CptDifn'!$AA$32:$AG$32"}</definedName>
    <definedName name="wg_1_1_1" hidden="1">{"'CptDifn'!$AA$32:$AG$32"}</definedName>
    <definedName name="wg_1_2" localSheetId="13" hidden="1">{"'CptDifn'!$AA$32:$AG$32"}</definedName>
    <definedName name="wg_1_2" hidden="1">{"'CptDifn'!$AA$32:$AG$32"}</definedName>
    <definedName name="wg_2" localSheetId="13" hidden="1">{"'CptDifn'!$AA$32:$AG$32"}</definedName>
    <definedName name="wg_2" hidden="1">{"'CptDifn'!$AA$32:$AG$32"}</definedName>
    <definedName name="wgyerhy" localSheetId="13" hidden="1">{#N/A,#N/A,FALSE,"지침";#N/A,#N/A,FALSE,"환경분석";#N/A,#N/A,FALSE,"Sheet16"}</definedName>
    <definedName name="wgyerhy" hidden="1">{#N/A,#N/A,FALSE,"지침";#N/A,#N/A,FALSE,"환경분석";#N/A,#N/A,FALSE,"Sheet16"}</definedName>
    <definedName name="wgyerhy_1" localSheetId="13" hidden="1">{#N/A,#N/A,FALSE,"지침";#N/A,#N/A,FALSE,"환경분석";#N/A,#N/A,FALSE,"Sheet16"}</definedName>
    <definedName name="wgyerhy_1" hidden="1">{#N/A,#N/A,FALSE,"지침";#N/A,#N/A,FALSE,"환경분석";#N/A,#N/A,FALSE,"Sheet16"}</definedName>
    <definedName name="wgyerhy_1_1" localSheetId="13" hidden="1">{#N/A,#N/A,FALSE,"지침";#N/A,#N/A,FALSE,"환경분석";#N/A,#N/A,FALSE,"Sheet16"}</definedName>
    <definedName name="wgyerhy_1_1" hidden="1">{#N/A,#N/A,FALSE,"지침";#N/A,#N/A,FALSE,"환경분석";#N/A,#N/A,FALSE,"Sheet16"}</definedName>
    <definedName name="wgyerhy_1_1_1" localSheetId="13" hidden="1">{#N/A,#N/A,FALSE,"지침";#N/A,#N/A,FALSE,"환경분석";#N/A,#N/A,FALSE,"Sheet16"}</definedName>
    <definedName name="wgyerhy_1_1_1" hidden="1">{#N/A,#N/A,FALSE,"지침";#N/A,#N/A,FALSE,"환경분석";#N/A,#N/A,FALSE,"Sheet16"}</definedName>
    <definedName name="wgyerhy_1_2" localSheetId="13" hidden="1">{#N/A,#N/A,FALSE,"지침";#N/A,#N/A,FALSE,"환경분석";#N/A,#N/A,FALSE,"Sheet16"}</definedName>
    <definedName name="wgyerhy_1_2" hidden="1">{#N/A,#N/A,FALSE,"지침";#N/A,#N/A,FALSE,"환경분석";#N/A,#N/A,FALSE,"Sheet16"}</definedName>
    <definedName name="wgyerhy_2" localSheetId="13" hidden="1">{#N/A,#N/A,FALSE,"지침";#N/A,#N/A,FALSE,"환경분석";#N/A,#N/A,FALSE,"Sheet16"}</definedName>
    <definedName name="wgyerhy_2" hidden="1">{#N/A,#N/A,FALSE,"지침";#N/A,#N/A,FALSE,"환경분석";#N/A,#N/A,FALSE,"Sheet16"}</definedName>
    <definedName name="wh" localSheetId="13" hidden="1">{"'CptDifn'!$AA$32:$AG$32"}</definedName>
    <definedName name="wh" hidden="1">{"'CptDifn'!$AA$32:$AG$32"}</definedName>
    <definedName name="wh_1" localSheetId="13" hidden="1">{"'CptDifn'!$AA$32:$AG$32"}</definedName>
    <definedName name="wh_1" hidden="1">{"'CptDifn'!$AA$32:$AG$32"}</definedName>
    <definedName name="wh_1_1" localSheetId="13" hidden="1">{"'CptDifn'!$AA$32:$AG$32"}</definedName>
    <definedName name="wh_1_1" hidden="1">{"'CptDifn'!$AA$32:$AG$32"}</definedName>
    <definedName name="wh_1_1_1" localSheetId="13" hidden="1">{"'CptDifn'!$AA$32:$AG$32"}</definedName>
    <definedName name="wh_1_1_1" hidden="1">{"'CptDifn'!$AA$32:$AG$32"}</definedName>
    <definedName name="wh_1_2" localSheetId="13" hidden="1">{"'CptDifn'!$AA$32:$AG$32"}</definedName>
    <definedName name="wh_1_2" hidden="1">{"'CptDifn'!$AA$32:$AG$32"}</definedName>
    <definedName name="wh_2" localSheetId="13" hidden="1">{"'CptDifn'!$AA$32:$AG$32"}</definedName>
    <definedName name="wh_2" hidden="1">{"'CptDifn'!$AA$32:$AG$32"}</definedName>
    <definedName name="wj" localSheetId="13" hidden="1">{"'CptDifn'!$AA$32:$AG$32"}</definedName>
    <definedName name="wj" hidden="1">{"'CptDifn'!$AA$32:$AG$32"}</definedName>
    <definedName name="wj_1" localSheetId="13" hidden="1">{"'CptDifn'!$AA$32:$AG$32"}</definedName>
    <definedName name="wj_1" hidden="1">{"'CptDifn'!$AA$32:$AG$32"}</definedName>
    <definedName name="wj_1_1" localSheetId="13" hidden="1">{"'CptDifn'!$AA$32:$AG$32"}</definedName>
    <definedName name="wj_1_1" hidden="1">{"'CptDifn'!$AA$32:$AG$32"}</definedName>
    <definedName name="wj_1_1_1" localSheetId="13" hidden="1">{"'CptDifn'!$AA$32:$AG$32"}</definedName>
    <definedName name="wj_1_1_1" hidden="1">{"'CptDifn'!$AA$32:$AG$32"}</definedName>
    <definedName name="wj_1_2" localSheetId="13" hidden="1">{"'CptDifn'!$AA$32:$AG$32"}</definedName>
    <definedName name="wj_1_2" hidden="1">{"'CptDifn'!$AA$32:$AG$32"}</definedName>
    <definedName name="wj_2" localSheetId="13" hidden="1">{"'CptDifn'!$AA$32:$AG$32"}</definedName>
    <definedName name="wj_2" hidden="1">{"'CptDifn'!$AA$32:$AG$32"}</definedName>
    <definedName name="WN" localSheetId="13" hidden="1">{#N/A,#N/A,FALSE,"31 - Balanço";#N/A,#N/A,FALSE,"41 - Resultado";#N/A,#N/A,FALSE,"51 - Fluxo de Caixa"}</definedName>
    <definedName name="WN" hidden="1">{#N/A,#N/A,FALSE,"31 - Balanço";#N/A,#N/A,FALSE,"41 - Resultado";#N/A,#N/A,FALSE,"51 - Fluxo de Caixa"}</definedName>
    <definedName name="wn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nr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Q" localSheetId="13" hidden="1">{#N/A,#N/A,FALSE,"ET-CAPA";#N/A,#N/A,FALSE,"ET-PAG1";#N/A,#N/A,FALSE,"ET-PAG2";#N/A,#N/A,FALSE,"ET-PAG3";#N/A,#N/A,FALSE,"ET-PAG4";#N/A,#N/A,FALSE,"ET-PAG5"}</definedName>
    <definedName name="WQ" hidden="1">{#N/A,#N/A,FALSE,"ET-CAPA";#N/A,#N/A,FALSE,"ET-PAG1";#N/A,#N/A,FALSE,"ET-PAG2";#N/A,#N/A,FALSE,"ET-PAG3";#N/A,#N/A,FALSE,"ET-PAG4";#N/A,#N/A,FALSE,"ET-PAG5"}</definedName>
    <definedName name="WQ_1" localSheetId="13" hidden="1">{#N/A,#N/A,FALSE,"ET-CAPA";#N/A,#N/A,FALSE,"ET-PAG1";#N/A,#N/A,FALSE,"ET-PAG2";#N/A,#N/A,FALSE,"ET-PAG3";#N/A,#N/A,FALSE,"ET-PAG4";#N/A,#N/A,FALSE,"ET-PAG5"}</definedName>
    <definedName name="WQ_1" hidden="1">{#N/A,#N/A,FALSE,"ET-CAPA";#N/A,#N/A,FALSE,"ET-PAG1";#N/A,#N/A,FALSE,"ET-PAG2";#N/A,#N/A,FALSE,"ET-PAG3";#N/A,#N/A,FALSE,"ET-PAG4";#N/A,#N/A,FALSE,"ET-PAG5"}</definedName>
    <definedName name="WQ_1_1" localSheetId="13" hidden="1">{#N/A,#N/A,FALSE,"ET-CAPA";#N/A,#N/A,FALSE,"ET-PAG1";#N/A,#N/A,FALSE,"ET-PAG2";#N/A,#N/A,FALSE,"ET-PAG3";#N/A,#N/A,FALSE,"ET-PAG4";#N/A,#N/A,FALSE,"ET-PAG5"}</definedName>
    <definedName name="WQ_1_1" hidden="1">{#N/A,#N/A,FALSE,"ET-CAPA";#N/A,#N/A,FALSE,"ET-PAG1";#N/A,#N/A,FALSE,"ET-PAG2";#N/A,#N/A,FALSE,"ET-PAG3";#N/A,#N/A,FALSE,"ET-PAG4";#N/A,#N/A,FALSE,"ET-PAG5"}</definedName>
    <definedName name="WQ_1_1_1" localSheetId="13" hidden="1">{#N/A,#N/A,FALSE,"ET-CAPA";#N/A,#N/A,FALSE,"ET-PAG1";#N/A,#N/A,FALSE,"ET-PAG2";#N/A,#N/A,FALSE,"ET-PAG3";#N/A,#N/A,FALSE,"ET-PAG4";#N/A,#N/A,FALSE,"ET-PAG5"}</definedName>
    <definedName name="WQ_1_1_1" hidden="1">{#N/A,#N/A,FALSE,"ET-CAPA";#N/A,#N/A,FALSE,"ET-PAG1";#N/A,#N/A,FALSE,"ET-PAG2";#N/A,#N/A,FALSE,"ET-PAG3";#N/A,#N/A,FALSE,"ET-PAG4";#N/A,#N/A,FALSE,"ET-PAG5"}</definedName>
    <definedName name="WQ_1_2" localSheetId="13" hidden="1">{#N/A,#N/A,FALSE,"ET-CAPA";#N/A,#N/A,FALSE,"ET-PAG1";#N/A,#N/A,FALSE,"ET-PAG2";#N/A,#N/A,FALSE,"ET-PAG3";#N/A,#N/A,FALSE,"ET-PAG4";#N/A,#N/A,FALSE,"ET-PAG5"}</definedName>
    <definedName name="WQ_1_2" hidden="1">{#N/A,#N/A,FALSE,"ET-CAPA";#N/A,#N/A,FALSE,"ET-PAG1";#N/A,#N/A,FALSE,"ET-PAG2";#N/A,#N/A,FALSE,"ET-PAG3";#N/A,#N/A,FALSE,"ET-PAG4";#N/A,#N/A,FALSE,"ET-PAG5"}</definedName>
    <definedName name="WQ_2" localSheetId="13" hidden="1">{#N/A,#N/A,FALSE,"ET-CAPA";#N/A,#N/A,FALSE,"ET-PAG1";#N/A,#N/A,FALSE,"ET-PAG2";#N/A,#N/A,FALSE,"ET-PAG3";#N/A,#N/A,FALSE,"ET-PAG4";#N/A,#N/A,FALSE,"ET-PAG5"}</definedName>
    <definedName name="WQ_2" hidden="1">{#N/A,#N/A,FALSE,"ET-CAPA";#N/A,#N/A,FALSE,"ET-PAG1";#N/A,#N/A,FALSE,"ET-PAG2";#N/A,#N/A,FALSE,"ET-PAG3";#N/A,#N/A,FALSE,"ET-PAG4";#N/A,#N/A,FALSE,"ET-PAG5"}</definedName>
    <definedName name="wqwqw" localSheetId="13" hidden="1">{"'RR'!$A$2:$E$81"}</definedName>
    <definedName name="wqwqw" hidden="1">{"'RR'!$A$2:$E$81"}</definedName>
    <definedName name="WR" localSheetId="13" hidden="1">{"'Quadro'!$A$4:$BG$78"}</definedName>
    <definedName name="WR" hidden="1">{"'Quadro'!$A$4:$BG$78"}</definedName>
    <definedName name="WR_1" localSheetId="13" hidden="1">{"'Quadro'!$A$4:$BG$78"}</definedName>
    <definedName name="WR_1" hidden="1">{"'Quadro'!$A$4:$BG$78"}</definedName>
    <definedName name="WR_1_1" localSheetId="13" hidden="1">{"'Quadro'!$A$4:$BG$78"}</definedName>
    <definedName name="WR_1_1" hidden="1">{"'Quadro'!$A$4:$BG$78"}</definedName>
    <definedName name="WR_1_1_1" localSheetId="13" hidden="1">{"'Quadro'!$A$4:$BG$78"}</definedName>
    <definedName name="WR_1_1_1" hidden="1">{"'Quadro'!$A$4:$BG$78"}</definedName>
    <definedName name="WR_1_2" localSheetId="13" hidden="1">{"'Quadro'!$A$4:$BG$78"}</definedName>
    <definedName name="WR_1_2" hidden="1">{"'Quadro'!$A$4:$BG$78"}</definedName>
    <definedName name="WR_2" localSheetId="13" hidden="1">{"'Quadro'!$A$4:$BG$78"}</definedName>
    <definedName name="WR_2" hidden="1">{"'Quadro'!$A$4:$BG$78"}</definedName>
    <definedName name="wrg.aug" localSheetId="13" hidden="1">{"det (May)",#N/A,FALSE,"June";"sum (MAY YTD)",#N/A,FALSE,"June YTD"}</definedName>
    <definedName name="wrg.aug" hidden="1">{"det (May)",#N/A,FALSE,"June";"sum (MAY YTD)",#N/A,FALSE,"June YTD"}</definedName>
    <definedName name="wrg.aug_1" localSheetId="13" hidden="1">{"det (May)",#N/A,FALSE,"June";"sum (MAY YTD)",#N/A,FALSE,"June YTD"}</definedName>
    <definedName name="wrg.aug_1" hidden="1">{"det (May)",#N/A,FALSE,"June";"sum (MAY YTD)",#N/A,FALSE,"June YTD"}</definedName>
    <definedName name="wrg.aug_1_1" localSheetId="13" hidden="1">{"det (May)",#N/A,FALSE,"June";"sum (MAY YTD)",#N/A,FALSE,"June YTD"}</definedName>
    <definedName name="wrg.aug_1_1" hidden="1">{"det (May)",#N/A,FALSE,"June";"sum (MAY YTD)",#N/A,FALSE,"June YTD"}</definedName>
    <definedName name="wrg.aug_1_1_1" localSheetId="13" hidden="1">{"det (May)",#N/A,FALSE,"June";"sum (MAY YTD)",#N/A,FALSE,"June YTD"}</definedName>
    <definedName name="wrg.aug_1_1_1" hidden="1">{"det (May)",#N/A,FALSE,"June";"sum (MAY YTD)",#N/A,FALSE,"June YTD"}</definedName>
    <definedName name="wrg.aug_1_2" localSheetId="13" hidden="1">{"det (May)",#N/A,FALSE,"June";"sum (MAY YTD)",#N/A,FALSE,"June YTD"}</definedName>
    <definedName name="wrg.aug_1_2" hidden="1">{"det (May)",#N/A,FALSE,"June";"sum (MAY YTD)",#N/A,FALSE,"June YTD"}</definedName>
    <definedName name="wrg.aug_2" localSheetId="13" hidden="1">{"det (May)",#N/A,FALSE,"June";"sum (MAY YTD)",#N/A,FALSE,"June YTD"}</definedName>
    <definedName name="wrg.aug_2" hidden="1">{"det (May)",#N/A,FALSE,"June";"sum (MAY YTD)",#N/A,FALSE,"June YTD"}</definedName>
    <definedName name="wrm.ORÇAMENTO" localSheetId="13" hidden="1">{#N/A,#N/A,FALSE,"ORC-ACKE";#N/A,#N/A,FALSE,"RESUMO"}</definedName>
    <definedName name="wrm.ORÇAMENTO" hidden="1">{#N/A,#N/A,FALSE,"ORC-ACKE";#N/A,#N/A,FALSE,"RESUMO"}</definedName>
    <definedName name="wrn.100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0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60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16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2000Base.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_1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1_1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1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2" localSheetId="13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2000Base._2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600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60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97." localSheetId="13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._1" localSheetId="13" hidden="1">{#N/A,#N/A,FALSE,"지침";#N/A,#N/A,FALSE,"환경분석";#N/A,#N/A,FALSE,"Sheet16"}</definedName>
    <definedName name="wrn.97._1" hidden="1">{#N/A,#N/A,FALSE,"지침";#N/A,#N/A,FALSE,"환경분석";#N/A,#N/A,FALSE,"Sheet16"}</definedName>
    <definedName name="wrn.97._1_1" localSheetId="13" hidden="1">{#N/A,#N/A,FALSE,"지침";#N/A,#N/A,FALSE,"환경분석";#N/A,#N/A,FALSE,"Sheet16"}</definedName>
    <definedName name="wrn.97._1_1" hidden="1">{#N/A,#N/A,FALSE,"지침";#N/A,#N/A,FALSE,"환경분석";#N/A,#N/A,FALSE,"Sheet16"}</definedName>
    <definedName name="wrn.97._1_1_1" localSheetId="13" hidden="1">{#N/A,#N/A,FALSE,"지침";#N/A,#N/A,FALSE,"환경분석";#N/A,#N/A,FALSE,"Sheet16"}</definedName>
    <definedName name="wrn.97._1_1_1" hidden="1">{#N/A,#N/A,FALSE,"지침";#N/A,#N/A,FALSE,"환경분석";#N/A,#N/A,FALSE,"Sheet16"}</definedName>
    <definedName name="wrn.97._1_2" localSheetId="13" hidden="1">{#N/A,#N/A,FALSE,"지침";#N/A,#N/A,FALSE,"환경분석";#N/A,#N/A,FALSE,"Sheet16"}</definedName>
    <definedName name="wrn.97._1_2" hidden="1">{#N/A,#N/A,FALSE,"지침";#N/A,#N/A,FALSE,"환경분석";#N/A,#N/A,FALSE,"Sheet16"}</definedName>
    <definedName name="wrn.97._2" localSheetId="13" hidden="1">{#N/A,#N/A,FALSE,"지침";#N/A,#N/A,FALSE,"환경분석";#N/A,#N/A,FALSE,"Sheet16"}</definedName>
    <definedName name="wrn.97._2" hidden="1">{#N/A,#N/A,FALSE,"지침";#N/A,#N/A,FALSE,"환경분석";#N/A,#N/A,FALSE,"Sheet16"}</definedName>
    <definedName name="wrn.ACABINT." localSheetId="13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" hidden="1">{#N/A,#N/A,FALSE,"SS";#N/A,#N/A,FALSE,"TER1";#N/A,#N/A,FALSE,"TER2";#N/A,#N/A,FALSE,"TER3";#N/A,#N/A,FALSE,"TP1";#N/A,#N/A,FALSE,"TP2";#N/A,#N/A,FALSE,"TP3";#N/A,#N/A,FALSE,"DI1";#N/A,#N/A,FALSE,"DI2";#N/A,#N/A,FALSE,"DI3";#N/A,#N/A,FALSE,"DS1";#N/A,#N/A,FALSE,"DS2";#N/A,#N/A,FALSE,"CM"}</definedName>
    <definedName name="wrn.ACABINT._.TOT." localSheetId="13" hidden="1">{#N/A,#N/A,FALSE,"SS 1";#N/A,#N/A,FALSE,"TER 1 (A)";#N/A,#N/A,FALSE,"SS 2";#N/A,#N/A,FALSE,"TER 1 (B)";#N/A,#N/A,FALSE,"TER 1 (C)";#N/A,#N/A,FALSE,"TER 1 (D)";#N/A,#N/A,FALSE,"TER 1 (E)";#N/A,#N/A,FALSE,"TER 2 "}</definedName>
    <definedName name="wrn.ACABINT._.TOT." hidden="1">{#N/A,#N/A,FALSE,"SS 1";#N/A,#N/A,FALSE,"TER 1 (A)";#N/A,#N/A,FALSE,"SS 2";#N/A,#N/A,FALSE,"TER 1 (B)";#N/A,#N/A,FALSE,"TER 1 (C)";#N/A,#N/A,FALSE,"TER 1 (D)";#N/A,#N/A,FALSE,"TER 1 (E)";#N/A,#N/A,FALSE,"TER 2 "}</definedName>
    <definedName name="wrn.Acquisition_matrix." localSheetId="13" hidden="1">{"Acq_matrix",#N/A,FALSE,"Acquisition Matrix"}</definedName>
    <definedName name="wrn.Acquisition_matrix." hidden="1">{"Acq_matrix",#N/A,FALSE,"Acquisition Matrix"}</definedName>
    <definedName name="wrn.Advanced._.Material." localSheetId="13" hidden="1">{#N/A,#N/A,FALSE,"CAPA";#N/A,#N/A,FALSE,"CONSOL. 2";#N/A,#N/A,FALSE,"CONSOL. 5";#N/A,#N/A,FALSE,"CONSOL. ACUM. 6";#N/A,#N/A,FALSE,"CAP. EMPREG. 7"}</definedName>
    <definedName name="wrn.Advanced._.Material." hidden="1">{#N/A,#N/A,FALSE,"CAPA";#N/A,#N/A,FALSE,"CONSOL. 2";#N/A,#N/A,FALSE,"CONSOL. 5";#N/A,#N/A,FALSE,"CONSOL. ACUM. 6";#N/A,#N/A,FALSE,"CAP. EMPREG. 7"}</definedName>
    <definedName name="wrn.Advanced._.Material._1" localSheetId="13" hidden="1">{#N/A,#N/A,FALSE,"CAPA";#N/A,#N/A,FALSE,"CONSOL. 2";#N/A,#N/A,FALSE,"CONSOL. 5";#N/A,#N/A,FALSE,"CONSOL. ACUM. 6";#N/A,#N/A,FALSE,"CAP. EMPREG. 7"}</definedName>
    <definedName name="wrn.Advanced._.Material._1" hidden="1">{#N/A,#N/A,FALSE,"CAPA";#N/A,#N/A,FALSE,"CONSOL. 2";#N/A,#N/A,FALSE,"CONSOL. 5";#N/A,#N/A,FALSE,"CONSOL. ACUM. 6";#N/A,#N/A,FALSE,"CAP. EMPREG. 7"}</definedName>
    <definedName name="wrn.Advanced._.Material._1_1" localSheetId="13" hidden="1">{#N/A,#N/A,FALSE,"CAPA";#N/A,#N/A,FALSE,"CONSOL. 2";#N/A,#N/A,FALSE,"CONSOL. 5";#N/A,#N/A,FALSE,"CONSOL. ACUM. 6";#N/A,#N/A,FALSE,"CAP. EMPREG. 7"}</definedName>
    <definedName name="wrn.Advanced._.Material._1_1" hidden="1">{#N/A,#N/A,FALSE,"CAPA";#N/A,#N/A,FALSE,"CONSOL. 2";#N/A,#N/A,FALSE,"CONSOL. 5";#N/A,#N/A,FALSE,"CONSOL. ACUM. 6";#N/A,#N/A,FALSE,"CAP. EMPREG. 7"}</definedName>
    <definedName name="wrn.Advanced._.Material._1_1_1" localSheetId="13" hidden="1">{#N/A,#N/A,FALSE,"CAPA";#N/A,#N/A,FALSE,"CONSOL. 2";#N/A,#N/A,FALSE,"CONSOL. 5";#N/A,#N/A,FALSE,"CONSOL. ACUM. 6";#N/A,#N/A,FALSE,"CAP. EMPREG. 7"}</definedName>
    <definedName name="wrn.Advanced._.Material._1_1_1" hidden="1">{#N/A,#N/A,FALSE,"CAPA";#N/A,#N/A,FALSE,"CONSOL. 2";#N/A,#N/A,FALSE,"CONSOL. 5";#N/A,#N/A,FALSE,"CONSOL. ACUM. 6";#N/A,#N/A,FALSE,"CAP. EMPREG. 7"}</definedName>
    <definedName name="wrn.Advanced._.Material._1_2" localSheetId="13" hidden="1">{#N/A,#N/A,FALSE,"CAPA";#N/A,#N/A,FALSE,"CONSOL. 2";#N/A,#N/A,FALSE,"CONSOL. 5";#N/A,#N/A,FALSE,"CONSOL. ACUM. 6";#N/A,#N/A,FALSE,"CAP. EMPREG. 7"}</definedName>
    <definedName name="wrn.Advanced._.Material._1_2" hidden="1">{#N/A,#N/A,FALSE,"CAPA";#N/A,#N/A,FALSE,"CONSOL. 2";#N/A,#N/A,FALSE,"CONSOL. 5";#N/A,#N/A,FALSE,"CONSOL. ACUM. 6";#N/A,#N/A,FALSE,"CAP. EMPREG. 7"}</definedName>
    <definedName name="wrn.Advanced._.Material._2" localSheetId="13" hidden="1">{#N/A,#N/A,FALSE,"CAPA";#N/A,#N/A,FALSE,"CONSOL. 2";#N/A,#N/A,FALSE,"CONSOL. 5";#N/A,#N/A,FALSE,"CONSOL. ACUM. 6";#N/A,#N/A,FALSE,"CAP. EMPREG. 7"}</definedName>
    <definedName name="wrn.Advanced._.Material._2" hidden="1">{#N/A,#N/A,FALSE,"CAPA";#N/A,#N/A,FALSE,"CONSOL. 2";#N/A,#N/A,FALSE,"CONSOL. 5";#N/A,#N/A,FALSE,"CONSOL. ACUM. 6";#N/A,#N/A,FALSE,"CAP. EMPREG. 7"}</definedName>
    <definedName name="wrn.Aging._.and._.Trend._.Analysis." localSheetId="13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localSheetId="13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1_1" localSheetId="13" hidden="1">{#N/A,#N/A,FALSE,"Aging Summary";#N/A,#N/A,FALSE,"Ratio Analysis";#N/A,#N/A,FALSE,"Test 120 Day Accts";#N/A,#N/A,FALSE,"Tickmarks"}</definedName>
    <definedName name="wrn.Aging._.and._.Trend._.Analysis._1_1" hidden="1">{#N/A,#N/A,FALSE,"Aging Summary";#N/A,#N/A,FALSE,"Ratio Analysis";#N/A,#N/A,FALSE,"Test 120 Day Accts";#N/A,#N/A,FALSE,"Tickmarks"}</definedName>
    <definedName name="wrn.Aging._.and._.Trend._.Analysis._1_1_1" localSheetId="13" hidden="1">{#N/A,#N/A,FALSE,"Aging Summary";#N/A,#N/A,FALSE,"Ratio Analysis";#N/A,#N/A,FALSE,"Test 120 Day Accts";#N/A,#N/A,FALSE,"Tickmarks"}</definedName>
    <definedName name="wrn.Aging._.and._.Trend._.Analysis._1_1_1" hidden="1">{#N/A,#N/A,FALSE,"Aging Summary";#N/A,#N/A,FALSE,"Ratio Analysis";#N/A,#N/A,FALSE,"Test 120 Day Accts";#N/A,#N/A,FALSE,"Tickmarks"}</definedName>
    <definedName name="wrn.Aging._.and._.Trend._.Analysis._1_2" localSheetId="13" hidden="1">{#N/A,#N/A,FALSE,"Aging Summary";#N/A,#N/A,FALSE,"Ratio Analysis";#N/A,#N/A,FALSE,"Test 120 Day Accts";#N/A,#N/A,FALSE,"Tickmarks"}</definedName>
    <definedName name="wrn.Aging._.and._.Trend._.Analysis._1_2" hidden="1">{#N/A,#N/A,FALSE,"Aging Summary";#N/A,#N/A,FALSE,"Ratio Analysis";#N/A,#N/A,FALSE,"Test 120 Day Accts";#N/A,#N/A,FALSE,"Tickmarks"}</definedName>
    <definedName name="wrn.Aging._.and._.Trend._.Analysis._2" localSheetId="13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IJS._.Print._.Out." localSheetId="13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AIJS._.Print._.Out." hidden="1">{"Assumptions",#N/A,FALSE,"Assumptions";"Revenues",#N/A,FALSE,"Revenues";"Expenses",#N/A,FALSE,"Expenses";"Construction",#N/A,FALSE,"Construction Costs";"Income Statement",#N/A,FALSE,"Income Statement";"Depreciation",#N/A,FALSE,"Depreciation";"Cash Flow",#N/A,FALSE,"Cash Flow";"Balance Sheet",#N/A,FALSE,"Balance Sheet";"Debt Pro Forma",#N/A,FALSE,"Debt Pro Forma";"Sources &amp; Uses",#N/A,FALSE,"Sources &amp; Uses";"Debt S&amp;U",#N/A,FALSE,"Debt S&amp;U";"Debt Pro Forma 3",#N/A,FALSE,"Debt Pro Forma 3";"Debt Pro Forma 2",#N/A,FALSE,"Debt Pro Forma 2"}</definedName>
    <definedName name="wrn.akerr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localSheetId="13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kerRGI96." hidden="1">{#N/A,#N/A,FALSE,"ResRegn.A-kons.";#N/A,#N/A,FALSE,"Bal3112.A-kons.";#N/A,#N/A,FALSE,"Kont.a.A-kons.";#N/A,#N/A,FALSE,"Note 1-3";#N/A,#N/A,FALSE,"Note 4-10";#N/A,#N/A,FALSE,"Note11-12";#N/A,#N/A,FALSE,"Noter Balanse.A-kons.";#N/A,#N/A,FALSE,"Note 17-18.A-kons. ";#N/A,#N/A,FALSE,"Note 19 A-kons.";#N/A,#N/A,FALSE,"Note 20-22.A-kons.";#N/A,#N/A,FALSE,"Note 23 A-kons.";#N/A,#N/A,FALSE,"Note 24-31.A-kons.";#N/A,#N/A,FALSE,"Note 32-34 A-kons.";#N/A,#N/A,FALSE,"Note 35-36.A-kons.";#N/A,#N/A,FALSE,"Nøkkeltall"}</definedName>
    <definedName name="wrn.ALAN." localSheetId="1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l." localSheetId="13" hidden="1">{#N/A,#N/A,FALSE,"cpt"}</definedName>
    <definedName name="wrn.all." hidden="1">{#N/A,#N/A,FALSE,"cpt"}</definedName>
    <definedName name="wrn.All._.Tabs._.for._.Ken." localSheetId="13" hidden="1">{#N/A,#N/A,FALSE,"CW Summary";#N/A,#N/A,FALSE,"Weekly Tracking";#N/A,#N/A,FALSE,"MSA";#N/A,#N/A,FALSE,"Parts";#N/A,#N/A,FALSE,"RS";#N/A,#N/A,FALSE,"Mods";#N/A,#N/A,FALSE,"GEVISA";#N/A,#N/A,FALSE,"HQ"}</definedName>
    <definedName name="wrn.All._.Tabs._.for._.Ken." hidden="1">{#N/A,#N/A,FALSE,"CW Summary";#N/A,#N/A,FALSE,"Weekly Tracking";#N/A,#N/A,FALSE,"MSA";#N/A,#N/A,FALSE,"Parts";#N/A,#N/A,FALSE,"RS";#N/A,#N/A,FALSE,"Mods";#N/A,#N/A,FALSE,"GEVISA";#N/A,#N/A,FALSE,"HQ"}</definedName>
    <definedName name="wrn.ALLE._.ÅRSKJEMAER." localSheetId="13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LLE._.ÅRSKJEMAER." hidden="1">{#N/A,#N/A,FALSE,"Skjema 6.1 ";#N/A,#N/A,FALSE,"Skjema 6.2";#N/A,#N/A,FALSE,"Skjema 6.3";#N/A,#N/A,FALSE,"Skjema 6.4 ";#N/A,#N/A,FALSE,"Skjema 6.5";#N/A,#N/A,FALSE,"Skjema 6.6 ";#N/A,#N/A,FALSE,"Skjema 6.7 ";#N/A,#N/A,FALSE,"Skjema 6.8 ";#N/A,#N/A,FALSE,"Skjema 6.9";#N/A,#N/A,FALSE,"Skjema 6.10 ";#N/A,#N/A,FALSE,"Skjema 6.11 ";#N/A,#N/A,FALSE,"Skjema 6.12 ";#N/A,#N/A,FALSE,"Skjema 6.13 ";#N/A,#N/A,FALSE,"Skjema 6.14";#N/A,#N/A,FALSE,"Skjema 6.15 ";#N/A,#N/A,FALSE,"Skjema 6.16 ";#N/A,#N/A,FALSE,"Skjema 6.17 ";#N/A,#N/A,FALSE,"Skjema 6.18 ";#N/A,#N/A,FALSE,"Skjema 6.19 ";#N/A,#N/A,FALSE,"Skjema 6.20 ";#N/A,#N/A,FALSE,"Skjema 6.21";#N/A,#N/A,FALSE,"Skjema 6.22 ";#N/A,#N/A,FALSE,"Skjema 6.23 ";#N/A,#N/A,FALSE,"Skjema 6.24 ";#N/A,#N/A,FALSE,"Skjema 6.25";#N/A,#N/A,FALSE,"Skjema 6.26 ";#N/A,#N/A,FALSE,"Skjema 6.27";#N/A,#N/A,FALSE,"Skjema 6.28 ";#N/A,#N/A,FALSE,"Skjema 6.29";#N/A,#N/A,FALSE,"Skjema 6.30";#N/A,#N/A,FALSE,"Skjema 6.31";#N/A,#N/A,FALSE,"Skjema 6.31b"}</definedName>
    <definedName name="wrn.ANEXO0300." localSheetId="13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00." hidden="1">{#N/A,#N/A,FALSE,"ANEXO3 00 GDV";#N/A,#N/A,FALSE,"ANEXO3 00 GCM";#N/A,#N/A,FALSE,"ANEXO3 00  UBÁ6";#N/A,#N/A,FALSE,"ANEXO3 00 CJI";#N/A,#N/A,FALSE,"ANEXO3 00 UBÁ4";#N/A,#N/A,FALSE,"ANEXO3 00 UBÁ5";#N/A,#N/A,FALSE,"ANEXO3 00 UBÁ7";#N/A,#N/A,FALSE,"ANEXO3 00 VRB1"}</definedName>
    <definedName name="wrn.ANEXO0399." localSheetId="13" hidden="1">{#N/A,#N/A,FALSE,"ANEXO3 99 ERA";#N/A,#N/A,FALSE,"ANEXO3 99 UBÁ2";#N/A,#N/A,FALSE,"ANEXO3 99 DTU";#N/A,#N/A,FALSE,"ANEXO3 99 RDR";#N/A,#N/A,FALSE,"ANEXO3 99 UBÁ4";#N/A,#N/A,FALSE,"ANEXO3 99 UBÁ6"}</definedName>
    <definedName name="wrn.ANEXO0399." hidden="1">{#N/A,#N/A,FALSE,"ANEXO3 99 ERA";#N/A,#N/A,FALSE,"ANEXO3 99 UBÁ2";#N/A,#N/A,FALSE,"ANEXO3 99 DTU";#N/A,#N/A,FALSE,"ANEXO3 99 RDR";#N/A,#N/A,FALSE,"ANEXO3 99 UBÁ4";#N/A,#N/A,FALSE,"ANEXO3 99 UBÁ6"}</definedName>
    <definedName name="wrn.ANNUAL._.ACCOUNTS._.FORM." localSheetId="13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NNUAL._.ACCOUNTS._.FORM." hidden="1">{#N/A,#N/A,FALSE,"FORM 6.1 ";#N/A,#N/A,FALSE,"FORM 6.2";#N/A,#N/A,FALSE,"FORM 6.3";#N/A,#N/A,FALSE,"FORM 6.4";#N/A,#N/A,FALSE,"FORM 6.5";#N/A,#N/A,FALSE,"FORM 6.6 ";#N/A,#N/A,FALSE,"FORM 6.7 ";#N/A,#N/A,FALSE,"FORM 6.8 ";#N/A,#N/A,FALSE,"FORM 6.9";#N/A,#N/A,FALSE,"FORM 6.10 ";#N/A,#N/A,FALSE,"FORM 6.11 ";#N/A,#N/A,FALSE,"FORM 6.12 ";#N/A,#N/A,FALSE,"FORM 6.13 ";#N/A,#N/A,FALSE,"FORM 6.14";#N/A,#N/A,FALSE,"FORM 6.15 ";#N/A,#N/A,FALSE,"FORM 6.16 ";#N/A,#N/A,FALSE,"FORM 6.17 ";#N/A,#N/A,FALSE,"FORM 6.18 ";#N/A,#N/A,FALSE,"FORM 6.19 ";#N/A,#N/A,FALSE,"FORM 6.20 ";#N/A,#N/A,FALSE,"FORM 6.21";#N/A,#N/A,FALSE,"FORM 6.22 ";#N/A,#N/A,FALSE,"FORM 6.23 ";#N/A,#N/A,FALSE,"FORM 6.24 ";#N/A,#N/A,FALSE,"FORM 6.25";#N/A,#N/A,FALSE,"FORM 6.26 ";#N/A,#N/A,FALSE,"FORM 6.27";#N/A,#N/A,FALSE,"FORM 6.28 ";#N/A,#N/A,FALSE,"FORM 6.29";#N/A,#N/A,FALSE,"FORM 6.30";#N/A,#N/A,FALSE,"FORM 6.31"}</definedName>
    <definedName name="wrn.aogt." localSheetId="13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ogt." hidden="1">{#N/A,#N/A,FALSE,"Res_Albatross";#N/A,#N/A,FALSE,"Bal_Albatross";#N/A,#N/A,FALSE,"Kont_Albatross";#N/A,#N/A,FALSE,"Note 1-5";#N/A,#N/A,FALSE,"Note 6-9";#N/A,#N/A,FALSE,"Bal_note10-14";#N/A,#N/A,FALSE,"Note 15-16";#N/A,#N/A,FALSE,"Note 17-19";#N/A,#N/A,FALSE,"Note 20-23";#N/A,#N/A,FALSE,"Nøkkeltall"}</definedName>
    <definedName name="wrn.AQUIROR._.DCF." localSheetId="13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ug" localSheetId="13" hidden="1">{"det (May)",#N/A,FALSE,"June";"sum (MAY YTD)",#N/A,FALSE,"June YTD"}</definedName>
    <definedName name="wrn.aug" hidden="1">{"det (May)",#N/A,FALSE,"June";"sum (MAY YTD)",#N/A,FALSE,"June YTD"}</definedName>
    <definedName name="wrn.aug_1" localSheetId="13" hidden="1">{"det (May)",#N/A,FALSE,"June";"sum (MAY YTD)",#N/A,FALSE,"June YTD"}</definedName>
    <definedName name="wrn.aug_1" hidden="1">{"det (May)",#N/A,FALSE,"June";"sum (MAY YTD)",#N/A,FALSE,"June YTD"}</definedName>
    <definedName name="wrn.aug_1_1" localSheetId="13" hidden="1">{"det (May)",#N/A,FALSE,"June";"sum (MAY YTD)",#N/A,FALSE,"June YTD"}</definedName>
    <definedName name="wrn.aug_1_1" hidden="1">{"det (May)",#N/A,FALSE,"June";"sum (MAY YTD)",#N/A,FALSE,"June YTD"}</definedName>
    <definedName name="wrn.aug_1_1_1" localSheetId="13" hidden="1">{"det (May)",#N/A,FALSE,"June";"sum (MAY YTD)",#N/A,FALSE,"June YTD"}</definedName>
    <definedName name="wrn.aug_1_1_1" hidden="1">{"det (May)",#N/A,FALSE,"June";"sum (MAY YTD)",#N/A,FALSE,"June YTD"}</definedName>
    <definedName name="wrn.aug_1_2" localSheetId="13" hidden="1">{"det (May)",#N/A,FALSE,"June";"sum (MAY YTD)",#N/A,FALSE,"June YTD"}</definedName>
    <definedName name="wrn.aug_1_2" hidden="1">{"det (May)",#N/A,FALSE,"June";"sum (MAY YTD)",#N/A,FALSE,"June YTD"}</definedName>
    <definedName name="wrn.aug_2" localSheetId="13" hidden="1">{"det (May)",#N/A,FALSE,"June";"sum (MAY YTD)",#N/A,FALSE,"June YTD"}</definedName>
    <definedName name="wrn.aug_2" hidden="1">{"det (May)",#N/A,FALSE,"June";"sum (MAY YTD)",#N/A,FALSE,"June YTD"}</definedName>
    <definedName name="wrn.augyt" localSheetId="13" hidden="1">{"det (May)",#N/A,FALSE,"June";"sum (MAY YTD)",#N/A,FALSE,"June YTD"}</definedName>
    <definedName name="wrn.augyt" hidden="1">{"det (May)",#N/A,FALSE,"June";"sum (MAY YTD)",#N/A,FALSE,"June YTD"}</definedName>
    <definedName name="wrn.augyt_1" localSheetId="13" hidden="1">{"det (May)",#N/A,FALSE,"June";"sum (MAY YTD)",#N/A,FALSE,"June YTD"}</definedName>
    <definedName name="wrn.augyt_1" hidden="1">{"det (May)",#N/A,FALSE,"June";"sum (MAY YTD)",#N/A,FALSE,"June YTD"}</definedName>
    <definedName name="wrn.augyt_1_1" localSheetId="13" hidden="1">{"det (May)",#N/A,FALSE,"June";"sum (MAY YTD)",#N/A,FALSE,"June YTD"}</definedName>
    <definedName name="wrn.augyt_1_1" hidden="1">{"det (May)",#N/A,FALSE,"June";"sum (MAY YTD)",#N/A,FALSE,"June YTD"}</definedName>
    <definedName name="wrn.augyt_1_1_1" localSheetId="13" hidden="1">{"det (May)",#N/A,FALSE,"June";"sum (MAY YTD)",#N/A,FALSE,"June YTD"}</definedName>
    <definedName name="wrn.augyt_1_1_1" hidden="1">{"det (May)",#N/A,FALSE,"June";"sum (MAY YTD)",#N/A,FALSE,"June YTD"}</definedName>
    <definedName name="wrn.augyt_1_2" localSheetId="13" hidden="1">{"det (May)",#N/A,FALSE,"June";"sum (MAY YTD)",#N/A,FALSE,"June YTD"}</definedName>
    <definedName name="wrn.augyt_1_2" hidden="1">{"det (May)",#N/A,FALSE,"June";"sum (MAY YTD)",#N/A,FALSE,"June YTD"}</definedName>
    <definedName name="wrn.augyt_2" localSheetId="13" hidden="1">{"det (May)",#N/A,FALSE,"June";"sum (MAY YTD)",#N/A,FALSE,"June YTD"}</definedName>
    <definedName name="wrn.augyt_2" hidden="1">{"det (May)",#N/A,FALSE,"June";"sum (MAY YTD)",#N/A,FALSE,"June YTD"}</definedName>
    <definedName name="wrn.augYTD" localSheetId="13" hidden="1">{"det (May)",#N/A,FALSE,"June";"sum (MAY YTD)",#N/A,FALSE,"June YTD"}</definedName>
    <definedName name="wrn.augYTD" hidden="1">{"det (May)",#N/A,FALSE,"June";"sum (MAY YTD)",#N/A,FALSE,"June YTD"}</definedName>
    <definedName name="wrn.augYTD_1" localSheetId="13" hidden="1">{"det (May)",#N/A,FALSE,"June";"sum (MAY YTD)",#N/A,FALSE,"June YTD"}</definedName>
    <definedName name="wrn.augYTD_1" hidden="1">{"det (May)",#N/A,FALSE,"June";"sum (MAY YTD)",#N/A,FALSE,"June YTD"}</definedName>
    <definedName name="wrn.augYTD_1_1" localSheetId="13" hidden="1">{"det (May)",#N/A,FALSE,"June";"sum (MAY YTD)",#N/A,FALSE,"June YTD"}</definedName>
    <definedName name="wrn.augYTD_1_1" hidden="1">{"det (May)",#N/A,FALSE,"June";"sum (MAY YTD)",#N/A,FALSE,"June YTD"}</definedName>
    <definedName name="wrn.augYTD_1_1_1" localSheetId="13" hidden="1">{"det (May)",#N/A,FALSE,"June";"sum (MAY YTD)",#N/A,FALSE,"June YTD"}</definedName>
    <definedName name="wrn.augYTD_1_1_1" hidden="1">{"det (May)",#N/A,FALSE,"June";"sum (MAY YTD)",#N/A,FALSE,"June YTD"}</definedName>
    <definedName name="wrn.augYTD_1_2" localSheetId="13" hidden="1">{"det (May)",#N/A,FALSE,"June";"sum (MAY YTD)",#N/A,FALSE,"June YTD"}</definedName>
    <definedName name="wrn.augYTD_1_2" hidden="1">{"det (May)",#N/A,FALSE,"June";"sum (MAY YTD)",#N/A,FALSE,"June YTD"}</definedName>
    <definedName name="wrn.augYTD_2" localSheetId="13" hidden="1">{"det (May)",#N/A,FALSE,"June";"sum (MAY YTD)",#N/A,FALSE,"June YTD"}</definedName>
    <definedName name="wrn.augYTD_2" hidden="1">{"det (May)",#N/A,FALSE,"June";"sum (MAY YTD)",#N/A,FALSE,"June YTD"}</definedName>
    <definedName name="wrn.augYTDx" localSheetId="13" hidden="1">{"det (May)",#N/A,FALSE,"June";"sum (MAY YTD)",#N/A,FALSE,"June YTD"}</definedName>
    <definedName name="wrn.augYTDx" hidden="1">{"det (May)",#N/A,FALSE,"June";"sum (MAY YTD)",#N/A,FALSE,"June YTD"}</definedName>
    <definedName name="wrn.augYTDx_1" localSheetId="13" hidden="1">{"det (May)",#N/A,FALSE,"June";"sum (MAY YTD)",#N/A,FALSE,"June YTD"}</definedName>
    <definedName name="wrn.augYTDx_1" hidden="1">{"det (May)",#N/A,FALSE,"June";"sum (MAY YTD)",#N/A,FALSE,"June YTD"}</definedName>
    <definedName name="wrn.augYTDx_1_1" localSheetId="13" hidden="1">{"det (May)",#N/A,FALSE,"June";"sum (MAY YTD)",#N/A,FALSE,"June YTD"}</definedName>
    <definedName name="wrn.augYTDx_1_1" hidden="1">{"det (May)",#N/A,FALSE,"June";"sum (MAY YTD)",#N/A,FALSE,"June YTD"}</definedName>
    <definedName name="wrn.augYTDx_1_1_1" localSheetId="13" hidden="1">{"det (May)",#N/A,FALSE,"June";"sum (MAY YTD)",#N/A,FALSE,"June YTD"}</definedName>
    <definedName name="wrn.augYTDx_1_1_1" hidden="1">{"det (May)",#N/A,FALSE,"June";"sum (MAY YTD)",#N/A,FALSE,"June YTD"}</definedName>
    <definedName name="wrn.augYTDx_1_2" localSheetId="13" hidden="1">{"det (May)",#N/A,FALSE,"June";"sum (MAY YTD)",#N/A,FALSE,"June YTD"}</definedName>
    <definedName name="wrn.augYTDx_1_2" hidden="1">{"det (May)",#N/A,FALSE,"June";"sum (MAY YTD)",#N/A,FALSE,"June YTD"}</definedName>
    <definedName name="wrn.augYTDx_2" localSheetId="13" hidden="1">{"det (May)",#N/A,FALSE,"June";"sum (MAY YTD)",#N/A,FALSE,"June YTD"}</definedName>
    <definedName name="wrn.augYTDx_2" hidden="1">{"det (May)",#N/A,FALSE,"June";"sum (MAY YTD)",#N/A,FALSE,"June YTD"}</definedName>
    <definedName name="wrn.augytx" localSheetId="13" hidden="1">{"det (May)",#N/A,FALSE,"June";"sum (MAY YTD)",#N/A,FALSE,"June YTD"}</definedName>
    <definedName name="wrn.augytx" hidden="1">{"det (May)",#N/A,FALSE,"June";"sum (MAY YTD)",#N/A,FALSE,"June YTD"}</definedName>
    <definedName name="wrn.augytx_1" localSheetId="13" hidden="1">{"det (May)",#N/A,FALSE,"June";"sum (MAY YTD)",#N/A,FALSE,"June YTD"}</definedName>
    <definedName name="wrn.augytx_1" hidden="1">{"det (May)",#N/A,FALSE,"June";"sum (MAY YTD)",#N/A,FALSE,"June YTD"}</definedName>
    <definedName name="wrn.augytx_1_1" localSheetId="13" hidden="1">{"det (May)",#N/A,FALSE,"June";"sum (MAY YTD)",#N/A,FALSE,"June YTD"}</definedName>
    <definedName name="wrn.augytx_1_1" hidden="1">{"det (May)",#N/A,FALSE,"June";"sum (MAY YTD)",#N/A,FALSE,"June YTD"}</definedName>
    <definedName name="wrn.augytx_1_1_1" localSheetId="13" hidden="1">{"det (May)",#N/A,FALSE,"June";"sum (MAY YTD)",#N/A,FALSE,"June YTD"}</definedName>
    <definedName name="wrn.augytx_1_1_1" hidden="1">{"det (May)",#N/A,FALSE,"June";"sum (MAY YTD)",#N/A,FALSE,"June YTD"}</definedName>
    <definedName name="wrn.augytx_1_2" localSheetId="13" hidden="1">{"det (May)",#N/A,FALSE,"June";"sum (MAY YTD)",#N/A,FALSE,"June YTD"}</definedName>
    <definedName name="wrn.augytx_1_2" hidden="1">{"det (May)",#N/A,FALSE,"June";"sum (MAY YTD)",#N/A,FALSE,"June YTD"}</definedName>
    <definedName name="wrn.augytx_2" localSheetId="13" hidden="1">{"det (May)",#N/A,FALSE,"June";"sum (MAY YTD)",#N/A,FALSE,"June YTD"}</definedName>
    <definedName name="wrn.augytx_2" hidden="1">{"det (May)",#N/A,FALSE,"June";"sum (MAY YTD)",#N/A,FALSE,"June YTD"}</definedName>
    <definedName name="wrn.baseDEV.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_1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1_1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2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1_2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2" localSheetId="13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aseDEV._2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B1." localSheetId="13" hidden="1">{#N/A,#N/A,FALSE,"RESUMO-BB1";#N/A,#N/A,FALSE,"MOD-A01-R - BB1";#N/A,#N/A,FALSE,"URB-BB1"}</definedName>
    <definedName name="wrn.BB1." hidden="1">{#N/A,#N/A,FALSE,"RESUMO-BB1";#N/A,#N/A,FALSE,"MOD-A01-R - BB1";#N/A,#N/A,FALSE,"URB-BB1"}</definedName>
    <definedName name="wrn.BB1._1" localSheetId="13" hidden="1">{#N/A,#N/A,FALSE,"RESUMO-BB1";#N/A,#N/A,FALSE,"MOD-A01-R - BB1";#N/A,#N/A,FALSE,"URB-BB1"}</definedName>
    <definedName name="wrn.BB1._1" hidden="1">{#N/A,#N/A,FALSE,"RESUMO-BB1";#N/A,#N/A,FALSE,"MOD-A01-R - BB1";#N/A,#N/A,FALSE,"URB-BB1"}</definedName>
    <definedName name="wrn.BELGO." localSheetId="13" hidden="1">{"BELGO",#N/A,FALSE,"S-BELGO"}</definedName>
    <definedName name="wrn.BELGO." hidden="1">{"BELGO",#N/A,FALSE,"S-BELGO"}</definedName>
    <definedName name="wrn.BELGO._1" localSheetId="13" hidden="1">{"BELGO",#N/A,FALSE,"S-BELGO"}</definedName>
    <definedName name="wrn.BELGO._1" hidden="1">{"BELGO",#N/A,FALSE,"S-BELGO"}</definedName>
    <definedName name="wrn.BELGO._1_1" localSheetId="13" hidden="1">{"BELGO",#N/A,FALSE,"S-BELGO"}</definedName>
    <definedName name="wrn.BELGO._1_1" hidden="1">{"BELGO",#N/A,FALSE,"S-BELGO"}</definedName>
    <definedName name="wrn.BELGO._1_1_1" localSheetId="13" hidden="1">{"BELGO",#N/A,FALSE,"S-BELGO"}</definedName>
    <definedName name="wrn.BELGO._1_1_1" hidden="1">{"BELGO",#N/A,FALSE,"S-BELGO"}</definedName>
    <definedName name="wrn.BELGO._1_2" localSheetId="13" hidden="1">{"BELGO",#N/A,FALSE,"S-BELGO"}</definedName>
    <definedName name="wrn.BELGO._1_2" hidden="1">{"BELGO",#N/A,FALSE,"S-BELGO"}</definedName>
    <definedName name="wrn.BELGO._2" localSheetId="13" hidden="1">{"BELGO",#N/A,FALSE,"S-BELGO"}</definedName>
    <definedName name="wrn.BELGO._2" hidden="1">{"BELGO",#N/A,FALSE,"S-BELGO"}</definedName>
    <definedName name="wrn.BETER." localSheetId="13" hidden="1">{#N/A,#N/A,FALSE,"BETER -1";#N/A,#N/A,FALSE,"BETER -2";#N/A,#N/A,FALSE,"BETER -3";#N/A,#N/A,FALSE,"BETER -urb";#N/A,#N/A,FALSE,"BETER -RESUMO"}</definedName>
    <definedName name="wrn.BETER." hidden="1">{#N/A,#N/A,FALSE,"BETER -1";#N/A,#N/A,FALSE,"BETER -2";#N/A,#N/A,FALSE,"BETER -3";#N/A,#N/A,FALSE,"BETER -urb";#N/A,#N/A,FALSE,"BETER -RESUMO"}</definedName>
    <definedName name="wrn.BETER._1" localSheetId="13" hidden="1">{#N/A,#N/A,FALSE,"BETER -1";#N/A,#N/A,FALSE,"BETER -2";#N/A,#N/A,FALSE,"BETER -3";#N/A,#N/A,FALSE,"BETER -urb";#N/A,#N/A,FALSE,"BETER -RESUMO"}</definedName>
    <definedName name="wrn.BETER._1" hidden="1">{#N/A,#N/A,FALSE,"BETER -1";#N/A,#N/A,FALSE,"BETER -2";#N/A,#N/A,FALSE,"BETER -3";#N/A,#N/A,FALSE,"BETER -urb";#N/A,#N/A,FALSE,"BETER -RESUMO"}</definedName>
    <definedName name="wrn.Book." localSheetId="13" hidden="1">{"EVA",#N/A,FALSE,"SMT2";#N/A,#N/A,FALSE,"Summary";#N/A,#N/A,FALSE,"Graphs";#N/A,#N/A,FALSE,"4 Panel"}</definedName>
    <definedName name="wrn.Book." hidden="1">{"EVA",#N/A,FALSE,"SMT2";#N/A,#N/A,FALSE,"Summary";#N/A,#N/A,FALSE,"Graphs";#N/A,#N/A,FALSE,"4 Panel"}</definedName>
    <definedName name="wrn.Book._1" localSheetId="13" hidden="1">{"EVA",#N/A,FALSE,"SMT2";#N/A,#N/A,FALSE,"Summary";#N/A,#N/A,FALSE,"Graphs";#N/A,#N/A,FALSE,"4 Panel"}</definedName>
    <definedName name="wrn.Book._1" hidden="1">{"EVA",#N/A,FALSE,"SMT2";#N/A,#N/A,FALSE,"Summary";#N/A,#N/A,FALSE,"Graphs";#N/A,#N/A,FALSE,"4 Panel"}</definedName>
    <definedName name="wrn.Book._1_1" localSheetId="13" hidden="1">{"EVA",#N/A,FALSE,"SMT2";#N/A,#N/A,FALSE,"Summary";#N/A,#N/A,FALSE,"Graphs";#N/A,#N/A,FALSE,"4 Panel"}</definedName>
    <definedName name="wrn.Book._1_1" hidden="1">{"EVA",#N/A,FALSE,"SMT2";#N/A,#N/A,FALSE,"Summary";#N/A,#N/A,FALSE,"Graphs";#N/A,#N/A,FALSE,"4 Panel"}</definedName>
    <definedName name="wrn.Book._1_1_1" localSheetId="13" hidden="1">{"EVA",#N/A,FALSE,"SMT2";#N/A,#N/A,FALSE,"Summary";#N/A,#N/A,FALSE,"Graphs";#N/A,#N/A,FALSE,"4 Panel"}</definedName>
    <definedName name="wrn.Book._1_1_1" hidden="1">{"EVA",#N/A,FALSE,"SMT2";#N/A,#N/A,FALSE,"Summary";#N/A,#N/A,FALSE,"Graphs";#N/A,#N/A,FALSE,"4 Panel"}</definedName>
    <definedName name="wrn.Book._1_2" localSheetId="13" hidden="1">{"EVA",#N/A,FALSE,"SMT2";#N/A,#N/A,FALSE,"Summary";#N/A,#N/A,FALSE,"Graphs";#N/A,#N/A,FALSE,"4 Panel"}</definedName>
    <definedName name="wrn.Book._1_2" hidden="1">{"EVA",#N/A,FALSE,"SMT2";#N/A,#N/A,FALSE,"Summary";#N/A,#N/A,FALSE,"Graphs";#N/A,#N/A,FALSE,"4 Panel"}</definedName>
    <definedName name="wrn.Book._2" localSheetId="13" hidden="1">{"EVA",#N/A,FALSE,"SMT2";#N/A,#N/A,FALSE,"Summary";#N/A,#N/A,FALSE,"Graphs";#N/A,#N/A,FALSE,"4 Panel"}</definedName>
    <definedName name="wrn.Book._2" hidden="1">{"EVA",#N/A,FALSE,"SMT2";#N/A,#N/A,FALSE,"Summary";#N/A,#N/A,FALSE,"Graphs";#N/A,#N/A,FALSE,"4 Panel"}</definedName>
    <definedName name="wrn.brol.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rol.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uildups." localSheetId="13" hidden="1">{"ACQ",#N/A,FALSE,"ACQUISITIONS";"ACQF",#N/A,FALSE,"ACQUISITIONS";"PF",#N/A,FALSE,"PROYECTOVILA";"PV",#N/A,FALSE,"PROYECTOVILA";"Fee Dev",#N/A,FALSE,"DEVELOPMENT GROWTH";"gd",#N/A,FALSE,"DEVELOPMENT GROWTH"}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Caderno._.Sem._.Radares.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_1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1_1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1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2" localSheetId="13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derno._.Sem._.Radares._2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ixa._.de._.Ferramentas.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.Individuais.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_1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1_1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2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1_2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2" localSheetId="13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.Individuais._2" hidden="1">{#N/A,#N/A,FALSE,"Eletricista";#N/A,#N/A,FALSE,"Mecânico de Refrigeração";#N/A,#N/A,FALSE,"Obra civil";#N/A,#N/A,FALSE,"Serralheiro e Mecânico Montador";#N/A,#N/A,FALSE,"Encanador e Caldeireiro";#N/A,#N/A,FALSE,"Eletricista eletrônico";#N/A,#N/A,FALSE,"Pedreiro";#N/A,#N/A,FALSE,"Carpinteiro";#N/A,#N/A,FALSE,"Tapeceiro";#N/A,#N/A,FALSE,"Funileiro";#N/A,#N/A,FALSE,"Mecânico de Manutenção";#N/A,#N/A,FALSE,"Soldador";#N/A,#N/A,FALSE,"Marceneiro";#N/A,#N/A,FALSE,"Laminador"}</definedName>
    <definedName name="wrn.Caixa._.de._.Ferramentas._1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_1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1_1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2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1_2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2" localSheetId="13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ixa._.de._.Ferramentas._2" hidden="1">{#N/A,#N/A,FALSE,"Eletricista";#N/A,#N/A,FALSE,"Mec. Refrig.";#N/A,#N/A,FALSE,"Civil";#N/A,#N/A,FALSE,"Civ";#N/A,#N/A,FALSE,"Serralheiro";#N/A,#N/A,FALSE,"Encanador";#N/A,#N/A,FALSE,"Eletr.";#N/A,#N/A,FALSE,"EL";#N/A,#N/A,FALSE,"Mec.Refrig.";#N/A,#N/A,FALSE,"Serv. Civ.";#N/A,#N/A,FALSE,"MMO";#N/A,#N/A,FALSE,"EN - CA";#N/A,#N/A,FALSE,"EL - ELT";#N/A,#N/A,FALSE,"PE";#N/A,#N/A,FALSE,"CARP";#N/A,#N/A,FALSE,"TAPEC";#N/A,#N/A,FALSE,"FU";#N/A,#N/A,FALSE,"Mec. Manut.";#N/A,#N/A,FALSE,"SO";#N/A,#N/A,FALSE,"Marc."}</definedName>
    <definedName name="wrn.CAPA." localSheetId="13" hidden="1">{"CAPA",#N/A,FALSE,"CAPA"}</definedName>
    <definedName name="wrn.CAPA." hidden="1">{"CAPA",#N/A,FALSE,"CAPA"}</definedName>
    <definedName name="wrn.CAPA._1" localSheetId="13" hidden="1">{"CAPA",#N/A,FALSE,"CAPA"}</definedName>
    <definedName name="wrn.CAPA._1" hidden="1">{"CAPA",#N/A,FALSE,"CAPA"}</definedName>
    <definedName name="wrn.CAPA._1_1" localSheetId="13" hidden="1">{"CAPA",#N/A,FALSE,"CAPA"}</definedName>
    <definedName name="wrn.CAPA._1_1" hidden="1">{"CAPA",#N/A,FALSE,"CAPA"}</definedName>
    <definedName name="wrn.CAPA._1_1_1" localSheetId="13" hidden="1">{"CAPA",#N/A,FALSE,"CAPA"}</definedName>
    <definedName name="wrn.CAPA._1_1_1" hidden="1">{"CAPA",#N/A,FALSE,"CAPA"}</definedName>
    <definedName name="wrn.CAPA._1_2" localSheetId="13" hidden="1">{"CAPA",#N/A,FALSE,"CAPA"}</definedName>
    <definedName name="wrn.CAPA._1_2" hidden="1">{"CAPA",#N/A,FALSE,"CAPA"}</definedName>
    <definedName name="wrn.CAPA._2" localSheetId="13" hidden="1">{"CAPA",#N/A,FALSE,"CAPA"}</definedName>
    <definedName name="wrn.CAPA._2" hidden="1">{"CAPA",#N/A,FALSE,"CAPA"}</definedName>
    <definedName name="wrn.CASO._.BASE." localSheetId="13" hidden="1">{"SCENARIOS",#N/A,FALSE,"Resumen de escenario";"INFORHIPOT",#N/A,FALSE,"hipotesis";"INFORA8",#N/A,FALSE,"A-8";"INFORSS",#N/A,FALSE,"SSUR";"SCENARIOS",#N/A,FALSE,"consolidado"}</definedName>
    <definedName name="wrn.CASO._.BASE." hidden="1">{"SCENARIOS",#N/A,FALSE,"Resumen de escenario";"INFORHIPOT",#N/A,FALSE,"hipotesis";"INFORA8",#N/A,FALSE,"A-8";"INFORSS",#N/A,FALSE,"SSUR";"SCENARIOS",#N/A,FALSE,"consolidado"}</definedName>
    <definedName name="wrn.CLOVES." localSheetId="13" hidden="1">{#N/A,#N/A,FALSE,"Plan1";#N/A,#N/A,FALSE,"Despesas Diversas por C.Custo"}</definedName>
    <definedName name="wrn.CLOVES." hidden="1">{#N/A,#N/A,FALSE,"Plan1";#N/A,#N/A,FALSE,"Despesas Diversas por C.Custo"}</definedName>
    <definedName name="wrn.CLOVES._1" localSheetId="13" hidden="1">{#N/A,#N/A,FALSE,"Plan1";#N/A,#N/A,FALSE,"Despesas Diversas por C.Custo"}</definedName>
    <definedName name="wrn.CLOVES._1" hidden="1">{#N/A,#N/A,FALSE,"Plan1";#N/A,#N/A,FALSE,"Despesas Diversas por C.Custo"}</definedName>
    <definedName name="wrn.CLOVES._1_1" localSheetId="13" hidden="1">{#N/A,#N/A,FALSE,"Plan1";#N/A,#N/A,FALSE,"Despesas Diversas por C.Custo"}</definedName>
    <definedName name="wrn.CLOVES._1_1" hidden="1">{#N/A,#N/A,FALSE,"Plan1";#N/A,#N/A,FALSE,"Despesas Diversas por C.Custo"}</definedName>
    <definedName name="wrn.CLOVES._1_1_1" localSheetId="13" hidden="1">{#N/A,#N/A,FALSE,"Plan1";#N/A,#N/A,FALSE,"Despesas Diversas por C.Custo"}</definedName>
    <definedName name="wrn.CLOVES._1_1_1" hidden="1">{#N/A,#N/A,FALSE,"Plan1";#N/A,#N/A,FALSE,"Despesas Diversas por C.Custo"}</definedName>
    <definedName name="wrn.CLOVES._1_2" localSheetId="13" hidden="1">{#N/A,#N/A,FALSE,"Plan1";#N/A,#N/A,FALSE,"Despesas Diversas por C.Custo"}</definedName>
    <definedName name="wrn.CLOVES._1_2" hidden="1">{#N/A,#N/A,FALSE,"Plan1";#N/A,#N/A,FALSE,"Despesas Diversas por C.Custo"}</definedName>
    <definedName name="wrn.CLOVES._2" localSheetId="13" hidden="1">{#N/A,#N/A,FALSE,"Plan1";#N/A,#N/A,FALSE,"Despesas Diversas por C.Custo"}</definedName>
    <definedName name="wrn.CLOVES._2" hidden="1">{#N/A,#N/A,FALSE,"Plan1";#N/A,#N/A,FALSE,"Despesas Diversas por C.Custo"}</definedName>
    <definedName name="wrn.Coberturas." localSheetId="13" hidden="1">{#N/A,#N/A,FALSE,"COBERTURAS 30";#N/A,#N/A,FALSE,"COBERTURAS Mês e Acum 31";#N/A,#N/A,FALSE,"COBERTURAS Acum 32"}</definedName>
    <definedName name="wrn.Coberturas." hidden="1">{#N/A,#N/A,FALSE,"COBERTURAS 30";#N/A,#N/A,FALSE,"COBERTURAS Mês e Acum 31";#N/A,#N/A,FALSE,"COBERTURAS Acum 32"}</definedName>
    <definedName name="wrn.Coberturas._1" localSheetId="13" hidden="1">{#N/A,#N/A,FALSE,"COBERTURAS 30";#N/A,#N/A,FALSE,"COBERTURAS Mês e Acum 31";#N/A,#N/A,FALSE,"COBERTURAS Acum 32"}</definedName>
    <definedName name="wrn.Coberturas._1" hidden="1">{#N/A,#N/A,FALSE,"COBERTURAS 30";#N/A,#N/A,FALSE,"COBERTURAS Mês e Acum 31";#N/A,#N/A,FALSE,"COBERTURAS Acum 32"}</definedName>
    <definedName name="wrn.Coberturas._1_1" localSheetId="13" hidden="1">{#N/A,#N/A,FALSE,"COBERTURAS 30";#N/A,#N/A,FALSE,"COBERTURAS Mês e Acum 31";#N/A,#N/A,FALSE,"COBERTURAS Acum 32"}</definedName>
    <definedName name="wrn.Coberturas._1_1" hidden="1">{#N/A,#N/A,FALSE,"COBERTURAS 30";#N/A,#N/A,FALSE,"COBERTURAS Mês e Acum 31";#N/A,#N/A,FALSE,"COBERTURAS Acum 32"}</definedName>
    <definedName name="wrn.Coberturas._1_1_1" localSheetId="13" hidden="1">{#N/A,#N/A,FALSE,"COBERTURAS 30";#N/A,#N/A,FALSE,"COBERTURAS Mês e Acum 31";#N/A,#N/A,FALSE,"COBERTURAS Acum 32"}</definedName>
    <definedName name="wrn.Coberturas._1_1_1" hidden="1">{#N/A,#N/A,FALSE,"COBERTURAS 30";#N/A,#N/A,FALSE,"COBERTURAS Mês e Acum 31";#N/A,#N/A,FALSE,"COBERTURAS Acum 32"}</definedName>
    <definedName name="wrn.Coberturas._1_2" localSheetId="13" hidden="1">{#N/A,#N/A,FALSE,"COBERTURAS 30";#N/A,#N/A,FALSE,"COBERTURAS Mês e Acum 31";#N/A,#N/A,FALSE,"COBERTURAS Acum 32"}</definedName>
    <definedName name="wrn.Coberturas._1_2" hidden="1">{#N/A,#N/A,FALSE,"COBERTURAS 30";#N/A,#N/A,FALSE,"COBERTURAS Mês e Acum 31";#N/A,#N/A,FALSE,"COBERTURAS Acum 32"}</definedName>
    <definedName name="wrn.Coberturas._2" localSheetId="13" hidden="1">{#N/A,#N/A,FALSE,"COBERTURAS 30";#N/A,#N/A,FALSE,"COBERTURAS Mês e Acum 31";#N/A,#N/A,FALSE,"COBERTURAS Acum 32"}</definedName>
    <definedName name="wrn.Coberturas._2" hidden="1">{#N/A,#N/A,FALSE,"COBERTURAS 30";#N/A,#N/A,FALSE,"COBERTURAS Mês e Acum 31";#N/A,#N/A,FALSE,"COBERTURAS Acum 32"}</definedName>
    <definedName name="wrn.comentario." localSheetId="13" hidden="1">{#N/A,#N/A,FALSE,"PCOL"}</definedName>
    <definedName name="wrn.comentario." hidden="1">{#N/A,#N/A,FALSE,"PCOL"}</definedName>
    <definedName name="wrn.comentario._1" localSheetId="13" hidden="1">{#N/A,#N/A,FALSE,"PCOL"}</definedName>
    <definedName name="wrn.comentario._1" hidden="1">{#N/A,#N/A,FALSE,"PCOL"}</definedName>
    <definedName name="wrn.comentario._1_1" localSheetId="13" hidden="1">{#N/A,#N/A,FALSE,"PCOL"}</definedName>
    <definedName name="wrn.comentario._1_1" hidden="1">{#N/A,#N/A,FALSE,"PCOL"}</definedName>
    <definedName name="wrn.comentario._1_1_1" localSheetId="13" hidden="1">{#N/A,#N/A,FALSE,"PCOL"}</definedName>
    <definedName name="wrn.comentario._1_1_1" hidden="1">{#N/A,#N/A,FALSE,"PCOL"}</definedName>
    <definedName name="wrn.comentario._1_2" localSheetId="13" hidden="1">{#N/A,#N/A,FALSE,"PCOL"}</definedName>
    <definedName name="wrn.comentario._1_2" hidden="1">{#N/A,#N/A,FALSE,"PCOL"}</definedName>
    <definedName name="wrn.comentario._2" localSheetId="13" hidden="1">{#N/A,#N/A,FALSE,"PCOL"}</definedName>
    <definedName name="wrn.comentario._2" hidden="1">{#N/A,#N/A,FALSE,"PCOL"}</definedName>
    <definedName name="wrn.Comparaison._.DMU." localSheetId="13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araison._.DMU." hidden="1">{#N/A,#N/A,FALSE,"General";#N/A,#N/A,FALSE,"DMU";#N/A,#N/A,FALSE,"Breakdown";#N/A,#N/A,FALSE,"Traction";#N/A,#N/A,FALSE,"Bogie &amp; Carbody";#N/A,#N/A,FALSE,"Auxiliaries";#N/A,#N/A,FALSE,"Braking";#N/A,#N/A,FALSE,"Electric";#N/A,#N/A,FALSE,"Comfort";#N/A,#N/A,FALSE,"Interiors";#N/A,#N/A,FALSE,"Exterior"}</definedName>
    <definedName name="wrn.COMPCO." localSheetId="13" hidden="1">{"Page1",#N/A,FALSE,"CompCo";"Page2",#N/A,FALSE,"CompCo"}</definedName>
    <definedName name="wrn.COMPCO." hidden="1">{"Page1",#N/A,FALSE,"CompCo";"Page2",#N/A,FALSE,"CompCo"}</definedName>
    <definedName name="wrn.COMPLETA." localSheetId="13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MPLETA." hidden="1">{"IMD AUTOPISTAS",#N/A,FALSE,"IMD 00-01 e incrs por autop.";"CURVAS IMD CONCESION",#N/A,FALSE,"IMD 00-01 e incrs por autop.";"TAM",#N/A,FALSE,"Crecimiento IMD 99-01 mes-acum";"IMD ASETA",#N/A,FALSE,"IMD ASETA- crecs. mens-acums.";"INGRESOS",#N/A,FALSE,"GRÁFICO"}</definedName>
    <definedName name="wrn.Complete." localSheetId="13" hidden="1">{#N/A,#N/A,FALSE,"SMT1";#N/A,#N/A,FALSE,"SMT2";#N/A,#N/A,FALSE,"Summary";#N/A,#N/A,FALSE,"Graphs";#N/A,#N/A,FALSE,"4 Panel"}</definedName>
    <definedName name="wrn.Complete." hidden="1">{#N/A,#N/A,FALSE,"SMT1";#N/A,#N/A,FALSE,"SMT2";#N/A,#N/A,FALSE,"Summary";#N/A,#N/A,FALSE,"Graphs";#N/A,#N/A,FALSE,"4 Panel"}</definedName>
    <definedName name="wrn.Complete._.Set." localSheetId="13" hidden="1">{#N/A,#N/A,FALSE,"Full";#N/A,#N/A,FALSE,"Half";#N/A,#N/A,FALSE,"Op Expenses";#N/A,#N/A,FALSE,"Cap Charge";#N/A,#N/A,FALSE,"Cost C";#N/A,#N/A,FALSE,"PP&amp;E";#N/A,#N/A,FALSE,"R&amp;D"}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mplete._.Set._1" localSheetId="13" hidden="1">{#N/A,#N/A,FALSE,"Full";#N/A,#N/A,FALSE,"Half";#N/A,#N/A,FALSE,"Op Expenses";#N/A,#N/A,FALSE,"Cap Charge";#N/A,#N/A,FALSE,"Cost C";#N/A,#N/A,FALSE,"PP&amp;E";#N/A,#N/A,FALSE,"R&amp;D"}</definedName>
    <definedName name="wrn.Complete._.Set._1" hidden="1">{#N/A,#N/A,FALSE,"Full";#N/A,#N/A,FALSE,"Half";#N/A,#N/A,FALSE,"Op Expenses";#N/A,#N/A,FALSE,"Cap Charge";#N/A,#N/A,FALSE,"Cost C";#N/A,#N/A,FALSE,"PP&amp;E";#N/A,#N/A,FALSE,"R&amp;D"}</definedName>
    <definedName name="wrn.Complete._.Set._1_1" localSheetId="13" hidden="1">{#N/A,#N/A,FALSE,"Full";#N/A,#N/A,FALSE,"Half";#N/A,#N/A,FALSE,"Op Expenses";#N/A,#N/A,FALSE,"Cap Charge";#N/A,#N/A,FALSE,"Cost C";#N/A,#N/A,FALSE,"PP&amp;E";#N/A,#N/A,FALSE,"R&amp;D"}</definedName>
    <definedName name="wrn.Complete._.Set._1_1" hidden="1">{#N/A,#N/A,FALSE,"Full";#N/A,#N/A,FALSE,"Half";#N/A,#N/A,FALSE,"Op Expenses";#N/A,#N/A,FALSE,"Cap Charge";#N/A,#N/A,FALSE,"Cost C";#N/A,#N/A,FALSE,"PP&amp;E";#N/A,#N/A,FALSE,"R&amp;D"}</definedName>
    <definedName name="wrn.Complete._.Set._1_1_1" localSheetId="13" hidden="1">{#N/A,#N/A,FALSE,"Full";#N/A,#N/A,FALSE,"Half";#N/A,#N/A,FALSE,"Op Expenses";#N/A,#N/A,FALSE,"Cap Charge";#N/A,#N/A,FALSE,"Cost C";#N/A,#N/A,FALSE,"PP&amp;E";#N/A,#N/A,FALSE,"R&amp;D"}</definedName>
    <definedName name="wrn.Complete._.Set._1_1_1" hidden="1">{#N/A,#N/A,FALSE,"Full";#N/A,#N/A,FALSE,"Half";#N/A,#N/A,FALSE,"Op Expenses";#N/A,#N/A,FALSE,"Cap Charge";#N/A,#N/A,FALSE,"Cost C";#N/A,#N/A,FALSE,"PP&amp;E";#N/A,#N/A,FALSE,"R&amp;D"}</definedName>
    <definedName name="wrn.Complete._.Set._1_2" localSheetId="13" hidden="1">{#N/A,#N/A,FALSE,"Full";#N/A,#N/A,FALSE,"Half";#N/A,#N/A,FALSE,"Op Expenses";#N/A,#N/A,FALSE,"Cap Charge";#N/A,#N/A,FALSE,"Cost C";#N/A,#N/A,FALSE,"PP&amp;E";#N/A,#N/A,FALSE,"R&amp;D"}</definedName>
    <definedName name="wrn.Complete._.Set._1_2" hidden="1">{#N/A,#N/A,FALSE,"Full";#N/A,#N/A,FALSE,"Half";#N/A,#N/A,FALSE,"Op Expenses";#N/A,#N/A,FALSE,"Cap Charge";#N/A,#N/A,FALSE,"Cost C";#N/A,#N/A,FALSE,"PP&amp;E";#N/A,#N/A,FALSE,"R&amp;D"}</definedName>
    <definedName name="wrn.Complete._.Set._2" localSheetId="13" hidden="1">{#N/A,#N/A,FALSE,"Full";#N/A,#N/A,FALSE,"Half";#N/A,#N/A,FALSE,"Op Expenses";#N/A,#N/A,FALSE,"Cap Charge";#N/A,#N/A,FALSE,"Cost C";#N/A,#N/A,FALSE,"PP&amp;E";#N/A,#N/A,FALSE,"R&amp;D"}</definedName>
    <definedName name="wrn.Complete._.Set._2" hidden="1">{#N/A,#N/A,FALSE,"Full";#N/A,#N/A,FALSE,"Half";#N/A,#N/A,FALSE,"Op Expenses";#N/A,#N/A,FALSE,"Cap Charge";#N/A,#N/A,FALSE,"Cost C";#N/A,#N/A,FALSE,"PP&amp;E";#N/A,#N/A,FALSE,"R&amp;D"}</definedName>
    <definedName name="wrn.Complete._1" localSheetId="13" hidden="1">{#N/A,#N/A,FALSE,"SMT1";#N/A,#N/A,FALSE,"SMT2";#N/A,#N/A,FALSE,"Summary";#N/A,#N/A,FALSE,"Graphs";#N/A,#N/A,FALSE,"4 Panel"}</definedName>
    <definedName name="wrn.Complete._1" hidden="1">{#N/A,#N/A,FALSE,"SMT1";#N/A,#N/A,FALSE,"SMT2";#N/A,#N/A,FALSE,"Summary";#N/A,#N/A,FALSE,"Graphs";#N/A,#N/A,FALSE,"4 Panel"}</definedName>
    <definedName name="wrn.Complete._1_1" localSheetId="13" hidden="1">{#N/A,#N/A,FALSE,"SMT1";#N/A,#N/A,FALSE,"SMT2";#N/A,#N/A,FALSE,"Summary";#N/A,#N/A,FALSE,"Graphs";#N/A,#N/A,FALSE,"4 Panel"}</definedName>
    <definedName name="wrn.Complete._1_1" hidden="1">{#N/A,#N/A,FALSE,"SMT1";#N/A,#N/A,FALSE,"SMT2";#N/A,#N/A,FALSE,"Summary";#N/A,#N/A,FALSE,"Graphs";#N/A,#N/A,FALSE,"4 Panel"}</definedName>
    <definedName name="wrn.Complete._1_1_1" localSheetId="13" hidden="1">{#N/A,#N/A,FALSE,"SMT1";#N/A,#N/A,FALSE,"SMT2";#N/A,#N/A,FALSE,"Summary";#N/A,#N/A,FALSE,"Graphs";#N/A,#N/A,FALSE,"4 Panel"}</definedName>
    <definedName name="wrn.Complete._1_1_1" hidden="1">{#N/A,#N/A,FALSE,"SMT1";#N/A,#N/A,FALSE,"SMT2";#N/A,#N/A,FALSE,"Summary";#N/A,#N/A,FALSE,"Graphs";#N/A,#N/A,FALSE,"4 Panel"}</definedName>
    <definedName name="wrn.Complete._1_2" localSheetId="13" hidden="1">{#N/A,#N/A,FALSE,"SMT1";#N/A,#N/A,FALSE,"SMT2";#N/A,#N/A,FALSE,"Summary";#N/A,#N/A,FALSE,"Graphs";#N/A,#N/A,FALSE,"4 Panel"}</definedName>
    <definedName name="wrn.Complete._1_2" hidden="1">{#N/A,#N/A,FALSE,"SMT1";#N/A,#N/A,FALSE,"SMT2";#N/A,#N/A,FALSE,"Summary";#N/A,#N/A,FALSE,"Graphs";#N/A,#N/A,FALSE,"4 Panel"}</definedName>
    <definedName name="wrn.Complete._2" localSheetId="13" hidden="1">{#N/A,#N/A,FALSE,"SMT1";#N/A,#N/A,FALSE,"SMT2";#N/A,#N/A,FALSE,"Summary";#N/A,#N/A,FALSE,"Graphs";#N/A,#N/A,FALSE,"4 Panel"}</definedName>
    <definedName name="wrn.Complete._2" hidden="1">{#N/A,#N/A,FALSE,"SMT1";#N/A,#N/A,FALSE,"SMT2";#N/A,#N/A,FALSE,"Summary";#N/A,#N/A,FALSE,"Graphs";#N/A,#N/A,FALSE,"4 Panel"}</definedName>
    <definedName name="wrn.COMPLETO." localSheetId="13" hidden="1">{#N/A,#N/A,FALSE,"RES.FIN.";#N/A,#N/A,FALSE,"EXTR.CRON.";#N/A,#N/A,FALSE,"REAJUSTE";#N/A,#N/A,FALSE,"RES.FÍS.";#N/A,#N/A,FALSE,"MEDIÇÃO";#N/A,#N/A,FALSE,"GRÁFICO"}</definedName>
    <definedName name="wrn.COMPLETO." hidden="1">{#N/A,#N/A,FALSE,"RES.FIN.";#N/A,#N/A,FALSE,"EXTR.CRON.";#N/A,#N/A,FALSE,"REAJUSTE";#N/A,#N/A,FALSE,"RES.FÍS.";#N/A,#N/A,FALSE,"MEDIÇÃO";#N/A,#N/A,FALSE,"GRÁFICO"}</definedName>
    <definedName name="wrn.CONSELL." localSheetId="13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CONSELL." hidden="1">{#N/A,#N/A,FALSE,"trafmes PROPOSTA";#N/A,#N/A,FALSE,"trafacum PROPOSTA";#N/A,#N/A,FALSE,"grafimd";#N/A,#N/A,FALSE,"grafimdmes";#N/A,#N/A,FALSE,"grafimdperiodo";#N/A,#N/A,FALSE,"dtamgrafic (1)";#N/A,#N/A,FALSE,"dtamgrafic (2)";#N/A,#N/A,FALSE,"ingmes";#N/A,#N/A,FALSE,"ingacum";#N/A,#N/A,FALSE,"asetapantalla"}</definedName>
    <definedName name="wrn.Consolidado." localSheetId="13" hidden="1">{#N/A,#N/A,FALSE,"CONSOL. 5";#N/A,#N/A,FALSE,"CONSOL. ACUM. 6";#N/A,#N/A,FALSE,"CAP. EMPREG. 7";#N/A,#N/A,FALSE,"ORIGENS E APLICAÇÕES 9"}</definedName>
    <definedName name="wrn.Consolidado." hidden="1">{#N/A,#N/A,FALSE,"CONSOL. 5";#N/A,#N/A,FALSE,"CONSOL. ACUM. 6";#N/A,#N/A,FALSE,"CAP. EMPREG. 7";#N/A,#N/A,FALSE,"ORIGENS E APLICAÇÕES 9"}</definedName>
    <definedName name="wrn.Consolidado._1" localSheetId="13" hidden="1">{#N/A,#N/A,FALSE,"CONSOL. 5";#N/A,#N/A,FALSE,"CONSOL. ACUM. 6";#N/A,#N/A,FALSE,"CAP. EMPREG. 7";#N/A,#N/A,FALSE,"ORIGENS E APLICAÇÕES 9"}</definedName>
    <definedName name="wrn.Consolidado._1" hidden="1">{#N/A,#N/A,FALSE,"CONSOL. 5";#N/A,#N/A,FALSE,"CONSOL. ACUM. 6";#N/A,#N/A,FALSE,"CAP. EMPREG. 7";#N/A,#N/A,FALSE,"ORIGENS E APLICAÇÕES 9"}</definedName>
    <definedName name="wrn.Consolidado._1_1" localSheetId="13" hidden="1">{#N/A,#N/A,FALSE,"CONSOL. 5";#N/A,#N/A,FALSE,"CONSOL. ACUM. 6";#N/A,#N/A,FALSE,"CAP. EMPREG. 7";#N/A,#N/A,FALSE,"ORIGENS E APLICAÇÕES 9"}</definedName>
    <definedName name="wrn.Consolidado._1_1" hidden="1">{#N/A,#N/A,FALSE,"CONSOL. 5";#N/A,#N/A,FALSE,"CONSOL. ACUM. 6";#N/A,#N/A,FALSE,"CAP. EMPREG. 7";#N/A,#N/A,FALSE,"ORIGENS E APLICAÇÕES 9"}</definedName>
    <definedName name="wrn.Consolidado._1_1_1" localSheetId="13" hidden="1">{#N/A,#N/A,FALSE,"CONSOL. 5";#N/A,#N/A,FALSE,"CONSOL. ACUM. 6";#N/A,#N/A,FALSE,"CAP. EMPREG. 7";#N/A,#N/A,FALSE,"ORIGENS E APLICAÇÕES 9"}</definedName>
    <definedName name="wrn.Consolidado._1_1_1" hidden="1">{#N/A,#N/A,FALSE,"CONSOL. 5";#N/A,#N/A,FALSE,"CONSOL. ACUM. 6";#N/A,#N/A,FALSE,"CAP. EMPREG. 7";#N/A,#N/A,FALSE,"ORIGENS E APLICAÇÕES 9"}</definedName>
    <definedName name="wrn.Consolidado._1_2" localSheetId="13" hidden="1">{#N/A,#N/A,FALSE,"CONSOL. 5";#N/A,#N/A,FALSE,"CONSOL. ACUM. 6";#N/A,#N/A,FALSE,"CAP. EMPREG. 7";#N/A,#N/A,FALSE,"ORIGENS E APLICAÇÕES 9"}</definedName>
    <definedName name="wrn.Consolidado._1_2" hidden="1">{#N/A,#N/A,FALSE,"CONSOL. 5";#N/A,#N/A,FALSE,"CONSOL. ACUM. 6";#N/A,#N/A,FALSE,"CAP. EMPREG. 7";#N/A,#N/A,FALSE,"ORIGENS E APLICAÇÕES 9"}</definedName>
    <definedName name="wrn.Consolidado._2" localSheetId="13" hidden="1">{#N/A,#N/A,FALSE,"CONSOL. 5";#N/A,#N/A,FALSE,"CONSOL. ACUM. 6";#N/A,#N/A,FALSE,"CAP. EMPREG. 7";#N/A,#N/A,FALSE,"ORIGENS E APLICAÇÕES 9"}</definedName>
    <definedName name="wrn.Consolidado._2" hidden="1">{#N/A,#N/A,FALSE,"CONSOL. 5";#N/A,#N/A,FALSE,"CONSOL. ACUM. 6";#N/A,#N/A,FALSE,"CAP. EMPREG. 7";#N/A,#N/A,FALSE,"ORIGENS E APLICAÇÕES 9"}</definedName>
    <definedName name="wrn.Cost_data." localSheetId="13" hidden="1">{"Hourly cost",#N/A,FALSE,"Hours_cost";"Equipment_utilization",#N/A,FALSE,"Hours_cost"}</definedName>
    <definedName name="wrn.Cost_data." hidden="1">{"Hourly cost",#N/A,FALSE,"Hours_cost";"Equipment_utilization",#N/A,FALSE,"Hours_cost"}</definedName>
    <definedName name="wrn.Cost2." localSheetId="13" hidden="1">{"Wages",#N/A,FALSE,"Personnel";#N/A,#N/A,FALSE,"Burden";#N/A,#N/A,FALSE,"Startup";#N/A,#N/A,FALSE,"Spares";#N/A,#N/A,FALSE,"Cost_Summary"}</definedName>
    <definedName name="wrn.Cost2." hidden="1">{"Wages",#N/A,FALSE,"Personnel";#N/A,#N/A,FALSE,"Burden";#N/A,#N/A,FALSE,"Startup";#N/A,#N/A,FALSE,"Spares";#N/A,#N/A,FALSE,"Cost_Summary"}</definedName>
    <definedName name="wrn.COSTES." localSheetId="13" hidden="1">{"COSTES",#N/A,FALSE,"costes"}</definedName>
    <definedName name="wrn.COSTES." hidden="1">{"COSTES",#N/A,FALSE,"costes"}</definedName>
    <definedName name="wrn.Cronograma." localSheetId="13" hidden="1">{#N/A,#N/A,FALSE,"Cronograma";#N/A,#N/A,FALSE,"Cronogr. 2"}</definedName>
    <definedName name="wrn.Cronograma." hidden="1">{#N/A,#N/A,FALSE,"Cronograma";#N/A,#N/A,FALSE,"Cronogr. 2"}</definedName>
    <definedName name="wrn.Cronograma._1" localSheetId="13" hidden="1">{#N/A,#N/A,FALSE,"Cronograma";#N/A,#N/A,FALSE,"Cronogr. 2"}</definedName>
    <definedName name="wrn.Cronograma._1" hidden="1">{#N/A,#N/A,FALSE,"Cronograma";#N/A,#N/A,FALSE,"Cronogr. 2"}</definedName>
    <definedName name="wrn.Cronograma._1_1" localSheetId="13" hidden="1">{#N/A,#N/A,FALSE,"Cronograma";#N/A,#N/A,FALSE,"Cronogr. 2"}</definedName>
    <definedName name="wrn.Cronograma._1_1" hidden="1">{#N/A,#N/A,FALSE,"Cronograma";#N/A,#N/A,FALSE,"Cronogr. 2"}</definedName>
    <definedName name="wrn.Cronograma._1_1_1" localSheetId="13" hidden="1">{#N/A,#N/A,FALSE,"Cronograma";#N/A,#N/A,FALSE,"Cronogr. 2"}</definedName>
    <definedName name="wrn.Cronograma._1_1_1" hidden="1">{#N/A,#N/A,FALSE,"Cronograma";#N/A,#N/A,FALSE,"Cronogr. 2"}</definedName>
    <definedName name="wrn.Cronograma._1_2" localSheetId="13" hidden="1">{#N/A,#N/A,FALSE,"Cronograma";#N/A,#N/A,FALSE,"Cronogr. 2"}</definedName>
    <definedName name="wrn.Cronograma._1_2" hidden="1">{#N/A,#N/A,FALSE,"Cronograma";#N/A,#N/A,FALSE,"Cronogr. 2"}</definedName>
    <definedName name="wrn.Cronograma._2" localSheetId="13" hidden="1">{#N/A,#N/A,FALSE,"Cronograma";#N/A,#N/A,FALSE,"Cronogr. 2"}</definedName>
    <definedName name="wrn.Cronograma._2" hidden="1">{#N/A,#N/A,FALSE,"Cronograma";#N/A,#N/A,FALSE,"Cronogr. 2"}</definedName>
    <definedName name="wrn.CUSTO._.DE._.PRODUÇÃO._.MINA._.DE._.MANGANES._.DO._.AZUL.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_1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1_1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2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1_2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2" localSheetId="13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._.DE._.PRODUÇÃO._.MINA._.DE._.MANGANES._.DO._.AZUL._2" hidden="1">{#N/A,#N/A,FALSE,"CAPA";#N/A,#N/A,FALSE,"CUSTOTOT";#N/A,#N/A,FALSE,"CUSTO";#N/A,#N/A,FALSE,"ORCEXEC";#N/A,#N/A,FALSE,"MINCC";#N/A,#N/A,FALSE,"MINCCUNI";#N/A,#N/A,FALSE,"MINNAT";#N/A,#N/A,FALSE,"MINNATUN";#N/A,#N/A,FALSE,"TRACC";#N/A,#N/A,FALSE,"TRACCUNI";#N/A,#N/A,FALSE,"TRANAT";#N/A,#N/A,FALSE,"TRANATUN";#N/A,#N/A,FALSE,"TRANATUN";#N/A,#N/A,FALSE,"TRANATUN";#N/A,#N/A,FALSE,"MOICC";#N/A,#N/A,FALSE,"MOICCUNI";#N/A,#N/A,FALSE,"MOINAT";#N/A,#N/A,FALSE,"MOINATUN";#N/A,#N/A,FALSE,"STANDARD";#N/A,#N/A,FALSE,"MPCC";#N/A,#N/A,FALSE,"MPCCUNIT";#N/A,#N/A,FALSE,"MPNATTOT";#N/A,#N/A,FALSE,"MPNATUNI"}</definedName>
    <definedName name="wrn.CUSTOS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CUSTO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}</definedName>
    <definedName name="wrn.DCF_Terminal_Value_qchm." localSheetId="13" hidden="1">{"qchm_dcf",#N/A,FALSE,"QCHMDCF2";"qchm_terminal",#N/A,FALSE,"QCHMDCF2"}</definedName>
    <definedName name="wrn.DCF_Terminal_Value_qchm." hidden="1">{"qchm_dcf",#N/A,FALSE,"QCHMDCF2";"qchm_terminal",#N/A,FALSE,"QCHMDCF2"}</definedName>
    <definedName name="wrn.ddd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dd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def9806." localSheetId="13" hidden="1">{#N/A,#N/A,FALSE,"DEF1";#N/A,#N/A,FALSE,"DEF2";#N/A,#N/A,FALSE,"DEF3"}</definedName>
    <definedName name="wrn.def9806." hidden="1">{#N/A,#N/A,FALSE,"DEF1";#N/A,#N/A,FALSE,"DEF2";#N/A,#N/A,FALSE,"DEF3"}</definedName>
    <definedName name="wrn.def9806._1" localSheetId="13" hidden="1">{#N/A,#N/A,FALSE,"DEF1";#N/A,#N/A,FALSE,"DEF2";#N/A,#N/A,FALSE,"DEF3"}</definedName>
    <definedName name="wrn.def9806._1" hidden="1">{#N/A,#N/A,FALSE,"DEF1";#N/A,#N/A,FALSE,"DEF2";#N/A,#N/A,FALSE,"DEF3"}</definedName>
    <definedName name="wrn.def9806._1_1" localSheetId="13" hidden="1">{#N/A,#N/A,FALSE,"DEF1";#N/A,#N/A,FALSE,"DEF2";#N/A,#N/A,FALSE,"DEF3"}</definedName>
    <definedName name="wrn.def9806._1_1" hidden="1">{#N/A,#N/A,FALSE,"DEF1";#N/A,#N/A,FALSE,"DEF2";#N/A,#N/A,FALSE,"DEF3"}</definedName>
    <definedName name="wrn.def9806._1_1_1" localSheetId="13" hidden="1">{#N/A,#N/A,FALSE,"DEF1";#N/A,#N/A,FALSE,"DEF2";#N/A,#N/A,FALSE,"DEF3"}</definedName>
    <definedName name="wrn.def9806._1_1_1" hidden="1">{#N/A,#N/A,FALSE,"DEF1";#N/A,#N/A,FALSE,"DEF2";#N/A,#N/A,FALSE,"DEF3"}</definedName>
    <definedName name="wrn.def9806._1_2" localSheetId="13" hidden="1">{#N/A,#N/A,FALSE,"DEF1";#N/A,#N/A,FALSE,"DEF2";#N/A,#N/A,FALSE,"DEF3"}</definedName>
    <definedName name="wrn.def9806._1_2" hidden="1">{#N/A,#N/A,FALSE,"DEF1";#N/A,#N/A,FALSE,"DEF2";#N/A,#N/A,FALSE,"DEF3"}</definedName>
    <definedName name="wrn.def9806._2" localSheetId="13" hidden="1">{#N/A,#N/A,FALSE,"DEF1";#N/A,#N/A,FALSE,"DEF2";#N/A,#N/A,FALSE,"DEF3"}</definedName>
    <definedName name="wrn.def9806._2" hidden="1">{#N/A,#N/A,FALSE,"DEF1";#N/A,#N/A,FALSE,"DEF2";#N/A,#N/A,FALSE,"DEF3"}</definedName>
    <definedName name="wrn.Demonstrações._.Financeiras." localSheetId="13" hidden="1">{#N/A,#N/A,FALSE,"31 - Balanço";#N/A,#N/A,FALSE,"41 - Resultado";#N/A,#N/A,FALSE,"51 - Fluxo de Caixa"}</definedName>
    <definedName name="wrn.Demonstrações._.Financeiras." hidden="1">{#N/A,#N/A,FALSE,"31 - Balanço";#N/A,#N/A,FALSE,"41 - Resultado";#N/A,#N/A,FALSE,"51 - Fluxo de Caixa"}</definedName>
    <definedName name="wrn.DESDOBRE." localSheetId="13" hidden="1">{#N/A,#N/A,FALSE,"CPV";#N/A,#N/A,FALSE,"Pareto";#N/A,#N/A,FALSE,"Gráficos"}</definedName>
    <definedName name="wrn.DESDOBRE." hidden="1">{#N/A,#N/A,FALSE,"CPV";#N/A,#N/A,FALSE,"Pareto";#N/A,#N/A,FALSE,"Gráficos"}</definedName>
    <definedName name="wrn.DESDOBRE._1" localSheetId="13" hidden="1">{#N/A,#N/A,FALSE,"CPV";#N/A,#N/A,FALSE,"Pareto";#N/A,#N/A,FALSE,"Gráficos"}</definedName>
    <definedName name="wrn.DESDOBRE._1" hidden="1">{#N/A,#N/A,FALSE,"CPV";#N/A,#N/A,FALSE,"Pareto";#N/A,#N/A,FALSE,"Gráficos"}</definedName>
    <definedName name="wrn.DIRETRIZ." localSheetId="13" hidden="1">{#N/A,#N/A,FALSE,"ROTINA";#N/A,#N/A,FALSE,"ITENS";#N/A,#N/A,FALSE,"ACOMP"}</definedName>
    <definedName name="wrn.DIRETRIZ." hidden="1">{#N/A,#N/A,FALSE,"ROTINA";#N/A,#N/A,FALSE,"ITENS";#N/A,#N/A,FALSE,"ACOMP"}</definedName>
    <definedName name="wrn.DIRETRIZ._1" localSheetId="13" hidden="1">{#N/A,#N/A,FALSE,"ROTINA";#N/A,#N/A,FALSE,"ITENS";#N/A,#N/A,FALSE,"ACOMP"}</definedName>
    <definedName name="wrn.DIRETRIZ._1" hidden="1">{#N/A,#N/A,FALSE,"ROTINA";#N/A,#N/A,FALSE,"ITENS";#N/A,#N/A,FALSE,"ACOMP"}</definedName>
    <definedName name="wrn.DIRETRIZ._1_1" localSheetId="13" hidden="1">{#N/A,#N/A,FALSE,"ROTINA";#N/A,#N/A,FALSE,"ITENS";#N/A,#N/A,FALSE,"ACOMP"}</definedName>
    <definedName name="wrn.DIRETRIZ._1_1" hidden="1">{#N/A,#N/A,FALSE,"ROTINA";#N/A,#N/A,FALSE,"ITENS";#N/A,#N/A,FALSE,"ACOMP"}</definedName>
    <definedName name="wrn.DIRETRIZ._1_1_1" localSheetId="13" hidden="1">{#N/A,#N/A,FALSE,"ROTINA";#N/A,#N/A,FALSE,"ITENS";#N/A,#N/A,FALSE,"ACOMP"}</definedName>
    <definedName name="wrn.DIRETRIZ._1_1_1" hidden="1">{#N/A,#N/A,FALSE,"ROTINA";#N/A,#N/A,FALSE,"ITENS";#N/A,#N/A,FALSE,"ACOMP"}</definedName>
    <definedName name="wrn.DIRETRIZ._1_2" localSheetId="13" hidden="1">{#N/A,#N/A,FALSE,"ROTINA";#N/A,#N/A,FALSE,"ITENS";#N/A,#N/A,FALSE,"ACOMP"}</definedName>
    <definedName name="wrn.DIRETRIZ._1_2" hidden="1">{#N/A,#N/A,FALSE,"ROTINA";#N/A,#N/A,FALSE,"ITENS";#N/A,#N/A,FALSE,"ACOMP"}</definedName>
    <definedName name="wrn.DIRETRIZ._2" localSheetId="13" hidden="1">{#N/A,#N/A,FALSE,"ROTINA";#N/A,#N/A,FALSE,"ITENS";#N/A,#N/A,FALSE,"ACOMP"}</definedName>
    <definedName name="wrn.DIRETRIZ._2" hidden="1">{#N/A,#N/A,FALSE,"ROTINA";#N/A,#N/A,FALSE,"ITENS";#N/A,#N/A,FALSE,"ACOMP"}</definedName>
    <definedName name="wrn.DIVISÃO." localSheetId="13" hidden="1">{"DIVISÃO-MÊS",#N/A,FALSE,"TOTAL";"DIVISÃO-ACUMULADO",#N/A,FALSE,"TOTAL"}</definedName>
    <definedName name="wrn.DIVISÃO." hidden="1">{"DIVISÃO-MÊS",#N/A,FALSE,"TOTAL";"DIVISÃO-ACUMULADO",#N/A,FALSE,"TOTAL"}</definedName>
    <definedName name="wrn.DIVISÃO._1" localSheetId="13" hidden="1">{"DIVISÃO-MÊS",#N/A,FALSE,"TOTAL";"DIVISÃO-ACUMULADO",#N/A,FALSE,"TOTAL"}</definedName>
    <definedName name="wrn.DIVISÃO._1" hidden="1">{"DIVISÃO-MÊS",#N/A,FALSE,"TOTAL";"DIVISÃO-ACUMULADO",#N/A,FALSE,"TOTAL"}</definedName>
    <definedName name="wrn.DIVISÃO._1_1" localSheetId="13" hidden="1">{"DIVISÃO-MÊS",#N/A,FALSE,"TOTAL";"DIVISÃO-ACUMULADO",#N/A,FALSE,"TOTAL"}</definedName>
    <definedName name="wrn.DIVISÃO._1_1" hidden="1">{"DIVISÃO-MÊS",#N/A,FALSE,"TOTAL";"DIVISÃO-ACUMULADO",#N/A,FALSE,"TOTAL"}</definedName>
    <definedName name="wrn.DIVISÃO._1_1_1" localSheetId="13" hidden="1">{"DIVISÃO-MÊS",#N/A,FALSE,"TOTAL";"DIVISÃO-ACUMULADO",#N/A,FALSE,"TOTAL"}</definedName>
    <definedName name="wrn.DIVISÃO._1_1_1" hidden="1">{"DIVISÃO-MÊS",#N/A,FALSE,"TOTAL";"DIVISÃO-ACUMULADO",#N/A,FALSE,"TOTAL"}</definedName>
    <definedName name="wrn.DIVISÃO._1_2" localSheetId="13" hidden="1">{"DIVISÃO-MÊS",#N/A,FALSE,"TOTAL";"DIVISÃO-ACUMULADO",#N/A,FALSE,"TOTAL"}</definedName>
    <definedName name="wrn.DIVISÃO._1_2" hidden="1">{"DIVISÃO-MÊS",#N/A,FALSE,"TOTAL";"DIVISÃO-ACUMULADO",#N/A,FALSE,"TOTAL"}</definedName>
    <definedName name="wrn.DIVISÃO._2" localSheetId="13" hidden="1">{"DIVISÃO-MÊS",#N/A,FALSE,"TOTAL";"DIVISÃO-ACUMULADO",#N/A,FALSE,"TOTAL"}</definedName>
    <definedName name="wrn.DIVISÃO._2" hidden="1">{"DIVISÃO-MÊS",#N/A,FALSE,"TOTAL";"DIVISÃO-ACUMULADO",#N/A,FALSE,"TOTAL"}</definedName>
    <definedName name="wrn.DIVISÃO1" localSheetId="13" hidden="1">{"DIVISÃO-MÊS",#N/A,FALSE,"TOTAL";"DIVISÃO-ACUMULADO",#N/A,FALSE,"TOTAL"}</definedName>
    <definedName name="wrn.DIVISÃO1" hidden="1">{"DIVISÃO-MÊS",#N/A,FALSE,"TOTAL";"DIVISÃO-ACUMULADO",#N/A,FALSE,"TOTAL"}</definedName>
    <definedName name="wrn.DIVISÃO1_1" localSheetId="13" hidden="1">{"DIVISÃO-MÊS",#N/A,FALSE,"TOTAL";"DIVISÃO-ACUMULADO",#N/A,FALSE,"TOTAL"}</definedName>
    <definedName name="wrn.DIVISÃO1_1" hidden="1">{"DIVISÃO-MÊS",#N/A,FALSE,"TOTAL";"DIVISÃO-ACUMULADO",#N/A,FALSE,"TOTAL"}</definedName>
    <definedName name="wrn.DIVISÃO1_1_1" localSheetId="13" hidden="1">{"DIVISÃO-MÊS",#N/A,FALSE,"TOTAL";"DIVISÃO-ACUMULADO",#N/A,FALSE,"TOTAL"}</definedName>
    <definedName name="wrn.DIVISÃO1_1_1" hidden="1">{"DIVISÃO-MÊS",#N/A,FALSE,"TOTAL";"DIVISÃO-ACUMULADO",#N/A,FALSE,"TOTAL"}</definedName>
    <definedName name="wrn.DIVISÃO1_1_1_1" localSheetId="13" hidden="1">{"DIVISÃO-MÊS",#N/A,FALSE,"TOTAL";"DIVISÃO-ACUMULADO",#N/A,FALSE,"TOTAL"}</definedName>
    <definedName name="wrn.DIVISÃO1_1_1_1" hidden="1">{"DIVISÃO-MÊS",#N/A,FALSE,"TOTAL";"DIVISÃO-ACUMULADO",#N/A,FALSE,"TOTAL"}</definedName>
    <definedName name="wrn.DIVISÃO1_1_2" localSheetId="13" hidden="1">{"DIVISÃO-MÊS",#N/A,FALSE,"TOTAL";"DIVISÃO-ACUMULADO",#N/A,FALSE,"TOTAL"}</definedName>
    <definedName name="wrn.DIVISÃO1_1_2" hidden="1">{"DIVISÃO-MÊS",#N/A,FALSE,"TOTAL";"DIVISÃO-ACUMULADO",#N/A,FALSE,"TOTAL"}</definedName>
    <definedName name="wrn.DIVISÃO1_2" localSheetId="13" hidden="1">{"DIVISÃO-MÊS",#N/A,FALSE,"TOTAL";"DIVISÃO-ACUMULADO",#N/A,FALSE,"TOTAL"}</definedName>
    <definedName name="wrn.DIVISÃO1_2" hidden="1">{"DIVISÃO-MÊS",#N/A,FALSE,"TOTAL";"DIVISÃO-ACUMULADO",#N/A,FALSE,"TOTAL"}</definedName>
    <definedName name="wrn.EKSKL.._.PM._.FORM." localSheetId="13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FORM." hidden="1">{#N/A,#N/A,TRUE,"Skjema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6.30"}</definedName>
    <definedName name="wrn.EKSKL.._.PM._.SKJEMAER." localSheetId="13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KSKL.._.PM._.SKJEMAER." hidden="1">{#N/A,#N/A,TRUE,"Skjema 6.5";#N/A,#N/A,TRUE,"Skjema 6.18 ";#N/A,#N/A,TRUE,"Skjema 6.19 ";#N/A,#N/A,TRUE,"Skjema 6.20 ";#N/A,#N/A,TRUE,"Skjema 6.21";#N/A,#N/A,TRUE,"Skjema 6.22 ";#N/A,#N/A,TRUE,"Skjema 6.23 ";#N/A,#N/A,TRUE,"Skjema 6.24 ";#N/A,#N/A,TRUE,"Skjema 6.25";#N/A,#N/A,TRUE,"Skjema 6.26 ";#N/A,#N/A,TRUE,"Skjema 6.27";#N/A,#N/A,TRUE,"Skjema 6.28 ";#N/A,#N/A,TRUE,"Skjema 6.29";#N/A,#N/A,TRUE,"Skjema 6.30";#N/A,#N/A,TRUE,"Skjema 6.31b"}</definedName>
    <definedName name="wrn.Entire._.Model." localSheetId="13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stimation._.TP." localSheetId="13" hidden="1">{#N/A,#N/A,TRUE,"Recap";#N/A,#N/A,TRUE,"Comp taux";#N/A,#N/A,TRUE,"Deplaf";#N/A,#N/A,TRUE,"Siége";#N/A,#N/A,TRUE,"Saint Ouen";#N/A,#N/A,TRUE,"Ivry";#N/A,#N/A,TRUE,"Issy";#N/A,#N/A,TRUE,"VA"}</definedName>
    <definedName name="wrn.Estimation._.TP." hidden="1">{#N/A,#N/A,TRUE,"Recap";#N/A,#N/A,TRUE,"Comp taux";#N/A,#N/A,TRUE,"Deplaf";#N/A,#N/A,TRUE,"Siége";#N/A,#N/A,TRUE,"Saint Ouen";#N/A,#N/A,TRUE,"Ivry";#N/A,#N/A,TRUE,"Issy";#N/A,#N/A,TRUE,"VA"}</definedName>
    <definedName name="wrn.estudo._.lamnv." localSheetId="13" hidden="1">{#N/A,#N/A,TRUE,"K2 e MEIA";#N/A,#N/A,TRUE,"K3";#N/A,#N/A,TRUE,"K4";#N/A,#N/A,TRUE,"PERFIL U";#N/A,#N/A,TRUE,"BCHA"}</definedName>
    <definedName name="wrn.estudo._.lamnv." hidden="1">{#N/A,#N/A,TRUE,"K2 e MEIA";#N/A,#N/A,TRUE,"K3";#N/A,#N/A,TRUE,"K4";#N/A,#N/A,TRUE,"PERFIL U";#N/A,#N/A,TRUE,"BCHA"}</definedName>
    <definedName name="wrn.estudo._.lamnv._1" localSheetId="13" hidden="1">{#N/A,#N/A,TRUE,"K2 e MEIA";#N/A,#N/A,TRUE,"K3";#N/A,#N/A,TRUE,"K4";#N/A,#N/A,TRUE,"PERFIL U";#N/A,#N/A,TRUE,"BCHA"}</definedName>
    <definedName name="wrn.estudo._.lamnv._1" hidden="1">{#N/A,#N/A,TRUE,"K2 e MEIA";#N/A,#N/A,TRUE,"K3";#N/A,#N/A,TRUE,"K4";#N/A,#N/A,TRUE,"PERFIL U";#N/A,#N/A,TRUE,"BCHA"}</definedName>
    <definedName name="wrn.estudo._.lamnv._1_1" localSheetId="13" hidden="1">{#N/A,#N/A,TRUE,"K2 e MEIA";#N/A,#N/A,TRUE,"K3";#N/A,#N/A,TRUE,"K4";#N/A,#N/A,TRUE,"PERFIL U";#N/A,#N/A,TRUE,"BCHA"}</definedName>
    <definedName name="wrn.estudo._.lamnv._1_1" hidden="1">{#N/A,#N/A,TRUE,"K2 e MEIA";#N/A,#N/A,TRUE,"K3";#N/A,#N/A,TRUE,"K4";#N/A,#N/A,TRUE,"PERFIL U";#N/A,#N/A,TRUE,"BCHA"}</definedName>
    <definedName name="wrn.estudo._.lamnv._1_1_1" localSheetId="13" hidden="1">{#N/A,#N/A,TRUE,"K2 e MEIA";#N/A,#N/A,TRUE,"K3";#N/A,#N/A,TRUE,"K4";#N/A,#N/A,TRUE,"PERFIL U";#N/A,#N/A,TRUE,"BCHA"}</definedName>
    <definedName name="wrn.estudo._.lamnv._1_1_1" hidden="1">{#N/A,#N/A,TRUE,"K2 e MEIA";#N/A,#N/A,TRUE,"K3";#N/A,#N/A,TRUE,"K4";#N/A,#N/A,TRUE,"PERFIL U";#N/A,#N/A,TRUE,"BCHA"}</definedName>
    <definedName name="wrn.estudo._.lamnv._1_2" localSheetId="13" hidden="1">{#N/A,#N/A,TRUE,"K2 e MEIA";#N/A,#N/A,TRUE,"K3";#N/A,#N/A,TRUE,"K4";#N/A,#N/A,TRUE,"PERFIL U";#N/A,#N/A,TRUE,"BCHA"}</definedName>
    <definedName name="wrn.estudo._.lamnv._1_2" hidden="1">{#N/A,#N/A,TRUE,"K2 e MEIA";#N/A,#N/A,TRUE,"K3";#N/A,#N/A,TRUE,"K4";#N/A,#N/A,TRUE,"PERFIL U";#N/A,#N/A,TRUE,"BCHA"}</definedName>
    <definedName name="wrn.estudo._.lamnv._2" localSheetId="13" hidden="1">{#N/A,#N/A,TRUE,"K2 e MEIA";#N/A,#N/A,TRUE,"K3";#N/A,#N/A,TRUE,"K4";#N/A,#N/A,TRUE,"PERFIL U";#N/A,#N/A,TRUE,"BCHA"}</definedName>
    <definedName name="wrn.estudo._.lamnv._2" hidden="1">{#N/A,#N/A,TRUE,"K2 e MEIA";#N/A,#N/A,TRUE,"K3";#N/A,#N/A,TRUE,"K4";#N/A,#N/A,TRUE,"PERFIL U";#N/A,#N/A,TRUE,"BCHA"}</definedName>
    <definedName name="wrn.EXPENSES._.98._.US." localSheetId="13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13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FACHADA." localSheetId="13" hidden="1">{#N/A,#N/A,TRUE,"TER  EXT";#N/A,#N/A,TRUE,"TER  EXT";#N/A,#N/A,TRUE,"LAT  ESQ";#N/A,#N/A,TRUE,"FRONTAL";#N/A,#N/A,TRUE,"POST";#N/A,#N/A,TRUE,"LAT  DIR"}</definedName>
    <definedName name="wrn.FACHADA." hidden="1">{#N/A,#N/A,TRUE,"TER  EXT";#N/A,#N/A,TRUE,"TER  EXT";#N/A,#N/A,TRUE,"LAT  ESQ";#N/A,#N/A,TRUE,"FRONTAL";#N/A,#N/A,TRUE,"POST";#N/A,#N/A,TRUE,"LAT  DIR"}</definedName>
    <definedName name="wrn.fff" localSheetId="13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f" hidden="1">{#N/A,#N/A,FALSE,"Res.regn.Aker a.s";#N/A,#N/A,FALSE,"Balanse3112.Aker a.s";#N/A,#N/A,FALSE,"Kont.anal.Aker a.s ";#N/A,#N/A,FALSE,"Noter 1-2.Aker a.s";#N/A,#N/A,FALSE,"Noter 3-7.Aker a.s";#N/A,#N/A,FALSE,"Rev.beretning 95"}</definedName>
    <definedName name="wrn.ffg" localSheetId="13" hidden="1">{#N/A,#N/A,FALSE,"REGNSKAPSUTDRAG DIVISJON";#N/A,#N/A,FALSE,"Nøkkeltall"}</definedName>
    <definedName name="wrn.ffg" hidden="1">{#N/A,#N/A,FALSE,"REGNSKAPSUTDRAG DIVISJON";#N/A,#N/A,FALSE,"Nøkkeltall"}</definedName>
    <definedName name="wrn.FINANCIAL._.MONTH." localSheetId="13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13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US._.MONTH." localSheetId="13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13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s_long." localSheetId="13" hidden="1">{"IS",#N/A,FALSE,"Financials2 (Expanded)";"bsa",#N/A,FALSE,"Financials2 (Expanded)";"BS",#N/A,FALSE,"Financials2 (Expanded)";"CF",#N/A,FALSE,"Financials2 (Expanded)"}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ORM._.2." localSheetId="13" hidden="1">{"FORM 2",#N/A,FALSE,"Plan3"}</definedName>
    <definedName name="wrn.FORM._.2." hidden="1">{"FORM 2",#N/A,FALSE,"Plan3"}</definedName>
    <definedName name="wrn.FORM._.2._1" localSheetId="13" hidden="1">{"FORM 2",#N/A,FALSE,"Plan3"}</definedName>
    <definedName name="wrn.FORM._.2._1" hidden="1">{"FORM 2",#N/A,FALSE,"Plan3"}</definedName>
    <definedName name="wrn.FORM._.2._1_1" localSheetId="13" hidden="1">{"FORM 2",#N/A,FALSE,"Plan3"}</definedName>
    <definedName name="wrn.FORM._.2._1_1" hidden="1">{"FORM 2",#N/A,FALSE,"Plan3"}</definedName>
    <definedName name="wrn.FORM._.2._1_1_1" localSheetId="13" hidden="1">{"FORM 2",#N/A,FALSE,"Plan3"}</definedName>
    <definedName name="wrn.FORM._.2._1_1_1" hidden="1">{"FORM 2",#N/A,FALSE,"Plan3"}</definedName>
    <definedName name="wrn.FORM._.2._1_2" localSheetId="13" hidden="1">{"FORM 2",#N/A,FALSE,"Plan3"}</definedName>
    <definedName name="wrn.FORM._.2._1_2" hidden="1">{"FORM 2",#N/A,FALSE,"Plan3"}</definedName>
    <definedName name="wrn.FORM._.2._2" localSheetId="13" hidden="1">{"FORM 2",#N/A,FALSE,"Plan3"}</definedName>
    <definedName name="wrn.FORM._.2._2" hidden="1">{"FORM 2",#N/A,FALSE,"Plan3"}</definedName>
    <definedName name="wrn.FORM1." localSheetId="13" hidden="1">{"FORM 1",#N/A,FALSE,"Plan3"}</definedName>
    <definedName name="wrn.FORM1." hidden="1">{"FORM 1",#N/A,FALSE,"Plan3"}</definedName>
    <definedName name="wrn.FORM1._1" localSheetId="13" hidden="1">{"FORM 1",#N/A,FALSE,"Plan3"}</definedName>
    <definedName name="wrn.FORM1._1" hidden="1">{"FORM 1",#N/A,FALSE,"Plan3"}</definedName>
    <definedName name="wrn.FORM1._1_1" localSheetId="13" hidden="1">{"FORM 1",#N/A,FALSE,"Plan3"}</definedName>
    <definedName name="wrn.FORM1._1_1" hidden="1">{"FORM 1",#N/A,FALSE,"Plan3"}</definedName>
    <definedName name="wrn.FORM1._1_1_1" localSheetId="13" hidden="1">{"FORM 1",#N/A,FALSE,"Plan3"}</definedName>
    <definedName name="wrn.FORM1._1_1_1" hidden="1">{"FORM 1",#N/A,FALSE,"Plan3"}</definedName>
    <definedName name="wrn.FORM1._1_2" localSheetId="13" hidden="1">{"FORM 1",#N/A,FALSE,"Plan3"}</definedName>
    <definedName name="wrn.FORM1._1_2" hidden="1">{"FORM 1",#N/A,FALSE,"Plan3"}</definedName>
    <definedName name="wrn.FORM1._2" localSheetId="13" hidden="1">{"FORM 1",#N/A,FALSE,"Plan3"}</definedName>
    <definedName name="wrn.FORM1._2" hidden="1">{"FORM 1",#N/A,FALSE,"Plan3"}</definedName>
    <definedName name="wrn.fred.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_1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1_1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2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1_2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2" localSheetId="13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red._2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_1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1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1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2" localSheetId="13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del.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Full._.Monty." localSheetId="1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report." localSheetId="1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GERAL." localSheetId="13" hidden="1">{#N/A,#N/A,FALSE,"ET-CAPA";#N/A,#N/A,FALSE,"ET-PAG1";#N/A,#N/A,FALSE,"ET-PAG2";#N/A,#N/A,FALSE,"ET-PAG3";#N/A,#N/A,FALSE,"ET-PAG4";#N/A,#N/A,FALSE,"ET-PAG5"}</definedName>
    <definedName name="wrn.GERAL." hidden="1">{#N/A,#N/A,FALSE,"ET-CAPA";#N/A,#N/A,FALSE,"ET-PAG1";#N/A,#N/A,FALSE,"ET-PAG2";#N/A,#N/A,FALSE,"ET-PAG3";#N/A,#N/A,FALSE,"ET-PAG4";#N/A,#N/A,FALSE,"ET-PAG5"}</definedName>
    <definedName name="wrn.GERAL._1" localSheetId="13" hidden="1">{#N/A,#N/A,FALSE,"ET-CAPA";#N/A,#N/A,FALSE,"ET-PAG1";#N/A,#N/A,FALSE,"ET-PAG2";#N/A,#N/A,FALSE,"ET-PAG3";#N/A,#N/A,FALSE,"ET-PAG4";#N/A,#N/A,FALSE,"ET-PAG5"}</definedName>
    <definedName name="wrn.GERAL._1" hidden="1">{#N/A,#N/A,FALSE,"ET-CAPA";#N/A,#N/A,FALSE,"ET-PAG1";#N/A,#N/A,FALSE,"ET-PAG2";#N/A,#N/A,FALSE,"ET-PAG3";#N/A,#N/A,FALSE,"ET-PAG4";#N/A,#N/A,FALSE,"ET-PAG5"}</definedName>
    <definedName name="wrn.GERAL._1_1" localSheetId="13" hidden="1">{#N/A,#N/A,FALSE,"ET-CAPA";#N/A,#N/A,FALSE,"ET-PAG1";#N/A,#N/A,FALSE,"ET-PAG2";#N/A,#N/A,FALSE,"ET-PAG3";#N/A,#N/A,FALSE,"ET-PAG4";#N/A,#N/A,FALSE,"ET-PAG5"}</definedName>
    <definedName name="wrn.GERAL._1_1" hidden="1">{#N/A,#N/A,FALSE,"ET-CAPA";#N/A,#N/A,FALSE,"ET-PAG1";#N/A,#N/A,FALSE,"ET-PAG2";#N/A,#N/A,FALSE,"ET-PAG3";#N/A,#N/A,FALSE,"ET-PAG4";#N/A,#N/A,FALSE,"ET-PAG5"}</definedName>
    <definedName name="wrn.GERAL._1_1_1" localSheetId="13" hidden="1">{#N/A,#N/A,FALSE,"ET-CAPA";#N/A,#N/A,FALSE,"ET-PAG1";#N/A,#N/A,FALSE,"ET-PAG2";#N/A,#N/A,FALSE,"ET-PAG3";#N/A,#N/A,FALSE,"ET-PAG4";#N/A,#N/A,FALSE,"ET-PAG5"}</definedName>
    <definedName name="wrn.GERAL._1_1_1" hidden="1">{#N/A,#N/A,FALSE,"ET-CAPA";#N/A,#N/A,FALSE,"ET-PAG1";#N/A,#N/A,FALSE,"ET-PAG2";#N/A,#N/A,FALSE,"ET-PAG3";#N/A,#N/A,FALSE,"ET-PAG4";#N/A,#N/A,FALSE,"ET-PAG5"}</definedName>
    <definedName name="wrn.GERAL._1_2" localSheetId="13" hidden="1">{#N/A,#N/A,FALSE,"ET-CAPA";#N/A,#N/A,FALSE,"ET-PAG1";#N/A,#N/A,FALSE,"ET-PAG2";#N/A,#N/A,FALSE,"ET-PAG3";#N/A,#N/A,FALSE,"ET-PAG4";#N/A,#N/A,FALSE,"ET-PAG5"}</definedName>
    <definedName name="wrn.GERAL._1_2" hidden="1">{#N/A,#N/A,FALSE,"ET-CAPA";#N/A,#N/A,FALSE,"ET-PAG1";#N/A,#N/A,FALSE,"ET-PAG2";#N/A,#N/A,FALSE,"ET-PAG3";#N/A,#N/A,FALSE,"ET-PAG4";#N/A,#N/A,FALSE,"ET-PAG5"}</definedName>
    <definedName name="wrn.GERAL._2" localSheetId="13" hidden="1">{#N/A,#N/A,FALSE,"ET-CAPA";#N/A,#N/A,FALSE,"ET-PAG1";#N/A,#N/A,FALSE,"ET-PAG2";#N/A,#N/A,FALSE,"ET-PAG3";#N/A,#N/A,FALSE,"ET-PAG4";#N/A,#N/A,FALSE,"ET-PAG5"}</definedName>
    <definedName name="wrn.GERAL._2" hidden="1">{#N/A,#N/A,FALSE,"ET-CAPA";#N/A,#N/A,FALSE,"ET-PAG1";#N/A,#N/A,FALSE,"ET-PAG2";#N/A,#N/A,FALSE,"ET-PAG3";#N/A,#N/A,FALSE,"ET-PAG4";#N/A,#N/A,FALSE,"ET-PAG5"}</definedName>
    <definedName name="wrn.gere" localSheetId="13" hidden="1">{#N/A,#N/A,FALSE,"GQGEMPRE"}</definedName>
    <definedName name="wrn.gere" hidden="1">{#N/A,#N/A,FALSE,"GQGEMPRE"}</definedName>
    <definedName name="wrn.gere." localSheetId="13" hidden="1">{#N/A,#N/A,FALSE,"GQGEMPRE"}</definedName>
    <definedName name="wrn.gere." hidden="1">{#N/A,#N/A,FALSE,"GQGEMPRE"}</definedName>
    <definedName name="wrn.gere._1" localSheetId="13" hidden="1">{#N/A,#N/A,FALSE,"GQGEMPRE"}</definedName>
    <definedName name="wrn.gere._1" hidden="1">{#N/A,#N/A,FALSE,"GQGEMPRE"}</definedName>
    <definedName name="wrn.gere._1_1" localSheetId="13" hidden="1">{#N/A,#N/A,FALSE,"GQGEMPRE"}</definedName>
    <definedName name="wrn.gere._1_1" hidden="1">{#N/A,#N/A,FALSE,"GQGEMPRE"}</definedName>
    <definedName name="wrn.gere._1_1_1" localSheetId="13" hidden="1">{#N/A,#N/A,FALSE,"GQGEMPRE"}</definedName>
    <definedName name="wrn.gere._1_1_1" hidden="1">{#N/A,#N/A,FALSE,"GQGEMPRE"}</definedName>
    <definedName name="wrn.gere._1_2" localSheetId="13" hidden="1">{#N/A,#N/A,FALSE,"GQGEMPRE"}</definedName>
    <definedName name="wrn.gere._1_2" hidden="1">{#N/A,#N/A,FALSE,"GQGEMPRE"}</definedName>
    <definedName name="wrn.gere._2" localSheetId="13" hidden="1">{#N/A,#N/A,FALSE,"GQGEMPRE"}</definedName>
    <definedName name="wrn.gere._2" hidden="1">{#N/A,#N/A,FALSE,"GQGEMPRE"}</definedName>
    <definedName name="wrn.gere_1" localSheetId="13" hidden="1">{#N/A,#N/A,FALSE,"GQGEMPRE"}</definedName>
    <definedName name="wrn.gere_1" hidden="1">{#N/A,#N/A,FALSE,"GQGEMPRE"}</definedName>
    <definedName name="wrn.gere_1_1" localSheetId="13" hidden="1">{#N/A,#N/A,FALSE,"GQGEMPRE"}</definedName>
    <definedName name="wrn.gere_1_1" hidden="1">{#N/A,#N/A,FALSE,"GQGEMPRE"}</definedName>
    <definedName name="wrn.gere_1_1_1" localSheetId="13" hidden="1">{#N/A,#N/A,FALSE,"GQGEMPRE"}</definedName>
    <definedName name="wrn.gere_1_1_1" hidden="1">{#N/A,#N/A,FALSE,"GQGEMPRE"}</definedName>
    <definedName name="wrn.gere_1_2" localSheetId="13" hidden="1">{#N/A,#N/A,FALSE,"GQGEMPRE"}</definedName>
    <definedName name="wrn.gere_1_2" hidden="1">{#N/A,#N/A,FALSE,"GQGEMPRE"}</definedName>
    <definedName name="wrn.gere_2" localSheetId="13" hidden="1">{#N/A,#N/A,FALSE,"GQGEMPRE"}</definedName>
    <definedName name="wrn.gere_2" hidden="1">{#N/A,#N/A,FALSE,"GQGEMPRE"}</definedName>
    <definedName name="wrn.geren" localSheetId="13" hidden="1">{#N/A,#N/A,FALSE,"EXPORTAC";#N/A,#N/A,FALSE,"SUPEL94"}</definedName>
    <definedName name="wrn.geren" hidden="1">{#N/A,#N/A,FALSE,"EXPORTAC";#N/A,#N/A,FALSE,"SUPEL94"}</definedName>
    <definedName name="wrn.geren." localSheetId="13" hidden="1">{#N/A,#N/A,FALSE,"EXPORTAC";#N/A,#N/A,FALSE,"SUPEL94"}</definedName>
    <definedName name="wrn.geren." hidden="1">{#N/A,#N/A,FALSE,"EXPORTAC";#N/A,#N/A,FALSE,"SUPEL94"}</definedName>
    <definedName name="wrn.geren._1" localSheetId="13" hidden="1">{#N/A,#N/A,FALSE,"EXPORTAC";#N/A,#N/A,FALSE,"SUPEL94"}</definedName>
    <definedName name="wrn.geren._1" hidden="1">{#N/A,#N/A,FALSE,"EXPORTAC";#N/A,#N/A,FALSE,"SUPEL94"}</definedName>
    <definedName name="wrn.geren._1_1" localSheetId="13" hidden="1">{#N/A,#N/A,FALSE,"EXPORTAC";#N/A,#N/A,FALSE,"SUPEL94"}</definedName>
    <definedName name="wrn.geren._1_1" hidden="1">{#N/A,#N/A,FALSE,"EXPORTAC";#N/A,#N/A,FALSE,"SUPEL94"}</definedName>
    <definedName name="wrn.geren._1_1_1" localSheetId="13" hidden="1">{#N/A,#N/A,FALSE,"EXPORTAC";#N/A,#N/A,FALSE,"SUPEL94"}</definedName>
    <definedName name="wrn.geren._1_1_1" hidden="1">{#N/A,#N/A,FALSE,"EXPORTAC";#N/A,#N/A,FALSE,"SUPEL94"}</definedName>
    <definedName name="wrn.geren._1_2" localSheetId="13" hidden="1">{#N/A,#N/A,FALSE,"EXPORTAC";#N/A,#N/A,FALSE,"SUPEL94"}</definedName>
    <definedName name="wrn.geren._1_2" hidden="1">{#N/A,#N/A,FALSE,"EXPORTAC";#N/A,#N/A,FALSE,"SUPEL94"}</definedName>
    <definedName name="wrn.geren._2" localSheetId="13" hidden="1">{#N/A,#N/A,FALSE,"EXPORTAC";#N/A,#N/A,FALSE,"SUPEL94"}</definedName>
    <definedName name="wrn.geren._2" hidden="1">{#N/A,#N/A,FALSE,"EXPORTAC";#N/A,#N/A,FALSE,"SUPEL94"}</definedName>
    <definedName name="wrn.geren_1" localSheetId="13" hidden="1">{#N/A,#N/A,FALSE,"EXPORTAC";#N/A,#N/A,FALSE,"SUPEL94"}</definedName>
    <definedName name="wrn.geren_1" hidden="1">{#N/A,#N/A,FALSE,"EXPORTAC";#N/A,#N/A,FALSE,"SUPEL94"}</definedName>
    <definedName name="wrn.geren_1_1" localSheetId="13" hidden="1">{#N/A,#N/A,FALSE,"EXPORTAC";#N/A,#N/A,FALSE,"SUPEL94"}</definedName>
    <definedName name="wrn.geren_1_1" hidden="1">{#N/A,#N/A,FALSE,"EXPORTAC";#N/A,#N/A,FALSE,"SUPEL94"}</definedName>
    <definedName name="wrn.geren_1_1_1" localSheetId="13" hidden="1">{#N/A,#N/A,FALSE,"EXPORTAC";#N/A,#N/A,FALSE,"SUPEL94"}</definedName>
    <definedName name="wrn.geren_1_1_1" hidden="1">{#N/A,#N/A,FALSE,"EXPORTAC";#N/A,#N/A,FALSE,"SUPEL94"}</definedName>
    <definedName name="wrn.geren_1_2" localSheetId="13" hidden="1">{#N/A,#N/A,FALSE,"EXPORTAC";#N/A,#N/A,FALSE,"SUPEL94"}</definedName>
    <definedName name="wrn.geren_1_2" hidden="1">{#N/A,#N/A,FALSE,"EXPORTAC";#N/A,#N/A,FALSE,"SUPEL94"}</definedName>
    <definedName name="wrn.geren_2" localSheetId="13" hidden="1">{#N/A,#N/A,FALSE,"EXPORTAC";#N/A,#N/A,FALSE,"SUPEL94"}</definedName>
    <definedName name="wrn.geren_2" hidden="1">{#N/A,#N/A,FALSE,"EXPORTAC";#N/A,#N/A,FALSE,"SUPEL94"}</definedName>
    <definedName name="wrn.gleachår." localSheetId="13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gleachår." hidden="1">{#N/A,#N/A,TRUE,"forside";#N/A,#N/A,TRUE,"Res_AOGT";#N/A,#N/A,TRUE,"Bal_AOGT";#N/A,#N/A,TRUE,"Kont_AOGT";#N/A,#N/A,TRUE,"Note 1-5";#N/A,#N/A,TRUE,"Note 6-9";#N/A,#N/A,TRUE,"Bal_note10-14";#N/A,#N/A,TRUE,"Note 15-16";#N/A,#N/A,TRUE,"Note 17-19";#N/A,#N/A,TRUE,"Note 19 forts.";#N/A,#N/A,TRUE,"Note 20-23";#N/A,#N/A,TRUE,"Nøkkeltall"}</definedName>
    <definedName name="wrn.Havaianas._.e._.GDV.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_1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1_1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2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1_2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2" localSheetId="13" hidden="1">{#N/A,#N/A,FALSE,"HAVAIANAS 24";#N/A,#N/A,FALSE,"Havaianas Mês e Acum 25";#N/A,#N/A,FALSE,"Havaianas Acum 26";#N/A,#N/A,FALSE,"GRANDES VOLUMES 27";#N/A,#N/A,FALSE,"GDV Mês e Acum 28";#N/A,#N/A,FALSE,"GDV Acum 29"}</definedName>
    <definedName name="wrn.Havaianas._.e._.GDV._2" hidden="1">{#N/A,#N/A,FALSE,"HAVAIANAS 24";#N/A,#N/A,FALSE,"Havaianas Mês e Acum 25";#N/A,#N/A,FALSE,"Havaianas Acum 26";#N/A,#N/A,FALSE,"GRANDES VOLUMES 27";#N/A,#N/A,FALSE,"GDV Mês e Acum 28";#N/A,#N/A,FALSE,"GDV Acum 29"}</definedName>
    <definedName name="WRN.HGTR" localSheetId="13" hidden="1">{#N/A,#N/A,FALSE,"Anexo I";#N/A,#N/A,FALSE,"Anexo II";#N/A,#N/A,FALSE,"Anexo III"}</definedName>
    <definedName name="WRN.HGTR" hidden="1">{#N/A,#N/A,FALSE,"Anexo I";#N/A,#N/A,FALSE,"Anexo II";#N/A,#N/A,FALSE,"Anexo III"}</definedName>
    <definedName name="wrn.holding." localSheetId="13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holding." hidden="1">{#N/A,#N/A,FALSE,"forside";#N/A,#N/A,FALSE,"ResRegn.A-kons.";#N/A,#N/A,FALSE,"Bal3112.A-kons.";#N/A,#N/A,FALSE,"Kont.a.A-kons.";#N/A,#N/A,FALSE,"Note 4-10";#N/A,#N/A,FALSE,"Noter Balanse.A-kons.";#N/A,#N/A,FALSE,"Note 17-18.A-kons. ";#N/A,#N/A,FALSE,"Note 20-22.A-kons.";#N/A,#N/A,FALSE,"Note 23 A-kons.";#N/A,#N/A,FALSE,"Note 24-31.A-kons.";#N/A,#N/A,FALSE,"Nøkkeltall"}</definedName>
    <definedName name="wrn.hors._.immo." localSheetId="13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wrn.hors._.immo." hidden="1">{#N/A,#N/A,FALSE,"Volume production";#N/A,#N/A,FALSE,"EFFECTIFS";#N/A,#N/A,FALSE,"Combustibles";#N/A,#N/A,FALSE,"Entretien courant";"vue1",#N/A,FALSE,"Gros entretien";"Vue 2",#N/A,FALSE,"Gros entretien";#N/A,#N/A,FALSE,"Impact EBIT";#N/A,#N/A,FALSE,"GAP "}</definedName>
    <definedName name="wrn.imp." localSheetId="13" hidden="1">{"vue1",#N/A,FALSE,"synthese";"vue2",#N/A,FALSE,"synthese"}</definedName>
    <definedName name="wrn.imp." hidden="1">{"vue1",#N/A,FALSE,"synthese";"vue2",#N/A,FALSE,"synthese"}</definedName>
    <definedName name="wrn.imp._1" localSheetId="13" hidden="1">{"vue1",#N/A,FALSE,"synthese";"vue2",#N/A,FALSE,"synthese"}</definedName>
    <definedName name="wrn.imp._1" hidden="1">{"vue1",#N/A,FALSE,"synthese";"vue2",#N/A,FALSE,"synthese"}</definedName>
    <definedName name="wrn.imp._1_1" localSheetId="13" hidden="1">{"vue1",#N/A,FALSE,"synthese";"vue2",#N/A,FALSE,"synthese"}</definedName>
    <definedName name="wrn.imp._1_1" hidden="1">{"vue1",#N/A,FALSE,"synthese";"vue2",#N/A,FALSE,"synthese"}</definedName>
    <definedName name="wrn.imp._1_1_1" localSheetId="13" hidden="1">{"vue1",#N/A,FALSE,"synthese";"vue2",#N/A,FALSE,"synthese"}</definedName>
    <definedName name="wrn.imp._1_1_1" hidden="1">{"vue1",#N/A,FALSE,"synthese";"vue2",#N/A,FALSE,"synthese"}</definedName>
    <definedName name="wrn.imp._1_2" localSheetId="13" hidden="1">{"vue1",#N/A,FALSE,"synthese";"vue2",#N/A,FALSE,"synthese"}</definedName>
    <definedName name="wrn.imp._1_2" hidden="1">{"vue1",#N/A,FALSE,"synthese";"vue2",#N/A,FALSE,"synthese"}</definedName>
    <definedName name="wrn.imp._2" localSheetId="13" hidden="1">{"vue1",#N/A,FALSE,"synthese";"vue2",#N/A,FALSE,"synthese"}</definedName>
    <definedName name="wrn.imp._2" hidden="1">{"vue1",#N/A,FALSE,"synthese";"vue2",#N/A,FALSE,"synthese"}</definedName>
    <definedName name="wrn.impresión.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localSheetId="13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ión.1" hidden="1">{"page21",#N/A,FALSE,"TranSideco";"page20",#N/A,FALSE,"Coven.";"page19",#N/A,FALSE,"Comparac.";"page18",#N/A,FALSE,"Comparac.";"page17",#N/A,FALSE,"EvolDotac.";"page16",#N/A,FALSE,"Eco-Fin";"page15",#N/A,FALSE,"Eco-Fin";"page14",#N/A,FALSE,"Inversiones";"page13",#N/A,FALSE,"Inversiones";"page12",#N/A,FALSE,"Eco-Fin";"page11",#N/A,FALSE,"Eco-Fin";"page10",#N/A,FALSE,"Eco-Fin";"page9",#N/A,FALSE,"Eco-Fin";"page8",#N/A,FALSE,"Eco-Fin";"page7",#N/A,FALSE,"Eco-Fin";"page6",#N/A,FALSE,"Eco-Fin";"pageventas4",#N/A,FALSE,"Eco-Fin";"pageventas3",#N/A,FALSE,"Eco-Fin";"page5",#N/A,FALSE,"Eco-Fin";"page4",#N/A,FALSE,"Eco-Fin";"page3",#N/A,FALSE,"Eco-Fin";"page2",#N/A,FALSE,"Eco-Fin";"page1",#N/A,FALSE,"Eco-Fin";"cara1",#N/A,FALSE,"Carátula"}</definedName>
    <definedName name="wrn.impressao.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_1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1_1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2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1_2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2" localSheetId="13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essao._2" hidden="1">{#N/A,#N/A,FALSE,"FASE1";#N/A,#N/A,FALSE,"FASE2";#N/A,#N/A,FALSE,"FASE3";#N/A,#N/A,FALSE,"FASE4";#N/A,#N/A,FALSE,"FASE5";#N/A,#N/A,FALSE,"FASE6";#N/A,#N/A,FALSE,"FASE7";#N/A,#N/A,FALSE,"FASE8";#N/A,#N/A,FALSE,"FASE9";#N/A,#N/A,FALSE,"FASE10";#N/A,#N/A,FALSE,"EQUIPAMENTOS";#N/A,#N/A,FALSE,"MOI";#N/A,#N/A,FALSE,"CANTEIRO";#N/A,#N/A,FALSE,"TERCEIROS";#N/A,#N/A,FALSE,"DCO";#N/A,#N/A,FALSE,"RESUMO"}</definedName>
    <definedName name="wrn.Imprimir._.seções." localSheetId="13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wrn.Imprimir._.seções." hidden="1">{#N/A,#N/A,FALSE,"OORS";#N/A,#N/A,FALSE,"OEOT Ferrovia";#N/A,#N/A,FALSE,"OEOT Manobreiro";#N/A,#N/A,FALSE,"OEOT Rodovia";#N/A,#N/A,FALSE,"OEOT Bota Fora";#N/A,#N/A,FALSE,"OORQ";#N/A,#N/A,FALSE,"OORF Apoio";#N/A,#N/A,FALSE,"OORF Canaleiro";#N/A,#N/A,FALSE,"OORC";#N/A,#N/A,FALSE,"OOLO";#N/A,#N/A,FALSE,"OOEA";#N/A,#N/A,FALSE,"OEOM";#N/A,#N/A,FALSE,"OOE";#N/A,#N/A,FALSE,"OOEE";#N/A,#N/A,FALSE,"OERM";#N/A,#N/A,FALSE,"POOL";#N/A,#N/A,FALSE,"Extra OORS";#N/A,#N/A,FALSE,"Extra OEOT Ferrovia";#N/A,#N/A,FALSE,"Extra OEOT Manobreiro";#N/A,#N/A,FALSE,"Extra OEOT Rodovia";#N/A,#N/A,FALSE,"Extra OEOT Bota Fora";#N/A,#N/A,FALSE,"Extra OORQ";#N/A,#N/A,FALSE,"Extra OORF Apoio";#N/A,#N/A,FALSE,"Extra OORF Canaleiro";#N/A,#N/A,FALSE,"Extra OORC";#N/A,#N/A,FALSE,"Extra OOLO";#N/A,#N/A,FALSE,"Extra OOEA";#N/A,#N/A,FALSE,"Extra OEOM";#N/A,#N/A,FALSE,"Extra OOE";#N/A,#N/A,FALSE,"Extra OOEE";#N/A,#N/A,FALSE,"Extra OERM";#N/A,#N/A,FALSE,"Extra POOL"}</definedName>
    <definedName name="wrn.INDICADORES." localSheetId="13" hidden="1">{"PARTE1",#N/A,FALSE,"Plan1"}</definedName>
    <definedName name="wrn.INDICADORES." hidden="1">{"PARTE1",#N/A,FALSE,"Plan1"}</definedName>
    <definedName name="wrn.INDICADORES._1" localSheetId="13" hidden="1">{"PARTE1",#N/A,FALSE,"Plan1"}</definedName>
    <definedName name="wrn.INDICADORES._1" hidden="1">{"PARTE1",#N/A,FALSE,"Plan1"}</definedName>
    <definedName name="wrn.Informe._.RLI." localSheetId="13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Informe._.RLI." hidden="1">{#N/A,#N/A,TRUE,"MEMO";#N/A,#N/A,TRUE,"PARAMETROS";#N/A,#N/A,TRUE,"RLI ";#N/A,#N/A,TRUE,"IMPTO.DET.";#N/A,#N/A,TRUE,"FUT-FUNT";#N/A,#N/A,TRUE,"CPI-PATR.";#N/A,#N/A,TRUE,"CM CPI";#N/A,#N/A,TRUE,"PROV";#N/A,#N/A,TRUE,"A FIJO";#N/A,#N/A,TRUE,"LEASING";#N/A,#N/A,TRUE,"VPP";#N/A,#N/A,TRUE,"PPM";#N/A,#N/A,TRUE,"OTROS"}</definedName>
    <definedName name="wrn.INT.._.MELLOMV." localSheetId="13" hidden="1">{#N/A,#N/A,FALSE,"Skjema 6.5"}</definedName>
    <definedName name="wrn.INT.._.MELLOMV." hidden="1">{#N/A,#N/A,FALSE,"Skjema 6.5"}</definedName>
    <definedName name="wrn.INVESTIMENTOS._.CORRENTES.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_1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1_1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1_2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2" localSheetId="13" hidden="1">{#N/A,#N/A,FALSE,"Suprimentos";#N/A,#N/A,FALSE,"Medicina e Segurança";#N/A,#N/A,FALSE,"Administração";#N/A,#N/A,FALSE,"Meio Ambiente";#N/A,#N/A,FALSE,"Operação (Mina)";#N/A,#N/A,FALSE,"Operação (Porto)"}</definedName>
    <definedName name="wrn.INVESTIMENTOS._.CORRENTES._2" hidden="1">{#N/A,#N/A,FALSE,"Suprimentos";#N/A,#N/A,FALSE,"Medicina e Segurança";#N/A,#N/A,FALSE,"Administração";#N/A,#N/A,FALSE,"Meio Ambiente";#N/A,#N/A,FALSE,"Operação (Mina)";#N/A,#N/A,FALSE,"Operação (Porto)"}</definedName>
    <definedName name="wrn.julio24." localSheetId="13" hidden="1">{#N/A,#N/A,FALSE,"310.1";#N/A,#N/A,FALSE,"321.1";#N/A,#N/A,FALSE,"320.3";#N/A,#N/A,FALSE,"330.1"}</definedName>
    <definedName name="wrn.julio24." hidden="1">{#N/A,#N/A,FALSE,"310.1";#N/A,#N/A,FALSE,"321.1";#N/A,#N/A,FALSE,"320.3";#N/A,#N/A,FALSE,"330.1"}</definedName>
    <definedName name="wrn.June." localSheetId="13" hidden="1">{"det (May)",#N/A,FALSE,"June";"sum (MAY YTD)",#N/A,FALSE,"June YTD"}</definedName>
    <definedName name="wrn.June." hidden="1">{"det (May)",#N/A,FALSE,"June";"sum (MAY YTD)",#N/A,FALSE,"June YTD"}</definedName>
    <definedName name="wrn.June._1" localSheetId="13" hidden="1">{"det (May)",#N/A,FALSE,"June";"sum (MAY YTD)",#N/A,FALSE,"June YTD"}</definedName>
    <definedName name="wrn.June._1" hidden="1">{"det (May)",#N/A,FALSE,"June";"sum (MAY YTD)",#N/A,FALSE,"June YTD"}</definedName>
    <definedName name="wrn.June._1_1" localSheetId="13" hidden="1">{"det (May)",#N/A,FALSE,"June";"sum (MAY YTD)",#N/A,FALSE,"June YTD"}</definedName>
    <definedName name="wrn.June._1_1" hidden="1">{"det (May)",#N/A,FALSE,"June";"sum (MAY YTD)",#N/A,FALSE,"June YTD"}</definedName>
    <definedName name="wrn.June._1_1_1" localSheetId="13" hidden="1">{"det (May)",#N/A,FALSE,"June";"sum (MAY YTD)",#N/A,FALSE,"June YTD"}</definedName>
    <definedName name="wrn.June._1_1_1" hidden="1">{"det (May)",#N/A,FALSE,"June";"sum (MAY YTD)",#N/A,FALSE,"June YTD"}</definedName>
    <definedName name="wrn.June._1_2" localSheetId="13" hidden="1">{"det (May)",#N/A,FALSE,"June";"sum (MAY YTD)",#N/A,FALSE,"June YTD"}</definedName>
    <definedName name="wrn.June._1_2" hidden="1">{"det (May)",#N/A,FALSE,"June";"sum (MAY YTD)",#N/A,FALSE,"June YTD"}</definedName>
    <definedName name="wrn.June._2" localSheetId="13" hidden="1">{"det (May)",#N/A,FALSE,"June";"sum (MAY YTD)",#N/A,FALSE,"June YTD"}</definedName>
    <definedName name="wrn.June._2" hidden="1">{"det (May)",#N/A,FALSE,"June";"sum (MAY YTD)",#N/A,FALSE,"June YTD"}</definedName>
    <definedName name="wrn.LEVFER." localSheetId="13" hidden="1">{#N/A,#N/A,FALSE,"LEVFER V2 P";#N/A,#N/A,FALSE,"LEVFER V2 P10%"}</definedName>
    <definedName name="wrn.LEVFER." hidden="1">{#N/A,#N/A,FALSE,"LEVFER V2 P";#N/A,#N/A,FALSE,"LEVFER V2 P10%"}</definedName>
    <definedName name="wrn.lh97.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_1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1_1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2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1_2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2" localSheetId="13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lh97._2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m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MDE." localSheetId="13" hidden="1">{"MDE",#N/A,FALSE,"S-MDE"}</definedName>
    <definedName name="wrn.MDE." hidden="1">{"MDE",#N/A,FALSE,"S-MDE"}</definedName>
    <definedName name="wrn.MDE._1" localSheetId="13" hidden="1">{"MDE",#N/A,FALSE,"S-MDE"}</definedName>
    <definedName name="wrn.MDE._1" hidden="1">{"MDE",#N/A,FALSE,"S-MDE"}</definedName>
    <definedName name="wrn.MDE._1_1" localSheetId="13" hidden="1">{"MDE",#N/A,FALSE,"S-MDE"}</definedName>
    <definedName name="wrn.MDE._1_1" hidden="1">{"MDE",#N/A,FALSE,"S-MDE"}</definedName>
    <definedName name="wrn.MDE._1_1_1" localSheetId="13" hidden="1">{"MDE",#N/A,FALSE,"S-MDE"}</definedName>
    <definedName name="wrn.MDE._1_1_1" hidden="1">{"MDE",#N/A,FALSE,"S-MDE"}</definedName>
    <definedName name="wrn.MDE._1_2" localSheetId="13" hidden="1">{"MDE",#N/A,FALSE,"S-MDE"}</definedName>
    <definedName name="wrn.MDE._1_2" hidden="1">{"MDE",#N/A,FALSE,"S-MDE"}</definedName>
    <definedName name="wrn.MDE._2" localSheetId="13" hidden="1">{"MDE",#N/A,FALSE,"S-MDE"}</definedName>
    <definedName name="wrn.MDE._2" hidden="1">{"MDE",#N/A,FALSE,"S-MDE"}</definedName>
    <definedName name="wrn.MEDICAO._.05." localSheetId="13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wrn.MEDICAO._.05." hidden="1">{#N/A,#N/A,TRUE,"835";#N/A,#N/A,TRUE,"220";#N/A,#N/A,TRUE,"SAG";#N/A,#N/A,TRUE,"605";#N/A,#N/A,TRUE,"665";#N/A,#N/A,TRUE,"210";#N/A,#N/A,TRUE,"GERAL";#N/A,#N/A,TRUE,"DEPCONC";#N/A,#N/A,TRUE,"TRAV";#N/A,#N/A,TRUE,"310";#N/A,#N/A,TRUE,"315";#N/A,#N/A,TRUE,"305";#N/A,#N/A,TRUE,"BAL";#N/A,#N/A,TRUE,"301";#N/A,#N/A,TRUE,"520";#N/A,#N/A,TRUE,"830"}</definedName>
    <definedName name="wrn.Medição._.Aciaria." localSheetId="13" hidden="1">{#N/A,#N/A,FALSE,"Cadastro";#N/A,#N/A,FALSE,"Diasmês";#N/A,#N/A,FALSE,"Refeição_3t";#N/A,#N/A,FALSE,"Refeição_Adm";#N/A,#N/A,FALSE,"Custo"}</definedName>
    <definedName name="wrn.Medição._.Aciaria." hidden="1">{#N/A,#N/A,FALSE,"Cadastro";#N/A,#N/A,FALSE,"Diasmês";#N/A,#N/A,FALSE,"Refeição_3t";#N/A,#N/A,FALSE,"Refeição_Adm";#N/A,#N/A,FALSE,"Custo"}</definedName>
    <definedName name="wrn.Meggashop." localSheetId="13" hidden="1">{#N/A,#N/A,FALSE,"MEGGASHOP 36";#N/A,#N/A,FALSE,"MEGGASHOP Mês e Acum 37";#N/A,#N/A,FALSE,"MEGGASHOP Acum 38"}</definedName>
    <definedName name="wrn.Meggashop." hidden="1">{#N/A,#N/A,FALSE,"MEGGASHOP 36";#N/A,#N/A,FALSE,"MEGGASHOP Mês e Acum 37";#N/A,#N/A,FALSE,"MEGGASHOP Acum 38"}</definedName>
    <definedName name="wrn.Meggashop._1" localSheetId="13" hidden="1">{#N/A,#N/A,FALSE,"MEGGASHOP 36";#N/A,#N/A,FALSE,"MEGGASHOP Mês e Acum 37";#N/A,#N/A,FALSE,"MEGGASHOP Acum 38"}</definedName>
    <definedName name="wrn.Meggashop._1" hidden="1">{#N/A,#N/A,FALSE,"MEGGASHOP 36";#N/A,#N/A,FALSE,"MEGGASHOP Mês e Acum 37";#N/A,#N/A,FALSE,"MEGGASHOP Acum 38"}</definedName>
    <definedName name="wrn.Meggashop._1_1" localSheetId="13" hidden="1">{#N/A,#N/A,FALSE,"MEGGASHOP 36";#N/A,#N/A,FALSE,"MEGGASHOP Mês e Acum 37";#N/A,#N/A,FALSE,"MEGGASHOP Acum 38"}</definedName>
    <definedName name="wrn.Meggashop._1_1" hidden="1">{#N/A,#N/A,FALSE,"MEGGASHOP 36";#N/A,#N/A,FALSE,"MEGGASHOP Mês e Acum 37";#N/A,#N/A,FALSE,"MEGGASHOP Acum 38"}</definedName>
    <definedName name="wrn.Meggashop._1_1_1" localSheetId="13" hidden="1">{#N/A,#N/A,FALSE,"MEGGASHOP 36";#N/A,#N/A,FALSE,"MEGGASHOP Mês e Acum 37";#N/A,#N/A,FALSE,"MEGGASHOP Acum 38"}</definedName>
    <definedName name="wrn.Meggashop._1_1_1" hidden="1">{#N/A,#N/A,FALSE,"MEGGASHOP 36";#N/A,#N/A,FALSE,"MEGGASHOP Mês e Acum 37";#N/A,#N/A,FALSE,"MEGGASHOP Acum 38"}</definedName>
    <definedName name="wrn.Meggashop._1_2" localSheetId="13" hidden="1">{#N/A,#N/A,FALSE,"MEGGASHOP 36";#N/A,#N/A,FALSE,"MEGGASHOP Mês e Acum 37";#N/A,#N/A,FALSE,"MEGGASHOP Acum 38"}</definedName>
    <definedName name="wrn.Meggashop._1_2" hidden="1">{#N/A,#N/A,FALSE,"MEGGASHOP 36";#N/A,#N/A,FALSE,"MEGGASHOP Mês e Acum 37";#N/A,#N/A,FALSE,"MEGGASHOP Acum 38"}</definedName>
    <definedName name="wrn.Meggashop._2" localSheetId="13" hidden="1">{#N/A,#N/A,FALSE,"MEGGASHOP 36";#N/A,#N/A,FALSE,"MEGGASHOP Mês e Acum 37";#N/A,#N/A,FALSE,"MEGGASHOP Acum 38"}</definedName>
    <definedName name="wrn.Meggashop._2" hidden="1">{#N/A,#N/A,FALSE,"MEGGASHOP 36";#N/A,#N/A,FALSE,"MEGGASHOP Mês e Acum 37";#N/A,#N/A,FALSE,"MEGGASHOP Acum 38"}</definedName>
    <definedName name="wrn.Mizuno." localSheetId="13" hidden="1">{#N/A,#N/A,FALSE,"MIZUNO 21";#N/A,#N/A,FALSE,"Mizuno Mês e Acum 22";#N/A,#N/A,FALSE,"Mizuno Acum 23"}</definedName>
    <definedName name="wrn.Mizuno." hidden="1">{#N/A,#N/A,FALSE,"MIZUNO 21";#N/A,#N/A,FALSE,"Mizuno Mês e Acum 22";#N/A,#N/A,FALSE,"Mizuno Acum 23"}</definedName>
    <definedName name="wrn.Mizuno._1" localSheetId="13" hidden="1">{#N/A,#N/A,FALSE,"MIZUNO 21";#N/A,#N/A,FALSE,"Mizuno Mês e Acum 22";#N/A,#N/A,FALSE,"Mizuno Acum 23"}</definedName>
    <definedName name="wrn.Mizuno._1" hidden="1">{#N/A,#N/A,FALSE,"MIZUNO 21";#N/A,#N/A,FALSE,"Mizuno Mês e Acum 22";#N/A,#N/A,FALSE,"Mizuno Acum 23"}</definedName>
    <definedName name="wrn.Mizuno._1_1" localSheetId="13" hidden="1">{#N/A,#N/A,FALSE,"MIZUNO 21";#N/A,#N/A,FALSE,"Mizuno Mês e Acum 22";#N/A,#N/A,FALSE,"Mizuno Acum 23"}</definedName>
    <definedName name="wrn.Mizuno._1_1" hidden="1">{#N/A,#N/A,FALSE,"MIZUNO 21";#N/A,#N/A,FALSE,"Mizuno Mês e Acum 22";#N/A,#N/A,FALSE,"Mizuno Acum 23"}</definedName>
    <definedName name="wrn.Mizuno._1_1_1" localSheetId="13" hidden="1">{#N/A,#N/A,FALSE,"MIZUNO 21";#N/A,#N/A,FALSE,"Mizuno Mês e Acum 22";#N/A,#N/A,FALSE,"Mizuno Acum 23"}</definedName>
    <definedName name="wrn.Mizuno._1_1_1" hidden="1">{#N/A,#N/A,FALSE,"MIZUNO 21";#N/A,#N/A,FALSE,"Mizuno Mês e Acum 22";#N/A,#N/A,FALSE,"Mizuno Acum 23"}</definedName>
    <definedName name="wrn.Mizuno._1_2" localSheetId="13" hidden="1">{#N/A,#N/A,FALSE,"MIZUNO 21";#N/A,#N/A,FALSE,"Mizuno Mês e Acum 22";#N/A,#N/A,FALSE,"Mizuno Acum 23"}</definedName>
    <definedName name="wrn.Mizuno._1_2" hidden="1">{#N/A,#N/A,FALSE,"MIZUNO 21";#N/A,#N/A,FALSE,"Mizuno Mês e Acum 22";#N/A,#N/A,FALSE,"Mizuno Acum 23"}</definedName>
    <definedName name="wrn.Mizuno._2" localSheetId="13" hidden="1">{#N/A,#N/A,FALSE,"MIZUNO 21";#N/A,#N/A,FALSE,"Mizuno Mês e Acum 22";#N/A,#N/A,FALSE,"Mizuno Acum 23"}</definedName>
    <definedName name="wrn.Mizuno._2" hidden="1">{#N/A,#N/A,FALSE,"MIZUNO 21";#N/A,#N/A,FALSE,"Mizuno Mês e Acum 22";#N/A,#N/A,FALSE,"Mizuno Acum 23"}</definedName>
    <definedName name="wrn.mo2." localSheetId="13" hidden="1">{#N/A,#N/A,FALSE,"MO (2)"}</definedName>
    <definedName name="wrn.mo2." hidden="1">{#N/A,#N/A,FALSE,"MO (2)"}</definedName>
    <definedName name="wrn.Model." localSheetId="13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Model." hidden="1">{#N/A,#N/A,TRUE,"TOC";#N/A,#N/A,TRUE,"Inputs";#N/A,#N/A,TRUE,"Debt";#N/A,#N/A,TRUE,"CashFlo";#N/A,#N/A,TRUE,"Prices";#N/A,#N/A,TRUE,"Operations";#N/A,#N/A,TRUE,"GAAP Income";#N/A,#N/A,TRUE,"GAAP Balance";#N/A,#N/A,TRUE,"D&amp;A";#N/A,#N/A,TRUE,"Revolving Working Capital";#N/A,#N/A,TRUE,"Work.Cap.";#N/A,#N/A,TRUE,"Tax Inputs";#N/A,#N/A,TRUE,"Ven Cash Flow";#N/A,#N/A,TRUE,"Ven Income Tax";#N/A,#N/A,TRUE,"Ven Vat";#N/A,#N/A,TRUE,"Ven Balance"}</definedName>
    <definedName name="wrn.newDEV.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_1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1_1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2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1_2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2" localSheetId="13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DEV._2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_1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1_1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2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1_2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2" localSheetId="13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newEUR._2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O._.and._.I._.Worksheet." localSheetId="13" hidden="1">{#N/A,#N/A,FALSE,"O&amp;I Worksheet"}</definedName>
    <definedName name="wrn.O._.and._.I._.Worksheet." hidden="1">{#N/A,#N/A,FALSE,"O&amp;I Worksheet"}</definedName>
    <definedName name="wrn.O._.and._.I._.Worksheet._1" localSheetId="13" hidden="1">{#N/A,#N/A,FALSE,"O&amp;I Worksheet"}</definedName>
    <definedName name="wrn.O._.and._.I._.Worksheet._1" hidden="1">{#N/A,#N/A,FALSE,"O&amp;I Worksheet"}</definedName>
    <definedName name="wrn.O._.and._.I._.Worksheet._1_1" localSheetId="13" hidden="1">{#N/A,#N/A,FALSE,"O&amp;I Worksheet"}</definedName>
    <definedName name="wrn.O._.and._.I._.Worksheet._1_1" hidden="1">{#N/A,#N/A,FALSE,"O&amp;I Worksheet"}</definedName>
    <definedName name="wrn.O._.and._.I._.Worksheet._1_1_1" localSheetId="13" hidden="1">{#N/A,#N/A,FALSE,"O&amp;I Worksheet"}</definedName>
    <definedName name="wrn.O._.and._.I._.Worksheet._1_1_1" hidden="1">{#N/A,#N/A,FALSE,"O&amp;I Worksheet"}</definedName>
    <definedName name="wrn.O._.and._.I._.Worksheet._1_2" localSheetId="13" hidden="1">{#N/A,#N/A,FALSE,"O&amp;I Worksheet"}</definedName>
    <definedName name="wrn.O._.and._.I._.Worksheet._1_2" hidden="1">{#N/A,#N/A,FALSE,"O&amp;I Worksheet"}</definedName>
    <definedName name="wrn.O._.and._.I._.Worksheet._2" localSheetId="13" hidden="1">{#N/A,#N/A,FALSE,"O&amp;I Worksheet"}</definedName>
    <definedName name="wrn.O._.and._.I._.Worksheet._2" hidden="1">{#N/A,#N/A,FALSE,"O&amp;I Worksheet"}</definedName>
    <definedName name="wrn.Ocorrencias._.Acabamento." localSheetId="13" hidden="1">{#N/A,#N/A,FALSE,"Ocorrência OOLA";#N/A,#N/A,FALSE,"Ocorrência OOLL";#N/A,#N/A,FALSE,"Extra OOLA";#N/A,#N/A,FALSE,"Extra OOLL"}</definedName>
    <definedName name="wrn.Ocorrencias._.Acabamento." hidden="1">{#N/A,#N/A,FALSE,"Ocorrência OOLA";#N/A,#N/A,FALSE,"Ocorrência OOLL";#N/A,#N/A,FALSE,"Extra OOLA";#N/A,#N/A,FALSE,"Extra OOLL"}</definedName>
    <definedName name="wrn.OFERTA." localSheetId="13" hidden="1">{"OFERTA",#N/A,FALSE,"costes"}</definedName>
    <definedName name="wrn.OFERTA." hidden="1">{"OFERTA",#N/A,FALSE,"costes"}</definedName>
    <definedName name="wrn.ORÇAMENTO." localSheetId="13" hidden="1">{#N/A,#N/A,FALSE,"ORC-ACKE";#N/A,#N/A,FALSE,"RESUMO"}</definedName>
    <definedName name="wrn.ORÇAMENTO." hidden="1">{#N/A,#N/A,FALSE,"ORC-ACKE";#N/A,#N/A,FALSE,"RESUMO"}</definedName>
    <definedName name="wrn.OS." localSheetId="13" hidden="1">{#N/A,#N/A,FALSE,"Anexo I";#N/A,#N/A,FALSE,"Anexo II";#N/A,#N/A,FALSE,"Anexo III OS01";#N/A,#N/A,FALSE,"Anexo III OS02"}</definedName>
    <definedName name="wrn.OS." hidden="1">{#N/A,#N/A,FALSE,"Anexo I";#N/A,#N/A,FALSE,"Anexo II";#N/A,#N/A,FALSE,"Anexo III OS01";#N/A,#N/A,FALSE,"Anexo III OS02"}</definedName>
    <definedName name="WRN.PEND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2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3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4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.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2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3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1.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1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èrdues._.i._.G.._.analític." localSheetId="13" hidden="1">{"Pèrdues i Guanys analític.Català",#N/A,FALSE,"Català";"Pèrdues i G. analític.castellà",#N/A,FALSE,"Castellà"}</definedName>
    <definedName name="wrn.Pèrdues._.i._.G.._.analític." hidden="1">{"Pèrdues i Guanys analític.Català",#N/A,FALSE,"Català";"Pèrdues i G. analític.castellà",#N/A,FALSE,"Castellà"}</definedName>
    <definedName name="wrn.Presentacion.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int." localSheetId="13" hidden="1">{"vi1",#N/A,FALSE,"Financial Statements";"vi2",#N/A,FALSE,"Financial Statements";#N/A,#N/A,FALSE,"DCF"}</definedName>
    <definedName name="wrn.Print." hidden="1">{"vi1",#N/A,FALSE,"Financial Statements";"vi2",#N/A,FALSE,"Financial Statements";#N/A,#N/A,FALSE,"DCF"}</definedName>
    <definedName name="wrn.Print._.All." localSheetId="13" hidden="1">{#N/A,#N/A,TRUE,"Commercial Intro";#N/A,#N/A,TRUE,"Summary Intro";#N/A,#N/A,TRUE,"Summary";#N/A,#N/A,TRUE,"TY (formulas)";#N/A,#N/A,TRUE,"Q1 (ACT)";#N/A,#N/A,TRUE,"Q2 (Act)";#N/A,#N/A,TRUE,"Q3 (IOP)";#N/A,#N/A,TRUE,"Q4 (IOP)";#N/A,#N/A,TRUE,"P&amp;L Reports";#N/A,#N/A,TRUE,"Locomotives";#N/A,#N/A,TRUE,"Modernizations";#N/A,#N/A,TRUE,"Repair Services";#N/A,#N/A,TRUE,"Parts";#N/A,#N/A,TRUE,"Signaling Projects";#N/A,#N/A,TRUE,"Signaling Products";#N/A,#N/A,TRUE,"MSA";#N/A,#N/A,TRUE,"Gevisa";#N/A,#N/A,TRUE,"TST Reports";#N/A,#N/A,TRUE,"BNSF";#N/A,#N/A,TRUE,"NS";#N/A,#N/A,TRUE,"UP";#N/A,#N/A,TRUE,"CXS";#N/A,#N/A,TRUE,"CP";#N/A,#N/A,TRUE,"CN";#N/A,#N/A,TRUE,"Other US Shortlines";#N/A,#N/A,TRUE,"Latin America";#N/A,#N/A,TRUE,"NA Passenger";#N/A,#N/A,TRUE,"WE, Africa, ME";#N/A,#N/A,TRUE,"Eastern Europe, Russia";#N/A,#N/A,TRUE,"India &amp; W Asia";#N/A,#N/A,TRUE,"SE Asia"}</definedName>
    <definedName name="wrn.Print._.All." hidden="1">{#N/A,#N/A,TRUE,"Commercial Intro";#N/A,#N/A,TRUE,"Summary Intro";#N/A,#N/A,TRUE,"Summary";#N/A,#N/A,TRUE,"TY (formulas)";#N/A,#N/A,TRUE,"Q1 (ACT)";#N/A,#N/A,TRUE,"Q2 (Act)";#N/A,#N/A,TRUE,"Q3 (IOP)";#N/A,#N/A,TRUE,"Q4 (IOP)";#N/A,#N/A,TRUE,"P&amp;L Reports";#N/A,#N/A,TRUE,"Locomotives";#N/A,#N/A,TRUE,"Modernizations";#N/A,#N/A,TRUE,"Repair Services";#N/A,#N/A,TRUE,"Parts";#N/A,#N/A,TRUE,"Signaling Projects";#N/A,#N/A,TRUE,"Signaling Products";#N/A,#N/A,TRUE,"MSA";#N/A,#N/A,TRUE,"Gevisa";#N/A,#N/A,TRUE,"TST Reports";#N/A,#N/A,TRUE,"BNSF";#N/A,#N/A,TRUE,"NS";#N/A,#N/A,TRUE,"UP";#N/A,#N/A,TRUE,"CXS";#N/A,#N/A,TRUE,"CP";#N/A,#N/A,TRUE,"CN";#N/A,#N/A,TRUE,"Other US Shortlines";#N/A,#N/A,TRUE,"Latin America";#N/A,#N/A,TRUE,"NA Passenger";#N/A,#N/A,TRUE,"WE, Africa, ME";#N/A,#N/A,TRUE,"Eastern Europe, Russia";#N/A,#N/A,TRUE,"India &amp; W Asia";#N/A,#N/A,TRUE,"SE Asia"}</definedName>
    <definedName name="wrn.Print._.PL._.Reports." localSheetId="13" hidden="1">{#N/A,#N/A,FALSE,"P&amp;L Reports";#N/A,#N/A,FALSE,"Locomotives";#N/A,#N/A,FALSE,"Modernizations";#N/A,#N/A,FALSE,"Repair Services";#N/A,#N/A,FALSE,"Parts";#N/A,#N/A,FALSE,"Signaling Projects";#N/A,#N/A,FALSE,"Signaling Products";#N/A,#N/A,FALSE,"MSA";#N/A,#N/A,FALSE,"Gevisa"}</definedName>
    <definedName name="wrn.Print._.PL._.Reports." hidden="1">{#N/A,#N/A,FALSE,"P&amp;L Reports";#N/A,#N/A,FALSE,"Locomotives";#N/A,#N/A,FALSE,"Modernizations";#N/A,#N/A,FALSE,"Repair Services";#N/A,#N/A,FALSE,"Parts";#N/A,#N/A,FALSE,"Signaling Projects";#N/A,#N/A,FALSE,"Signaling Products";#N/A,#N/A,FALSE,"MSA";#N/A,#N/A,FALSE,"Gevisa"}</definedName>
    <definedName name="wrn.Print._.Report." localSheetId="13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port.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Summary." localSheetId="13" hidden="1">{#N/A,#N/A,FALSE,"Summary Intro";#N/A,#N/A,FALSE,"Summary";#N/A,#N/A,FALSE,"TY (formulas)";#N/A,#N/A,FALSE,"Q1 (ACT)";#N/A,#N/A,FALSE,"Q2 (Act)";#N/A,#N/A,FALSE,"Q3 (IOP)";#N/A,#N/A,FALSE,"Q4 (IOP)"}</definedName>
    <definedName name="wrn.Print._.Summary." hidden="1">{#N/A,#N/A,FALSE,"Summary Intro";#N/A,#N/A,FALSE,"Summary";#N/A,#N/A,FALSE,"TY (formulas)";#N/A,#N/A,FALSE,"Q1 (ACT)";#N/A,#N/A,FALSE,"Q2 (Act)";#N/A,#N/A,FALSE,"Q3 (IOP)";#N/A,#N/A,FALSE,"Q4 (IOP)"}</definedName>
    <definedName name="wrn.Print._.TST._.Reports." localSheetId="13" hidden="1">{#N/A,#N/A,FALSE,"TST Reports";#N/A,#N/A,FALSE,"BNSF";#N/A,#N/A,FALSE,"NS";#N/A,#N/A,FALSE,"UP";#N/A,#N/A,FALSE,"CXS";#N/A,#N/A,FALSE,"CP";#N/A,#N/A,FALSE,"CN";#N/A,#N/A,FALSE,"Latin America";#N/A,#N/A,FALSE,"Other US Shortlines";#N/A,#N/A,FALSE,"NA Passenger";#N/A,#N/A,FALSE,"WE, Africa, ME";#N/A,#N/A,FALSE,"Eastern Europe, Russia";#N/A,#N/A,FALSE,"India &amp; W Asia";#N/A,#N/A,FALSE,"SE Asia"}</definedName>
    <definedName name="wrn.Print._.TST._.Reports." hidden="1">{#N/A,#N/A,FALSE,"TST Reports";#N/A,#N/A,FALSE,"BNSF";#N/A,#N/A,FALSE,"NS";#N/A,#N/A,FALSE,"UP";#N/A,#N/A,FALSE,"CXS";#N/A,#N/A,FALSE,"CP";#N/A,#N/A,FALSE,"CN";#N/A,#N/A,FALSE,"Latin America";#N/A,#N/A,FALSE,"Other US Shortlines";#N/A,#N/A,FALSE,"NA Passenger";#N/A,#N/A,FALSE,"WE, Africa, ME";#N/A,#N/A,FALSE,"Eastern Europe, Russia";#N/A,#N/A,FALSE,"India &amp; W Asia";#N/A,#N/A,FALSE,"SE Asia"}</definedName>
    <definedName name="wrn.PrintAll." localSheetId="13" hidden="1">{"PA1",#N/A,FALSE,"BORDMW";"pa2",#N/A,FALSE,"BORDMW";"PA3",#N/A,FALSE,"BORDMW";"PA4",#N/A,FALSE,"BORDMW"}</definedName>
    <definedName name="wrn.PrintAll." hidden="1">{"PA1",#N/A,FALSE,"BORDMW";"pa2",#N/A,FALSE,"BORDMW";"PA3",#N/A,FALSE,"BORDMW";"PA4",#N/A,FALSE,"BORDMW"}</definedName>
    <definedName name="wrn.Proforma._.1." localSheetId="13" hidden="1">{"side1",#N/A,FALSE,"ResRegn.A-kons.";"Side2",#N/A,FALSE,"Bal3112.A-kons."}</definedName>
    <definedName name="wrn.Proforma._.1." hidden="1">{"side1",#N/A,FALSE,"ResRegn.A-kons.";"Side2",#N/A,FALSE,"Bal3112.A-kons."}</definedName>
    <definedName name="wrn.PROVIR97." localSheetId="13" hidden="1">{#N/A,#N/A,FALSE,"IR E CS 1997";#N/A,#N/A,FALSE,"PR ND";#N/A,#N/A,FALSE,"8191";#N/A,#N/A,FALSE,"8383";#N/A,#N/A,FALSE,"MP 1024";#N/A,#N/A,FALSE,"AD_EX_97";#N/A,#N/A,FALSE,"BD 97"}</definedName>
    <definedName name="wrn.PROVIR97." hidden="1">{#N/A,#N/A,FALSE,"IR E CS 1997";#N/A,#N/A,FALSE,"PR ND";#N/A,#N/A,FALSE,"8191";#N/A,#N/A,FALSE,"8383";#N/A,#N/A,FALSE,"MP 1024";#N/A,#N/A,FALSE,"AD_EX_97";#N/A,#N/A,FALSE,"BD 97"}</definedName>
    <definedName name="wrn.PROVIR97._1" localSheetId="13" hidden="1">{#N/A,#N/A,FALSE,"IR E CS 1997";#N/A,#N/A,FALSE,"PR ND";#N/A,#N/A,FALSE,"8191";#N/A,#N/A,FALSE,"8383";#N/A,#N/A,FALSE,"MP 1024";#N/A,#N/A,FALSE,"AD_EX_97";#N/A,#N/A,FALSE,"BD 97"}</definedName>
    <definedName name="wrn.PROVIR97._1" hidden="1">{#N/A,#N/A,FALSE,"IR E CS 1997";#N/A,#N/A,FALSE,"PR ND";#N/A,#N/A,FALSE,"8191";#N/A,#N/A,FALSE,"8383";#N/A,#N/A,FALSE,"MP 1024";#N/A,#N/A,FALSE,"AD_EX_97";#N/A,#N/A,FALSE,"BD 97"}</definedName>
    <definedName name="wrn.ptp." localSheetId="13" hidden="1">{#N/A,#N/A,FALSE,"RELATÓRIO";#N/A,#N/A,FALSE,"RELATÓRIO"}</definedName>
    <definedName name="wrn.ptp." hidden="1">{#N/A,#N/A,FALSE,"RELATÓRIO";#N/A,#N/A,FALSE,"RELATÓRIO"}</definedName>
    <definedName name="wrn.ptp._1" localSheetId="13" hidden="1">{#N/A,#N/A,FALSE,"RELATÓRIO";#N/A,#N/A,FALSE,"RELATÓRIO"}</definedName>
    <definedName name="wrn.ptp._1" hidden="1">{#N/A,#N/A,FALSE,"RELATÓRIO";#N/A,#N/A,FALSE,"RELATÓRIO"}</definedName>
    <definedName name="wrn.ptp._1_1" localSheetId="13" hidden="1">{#N/A,#N/A,FALSE,"RELATÓRIO";#N/A,#N/A,FALSE,"RELATÓRIO"}</definedName>
    <definedName name="wrn.ptp._1_1" hidden="1">{#N/A,#N/A,FALSE,"RELATÓRIO";#N/A,#N/A,FALSE,"RELATÓRIO"}</definedName>
    <definedName name="wrn.ptp._1_1_1" localSheetId="13" hidden="1">{#N/A,#N/A,FALSE,"RELATÓRIO";#N/A,#N/A,FALSE,"RELATÓRIO"}</definedName>
    <definedName name="wrn.ptp._1_1_1" hidden="1">{#N/A,#N/A,FALSE,"RELATÓRIO";#N/A,#N/A,FALSE,"RELATÓRIO"}</definedName>
    <definedName name="wrn.ptp._1_2" localSheetId="13" hidden="1">{#N/A,#N/A,FALSE,"RELATÓRIO";#N/A,#N/A,FALSE,"RELATÓRIO"}</definedName>
    <definedName name="wrn.ptp._1_2" hidden="1">{#N/A,#N/A,FALSE,"RELATÓRIO";#N/A,#N/A,FALSE,"RELATÓRIO"}</definedName>
    <definedName name="wrn.ptp._2" localSheetId="13" hidden="1">{#N/A,#N/A,FALSE,"RELATÓRIO";#N/A,#N/A,FALSE,"RELATÓRIO"}</definedName>
    <definedName name="wrn.ptp._2" hidden="1">{#N/A,#N/A,FALSE,"RELATÓRIO";#N/A,#N/A,FALSE,"RELATÓRIO"}</definedName>
    <definedName name="wrn.Quadros._.relatório." localSheetId="13" hidden="1">{#N/A,#N/A,FALSE,"QD_F1 Invest Detalhado";#N/A,#N/A,FALSE,"QD_F3 Invest_Comparado";#N/A,#N/A,FALSE,"QD_B Trafego";#N/A,#N/A,FALSE,"QD_D0 Custos Operacionais";#N/A,#N/A,FALSE,"QD_C Receita";#N/A,#N/A,FALSE,"QD_D Custos";#N/A,#N/A,FALSE,"QD_E Resultado";#N/A,#N/A,FALSE,"QD_G Fluxo Caixa"}</definedName>
    <definedName name="wrn.Quadros._.relatório." hidden="1">{#N/A,#N/A,FALSE,"QD_F1 Invest Detalhado";#N/A,#N/A,FALSE,"QD_F3 Invest_Comparado";#N/A,#N/A,FALSE,"QD_B Trafego";#N/A,#N/A,FALSE,"QD_D0 Custos Operacionais";#N/A,#N/A,FALSE,"QD_C Receita";#N/A,#N/A,FALSE,"QD_D Custos";#N/A,#N/A,FALSE,"QD_E Resultado";#N/A,#N/A,FALSE,"QD_G Fluxo Caixa"}</definedName>
    <definedName name="wrn.Radar._.Consolidado." localSheetId="13" hidden="1">{#N/A,#N/A,FALSE,"Radar CONS Mês e Acum  3";#N/A,#N/A,FALSE,"Radar CONS Acum 4"}</definedName>
    <definedName name="wrn.Radar._.Consolidado." hidden="1">{#N/A,#N/A,FALSE,"Radar CONS Mês e Acum  3";#N/A,#N/A,FALSE,"Radar CONS Acum 4"}</definedName>
    <definedName name="wrn.Radar._.Consolidado._1" localSheetId="13" hidden="1">{#N/A,#N/A,FALSE,"Radar CONS Mês e Acum  3";#N/A,#N/A,FALSE,"Radar CONS Acum 4"}</definedName>
    <definedName name="wrn.Radar._.Consolidado._1" hidden="1">{#N/A,#N/A,FALSE,"Radar CONS Mês e Acum  3";#N/A,#N/A,FALSE,"Radar CONS Acum 4"}</definedName>
    <definedName name="wrn.Radar._.Consolidado._1_1" localSheetId="13" hidden="1">{#N/A,#N/A,FALSE,"Radar CONS Mês e Acum  3";#N/A,#N/A,FALSE,"Radar CONS Acum 4"}</definedName>
    <definedName name="wrn.Radar._.Consolidado._1_1" hidden="1">{#N/A,#N/A,FALSE,"Radar CONS Mês e Acum  3";#N/A,#N/A,FALSE,"Radar CONS Acum 4"}</definedName>
    <definedName name="wrn.Radar._.Consolidado._1_1_1" localSheetId="13" hidden="1">{#N/A,#N/A,FALSE,"Radar CONS Mês e Acum  3";#N/A,#N/A,FALSE,"Radar CONS Acum 4"}</definedName>
    <definedName name="wrn.Radar._.Consolidado._1_1_1" hidden="1">{#N/A,#N/A,FALSE,"Radar CONS Mês e Acum  3";#N/A,#N/A,FALSE,"Radar CONS Acum 4"}</definedName>
    <definedName name="wrn.Radar._.Consolidado._1_2" localSheetId="13" hidden="1">{#N/A,#N/A,FALSE,"Radar CONS Mês e Acum  3";#N/A,#N/A,FALSE,"Radar CONS Acum 4"}</definedName>
    <definedName name="wrn.Radar._.Consolidado._1_2" hidden="1">{#N/A,#N/A,FALSE,"Radar CONS Mês e Acum  3";#N/A,#N/A,FALSE,"Radar CONS Acum 4"}</definedName>
    <definedName name="wrn.Radar._.Consolidado._2" localSheetId="13" hidden="1">{#N/A,#N/A,FALSE,"Radar CONS Mês e Acum  3";#N/A,#N/A,FALSE,"Radar CONS Acum 4"}</definedName>
    <definedName name="wrn.Radar._.Consolidado._2" hidden="1">{#N/A,#N/A,FALSE,"Radar CONS Mês e Acum  3";#N/A,#N/A,FALSE,"Radar CONS Acum 4"}</definedName>
    <definedName name="wrn.Radares._.Todos.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_1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1_1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2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1_2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2" localSheetId="13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dares._.Todos._2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ainha._.e._.Topper._1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" hidden="1">{#N/A,#N/A,FALSE,"RAINHA TOPPER CONSOL 16";#N/A,#N/A,FALSE,"BOLAS 17";#N/A,#N/A,FALSE,"VESTUÁRIO 18";#N/A,#N/A,FALSE,"Rainha Topper Mês e Acum 19";#N/A,#N/A,FALSE,"Rainha Topper Acum 20"}</definedName>
    <definedName name="wrn.Rainha._.e._.Topper._1_1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_1" hidden="1">{#N/A,#N/A,FALSE,"RAINHA TOPPER CONSOL 16";#N/A,#N/A,FALSE,"BOLAS 17";#N/A,#N/A,FALSE,"VESTUÁRIO 18";#N/A,#N/A,FALSE,"Rainha Topper Mês e Acum 19";#N/A,#N/A,FALSE,"Rainha Topper Acum 20"}</definedName>
    <definedName name="wrn.Rainha._.e._.Topper._1_1_1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_1_1" hidden="1">{#N/A,#N/A,FALSE,"RAINHA TOPPER CONSOL 16";#N/A,#N/A,FALSE,"BOLAS 17";#N/A,#N/A,FALSE,"VESTUÁRIO 18";#N/A,#N/A,FALSE,"Rainha Topper Mês e Acum 19";#N/A,#N/A,FALSE,"Rainha Topper Acum 20"}</definedName>
    <definedName name="wrn.Rainha._.e._.Topper._1_2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1_2" hidden="1">{#N/A,#N/A,FALSE,"RAINHA TOPPER CONSOL 16";#N/A,#N/A,FALSE,"BOLAS 17";#N/A,#N/A,FALSE,"VESTUÁRIO 18";#N/A,#N/A,FALSE,"Rainha Topper Mês e Acum 19";#N/A,#N/A,FALSE,"Rainha Topper Acum 20"}</definedName>
    <definedName name="wrn.Rainha._.e._.Topper._2" localSheetId="13" hidden="1">{#N/A,#N/A,FALSE,"RAINHA TOPPER CONSOL 16";#N/A,#N/A,FALSE,"BOLAS 17";#N/A,#N/A,FALSE,"VESTUÁRIO 18";#N/A,#N/A,FALSE,"Rainha Topper Mês e Acum 19";#N/A,#N/A,FALSE,"Rainha Topper Acum 20"}</definedName>
    <definedName name="wrn.Rainha._.e._.Topper._2" hidden="1">{#N/A,#N/A,FALSE,"RAINHA TOPPER CONSOL 16";#N/A,#N/A,FALSE,"BOLAS 17";#N/A,#N/A,FALSE,"VESTUÁRIO 18";#N/A,#N/A,FALSE,"Rainha Topper Mês e Acum 19";#N/A,#N/A,FALSE,"Rainha Topper Acum 20"}</definedName>
    <definedName name="wrn.reg" localSheetId="13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localSheetId="13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95.xls." hidden="1">{#N/A,#N/A,FALSE,"ResRegn.A-kons.";#N/A,#N/A,FALSE,"Bal3112.A-kons.";#N/A,#N/A,FALSE,"Kont.a.A-kons.";#N/A,#N/A,FALSE,"Kont.a.A-kons.";#N/A,#N/A,FALSE,"Del av Note 9";#N/A,#N/A,FALSE,"Noter Balanse.A-kons.";#N/A,#N/A,FALSE,"Note 18-19.A-kons.";#N/A,#N/A,FALSE,"Note 20-1.A-kons.";#N/A,#N/A,FALSE,"Note 20-2.A-kons.";#N/A,#N/A,FALSE,"Note 21-22-23.A-kons.";#N/A,#N/A,FALSE,"Note 25-28.A-kons.";#N/A,#N/A,FALSE,"Note 23-24.A-kons.";#N/A,#N/A,FALSE,"Kont.a.A-kons.";#N/A,#N/A,FALSE,"Note11-12";#N/A,#N/A,FALSE,"Noter res.regn.A-kons. ";#N/A,#N/A,FALSE,"Note 29-30.A-kons.";#N/A,#N/A,FALSE,"Note 31-33.A-kons.";#N/A,#N/A,FALSE,"Note 34-35.A-kons."}</definedName>
    <definedName name="wrn.RegnAker.xls." localSheetId="13" hidden="1">{#N/A,#N/A,FALSE,"Res.regn.Aker a.s";#N/A,#N/A,FALSE,"Balanse3112.Aker a.s";#N/A,#N/A,FALSE,"Kont.anal.Aker a.s ";#N/A,#N/A,FALSE,"Noter 1-2.Aker a.s";#N/A,#N/A,FALSE,"Noter 3-7.Aker a.s";#N/A,#N/A,FALSE,"Rev.beretning 95"}</definedName>
    <definedName name="wrn.RegnAker.xls." hidden="1">{#N/A,#N/A,FALSE,"Res.regn.Aker a.s";#N/A,#N/A,FALSE,"Balanse3112.Aker a.s";#N/A,#N/A,FALSE,"Kont.anal.Aker a.s ";#N/A,#N/A,FALSE,"Noter 1-2.Aker a.s";#N/A,#N/A,FALSE,"Noter 3-7.Aker a.s";#N/A,#N/A,FALSE,"Rev.beretning 95"}</definedName>
    <definedName name="wrn.rel.custo._.xls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.custo._.xl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_IR_97." localSheetId="13" hidden="1">{#N/A,#N/A,TRUE,"BD 97";#N/A,#N/A,TRUE,"IR E CS 1997";#N/A,#N/A,TRUE,"CONTINGÊNCIAS";#N/A,#N/A,TRUE,"AD_EX_97";#N/A,#N/A,TRUE,"PR ND";#N/A,#N/A,TRUE,"8191";#N/A,#N/A,TRUE,"8383";#N/A,#N/A,TRUE,"MP 1024"}</definedName>
    <definedName name="wrn.REL_IR_97." hidden="1">{#N/A,#N/A,TRUE,"BD 97";#N/A,#N/A,TRUE,"IR E CS 1997";#N/A,#N/A,TRUE,"CONTINGÊNCIAS";#N/A,#N/A,TRUE,"AD_EX_97";#N/A,#N/A,TRUE,"PR ND";#N/A,#N/A,TRUE,"8191";#N/A,#N/A,TRUE,"8383";#N/A,#N/A,TRUE,"MP 1024"}</definedName>
    <definedName name="wrn.REL_IR_97._1" localSheetId="13" hidden="1">{#N/A,#N/A,TRUE,"BD 97";#N/A,#N/A,TRUE,"IR E CS 1997";#N/A,#N/A,TRUE,"CONTINGÊNCIAS";#N/A,#N/A,TRUE,"AD_EX_97";#N/A,#N/A,TRUE,"PR ND";#N/A,#N/A,TRUE,"8191";#N/A,#N/A,TRUE,"8383";#N/A,#N/A,TRUE,"MP 1024"}</definedName>
    <definedName name="wrn.REL_IR_97._1" hidden="1">{#N/A,#N/A,TRUE,"BD 97";#N/A,#N/A,TRUE,"IR E CS 1997";#N/A,#N/A,TRUE,"CONTINGÊNCIAS";#N/A,#N/A,TRUE,"AD_EX_97";#N/A,#N/A,TRUE,"PR ND";#N/A,#N/A,TRUE,"8191";#N/A,#N/A,TRUE,"8383";#N/A,#N/A,TRUE,"MP 1024"}</definedName>
    <definedName name="wrn.REL_ORÇAMENTO." localSheetId="13" hidden="1">{"orç_mes",#N/A,FALSE,"TOTAL";"ORÇ_MES",#N/A,FALSE,"760";"ORÇ_MES",#N/A,FALSE,"761"}</definedName>
    <definedName name="wrn.REL_ORÇAMENTO." hidden="1">{"orç_mes",#N/A,FALSE,"TOTAL";"ORÇ_MES",#N/A,FALSE,"760";"ORÇ_MES",#N/A,FALSE,"761"}</definedName>
    <definedName name="wrn.REL_ORÇAMENTO._1" localSheetId="13" hidden="1">{"orç_mes",#N/A,FALSE,"TOTAL";"ORÇ_MES",#N/A,FALSE,"760";"ORÇ_MES",#N/A,FALSE,"761"}</definedName>
    <definedName name="wrn.REL_ORÇAMENTO._1" hidden="1">{"orç_mes",#N/A,FALSE,"TOTAL";"ORÇ_MES",#N/A,FALSE,"760";"ORÇ_MES",#N/A,FALSE,"761"}</definedName>
    <definedName name="wrn.REL_ORÇAMENTO._1_1" localSheetId="13" hidden="1">{"orç_mes",#N/A,FALSE,"TOTAL";"ORÇ_MES",#N/A,FALSE,"760";"ORÇ_MES",#N/A,FALSE,"761"}</definedName>
    <definedName name="wrn.REL_ORÇAMENTO._1_1" hidden="1">{"orç_mes",#N/A,FALSE,"TOTAL";"ORÇ_MES",#N/A,FALSE,"760";"ORÇ_MES",#N/A,FALSE,"761"}</definedName>
    <definedName name="wrn.REL_ORÇAMENTO._1_1_1" localSheetId="13" hidden="1">{"orç_mes",#N/A,FALSE,"TOTAL";"ORÇ_MES",#N/A,FALSE,"760";"ORÇ_MES",#N/A,FALSE,"761"}</definedName>
    <definedName name="wrn.REL_ORÇAMENTO._1_1_1" hidden="1">{"orç_mes",#N/A,FALSE,"TOTAL";"ORÇ_MES",#N/A,FALSE,"760";"ORÇ_MES",#N/A,FALSE,"761"}</definedName>
    <definedName name="wrn.REL_ORÇAMENTO._1_2" localSheetId="13" hidden="1">{"orç_mes",#N/A,FALSE,"TOTAL";"ORÇ_MES",#N/A,FALSE,"760";"ORÇ_MES",#N/A,FALSE,"761"}</definedName>
    <definedName name="wrn.REL_ORÇAMENTO._1_2" hidden="1">{"orç_mes",#N/A,FALSE,"TOTAL";"ORÇ_MES",#N/A,FALSE,"760";"ORÇ_MES",#N/A,FALSE,"761"}</definedName>
    <definedName name="wrn.REL_ORÇAMENTO._2" localSheetId="13" hidden="1">{"orç_mes",#N/A,FALSE,"TOTAL";"ORÇ_MES",#N/A,FALSE,"760";"ORÇ_MES",#N/A,FALSE,"761"}</definedName>
    <definedName name="wrn.REL_ORÇAMENTO._2" hidden="1">{"orç_mes",#N/A,FALSE,"TOTAL";"ORÇ_MES",#N/A,FALSE,"760";"ORÇ_MES",#N/A,FALSE,"761"}</definedName>
    <definedName name="wrn.REL_REAL." localSheetId="13" hidden="1">{"real",#N/A,FALSE,"TOTAL";"REAL",#N/A,FALSE,"760";"REAL",#N/A,FALSE,"761"}</definedName>
    <definedName name="wrn.REL_REAL." hidden="1">{"real",#N/A,FALSE,"TOTAL";"REAL",#N/A,FALSE,"760";"REAL",#N/A,FALSE,"761"}</definedName>
    <definedName name="wrn.REL_REAL._1" localSheetId="13" hidden="1">{"real",#N/A,FALSE,"TOTAL";"REAL",#N/A,FALSE,"760";"REAL",#N/A,FALSE,"761"}</definedName>
    <definedName name="wrn.REL_REAL._1" hidden="1">{"real",#N/A,FALSE,"TOTAL";"REAL",#N/A,FALSE,"760";"REAL",#N/A,FALSE,"761"}</definedName>
    <definedName name="wrn.REL_REAL._1_1" localSheetId="13" hidden="1">{"real",#N/A,FALSE,"TOTAL";"REAL",#N/A,FALSE,"760";"REAL",#N/A,FALSE,"761"}</definedName>
    <definedName name="wrn.REL_REAL._1_1" hidden="1">{"real",#N/A,FALSE,"TOTAL";"REAL",#N/A,FALSE,"760";"REAL",#N/A,FALSE,"761"}</definedName>
    <definedName name="wrn.REL_REAL._1_1_1" localSheetId="13" hidden="1">{"real",#N/A,FALSE,"TOTAL";"REAL",#N/A,FALSE,"760";"REAL",#N/A,FALSE,"761"}</definedName>
    <definedName name="wrn.REL_REAL._1_1_1" hidden="1">{"real",#N/A,FALSE,"TOTAL";"REAL",#N/A,FALSE,"760";"REAL",#N/A,FALSE,"761"}</definedName>
    <definedName name="wrn.REL_REAL._1_2" localSheetId="13" hidden="1">{"real",#N/A,FALSE,"TOTAL";"REAL",#N/A,FALSE,"760";"REAL",#N/A,FALSE,"761"}</definedName>
    <definedName name="wrn.REL_REAL._1_2" hidden="1">{"real",#N/A,FALSE,"TOTAL";"REAL",#N/A,FALSE,"760";"REAL",#N/A,FALSE,"761"}</definedName>
    <definedName name="wrn.REL_REAL._2" localSheetId="13" hidden="1">{"real",#N/A,FALSE,"TOTAL";"REAL",#N/A,FALSE,"760";"REAL",#N/A,FALSE,"761"}</definedName>
    <definedName name="wrn.REL_REAL._2" hidden="1">{"real",#N/A,FALSE,"TOTAL";"REAL",#N/A,FALSE,"760";"REAL",#N/A,FALSE,"761"}</definedName>
    <definedName name="wrn.REL_REPORTE." localSheetId="13" hidden="1">{"reporte",#N/A,FALSE,"TOTAL";"REPORTE",#N/A,FALSE,"760";"REPORTE",#N/A,FALSE,"761"}</definedName>
    <definedName name="wrn.REL_REPORTE." hidden="1">{"reporte",#N/A,FALSE,"TOTAL";"REPORTE",#N/A,FALSE,"760";"REPORTE",#N/A,FALSE,"761"}</definedName>
    <definedName name="wrn.REL_REPORTE._1" localSheetId="13" hidden="1">{"reporte",#N/A,FALSE,"TOTAL";"REPORTE",#N/A,FALSE,"760";"REPORTE",#N/A,FALSE,"761"}</definedName>
    <definedName name="wrn.REL_REPORTE._1" hidden="1">{"reporte",#N/A,FALSE,"TOTAL";"REPORTE",#N/A,FALSE,"760";"REPORTE",#N/A,FALSE,"761"}</definedName>
    <definedName name="wrn.REL_REPORTE._1_1" localSheetId="13" hidden="1">{"reporte",#N/A,FALSE,"TOTAL";"REPORTE",#N/A,FALSE,"760";"REPORTE",#N/A,FALSE,"761"}</definedName>
    <definedName name="wrn.REL_REPORTE._1_1" hidden="1">{"reporte",#N/A,FALSE,"TOTAL";"REPORTE",#N/A,FALSE,"760";"REPORTE",#N/A,FALSE,"761"}</definedName>
    <definedName name="wrn.REL_REPORTE._1_1_1" localSheetId="13" hidden="1">{"reporte",#N/A,FALSE,"TOTAL";"REPORTE",#N/A,FALSE,"760";"REPORTE",#N/A,FALSE,"761"}</definedName>
    <definedName name="wrn.REL_REPORTE._1_1_1" hidden="1">{"reporte",#N/A,FALSE,"TOTAL";"REPORTE",#N/A,FALSE,"760";"REPORTE",#N/A,FALSE,"761"}</definedName>
    <definedName name="wrn.REL_REPORTE._1_2" localSheetId="13" hidden="1">{"reporte",#N/A,FALSE,"TOTAL";"REPORTE",#N/A,FALSE,"760";"REPORTE",#N/A,FALSE,"761"}</definedName>
    <definedName name="wrn.REL_REPORTE._1_2" hidden="1">{"reporte",#N/A,FALSE,"TOTAL";"REPORTE",#N/A,FALSE,"760";"REPORTE",#N/A,FALSE,"761"}</definedName>
    <definedName name="wrn.REL_REPORTE._2" localSheetId="13" hidden="1">{"reporte",#N/A,FALSE,"TOTAL";"REPORTE",#N/A,FALSE,"760";"REPORTE",#N/A,FALSE,"761"}</definedName>
    <definedName name="wrn.REL_REPORTE._2" hidden="1">{"reporte",#N/A,FALSE,"TOTAL";"REPORTE",#N/A,FALSE,"760";"REPORTE",#N/A,FALSE,"761"}</definedName>
    <definedName name="wrn.RELAT_EAP." localSheetId="13" hidden="1">{#N/A,#N/A,FALSE,"EAP";#N/A,#N/A,FALSE,"CURVA AV.FÍSICO";#N/A,#N/A,FALSE,"CURVA AV.FINANC."}</definedName>
    <definedName name="wrn.RELAT_EAP." hidden="1">{#N/A,#N/A,FALSE,"EAP";#N/A,#N/A,FALSE,"CURVA AV.FÍSICO";#N/A,#N/A,FALSE,"CURVA AV.FINANC."}</definedName>
    <definedName name="wrn.RELATÓRIO." localSheetId="13" hidden="1">{#N/A,#N/A,FALSE,"BET-HEL";#N/A,#N/A,FALSE,"CCAMP-SI";#N/A,#N/A,FALSE,"DELL-ORQ";#N/A,#N/A,FALSE,"LOPES-IT";#N/A,#N/A,FALSE,"MAST-HN";#N/A,#N/A,FALSE,"MULT-CAM";#N/A,#N/A,FALSE,"PLIMA-ASHCAR";#N/A,#N/A,FALSE,"RCOSTA-IVC";#N/A,#N/A,FALSE,"SERG-ACAC";#N/A,#N/A,FALSE,"SERTRY-IPES";#N/A,#N/A,FALSE,"VENDRA-IM";#N/A,#N/A,FALSE,"VM-BBII";#N/A,#N/A,FALSE,"YAZ-CEDROS"}</definedName>
    <definedName name="wrn.RELATÓRIO." hidden="1">{#N/A,#N/A,FALSE,"BET-HEL";#N/A,#N/A,FALSE,"CCAMP-SI";#N/A,#N/A,FALSE,"DELL-ORQ";#N/A,#N/A,FALSE,"LOPES-IT";#N/A,#N/A,FALSE,"MAST-HN";#N/A,#N/A,FALSE,"MULT-CAM";#N/A,#N/A,FALSE,"PLIMA-ASHCAR";#N/A,#N/A,FALSE,"RCOSTA-IVC";#N/A,#N/A,FALSE,"SERG-ACAC";#N/A,#N/A,FALSE,"SERTRY-IPES";#N/A,#N/A,FALSE,"VENDRA-IM";#N/A,#N/A,FALSE,"VM-BBII";#N/A,#N/A,FALSE,"YAZ-CEDROS"}</definedName>
    <definedName name="wrn.Relatório._.01." localSheetId="13" hidden="1">{#N/A,#N/A,TRUE,"Resumo de Preços"}</definedName>
    <definedName name="wrn.Relatório._.01." hidden="1">{#N/A,#N/A,TRUE,"Resumo de Preços"}</definedName>
    <definedName name="wrn.Relatório._.Porto.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atório._.Porto.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CUSTO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STANDARD";#N/A,#N/A,FALSE,"MPCC";#N/A,#N/A,FALSE,"MPCCUNIT";#N/A,#N/A,FALSE,"MPNATTOT";#N/A,#N/A,FALSE,"MPNATTOT";#N/A,#N/A,FALSE,"MPNATUNI"}</definedName>
    <definedName name="wrn.relcustoxls.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_1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1_1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1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2" localSheetId="13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custoxls._2" hidden="1">{#N/A,#N/A,FALSE,"CAPA";#N/A,#N/A,FALSE,"CUSTOTOT";#N/A,#N/A,FALSE,"ORCEXEC";#N/A,#N/A,FALSE,"CUSTO";#N/A,#N/A,FALSE,"MINCC";#N/A,#N/A,FALSE,"MINCCUNI";#N/A,#N/A,FALSE,"MINNAT";#N/A,#N/A,FALSE,"MINNATUN";#N/A,#N/A,FALSE,"TRACC";#N/A,#N/A,FALSE,"TRACCUNI";#N/A,#N/A,FALSE,"TRANAT";#N/A,#N/A,FALSE,"TRANATUN";#N/A,#N/A,FALSE,"MOICC";#N/A,#N/A,FALSE,"MOICCUNI";#N/A,#N/A,FALSE,"MOINAT";#N/A,#N/A,FALSE,"MOINATUN";#N/A,#N/A,FALSE,"MPCC";#N/A,#N/A,FALSE,"MPCCUNIT";#N/A,#N/A,FALSE,"MPNATTOT";#N/A,#N/A,FALSE,"MPNATUNI";#N/A,#N/A,FALSE,"STANDARD"}</definedName>
    <definedName name="wrn.relext." localSheetId="13" hidden="1">{#N/A,#N/A,TRUE,"Plan1"}</definedName>
    <definedName name="wrn.relext." hidden="1">{#N/A,#N/A,TRUE,"Plan1"}</definedName>
    <definedName name="wrn.RELMEN.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PAC.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ma." localSheetId="13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wrn.rma." hidden="1">{#N/A,#N/A,FALSE,"Plan1";#N/A,#N/A,FALSE,"Plan1 (2)";#N/A,#N/A,FALSE,"Plan1 (4)";#N/A,#N/A,FALSE,"Plan1 (5)";#N/A,#N/A,FALSE,"Plan1 (6)";#N/A,#N/A,FALSE,"600N6201";#N/A,#N/A,FALSE,"Plan1 (18)";#N/A,#N/A,FALSE,"Plan1 (16)";#N/A,#N/A,FALSE,"Plan1 (17)";#N/A,#N/A,FALSE,"Plan1 (13)";#N/A,#N/A,FALSE,"Plan1 (10)";#N/A,#N/A,FALSE,"Plan1 (11)";#N/A,#N/A,FALSE,"Plan1 (3)";#N/A,#N/A,FALSE,"Plan1 (8)";#N/A,#N/A,FALSE,"Plan1 (9)";#N/A,#N/A,FALSE,"Plan1 (12)";#N/A,#N/A,FALSE,"Plan1 (14)";#N/A,#N/A,FALSE,"Plan1 (15)"}</definedName>
    <definedName name="wrn.sales." localSheetId="13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ERV._.PAVTO." localSheetId="13" hidden="1">{#N/A,#N/A,FALSE,"SS 1";#N/A,#N/A,FALSE,"SS 2";#N/A,#N/A,FALSE,"TER 1 (1)";#N/A,#N/A,FALSE,"TER 1 (2)";#N/A,#N/A,FALSE,"TER 2 ";#N/A,#N/A,FALSE,"TP  (1)";#N/A,#N/A,FALSE,"TP  (2)";#N/A,#N/A,FALSE,"CM BAR"}</definedName>
    <definedName name="wrn.SERV._.PAVTO." hidden="1">{#N/A,#N/A,FALSE,"SS 1";#N/A,#N/A,FALSE,"SS 2";#N/A,#N/A,FALSE,"TER 1 (1)";#N/A,#N/A,FALSE,"TER 1 (2)";#N/A,#N/A,FALSE,"TER 2 ";#N/A,#N/A,FALSE,"TP  (1)";#N/A,#N/A,FALSE,"TP  (2)";#N/A,#N/A,FALSE,"CM BAR"}</definedName>
    <definedName name="wrn.SHORT." localSheetId="13" hidden="1">{"CREDIT STATISTICS",#N/A,FALSE,"STATS";"CF_AND_IS",#N/A,FALSE,"PLAN";"BALSHEET",#N/A,FALSE,"BALANCE SHEET"}</definedName>
    <definedName name="wrn.SHORT." hidden="1">{"CREDIT STATISTICS",#N/A,FALSE,"STATS";"CF_AND_IS",#N/A,FALSE,"PLAN";"BALSHEET",#N/A,FALSE,"BALANCE SHEET"}</definedName>
    <definedName name="wrn.SITUAÇÃO._.DIÁRIA." localSheetId="13" hidden="1">{#N/A,#N/A,FALSE,"SITUAÇÃO DIÁRIA ";#N/A,#N/A,FALSE,"7 à 7"}</definedName>
    <definedName name="wrn.SITUAÇÃO._.DIÁRIA." hidden="1">{#N/A,#N/A,FALSE,"SITUAÇÃO DIÁRIA ";#N/A,#N/A,FALSE,"7 à 7"}</definedName>
    <definedName name="wrn.SITUAÇÃO._.DIÁRIA._1" localSheetId="13" hidden="1">{#N/A,#N/A,FALSE,"SITUAÇÃO DIÁRIA ";#N/A,#N/A,FALSE,"7 à 7"}</definedName>
    <definedName name="wrn.SITUAÇÃO._.DIÁRIA._1" hidden="1">{#N/A,#N/A,FALSE,"SITUAÇÃO DIÁRIA ";#N/A,#N/A,FALSE,"7 à 7"}</definedName>
    <definedName name="wrn.SITUAÇÃO._.DIÁRIA._1_1" localSheetId="13" hidden="1">{#N/A,#N/A,FALSE,"SITUAÇÃO DIÁRIA ";#N/A,#N/A,FALSE,"7 à 7"}</definedName>
    <definedName name="wrn.SITUAÇÃO._.DIÁRIA._1_1" hidden="1">{#N/A,#N/A,FALSE,"SITUAÇÃO DIÁRIA ";#N/A,#N/A,FALSE,"7 à 7"}</definedName>
    <definedName name="wrn.SITUAÇÃO._.DIÁRIA._1_1_1" localSheetId="13" hidden="1">{#N/A,#N/A,FALSE,"SITUAÇÃO DIÁRIA ";#N/A,#N/A,FALSE,"7 à 7"}</definedName>
    <definedName name="wrn.SITUAÇÃO._.DIÁRIA._1_1_1" hidden="1">{#N/A,#N/A,FALSE,"SITUAÇÃO DIÁRIA ";#N/A,#N/A,FALSE,"7 à 7"}</definedName>
    <definedName name="wrn.SITUAÇÃO._.DIÁRIA._1_2" localSheetId="13" hidden="1">{#N/A,#N/A,FALSE,"SITUAÇÃO DIÁRIA ";#N/A,#N/A,FALSE,"7 à 7"}</definedName>
    <definedName name="wrn.SITUAÇÃO._.DIÁRIA._1_2" hidden="1">{#N/A,#N/A,FALSE,"SITUAÇÃO DIÁRIA ";#N/A,#N/A,FALSE,"7 à 7"}</definedName>
    <definedName name="wrn.SITUAÇÃO._.DIÁRIA._2" localSheetId="13" hidden="1">{#N/A,#N/A,FALSE,"SITUAÇÃO DIÁRIA ";#N/A,#N/A,FALSE,"7 à 7"}</definedName>
    <definedName name="wrn.SITUAÇÃO._.DIÁRIA._2" hidden="1">{#N/A,#N/A,FALSE,"SITUAÇÃO DIÁRIA ";#N/A,#N/A,FALSE,"7 à 7"}</definedName>
    <definedName name="wrn.Standard." localSheetId="13" hidden="1">{#N/A,#N/A,TRUE,"Summary";#N/A,#N/A,TRUE,"Worksheet"}</definedName>
    <definedName name="wrn.Standard." hidden="1">{#N/A,#N/A,TRUE,"Summary";#N/A,#N/A,TRUE,"Worksheet"}</definedName>
    <definedName name="wrn.Standard._1" localSheetId="13" hidden="1">{#N/A,#N/A,TRUE,"Summary";#N/A,#N/A,TRUE,"Worksheet"}</definedName>
    <definedName name="wrn.Standard._1" hidden="1">{#N/A,#N/A,TRUE,"Summary";#N/A,#N/A,TRUE,"Worksheet"}</definedName>
    <definedName name="wrn.Standard._1_1" localSheetId="13" hidden="1">{#N/A,#N/A,TRUE,"Summary";#N/A,#N/A,TRUE,"Worksheet"}</definedName>
    <definedName name="wrn.Standard._1_1" hidden="1">{#N/A,#N/A,TRUE,"Summary";#N/A,#N/A,TRUE,"Worksheet"}</definedName>
    <definedName name="wrn.Standard._1_1_1" localSheetId="13" hidden="1">{#N/A,#N/A,TRUE,"Summary";#N/A,#N/A,TRUE,"Worksheet"}</definedName>
    <definedName name="wrn.Standard._1_1_1" hidden="1">{#N/A,#N/A,TRUE,"Summary";#N/A,#N/A,TRUE,"Worksheet"}</definedName>
    <definedName name="wrn.Standard._1_2" localSheetId="13" hidden="1">{#N/A,#N/A,TRUE,"Summary";#N/A,#N/A,TRUE,"Worksheet"}</definedName>
    <definedName name="wrn.Standard._1_2" hidden="1">{#N/A,#N/A,TRUE,"Summary";#N/A,#N/A,TRUE,"Worksheet"}</definedName>
    <definedName name="wrn.Standard._2" localSheetId="13" hidden="1">{#N/A,#N/A,TRUE,"Summary";#N/A,#N/A,TRUE,"Worksheet"}</definedName>
    <definedName name="wrn.Standard._2" hidden="1">{#N/A,#N/A,TRUE,"Summary";#N/A,#N/A,TRUE,"Worksheet"}</definedName>
    <definedName name="wrn.suibud." localSheetId="13" hidden="1">{"tbl1",#N/A,FALSE,"regul";"tbl2",#N/A,FALSE,"regul"}</definedName>
    <definedName name="wrn.suibud." hidden="1">{"tbl1",#N/A,FALSE,"regul";"tbl2",#N/A,FALSE,"regul"}</definedName>
    <definedName name="wrn.suivi." localSheetId="13" hidden="1">{"moy",#N/A,FALSE,"CAMBRAI";"paie",#N/A,FALSE,"CAMBRAI"}</definedName>
    <definedName name="wrn.suivi." hidden="1">{"moy",#N/A,FALSE,"CAMBRAI";"paie",#N/A,FALSE,"CAMBRAI"}</definedName>
    <definedName name="wrn.SUMMARY." localSheetId="1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Tabs._.for._.Dave." localSheetId="13" hidden="1">{#N/A,#N/A,FALSE,"CW Summary";#N/A,#N/A,FALSE,"Weekly Tracking";#N/A,#N/A,FALSE,"MSA";#N/A,#N/A,FALSE,"Parts";#N/A,#N/A,FALSE,"RS";#N/A,#N/A,FALSE,"Mods";#N/A,#N/A,FALSE,"GEVISA"}</definedName>
    <definedName name="wrn.Tabs._.for._.Dave." hidden="1">{#N/A,#N/A,FALSE,"CW Summary";#N/A,#N/A,FALSE,"Weekly Tracking";#N/A,#N/A,FALSE,"MSA";#N/A,#N/A,FALSE,"Parts";#N/A,#N/A,FALSE,"RS";#N/A,#N/A,FALSE,"Mods";#N/A,#N/A,FALSE,"GEVISA"}</definedName>
    <definedName name="wrn.TARGET._.DCF." localSheetId="13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est" localSheetId="13" hidden="1">{"test",#N/A,FALSE,"ResRegn.A-kons.";"test",#N/A,FALSE,"Note11-12";"test1",#N/A,FALSE,"Note11-12"}</definedName>
    <definedName name="wrn.test" hidden="1">{"test",#N/A,FALSE,"ResRegn.A-kons.";"test",#N/A,FALSE,"Note11-12";"test1",#N/A,FALSE,"Note11-12"}</definedName>
    <definedName name="wrn.test2." localSheetId="13" hidden="1">{"test",#N/A,FALSE,"ResRegn.A-kons.";"test",#N/A,FALSE,"Note11-12";"test1",#N/A,FALSE,"Note11-12"}</definedName>
    <definedName name="wrn.test2." hidden="1">{"test",#N/A,FALSE,"ResRegn.A-kons.";"test",#N/A,FALSE,"Note11-12";"test1",#N/A,FALSE,"Note11-12"}</definedName>
    <definedName name="wrn.teste." localSheetId="13" hidden="1">{#N/A,#N/A,TRUE,"indice";#N/A,#N/A,TRUE,"indicadores";#N/A,#N/A,TRUE,"comentarios"}</definedName>
    <definedName name="wrn.teste." hidden="1">{#N/A,#N/A,TRUE,"indice";#N/A,#N/A,TRUE,"indicadores";#N/A,#N/A,TRUE,"comentarios"}</definedName>
    <definedName name="wrn.teste._1" localSheetId="13" hidden="1">{#N/A,#N/A,TRUE,"indice";#N/A,#N/A,TRUE,"indicadores";#N/A,#N/A,TRUE,"comentarios"}</definedName>
    <definedName name="wrn.teste._1" hidden="1">{#N/A,#N/A,TRUE,"indice";#N/A,#N/A,TRUE,"indicadores";#N/A,#N/A,TRUE,"comentarios"}</definedName>
    <definedName name="wrn.teste._1_1" localSheetId="13" hidden="1">{#N/A,#N/A,TRUE,"indice";#N/A,#N/A,TRUE,"indicadores";#N/A,#N/A,TRUE,"comentarios"}</definedName>
    <definedName name="wrn.teste._1_1" hidden="1">{#N/A,#N/A,TRUE,"indice";#N/A,#N/A,TRUE,"indicadores";#N/A,#N/A,TRUE,"comentarios"}</definedName>
    <definedName name="wrn.teste._1_1_1" localSheetId="13" hidden="1">{#N/A,#N/A,TRUE,"indice";#N/A,#N/A,TRUE,"indicadores";#N/A,#N/A,TRUE,"comentarios"}</definedName>
    <definedName name="wrn.teste._1_1_1" hidden="1">{#N/A,#N/A,TRUE,"indice";#N/A,#N/A,TRUE,"indicadores";#N/A,#N/A,TRUE,"comentarios"}</definedName>
    <definedName name="wrn.teste._1_2" localSheetId="13" hidden="1">{#N/A,#N/A,TRUE,"indice";#N/A,#N/A,TRUE,"indicadores";#N/A,#N/A,TRUE,"comentarios"}</definedName>
    <definedName name="wrn.teste._1_2" hidden="1">{#N/A,#N/A,TRUE,"indice";#N/A,#N/A,TRUE,"indicadores";#N/A,#N/A,TRUE,"comentarios"}</definedName>
    <definedName name="wrn.teste._2" localSheetId="13" hidden="1">{#N/A,#N/A,TRUE,"indice";#N/A,#N/A,TRUE,"indicadores";#N/A,#N/A,TRUE,"comentarios"}</definedName>
    <definedName name="wrn.teste._2" hidden="1">{#N/A,#N/A,TRUE,"indice";#N/A,#N/A,TRUE,"indicadores";#N/A,#N/A,TRUE,"comentarios"}</definedName>
    <definedName name="wrn.Timberland." localSheetId="13" hidden="1">{#N/A,#N/A,FALSE,"TIMBERLAND 33";#N/A,#N/A,FALSE,"TIMBERLAND Mês e Acum 34";#N/A,#N/A,FALSE,"TIMBERLAND Acum 35"}</definedName>
    <definedName name="wrn.Timberland." hidden="1">{#N/A,#N/A,FALSE,"TIMBERLAND 33";#N/A,#N/A,FALSE,"TIMBERLAND Mês e Acum 34";#N/A,#N/A,FALSE,"TIMBERLAND Acum 35"}</definedName>
    <definedName name="wrn.Timberland._1" localSheetId="13" hidden="1">{#N/A,#N/A,FALSE,"TIMBERLAND 33";#N/A,#N/A,FALSE,"TIMBERLAND Mês e Acum 34";#N/A,#N/A,FALSE,"TIMBERLAND Acum 35"}</definedName>
    <definedName name="wrn.Timberland._1" hidden="1">{#N/A,#N/A,FALSE,"TIMBERLAND 33";#N/A,#N/A,FALSE,"TIMBERLAND Mês e Acum 34";#N/A,#N/A,FALSE,"TIMBERLAND Acum 35"}</definedName>
    <definedName name="wrn.Timberland._1_1" localSheetId="13" hidden="1">{#N/A,#N/A,FALSE,"TIMBERLAND 33";#N/A,#N/A,FALSE,"TIMBERLAND Mês e Acum 34";#N/A,#N/A,FALSE,"TIMBERLAND Acum 35"}</definedName>
    <definedName name="wrn.Timberland._1_1" hidden="1">{#N/A,#N/A,FALSE,"TIMBERLAND 33";#N/A,#N/A,FALSE,"TIMBERLAND Mês e Acum 34";#N/A,#N/A,FALSE,"TIMBERLAND Acum 35"}</definedName>
    <definedName name="wrn.Timberland._1_1_1" localSheetId="13" hidden="1">{#N/A,#N/A,FALSE,"TIMBERLAND 33";#N/A,#N/A,FALSE,"TIMBERLAND Mês e Acum 34";#N/A,#N/A,FALSE,"TIMBERLAND Acum 35"}</definedName>
    <definedName name="wrn.Timberland._1_1_1" hidden="1">{#N/A,#N/A,FALSE,"TIMBERLAND 33";#N/A,#N/A,FALSE,"TIMBERLAND Mês e Acum 34";#N/A,#N/A,FALSE,"TIMBERLAND Acum 35"}</definedName>
    <definedName name="wrn.Timberland._1_2" localSheetId="13" hidden="1">{#N/A,#N/A,FALSE,"TIMBERLAND 33";#N/A,#N/A,FALSE,"TIMBERLAND Mês e Acum 34";#N/A,#N/A,FALSE,"TIMBERLAND Acum 35"}</definedName>
    <definedName name="wrn.Timberland._1_2" hidden="1">{#N/A,#N/A,FALSE,"TIMBERLAND 33";#N/A,#N/A,FALSE,"TIMBERLAND Mês e Acum 34";#N/A,#N/A,FALSE,"TIMBERLAND Acum 35"}</definedName>
    <definedName name="wrn.Timberland._2" localSheetId="13" hidden="1">{#N/A,#N/A,FALSE,"TIMBERLAND 33";#N/A,#N/A,FALSE,"TIMBERLAND Mês e Acum 34";#N/A,#N/A,FALSE,"TIMBERLAND Acum 35"}</definedName>
    <definedName name="wrn.Timberland._2" hidden="1">{#N/A,#N/A,FALSE,"TIMBERLAND 33";#N/A,#N/A,FALSE,"TIMBERLAND Mês e Acum 34";#N/A,#N/A,FALSE,"TIMBERLAND Acum 35"}</definedName>
    <definedName name="wrn.Tipo." localSheetId="13" hidden="1">{#N/A,#N/A,TRUE,"Serviços"}</definedName>
    <definedName name="wrn.Tipo." hidden="1">{#N/A,#N/A,TRUE,"Serviços"}</definedName>
    <definedName name="wrn.Tipo.." localSheetId="13" hidden="1">{#N/A,#N/A,TRUE,"Serviços"}</definedName>
    <definedName name="wrn.Tipo.." hidden="1">{#N/A,#N/A,TRUE,"Serviços"}</definedName>
    <definedName name="wrn.Todas." localSheetId="13" hidden="1">{#N/A,#N/A,FALSE,"22189";#N/A,#N/A,FALSE,"22188";#N/A,#N/A,FALSE,"22187";#N/A,#N/A,FALSE,"02184";#N/A,#N/A,FALSE,"02179";#N/A,#N/A,FALSE,"Resumo"}</definedName>
    <definedName name="wrn.Todas." hidden="1">{#N/A,#N/A,FALSE,"22189";#N/A,#N/A,FALSE,"22188";#N/A,#N/A,FALSE,"22187";#N/A,#N/A,FALSE,"02184";#N/A,#N/A,FALSE,"02179";#N/A,#N/A,FALSE,"Resumo"}</definedName>
    <definedName name="wrn.Todo.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S." localSheetId="13" hidden="1">{#N/A,#N/A,FALSE,"GRAF.";"USGV",#N/A,FALSE,"S-USGV";"MDE",#N/A,FALSE,"S-MDE";"BELGO",#N/A,FALSE,"S-BELGO";#N/A,#N/A,FALSE,"CAPA"}</definedName>
    <definedName name="wrn.TODOS." hidden="1">{#N/A,#N/A,FALSE,"GRAF.";"USGV",#N/A,FALSE,"S-USGV";"MDE",#N/A,FALSE,"S-MDE";"BELGO",#N/A,FALSE,"S-BELGO";#N/A,#N/A,FALSE,"CAPA"}</definedName>
    <definedName name="wrn.TODOS._.2." localSheetId="13" hidden="1">{#N/A,#N/A,FALSE,"S-USGV";#N/A,#N/A,FALSE,"S-MDE";#N/A,#N/A,FALSE,"S-BELGO";#N/A,#N/A,FALSE,"CAPA"}</definedName>
    <definedName name="wrn.TODOS._.2." hidden="1">{#N/A,#N/A,FALSE,"S-USGV";#N/A,#N/A,FALSE,"S-MDE";#N/A,#N/A,FALSE,"S-BELGO";#N/A,#N/A,FALSE,"CAPA"}</definedName>
    <definedName name="wrn.TODOS._.2._1" localSheetId="13" hidden="1">{#N/A,#N/A,FALSE,"S-USGV";#N/A,#N/A,FALSE,"S-MDE";#N/A,#N/A,FALSE,"S-BELGO";#N/A,#N/A,FALSE,"CAPA"}</definedName>
    <definedName name="wrn.TODOS._.2._1" hidden="1">{#N/A,#N/A,FALSE,"S-USGV";#N/A,#N/A,FALSE,"S-MDE";#N/A,#N/A,FALSE,"S-BELGO";#N/A,#N/A,FALSE,"CAPA"}</definedName>
    <definedName name="wrn.TODOS._.2._1_1" localSheetId="13" hidden="1">{#N/A,#N/A,FALSE,"S-USGV";#N/A,#N/A,FALSE,"S-MDE";#N/A,#N/A,FALSE,"S-BELGO";#N/A,#N/A,FALSE,"CAPA"}</definedName>
    <definedName name="wrn.TODOS._.2._1_1" hidden="1">{#N/A,#N/A,FALSE,"S-USGV";#N/A,#N/A,FALSE,"S-MDE";#N/A,#N/A,FALSE,"S-BELGO";#N/A,#N/A,FALSE,"CAPA"}</definedName>
    <definedName name="wrn.TODOS._.2._1_1_1" localSheetId="13" hidden="1">{#N/A,#N/A,FALSE,"S-USGV";#N/A,#N/A,FALSE,"S-MDE";#N/A,#N/A,FALSE,"S-BELGO";#N/A,#N/A,FALSE,"CAPA"}</definedName>
    <definedName name="wrn.TODOS._.2._1_1_1" hidden="1">{#N/A,#N/A,FALSE,"S-USGV";#N/A,#N/A,FALSE,"S-MDE";#N/A,#N/A,FALSE,"S-BELGO";#N/A,#N/A,FALSE,"CAPA"}</definedName>
    <definedName name="wrn.TODOS._.2._1_2" localSheetId="13" hidden="1">{#N/A,#N/A,FALSE,"S-USGV";#N/A,#N/A,FALSE,"S-MDE";#N/A,#N/A,FALSE,"S-BELGO";#N/A,#N/A,FALSE,"CAPA"}</definedName>
    <definedName name="wrn.TODOS._.2._1_2" hidden="1">{#N/A,#N/A,FALSE,"S-USGV";#N/A,#N/A,FALSE,"S-MDE";#N/A,#N/A,FALSE,"S-BELGO";#N/A,#N/A,FALSE,"CAPA"}</definedName>
    <definedName name="wrn.TODOS._.2._2" localSheetId="13" hidden="1">{#N/A,#N/A,FALSE,"S-USGV";#N/A,#N/A,FALSE,"S-MDE";#N/A,#N/A,FALSE,"S-BELGO";#N/A,#N/A,FALSE,"CAPA"}</definedName>
    <definedName name="wrn.TODOS._.2._2" hidden="1">{#N/A,#N/A,FALSE,"S-USGV";#N/A,#N/A,FALSE,"S-MDE";#N/A,#N/A,FALSE,"S-BELGO";#N/A,#N/A,FALSE,"CAPA"}</definedName>
    <definedName name="wrn.TODOS._1" localSheetId="13" hidden="1">{#N/A,#N/A,FALSE,"GRAF.";"USGV",#N/A,FALSE,"S-USGV";"MDE",#N/A,FALSE,"S-MDE";"BELGO",#N/A,FALSE,"S-BELGO";#N/A,#N/A,FALSE,"CAPA"}</definedName>
    <definedName name="wrn.TODOS._1" hidden="1">{#N/A,#N/A,FALSE,"GRAF.";"USGV",#N/A,FALSE,"S-USGV";"MDE",#N/A,FALSE,"S-MDE";"BELGO",#N/A,FALSE,"S-BELGO";#N/A,#N/A,FALSE,"CAPA"}</definedName>
    <definedName name="wrn.TODOS._1_1" localSheetId="13" hidden="1">{#N/A,#N/A,FALSE,"GRAF.";"USGV",#N/A,FALSE,"S-USGV";"MDE",#N/A,FALSE,"S-MDE";"BELGO",#N/A,FALSE,"S-BELGO";#N/A,#N/A,FALSE,"CAPA"}</definedName>
    <definedName name="wrn.TODOS._1_1" hidden="1">{#N/A,#N/A,FALSE,"GRAF.";"USGV",#N/A,FALSE,"S-USGV";"MDE",#N/A,FALSE,"S-MDE";"BELGO",#N/A,FALSE,"S-BELGO";#N/A,#N/A,FALSE,"CAPA"}</definedName>
    <definedName name="wrn.TODOS._1_1_1" localSheetId="13" hidden="1">{#N/A,#N/A,FALSE,"GRAF.";"USGV",#N/A,FALSE,"S-USGV";"MDE",#N/A,FALSE,"S-MDE";"BELGO",#N/A,FALSE,"S-BELGO";#N/A,#N/A,FALSE,"CAPA"}</definedName>
    <definedName name="wrn.TODOS._1_1_1" hidden="1">{#N/A,#N/A,FALSE,"GRAF.";"USGV",#N/A,FALSE,"S-USGV";"MDE",#N/A,FALSE,"S-MDE";"BELGO",#N/A,FALSE,"S-BELGO";#N/A,#N/A,FALSE,"CAPA"}</definedName>
    <definedName name="wrn.TODOS._1_2" localSheetId="13" hidden="1">{#N/A,#N/A,FALSE,"GRAF.";"USGV",#N/A,FALSE,"S-USGV";"MDE",#N/A,FALSE,"S-MDE";"BELGO",#N/A,FALSE,"S-BELGO";#N/A,#N/A,FALSE,"CAPA"}</definedName>
    <definedName name="wrn.TODOS._1_2" hidden="1">{#N/A,#N/A,FALSE,"GRAF.";"USGV",#N/A,FALSE,"S-USGV";"MDE",#N/A,FALSE,"S-MDE";"BELGO",#N/A,FALSE,"S-BELGO";#N/A,#N/A,FALSE,"CAPA"}</definedName>
    <definedName name="wrn.TODOS._2" localSheetId="13" hidden="1">{#N/A,#N/A,FALSE,"GRAF.";"USGV",#N/A,FALSE,"S-USGV";"MDE",#N/A,FALSE,"S-MDE";"BELGO",#N/A,FALSE,"S-BELGO";#N/A,#N/A,FALSE,"CAPA"}</definedName>
    <definedName name="wrn.TODOS._2" hidden="1">{#N/A,#N/A,FALSE,"GRAF.";"USGV",#N/A,FALSE,"S-USGV";"MDE",#N/A,FALSE,"S-MDE";"BELGO",#N/A,FALSE,"S-BELGO";#N/A,#N/A,FALSE,"CAPA"}</definedName>
    <definedName name="wrn.total." localSheetId="13" hidden="1">{#N/A,#N/A,FALSE,"TOTAL"}</definedName>
    <definedName name="wrn.total." hidden="1">{#N/A,#N/A,FALSE,"TOTAL"}</definedName>
    <definedName name="wrn.total._1" localSheetId="13" hidden="1">{#N/A,#N/A,FALSE,"TOTAL"}</definedName>
    <definedName name="wrn.total._1" hidden="1">{#N/A,#N/A,FALSE,"TOTAL"}</definedName>
    <definedName name="wrn.total._1_1" localSheetId="13" hidden="1">{#N/A,#N/A,FALSE,"TOTAL"}</definedName>
    <definedName name="wrn.total._1_1" hidden="1">{#N/A,#N/A,FALSE,"TOTAL"}</definedName>
    <definedName name="wrn.total._1_1_1" localSheetId="13" hidden="1">{#N/A,#N/A,FALSE,"TOTAL"}</definedName>
    <definedName name="wrn.total._1_1_1" hidden="1">{#N/A,#N/A,FALSE,"TOTAL"}</definedName>
    <definedName name="wrn.total._1_2" localSheetId="13" hidden="1">{#N/A,#N/A,FALSE,"TOTAL"}</definedName>
    <definedName name="wrn.total._1_2" hidden="1">{#N/A,#N/A,FALSE,"TOTAL"}</definedName>
    <definedName name="wrn.total._2" localSheetId="13" hidden="1">{#N/A,#N/A,FALSE,"TOTAL"}</definedName>
    <definedName name="wrn.total._2" hidden="1">{#N/A,#N/A,FALSE,"TOTAL"}</definedName>
    <definedName name="wrn.totsuivi." localSheetId="13" hidden="1">{"TOTMOY",#N/A,FALSE,"TOTFDP";"TOTPAIE",#N/A,FALSE,"TOTFDP"}</definedName>
    <definedName name="wrn.totsuivi." hidden="1">{"TOTMOY",#N/A,FALSE,"TOTFDP";"TOTPAIE",#N/A,FALSE,"TOTFDP"}</definedName>
    <definedName name="wrn.USGV." localSheetId="13" hidden="1">{"USGV",#N/A,FALSE,"S-USGV"}</definedName>
    <definedName name="wrn.USGV." hidden="1">{"USGV",#N/A,FALSE,"S-USGV"}</definedName>
    <definedName name="wrn.USGV._1" localSheetId="13" hidden="1">{"USGV",#N/A,FALSE,"S-USGV"}</definedName>
    <definedName name="wrn.USGV._1" hidden="1">{"USGV",#N/A,FALSE,"S-USGV"}</definedName>
    <definedName name="wrn.USGV._1_1" localSheetId="13" hidden="1">{"USGV",#N/A,FALSE,"S-USGV"}</definedName>
    <definedName name="wrn.USGV._1_1" hidden="1">{"USGV",#N/A,FALSE,"S-USGV"}</definedName>
    <definedName name="wrn.USGV._1_1_1" localSheetId="13" hidden="1">{"USGV",#N/A,FALSE,"S-USGV"}</definedName>
    <definedName name="wrn.USGV._1_1_1" hidden="1">{"USGV",#N/A,FALSE,"S-USGV"}</definedName>
    <definedName name="wrn.USGV._1_2" localSheetId="13" hidden="1">{"USGV",#N/A,FALSE,"S-USGV"}</definedName>
    <definedName name="wrn.USGV._1_2" hidden="1">{"USGV",#N/A,FALSE,"S-USGV"}</definedName>
    <definedName name="wrn.USGV._2" localSheetId="13" hidden="1">{"USGV",#N/A,FALSE,"S-USGV"}</definedName>
    <definedName name="wrn.USGV._2" hidden="1">{"USGV",#N/A,FALSE,"S-USGV"}</definedName>
    <definedName name="wrn.Utdr_div.xls." localSheetId="13" hidden="1">{#N/A,#N/A,FALSE,"REGNSKAPSUTDRAG DIVISJON";#N/A,#N/A,FALSE,"Nøkkeltall"}</definedName>
    <definedName name="wrn.Utdr_div.xls." hidden="1">{#N/A,#N/A,FALSE,"REGNSKAPSUTDRAG DIVISJON";#N/A,#N/A,FALSE,"Nøkkeltall"}</definedName>
    <definedName name="wrn.uuu" localSheetId="13" hidden="1">{"side1",#N/A,FALSE,"ResRegn.A-kons.";"Side2",#N/A,FALSE,"Bal3112.A-kons."}</definedName>
    <definedName name="wrn.uuu" hidden="1">{"side1",#N/A,FALSE,"ResRegn.A-kons.";"Side2",#N/A,FALSE,"Bal3112.A-kons."}</definedName>
    <definedName name="wrn.VENTAS.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localSheetId="13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ventas.1" hidden="1">{"VENTAS1",#N/A,FALSE,"VENTAS";"VENTAS2",#N/A,FALSE,"VENTAS";"VENTAS3",#N/A,FALSE,"VENTAS";"VENTAS4",#N/A,FALSE,"VENTAS";"VENTAS5",#N/A,FALSE,"VENTAS";"VENTAS6",#N/A,FALSE,"VENTAS";"VENTAS7",#N/A,FALSE,"VENTAS";"VENTAS8",#N/A,FALSE,"VENTAS"}</definedName>
    <definedName name="wrn.Wacc." localSheetId="13" hidden="1">{"Area1",#N/A,FALSE,"OREWACC";"Area2",#N/A,FALSE,"OREWACC"}</definedName>
    <definedName name="wrn.Wacc." hidden="1">{"Area1",#N/A,FALSE,"OREWACC";"Area2",#N/A,FALSE,"OREWACC"}</definedName>
    <definedName name="wrn.WORK._.PAPER." localSheetId="13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13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right." localSheetId="13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rn.Wright." hidden="1">{#N/A,#N/A,FALSE,"Documentation";#N/A,#N/A,FALSE,"ROR";#N/A,#N/A,FALSE,"Projected Income";#N/A,#N/A,FALSE,"Historical Income";#N/A,#N/A,FALSE,"Historical BS";#N/A,#N/A,FALSE,"Backlog";#N/A,#N/A,FALSE,"Inventory";#N/A,#N/A,FALSE,"Technology";#N/A,#N/A,FALSE,"Trademarks";#N/A,#N/A,FALSE,"Workforce";#N/A,#N/A,FALSE,"Distribution";#N/A,#N/A,FALSE,"Contracts";#N/A,#N/A,FALSE,"Distribution Lifeing";#N/A,#N/A,FALSE,"Tax Amortization - higher";#N/A,#N/A,FALSE,"Residual Analysis";#N/A,#N/A,FALSE,"Tax Amortization - 15%";#N/A,#N/A,FALSE,"1999 Income Statements"}</definedName>
    <definedName name="wrn.X_Print._.All." localSheetId="13" hidden="1">{#N/A,#N/A,TRUE,"Summary";#N/A,#N/A,TRUE,"Worksheet";#N/A,#N/A,TRUE,"CashFlow"}</definedName>
    <definedName name="wrn.X_Print._.All." hidden="1">{#N/A,#N/A,TRUE,"Summary";#N/A,#N/A,TRUE,"Worksheet";#N/A,#N/A,TRUE,"CashFlow"}</definedName>
    <definedName name="wrn.X_Print._.All._1" localSheetId="13" hidden="1">{#N/A,#N/A,TRUE,"Summary";#N/A,#N/A,TRUE,"Worksheet";#N/A,#N/A,TRUE,"CashFlow"}</definedName>
    <definedName name="wrn.X_Print._.All._1" hidden="1">{#N/A,#N/A,TRUE,"Summary";#N/A,#N/A,TRUE,"Worksheet";#N/A,#N/A,TRUE,"CashFlow"}</definedName>
    <definedName name="wrn.X_Print._.All._1_1" localSheetId="13" hidden="1">{#N/A,#N/A,TRUE,"Summary";#N/A,#N/A,TRUE,"Worksheet";#N/A,#N/A,TRUE,"CashFlow"}</definedName>
    <definedName name="wrn.X_Print._.All._1_1" hidden="1">{#N/A,#N/A,TRUE,"Summary";#N/A,#N/A,TRUE,"Worksheet";#N/A,#N/A,TRUE,"CashFlow"}</definedName>
    <definedName name="wrn.X_Print._.All._1_1_1" localSheetId="13" hidden="1">{#N/A,#N/A,TRUE,"Summary";#N/A,#N/A,TRUE,"Worksheet";#N/A,#N/A,TRUE,"CashFlow"}</definedName>
    <definedName name="wrn.X_Print._.All._1_1_1" hidden="1">{#N/A,#N/A,TRUE,"Summary";#N/A,#N/A,TRUE,"Worksheet";#N/A,#N/A,TRUE,"CashFlow"}</definedName>
    <definedName name="wrn.X_Print._.All._1_2" localSheetId="13" hidden="1">{#N/A,#N/A,TRUE,"Summary";#N/A,#N/A,TRUE,"Worksheet";#N/A,#N/A,TRUE,"CashFlow"}</definedName>
    <definedName name="wrn.X_Print._.All._1_2" hidden="1">{#N/A,#N/A,TRUE,"Summary";#N/A,#N/A,TRUE,"Worksheet";#N/A,#N/A,TRUE,"CashFlow"}</definedName>
    <definedName name="wrn.X_Print._.All._2" localSheetId="13" hidden="1">{#N/A,#N/A,TRUE,"Summary";#N/A,#N/A,TRUE,"Worksheet";#N/A,#N/A,TRUE,"CashFlow"}</definedName>
    <definedName name="wrn.X_Print._.All._2" hidden="1">{#N/A,#N/A,TRUE,"Summary";#N/A,#N/A,TRUE,"Worksheet";#N/A,#N/A,TRUE,"CashFlow"}</definedName>
    <definedName name="wrn1.aug" localSheetId="13" hidden="1">{"det (May)",#N/A,FALSE,"June";"sum (MAY YTD)",#N/A,FALSE,"June YTD"}</definedName>
    <definedName name="wrn1.aug" hidden="1">{"det (May)",#N/A,FALSE,"June";"sum (MAY YTD)",#N/A,FALSE,"June YTD"}</definedName>
    <definedName name="wrn1.aug_1" localSheetId="13" hidden="1">{"det (May)",#N/A,FALSE,"June";"sum (MAY YTD)",#N/A,FALSE,"June YTD"}</definedName>
    <definedName name="wrn1.aug_1" hidden="1">{"det (May)",#N/A,FALSE,"June";"sum (MAY YTD)",#N/A,FALSE,"June YTD"}</definedName>
    <definedName name="wrn1.aug_1_1" localSheetId="13" hidden="1">{"det (May)",#N/A,FALSE,"June";"sum (MAY YTD)",#N/A,FALSE,"June YTD"}</definedName>
    <definedName name="wrn1.aug_1_1" hidden="1">{"det (May)",#N/A,FALSE,"June";"sum (MAY YTD)",#N/A,FALSE,"June YTD"}</definedName>
    <definedName name="wrn1.aug_1_1_1" localSheetId="13" hidden="1">{"det (May)",#N/A,FALSE,"June";"sum (MAY YTD)",#N/A,FALSE,"June YTD"}</definedName>
    <definedName name="wrn1.aug_1_1_1" hidden="1">{"det (May)",#N/A,FALSE,"June";"sum (MAY YTD)",#N/A,FALSE,"June YTD"}</definedName>
    <definedName name="wrn1.aug_1_2" localSheetId="13" hidden="1">{"det (May)",#N/A,FALSE,"June";"sum (MAY YTD)",#N/A,FALSE,"June YTD"}</definedName>
    <definedName name="wrn1.aug_1_2" hidden="1">{"det (May)",#N/A,FALSE,"June";"sum (MAY YTD)",#N/A,FALSE,"June YTD"}</definedName>
    <definedName name="wrn1.aug_2" localSheetId="13" hidden="1">{"det (May)",#N/A,FALSE,"June";"sum (MAY YTD)",#N/A,FALSE,"June YTD"}</definedName>
    <definedName name="wrn1.aug_2" hidden="1">{"det (May)",#N/A,FALSE,"June";"sum (MAY YTD)",#N/A,FALSE,"June YTD"}</definedName>
    <definedName name="wrn1.augtyd" localSheetId="13" hidden="1">{"det (May)",#N/A,FALSE,"June";"sum (MAY YTD)",#N/A,FALSE,"June YTD"}</definedName>
    <definedName name="wrn1.augtyd" hidden="1">{"det (May)",#N/A,FALSE,"June";"sum (MAY YTD)",#N/A,FALSE,"June YTD"}</definedName>
    <definedName name="wrn1.augtyd_1" localSheetId="13" hidden="1">{"det (May)",#N/A,FALSE,"June";"sum (MAY YTD)",#N/A,FALSE,"June YTD"}</definedName>
    <definedName name="wrn1.augtyd_1" hidden="1">{"det (May)",#N/A,FALSE,"June";"sum (MAY YTD)",#N/A,FALSE,"June YTD"}</definedName>
    <definedName name="wrn1.augtyd_1_1" localSheetId="13" hidden="1">{"det (May)",#N/A,FALSE,"June";"sum (MAY YTD)",#N/A,FALSE,"June YTD"}</definedName>
    <definedName name="wrn1.augtyd_1_1" hidden="1">{"det (May)",#N/A,FALSE,"June";"sum (MAY YTD)",#N/A,FALSE,"June YTD"}</definedName>
    <definedName name="wrn1.augtyd_1_1_1" localSheetId="13" hidden="1">{"det (May)",#N/A,FALSE,"June";"sum (MAY YTD)",#N/A,FALSE,"June YTD"}</definedName>
    <definedName name="wrn1.augtyd_1_1_1" hidden="1">{"det (May)",#N/A,FALSE,"June";"sum (MAY YTD)",#N/A,FALSE,"June YTD"}</definedName>
    <definedName name="wrn1.augtyd_1_2" localSheetId="13" hidden="1">{"det (May)",#N/A,FALSE,"June";"sum (MAY YTD)",#N/A,FALSE,"June YTD"}</definedName>
    <definedName name="wrn1.augtyd_1_2" hidden="1">{"det (May)",#N/A,FALSE,"June";"sum (MAY YTD)",#N/A,FALSE,"June YTD"}</definedName>
    <definedName name="wrn1.augtyd_2" localSheetId="13" hidden="1">{"det (May)",#N/A,FALSE,"June";"sum (MAY YTD)",#N/A,FALSE,"June YTD"}</definedName>
    <definedName name="wrn1.augtyd_2" hidden="1">{"det (May)",#N/A,FALSE,"June";"sum (MAY YTD)",#N/A,FALSE,"June YTD"}</definedName>
    <definedName name="wrn1.augyt" localSheetId="13" hidden="1">{"det (May)",#N/A,FALSE,"June";"sum (MAY YTD)",#N/A,FALSE,"June YTD"}</definedName>
    <definedName name="wrn1.augyt" hidden="1">{"det (May)",#N/A,FALSE,"June";"sum (MAY YTD)",#N/A,FALSE,"June YTD"}</definedName>
    <definedName name="wrn1.augyt_1" localSheetId="13" hidden="1">{"det (May)",#N/A,FALSE,"June";"sum (MAY YTD)",#N/A,FALSE,"June YTD"}</definedName>
    <definedName name="wrn1.augyt_1" hidden="1">{"det (May)",#N/A,FALSE,"June";"sum (MAY YTD)",#N/A,FALSE,"June YTD"}</definedName>
    <definedName name="wrn1.augyt_1_1" localSheetId="13" hidden="1">{"det (May)",#N/A,FALSE,"June";"sum (MAY YTD)",#N/A,FALSE,"June YTD"}</definedName>
    <definedName name="wrn1.augyt_1_1" hidden="1">{"det (May)",#N/A,FALSE,"June";"sum (MAY YTD)",#N/A,FALSE,"June YTD"}</definedName>
    <definedName name="wrn1.augyt_1_1_1" localSheetId="13" hidden="1">{"det (May)",#N/A,FALSE,"June";"sum (MAY YTD)",#N/A,FALSE,"June YTD"}</definedName>
    <definedName name="wrn1.augyt_1_1_1" hidden="1">{"det (May)",#N/A,FALSE,"June";"sum (MAY YTD)",#N/A,FALSE,"June YTD"}</definedName>
    <definedName name="wrn1.augyt_1_2" localSheetId="13" hidden="1">{"det (May)",#N/A,FALSE,"June";"sum (MAY YTD)",#N/A,FALSE,"June YTD"}</definedName>
    <definedName name="wrn1.augyt_1_2" hidden="1">{"det (May)",#N/A,FALSE,"June";"sum (MAY YTD)",#N/A,FALSE,"June YTD"}</definedName>
    <definedName name="wrn1.augyt_2" localSheetId="13" hidden="1">{"det (May)",#N/A,FALSE,"June";"sum (MAY YTD)",#N/A,FALSE,"June YTD"}</definedName>
    <definedName name="wrn1.augyt_2" hidden="1">{"det (May)",#N/A,FALSE,"June";"sum (MAY YTD)",#N/A,FALSE,"June YTD"}</definedName>
    <definedName name="wrn1.brol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brol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june" localSheetId="13" hidden="1">{"det (May)",#N/A,FALSE,"June";"sum (MAY YTD)",#N/A,FALSE,"June YTD"}</definedName>
    <definedName name="wrn1.june" hidden="1">{"det (May)",#N/A,FALSE,"June";"sum (MAY YTD)",#N/A,FALSE,"June YTD"}</definedName>
    <definedName name="wrn1.june_1" localSheetId="13" hidden="1">{"det (May)",#N/A,FALSE,"June";"sum (MAY YTD)",#N/A,FALSE,"June YTD"}</definedName>
    <definedName name="wrn1.june_1" hidden="1">{"det (May)",#N/A,FALSE,"June";"sum (MAY YTD)",#N/A,FALSE,"June YTD"}</definedName>
    <definedName name="wrn1.june_1_1" localSheetId="13" hidden="1">{"det (May)",#N/A,FALSE,"June";"sum (MAY YTD)",#N/A,FALSE,"June YTD"}</definedName>
    <definedName name="wrn1.june_1_1" hidden="1">{"det (May)",#N/A,FALSE,"June";"sum (MAY YTD)",#N/A,FALSE,"June YTD"}</definedName>
    <definedName name="wrn1.june_1_1_1" localSheetId="13" hidden="1">{"det (May)",#N/A,FALSE,"June";"sum (MAY YTD)",#N/A,FALSE,"June YTD"}</definedName>
    <definedName name="wrn1.june_1_1_1" hidden="1">{"det (May)",#N/A,FALSE,"June";"sum (MAY YTD)",#N/A,FALSE,"June YTD"}</definedName>
    <definedName name="wrn1.june_1_2" localSheetId="13" hidden="1">{"det (May)",#N/A,FALSE,"June";"sum (MAY YTD)",#N/A,FALSE,"June YTD"}</definedName>
    <definedName name="wrn1.june_1_2" hidden="1">{"det (May)",#N/A,FALSE,"June";"sum (MAY YTD)",#N/A,FALSE,"June YTD"}</definedName>
    <definedName name="wrn1.june_2" localSheetId="13" hidden="1">{"det (May)",#N/A,FALSE,"June";"sum (MAY YTD)",#N/A,FALSE,"June YTD"}</definedName>
    <definedName name="wrn1.june_2" hidden="1">{"det (May)",#N/A,FALSE,"June";"sum (MAY YTD)",#N/A,FALSE,"June YTD"}</definedName>
    <definedName name="wrn2.brol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brol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june" localSheetId="13" hidden="1">{"det (May)",#N/A,FALSE,"June";"sum (MAY YTD)",#N/A,FALSE,"June YTD"}</definedName>
    <definedName name="wrn2.june" hidden="1">{"det (May)",#N/A,FALSE,"June";"sum (MAY YTD)",#N/A,FALSE,"June YTD"}</definedName>
    <definedName name="wrn2.june_1" localSheetId="13" hidden="1">{"det (May)",#N/A,FALSE,"June";"sum (MAY YTD)",#N/A,FALSE,"June YTD"}</definedName>
    <definedName name="wrn2.june_1" hidden="1">{"det (May)",#N/A,FALSE,"June";"sum (MAY YTD)",#N/A,FALSE,"June YTD"}</definedName>
    <definedName name="wrn2.june_1_1" localSheetId="13" hidden="1">{"det (May)",#N/A,FALSE,"June";"sum (MAY YTD)",#N/A,FALSE,"June YTD"}</definedName>
    <definedName name="wrn2.june_1_1" hidden="1">{"det (May)",#N/A,FALSE,"June";"sum (MAY YTD)",#N/A,FALSE,"June YTD"}</definedName>
    <definedName name="wrn2.june_1_1_1" localSheetId="13" hidden="1">{"det (May)",#N/A,FALSE,"June";"sum (MAY YTD)",#N/A,FALSE,"June YTD"}</definedName>
    <definedName name="wrn2.june_1_1_1" hidden="1">{"det (May)",#N/A,FALSE,"June";"sum (MAY YTD)",#N/A,FALSE,"June YTD"}</definedName>
    <definedName name="wrn2.june_1_2" localSheetId="13" hidden="1">{"det (May)",#N/A,FALSE,"June";"sum (MAY YTD)",#N/A,FALSE,"June YTD"}</definedName>
    <definedName name="wrn2.june_1_2" hidden="1">{"det (May)",#N/A,FALSE,"June";"sum (MAY YTD)",#N/A,FALSE,"June YTD"}</definedName>
    <definedName name="wrn2.june_2" localSheetId="13" hidden="1">{"det (May)",#N/A,FALSE,"June";"sum (MAY YTD)",#N/A,FALSE,"June YTD"}</definedName>
    <definedName name="wrn2.june_2" hidden="1">{"det (May)",#N/A,FALSE,"June";"sum (MAY YTD)",#N/A,FALSE,"June YTD"}</definedName>
    <definedName name="wrwew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_1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1_1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1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2" localSheetId="13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wew_2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x.geral" localSheetId="13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wrx.geral" hidden="1">{#N/A,#N/A,FALSE,"GRÁFICO";#N/A,#N/A,FALSE,"MED-URBANIZ";#N/A,#N/A,FALSE,"RES-URBANIZ";#N/A,#N/A,FALSE,"POS-FÍSICA-BLOCO2";#N/A,#N/A,FALSE,"MED-BLOCO2";#N/A,#N/A,FALSE,"RES-BLOCO2";#N/A,#N/A,FALSE,"POS-FÍSICA-BLOCO1";#N/A,#N/A,FALSE,"MED-BLOCO1";#N/A,#N/A,FALSE,"RES-BLOCO1";#N/A,#N/A,FALSE,"REAJUSTE";#N/A,#N/A,FALSE,"POS-FÍSICA-RESUMO";#N/A,#N/A,FALSE,"EXTCRO";#N/A,#N/A,FALSE,"RES-GERAL";#N/A,#N/A,FALSE,"MULTA"}</definedName>
    <definedName name="wrywtyr" localSheetId="13" hidden="1">{"'gráf jan00'!$A$1:$AK$41"}</definedName>
    <definedName name="wrywtyr" hidden="1">{"'gráf jan00'!$A$1:$AK$41"}</definedName>
    <definedName name="wrywtyr_1" localSheetId="13" hidden="1">{"'gráf jan00'!$A$1:$AK$41"}</definedName>
    <definedName name="wrywtyr_1" hidden="1">{"'gráf jan00'!$A$1:$AK$41"}</definedName>
    <definedName name="wrywtyr_1_1" localSheetId="13" hidden="1">{"'gráf jan00'!$A$1:$AK$41"}</definedName>
    <definedName name="wrywtyr_1_1" hidden="1">{"'gráf jan00'!$A$1:$AK$41"}</definedName>
    <definedName name="wrywtyr_1_1_1" localSheetId="13" hidden="1">{"'gráf jan00'!$A$1:$AK$41"}</definedName>
    <definedName name="wrywtyr_1_1_1" hidden="1">{"'gráf jan00'!$A$1:$AK$41"}</definedName>
    <definedName name="wrywtyr_1_2" localSheetId="13" hidden="1">{"'gráf jan00'!$A$1:$AK$41"}</definedName>
    <definedName name="wrywtyr_1_2" hidden="1">{"'gráf jan00'!$A$1:$AK$41"}</definedName>
    <definedName name="wrywtyr_2" localSheetId="13" hidden="1">{"'gráf jan00'!$A$1:$AK$41"}</definedName>
    <definedName name="wrywtyr_2" hidden="1">{"'gráf jan00'!$A$1:$AK$41"}</definedName>
    <definedName name="WS" localSheetId="13" hidden="1">{#N/A,#N/A,FALSE,"IR E CS 1997";#N/A,#N/A,FALSE,"PR ND";#N/A,#N/A,FALSE,"8191";#N/A,#N/A,FALSE,"8383";#N/A,#N/A,FALSE,"MP 1024";#N/A,#N/A,FALSE,"AD_EX_97";#N/A,#N/A,FALSE,"BD 97"}</definedName>
    <definedName name="WS" hidden="1">{#N/A,#N/A,FALSE,"IR E CS 1997";#N/A,#N/A,FALSE,"PR ND";#N/A,#N/A,FALSE,"8191";#N/A,#N/A,FALSE,"8383";#N/A,#N/A,FALSE,"MP 1024";#N/A,#N/A,FALSE,"AD_EX_97";#N/A,#N/A,FALSE,"BD 97"}</definedName>
    <definedName name="WS_1" localSheetId="13" hidden="1">{#N/A,#N/A,FALSE,"IR E CS 1997";#N/A,#N/A,FALSE,"PR ND";#N/A,#N/A,FALSE,"8191";#N/A,#N/A,FALSE,"8383";#N/A,#N/A,FALSE,"MP 1024";#N/A,#N/A,FALSE,"AD_EX_97";#N/A,#N/A,FALSE,"BD 97"}</definedName>
    <definedName name="WS_1" hidden="1">{#N/A,#N/A,FALSE,"IR E CS 1997";#N/A,#N/A,FALSE,"PR ND";#N/A,#N/A,FALSE,"8191";#N/A,#N/A,FALSE,"8383";#N/A,#N/A,FALSE,"MP 1024";#N/A,#N/A,FALSE,"AD_EX_97";#N/A,#N/A,FALSE,"BD 97"}</definedName>
    <definedName name="ws_1_1" localSheetId="13" hidden="1">{"'CptDifn'!$AA$32:$AG$32"}</definedName>
    <definedName name="ws_1_1" hidden="1">{"'CptDifn'!$AA$32:$AG$32"}</definedName>
    <definedName name="ws_1_1_1" localSheetId="13" hidden="1">{"'CptDifn'!$AA$32:$AG$32"}</definedName>
    <definedName name="ws_1_1_1" hidden="1">{"'CptDifn'!$AA$32:$AG$32"}</definedName>
    <definedName name="ws_1_2" localSheetId="13" hidden="1">{"'CptDifn'!$AA$32:$AG$32"}</definedName>
    <definedName name="ws_1_2" hidden="1">{"'CptDifn'!$AA$32:$AG$32"}</definedName>
    <definedName name="ws_2" localSheetId="13" hidden="1">{"'CptDifn'!$AA$32:$AG$32"}</definedName>
    <definedName name="ws_2" hidden="1">{"'CptDifn'!$AA$32:$AG$32"}</definedName>
    <definedName name="wsewew" localSheetId="13" hidden="1">{#N/A,#N/A,FALSE,"PCOL"}</definedName>
    <definedName name="wsewew" hidden="1">{#N/A,#N/A,FALSE,"PCOL"}</definedName>
    <definedName name="wsewew_1" localSheetId="13" hidden="1">{#N/A,#N/A,FALSE,"PCOL"}</definedName>
    <definedName name="wsewew_1" hidden="1">{#N/A,#N/A,FALSE,"PCOL"}</definedName>
    <definedName name="wsewew_1_1" localSheetId="13" hidden="1">{#N/A,#N/A,FALSE,"PCOL"}</definedName>
    <definedName name="wsewew_1_1" hidden="1">{#N/A,#N/A,FALSE,"PCOL"}</definedName>
    <definedName name="wsewew_1_1_1" localSheetId="13" hidden="1">{#N/A,#N/A,FALSE,"PCOL"}</definedName>
    <definedName name="wsewew_1_1_1" hidden="1">{#N/A,#N/A,FALSE,"PCOL"}</definedName>
    <definedName name="wsewew_1_2" localSheetId="13" hidden="1">{#N/A,#N/A,FALSE,"PCOL"}</definedName>
    <definedName name="wsewew_1_2" hidden="1">{#N/A,#N/A,FALSE,"PCOL"}</definedName>
    <definedName name="wsewew_2" localSheetId="13" hidden="1">{#N/A,#N/A,FALSE,"PCOL"}</definedName>
    <definedName name="wsewew_2" hidden="1">{#N/A,#N/A,FALSE,"PCOL"}</definedName>
    <definedName name="WSX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S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sx_1" localSheetId="13" hidden="1">{"'gráf jan00'!$A$1:$AK$41"}</definedName>
    <definedName name="wsx_1" hidden="1">{"'gráf jan00'!$A$1:$AK$41"}</definedName>
    <definedName name="wsx_1_1" localSheetId="13" hidden="1">{"'gráf jan00'!$A$1:$AK$41"}</definedName>
    <definedName name="wsx_1_1" hidden="1">{"'gráf jan00'!$A$1:$AK$41"}</definedName>
    <definedName name="wsx_1_1_1" localSheetId="13" hidden="1">{"'gráf jan00'!$A$1:$AK$41"}</definedName>
    <definedName name="wsx_1_1_1" hidden="1">{"'gráf jan00'!$A$1:$AK$41"}</definedName>
    <definedName name="wsx_1_2" localSheetId="13" hidden="1">{"'gráf jan00'!$A$1:$AK$41"}</definedName>
    <definedName name="wsx_1_2" hidden="1">{"'gráf jan00'!$A$1:$AK$41"}</definedName>
    <definedName name="wsx_2" localSheetId="13" hidden="1">{"'gráf jan00'!$A$1:$AK$41"}</definedName>
    <definedName name="wsx_2" hidden="1">{"'gráf jan00'!$A$1:$AK$41"}</definedName>
    <definedName name="wt5ye65y" localSheetId="13" hidden="1">{"'gráf jan00'!$A$1:$AK$41"}</definedName>
    <definedName name="wt5ye65y" hidden="1">{"'gráf jan00'!$A$1:$AK$41"}</definedName>
    <definedName name="wty" localSheetId="13" hidden="1">{"'gráf jan00'!$A$1:$AK$41"}</definedName>
    <definedName name="wty" hidden="1">{"'gráf jan00'!$A$1:$AK$41"}</definedName>
    <definedName name="wty_1" localSheetId="13" hidden="1">{"'gráf jan00'!$A$1:$AK$41"}</definedName>
    <definedName name="wty_1" hidden="1">{"'gráf jan00'!$A$1:$AK$41"}</definedName>
    <definedName name="wty_1_1" localSheetId="13" hidden="1">{"'gráf jan00'!$A$1:$AK$41"}</definedName>
    <definedName name="wty_1_1" hidden="1">{"'gráf jan00'!$A$1:$AK$41"}</definedName>
    <definedName name="wty_1_1_1" localSheetId="13" hidden="1">{"'gráf jan00'!$A$1:$AK$41"}</definedName>
    <definedName name="wty_1_1_1" hidden="1">{"'gráf jan00'!$A$1:$AK$41"}</definedName>
    <definedName name="wty_1_2" localSheetId="13" hidden="1">{"'gráf jan00'!$A$1:$AK$41"}</definedName>
    <definedName name="wty_1_2" hidden="1">{"'gráf jan00'!$A$1:$AK$41"}</definedName>
    <definedName name="wty_2" localSheetId="13" hidden="1">{"'gráf jan00'!$A$1:$AK$41"}</definedName>
    <definedName name="wty_2" hidden="1">{"'gráf jan00'!$A$1:$AK$41"}</definedName>
    <definedName name="wvu.ACC.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localSheetId="13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_1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FAC." localSheetId="13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localSheetId="13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_1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ELIMLUCRO." localSheetId="13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localSheetId="13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_1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STOQUES." localSheetId="13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localSheetId="13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_1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Fabio." localSheetId="13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localSheetId="13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_1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LPERDAS." localSheetId="13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localSheetId="13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_1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Print_Todo." localSheetId="13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Print_Todo." hidden="1">{TRUE,TRUE,-1.25,-15.5,484.5,276.75,FALSE,TRUE,TRUE,TRUE,0,1,1,300,1,1.96296296296296,1.15384615384615,4,TRUE,TRUE,3,TRUE,1,FALSE,75,"Swvu.Print_Todo.","ACwvu.Print_Todo.",#N/A,FALSE,FALSE,0,0,0,0,2,"","",FALSE,FALSE,TRUE,FALSE,1,#N/A,2,10,"=R1C1:R636C40",FALSE,#N/A,#N/A,FALSE,FALSE,FALSE,9,300,300,FALSE,TRUE,TRUE,TRUE,TRUE}</definedName>
    <definedName name="wvu.RES432." localSheetId="13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localSheetId="13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_1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Socios._.95." localSheetId="13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Socios._.95." hidden="1">{TRUE,TRUE,-1.25,-15.5,484.5,276.75,FALSE,TRUE,TRUE,TRUE,0,1,#N/A,1,#N/A,6.625,18.0588235294118,1,FALSE,FALSE,3,TRUE,1,FALSE,100,"Swvu.Socios._.95.","ACwvu.Socios._.95.",#N/A,FALSE,FALSE,0.78740157480315,0.78740157480315,0.984251968503937,0.984251968503937,2,"","&amp;L&amp;F&amp;C&amp;A&amp;R&amp;D",TRUE,FALSE,FALSE,FALSE,1,#N/A,1,1,"=R1C1:R14C15",FALSE,#N/A,"Cwvu.Socios._.95.",FALSE,FALSE,FALSE,9,65532,65532,FALSE,FALSE,TRUE,TRUE,TRUE}</definedName>
    <definedName name="wvu.VERLUCRO.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localSheetId="13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_1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w" hidden="1">#REF!</definedName>
    <definedName name="www" localSheetId="13" hidden="1">{#N/A,#N/A,FALSE,"Aging Summary";#N/A,#N/A,FALSE,"Ratio Analysis";#N/A,#N/A,FALSE,"Test 120 Day Accts";#N/A,#N/A,FALSE,"Tickmarks"}</definedName>
    <definedName name="www" hidden="1">{#N/A,#N/A,FALSE,"Aging Summary";#N/A,#N/A,FALSE,"Ratio Analysis";#N/A,#N/A,FALSE,"Test 120 Day Accts";#N/A,#N/A,FALSE,"Tickmarks"}</definedName>
    <definedName name="www_1" localSheetId="13" hidden="1">{"'teste'!$B$2:$R$49"}</definedName>
    <definedName name="www_1" hidden="1">{"'teste'!$B$2:$R$49"}</definedName>
    <definedName name="www_1_1" localSheetId="13" hidden="1">{"'teste'!$B$2:$R$49"}</definedName>
    <definedName name="www_1_1" hidden="1">{"'teste'!$B$2:$R$49"}</definedName>
    <definedName name="www_1_1_1" localSheetId="13" hidden="1">{"'teste'!$B$2:$R$49"}</definedName>
    <definedName name="www_1_1_1" hidden="1">{"'teste'!$B$2:$R$49"}</definedName>
    <definedName name="www_1_2" localSheetId="13" hidden="1">{"'teste'!$B$2:$R$49"}</definedName>
    <definedName name="www_1_2" hidden="1">{"'teste'!$B$2:$R$49"}</definedName>
    <definedName name="www_2" localSheetId="13" hidden="1">{"'teste'!$B$2:$R$49"}</definedName>
    <definedName name="www_2" hidden="1">{"'teste'!$B$2:$R$49"}</definedName>
    <definedName name="WWWW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WWWWWW" localSheetId="13" hidden="1">{"'gráf jan00'!$A$1:$AK$41"}</definedName>
    <definedName name="WWWWWWWWWW" hidden="1">{"'gráf jan00'!$A$1:$AK$41"}</definedName>
    <definedName name="WWWWWWWWWW_1" localSheetId="13" hidden="1">{"'gráf jan00'!$A$1:$AK$41"}</definedName>
    <definedName name="WWWWWWWWWW_1" hidden="1">{"'gráf jan00'!$A$1:$AK$41"}</definedName>
    <definedName name="WWWWWWWWWW_1_1" localSheetId="13" hidden="1">{"'gráf jan00'!$A$1:$AK$41"}</definedName>
    <definedName name="WWWWWWWWWW_1_1" hidden="1">{"'gráf jan00'!$A$1:$AK$41"}</definedName>
    <definedName name="WWWWWWWWWW_1_1_1" localSheetId="13" hidden="1">{"'gráf jan00'!$A$1:$AK$41"}</definedName>
    <definedName name="WWWWWWWWWW_1_1_1" hidden="1">{"'gráf jan00'!$A$1:$AK$41"}</definedName>
    <definedName name="WWWWWWWWWW_1_2" localSheetId="13" hidden="1">{"'gráf jan00'!$A$1:$AK$41"}</definedName>
    <definedName name="WWWWWWWWWW_1_2" hidden="1">{"'gráf jan00'!$A$1:$AK$41"}</definedName>
    <definedName name="WWWWWWWWWW_2" localSheetId="13" hidden="1">{"'gráf jan00'!$A$1:$AK$41"}</definedName>
    <definedName name="WWWWWWWWWW_2" hidden="1">{"'gráf jan00'!$A$1:$AK$41"}</definedName>
    <definedName name="WX" localSheetId="13" hidden="1">{#N/A,#N/A,FALSE,"GQGEMPRE"}</definedName>
    <definedName name="WX" hidden="1">{#N/A,#N/A,FALSE,"GQGEMPRE"}</definedName>
    <definedName name="WX_1" localSheetId="13" hidden="1">{#N/A,#N/A,FALSE,"GQGEMPRE"}</definedName>
    <definedName name="WX_1" hidden="1">{#N/A,#N/A,FALSE,"GQGEMPRE"}</definedName>
    <definedName name="WX_1_1" localSheetId="13" hidden="1">{#N/A,#N/A,FALSE,"GQGEMPRE"}</definedName>
    <definedName name="WX_1_1" hidden="1">{#N/A,#N/A,FALSE,"GQGEMPRE"}</definedName>
    <definedName name="WX_1_1_1" localSheetId="13" hidden="1">{#N/A,#N/A,FALSE,"GQGEMPRE"}</definedName>
    <definedName name="WX_1_1_1" hidden="1">{#N/A,#N/A,FALSE,"GQGEMPRE"}</definedName>
    <definedName name="WX_1_2" localSheetId="13" hidden="1">{#N/A,#N/A,FALSE,"GQGEMPRE"}</definedName>
    <definedName name="WX_1_2" hidden="1">{#N/A,#N/A,FALSE,"GQGEMPRE"}</definedName>
    <definedName name="WX_2" localSheetId="13" hidden="1">{#N/A,#N/A,FALSE,"GQGEMPRE"}</definedName>
    <definedName name="WX_2" hidden="1">{#N/A,#N/A,FALSE,"GQGEMPRE"}</definedName>
    <definedName name="x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_1" localSheetId="13" hidden="1">{"'REL CUSTODIF'!$B$1:$H$72"}</definedName>
    <definedName name="x_1" hidden="1">{"'REL CUSTODIF'!$B$1:$H$72"}</definedName>
    <definedName name="x_1_1" localSheetId="13" hidden="1">{"'REL CUSTODIF'!$B$1:$H$72"}</definedName>
    <definedName name="x_1_1" hidden="1">{"'REL CUSTODIF'!$B$1:$H$72"}</definedName>
    <definedName name="xaaxx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aaxx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c" localSheetId="13" hidden="1">{"'gráf jan00'!$A$1:$AK$41"}</definedName>
    <definedName name="xc" hidden="1">{"'gráf jan00'!$A$1:$AK$41"}</definedName>
    <definedName name="xc_1" localSheetId="13" hidden="1">{"'gráf jan00'!$A$1:$AK$41"}</definedName>
    <definedName name="xc_1" hidden="1">{"'gráf jan00'!$A$1:$AK$41"}</definedName>
    <definedName name="xc_1_1" localSheetId="13" hidden="1">{"'gráf jan00'!$A$1:$AK$41"}</definedName>
    <definedName name="xc_1_1" hidden="1">{"'gráf jan00'!$A$1:$AK$41"}</definedName>
    <definedName name="xc_1_1_1" localSheetId="13" hidden="1">{"'gráf jan00'!$A$1:$AK$41"}</definedName>
    <definedName name="xc_1_1_1" hidden="1">{"'gráf jan00'!$A$1:$AK$41"}</definedName>
    <definedName name="xc_1_2" localSheetId="13" hidden="1">{"'gráf jan00'!$A$1:$AK$41"}</definedName>
    <definedName name="xc_1_2" hidden="1">{"'gráf jan00'!$A$1:$AK$41"}</definedName>
    <definedName name="xc_2" localSheetId="13" hidden="1">{"'gráf jan00'!$A$1:$AK$41"}</definedName>
    <definedName name="xc_2" hidden="1">{"'gráf jan00'!$A$1:$AK$41"}</definedName>
    <definedName name="XCC" localSheetId="13" hidden="1">{"'gráf jan00'!$A$1:$AK$41"}</definedName>
    <definedName name="XCC" hidden="1">{"'gráf jan00'!$A$1:$AK$41"}</definedName>
    <definedName name="xcxcx" localSheetId="13" hidden="1">{"'gráf jan00'!$A$1:$AK$41"}</definedName>
    <definedName name="xcxcx" hidden="1">{"'gráf jan00'!$A$1:$AK$41"}</definedName>
    <definedName name="xcxcx_1" localSheetId="13" hidden="1">{"'gráf jan00'!$A$1:$AK$41"}</definedName>
    <definedName name="xcxcx_1" hidden="1">{"'gráf jan00'!$A$1:$AK$41"}</definedName>
    <definedName name="xcxcx_1_1" localSheetId="13" hidden="1">{"'gráf jan00'!$A$1:$AK$41"}</definedName>
    <definedName name="xcxcx_1_1" hidden="1">{"'gráf jan00'!$A$1:$AK$41"}</definedName>
    <definedName name="xcxcx_1_1_1" localSheetId="13" hidden="1">{"'gráf jan00'!$A$1:$AK$41"}</definedName>
    <definedName name="xcxcx_1_1_1" hidden="1">{"'gráf jan00'!$A$1:$AK$41"}</definedName>
    <definedName name="xcxcx_1_2" localSheetId="13" hidden="1">{"'gráf jan00'!$A$1:$AK$41"}</definedName>
    <definedName name="xcxcx_1_2" hidden="1">{"'gráf jan00'!$A$1:$AK$41"}</definedName>
    <definedName name="xcxcx_2" localSheetId="13" hidden="1">{"'gráf jan00'!$A$1:$AK$41"}</definedName>
    <definedName name="xcxcx_2" hidden="1">{"'gráf jan00'!$A$1:$AK$41"}</definedName>
    <definedName name="xd" localSheetId="13" hidden="1">{"'gráf jan00'!$A$1:$AK$41"}</definedName>
    <definedName name="xd" hidden="1">{"'gráf jan00'!$A$1:$AK$41"}</definedName>
    <definedName name="xdet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et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DF" localSheetId="13" hidden="1">{"'Quadro'!$A$4:$BG$78"}</definedName>
    <definedName name="XDF" hidden="1">{"'Quadro'!$A$4:$BG$78"}</definedName>
    <definedName name="XDF_1" localSheetId="13" hidden="1">{"'Quadro'!$A$4:$BG$78"}</definedName>
    <definedName name="XDF_1" hidden="1">{"'Quadro'!$A$4:$BG$78"}</definedName>
    <definedName name="XDF_1_1" localSheetId="13" hidden="1">{"'Quadro'!$A$4:$BG$78"}</definedName>
    <definedName name="XDF_1_1" hidden="1">{"'Quadro'!$A$4:$BG$78"}</definedName>
    <definedName name="XDF_1_1_1" localSheetId="13" hidden="1">{"'Quadro'!$A$4:$BG$78"}</definedName>
    <definedName name="XDF_1_1_1" hidden="1">{"'Quadro'!$A$4:$BG$78"}</definedName>
    <definedName name="XDF_1_2" localSheetId="13" hidden="1">{"'Quadro'!$A$4:$BG$78"}</definedName>
    <definedName name="XDF_1_2" hidden="1">{"'Quadro'!$A$4:$BG$78"}</definedName>
    <definedName name="XDF_2" localSheetId="13" hidden="1">{"'Quadro'!$A$4:$BG$78"}</definedName>
    <definedName name="XDF_2" hidden="1">{"'Quadro'!$A$4:$BG$78"}</definedName>
    <definedName name="XDSAD" localSheetId="13" hidden="1">{"'REL CUSTODIF'!$B$1:$H$72"}</definedName>
    <definedName name="XDSAD" hidden="1">{"'REL CUSTODIF'!$B$1:$H$72"}</definedName>
    <definedName name="xfc" localSheetId="13" hidden="1">{"'REL CUSTODIF'!$B$1:$H$72"}</definedName>
    <definedName name="xfc" hidden="1">{"'REL CUSTODIF'!$B$1:$H$72"}</definedName>
    <definedName name="xfreg" localSheetId="13" hidden="1">{"'CptDifn'!$AA$32:$AG$32"}</definedName>
    <definedName name="xfreg" hidden="1">{"'CptDifn'!$AA$32:$AG$32"}</definedName>
    <definedName name="xfreg_1" localSheetId="13" hidden="1">{"'CptDifn'!$AA$32:$AG$32"}</definedName>
    <definedName name="xfreg_1" hidden="1">{"'CptDifn'!$AA$32:$AG$32"}</definedName>
    <definedName name="xfreg_1_1" localSheetId="13" hidden="1">{"'CptDifn'!$AA$32:$AG$32"}</definedName>
    <definedName name="xfreg_1_1" hidden="1">{"'CptDifn'!$AA$32:$AG$32"}</definedName>
    <definedName name="xfreg_1_1_1" localSheetId="13" hidden="1">{"'CptDifn'!$AA$32:$AG$32"}</definedName>
    <definedName name="xfreg_1_1_1" hidden="1">{"'CptDifn'!$AA$32:$AG$32"}</definedName>
    <definedName name="xfreg_1_2" localSheetId="13" hidden="1">{"'CptDifn'!$AA$32:$AG$32"}</definedName>
    <definedName name="xfreg_1_2" hidden="1">{"'CptDifn'!$AA$32:$AG$32"}</definedName>
    <definedName name="xfreg_2" localSheetId="13" hidden="1">{"'CptDifn'!$AA$32:$AG$32"}</definedName>
    <definedName name="xfreg_2" hidden="1">{"'CptDifn'!$AA$32:$AG$32"}</definedName>
    <definedName name="xieir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eir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r" localSheetId="13" hidden="1">{"det (May)",#N/A,FALSE,"June";"sum (MAY YTD)",#N/A,FALSE,"June YTD"}</definedName>
    <definedName name="xir" hidden="1">{"det (May)",#N/A,FALSE,"June";"sum (MAY YTD)",#N/A,FALSE,"June YTD"}</definedName>
    <definedName name="xir_1" localSheetId="13" hidden="1">{"det (May)",#N/A,FALSE,"June";"sum (MAY YTD)",#N/A,FALSE,"June YTD"}</definedName>
    <definedName name="xir_1" hidden="1">{"det (May)",#N/A,FALSE,"June";"sum (MAY YTD)",#N/A,FALSE,"June YTD"}</definedName>
    <definedName name="xir_1_1" localSheetId="13" hidden="1">{"det (May)",#N/A,FALSE,"June";"sum (MAY YTD)",#N/A,FALSE,"June YTD"}</definedName>
    <definedName name="xir_1_1" hidden="1">{"det (May)",#N/A,FALSE,"June";"sum (MAY YTD)",#N/A,FALSE,"June YTD"}</definedName>
    <definedName name="xir_1_1_1" localSheetId="13" hidden="1">{"det (May)",#N/A,FALSE,"June";"sum (MAY YTD)",#N/A,FALSE,"June YTD"}</definedName>
    <definedName name="xir_1_1_1" hidden="1">{"det (May)",#N/A,FALSE,"June";"sum (MAY YTD)",#N/A,FALSE,"June YTD"}</definedName>
    <definedName name="xir_1_2" localSheetId="13" hidden="1">{"det (May)",#N/A,FALSE,"June";"sum (MAY YTD)",#N/A,FALSE,"June YTD"}</definedName>
    <definedName name="xir_1_2" hidden="1">{"det (May)",#N/A,FALSE,"June";"sum (MAY YTD)",#N/A,FALSE,"June YTD"}</definedName>
    <definedName name="xir_2" localSheetId="13" hidden="1">{"det (May)",#N/A,FALSE,"June";"sum (MAY YTD)",#N/A,FALSE,"June YTD"}</definedName>
    <definedName name="xir_2" hidden="1">{"det (May)",#N/A,FALSE,"June";"sum (MAY YTD)",#N/A,FALSE,"June YTD"}</definedName>
    <definedName name="xkdirhj" localSheetId="13" hidden="1">{"det (May)",#N/A,FALSE,"June";"sum (MAY YTD)",#N/A,FALSE,"June YTD"}</definedName>
    <definedName name="xkdirhj" hidden="1">{"det (May)",#N/A,FALSE,"June";"sum (MAY YTD)",#N/A,FALSE,"June YTD"}</definedName>
    <definedName name="xkdirhj_1" localSheetId="13" hidden="1">{"det (May)",#N/A,FALSE,"June";"sum (MAY YTD)",#N/A,FALSE,"June YTD"}</definedName>
    <definedName name="xkdirhj_1" hidden="1">{"det (May)",#N/A,FALSE,"June";"sum (MAY YTD)",#N/A,FALSE,"June YTD"}</definedName>
    <definedName name="xkdirhj_1_1" localSheetId="13" hidden="1">{"det (May)",#N/A,FALSE,"June";"sum (MAY YTD)",#N/A,FALSE,"June YTD"}</definedName>
    <definedName name="xkdirhj_1_1" hidden="1">{"det (May)",#N/A,FALSE,"June";"sum (MAY YTD)",#N/A,FALSE,"June YTD"}</definedName>
    <definedName name="xkdirhj_1_1_1" localSheetId="13" hidden="1">{"det (May)",#N/A,FALSE,"June";"sum (MAY YTD)",#N/A,FALSE,"June YTD"}</definedName>
    <definedName name="xkdirhj_1_1_1" hidden="1">{"det (May)",#N/A,FALSE,"June";"sum (MAY YTD)",#N/A,FALSE,"June YTD"}</definedName>
    <definedName name="xkdirhj_1_2" localSheetId="13" hidden="1">{"det (May)",#N/A,FALSE,"June";"sum (MAY YTD)",#N/A,FALSE,"June YTD"}</definedName>
    <definedName name="xkdirhj_1_2" hidden="1">{"det (May)",#N/A,FALSE,"June";"sum (MAY YTD)",#N/A,FALSE,"June YTD"}</definedName>
    <definedName name="xkdirhj_2" localSheetId="13" hidden="1">{"det (May)",#N/A,FALSE,"June";"sum (MAY YTD)",#N/A,FALSE,"June YTD"}</definedName>
    <definedName name="xkdirhj_2" hidden="1">{"det (May)",#N/A,FALSE,"June";"sum (MAY YTD)",#N/A,FALSE,"June YTD"}</definedName>
    <definedName name="xkei0ori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kei0ori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REF_COL" hidden="1">'[40]Intercompany BP'!$E$1:$E$65536</definedName>
    <definedName name="XREF_COLUMN_1" hidden="1">#REF!</definedName>
    <definedName name="XREF_COLUMN_10" hidden="1">'[41]CPMF a Rec'!#REF!</definedName>
    <definedName name="XREF_COLUMN_11" hidden="1">#REF!</definedName>
    <definedName name="XREF_COLUMN_12" hidden="1">'[42]Fluxo Consolidado Holding'!#REF!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[43]BP!#REF!</definedName>
    <definedName name="XREF_COLUMN_20" hidden="1">#REF!</definedName>
    <definedName name="XREF_COLUMN_21" hidden="1">#REF!</definedName>
    <definedName name="XREF_COLUMN_22" hidden="1">'[44]Debêntures Reperfilamento'!$D$1:$D$65536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'[45]Receitas Vendas Inpacel'!#REF!</definedName>
    <definedName name="XREF_COLUMN_28" hidden="1">'[46]Mútuos não realizáveis'!#REF!</definedName>
    <definedName name="XREF_COLUMN_29" hidden="1">#REF!</definedName>
    <definedName name="XREF_COLUMN_3" hidden="1">[43]BP!#REF!</definedName>
    <definedName name="XREF_COLUMN_30" hidden="1">#REF!</definedName>
    <definedName name="XREF_COLUMN_31" hidden="1">[47]Mapa!#REF!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7" hidden="1">#REF!</definedName>
    <definedName name="XREF_COLUMN_38" hidden="1">'[48]PAS Vendas'!#REF!</definedName>
    <definedName name="XREF_COLUMN_39" hidden="1">'[48]PAS Vendas'!#REF!</definedName>
    <definedName name="XREF_COLUMN_4" hidden="1">[48]DRE!#REF!</definedName>
    <definedName name="XREF_COLUMN_40" hidden="1">#REF!</definedName>
    <definedName name="XREF_COLUMN_41" hidden="1">'[48]PAS Vendas'!#REF!</definedName>
    <definedName name="XREF_COLUMN_42" hidden="1">'[45]Deducoes venda IP'!#REF!</definedName>
    <definedName name="XREF_COLUMN_43" hidden="1">#REF!</definedName>
    <definedName name="XREF_COLUMN_44" hidden="1">#REF!</definedName>
    <definedName name="XREF_COLUMN_45" hidden="1">'[45]PAS Deduções venda Inpacel'!#REF!</definedName>
    <definedName name="XREF_COLUMN_5" hidden="1">[49]FGTS!#REF!</definedName>
    <definedName name="XREF_COLUMN_6" hidden="1">[50]Lead!#REF!</definedName>
    <definedName name="XREF_COLUMN_7" hidden="1">#REF!</definedName>
    <definedName name="XREF_COLUMN_8" hidden="1">#REF!</definedName>
    <definedName name="XREF_COLUMN_9" hidden="1">#REF!</definedName>
    <definedName name="XRefActiveRow" hidden="1">#REF!</definedName>
    <definedName name="XRefColumnsCount" hidden="1">2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0" hidden="1">'[46]Mútuos não realizáveis'!#REF!</definedName>
    <definedName name="XRefCopy123" hidden="1">'[46]Mútuos não realizáveis'!#REF!</definedName>
    <definedName name="XRefCopy124" hidden="1">#REF!</definedName>
    <definedName name="XRefCopy125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[43]BP!#REF!</definedName>
    <definedName name="XRefCopy15Row" hidden="1">#REF!</definedName>
    <definedName name="XRefCopy16" hidden="1">#REF!</definedName>
    <definedName name="XRefCopy16Row" hidden="1">#REF!</definedName>
    <definedName name="XRefCopy17" hidden="1">[43]BP!#REF!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[51]XREF!$A$14:$IV$14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[48]DRE!#REF!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'[52]PAES INSS'!#REF!</definedName>
    <definedName name="XRefCopy45Row" hidden="1">#REF!</definedName>
    <definedName name="XRefCopy46" hidden="1">'[52]PAES INSS'!#REF!</definedName>
    <definedName name="XRefCopy46Row" hidden="1">#REF!</definedName>
    <definedName name="XRefCopy47" hidden="1">#REF!</definedName>
    <definedName name="XRefCopy47Row" hidden="1">#REF!</definedName>
    <definedName name="XRefCopy48" hidden="1">'[53]PIS, Cofins e Out Variav. 31.03'!$C$33</definedName>
    <definedName name="XRefCopy48Row" hidden="1">#REF!</definedName>
    <definedName name="XRefCopy49" hidden="1">'[53]PIS, Cofins e Out Variav. 31.03'!$G$18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'[54]PAES Tributos Federais'!#REF!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'[42]Fluxo Consolidado Holding'!#REF!</definedName>
    <definedName name="XRefCopy60Row" hidden="1">#REF!</definedName>
    <definedName name="XRefCopy61" hidden="1">'[55]Mapa de Resultado'!#REF!</definedName>
    <definedName name="XRefCopy61Row" hidden="1">#REF!</definedName>
    <definedName name="XRefCopy62" hidden="1">'[42]Fluxo Consolidado Holding'!#REF!</definedName>
    <definedName name="XRefCopy62Row" hidden="1">#REF!</definedName>
    <definedName name="XRefCopy63" hidden="1">'[42]Fluxo Consolidado Holding'!#REF!</definedName>
    <definedName name="XRefCopy63Row" hidden="1">#REF!</definedName>
    <definedName name="XRefCopy64" hidden="1">'[42]Fluxo Consolidado Holding'!#REF!</definedName>
    <definedName name="XRefCopy64Row" hidden="1">#REF!</definedName>
    <definedName name="XRefCopy65" hidden="1">'[42]Fluxo Consolidado Holding'!#REF!</definedName>
    <definedName name="XRefCopy65Row" hidden="1">#REF!</definedName>
    <definedName name="XRefCopy66" hidden="1">#REF!</definedName>
    <definedName name="XRefCopy66Row" hidden="1">#REF!</definedName>
    <definedName name="XRefCopy67" hidden="1">'[45]Receitas Vendas Inpacel'!#REF!</definedName>
    <definedName name="XRefCopy67Row" hidden="1">#REF!</definedName>
    <definedName name="XRefCopy68" hidden="1">#REF!</definedName>
    <definedName name="XRefCopy68Row" hidden="1">#REF!</definedName>
    <definedName name="XRefCopy69Row" hidden="1">#REF!</definedName>
    <definedName name="XRefCopy6Row" hidden="1">#REF!</definedName>
    <definedName name="XRefCopy7" hidden="1">'[56]2002'!$F$159</definedName>
    <definedName name="XRefCopy70" hidden="1">'[57]PAS Vendas'!#REF!</definedName>
    <definedName name="XRefCopy70Row" hidden="1">#REF!</definedName>
    <definedName name="XRefCopy71" hidden="1">'[57]PAS Vendas'!#REF!</definedName>
    <definedName name="XRefCopy71Row" hidden="1">#REF!</definedName>
    <definedName name="XRefCopy72" hidden="1">#REF!</definedName>
    <definedName name="XRefCopy72Row" hidden="1">#REF!</definedName>
    <definedName name="XRefCopy73" hidden="1">'[57]PAS Vendas'!#REF!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'[45]Receitas Vendas Inpacel'!#REF!</definedName>
    <definedName name="XRefCopy76Row" hidden="1">#REF!</definedName>
    <definedName name="XRefCopy77" hidden="1">'[45]PAS Deduções venda Inpacel'!#REF!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[58]XREF!#REF!</definedName>
    <definedName name="XRefCopy8" hidden="1">#REF!</definedName>
    <definedName name="XRefCopy80" hidden="1">#REF!</definedName>
    <definedName name="XRefCopy80Row" hidden="1">#REF!</definedName>
    <definedName name="XRefCopy81" hidden="1">'[55]Mapa de Resultado'!#REF!</definedName>
    <definedName name="XRefCopy81Row" hidden="1">#REF!</definedName>
    <definedName name="XRefCopy82" hidden="1">'[48]PAS Vendas'!#REF!</definedName>
    <definedName name="XRefCopy82Row" hidden="1">#REF!</definedName>
    <definedName name="XRefCopy83" hidden="1">#REF!</definedName>
    <definedName name="XRefCopy83Row" hidden="1">[50]XREF!#REF!</definedName>
    <definedName name="XRefCopy84" hidden="1">'[45]Deducoes venda IP'!#REF!</definedName>
    <definedName name="XRefCopy85" hidden="1">'[45]Deducoes venda IP'!#REF!</definedName>
    <definedName name="XRefCopy85Row" hidden="1">[50]XREF!#REF!</definedName>
    <definedName name="XRefCopy86" hidden="1">'[45]Deducoes venda IP'!#REF!</definedName>
    <definedName name="XRefCopy86Row" hidden="1">[50]XREF!#REF!</definedName>
    <definedName name="XRefCopy87" hidden="1">'[48]PAS Vendas'!#REF!</definedName>
    <definedName name="XRefCopy87Row" hidden="1">[59]XREF!#REF!</definedName>
    <definedName name="XRefCopy8Row" hidden="1">#REF!</definedName>
    <definedName name="XRefCopy9" hidden="1">#REF!</definedName>
    <definedName name="XRefCopy95" hidden="1">#REF!</definedName>
    <definedName name="XRefCopy96" hidden="1">#REF!</definedName>
    <definedName name="XRefCopy97" hidden="1">#REF!</definedName>
    <definedName name="XRefCopy9Row" hidden="1">[60]XREF!#REF!</definedName>
    <definedName name="XRefCopyRangeCount" hidden="1">35</definedName>
    <definedName name="XRefPaste1" hidden="1">#REF!</definedName>
    <definedName name="XRefPaste10" hidden="1">#REF!</definedName>
    <definedName name="XRefPaste100Row" hidden="1">#REF!</definedName>
    <definedName name="XRefPaste101" hidden="1">[61]Balanço!#REF!</definedName>
    <definedName name="XRefPaste101Row" hidden="1">#REF!</definedName>
    <definedName name="XRefPaste102" hidden="1">#REF!</definedName>
    <definedName name="XRefPaste102Row" hidden="1">#REF!</definedName>
    <definedName name="XRefPaste103" hidden="1">#REF!</definedName>
    <definedName name="XRefPaste103Row" hidden="1">#REF!</definedName>
    <definedName name="XRefPaste104Row" hidden="1">#REF!</definedName>
    <definedName name="XRefPaste105Row" hidden="1">#REF!</definedName>
    <definedName name="XRefPaste106" hidden="1">#REF!</definedName>
    <definedName name="XRefPaste106Row" hidden="1">#REF!</definedName>
    <definedName name="XRefPaste107Row" hidden="1">#REF!</definedName>
    <definedName name="XRefPaste108Row" hidden="1">#REF!</definedName>
    <definedName name="XRefPaste10Row" hidden="1">#REF!</definedName>
    <definedName name="XRefPaste11" hidden="1">#REF!</definedName>
    <definedName name="XRefPaste111Row" hidden="1">#REF!</definedName>
    <definedName name="XRefPaste112Row" hidden="1">#REF!</definedName>
    <definedName name="XRefPaste117" hidden="1">'[55]Mapa de Resultado'!#REF!</definedName>
    <definedName name="XRefPaste117Row" hidden="1">#REF!</definedName>
    <definedName name="XRefPaste118" hidden="1">'[55]Mapa de Resultado'!#REF!</definedName>
    <definedName name="XRefPaste118Row" hidden="1">#REF!</definedName>
    <definedName name="XRefPaste119" hidden="1">'[55]Mapa de Resultado'!#REF!</definedName>
    <definedName name="XRefPaste119Row" hidden="1">#REF!</definedName>
    <definedName name="XRefPaste11Row" hidden="1">#REF!</definedName>
    <definedName name="XRefPaste12" hidden="1">#REF!</definedName>
    <definedName name="XRefPaste120" hidden="1">#REF!</definedName>
    <definedName name="XRefPaste120Row" hidden="1">#REF!</definedName>
    <definedName name="XRefPaste121Row" hidden="1">#REF!</definedName>
    <definedName name="XRefPaste122Row" hidden="1">#REF!</definedName>
    <definedName name="XRefPaste123Row" hidden="1">#REF!</definedName>
    <definedName name="XRefPaste124Row" hidden="1">#REF!</definedName>
    <definedName name="XRefPaste126Row" hidden="1">#REF!</definedName>
    <definedName name="XRefPaste127Row" hidden="1">#REF!</definedName>
    <definedName name="XRefPaste128Row" hidden="1">#REF!</definedName>
    <definedName name="XRefPaste129Row" hidden="1">#REF!</definedName>
    <definedName name="XRefPaste12Row" hidden="1">#REF!</definedName>
    <definedName name="XRefPaste13" hidden="1">#REF!</definedName>
    <definedName name="XRefPaste130Row" hidden="1">#REF!</definedName>
    <definedName name="XRefPaste131Row" hidden="1">#REF!</definedName>
    <definedName name="XRefPaste132Row" hidden="1">#REF!</definedName>
    <definedName name="XRefPaste133Row" hidden="1">#REF!</definedName>
    <definedName name="XRefPaste134Row" hidden="1">#REF!</definedName>
    <definedName name="XRefPaste135Row" hidden="1">#REF!</definedName>
    <definedName name="XRefPaste136Row" hidden="1">#REF!</definedName>
    <definedName name="XRefPaste137Row" hidden="1">#REF!</definedName>
    <definedName name="XRefPaste138Row" hidden="1">#REF!</definedName>
    <definedName name="XRefPaste139" hidden="1">'[55]Mapa de Resultado'!#REF!</definedName>
    <definedName name="XRefPaste139Row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[43]BP!#REF!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'[62]Analise das Baixas'!$C$7</definedName>
    <definedName name="XRefPaste24Row" hidden="1">#REF!</definedName>
    <definedName name="XRefPaste25" hidden="1">'[62]Analise das Baixas'!#REF!</definedName>
    <definedName name="XRefPaste25Row" hidden="1">#REF!</definedName>
    <definedName name="XRefPaste26" hidden="1">#REF!</definedName>
    <definedName name="XRefPaste26Row" hidden="1">#REF!</definedName>
    <definedName name="XRefPaste27" hidden="1">'[62]Analise das Baixas'!#REF!</definedName>
    <definedName name="XRefPaste27Row" hidden="1">#REF!</definedName>
    <definedName name="XRefPaste28" hidden="1">'[52]PAES INSS'!#REF!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[63]XREF!$A$4:$IV$4</definedName>
    <definedName name="XRefPaste31" hidden="1">'[52]PAES INSS'!#REF!</definedName>
    <definedName name="XRefPaste31Row" hidden="1">#REF!</definedName>
    <definedName name="XRefPaste32" hidden="1">#REF!</definedName>
    <definedName name="XRefPaste32Row" hidden="1">#REF!</definedName>
    <definedName name="XRefPaste33" hidden="1">[58]Lead!#REF!</definedName>
    <definedName name="XRefPaste33Row" hidden="1">#REF!</definedName>
    <definedName name="XRefPaste34" hidden="1">'[54]PAES Tributos Federais'!#REF!</definedName>
    <definedName name="XRefPaste34Row" hidden="1">#REF!</definedName>
    <definedName name="XRefPaste35" hidden="1">#REF!</definedName>
    <definedName name="XRefPaste35Row" hidden="1">#REF!</definedName>
    <definedName name="XRefPaste36" hidden="1">[58]Lead!#REF!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[64]DRE!#REF!</definedName>
    <definedName name="XRefPaste40Row" hidden="1">#REF!</definedName>
    <definedName name="XRefPaste41" hidden="1">[64]DRE!#REF!</definedName>
    <definedName name="XRefPaste41Row" hidden="1">#REF!</definedName>
    <definedName name="XRefPaste42" hidden="1">[64]DRE!#REF!</definedName>
    <definedName name="XRefPaste42Row" hidden="1">#REF!</definedName>
    <definedName name="XRefPaste43" hidden="1">[42]DRE!#REF!</definedName>
    <definedName name="XRefPaste43Row" hidden="1">#REF!</definedName>
    <definedName name="XRefPaste44" hidden="1">'[55]Deposito Judicial'!#REF!</definedName>
    <definedName name="XRefPaste44Row" hidden="1">#REF!</definedName>
    <definedName name="XRefPaste45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[65]Lead!$F$653</definedName>
    <definedName name="XRefPaste47Row" hidden="1">#REF!</definedName>
    <definedName name="XRefPaste48" hidden="1">'[42]Fluxo Consolidado Holding'!#REF!</definedName>
    <definedName name="XRefPaste48Row" hidden="1">#REF!</definedName>
    <definedName name="XRefPaste49" hidden="1">[65]Lead!$F$634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1Row" hidden="1">#REF!</definedName>
    <definedName name="XRefPaste52Row" hidden="1">#REF!</definedName>
    <definedName name="XRefPaste53" hidden="1">#REF!</definedName>
    <definedName name="XRefPaste53Row" hidden="1">#REF!</definedName>
    <definedName name="XRefPaste55Row" hidden="1">#REF!</definedName>
    <definedName name="XRefPaste56" hidden="1">#REF!</definedName>
    <definedName name="XRefPaste56Row" hidden="1">#REF!</definedName>
    <definedName name="XRefPaste57Row" hidden="1">#REF!</definedName>
    <definedName name="XRefPaste58Row" hidden="1">#REF!</definedName>
    <definedName name="XRefPaste59Row" hidden="1">#REF!</definedName>
    <definedName name="XRefPaste5Row" hidden="1">#REF!</definedName>
    <definedName name="XRefPaste6" hidden="1">[43]BP!#REF!</definedName>
    <definedName name="XRefPaste60Row" hidden="1">#REF!</definedName>
    <definedName name="XRefPaste61" hidden="1">'[46]Mútuos não realizáveis'!#REF!</definedName>
    <definedName name="XRefPaste61Row" hidden="1">#REF!</definedName>
    <definedName name="XRefPaste62Row" hidden="1">#REF!</definedName>
    <definedName name="XRefPaste63Row" hidden="1">#REF!</definedName>
    <definedName name="XRefPaste64Row" hidden="1">#REF!</definedName>
    <definedName name="XRefPaste65Row" hidden="1">#REF!</definedName>
    <definedName name="XRefPaste66" hidden="1">'[42]Fluxo Consolidado Holding'!#REF!</definedName>
    <definedName name="XRefPaste66Row" hidden="1">#REF!</definedName>
    <definedName name="XRefPaste67" hidden="1">'[46]Mútuos não realizáveis'!#REF!</definedName>
    <definedName name="XRefPaste67Row" hidden="1">#REF!</definedName>
    <definedName name="XRefPaste68" hidden="1">'[42]Fluxo Consolidado Holding'!#REF!</definedName>
    <definedName name="XRefPaste68Row" hidden="1">#REF!</definedName>
    <definedName name="XRefPaste69" hidden="1">'[42]Fluxo Consolidado Holding'!#REF!</definedName>
    <definedName name="XRefPaste69Row" hidden="1">#REF!</definedName>
    <definedName name="XRefPaste6Row" hidden="1">#REF!</definedName>
    <definedName name="XRefPaste7" hidden="1">[43]BP!#REF!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5Row" hidden="1">#REF!</definedName>
    <definedName name="XRefPaste7Row" hidden="1">#REF!</definedName>
    <definedName name="XRefPaste8" hidden="1">#REF!</definedName>
    <definedName name="XRefPaste85Row" hidden="1">#REF!</definedName>
    <definedName name="XRefPaste88" hidden="1">#REF!</definedName>
    <definedName name="XRefPaste89" hidden="1">#REF!</definedName>
    <definedName name="XRefPaste89Row" hidden="1">#REF!</definedName>
    <definedName name="XRefPaste8Row" hidden="1">[66]XREF!#REF!</definedName>
    <definedName name="XRefPaste9" hidden="1">#REF!</definedName>
    <definedName name="XRefPaste90" hidden="1">'[67]Balanço Patrimonial'!#REF!</definedName>
    <definedName name="XRefPaste90Row" hidden="1">#REF!</definedName>
    <definedName name="XRefPaste91" hidden="1">'[67]Balanço Patrimonial'!#REF!</definedName>
    <definedName name="XRefPaste91Row" hidden="1">#REF!</definedName>
    <definedName name="XRefPaste92" hidden="1">'[67]Balanço Patrimonial'!#REF!</definedName>
    <definedName name="XRefPaste92Row" hidden="1">#REF!</definedName>
    <definedName name="XRefPaste93" hidden="1">'[67]Balanço Patrimonial'!#REF!</definedName>
    <definedName name="XRefPaste93Row" hidden="1">#REF!</definedName>
    <definedName name="XRefPaste94" hidden="1">'[67]Balanço Patrimonial'!#REF!</definedName>
    <definedName name="XRefPaste94Row" hidden="1">#REF!</definedName>
    <definedName name="XRefPaste95" hidden="1">'[67]Balanço Patrimonial'!#REF!</definedName>
    <definedName name="XRefPaste95Row" hidden="1">#REF!</definedName>
    <definedName name="XRefPaste98" hidden="1">'[67]Balanço Patrimonial'!#REF!</definedName>
    <definedName name="XRefPaste98Row" hidden="1">#REF!</definedName>
    <definedName name="XRefPaste99" hidden="1">#REF!</definedName>
    <definedName name="XRefPaste99Row" hidden="1">#REF!</definedName>
    <definedName name="XRefPaste9Row" hidden="1">#REF!</definedName>
    <definedName name="XRefPasteRangeCount" hidden="1">3</definedName>
    <definedName name="xuxa" localSheetId="13" hidden="1">{"'REL CUSTODIF'!$B$1:$H$72"}</definedName>
    <definedName name="xuxa" hidden="1">{"'REL CUSTODIF'!$B$1:$H$72"}</definedName>
    <definedName name="xuxa1" localSheetId="13" hidden="1">{"'REL CUSTODIF'!$B$1:$H$72"}</definedName>
    <definedName name="xuxa1" hidden="1">{"'REL CUSTODIF'!$B$1:$H$72"}</definedName>
    <definedName name="xvc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vc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VXV" localSheetId="13" hidden="1">{"'gráf jan00'!$A$1:$AK$41"}</definedName>
    <definedName name="XVXV" hidden="1">{"'gráf jan00'!$A$1:$AK$41"}</definedName>
    <definedName name="XWERF" localSheetId="13" hidden="1">{"'REL CUSTODIF'!$B$1:$H$72"}</definedName>
    <definedName name="XWERF" hidden="1">{"'REL CUSTODIF'!$B$1:$H$72"}</definedName>
    <definedName name="XX" localSheetId="13" hidden="1">{"'gráf jan00'!$A$1:$AK$41"}</definedName>
    <definedName name="XX" hidden="1">{"'gráf jan00'!$A$1:$AK$41"}</definedName>
    <definedName name="xxbb" localSheetId="13" hidden="1">{"'gráf jan00'!$A$1:$AK$41"}</definedName>
    <definedName name="xxbb" hidden="1">{"'gráf jan00'!$A$1:$AK$41"}</definedName>
    <definedName name="xxx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xxx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7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7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8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" hidden="1">#REF!</definedName>
    <definedName name="xxxxx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_1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1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1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2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_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xx" hidden="1">#REF!</definedName>
    <definedName name="xxxxxx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_1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1_1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1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2" localSheetId="13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_2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" localSheetId="13" hidden="1">{"'Gráfico Prod Km Realizado'!$A$1"}</definedName>
    <definedName name="xxxxxxx" hidden="1">{"'Gráfico Prod Km Realizado'!$A$1"}</definedName>
    <definedName name="xxxxxxx_1" localSheetId="13" hidden="1">{"'Gráfico Prod Km Realizado'!$A$1"}</definedName>
    <definedName name="xxxxxxx_1" hidden="1">{"'Gráfico Prod Km Realizado'!$A$1"}</definedName>
    <definedName name="xxxxxxx_1_1" localSheetId="13" hidden="1">{"'Gráfico Prod Km Realizado'!$A$1"}</definedName>
    <definedName name="xxxxxxx_1_1" hidden="1">{"'Gráfico Prod Km Realizado'!$A$1"}</definedName>
    <definedName name="xxxxxxx_1_1_1" localSheetId="13" hidden="1">{"'Gráfico Prod Km Realizado'!$A$1"}</definedName>
    <definedName name="xxxxxxx_1_1_1" hidden="1">{"'Gráfico Prod Km Realizado'!$A$1"}</definedName>
    <definedName name="xxxxxxx_1_2" localSheetId="13" hidden="1">{"'Gráfico Prod Km Realizado'!$A$1"}</definedName>
    <definedName name="xxxxxxx_1_2" hidden="1">{"'Gráfico Prod Km Realizado'!$A$1"}</definedName>
    <definedName name="xxxxxxx_2" localSheetId="13" hidden="1">{"'Gráfico Prod Km Realizado'!$A$1"}</definedName>
    <definedName name="xxxxxxx_2" hidden="1">{"'Gráfico Prod Km Realizado'!$A$1"}</definedName>
    <definedName name="xxxxxxxx" localSheetId="13" hidden="1">{"'Quadro'!$A$4:$BG$78"}</definedName>
    <definedName name="xxxxxxxx" hidden="1">{"'Quadro'!$A$4:$BG$78"}</definedName>
    <definedName name="xxxxxxxxxx" localSheetId="13" hidden="1">{"'gráf jan00'!$A$1:$AK$41"}</definedName>
    <definedName name="xxxxxxxxxx" hidden="1">{"'gráf jan00'!$A$1:$AK$41"}</definedName>
    <definedName name="xxxxxxxxxxx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z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xxxxz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xxxyyy" localSheetId="13" hidden="1">{"'Quadro'!$A$4:$BG$78"}</definedName>
    <definedName name="xxxyyy" hidden="1">{"'Quadro'!$A$4:$BG$78"}</definedName>
    <definedName name="xxxyyy_1" localSheetId="13" hidden="1">{"'Quadro'!$A$4:$BG$78"}</definedName>
    <definedName name="xxxyyy_1" hidden="1">{"'Quadro'!$A$4:$BG$78"}</definedName>
    <definedName name="xxxyyy_1_1" localSheetId="13" hidden="1">{"'Quadro'!$A$4:$BG$78"}</definedName>
    <definedName name="xxxyyy_1_1" hidden="1">{"'Quadro'!$A$4:$BG$78"}</definedName>
    <definedName name="xxxyyy_1_1_1" localSheetId="13" hidden="1">{"'Quadro'!$A$4:$BG$78"}</definedName>
    <definedName name="xxxyyy_1_1_1" hidden="1">{"'Quadro'!$A$4:$BG$78"}</definedName>
    <definedName name="xxxyyy_1_2" localSheetId="13" hidden="1">{"'Quadro'!$A$4:$BG$78"}</definedName>
    <definedName name="xxxyyy_1_2" hidden="1">{"'Quadro'!$A$4:$BG$78"}</definedName>
    <definedName name="xxxyyy_2" localSheetId="13" hidden="1">{"'Quadro'!$A$4:$BG$78"}</definedName>
    <definedName name="xxxyyy_2" hidden="1">{"'Quadro'!$A$4:$BG$78"}</definedName>
    <definedName name="xz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y_1" localSheetId="13" hidden="1">{#N/A,#N/A,FALSE,"PCOL"}</definedName>
    <definedName name="y_1" hidden="1">{#N/A,#N/A,FALSE,"PCOL"}</definedName>
    <definedName name="y_1_1" localSheetId="13" hidden="1">{#N/A,#N/A,FALSE,"PCOL"}</definedName>
    <definedName name="y_1_1" hidden="1">{#N/A,#N/A,FALSE,"PCOL"}</definedName>
    <definedName name="y_1_1_1" localSheetId="13" hidden="1">{#N/A,#N/A,FALSE,"PCOL"}</definedName>
    <definedName name="y_1_1_1" hidden="1">{#N/A,#N/A,FALSE,"PCOL"}</definedName>
    <definedName name="y_1_2" localSheetId="13" hidden="1">{#N/A,#N/A,FALSE,"PCOL"}</definedName>
    <definedName name="y_1_2" hidden="1">{#N/A,#N/A,FALSE,"PCOL"}</definedName>
    <definedName name="y_2" localSheetId="13" hidden="1">{#N/A,#N/A,FALSE,"PCOL"}</definedName>
    <definedName name="y_2" hidden="1">{#N/A,#N/A,FALSE,"PCOL"}</definedName>
    <definedName name="ye" localSheetId="13" hidden="1">{"'CptDifn'!$AA$32:$AG$32"}</definedName>
    <definedName name="ye" hidden="1">{"'CptDifn'!$AA$32:$AG$32"}</definedName>
    <definedName name="ye_1" localSheetId="13" hidden="1">{"'CptDifn'!$AA$32:$AG$32"}</definedName>
    <definedName name="ye_1" hidden="1">{"'CptDifn'!$AA$32:$AG$32"}</definedName>
    <definedName name="ye_1_1" localSheetId="13" hidden="1">{"'CptDifn'!$AA$32:$AG$32"}</definedName>
    <definedName name="ye_1_1" hidden="1">{"'CptDifn'!$AA$32:$AG$32"}</definedName>
    <definedName name="ye_1_1_1" localSheetId="13" hidden="1">{"'CptDifn'!$AA$32:$AG$32"}</definedName>
    <definedName name="ye_1_1_1" hidden="1">{"'CptDifn'!$AA$32:$AG$32"}</definedName>
    <definedName name="ye_1_2" localSheetId="13" hidden="1">{"'CptDifn'!$AA$32:$AG$32"}</definedName>
    <definedName name="ye_1_2" hidden="1">{"'CptDifn'!$AA$32:$AG$32"}</definedName>
    <definedName name="ye_2" localSheetId="13" hidden="1">{"'CptDifn'!$AA$32:$AG$32"}</definedName>
    <definedName name="ye_2" hidden="1">{"'CptDifn'!$AA$32:$AG$32"}</definedName>
    <definedName name="yery" localSheetId="13" hidden="1">{"'CptDifn'!$AA$32:$AG$32"}</definedName>
    <definedName name="yery" hidden="1">{"'CptDifn'!$AA$32:$AG$32"}</definedName>
    <definedName name="yery_1" localSheetId="13" hidden="1">{"'CptDifn'!$AA$32:$AG$32"}</definedName>
    <definedName name="yery_1" hidden="1">{"'CptDifn'!$AA$32:$AG$32"}</definedName>
    <definedName name="yery_1_1" localSheetId="13" hidden="1">{"'CptDifn'!$AA$32:$AG$32"}</definedName>
    <definedName name="yery_1_1" hidden="1">{"'CptDifn'!$AA$32:$AG$32"}</definedName>
    <definedName name="yery_1_1_1" localSheetId="13" hidden="1">{"'CptDifn'!$AA$32:$AG$32"}</definedName>
    <definedName name="yery_1_1_1" hidden="1">{"'CptDifn'!$AA$32:$AG$32"}</definedName>
    <definedName name="yery_1_2" localSheetId="13" hidden="1">{"'CptDifn'!$AA$32:$AG$32"}</definedName>
    <definedName name="yery_1_2" hidden="1">{"'CptDifn'!$AA$32:$AG$32"}</definedName>
    <definedName name="yery_2" localSheetId="13" hidden="1">{"'CptDifn'!$AA$32:$AG$32"}</definedName>
    <definedName name="yery_2" hidden="1">{"'CptDifn'!$AA$32:$AG$32"}</definedName>
    <definedName name="ygv" localSheetId="13" hidden="1">{#N/A,#N/A,FALSE,"PCOL"}</definedName>
    <definedName name="ygv" hidden="1">{#N/A,#N/A,FALSE,"PCOL"}</definedName>
    <definedName name="ygv_1" localSheetId="13" hidden="1">{#N/A,#N/A,FALSE,"PCOL"}</definedName>
    <definedName name="ygv_1" hidden="1">{#N/A,#N/A,FALSE,"PCOL"}</definedName>
    <definedName name="ygv_1_1" localSheetId="13" hidden="1">{#N/A,#N/A,FALSE,"PCOL"}</definedName>
    <definedName name="ygv_1_1" hidden="1">{#N/A,#N/A,FALSE,"PCOL"}</definedName>
    <definedName name="ygv_1_1_1" localSheetId="13" hidden="1">{#N/A,#N/A,FALSE,"PCOL"}</definedName>
    <definedName name="ygv_1_1_1" hidden="1">{#N/A,#N/A,FALSE,"PCOL"}</definedName>
    <definedName name="ygv_1_2" localSheetId="13" hidden="1">{#N/A,#N/A,FALSE,"PCOL"}</definedName>
    <definedName name="ygv_1_2" hidden="1">{#N/A,#N/A,FALSE,"PCOL"}</definedName>
    <definedName name="ygv_2" localSheetId="13" hidden="1">{#N/A,#N/A,FALSE,"PCOL"}</definedName>
    <definedName name="ygv_2" hidden="1">{#N/A,#N/A,FALSE,"PCOL"}</definedName>
    <definedName name="yhn" localSheetId="13" hidden="1">{"'gráf jan00'!$A$1:$AK$41"}</definedName>
    <definedName name="yhn" hidden="1">{"'gráf jan00'!$A$1:$AK$41"}</definedName>
    <definedName name="yhn_1" localSheetId="13" hidden="1">{"'gráf jan00'!$A$1:$AK$41"}</definedName>
    <definedName name="yhn_1" hidden="1">{"'gráf jan00'!$A$1:$AK$41"}</definedName>
    <definedName name="yhn_1_1" localSheetId="13" hidden="1">{"'gráf jan00'!$A$1:$AK$41"}</definedName>
    <definedName name="yhn_1_1" hidden="1">{"'gráf jan00'!$A$1:$AK$41"}</definedName>
    <definedName name="yhn_1_1_1" localSheetId="13" hidden="1">{"'gráf jan00'!$A$1:$AK$41"}</definedName>
    <definedName name="yhn_1_1_1" hidden="1">{"'gráf jan00'!$A$1:$AK$41"}</definedName>
    <definedName name="yhn_1_2" localSheetId="13" hidden="1">{"'gráf jan00'!$A$1:$AK$41"}</definedName>
    <definedName name="yhn_1_2" hidden="1">{"'gráf jan00'!$A$1:$AK$41"}</definedName>
    <definedName name="yhn_2" localSheetId="13" hidden="1">{"'gráf jan00'!$A$1:$AK$41"}</definedName>
    <definedName name="yhn_2" hidden="1">{"'gráf jan00'!$A$1:$AK$41"}</definedName>
    <definedName name="yio" localSheetId="13" hidden="1">{"'CptDifn'!$AA$32:$AG$32"}</definedName>
    <definedName name="yio" hidden="1">{"'CptDifn'!$AA$32:$AG$32"}</definedName>
    <definedName name="yio_1" localSheetId="13" hidden="1">{"'CptDifn'!$AA$32:$AG$32"}</definedName>
    <definedName name="yio_1" hidden="1">{"'CptDifn'!$AA$32:$AG$32"}</definedName>
    <definedName name="yio_1_1" localSheetId="13" hidden="1">{"'CptDifn'!$AA$32:$AG$32"}</definedName>
    <definedName name="yio_1_1" hidden="1">{"'CptDifn'!$AA$32:$AG$32"}</definedName>
    <definedName name="yio_1_1_1" localSheetId="13" hidden="1">{"'CptDifn'!$AA$32:$AG$32"}</definedName>
    <definedName name="yio_1_1_1" hidden="1">{"'CptDifn'!$AA$32:$AG$32"}</definedName>
    <definedName name="yio_1_2" localSheetId="13" hidden="1">{"'CptDifn'!$AA$32:$AG$32"}</definedName>
    <definedName name="yio_1_2" hidden="1">{"'CptDifn'!$AA$32:$AG$32"}</definedName>
    <definedName name="yio_2" localSheetId="13" hidden="1">{"'CptDifn'!$AA$32:$AG$32"}</definedName>
    <definedName name="yio_2" hidden="1">{"'CptDifn'!$AA$32:$AG$32"}</definedName>
    <definedName name="yioy" localSheetId="13" hidden="1">{"'gráf jan00'!$A$1:$AK$41"}</definedName>
    <definedName name="yioy" hidden="1">{"'gráf jan00'!$A$1:$AK$41"}</definedName>
    <definedName name="yioy_1" localSheetId="13" hidden="1">{"'gráf jan00'!$A$1:$AK$41"}</definedName>
    <definedName name="yioy_1" hidden="1">{"'gráf jan00'!$A$1:$AK$41"}</definedName>
    <definedName name="yioy_1_1" localSheetId="13" hidden="1">{"'gráf jan00'!$A$1:$AK$41"}</definedName>
    <definedName name="yioy_1_1" hidden="1">{"'gráf jan00'!$A$1:$AK$41"}</definedName>
    <definedName name="yioy_1_1_1" localSheetId="13" hidden="1">{"'gráf jan00'!$A$1:$AK$41"}</definedName>
    <definedName name="yioy_1_1_1" hidden="1">{"'gráf jan00'!$A$1:$AK$41"}</definedName>
    <definedName name="yioy_1_2" localSheetId="13" hidden="1">{"'gráf jan00'!$A$1:$AK$41"}</definedName>
    <definedName name="yioy_1_2" hidden="1">{"'gráf jan00'!$A$1:$AK$41"}</definedName>
    <definedName name="yioy_2" localSheetId="13" hidden="1">{"'gráf jan00'!$A$1:$AK$41"}</definedName>
    <definedName name="yioy_2" hidden="1">{"'gráf jan00'!$A$1:$AK$41"}</definedName>
    <definedName name="yiuti" localSheetId="13" hidden="1">{"'CptDifn'!$AA$32:$AG$32"}</definedName>
    <definedName name="yiuti" hidden="1">{"'CptDifn'!$AA$32:$AG$32"}</definedName>
    <definedName name="yiuti_1" localSheetId="13" hidden="1">{"'CptDifn'!$AA$32:$AG$32"}</definedName>
    <definedName name="yiuti_1" hidden="1">{"'CptDifn'!$AA$32:$AG$32"}</definedName>
    <definedName name="yiuti_1_1" localSheetId="13" hidden="1">{"'CptDifn'!$AA$32:$AG$32"}</definedName>
    <definedName name="yiuti_1_1" hidden="1">{"'CptDifn'!$AA$32:$AG$32"}</definedName>
    <definedName name="yiuti_1_1_1" localSheetId="13" hidden="1">{"'CptDifn'!$AA$32:$AG$32"}</definedName>
    <definedName name="yiuti_1_1_1" hidden="1">{"'CptDifn'!$AA$32:$AG$32"}</definedName>
    <definedName name="yiuti_1_2" localSheetId="13" hidden="1">{"'CptDifn'!$AA$32:$AG$32"}</definedName>
    <definedName name="yiuti_1_2" hidden="1">{"'CptDifn'!$AA$32:$AG$32"}</definedName>
    <definedName name="yiuti_2" localSheetId="13" hidden="1">{"'CptDifn'!$AA$32:$AG$32"}</definedName>
    <definedName name="yiuti_2" hidden="1">{"'CptDifn'!$AA$32:$AG$32"}</definedName>
    <definedName name="YJJYJ" localSheetId="13" hidden="1">{#N/A,#N/A,TRUE,"BD 97";#N/A,#N/A,TRUE,"IR E CS 1997";#N/A,#N/A,TRUE,"CONTINGÊNCIAS";#N/A,#N/A,TRUE,"AD_EX_97";#N/A,#N/A,TRUE,"PR ND";#N/A,#N/A,TRUE,"8191";#N/A,#N/A,TRUE,"8383";#N/A,#N/A,TRUE,"MP 1024"}</definedName>
    <definedName name="YJJYJ" hidden="1">{#N/A,#N/A,TRUE,"BD 97";#N/A,#N/A,TRUE,"IR E CS 1997";#N/A,#N/A,TRUE,"CONTINGÊNCIAS";#N/A,#N/A,TRUE,"AD_EX_97";#N/A,#N/A,TRUE,"PR ND";#N/A,#N/A,TRUE,"8191";#N/A,#N/A,TRUE,"8383";#N/A,#N/A,TRUE,"MP 1024"}</definedName>
    <definedName name="YJJYJ_1" localSheetId="13" hidden="1">{#N/A,#N/A,TRUE,"BD 97";#N/A,#N/A,TRUE,"IR E CS 1997";#N/A,#N/A,TRUE,"CONTINGÊNCIAS";#N/A,#N/A,TRUE,"AD_EX_97";#N/A,#N/A,TRUE,"PR ND";#N/A,#N/A,TRUE,"8191";#N/A,#N/A,TRUE,"8383";#N/A,#N/A,TRUE,"MP 1024"}</definedName>
    <definedName name="YJJYJ_1" hidden="1">{#N/A,#N/A,TRUE,"BD 97";#N/A,#N/A,TRUE,"IR E CS 1997";#N/A,#N/A,TRUE,"CONTINGÊNCIAS";#N/A,#N/A,TRUE,"AD_EX_97";#N/A,#N/A,TRUE,"PR ND";#N/A,#N/A,TRUE,"8191";#N/A,#N/A,TRUE,"8383";#N/A,#N/A,TRUE,"MP 1024"}</definedName>
    <definedName name="YO" localSheetId="13" hidden="1">{"'Quadro'!$A$4:$BG$78"}</definedName>
    <definedName name="YO" hidden="1">{"'Quadro'!$A$4:$BG$78"}</definedName>
    <definedName name="YO_1" localSheetId="13" hidden="1">{"'Quadro'!$A$4:$BG$78"}</definedName>
    <definedName name="YO_1" hidden="1">{"'Quadro'!$A$4:$BG$78"}</definedName>
    <definedName name="YO_1_1" localSheetId="13" hidden="1">{"'Quadro'!$A$4:$BG$78"}</definedName>
    <definedName name="YO_1_1" hidden="1">{"'Quadro'!$A$4:$BG$78"}</definedName>
    <definedName name="YO_1_1_1" localSheetId="13" hidden="1">{"'Quadro'!$A$4:$BG$78"}</definedName>
    <definedName name="YO_1_1_1" hidden="1">{"'Quadro'!$A$4:$BG$78"}</definedName>
    <definedName name="YO_1_2" localSheetId="13" hidden="1">{"'Quadro'!$A$4:$BG$78"}</definedName>
    <definedName name="YO_1_2" hidden="1">{"'Quadro'!$A$4:$BG$78"}</definedName>
    <definedName name="YO_2" localSheetId="13" hidden="1">{"'Quadro'!$A$4:$BG$78"}</definedName>
    <definedName name="YO_2" hidden="1">{"'Quadro'!$A$4:$BG$78"}</definedName>
    <definedName name="YT" localSheetId="13" hidden="1">{#N/A,#N/A,FALSE,"RESUMO-BB1";#N/A,#N/A,FALSE,"MOD-A01-R - BB1";#N/A,#N/A,FALSE,"URB-BB1"}</definedName>
    <definedName name="YT" hidden="1">{#N/A,#N/A,FALSE,"RESUMO-BB1";#N/A,#N/A,FALSE,"MOD-A01-R - BB1";#N/A,#N/A,FALSE,"URB-BB1"}</definedName>
    <definedName name="ytr" localSheetId="13" hidden="1">{"'CptDifn'!$AA$32:$AG$32"}</definedName>
    <definedName name="ytr" hidden="1">{"'CptDifn'!$AA$32:$AG$32"}</definedName>
    <definedName name="ytr_1" localSheetId="13" hidden="1">{"'CptDifn'!$AA$32:$AG$32"}</definedName>
    <definedName name="ytr_1" hidden="1">{"'CptDifn'!$AA$32:$AG$32"}</definedName>
    <definedName name="ytr_1_1" localSheetId="13" hidden="1">{"'CptDifn'!$AA$32:$AG$32"}</definedName>
    <definedName name="ytr_1_1" hidden="1">{"'CptDifn'!$AA$32:$AG$32"}</definedName>
    <definedName name="ytr_1_1_1" localSheetId="13" hidden="1">{"'CptDifn'!$AA$32:$AG$32"}</definedName>
    <definedName name="ytr_1_1_1" hidden="1">{"'CptDifn'!$AA$32:$AG$32"}</definedName>
    <definedName name="ytr_1_2" localSheetId="13" hidden="1">{"'CptDifn'!$AA$32:$AG$32"}</definedName>
    <definedName name="ytr_1_2" hidden="1">{"'CptDifn'!$AA$32:$AG$32"}</definedName>
    <definedName name="ytr_2" localSheetId="13" hidden="1">{"'CptDifn'!$AA$32:$AG$32"}</definedName>
    <definedName name="ytr_2" hidden="1">{"'CptDifn'!$AA$32:$AG$32"}</definedName>
    <definedName name="ytukyu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tukyu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tyt" localSheetId="13" hidden="1">{"CAPA",#N/A,FALSE,"CAPA"}</definedName>
    <definedName name="ytyt" hidden="1">{"CAPA",#N/A,FALSE,"CAPA"}</definedName>
    <definedName name="ytytyre" localSheetId="13" hidden="1">{"CAPA",#N/A,FALSE,"CAPA"}</definedName>
    <definedName name="ytytyre" hidden="1">{"CAPA",#N/A,FALSE,"CAPA"}</definedName>
    <definedName name="yu" localSheetId="13" hidden="1">{"'CptDifn'!$AA$32:$AG$32"}</definedName>
    <definedName name="yu" hidden="1">{"'CptDifn'!$AA$32:$AG$32"}</definedName>
    <definedName name="yu_1" localSheetId="13" hidden="1">{"'CptDifn'!$AA$32:$AG$32"}</definedName>
    <definedName name="yu_1" hidden="1">{"'CptDifn'!$AA$32:$AG$32"}</definedName>
    <definedName name="yu_1_1" localSheetId="13" hidden="1">{"'CptDifn'!$AA$32:$AG$32"}</definedName>
    <definedName name="yu_1_1" hidden="1">{"'CptDifn'!$AA$32:$AG$32"}</definedName>
    <definedName name="yu_1_1_1" localSheetId="13" hidden="1">{"'CptDifn'!$AA$32:$AG$32"}</definedName>
    <definedName name="yu_1_1_1" hidden="1">{"'CptDifn'!$AA$32:$AG$32"}</definedName>
    <definedName name="yu_1_2" localSheetId="13" hidden="1">{"'CptDifn'!$AA$32:$AG$32"}</definedName>
    <definedName name="yu_1_2" hidden="1">{"'CptDifn'!$AA$32:$AG$32"}</definedName>
    <definedName name="yu_2" localSheetId="13" hidden="1">{"'CptDifn'!$AA$32:$AG$32"}</definedName>
    <definedName name="yu_2" hidden="1">{"'CptDifn'!$AA$32:$AG$32"}</definedName>
    <definedName name="yujryuj" localSheetId="13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jryuj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yukyuk8" localSheetId="13" hidden="1">{"'CptDifn'!$AA$32:$AG$32"}</definedName>
    <definedName name="yukyuk8" hidden="1">{"'CptDifn'!$AA$32:$AG$32"}</definedName>
    <definedName name="yurtyutr" localSheetId="13" hidden="1">{"'gráf jan00'!$A$1:$AK$41"}</definedName>
    <definedName name="yurtyutr" hidden="1">{"'gráf jan00'!$A$1:$AK$41"}</definedName>
    <definedName name="yurtyutr_1" localSheetId="13" hidden="1">{"'gráf jan00'!$A$1:$AK$41"}</definedName>
    <definedName name="yurtyutr_1" hidden="1">{"'gráf jan00'!$A$1:$AK$41"}</definedName>
    <definedName name="yurtyutr_1_1" localSheetId="13" hidden="1">{"'gráf jan00'!$A$1:$AK$41"}</definedName>
    <definedName name="yurtyutr_1_1" hidden="1">{"'gráf jan00'!$A$1:$AK$41"}</definedName>
    <definedName name="yurtyutr_1_1_1" localSheetId="13" hidden="1">{"'gráf jan00'!$A$1:$AK$41"}</definedName>
    <definedName name="yurtyutr_1_1_1" hidden="1">{"'gráf jan00'!$A$1:$AK$41"}</definedName>
    <definedName name="yurtyutr_1_2" localSheetId="13" hidden="1">{"'gráf jan00'!$A$1:$AK$41"}</definedName>
    <definedName name="yurtyutr_1_2" hidden="1">{"'gráf jan00'!$A$1:$AK$41"}</definedName>
    <definedName name="yurtyutr_2" localSheetId="13" hidden="1">{"'gráf jan00'!$A$1:$AK$41"}</definedName>
    <definedName name="yurtyutr_2" hidden="1">{"'gráf jan00'!$A$1:$AK$41"}</definedName>
    <definedName name="yutyui" localSheetId="13" hidden="1">{"'CptDifn'!$AA$32:$AG$32"}</definedName>
    <definedName name="yutyui" hidden="1">{"'CptDifn'!$AA$32:$AG$32"}</definedName>
    <definedName name="yutyui_1" localSheetId="13" hidden="1">{"'CptDifn'!$AA$32:$AG$32"}</definedName>
    <definedName name="yutyui_1" hidden="1">{"'CptDifn'!$AA$32:$AG$32"}</definedName>
    <definedName name="yutyui_1_1" localSheetId="13" hidden="1">{"'CptDifn'!$AA$32:$AG$32"}</definedName>
    <definedName name="yutyui_1_1" hidden="1">{"'CptDifn'!$AA$32:$AG$32"}</definedName>
    <definedName name="yutyui_1_1_1" localSheetId="13" hidden="1">{"'CptDifn'!$AA$32:$AG$32"}</definedName>
    <definedName name="yutyui_1_1_1" hidden="1">{"'CptDifn'!$AA$32:$AG$32"}</definedName>
    <definedName name="yutyui_1_2" localSheetId="13" hidden="1">{"'CptDifn'!$AA$32:$AG$32"}</definedName>
    <definedName name="yutyui_1_2" hidden="1">{"'CptDifn'!$AA$32:$AG$32"}</definedName>
    <definedName name="yutyui_2" localSheetId="13" hidden="1">{"'CptDifn'!$AA$32:$AG$32"}</definedName>
    <definedName name="yutyui_2" hidden="1">{"'CptDifn'!$AA$32:$AG$32"}</definedName>
    <definedName name="yuyuo" localSheetId="13" hidden="1">{"'CptDifn'!$AA$32:$AG$32"}</definedName>
    <definedName name="yuyuo" hidden="1">{"'CptDifn'!$AA$32:$AG$32"}</definedName>
    <definedName name="yuyuo_1" localSheetId="13" hidden="1">{"'CptDifn'!$AA$32:$AG$32"}</definedName>
    <definedName name="yuyuo_1" hidden="1">{"'CptDifn'!$AA$32:$AG$32"}</definedName>
    <definedName name="yuyuo_1_1" localSheetId="13" hidden="1">{"'CptDifn'!$AA$32:$AG$32"}</definedName>
    <definedName name="yuyuo_1_1" hidden="1">{"'CptDifn'!$AA$32:$AG$32"}</definedName>
    <definedName name="yuyuo_1_1_1" localSheetId="13" hidden="1">{"'CptDifn'!$AA$32:$AG$32"}</definedName>
    <definedName name="yuyuo_1_1_1" hidden="1">{"'CptDifn'!$AA$32:$AG$32"}</definedName>
    <definedName name="yuyuo_1_2" localSheetId="13" hidden="1">{"'CptDifn'!$AA$32:$AG$32"}</definedName>
    <definedName name="yuyuo_1_2" hidden="1">{"'CptDifn'!$AA$32:$AG$32"}</definedName>
    <definedName name="yuyuo_2" localSheetId="13" hidden="1">{"'CptDifn'!$AA$32:$AG$32"}</definedName>
    <definedName name="yuyuo_2" hidden="1">{"'CptDifn'!$AA$32:$AG$32"}</definedName>
    <definedName name="yy" hidden="1">#REF!</definedName>
    <definedName name="yywweer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wwe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localSheetId="13" hidden="1">{"'CptDifn'!$AA$32:$AG$32"}</definedName>
    <definedName name="yyy" hidden="1">{"'CptDifn'!$AA$32:$AG$32"}</definedName>
    <definedName name="yyyy" localSheetId="13" hidden="1">{"'CptDifn'!$AA$32:$AG$32"}</definedName>
    <definedName name="yyyy" hidden="1">{"'CptDifn'!$AA$32:$AG$32"}</definedName>
    <definedName name="yyyy_1" localSheetId="13" hidden="1">{"'CptDifn'!$AA$32:$AG$32"}</definedName>
    <definedName name="yyyy_1" hidden="1">{"'CptDifn'!$AA$32:$AG$32"}</definedName>
    <definedName name="yyyy_1_1" localSheetId="13" hidden="1">{"'CptDifn'!$AA$32:$AG$32"}</definedName>
    <definedName name="yyyy_1_1" hidden="1">{"'CptDifn'!$AA$32:$AG$32"}</definedName>
    <definedName name="yyyy_1_1_1" localSheetId="13" hidden="1">{"'CptDifn'!$AA$32:$AG$32"}</definedName>
    <definedName name="yyyy_1_1_1" hidden="1">{"'CptDifn'!$AA$32:$AG$32"}</definedName>
    <definedName name="yyyy_1_2" localSheetId="13" hidden="1">{"'CptDifn'!$AA$32:$AG$32"}</definedName>
    <definedName name="yyyy_1_2" hidden="1">{"'CptDifn'!$AA$32:$AG$32"}</definedName>
    <definedName name="yyyy_2" localSheetId="13" hidden="1">{"'CptDifn'!$AA$32:$AG$32"}</definedName>
    <definedName name="yyyy_2" hidden="1">{"'CptDifn'!$AA$32:$AG$32"}</definedName>
    <definedName name="yyyyyy" localSheetId="13" hidden="1">{"'CptDifn'!$AA$32:$AG$32"}</definedName>
    <definedName name="yyyyyy" hidden="1">{"'CptDifn'!$AA$32:$AG$32"}</definedName>
    <definedName name="yyyyyy_1" localSheetId="13" hidden="1">{"'CptDifn'!$AA$32:$AG$32"}</definedName>
    <definedName name="yyyyyy_1" hidden="1">{"'CptDifn'!$AA$32:$AG$32"}</definedName>
    <definedName name="yyyyyy_1_1" localSheetId="13" hidden="1">{"'CptDifn'!$AA$32:$AG$32"}</definedName>
    <definedName name="yyyyyy_1_1" hidden="1">{"'CptDifn'!$AA$32:$AG$32"}</definedName>
    <definedName name="yyyyyy_1_1_1" localSheetId="13" hidden="1">{"'CptDifn'!$AA$32:$AG$32"}</definedName>
    <definedName name="yyyyyy_1_1_1" hidden="1">{"'CptDifn'!$AA$32:$AG$32"}</definedName>
    <definedName name="yyyyyy_1_2" localSheetId="13" hidden="1">{"'CptDifn'!$AA$32:$AG$32"}</definedName>
    <definedName name="yyyyyy_1_2" hidden="1">{"'CptDifn'!$AA$32:$AG$32"}</definedName>
    <definedName name="yyyyyy_2" localSheetId="13" hidden="1">{"'CptDifn'!$AA$32:$AG$32"}</definedName>
    <definedName name="yyyyyy_2" hidden="1">{"'CptDifn'!$AA$32:$AG$32"}</definedName>
    <definedName name="Z" hidden="1">#REF!</definedName>
    <definedName name="z\" hidden="1">#REF!</definedName>
    <definedName name="Z_00522606_ED06_11D8_93C6_00A0248BD7D0_.wvu.Cols" hidden="1">#REF!</definedName>
    <definedName name="Z_00522606_ED06_11D8_93C6_00A0248BD7D0_.wvu.PrintArea" hidden="1">#REF!</definedName>
    <definedName name="Z_00522606_ED06_11D8_93C6_00A0248BD7D0_.wvu.Rows" hidden="1">#REF!,#REF!,#REF!,#REF!,#REF!,#REF!,#REF!,#REF!,#REF!,#REF!,#REF!,#REF!,#REF!,#REF!,#REF!,#REF!</definedName>
    <definedName name="Z_022B7420_7F94_427F_B370_84030F9B3342_.wvu.FilterData" hidden="1">#REF!</definedName>
    <definedName name="Z_04BC043C_175B_412D_8093_6F29CD74FBAE_.wvu.FilterData" hidden="1">#REF!</definedName>
    <definedName name="Z_058B9256_CB4D_4C39_834D_D693FEEB491F_.wvu.FilterData" hidden="1">#REF!</definedName>
    <definedName name="Z_05D1A71D_3B7B_4FB7_8DF3_B8E29CA3927A_.wvu.FilterData" hidden="1">#REF!</definedName>
    <definedName name="Z_07C2CF55_E6DF_411A_AB00_7E155615468C_.wvu.FilterData" hidden="1">#REF!</definedName>
    <definedName name="Z_07E722EC_7B1C_4F83_A259_4832779D6419_.wvu.Cols" hidden="1">#N/A</definedName>
    <definedName name="Z_07E722EC_7B1C_4F83_A259_4832779D6419_.wvu.FilterData" hidden="1">#N/A</definedName>
    <definedName name="Z_07E722EC_7B1C_4F83_A259_4832779D6419_.wvu.PrintArea" hidden="1">#N/A</definedName>
    <definedName name="Z_07E722EC_7B1C_4F83_A259_4832779D6419_.wvu.PrintTitles" hidden="1">#N/A</definedName>
    <definedName name="Z_09F1F36E_B8A3_491C_89C9_D00232BEB8F7_.wvu.FilterData" hidden="1">#REF!</definedName>
    <definedName name="Z_0B1003A7_69DB_4D5B_966D_57B9E8AF76FB_.wvu.FilterData" hidden="1">#REF!</definedName>
    <definedName name="Z_0C3EE359_64F6_4049_9576_8EACA8563EA4_.wvu.FilterData" hidden="1">#REF!</definedName>
    <definedName name="Z_0D05AC4E_32D3_4985_8208_9776E00AC749_.wvu.FilterData" hidden="1">#REF!</definedName>
    <definedName name="Z_0D6582A3_B7B5_477E_ADE0_78783771D17C_.wvu.Cols" hidden="1">#N/A</definedName>
    <definedName name="Z_0DC459DE_F68C_4E33_8D1E_F1663ABAC944_.wvu.FilterData" hidden="1">#REF!</definedName>
    <definedName name="Z_0FACBA89_1203_4ED8_87E5_EC1D45B051B7_.wvu.FilterData" hidden="1">#REF!</definedName>
    <definedName name="Z_0FEA3536_5108_4591_BECF_C3181387F85F_.wvu.FilterData" hidden="1">#REF!</definedName>
    <definedName name="Z_0FEFDB42_ECBC_4500_A6C8_FEE3D368790B_.wvu.FilterData" hidden="1">#REF!</definedName>
    <definedName name="Z_110A0651_47C7_408E_B3BF_0C80D30B95FC_.wvu.FilterData" hidden="1">#REF!</definedName>
    <definedName name="Z_128E64DD_BE84_40EE_A6D2_C9B0EB25CBBD_.wvu.FilterData" hidden="1">#REF!</definedName>
    <definedName name="Z_12F2973E_0018_407B_98AD_CD9C5D1F65FA_.wvu.FilterData" hidden="1">#REF!</definedName>
    <definedName name="Z_137DAE61_8A8D_4219_A4CC_0EEC18A94882_.wvu.FilterData" hidden="1">#REF!</definedName>
    <definedName name="Z_13E06FB5_D019_406D_B278_1B53AD2F6386_.wvu.FilterData" hidden="1">#REF!</definedName>
    <definedName name="Z_146D92FF_DFCA_47DC_9CF6_0D07F916365B_.wvu.Cols" hidden="1">#REF!,#REF!,#REF!,#REF!</definedName>
    <definedName name="Z_146D92FF_DFCA_47DC_9CF6_0D07F916365B_.wvu.FilterData" hidden="1">#REF!</definedName>
    <definedName name="Z_14D375AC_5615_46DE_8EE3_95915B2A8B54_.wvu.FilterData" hidden="1">#REF!</definedName>
    <definedName name="Z_15B5DC78_B02F_4AC6_8572_015040A55619_.wvu.FilterData" hidden="1">#REF!</definedName>
    <definedName name="Z_166D6F0F_4D44_46E7_8C36_48FD4848B5AA_.wvu.FilterData" hidden="1">#REF!</definedName>
    <definedName name="Z_16FAB836_2255_4D4C_90E4_6B46255F3759_.wvu.FilterData" hidden="1">#REF!</definedName>
    <definedName name="Z_198D391C_95CB_49F5_8924_5FEA3CE5C98A_.wvu.FilterData" hidden="1">#REF!</definedName>
    <definedName name="Z_1D9C37CC_3E33_4D4D_B7CD_819F75C83D65_.wvu.FilterData" hidden="1">#REF!</definedName>
    <definedName name="Z_1DF9838C_880D_4C4E_BFFE_89B5894EC40F_.wvu.FilterData" hidden="1">#REF!</definedName>
    <definedName name="Z_1EF42BFC_874B_4E01_B67D_1607E823ACD0_.wvu.FilterData" hidden="1">#REF!</definedName>
    <definedName name="Z_1F94C6E7_3CCA_4599_AF6F_4D6291B2AD93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20A9AA17_0DEB_4190_8DAD_FC60D0D33A52_.wvu.FilterData" hidden="1">#REF!</definedName>
    <definedName name="Z_2103F656_ECB2_4F99_BE9B_56F4D7A5CEE2_.wvu.FilterData" hidden="1">#REF!</definedName>
    <definedName name="Z_210DF800_4D59_11D6_9DF9_0004AC9599ED_.wvu.Cols" hidden="1">#N/A</definedName>
    <definedName name="Z_2158A2BC_8DB5_455D_AFDE_914B22949288_.wvu.FilterData" hidden="1">#REF!</definedName>
    <definedName name="Z_21A967FF_561E_495F_AEB9_4DD3BEDA53BC_.wvu.FilterData" hidden="1">#REF!</definedName>
    <definedName name="Z_227E7522_DC52_4EA7_A11A_0741FF23CC42_.wvu.FilterData" hidden="1">#REF!</definedName>
    <definedName name="Z_23BA0C23_280B_4568_A53C_1C6D2E85772A_.wvu.FilterData" hidden="1">#REF!</definedName>
    <definedName name="Z_244346C6_3866_4160_9E2E_C77913F25398_.wvu.FilterData" hidden="1">#REF!</definedName>
    <definedName name="Z_2464B443_23DF_40AE_98FE_9730BFE3F231_.wvu.FilterData" hidden="1">#N/A</definedName>
    <definedName name="Z_25117F67_F0EE_43EF_8FF9_79F533CE10B0_.wvu.FilterData" hidden="1">#REF!</definedName>
    <definedName name="Z_259E2DDE_5459_4510_B7A2_66F49964C56E_.wvu.FilterData" hidden="1">#REF!</definedName>
    <definedName name="Z_25C7DFCF_BE54_4A41_B957_DE39B9B2A5B5_.wvu.FilterData" hidden="1">#REF!</definedName>
    <definedName name="Z_272E0E4D_901D_11D7_B59C_0050DAB35C7B_.wvu.FilterData" hidden="1">#REF!</definedName>
    <definedName name="Z_27D9353E_5A5F_49BF_8724_FA312A4073FF_.wvu.FilterData" hidden="1">#REF!</definedName>
    <definedName name="Z_299BE965_B904_49FA_A79D_B9538F94936F_.wvu.FilterData" hidden="1">#REF!</definedName>
    <definedName name="Z_29D37CE9_76D1_4D09_99A0_55ABA6929929_.wvu.FilterData" hidden="1">#REF!</definedName>
    <definedName name="Z_2B5320B8_08D6_11D6_961F_004033E113A7_.wvu.Cols" hidden="1">#REF!</definedName>
    <definedName name="Z_2C05BC27_731C_41F4_980F_CD81E4A7A662_.wvu.FilterData" hidden="1">#REF!</definedName>
    <definedName name="Z_2C0BDCBF_705B_4E5A_9659_05D99EC56641_.wvu.FilterData" hidden="1">#REF!</definedName>
    <definedName name="Z_2CD580B5_D99D_45ED_AC1E_45F8CBBBB9F1_.wvu.FilterData" hidden="1">#REF!</definedName>
    <definedName name="Z_2D98D706_A306_4353_8B3D_DA92F9EAEC9A_.wvu.FilterData" hidden="1">#REF!</definedName>
    <definedName name="Z_2F8736FC_F07E_49E8_9C13_8E0A0F5EFE5F_.wvu.FilterData" hidden="1">#REF!</definedName>
    <definedName name="Z_304C2F7A_D3A6_4DBA_A568_C3E56D7C6E2F_.wvu.FilterData" hidden="1">#REF!</definedName>
    <definedName name="Z_30E0ACE8_B29A_44E9_B542_E8C1CA3FD802_.wvu.FilterData" hidden="1">#REF!</definedName>
    <definedName name="Z_31A27EA2_D574_43B8_A671_7419A12151C9_.wvu.FilterData" hidden="1">#REF!</definedName>
    <definedName name="Z_32D1B352_62AB_4105_8DFC_EAA2DF743365_.wvu.FilterData" hidden="1">#REF!</definedName>
    <definedName name="Z_330DF436_5BED_40AF_AC51_73D268BD9DF4_.wvu.FilterData" hidden="1">#REF!</definedName>
    <definedName name="Z_33B8EF57_2FB1_4600_9590_B0A2F2FE409B_.wvu.FilterData" hidden="1">#REF!</definedName>
    <definedName name="Z_3404588C_6CE7_4C97_A62C_D19D9EE290D3_.wvu.FilterData" hidden="1">#REF!</definedName>
    <definedName name="Z_34E71878_8D1A_4343_91A1_3FE085136D2B_.wvu.FilterData" hidden="1">#REF!</definedName>
    <definedName name="Z_37611AA0_E86A_42C8_8705_108B25E060A1_.wvu.FilterData" hidden="1">#REF!</definedName>
    <definedName name="Z_38FE6CED_4C19_4332_9788_ACC902B20A46_.wvu.FilterData" hidden="1">#REF!</definedName>
    <definedName name="Z_394E75CB_4F7F_4C88_A08F_29E48E587341_.wvu.FilterData" hidden="1">#REF!</definedName>
    <definedName name="Z_3C200595_20A3_4A0C_B071_705F4AD5DAD3_.wvu.FilterData" hidden="1">#REF!</definedName>
    <definedName name="Z_3DBF11C1_AF68_11D6_A998_000629AADC70_.wvu.FilterData" hidden="1">#N/A</definedName>
    <definedName name="Z_3E93FF4A_0B7F_475C_A63C_54FBDB9DB4C5_.wvu.FilterData" hidden="1">#REF!</definedName>
    <definedName name="Z_3FF05DC4_CA9E_470D_A193_91785ACE00EF_.wvu.FilterData" hidden="1">#REF!</definedName>
    <definedName name="Z_43791B95_57D7_42F4_8815_D1B7E488543E_.wvu.FilterData" hidden="1">#REF!</definedName>
    <definedName name="Z_445AA90F_6D9B_40F5_8E1D_CE1EF57CF450_.wvu.FilterData" hidden="1">#REF!</definedName>
    <definedName name="Z_44931E07_568C_11D5_BDEA_0004AC32B916_.wvu.Cols" hidden="1">#N/A</definedName>
    <definedName name="Z_454E0C40_F84F_42A3_A371_6F23C1F38595_.wvu.FilterData" hidden="1">#REF!</definedName>
    <definedName name="Z_4608FCB3_3552_4D58_B6CE_B8F34D78221E_.wvu.FilterData" hidden="1">#REF!</definedName>
    <definedName name="Z_46E47F7C_9185_4E39_BED5_B4A69FF64CC1_.wvu.FilterData" hidden="1">#REF!</definedName>
    <definedName name="Z_48202D5D_77CB_41DE_8C59_9325C98D7C97_.wvu.FilterData" hidden="1">#REF!</definedName>
    <definedName name="Z_48824DFE_B714_4D0B_9E95_F01C5BAD5D1F_.wvu.FilterData" hidden="1">#REF!</definedName>
    <definedName name="Z_4C45D885_33EE_4DA9_BF96_6B10CFBA5596_.wvu.FilterData" hidden="1">#REF!</definedName>
    <definedName name="Z_4D344757_9064_4D2F_A3A5_69132D23B7B9_.wvu.FilterData" hidden="1">#REF!</definedName>
    <definedName name="Z_4E773EE1_0A5B_43A9_9C28_FFB0A27D19C3_.wvu.FilterData" hidden="1">#REF!</definedName>
    <definedName name="Z_5122F04C_91B2_4031_BAE2_43203D520992_.wvu.FilterData" hidden="1">#REF!</definedName>
    <definedName name="Z_52B8D0B0_5872_4367_8D38_9AA5A4B975B3_.wvu.FilterData" hidden="1">#REF!</definedName>
    <definedName name="Z_532423B2_94C7_44C1_9A2A_9712DAE92CE9_.wvu.FilterData" hidden="1">#REF!</definedName>
    <definedName name="Z_53F31130_5EA7_42BA_93EB_88A7CB743782_.wvu.FilterData" hidden="1">#REF!</definedName>
    <definedName name="Z_55213581_1831_4A94_AB4D_23E4F8BC8085_.wvu.FilterData" hidden="1">#REF!</definedName>
    <definedName name="Z_552B9204_1C85_45BC_B148_AF3E206BDAA2_.wvu.FilterData" hidden="1">#REF!</definedName>
    <definedName name="Z_566671FC_5910_47FD_B961_1065A17D262D_.wvu.FilterData" hidden="1">#REF!</definedName>
    <definedName name="Z_569D17FA_30FE_42CA_8D65_E126C1C01EC2_.wvu.FilterData" hidden="1">#REF!</definedName>
    <definedName name="Z_573E904E_5C2F_4CA2_AFCF_918B916322E4_.wvu.FilterData" hidden="1">#REF!</definedName>
    <definedName name="Z_58DA6172_DC47_4A5F_B420_207BB6987764_.wvu.FilterData" hidden="1">#REF!</definedName>
    <definedName name="Z_58FCB891_F6F4_46F2_BF6B_861E585C9231_.wvu.FilterData" hidden="1">#REF!</definedName>
    <definedName name="Z_59A87EBA_E018_40E8_A580_AB2176E95D7E_.wvu.FilterData" hidden="1">#REF!</definedName>
    <definedName name="Z_5A3E740D_87C0_4F85_AB6D_B402AD860D04_.wvu.FilterData" hidden="1">#REF!</definedName>
    <definedName name="Z_5B42E6B5_40AA_4D3F_B932_EF1583491CDE_.wvu.FilterData" hidden="1">#REF!</definedName>
    <definedName name="Z_5B7B4951_7310_4C66_B906_4D046076272E_.wvu.FilterData" hidden="1">#REF!</definedName>
    <definedName name="Z_5D41F4B9_83DF_4509_9C07_453BA5A62846_.wvu.FilterData" hidden="1">#REF!</definedName>
    <definedName name="Z_5DB05E9F_8F3B_4886_A6CB_2CC53331BA7A_.wvu.FilterData" hidden="1">#REF!</definedName>
    <definedName name="Z_5F096896_2CB8_4B96_A0FE_9AB50EEEEFAB_.wvu.FilterData" hidden="1">#REF!</definedName>
    <definedName name="Z_60DF8B29_1C1F_4B50_BDA8_B8E0C7DD04C3_.wvu.Cols" hidden="1">#REF!,#REF!</definedName>
    <definedName name="Z_60DF8B29_1C1F_4B50_BDA8_B8E0C7DD04C3_.wvu.FilterData" hidden="1">#REF!</definedName>
    <definedName name="Z_615F4A4D_D5AB_4A04_81F5_F436484247A5_.wvu.FilterData" hidden="1">#REF!</definedName>
    <definedName name="Z_616443B5_6F0D_4082_9223_F71B54305366_.wvu.FilterData" hidden="1">#REF!</definedName>
    <definedName name="Z_631F0312_B404_409F_AF2B_39FB2D25040B_.wvu.FilterData" hidden="1">#REF!</definedName>
    <definedName name="Z_632CF316_8294_4588_87E1_2B69E184A62B_.wvu.FilterData" hidden="1">#REF!</definedName>
    <definedName name="Z_66D1BA5F_F4AE_443C_8583_CE89D6674A73_.wvu.FilterData" hidden="1">#REF!</definedName>
    <definedName name="Z_66DD4806_8039_438A_B1CE_46CC5B464050_.wvu.FilterData" hidden="1">#REF!</definedName>
    <definedName name="Z_67B65FDF_FF67_490E_B8E5_92DC66C9FC9D_.wvu.FilterData" hidden="1">#REF!</definedName>
    <definedName name="Z_68B709DF_9429_4090_9106_386C5F16C4D7_.wvu.FilterData" hidden="1">#REF!</definedName>
    <definedName name="Z_690BC25F_5AA3_4B4B_9507_8C197E768E98_.wvu.FilterData" hidden="1">#REF!</definedName>
    <definedName name="Z_6A66B8A7_491B_4A29_94A1_39F4FDA32C48_.wvu.FilterData" hidden="1">#REF!</definedName>
    <definedName name="Z_6A6F36C8_24A1_4147_9C63_27B7978935DD_.wvu.FilterData" hidden="1">#REF!</definedName>
    <definedName name="Z_6B671CCF_B5F8_456F_823D_93A4F9AC33F5_.wvu.PrintArea" hidden="1">#N/A</definedName>
    <definedName name="Z_6BE23C86_20C2_4B56_815E_773138022A98_.wvu.Cols" hidden="1">#N/A</definedName>
    <definedName name="Z_6C2050D3_ABE5_4B48_B2A7_DDDD21669987_.wvu.FilterData" hidden="1">#REF!</definedName>
    <definedName name="Z_6CD84A0B_C00D_4BC8_A655_6383CCA4B296_.wvu.FilterData" hidden="1">#REF!</definedName>
    <definedName name="Z_6D5E5F42_E924_48A0_A50F_5BB481AFD1D5_.wvu.FilterData" hidden="1">#REF!</definedName>
    <definedName name="Z_6D789842_F56B_40C4_8907_F36C02855F76_.wvu.FilterData" hidden="1">#REF!</definedName>
    <definedName name="Z_6E345713_0818_471C_B54B_D890B987A0BC_.wvu.FilterData" hidden="1">#REF!</definedName>
    <definedName name="Z_701DEAE4_9CF1_491A_A54B_A6AE3235639D_.wvu.FilterData" hidden="1">#REF!</definedName>
    <definedName name="Z_70ACAE61_1F25_11D3_B062_00104BC637D4_.wvu.Cols" hidden="1">#REF!</definedName>
    <definedName name="Z_70ACAE61_1F25_11D3_B062_00104BC637D4_.wvu.PrintArea" hidden="1">#REF!</definedName>
    <definedName name="Z_70ACAE61_1F25_11D3_B062_00104BC637D4_.wvu.PrintTitles" hidden="1">#REF!</definedName>
    <definedName name="Z_7319B1DA_C8AE_4D1D_AB4C_B14141921483_.wvu.FilterData" hidden="1">#REF!</definedName>
    <definedName name="Z_75A1B66F_9EE1_4406_8264_C9BF12113183_.wvu.FilterData" hidden="1">#REF!</definedName>
    <definedName name="Z_7651BD63_D75B_41A5_B133_06AE6A84AE8F_.wvu.FilterData" hidden="1">#REF!</definedName>
    <definedName name="Z_767B7DB4_B657_4E6E_831B_84CA933FFCBE_.wvu.FilterData" hidden="1">#REF!</definedName>
    <definedName name="Z_76FA93EF_40A9_4929_9B4A_2213742C1620_.wvu.FilterData" hidden="1">#REF!</definedName>
    <definedName name="Z_78A33412_D032_45F7_9C2D_D4A31DB937D9_.wvu.FilterData" hidden="1">#REF!</definedName>
    <definedName name="Z_796E4E5E_16C3_474D_B1D5_F6D39CD34051_.wvu.FilterData" hidden="1">#REF!</definedName>
    <definedName name="Z_799FF90A_59EC_11D7_9495_0002B31BFBD5_.wvu.Cols" hidden="1">#REF!,#REF!</definedName>
    <definedName name="Z_799FF90A_59EC_11D7_9495_0002B31BFBD5_.wvu.Rows" hidden="1">#REF!,#REF!,#REF!,#REF!,#REF!,#REF!,#REF!,#REF!,#REF!,#REF!,#REF!,#REF!</definedName>
    <definedName name="Z_7AE3F8A6_7282_4640_BAE6_7D5F8B45608B_.wvu.Cols" hidden="1">#REF!</definedName>
    <definedName name="Z_7BFA9C41_C881_48A8_90C2_F93F8E16E599_.wvu.FilterData" hidden="1">#REF!</definedName>
    <definedName name="Z_7BFBCE1E_B6C5_4BAC_AD95_2B50D2ED28AB_.wvu.FilterData" hidden="1">#REF!</definedName>
    <definedName name="Z_7C6FEBF3_4382_4282_BBB0_E0269BEE42DE_.wvu.FilterData" hidden="1">#REF!</definedName>
    <definedName name="Z_7D057642_92FA_4DD6_84C5_B10B17893E1F_.wvu.FilterData" hidden="1">#REF!</definedName>
    <definedName name="Z_7ED5F3D1_B838_492E_9467_7E7CE6B348ED_.wvu.FilterData" hidden="1">#REF!</definedName>
    <definedName name="Z_8090FD3B_94DF_4ACF_9708_D5B9ADEFD29C_.wvu.FilterData" hidden="1">#REF!</definedName>
    <definedName name="Z_8149A5A7_8307_4FA6_B457_A66B8A6DFABD_.wvu.FilterData" hidden="1">#REF!</definedName>
    <definedName name="Z_819A0FD3_B678_47E8_9DFB_641B3990B590_.wvu.FilterData" hidden="1">#REF!</definedName>
    <definedName name="Z_82999604_BD48_4054_BDCB_CB8B074A34A3_.wvu.FilterData" hidden="1">#REF!</definedName>
    <definedName name="Z_8473B3F0_0740_4E9F_9BAE_9113E5077DE8_.wvu.FilterData" hidden="1">#REF!</definedName>
    <definedName name="Z_853A3630_011B_4DBA_8B0D_6A4078E80D4A_.wvu.Cols" hidden="1">#N/A</definedName>
    <definedName name="Z_85A83A94_71B4_44C8_8B5A_68CAA2461241_.wvu.FilterData" hidden="1">#REF!</definedName>
    <definedName name="Z_86E0C273_91AF_11D7_9C1E_0004231B06E7_.wvu.FilterData" hidden="1">#REF!</definedName>
    <definedName name="Z_87F04A72_68BF_497D_8569_47D1A3B89590_.wvu.FilterData" hidden="1">#REF!</definedName>
    <definedName name="Z_88D3A902_531D_4066_BF26_4A3240753164_.wvu.Cols" hidden="1">#N/A</definedName>
    <definedName name="Z_88D3A902_531D_4066_BF26_4A3240753164_.wvu.FilterData" hidden="1">#N/A</definedName>
    <definedName name="Z_88D3A902_531D_4066_BF26_4A3240753164_.wvu.PrintArea" hidden="1">#N/A</definedName>
    <definedName name="Z_88D3A902_531D_4066_BF26_4A3240753164_.wvu.PrintTitles" hidden="1">#N/A</definedName>
    <definedName name="Z_893CBEFD_F317_41F0_BA87_CC1860E1F73B_.wvu.FilterData" hidden="1">#REF!</definedName>
    <definedName name="Z_89B24FFA_B8EE_11D6_9DF9_0004AC9599ED_.wvu.PrintArea" hidden="1">#REF!</definedName>
    <definedName name="Z_89D83FA2_2F4F_4275_9074_3A6247C2CDA6_.wvu.FilterData" hidden="1">#REF!</definedName>
    <definedName name="Z_8B2E8E84_1A68_4B75_A867_04E8EAC8E685_.wvu.FilterData" hidden="1">#REF!</definedName>
    <definedName name="Z_8B5FADF8_BAFC_44E0_9D1D_DE21657D83CA_.wvu.FilterData" hidden="1">#REF!</definedName>
    <definedName name="Z_8BA4715C_EC6D_472D_8E7D_6B55C8A2D072_.wvu.Rows" hidden="1">#N/A</definedName>
    <definedName name="Z_8CBA7976_3F45_4926_8F5C_251343B1DCDB_.wvu.FilterData" hidden="1">#REF!</definedName>
    <definedName name="Z_8D213052_8AFD_4E06_B410_DCB431062572_.wvu.FilterData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_8EA755F4_0515_4AA0_970C_55F473C7FD9B_.wvu.FilterData" hidden="1">#REF!</definedName>
    <definedName name="Z_8F33F4E3_A14E_4DD4_ADD4_B19023A45B10_.wvu.FilterData" hidden="1">#REF!</definedName>
    <definedName name="Z_901BF8EA_CA8A_411C_8FD3_BCB793FCF48A_.wvu.FilterData" hidden="1">#REF!</definedName>
    <definedName name="Z_91488B6D_F045_4050_BA1B_41C2E3B3B10A_.wvu.FilterData" hidden="1">#REF!</definedName>
    <definedName name="Z_92919032_3A1D_4E0A_A8D8_FD23494D13A8_.wvu.FilterData" hidden="1">#REF!</definedName>
    <definedName name="Z_9587B38A_B060_410B_8598_4B23623A371C_.wvu.FilterData" hidden="1">#REF!</definedName>
    <definedName name="Z_95A043EC_C681_49A9_97C9_1B2D7FE9A56C_.wvu.FilterData" hidden="1">#REF!</definedName>
    <definedName name="Z_96EB0306_BB94_45E8_9D0D_4C07A6623010_.wvu.FilterData" hidden="1">#REF!</definedName>
    <definedName name="Z_97666733_8666_4F9D_9588_AF9B6CF9224C_.wvu.FilterData" hidden="1">#REF!</definedName>
    <definedName name="Z_98599B4F_1D05_4040_9183_E1D7A1DDEB9C_.wvu.FilterData" hidden="1">#REF!</definedName>
    <definedName name="Z_98C8BF36_C172_45C3_8EFB_521E6ACCA0D3_.wvu.FilterData" hidden="1">#REF!</definedName>
    <definedName name="Z_9A372634_7C2D_4502_BF44_0C63FD1FB6D2_.wvu.FilterData" hidden="1">#REF!</definedName>
    <definedName name="Z_9A5CC0D4_28E7_4461_BE2E_802002496535_.wvu.FilterData" hidden="1">#REF!</definedName>
    <definedName name="Z_9C86BF25_210A_4B5C_9F2A_856CA801294A_.wvu.FilterData" hidden="1">#REF!</definedName>
    <definedName name="Z_9C8AF864_7E20_415C_848E_C2849E8CBF0C_.wvu.FilterData" hidden="1">#REF!</definedName>
    <definedName name="Z_9E7B61E2_2701_4257_A261_86548A6D7D7C_.wvu.FilterData" hidden="1">#REF!</definedName>
    <definedName name="Z_A0276843_5A14_4A7A_AD1C_583475FE9ED2_.wvu.FilterData" hidden="1">#REF!</definedName>
    <definedName name="Z_A2CB926C_E33A_4E38_9626_682814771DB1_.wvu.FilterData" hidden="1">#REF!</definedName>
    <definedName name="Z_A320C8A7_8D87_4204_85D4_AE25493D1363_.wvu.FilterData" hidden="1">#REF!</definedName>
    <definedName name="Z_A5F4C2AC_640B_40D9_88C9_69B3215DBE96_.wvu.FilterData" hidden="1">#REF!</definedName>
    <definedName name="Z_A686C168_1672_48B1_ADFD_481A1276CC81_.wvu.FilterData" hidden="1">#REF!</definedName>
    <definedName name="Z_A933351F_4BD3_4901_98D5_53D192BD61DC_.wvu.FilterData" hidden="1">#REF!</definedName>
    <definedName name="Z_AA0BD2F5_1513_40DB_B224_CC27CA57E181_.wvu.FilterData" hidden="1">#REF!</definedName>
    <definedName name="Z_AA329A38_94E6_4014_8D54_EFB48C7FA433_.wvu.FilterData" hidden="1">#REF!</definedName>
    <definedName name="Z_AC5679A6_5A24_441C_BBA3_F0C9D8E8E441_.wvu.FilterData" hidden="1">#REF!</definedName>
    <definedName name="Z_ACE528A7_3516_429C_8E77_FA07F86ED2D8_.wvu.Cols" hidden="1">#REF!</definedName>
    <definedName name="Z_AE302359_F16A_4874_8921_3865B0ECD878_.wvu.FilterData" hidden="1">#REF!</definedName>
    <definedName name="Z_AF0BF736_181F_4A59_8FB9_D3BCA8E591F7_.wvu.FilterData" hidden="1">#REF!</definedName>
    <definedName name="Z_AF12B415_1D2E_4088_9C86_BB0173951217_.wvu.FilterData" hidden="1">#REF!</definedName>
    <definedName name="Z_AF537E87_E5DE_4792_8C82_FFA1FC35463A_.wvu.FilterData" hidden="1">#REF!</definedName>
    <definedName name="Z_AF7625A3_E279_490C_86E2_6D0723D57A1E_.wvu.FilterData" hidden="1">#N/A</definedName>
    <definedName name="Z_B1269BAB_A618_45E5_8379_9ECE98405A14_.wvu.FilterData" hidden="1">#REF!</definedName>
    <definedName name="Z_B20EEB3D_E9E6_496E_8678_B417DDC74718_.wvu.FilterData" hidden="1">#REF!</definedName>
    <definedName name="Z_B4864B96_AD18_4114_8AFA_A8BAA8915737_.wvu.FilterData" hidden="1">#REF!</definedName>
    <definedName name="Z_B645C4A8_1830_42C7_9DBF_0F519499A6CE_.wvu.FilterData" hidden="1">#REF!</definedName>
    <definedName name="Z_B7475313_60A1_440E_A07B_6B97978B34F2_.wvu.FilterData" hidden="1">#REF!</definedName>
    <definedName name="Z_B891B51F_1CA2_435F_A819_8A494B08D3EE_.wvu.FilterData" hidden="1">#REF!</definedName>
    <definedName name="Z_B8CE2FA5_D3F2_48A0_8603_A3FBA2808CB4_.wvu.FilterData" hidden="1">#REF!</definedName>
    <definedName name="Z_B9837360_94DA_11D7_9C1E_0004231B06E7_.wvu.FilterData" hidden="1">#REF!</definedName>
    <definedName name="Z_BBE1AFA0_C6F6_4019_9D53_075DA4654337_.wvu.FilterData" hidden="1">#REF!</definedName>
    <definedName name="Z_BC0EED6A_3F15_49FF_A48F_B40AC74B528A_.wvu.FilterData" hidden="1">#REF!</definedName>
    <definedName name="Z_BC4212E8_2D54_48E9_A2B4_66875F86EBEF_.wvu.FilterData" hidden="1">#REF!</definedName>
    <definedName name="Z_BDB4B167_E3AA_11D7_8D7A_00B0D08F20DC_.wvu.PrintArea" hidden="1">#REF!</definedName>
    <definedName name="Z_BE48B5BF_102F_4FB8_8807_DA126440E01B_.wvu.FilterData" hidden="1">#REF!</definedName>
    <definedName name="Z_BE949522_4A35_4352_9A91_0CE0E28D3461_.wvu.FilterData" hidden="1">#REF!</definedName>
    <definedName name="Z_C1310828_8567_4952_A9D3_7183F1221321_.wvu.FilterData" hidden="1">#REF!</definedName>
    <definedName name="Z_C581774C_2FCD_4906_B930_CCB3F9F9A50B_.wvu.FilterData" hidden="1">#REF!</definedName>
    <definedName name="Z_C67C9A44_7556_4756_AC39_E00F137116ED_.wvu.FilterData" hidden="1">#REF!</definedName>
    <definedName name="Z_C908089F_9A5A_11D7_9C1E_0004231B06E7_.wvu.FilterData" hidden="1">#REF!</definedName>
    <definedName name="Z_C942EE3A_8DBF_41D7_ADAF_F43C01F31E23_.wvu.FilterData" hidden="1">#REF!</definedName>
    <definedName name="Z_CB8FB7EE_B771_11D7_9C1E_0004231B06E7_.wvu.FilterData" hidden="1">#REF!</definedName>
    <definedName name="Z_CB8FB7F1_B771_11D7_9C1E_0004231B06E7_.wvu.FilterData" hidden="1">#REF!</definedName>
    <definedName name="Z_CD48E0DF_E307_492A_9CFD_ADF6DE6ECCFB_.wvu.FilterData" hidden="1">#REF!</definedName>
    <definedName name="Z_CDAD3BC7_95B1_4949_91B3_EAB234D2A550_.wvu.FilterData" hidden="1">#REF!</definedName>
    <definedName name="Z_CE1A6073_4007_44EE_88D3_3C79CF746C78_.wvu.FilterData" hidden="1">#REF!</definedName>
    <definedName name="Z_D0500033_B90B_46E5_BD62_60D0DA033A55_.wvu.FilterData" hidden="1">#REF!</definedName>
    <definedName name="Z_D11C04A2_606C_4EF4_9AD3_4865E5EFAE70_.wvu.FilterData" hidden="1">#REF!</definedName>
    <definedName name="Z_D1371C66_ADFD_11D7_9C1E_0004231B06E7_.wvu.FilterData" hidden="1">#REF!</definedName>
    <definedName name="Z_D1371C82_ADFD_11D7_9C1E_0004231B06E7_.wvu.FilterData" hidden="1">#REF!</definedName>
    <definedName name="Z_D1371C98_ADFD_11D7_9C1E_0004231B06E7_.wvu.FilterData" hidden="1">#REF!</definedName>
    <definedName name="Z_D15727E9_9BC2_420E_AC98_E8E9B60BD754_.wvu.FilterData" hidden="1">#REF!</definedName>
    <definedName name="Z_D371D622_5497_46A4_826D_01F2F492E39D_.wvu.FilterData" hidden="1">#REF!</definedName>
    <definedName name="Z_D3FF2053_BD11_4CA8_9648_A06F387C0C79_.wvu.FilterData" hidden="1">#REF!</definedName>
    <definedName name="Z_D4D6DC3A_302F_4BF4_8221_EFB7EA05B30F_.wvu.FilterData" hidden="1">#REF!</definedName>
    <definedName name="Z_D4FF4BA0_F9BE_4CEE_B334_FBD19DA86BF4_.wvu.FilterData" hidden="1">#REF!</definedName>
    <definedName name="Z_D5810466_54E3_455B_B341_3E7B86FB72D3_.wvu.FilterData" hidden="1">#REF!</definedName>
    <definedName name="Z_D60B1DF7_D653_4F01_B5AD_6A66E578C24F_.wvu.FilterData" hidden="1">#REF!</definedName>
    <definedName name="Z_D684BA0E_B94B_4BF7_8F27_4E3A1924425C_.wvu.FilterData" hidden="1">#REF!</definedName>
    <definedName name="Z_D9443332_B48E_4E65_8F23_AC96FB75A5A9_.wvu.FilterData" hidden="1">#REF!</definedName>
    <definedName name="Z_DAA35AF8_874B_4671_A195_994D9700CFB0_.wvu.FilterData" hidden="1">#REF!</definedName>
    <definedName name="Z_DB31579F_8662_40C5_BB19_660F0F7B70E5_.wvu.FilterData" hidden="1">#REF!</definedName>
    <definedName name="Z_DB349C77_BBCF_4BF0_8906_770DC9CEB279_.wvu.FilterData" hidden="1">#REF!</definedName>
    <definedName name="Z_DBA9A16F_C863_43D6_BEF6_4907AD7FF11A_.wvu.FilterData" hidden="1">#REF!</definedName>
    <definedName name="Z_DC39DC03_5BF1_41DE_A26D_8DA774859990_.wvu.FilterData" hidden="1">#REF!</definedName>
    <definedName name="Z_DC4BE57B_E9B6_4823_AAB5_0B4AD0A1C9F8_.wvu.FilterData" hidden="1">#REF!</definedName>
    <definedName name="Z_DD40B456_B833_4D7B_A3C9_47AA2D6A0830_.wvu.FilterData" hidden="1">#REF!</definedName>
    <definedName name="Z_DDC9046D_2716_4CA3_9471_7091058B3C12_.wvu.FilterData" hidden="1">#REF!</definedName>
    <definedName name="Z_DF3B204A_F509_4DA0_BCB7_F89536B5FEBF_.wvu.FilterData" hidden="1">#REF!</definedName>
    <definedName name="Z_E24C1EE5_98CF_11D6_A72B_08005AA614B9_.wvu.PrintArea" hidden="1">#REF!</definedName>
    <definedName name="Z_E3FFE9E0_6C4F_4FB4_A56E_FBE96871B5C8_.wvu.Cols" hidden="1">#REF!,#REF!</definedName>
    <definedName name="Z_E3FFE9E0_6C4F_4FB4_A56E_FBE96871B5C8_.wvu.FilterData" hidden="1">#REF!</definedName>
    <definedName name="Z_E42D429F_E4E8_41D2_9176_83C726BAF8E3_.wvu.FilterData" hidden="1">#REF!</definedName>
    <definedName name="Z_E491B72F_902A_11D7_9C1E_0004231B06E7_.wvu.FilterData" hidden="1">#REF!</definedName>
    <definedName name="Z_E491B77E_902A_11D7_9C1E_0004231B06E7_.wvu.FilterData" hidden="1">#REF!</definedName>
    <definedName name="Z_E4A534A8_CD89_4423_9F3F_8134353F3CAC_.wvu.FilterData" hidden="1">#REF!</definedName>
    <definedName name="Z_E4E1532E_DC25_47E7_8CAC_8E70342889F1_.wvu.FilterData" hidden="1">#REF!</definedName>
    <definedName name="Z_E74731A0_5CEF_4B97_AFDD_B1DCA3953478_.wvu.FilterData" hidden="1">#REF!</definedName>
    <definedName name="Z_E7582842_0D7F_4174_A223_2AB1DD8C9047_.wvu.FilterData" hidden="1">#REF!</definedName>
    <definedName name="Z_E7E3B215_0D2B_424B_B9A9_091ABF42A9B2_.wvu.FilterData" hidden="1">#REF!</definedName>
    <definedName name="Z_E833D806_B408_4951_8EA0_84873DD98CC6_.wvu.FilterData" hidden="1">#REF!</definedName>
    <definedName name="Z_E84FA520_D8B7_472A_9913_1B62E15D532D_.wvu.FilterData" hidden="1">#REF!</definedName>
    <definedName name="Z_E856A7FB_F0DE_4CE8_85BE_FBD78193AF0B_.wvu.FilterData" hidden="1">#REF!</definedName>
    <definedName name="Z_E8B81FC8_C17A_451A_B505_641DE5886245_.wvu.FilterData" hidden="1">#REF!</definedName>
    <definedName name="Z_EA900FC6_5EC3_4E18_9ED9_37FAC8862A4C_.wvu.FilterData" hidden="1">#REF!</definedName>
    <definedName name="Z_EBD0BCDC_5691_49B5_9AC5_EBB6DC83D35A_.wvu.Cols" hidden="1">#REF!,#REF!</definedName>
    <definedName name="Z_EBD0BCDC_5691_49B5_9AC5_EBB6DC83D35A_.wvu.FilterData" hidden="1">#REF!</definedName>
    <definedName name="Z_EBD0BCDC_5691_49B5_9AC5_EBB6DC83D35A_.wvu.PrintTitles" hidden="1">#REF!</definedName>
    <definedName name="Z_EC12F0CE_807C_4CF2_B52D_1E5945238C05_.wvu.FilterData" hidden="1">#REF!</definedName>
    <definedName name="Z_EC74CDC8_4C91_4C55_BE9F_24DF0A9793FF_.wvu.FilterData" hidden="1">#REF!</definedName>
    <definedName name="Z_ED3E33DB_FBFA_4FDE_929F_AD12074101A3_.wvu.FilterData" hidden="1">#REF!</definedName>
    <definedName name="Z_EE21DFC7_81AA_40DA_B313_9BC83DA41DD6_.wvu.FilterData" hidden="1">#REF!</definedName>
    <definedName name="Z_EE5311D7_3149_40F1_82F5_7EEC6ACB6C85_.wvu.FilterData" hidden="1">#REF!</definedName>
    <definedName name="Z_EEE8CD21_C3A5_4786_B8BE_B9E68F0A5347_.wvu.FilterData" hidden="1">#REF!</definedName>
    <definedName name="Z_EF7ECF05_99AF_11D6_8A55_0004AC55CD8B_.wvu.PrintArea" hidden="1">#REF!</definedName>
    <definedName name="Z_F0522591_4E2E_4AD6_B99B_B69551272A68_.wvu.FilterData" hidden="1">#REF!</definedName>
    <definedName name="Z_F1326E0B_5376_4D6E_9BC8_214AA525DE83_.wvu.FilterData" hidden="1">#REF!</definedName>
    <definedName name="Z_F300E2D5_C458_4E4B_AB71_FF06367EF684_.wvu.FilterData" hidden="1">#REF!</definedName>
    <definedName name="Z_F3F443DB_8EE1_48F9_9BF4_EAF21EDD719F_.wvu.FilterData" hidden="1">#REF!</definedName>
    <definedName name="Z_F6923408_DB58_4A59_8717_D0133A922204_.wvu.FilterData" hidden="1">#REF!</definedName>
    <definedName name="Z_F9CB3A99_6D24_412C_93C4_575819594890_.wvu.FilterData" hidden="1">#REF!</definedName>
    <definedName name="Z_FA40CB26_17FE_4901_96A4_2176E8FA5EEE_.wvu.FilterData" hidden="1">#REF!</definedName>
    <definedName name="Z_FC4D1412_4B52_4393_A184_1BAD70B9C231_.wvu.FilterData" hidden="1">#REF!</definedName>
    <definedName name="Z_FD259A29_AD61_4284_9BC7_5C3B20DD002B_.wvu.FilterData" hidden="1">#REF!</definedName>
    <definedName name="Z_FDFF93A6_D487_497C_8FA1_B8636451E74C_.wvu.FilterData" hidden="1">#REF!</definedName>
    <definedName name="Z_FE37516D_56E4_424C_8DE6_6B2719F76EF4_.wvu.FilterData" hidden="1">#REF!</definedName>
    <definedName name="Z_FEBB3479_FB57_4CDC_BCCD_5D8B83257FC7_.wvu.FilterData" hidden="1">#REF!</definedName>
    <definedName name="zaza" localSheetId="13" hidden="1">{#N/A,#N/A,FALSE,"MO (2)"}</definedName>
    <definedName name="zaza" hidden="1">{#N/A,#N/A,FALSE,"MO (2)"}</definedName>
    <definedName name="zb" localSheetId="13" hidden="1">{"'CptDifn'!$AA$32:$AG$32"}</definedName>
    <definedName name="zb" hidden="1">{"'CptDifn'!$AA$32:$AG$32"}</definedName>
    <definedName name="zb_1" localSheetId="13" hidden="1">{"'CptDifn'!$AA$32:$AG$32"}</definedName>
    <definedName name="zb_1" hidden="1">{"'CptDifn'!$AA$32:$AG$32"}</definedName>
    <definedName name="zb_1_1" localSheetId="13" hidden="1">{"'CptDifn'!$AA$32:$AG$32"}</definedName>
    <definedName name="zb_1_1" hidden="1">{"'CptDifn'!$AA$32:$AG$32"}</definedName>
    <definedName name="zb_1_1_1" localSheetId="13" hidden="1">{"'CptDifn'!$AA$32:$AG$32"}</definedName>
    <definedName name="zb_1_1_1" hidden="1">{"'CptDifn'!$AA$32:$AG$32"}</definedName>
    <definedName name="zb_1_2" localSheetId="13" hidden="1">{"'CptDifn'!$AA$32:$AG$32"}</definedName>
    <definedName name="zb_1_2" hidden="1">{"'CptDifn'!$AA$32:$AG$32"}</definedName>
    <definedName name="zb_2" localSheetId="13" hidden="1">{"'CptDifn'!$AA$32:$AG$32"}</definedName>
    <definedName name="zb_2" hidden="1">{"'CptDifn'!$AA$32:$AG$32"}</definedName>
    <definedName name="ZC" localSheetId="13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C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ZDA\DS" localSheetId="13" hidden="1">{"'gráf jan00'!$A$1:$AK$41"}</definedName>
    <definedName name="ZDA\DS" hidden="1">{"'gráf jan00'!$A$1:$AK$41"}</definedName>
    <definedName name="ZDA\DS_1" localSheetId="13" hidden="1">{"'gráf jan00'!$A$1:$AK$41"}</definedName>
    <definedName name="ZDA\DS_1" hidden="1">{"'gráf jan00'!$A$1:$AK$41"}</definedName>
    <definedName name="ZDA\DS_1_1" localSheetId="13" hidden="1">{"'gráf jan00'!$A$1:$AK$41"}</definedName>
    <definedName name="ZDA\DS_1_1" hidden="1">{"'gráf jan00'!$A$1:$AK$41"}</definedName>
    <definedName name="ZDA\DS_1_1_1" localSheetId="13" hidden="1">{"'gráf jan00'!$A$1:$AK$41"}</definedName>
    <definedName name="ZDA\DS_1_1_1" hidden="1">{"'gráf jan00'!$A$1:$AK$41"}</definedName>
    <definedName name="ZDA\DS_1_2" localSheetId="13" hidden="1">{"'gráf jan00'!$A$1:$AK$41"}</definedName>
    <definedName name="ZDA\DS_1_2" hidden="1">{"'gráf jan00'!$A$1:$AK$41"}</definedName>
    <definedName name="ZDA\DS_2" localSheetId="13" hidden="1">{"'gráf jan00'!$A$1:$AK$41"}</definedName>
    <definedName name="ZDA\DS_2" hidden="1">{"'gráf jan00'!$A$1:$AK$41"}</definedName>
    <definedName name="zeljka" localSheetId="13" hidden="1">{"det (May)",#N/A,FALSE,"June";"sum (MAY YTD)",#N/A,FALSE,"June YTD"}</definedName>
    <definedName name="zeljka" hidden="1">{"det (May)",#N/A,FALSE,"June";"sum (MAY YTD)",#N/A,FALSE,"June YTD"}</definedName>
    <definedName name="zeljka_1" localSheetId="13" hidden="1">{"det (May)",#N/A,FALSE,"June";"sum (MAY YTD)",#N/A,FALSE,"June YTD"}</definedName>
    <definedName name="zeljka_1" hidden="1">{"det (May)",#N/A,FALSE,"June";"sum (MAY YTD)",#N/A,FALSE,"June YTD"}</definedName>
    <definedName name="zeljka_1_1" localSheetId="13" hidden="1">{"det (May)",#N/A,FALSE,"June";"sum (MAY YTD)",#N/A,FALSE,"June YTD"}</definedName>
    <definedName name="zeljka_1_1" hidden="1">{"det (May)",#N/A,FALSE,"June";"sum (MAY YTD)",#N/A,FALSE,"June YTD"}</definedName>
    <definedName name="zeljka_1_1_1" localSheetId="13" hidden="1">{"det (May)",#N/A,FALSE,"June";"sum (MAY YTD)",#N/A,FALSE,"June YTD"}</definedName>
    <definedName name="zeljka_1_1_1" hidden="1">{"det (May)",#N/A,FALSE,"June";"sum (MAY YTD)",#N/A,FALSE,"June YTD"}</definedName>
    <definedName name="zeljka_1_2" localSheetId="13" hidden="1">{"det (May)",#N/A,FALSE,"June";"sum (MAY YTD)",#N/A,FALSE,"June YTD"}</definedName>
    <definedName name="zeljka_1_2" hidden="1">{"det (May)",#N/A,FALSE,"June";"sum (MAY YTD)",#N/A,FALSE,"June YTD"}</definedName>
    <definedName name="zeljka_2" localSheetId="13" hidden="1">{"det (May)",#N/A,FALSE,"June";"sum (MAY YTD)",#N/A,FALSE,"June YTD"}</definedName>
    <definedName name="zeljka_2" hidden="1">{"det (May)",#N/A,FALSE,"June";"sum (MAY YTD)",#N/A,FALSE,"June YTD"}</definedName>
    <definedName name="zeljka1" localSheetId="13" hidden="1">{"det (May)",#N/A,FALSE,"June";"sum (MAY YTD)",#N/A,FALSE,"June YTD"}</definedName>
    <definedName name="zeljka1" hidden="1">{"det (May)",#N/A,FALSE,"June";"sum (MAY YTD)",#N/A,FALSE,"June YTD"}</definedName>
    <definedName name="zeljka1_1" localSheetId="13" hidden="1">{"det (May)",#N/A,FALSE,"June";"sum (MAY YTD)",#N/A,FALSE,"June YTD"}</definedName>
    <definedName name="zeljka1_1" hidden="1">{"det (May)",#N/A,FALSE,"June";"sum (MAY YTD)",#N/A,FALSE,"June YTD"}</definedName>
    <definedName name="zeljka1_1_1" localSheetId="13" hidden="1">{"det (May)",#N/A,FALSE,"June";"sum (MAY YTD)",#N/A,FALSE,"June YTD"}</definedName>
    <definedName name="zeljka1_1_1" hidden="1">{"det (May)",#N/A,FALSE,"June";"sum (MAY YTD)",#N/A,FALSE,"June YTD"}</definedName>
    <definedName name="zeljka1_1_1_1" localSheetId="13" hidden="1">{"det (May)",#N/A,FALSE,"June";"sum (MAY YTD)",#N/A,FALSE,"June YTD"}</definedName>
    <definedName name="zeljka1_1_1_1" hidden="1">{"det (May)",#N/A,FALSE,"June";"sum (MAY YTD)",#N/A,FALSE,"June YTD"}</definedName>
    <definedName name="zeljka1_1_2" localSheetId="13" hidden="1">{"det (May)",#N/A,FALSE,"June";"sum (MAY YTD)",#N/A,FALSE,"June YTD"}</definedName>
    <definedName name="zeljka1_1_2" hidden="1">{"det (May)",#N/A,FALSE,"June";"sum (MAY YTD)",#N/A,FALSE,"June YTD"}</definedName>
    <definedName name="zeljka1_2" localSheetId="13" hidden="1">{"det (May)",#N/A,FALSE,"June";"sum (MAY YTD)",#N/A,FALSE,"June YTD"}</definedName>
    <definedName name="zeljka1_2" hidden="1">{"det (May)",#N/A,FALSE,"June";"sum (MAY YTD)",#N/A,FALSE,"June YTD"}</definedName>
    <definedName name="zeljka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_1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1_1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1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2" localSheetId="13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2_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3" localSheetId="13" hidden="1">{"det (May)",#N/A,FALSE,"June";"sum (MAY YTD)",#N/A,FALSE,"June YTD"}</definedName>
    <definedName name="zeljka3" hidden="1">{"det (May)",#N/A,FALSE,"June";"sum (MAY YTD)",#N/A,FALSE,"June YTD"}</definedName>
    <definedName name="zeljka3_1" localSheetId="13" hidden="1">{"det (May)",#N/A,FALSE,"June";"sum (MAY YTD)",#N/A,FALSE,"June YTD"}</definedName>
    <definedName name="zeljka3_1" hidden="1">{"det (May)",#N/A,FALSE,"June";"sum (MAY YTD)",#N/A,FALSE,"June YTD"}</definedName>
    <definedName name="zeljka3_1_1" localSheetId="13" hidden="1">{"det (May)",#N/A,FALSE,"June";"sum (MAY YTD)",#N/A,FALSE,"June YTD"}</definedName>
    <definedName name="zeljka3_1_1" hidden="1">{"det (May)",#N/A,FALSE,"June";"sum (MAY YTD)",#N/A,FALSE,"June YTD"}</definedName>
    <definedName name="zeljka3_1_1_1" localSheetId="13" hidden="1">{"det (May)",#N/A,FALSE,"June";"sum (MAY YTD)",#N/A,FALSE,"June YTD"}</definedName>
    <definedName name="zeljka3_1_1_1" hidden="1">{"det (May)",#N/A,FALSE,"June";"sum (MAY YTD)",#N/A,FALSE,"June YTD"}</definedName>
    <definedName name="zeljka3_1_2" localSheetId="13" hidden="1">{"det (May)",#N/A,FALSE,"June";"sum (MAY YTD)",#N/A,FALSE,"June YTD"}</definedName>
    <definedName name="zeljka3_1_2" hidden="1">{"det (May)",#N/A,FALSE,"June";"sum (MAY YTD)",#N/A,FALSE,"June YTD"}</definedName>
    <definedName name="zeljka3_2" localSheetId="13" hidden="1">{"det (May)",#N/A,FALSE,"June";"sum (MAY YTD)",#N/A,FALSE,"June YTD"}</definedName>
    <definedName name="zeljka3_2" hidden="1">{"det (May)",#N/A,FALSE,"June";"sum (MAY YTD)",#N/A,FALSE,"June YTD"}</definedName>
    <definedName name="ZERF" localSheetId="13" hidden="1">{#N/A,#N/A,FALSE,"BETER -1";#N/A,#N/A,FALSE,"BETER -2";#N/A,#N/A,FALSE,"BETER -3";#N/A,#N/A,FALSE,"BETER -urb";#N/A,#N/A,FALSE,"BETER -RESUMO"}</definedName>
    <definedName name="ZERF" hidden="1">{#N/A,#N/A,FALSE,"BETER -1";#N/A,#N/A,FALSE,"BETER -2";#N/A,#N/A,FALSE,"BETER -3";#N/A,#N/A,FALSE,"BETER -urb";#N/A,#N/A,FALSE,"BETER -RESUMO"}</definedName>
    <definedName name="ZEZE" localSheetId="13" hidden="1">{"'RR'!$A$2:$E$81"}</definedName>
    <definedName name="ZEZE" hidden="1">{"'RR'!$A$2:$E$81"}</definedName>
    <definedName name="ZFLHDSZLGKJ" hidden="1">[30]XREF!#REF!</definedName>
    <definedName name="zfr" localSheetId="13" hidden="1">{0,0,0,0;0,0,0,0}</definedName>
    <definedName name="zfr" hidden="1">{0,0,0,0;0,0,0,0}</definedName>
    <definedName name="zg" hidden="1">'[68]Conciliação Custos - Guarani'!$C$16</definedName>
    <definedName name="zgfd" localSheetId="13" hidden="1">{"'gráf jan00'!$A$1:$AK$41"}</definedName>
    <definedName name="zgfd" hidden="1">{"'gráf jan00'!$A$1:$AK$41"}</definedName>
    <definedName name="zgfd_1" localSheetId="13" hidden="1">{"'gráf jan00'!$A$1:$AK$41"}</definedName>
    <definedName name="zgfd_1" hidden="1">{"'gráf jan00'!$A$1:$AK$41"}</definedName>
    <definedName name="zgfd_1_1" localSheetId="13" hidden="1">{"'gráf jan00'!$A$1:$AK$41"}</definedName>
    <definedName name="zgfd_1_1" hidden="1">{"'gráf jan00'!$A$1:$AK$41"}</definedName>
    <definedName name="zgfd_1_1_1" localSheetId="13" hidden="1">{"'gráf jan00'!$A$1:$AK$41"}</definedName>
    <definedName name="zgfd_1_1_1" hidden="1">{"'gráf jan00'!$A$1:$AK$41"}</definedName>
    <definedName name="zgfd_1_2" localSheetId="13" hidden="1">{"'gráf jan00'!$A$1:$AK$41"}</definedName>
    <definedName name="zgfd_1_2" hidden="1">{"'gráf jan00'!$A$1:$AK$41"}</definedName>
    <definedName name="zgfd_2" localSheetId="13" hidden="1">{"'gráf jan00'!$A$1:$AK$41"}</definedName>
    <definedName name="zgfd_2" hidden="1">{"'gráf jan00'!$A$1:$AK$41"}</definedName>
    <definedName name="zk" hidden="1">[68]XREF!$A$6:$IV$6</definedName>
    <definedName name="zo" hidden="1">[68]XREF!$A$3:$IV$3</definedName>
    <definedName name="ZS" hidden="1">'[69]População Res.'!#REF!</definedName>
    <definedName name="ZVZ" localSheetId="1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x" localSheetId="13" hidden="1">{"Pèrdues i Guanys analític.Català",#N/A,FALSE,"Català";"Pèrdues i G. analític.castellà",#N/A,FALSE,"Castellà"}</definedName>
    <definedName name="zx" hidden="1">{"Pèrdues i Guanys analític.Català",#N/A,FALSE,"Català";"Pèrdues i G. analític.castellà",#N/A,FALSE,"Castellà"}</definedName>
    <definedName name="zx_1" localSheetId="13" hidden="1">{"'CptDifn'!$AA$32:$AG$32"}</definedName>
    <definedName name="zx_1" hidden="1">{"'CptDifn'!$AA$32:$AG$32"}</definedName>
    <definedName name="zx_1_1" localSheetId="13" hidden="1">{"'CptDifn'!$AA$32:$AG$32"}</definedName>
    <definedName name="zx_1_1" hidden="1">{"'CptDifn'!$AA$32:$AG$32"}</definedName>
    <definedName name="zx_1_1_1" localSheetId="13" hidden="1">{"'CptDifn'!$AA$32:$AG$32"}</definedName>
    <definedName name="zx_1_1_1" hidden="1">{"'CptDifn'!$AA$32:$AG$32"}</definedName>
    <definedName name="zx_1_2" localSheetId="13" hidden="1">{"'CptDifn'!$AA$32:$AG$32"}</definedName>
    <definedName name="zx_1_2" hidden="1">{"'CptDifn'!$AA$32:$AG$32"}</definedName>
    <definedName name="zx_2" localSheetId="13" hidden="1">{"'CptDifn'!$AA$32:$AG$32"}</definedName>
    <definedName name="zx_2" hidden="1">{"'CptDifn'!$AA$32:$AG$32"}</definedName>
    <definedName name="zxcxz" localSheetId="13" hidden="1">{"'RR'!$A$2:$E$81"}</definedName>
    <definedName name="zxcxz" hidden="1">{"'RR'!$A$2:$E$81"}</definedName>
    <definedName name="zxfvdkasg" hidden="1">#N/A</definedName>
    <definedName name="zz" localSheetId="13" hidden="1">{"Pèrdues i Guanys analític.Català",#N/A,FALSE,"Català";"Pèrdues i G. analític.castellà",#N/A,FALSE,"Castellà"}</definedName>
    <definedName name="zz" hidden="1">{"Pèrdues i Guanys analític.Català",#N/A,FALSE,"Català";"Pèrdues i G. analític.castellà",#N/A,FALSE,"Castellà"}</definedName>
    <definedName name="zzv" localSheetId="13" hidden="1">{"'CptDifn'!$AA$32:$AG$32"}</definedName>
    <definedName name="zzv" hidden="1">{"'CptDifn'!$AA$32:$AG$32"}</definedName>
    <definedName name="zzv_1" localSheetId="13" hidden="1">{"'CptDifn'!$AA$32:$AG$32"}</definedName>
    <definedName name="zzv_1" hidden="1">{"'CptDifn'!$AA$32:$AG$32"}</definedName>
    <definedName name="zzv_1_1" localSheetId="13" hidden="1">{"'CptDifn'!$AA$32:$AG$32"}</definedName>
    <definedName name="zzv_1_1" hidden="1">{"'CptDifn'!$AA$32:$AG$32"}</definedName>
    <definedName name="zzv_1_1_1" localSheetId="13" hidden="1">{"'CptDifn'!$AA$32:$AG$32"}</definedName>
    <definedName name="zzv_1_1_1" hidden="1">{"'CptDifn'!$AA$32:$AG$32"}</definedName>
    <definedName name="zzv_1_2" localSheetId="13" hidden="1">{"'CptDifn'!$AA$32:$AG$32"}</definedName>
    <definedName name="zzv_1_2" hidden="1">{"'CptDifn'!$AA$32:$AG$32"}</definedName>
    <definedName name="zzv_2" localSheetId="13" hidden="1">{"'CptDifn'!$AA$32:$AG$32"}</definedName>
    <definedName name="zzv_2" hidden="1">{"'CptDifn'!$AA$32:$AG$32"}</definedName>
    <definedName name="zzz" hidden="1">'[70]Seguros 2001-2002 {ppc}'!$Z$37</definedName>
    <definedName name="ZZZ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_1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1_1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2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1_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" localSheetId="1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zzzzzzc" localSheetId="13" hidden="1">{"'CptDifn'!$AA$32:$AG$32"}</definedName>
    <definedName name="zzzzzzzc" hidden="1">{"'CptDifn'!$AA$32:$AG$32"}</definedName>
    <definedName name="zzzzzzzc_1" localSheetId="13" hidden="1">{"'CptDifn'!$AA$32:$AG$32"}</definedName>
    <definedName name="zzzzzzzc_1" hidden="1">{"'CptDifn'!$AA$32:$AG$32"}</definedName>
    <definedName name="zzzzzzzc_1_1" localSheetId="13" hidden="1">{"'CptDifn'!$AA$32:$AG$32"}</definedName>
    <definedName name="zzzzzzzc_1_1" hidden="1">{"'CptDifn'!$AA$32:$AG$32"}</definedName>
    <definedName name="zzzzzzzc_1_1_1" localSheetId="13" hidden="1">{"'CptDifn'!$AA$32:$AG$32"}</definedName>
    <definedName name="zzzzzzzc_1_1_1" hidden="1">{"'CptDifn'!$AA$32:$AG$32"}</definedName>
    <definedName name="zzzzzzzc_1_2" localSheetId="13" hidden="1">{"'CptDifn'!$AA$32:$AG$32"}</definedName>
    <definedName name="zzzzzzzc_1_2" hidden="1">{"'CptDifn'!$AA$32:$AG$32"}</definedName>
    <definedName name="zzzzzzzc_2" localSheetId="13" hidden="1">{"'CptDifn'!$AA$32:$AG$32"}</definedName>
    <definedName name="zzzzzzzc_2" hidden="1">{"'CptDifn'!$AA$32:$AG$32"}</definedName>
    <definedName name="zzzzzzzzzzz" localSheetId="13" hidden="1">{"'Quadro'!$A$4:$BG$78"}</definedName>
    <definedName name="zzzzzzzzzzz" hidden="1">{"'Quadro'!$A$4:$BG$78"}</definedName>
    <definedName name="zzzzzzzzzzz_1" localSheetId="13" hidden="1">{"'Quadro'!$A$4:$BG$78"}</definedName>
    <definedName name="zzzzzzzzzzz_1" hidden="1">{"'Quadro'!$A$4:$BG$78"}</definedName>
    <definedName name="zzzzzzzzzzz_1_1" localSheetId="13" hidden="1">{"'Quadro'!$A$4:$BG$78"}</definedName>
    <definedName name="zzzzzzzzzzz_1_1" hidden="1">{"'Quadro'!$A$4:$BG$78"}</definedName>
    <definedName name="zzzzzzzzzzz_1_1_1" localSheetId="13" hidden="1">{"'Quadro'!$A$4:$BG$78"}</definedName>
    <definedName name="zzzzzzzzzzz_1_1_1" hidden="1">{"'Quadro'!$A$4:$BG$78"}</definedName>
    <definedName name="zzzzzzzzzzz_1_2" localSheetId="13" hidden="1">{"'Quadro'!$A$4:$BG$78"}</definedName>
    <definedName name="zzzzzzzzzzz_1_2" hidden="1">{"'Quadro'!$A$4:$BG$78"}</definedName>
    <definedName name="zzzzzzzzzzz_2" localSheetId="13" hidden="1">{"'Quadro'!$A$4:$BG$78"}</definedName>
    <definedName name="zzzzzzzzzzz_2" hidden="1">{"'Quadro'!$A$4:$BG$78"}</definedName>
    <definedName name="ㄱㄱㄱㄱ" localSheetId="13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_1" localSheetId="13" hidden="1">{#N/A,#N/A,FALSE,"지침";#N/A,#N/A,FALSE,"환경분석";#N/A,#N/A,FALSE,"Sheet16"}</definedName>
    <definedName name="ㄱㄱㄱㄱ_1" hidden="1">{#N/A,#N/A,FALSE,"지침";#N/A,#N/A,FALSE,"환경분석";#N/A,#N/A,FALSE,"Sheet16"}</definedName>
    <definedName name="ㄱㄱㄱㄱ_1_1" localSheetId="13" hidden="1">{#N/A,#N/A,FALSE,"지침";#N/A,#N/A,FALSE,"환경분석";#N/A,#N/A,FALSE,"Sheet16"}</definedName>
    <definedName name="ㄱㄱㄱㄱ_1_1" hidden="1">{#N/A,#N/A,FALSE,"지침";#N/A,#N/A,FALSE,"환경분석";#N/A,#N/A,FALSE,"Sheet16"}</definedName>
    <definedName name="ㄱㄱㄱㄱ_1_1_1" localSheetId="13" hidden="1">{#N/A,#N/A,FALSE,"지침";#N/A,#N/A,FALSE,"환경분석";#N/A,#N/A,FALSE,"Sheet16"}</definedName>
    <definedName name="ㄱㄱㄱㄱ_1_1_1" hidden="1">{#N/A,#N/A,FALSE,"지침";#N/A,#N/A,FALSE,"환경분석";#N/A,#N/A,FALSE,"Sheet16"}</definedName>
    <definedName name="ㄱㄱㄱㄱ_1_2" localSheetId="13" hidden="1">{#N/A,#N/A,FALSE,"지침";#N/A,#N/A,FALSE,"환경분석";#N/A,#N/A,FALSE,"Sheet16"}</definedName>
    <definedName name="ㄱㄱㄱㄱ_1_2" hidden="1">{#N/A,#N/A,FALSE,"지침";#N/A,#N/A,FALSE,"환경분석";#N/A,#N/A,FALSE,"Sheet16"}</definedName>
    <definedName name="ㄱㄱㄱㄱ_2" localSheetId="13" hidden="1">{#N/A,#N/A,FALSE,"지침";#N/A,#N/A,FALSE,"환경분석";#N/A,#N/A,FALSE,"Sheet16"}</definedName>
    <definedName name="ㄱㄱㄱㄱ_2" hidden="1">{#N/A,#N/A,FALSE,"지침";#N/A,#N/A,FALSE,"환경분석";#N/A,#N/A,FALSE,"Sheet16"}</definedName>
    <definedName name="가나" localSheetId="13" hidden="1">{#N/A,#N/A,FALSE,"지침";#N/A,#N/A,FALSE,"환경분석";#N/A,#N/A,FALSE,"Sheet16"}</definedName>
    <definedName name="가나" hidden="1">{#N/A,#N/A,FALSE,"지침";#N/A,#N/A,FALSE,"환경분석";#N/A,#N/A,FALSE,"Sheet16"}</definedName>
    <definedName name="가나_1" localSheetId="13" hidden="1">{#N/A,#N/A,FALSE,"지침";#N/A,#N/A,FALSE,"환경분석";#N/A,#N/A,FALSE,"Sheet16"}</definedName>
    <definedName name="가나_1" hidden="1">{#N/A,#N/A,FALSE,"지침";#N/A,#N/A,FALSE,"환경분석";#N/A,#N/A,FALSE,"Sheet16"}</definedName>
    <definedName name="가나_1_1" localSheetId="13" hidden="1">{#N/A,#N/A,FALSE,"지침";#N/A,#N/A,FALSE,"환경분석";#N/A,#N/A,FALSE,"Sheet16"}</definedName>
    <definedName name="가나_1_1" hidden="1">{#N/A,#N/A,FALSE,"지침";#N/A,#N/A,FALSE,"환경분석";#N/A,#N/A,FALSE,"Sheet16"}</definedName>
    <definedName name="가나_1_1_1" localSheetId="13" hidden="1">{#N/A,#N/A,FALSE,"지침";#N/A,#N/A,FALSE,"환경분석";#N/A,#N/A,FALSE,"Sheet16"}</definedName>
    <definedName name="가나_1_1_1" hidden="1">{#N/A,#N/A,FALSE,"지침";#N/A,#N/A,FALSE,"환경분석";#N/A,#N/A,FALSE,"Sheet16"}</definedName>
    <definedName name="가나_1_2" localSheetId="13" hidden="1">{#N/A,#N/A,FALSE,"지침";#N/A,#N/A,FALSE,"환경분석";#N/A,#N/A,FALSE,"Sheet16"}</definedName>
    <definedName name="가나_1_2" hidden="1">{#N/A,#N/A,FALSE,"지침";#N/A,#N/A,FALSE,"환경분석";#N/A,#N/A,FALSE,"Sheet16"}</definedName>
    <definedName name="가나_2" localSheetId="13" hidden="1">{#N/A,#N/A,FALSE,"지침";#N/A,#N/A,FALSE,"환경분석";#N/A,#N/A,FALSE,"Sheet16"}</definedName>
    <definedName name="가나_2" hidden="1">{#N/A,#N/A,FALSE,"지침";#N/A,#N/A,FALSE,"환경분석";#N/A,#N/A,FALSE,"Sheet16"}</definedName>
    <definedName name="경제성" localSheetId="13" hidden="1">{#N/A,#N/A,FALSE,"지침";#N/A,#N/A,FALSE,"환경분석";#N/A,#N/A,FALSE,"Sheet16"}</definedName>
    <definedName name="경제성" hidden="1">{#N/A,#N/A,FALSE,"지침";#N/A,#N/A,FALSE,"환경분석";#N/A,#N/A,FALSE,"Sheet16"}</definedName>
    <definedName name="경제성_1" localSheetId="13" hidden="1">{#N/A,#N/A,FALSE,"지침";#N/A,#N/A,FALSE,"환경분석";#N/A,#N/A,FALSE,"Sheet16"}</definedName>
    <definedName name="경제성_1" hidden="1">{#N/A,#N/A,FALSE,"지침";#N/A,#N/A,FALSE,"환경분석";#N/A,#N/A,FALSE,"Sheet16"}</definedName>
    <definedName name="경제성_1_1" localSheetId="13" hidden="1">{#N/A,#N/A,FALSE,"지침";#N/A,#N/A,FALSE,"환경분석";#N/A,#N/A,FALSE,"Sheet16"}</definedName>
    <definedName name="경제성_1_1" hidden="1">{#N/A,#N/A,FALSE,"지침";#N/A,#N/A,FALSE,"환경분석";#N/A,#N/A,FALSE,"Sheet16"}</definedName>
    <definedName name="경제성_1_1_1" localSheetId="13" hidden="1">{#N/A,#N/A,FALSE,"지침";#N/A,#N/A,FALSE,"환경분석";#N/A,#N/A,FALSE,"Sheet16"}</definedName>
    <definedName name="경제성_1_1_1" hidden="1">{#N/A,#N/A,FALSE,"지침";#N/A,#N/A,FALSE,"환경분석";#N/A,#N/A,FALSE,"Sheet16"}</definedName>
    <definedName name="경제성_1_2" localSheetId="13" hidden="1">{#N/A,#N/A,FALSE,"지침";#N/A,#N/A,FALSE,"환경분석";#N/A,#N/A,FALSE,"Sheet16"}</definedName>
    <definedName name="경제성_1_2" hidden="1">{#N/A,#N/A,FALSE,"지침";#N/A,#N/A,FALSE,"환경분석";#N/A,#N/A,FALSE,"Sheet16"}</definedName>
    <definedName name="경제성_2" localSheetId="13" hidden="1">{#N/A,#N/A,FALSE,"지침";#N/A,#N/A,FALSE,"환경분석";#N/A,#N/A,FALSE,"Sheet16"}</definedName>
    <definedName name="경제성_2" hidden="1">{#N/A,#N/A,FALSE,"지침";#N/A,#N/A,FALSE,"환경분석";#N/A,#N/A,FALSE,"Sheet16"}</definedName>
    <definedName name="광" localSheetId="13" hidden="1">{#N/A,#N/A,FALSE,"지침";#N/A,#N/A,FALSE,"환경분석";#N/A,#N/A,FALSE,"Sheet16"}</definedName>
    <definedName name="광" hidden="1">{#N/A,#N/A,FALSE,"지침";#N/A,#N/A,FALSE,"환경분석";#N/A,#N/A,FALSE,"Sheet16"}</definedName>
    <definedName name="광_1" localSheetId="13" hidden="1">{#N/A,#N/A,FALSE,"지침";#N/A,#N/A,FALSE,"환경분석";#N/A,#N/A,FALSE,"Sheet16"}</definedName>
    <definedName name="광_1" hidden="1">{#N/A,#N/A,FALSE,"지침";#N/A,#N/A,FALSE,"환경분석";#N/A,#N/A,FALSE,"Sheet16"}</definedName>
    <definedName name="광_1_1" localSheetId="13" hidden="1">{#N/A,#N/A,FALSE,"지침";#N/A,#N/A,FALSE,"환경분석";#N/A,#N/A,FALSE,"Sheet16"}</definedName>
    <definedName name="광_1_1" hidden="1">{#N/A,#N/A,FALSE,"지침";#N/A,#N/A,FALSE,"환경분석";#N/A,#N/A,FALSE,"Sheet16"}</definedName>
    <definedName name="광_1_1_1" localSheetId="13" hidden="1">{#N/A,#N/A,FALSE,"지침";#N/A,#N/A,FALSE,"환경분석";#N/A,#N/A,FALSE,"Sheet16"}</definedName>
    <definedName name="광_1_1_1" hidden="1">{#N/A,#N/A,FALSE,"지침";#N/A,#N/A,FALSE,"환경분석";#N/A,#N/A,FALSE,"Sheet16"}</definedName>
    <definedName name="광_1_2" localSheetId="13" hidden="1">{#N/A,#N/A,FALSE,"지침";#N/A,#N/A,FALSE,"환경분석";#N/A,#N/A,FALSE,"Sheet16"}</definedName>
    <definedName name="광_1_2" hidden="1">{#N/A,#N/A,FALSE,"지침";#N/A,#N/A,FALSE,"환경분석";#N/A,#N/A,FALSE,"Sheet16"}</definedName>
    <definedName name="광_2" localSheetId="13" hidden="1">{#N/A,#N/A,FALSE,"지침";#N/A,#N/A,FALSE,"환경분석";#N/A,#N/A,FALSE,"Sheet16"}</definedName>
    <definedName name="광_2" hidden="1">{#N/A,#N/A,FALSE,"지침";#N/A,#N/A,FALSE,"환경분석";#N/A,#N/A,FALSE,"Sheet16"}</definedName>
    <definedName name="김재현" localSheetId="13" hidden="1">{#N/A,#N/A,FALSE,"지침";#N/A,#N/A,FALSE,"환경분석";#N/A,#N/A,FALSE,"Sheet16"}</definedName>
    <definedName name="김재현" hidden="1">{#N/A,#N/A,FALSE,"지침";#N/A,#N/A,FALSE,"환경분석";#N/A,#N/A,FALSE,"Sheet16"}</definedName>
    <definedName name="김재현_1" localSheetId="13" hidden="1">{#N/A,#N/A,FALSE,"지침";#N/A,#N/A,FALSE,"환경분석";#N/A,#N/A,FALSE,"Sheet16"}</definedName>
    <definedName name="김재현_1" hidden="1">{#N/A,#N/A,FALSE,"지침";#N/A,#N/A,FALSE,"환경분석";#N/A,#N/A,FALSE,"Sheet16"}</definedName>
    <definedName name="김재현_1_1" localSheetId="13" hidden="1">{#N/A,#N/A,FALSE,"지침";#N/A,#N/A,FALSE,"환경분석";#N/A,#N/A,FALSE,"Sheet16"}</definedName>
    <definedName name="김재현_1_1" hidden="1">{#N/A,#N/A,FALSE,"지침";#N/A,#N/A,FALSE,"환경분석";#N/A,#N/A,FALSE,"Sheet16"}</definedName>
    <definedName name="김재현_1_1_1" localSheetId="13" hidden="1">{#N/A,#N/A,FALSE,"지침";#N/A,#N/A,FALSE,"환경분석";#N/A,#N/A,FALSE,"Sheet16"}</definedName>
    <definedName name="김재현_1_1_1" hidden="1">{#N/A,#N/A,FALSE,"지침";#N/A,#N/A,FALSE,"환경분석";#N/A,#N/A,FALSE,"Sheet16"}</definedName>
    <definedName name="김재현_1_2" localSheetId="13" hidden="1">{#N/A,#N/A,FALSE,"지침";#N/A,#N/A,FALSE,"환경분석";#N/A,#N/A,FALSE,"Sheet16"}</definedName>
    <definedName name="김재현_1_2" hidden="1">{#N/A,#N/A,FALSE,"지침";#N/A,#N/A,FALSE,"환경분석";#N/A,#N/A,FALSE,"Sheet16"}</definedName>
    <definedName name="김재현_2" localSheetId="13" hidden="1">{#N/A,#N/A,FALSE,"지침";#N/A,#N/A,FALSE,"환경분석";#N/A,#N/A,FALSE,"Sheet16"}</definedName>
    <definedName name="김재현_2" hidden="1">{#N/A,#N/A,FALSE,"지침";#N/A,#N/A,FALSE,"환경분석";#N/A,#N/A,FALSE,"Sheet16"}</definedName>
    <definedName name="ㄴㅇㄹ호" localSheetId="13" hidden="1">{#N/A,#N/A,FALSE,"지침";#N/A,#N/A,FALSE,"환경분석";#N/A,#N/A,FALSE,"Sheet16"}</definedName>
    <definedName name="ㄴㅇㄹ호" hidden="1">{#N/A,#N/A,FALSE,"지침";#N/A,#N/A,FALSE,"환경분석";#N/A,#N/A,FALSE,"Sheet16"}</definedName>
    <definedName name="ㄴㅇㄹ호_1" localSheetId="13" hidden="1">{#N/A,#N/A,FALSE,"지침";#N/A,#N/A,FALSE,"환경분석";#N/A,#N/A,FALSE,"Sheet16"}</definedName>
    <definedName name="ㄴㅇㄹ호_1" hidden="1">{#N/A,#N/A,FALSE,"지침";#N/A,#N/A,FALSE,"환경분석";#N/A,#N/A,FALSE,"Sheet16"}</definedName>
    <definedName name="ㄴㅇㄹ호_1_1" localSheetId="13" hidden="1">{#N/A,#N/A,FALSE,"지침";#N/A,#N/A,FALSE,"환경분석";#N/A,#N/A,FALSE,"Sheet16"}</definedName>
    <definedName name="ㄴㅇㄹ호_1_1" hidden="1">{#N/A,#N/A,FALSE,"지침";#N/A,#N/A,FALSE,"환경분석";#N/A,#N/A,FALSE,"Sheet16"}</definedName>
    <definedName name="ㄴㅇㄹ호_1_1_1" localSheetId="13" hidden="1">{#N/A,#N/A,FALSE,"지침";#N/A,#N/A,FALSE,"환경분석";#N/A,#N/A,FALSE,"Sheet16"}</definedName>
    <definedName name="ㄴㅇㄹ호_1_1_1" hidden="1">{#N/A,#N/A,FALSE,"지침";#N/A,#N/A,FALSE,"환경분석";#N/A,#N/A,FALSE,"Sheet16"}</definedName>
    <definedName name="ㄴㅇㄹ호_1_2" localSheetId="13" hidden="1">{#N/A,#N/A,FALSE,"지침";#N/A,#N/A,FALSE,"환경분석";#N/A,#N/A,FALSE,"Sheet16"}</definedName>
    <definedName name="ㄴㅇㄹ호_1_2" hidden="1">{#N/A,#N/A,FALSE,"지침";#N/A,#N/A,FALSE,"환경분석";#N/A,#N/A,FALSE,"Sheet16"}</definedName>
    <definedName name="ㄴㅇㄹ호_2" localSheetId="13" hidden="1">{#N/A,#N/A,FALSE,"지침";#N/A,#N/A,FALSE,"환경분석";#N/A,#N/A,FALSE,"Sheet16"}</definedName>
    <definedName name="ㄴㅇㄹ호_2" hidden="1">{#N/A,#N/A,FALSE,"지침";#N/A,#N/A,FALSE,"환경분석";#N/A,#N/A,FALSE,"Sheet16"}</definedName>
    <definedName name="도면" hidden="1">#REF!</definedName>
    <definedName name="ㅀ효ㅇㄱ쇼셔ㅓ쇼ㅓ" localSheetId="13" hidden="1">{#N/A,#N/A,FALSE,"지침";#N/A,#N/A,FALSE,"환경분석";#N/A,#N/A,FALSE,"Sheet16"}</definedName>
    <definedName name="ㅀ효ㅇㄱ쇼셔ㅓ쇼ㅓ" hidden="1">{#N/A,#N/A,FALSE,"지침";#N/A,#N/A,FALSE,"환경분석";#N/A,#N/A,FALSE,"Sheet16"}</definedName>
    <definedName name="ㅀ효ㅇㄱ쇼셔ㅓ쇼ㅓ_1" localSheetId="13" hidden="1">{#N/A,#N/A,FALSE,"지침";#N/A,#N/A,FALSE,"환경분석";#N/A,#N/A,FALSE,"Sheet16"}</definedName>
    <definedName name="ㅀ효ㅇㄱ쇼셔ㅓ쇼ㅓ_1" hidden="1">{#N/A,#N/A,FALSE,"지침";#N/A,#N/A,FALSE,"환경분석";#N/A,#N/A,FALSE,"Sheet16"}</definedName>
    <definedName name="ㅀ효ㅇㄱ쇼셔ㅓ쇼ㅓ_1_1" localSheetId="13" hidden="1">{#N/A,#N/A,FALSE,"지침";#N/A,#N/A,FALSE,"환경분석";#N/A,#N/A,FALSE,"Sheet16"}</definedName>
    <definedName name="ㅀ효ㅇㄱ쇼셔ㅓ쇼ㅓ_1_1" hidden="1">{#N/A,#N/A,FALSE,"지침";#N/A,#N/A,FALSE,"환경분석";#N/A,#N/A,FALSE,"Sheet16"}</definedName>
    <definedName name="ㅀ효ㅇㄱ쇼셔ㅓ쇼ㅓ_1_1_1" localSheetId="13" hidden="1">{#N/A,#N/A,FALSE,"지침";#N/A,#N/A,FALSE,"환경분석";#N/A,#N/A,FALSE,"Sheet16"}</definedName>
    <definedName name="ㅀ효ㅇㄱ쇼셔ㅓ쇼ㅓ_1_1_1" hidden="1">{#N/A,#N/A,FALSE,"지침";#N/A,#N/A,FALSE,"환경분석";#N/A,#N/A,FALSE,"Sheet16"}</definedName>
    <definedName name="ㅀ효ㅇㄱ쇼셔ㅓ쇼ㅓ_1_2" localSheetId="13" hidden="1">{#N/A,#N/A,FALSE,"지침";#N/A,#N/A,FALSE,"환경분석";#N/A,#N/A,FALSE,"Sheet16"}</definedName>
    <definedName name="ㅀ효ㅇㄱ쇼셔ㅓ쇼ㅓ_1_2" hidden="1">{#N/A,#N/A,FALSE,"지침";#N/A,#N/A,FALSE,"환경분석";#N/A,#N/A,FALSE,"Sheet16"}</definedName>
    <definedName name="ㅀ효ㅇㄱ쇼셔ㅓ쇼ㅓ_2" localSheetId="13" hidden="1">{#N/A,#N/A,FALSE,"지침";#N/A,#N/A,FALSE,"환경분석";#N/A,#N/A,FALSE,"Sheet16"}</definedName>
    <definedName name="ㅀ효ㅇㄱ쇼셔ㅓ쇼ㅓ_2" hidden="1">{#N/A,#N/A,FALSE,"지침";#N/A,#N/A,FALSE,"환경분석";#N/A,#N/A,FALSE,"Sheet16"}</definedName>
    <definedName name="ㅁ" localSheetId="13" hidden="1">{#N/A,#N/A,FALSE,"지침";#N/A,#N/A,FALSE,"환경분석";#N/A,#N/A,FALSE,"Sheet16"}</definedName>
    <definedName name="ㅁ" hidden="1">{#N/A,#N/A,FALSE,"지침";#N/A,#N/A,FALSE,"환경분석";#N/A,#N/A,FALSE,"Sheet16"}</definedName>
    <definedName name="ㅁ_1" localSheetId="13" hidden="1">{#N/A,#N/A,FALSE,"지침";#N/A,#N/A,FALSE,"환경분석";#N/A,#N/A,FALSE,"Sheet16"}</definedName>
    <definedName name="ㅁ_1" hidden="1">{#N/A,#N/A,FALSE,"지침";#N/A,#N/A,FALSE,"환경분석";#N/A,#N/A,FALSE,"Sheet16"}</definedName>
    <definedName name="ㅁ_1_1" localSheetId="13" hidden="1">{#N/A,#N/A,FALSE,"지침";#N/A,#N/A,FALSE,"환경분석";#N/A,#N/A,FALSE,"Sheet16"}</definedName>
    <definedName name="ㅁ_1_1" hidden="1">{#N/A,#N/A,FALSE,"지침";#N/A,#N/A,FALSE,"환경분석";#N/A,#N/A,FALSE,"Sheet16"}</definedName>
    <definedName name="ㅁ_1_1_1" localSheetId="13" hidden="1">{#N/A,#N/A,FALSE,"지침";#N/A,#N/A,FALSE,"환경분석";#N/A,#N/A,FALSE,"Sheet16"}</definedName>
    <definedName name="ㅁ_1_1_1" hidden="1">{#N/A,#N/A,FALSE,"지침";#N/A,#N/A,FALSE,"환경분석";#N/A,#N/A,FALSE,"Sheet16"}</definedName>
    <definedName name="ㅁ_1_2" localSheetId="13" hidden="1">{#N/A,#N/A,FALSE,"지침";#N/A,#N/A,FALSE,"환경분석";#N/A,#N/A,FALSE,"Sheet16"}</definedName>
    <definedName name="ㅁ_1_2" hidden="1">{#N/A,#N/A,FALSE,"지침";#N/A,#N/A,FALSE,"환경분석";#N/A,#N/A,FALSE,"Sheet16"}</definedName>
    <definedName name="ㅁ_2" localSheetId="13" hidden="1">{#N/A,#N/A,FALSE,"지침";#N/A,#N/A,FALSE,"환경분석";#N/A,#N/A,FALSE,"Sheet16"}</definedName>
    <definedName name="ㅁ_2" hidden="1">{#N/A,#N/A,FALSE,"지침";#N/A,#N/A,FALSE,"환경분석";#N/A,#N/A,FALSE,"Sheet16"}</definedName>
    <definedName name="ㅁㅁ" localSheetId="13" hidden="1">{"det (May)",#N/A,FALSE,"June";"sum (MAY YTD)",#N/A,FALSE,"June YTD"}</definedName>
    <definedName name="ㅁㅁ" hidden="1">{"det (May)",#N/A,FALSE,"June";"sum (MAY YTD)",#N/A,FALSE,"June YTD"}</definedName>
    <definedName name="ㅁㅁ_1" localSheetId="13" hidden="1">{"det (May)",#N/A,FALSE,"June";"sum (MAY YTD)",#N/A,FALSE,"June YTD"}</definedName>
    <definedName name="ㅁㅁ_1" hidden="1">{"det (May)",#N/A,FALSE,"June";"sum (MAY YTD)",#N/A,FALSE,"June YTD"}</definedName>
    <definedName name="ㅁㅁ_1_1" localSheetId="13" hidden="1">{"det (May)",#N/A,FALSE,"June";"sum (MAY YTD)",#N/A,FALSE,"June YTD"}</definedName>
    <definedName name="ㅁㅁ_1_1" hidden="1">{"det (May)",#N/A,FALSE,"June";"sum (MAY YTD)",#N/A,FALSE,"June YTD"}</definedName>
    <definedName name="ㅁㅁ_1_1_1" localSheetId="13" hidden="1">{"det (May)",#N/A,FALSE,"June";"sum (MAY YTD)",#N/A,FALSE,"June YTD"}</definedName>
    <definedName name="ㅁㅁ_1_1_1" hidden="1">{"det (May)",#N/A,FALSE,"June";"sum (MAY YTD)",#N/A,FALSE,"June YTD"}</definedName>
    <definedName name="ㅁㅁ_1_2" localSheetId="13" hidden="1">{"det (May)",#N/A,FALSE,"June";"sum (MAY YTD)",#N/A,FALSE,"June YTD"}</definedName>
    <definedName name="ㅁㅁ_1_2" hidden="1">{"det (May)",#N/A,FALSE,"June";"sum (MAY YTD)",#N/A,FALSE,"June YTD"}</definedName>
    <definedName name="ㅁㅁ_2" localSheetId="13" hidden="1">{"det (May)",#N/A,FALSE,"June";"sum (MAY YTD)",#N/A,FALSE,"June YTD"}</definedName>
    <definedName name="ㅁㅁ_2" hidden="1">{"det (May)",#N/A,FALSE,"June";"sum (MAY YTD)",#N/A,FALSE,"June YTD"}</definedName>
    <definedName name="ㅁㅁㅁ" localSheetId="13" hidden="1">{#N/A,#N/A,FALSE,"지침";#N/A,#N/A,FALSE,"환경분석";#N/A,#N/A,FALSE,"Sheet16"}</definedName>
    <definedName name="ㅁㅁㅁ" hidden="1">{#N/A,#N/A,FALSE,"지침";#N/A,#N/A,FALSE,"환경분석";#N/A,#N/A,FALSE,"Sheet16"}</definedName>
    <definedName name="ㅁㅁㅁ_1" localSheetId="13" hidden="1">{#N/A,#N/A,FALSE,"지침";#N/A,#N/A,FALSE,"환경분석";#N/A,#N/A,FALSE,"Sheet16"}</definedName>
    <definedName name="ㅁㅁㅁ_1" hidden="1">{#N/A,#N/A,FALSE,"지침";#N/A,#N/A,FALSE,"환경분석";#N/A,#N/A,FALSE,"Sheet16"}</definedName>
    <definedName name="ㅁㅁㅁ_1_1" localSheetId="13" hidden="1">{#N/A,#N/A,FALSE,"지침";#N/A,#N/A,FALSE,"환경분석";#N/A,#N/A,FALSE,"Sheet16"}</definedName>
    <definedName name="ㅁㅁㅁ_1_1" hidden="1">{#N/A,#N/A,FALSE,"지침";#N/A,#N/A,FALSE,"환경분석";#N/A,#N/A,FALSE,"Sheet16"}</definedName>
    <definedName name="ㅁㅁㅁ_1_1_1" localSheetId="13" hidden="1">{#N/A,#N/A,FALSE,"지침";#N/A,#N/A,FALSE,"환경분석";#N/A,#N/A,FALSE,"Sheet16"}</definedName>
    <definedName name="ㅁㅁㅁ_1_1_1" hidden="1">{#N/A,#N/A,FALSE,"지침";#N/A,#N/A,FALSE,"환경분석";#N/A,#N/A,FALSE,"Sheet16"}</definedName>
    <definedName name="ㅁㅁㅁ_1_2" localSheetId="13" hidden="1">{#N/A,#N/A,FALSE,"지침";#N/A,#N/A,FALSE,"환경분석";#N/A,#N/A,FALSE,"Sheet16"}</definedName>
    <definedName name="ㅁㅁㅁ_1_2" hidden="1">{#N/A,#N/A,FALSE,"지침";#N/A,#N/A,FALSE,"환경분석";#N/A,#N/A,FALSE,"Sheet16"}</definedName>
    <definedName name="ㅁㅁㅁ_2" localSheetId="13" hidden="1">{#N/A,#N/A,FALSE,"지침";#N/A,#N/A,FALSE,"환경분석";#N/A,#N/A,FALSE,"Sheet16"}</definedName>
    <definedName name="ㅁㅁㅁ_2" hidden="1">{#N/A,#N/A,FALSE,"지침";#N/A,#N/A,FALSE,"환경분석";#N/A,#N/A,FALSE,"Sheet16"}</definedName>
    <definedName name="비상l" localSheetId="13" hidden="1">{#N/A,#N/A,FALSE,"지침";#N/A,#N/A,FALSE,"환경분석";#N/A,#N/A,FALSE,"Sheet16"}</definedName>
    <definedName name="비상l" hidden="1">{#N/A,#N/A,FALSE,"지침";#N/A,#N/A,FALSE,"환경분석";#N/A,#N/A,FALSE,"Sheet16"}</definedName>
    <definedName name="비상l_1" localSheetId="13" hidden="1">{#N/A,#N/A,FALSE,"지침";#N/A,#N/A,FALSE,"환경분석";#N/A,#N/A,FALSE,"Sheet16"}</definedName>
    <definedName name="비상l_1" hidden="1">{#N/A,#N/A,FALSE,"지침";#N/A,#N/A,FALSE,"환경분석";#N/A,#N/A,FALSE,"Sheet16"}</definedName>
    <definedName name="비상l_1_1" localSheetId="13" hidden="1">{#N/A,#N/A,FALSE,"지침";#N/A,#N/A,FALSE,"환경분석";#N/A,#N/A,FALSE,"Sheet16"}</definedName>
    <definedName name="비상l_1_1" hidden="1">{#N/A,#N/A,FALSE,"지침";#N/A,#N/A,FALSE,"환경분석";#N/A,#N/A,FALSE,"Sheet16"}</definedName>
    <definedName name="비상l_1_1_1" localSheetId="13" hidden="1">{#N/A,#N/A,FALSE,"지침";#N/A,#N/A,FALSE,"환경분석";#N/A,#N/A,FALSE,"Sheet16"}</definedName>
    <definedName name="비상l_1_1_1" hidden="1">{#N/A,#N/A,FALSE,"지침";#N/A,#N/A,FALSE,"환경분석";#N/A,#N/A,FALSE,"Sheet16"}</definedName>
    <definedName name="비상l_1_2" localSheetId="13" hidden="1">{#N/A,#N/A,FALSE,"지침";#N/A,#N/A,FALSE,"환경분석";#N/A,#N/A,FALSE,"Sheet16"}</definedName>
    <definedName name="비상l_1_2" hidden="1">{#N/A,#N/A,FALSE,"지침";#N/A,#N/A,FALSE,"환경분석";#N/A,#N/A,FALSE,"Sheet16"}</definedName>
    <definedName name="비상l_2" localSheetId="13" hidden="1">{#N/A,#N/A,FALSE,"지침";#N/A,#N/A,FALSE,"환경분석";#N/A,#N/A,FALSE,"Sheet16"}</definedName>
    <definedName name="비상l_2" hidden="1">{#N/A,#N/A,FALSE,"지침";#N/A,#N/A,FALSE,"환경분석";#N/A,#N/A,FALSE,"Sheet16"}</definedName>
    <definedName name="사" localSheetId="13" hidden="1">{#N/A,#N/A,FALSE,"지침";#N/A,#N/A,FALSE,"환경분석";#N/A,#N/A,FALSE,"Sheet16"}</definedName>
    <definedName name="사" hidden="1">{#N/A,#N/A,FALSE,"지침";#N/A,#N/A,FALSE,"환경분석";#N/A,#N/A,FALSE,"Sheet16"}</definedName>
    <definedName name="사_1" localSheetId="13" hidden="1">{#N/A,#N/A,FALSE,"지침";#N/A,#N/A,FALSE,"환경분석";#N/A,#N/A,FALSE,"Sheet16"}</definedName>
    <definedName name="사_1" hidden="1">{#N/A,#N/A,FALSE,"지침";#N/A,#N/A,FALSE,"환경분석";#N/A,#N/A,FALSE,"Sheet16"}</definedName>
    <definedName name="사_1_1" localSheetId="13" hidden="1">{#N/A,#N/A,FALSE,"지침";#N/A,#N/A,FALSE,"환경분석";#N/A,#N/A,FALSE,"Sheet16"}</definedName>
    <definedName name="사_1_1" hidden="1">{#N/A,#N/A,FALSE,"지침";#N/A,#N/A,FALSE,"환경분석";#N/A,#N/A,FALSE,"Sheet16"}</definedName>
    <definedName name="사_1_1_1" localSheetId="13" hidden="1">{#N/A,#N/A,FALSE,"지침";#N/A,#N/A,FALSE,"환경분석";#N/A,#N/A,FALSE,"Sheet16"}</definedName>
    <definedName name="사_1_1_1" hidden="1">{#N/A,#N/A,FALSE,"지침";#N/A,#N/A,FALSE,"환경분석";#N/A,#N/A,FALSE,"Sheet16"}</definedName>
    <definedName name="사_1_2" localSheetId="13" hidden="1">{#N/A,#N/A,FALSE,"지침";#N/A,#N/A,FALSE,"환경분석";#N/A,#N/A,FALSE,"Sheet16"}</definedName>
    <definedName name="사_1_2" hidden="1">{#N/A,#N/A,FALSE,"지침";#N/A,#N/A,FALSE,"환경분석";#N/A,#N/A,FALSE,"Sheet16"}</definedName>
    <definedName name="사_2" localSheetId="13" hidden="1">{#N/A,#N/A,FALSE,"지침";#N/A,#N/A,FALSE,"환경분석";#N/A,#N/A,FALSE,"Sheet16"}</definedName>
    <definedName name="사_2" hidden="1">{#N/A,#N/A,FALSE,"지침";#N/A,#N/A,FALSE,"환경분석";#N/A,#N/A,FALSE,"Sheet16"}</definedName>
    <definedName name="사1" localSheetId="13" hidden="1">{#N/A,#N/A,FALSE,"지침";#N/A,#N/A,FALSE,"환경분석";#N/A,#N/A,FALSE,"Sheet16"}</definedName>
    <definedName name="사1" hidden="1">{#N/A,#N/A,FALSE,"지침";#N/A,#N/A,FALSE,"환경분석";#N/A,#N/A,FALSE,"Sheet16"}</definedName>
    <definedName name="사1_1" localSheetId="13" hidden="1">{#N/A,#N/A,FALSE,"지침";#N/A,#N/A,FALSE,"환경분석";#N/A,#N/A,FALSE,"Sheet16"}</definedName>
    <definedName name="사1_1" hidden="1">{#N/A,#N/A,FALSE,"지침";#N/A,#N/A,FALSE,"환경분석";#N/A,#N/A,FALSE,"Sheet16"}</definedName>
    <definedName name="사1_1_1" localSheetId="13" hidden="1">{#N/A,#N/A,FALSE,"지침";#N/A,#N/A,FALSE,"환경분석";#N/A,#N/A,FALSE,"Sheet16"}</definedName>
    <definedName name="사1_1_1" hidden="1">{#N/A,#N/A,FALSE,"지침";#N/A,#N/A,FALSE,"환경분석";#N/A,#N/A,FALSE,"Sheet16"}</definedName>
    <definedName name="사1_1_1_1" localSheetId="13" hidden="1">{#N/A,#N/A,FALSE,"지침";#N/A,#N/A,FALSE,"환경분석";#N/A,#N/A,FALSE,"Sheet16"}</definedName>
    <definedName name="사1_1_1_1" hidden="1">{#N/A,#N/A,FALSE,"지침";#N/A,#N/A,FALSE,"환경분석";#N/A,#N/A,FALSE,"Sheet16"}</definedName>
    <definedName name="사1_1_2" localSheetId="13" hidden="1">{#N/A,#N/A,FALSE,"지침";#N/A,#N/A,FALSE,"환경분석";#N/A,#N/A,FALSE,"Sheet16"}</definedName>
    <definedName name="사1_1_2" hidden="1">{#N/A,#N/A,FALSE,"지침";#N/A,#N/A,FALSE,"환경분석";#N/A,#N/A,FALSE,"Sheet16"}</definedName>
    <definedName name="사1_2" localSheetId="13" hidden="1">{#N/A,#N/A,FALSE,"지침";#N/A,#N/A,FALSE,"환경분석";#N/A,#N/A,FALSE,"Sheet16"}</definedName>
    <definedName name="사1_2" hidden="1">{#N/A,#N/A,FALSE,"지침";#N/A,#N/A,FALSE,"환경분석";#N/A,#N/A,FALSE,"Sheet16"}</definedName>
    <definedName name="생2" localSheetId="13" hidden="1">{#N/A,#N/A,FALSE,"지침";#N/A,#N/A,FALSE,"환경분석";#N/A,#N/A,FALSE,"Sheet16"}</definedName>
    <definedName name="생2" hidden="1">{#N/A,#N/A,FALSE,"지침";#N/A,#N/A,FALSE,"환경분석";#N/A,#N/A,FALSE,"Sheet16"}</definedName>
    <definedName name="생2_1" localSheetId="13" hidden="1">{#N/A,#N/A,FALSE,"지침";#N/A,#N/A,FALSE,"환경분석";#N/A,#N/A,FALSE,"Sheet16"}</definedName>
    <definedName name="생2_1" hidden="1">{#N/A,#N/A,FALSE,"지침";#N/A,#N/A,FALSE,"환경분석";#N/A,#N/A,FALSE,"Sheet16"}</definedName>
    <definedName name="생2_1_1" localSheetId="13" hidden="1">{#N/A,#N/A,FALSE,"지침";#N/A,#N/A,FALSE,"환경분석";#N/A,#N/A,FALSE,"Sheet16"}</definedName>
    <definedName name="생2_1_1" hidden="1">{#N/A,#N/A,FALSE,"지침";#N/A,#N/A,FALSE,"환경분석";#N/A,#N/A,FALSE,"Sheet16"}</definedName>
    <definedName name="생2_1_1_1" localSheetId="13" hidden="1">{#N/A,#N/A,FALSE,"지침";#N/A,#N/A,FALSE,"환경분석";#N/A,#N/A,FALSE,"Sheet16"}</definedName>
    <definedName name="생2_1_1_1" hidden="1">{#N/A,#N/A,FALSE,"지침";#N/A,#N/A,FALSE,"환경분석";#N/A,#N/A,FALSE,"Sheet16"}</definedName>
    <definedName name="생2_1_2" localSheetId="13" hidden="1">{#N/A,#N/A,FALSE,"지침";#N/A,#N/A,FALSE,"환경분석";#N/A,#N/A,FALSE,"Sheet16"}</definedName>
    <definedName name="생2_1_2" hidden="1">{#N/A,#N/A,FALSE,"지침";#N/A,#N/A,FALSE,"환경분석";#N/A,#N/A,FALSE,"Sheet16"}</definedName>
    <definedName name="생2_2" localSheetId="13" hidden="1">{#N/A,#N/A,FALSE,"지침";#N/A,#N/A,FALSE,"환경분석";#N/A,#N/A,FALSE,"Sheet16"}</definedName>
    <definedName name="생2_2" hidden="1">{#N/A,#N/A,FALSE,"지침";#N/A,#N/A,FALSE,"환경분석";#N/A,#N/A,FALSE,"Sheet16"}</definedName>
    <definedName name="ㅇㅇㅇㅇㅇ" localSheetId="13" hidden="1">{#N/A,#N/A,FALSE,"지침";#N/A,#N/A,FALSE,"환경분석";#N/A,#N/A,FALSE,"Sheet16"}</definedName>
    <definedName name="ㅇㅇㅇㅇㅇ" hidden="1">{#N/A,#N/A,FALSE,"지침";#N/A,#N/A,FALSE,"환경분석";#N/A,#N/A,FALSE,"Sheet16"}</definedName>
    <definedName name="ㅇㅇㅇㅇㅇ_1" localSheetId="13" hidden="1">{#N/A,#N/A,FALSE,"지침";#N/A,#N/A,FALSE,"환경분석";#N/A,#N/A,FALSE,"Sheet16"}</definedName>
    <definedName name="ㅇㅇㅇㅇㅇ_1" hidden="1">{#N/A,#N/A,FALSE,"지침";#N/A,#N/A,FALSE,"환경분석";#N/A,#N/A,FALSE,"Sheet16"}</definedName>
    <definedName name="ㅇㅇㅇㅇㅇ_1_1" localSheetId="13" hidden="1">{#N/A,#N/A,FALSE,"지침";#N/A,#N/A,FALSE,"환경분석";#N/A,#N/A,FALSE,"Sheet16"}</definedName>
    <definedName name="ㅇㅇㅇㅇㅇ_1_1" hidden="1">{#N/A,#N/A,FALSE,"지침";#N/A,#N/A,FALSE,"환경분석";#N/A,#N/A,FALSE,"Sheet16"}</definedName>
    <definedName name="ㅇㅇㅇㅇㅇ_1_1_1" localSheetId="13" hidden="1">{#N/A,#N/A,FALSE,"지침";#N/A,#N/A,FALSE,"환경분석";#N/A,#N/A,FALSE,"Sheet16"}</definedName>
    <definedName name="ㅇㅇㅇㅇㅇ_1_1_1" hidden="1">{#N/A,#N/A,FALSE,"지침";#N/A,#N/A,FALSE,"환경분석";#N/A,#N/A,FALSE,"Sheet16"}</definedName>
    <definedName name="ㅇㅇㅇㅇㅇ_1_2" localSheetId="13" hidden="1">{#N/A,#N/A,FALSE,"지침";#N/A,#N/A,FALSE,"환경분석";#N/A,#N/A,FALSE,"Sheet16"}</definedName>
    <definedName name="ㅇㅇㅇㅇㅇ_1_2" hidden="1">{#N/A,#N/A,FALSE,"지침";#N/A,#N/A,FALSE,"환경분석";#N/A,#N/A,FALSE,"Sheet16"}</definedName>
    <definedName name="ㅇㅇㅇㅇㅇ_2" localSheetId="13" hidden="1">{#N/A,#N/A,FALSE,"지침";#N/A,#N/A,FALSE,"환경분석";#N/A,#N/A,FALSE,"Sheet16"}</definedName>
    <definedName name="ㅇㅇㅇㅇㅇ_2" hidden="1">{#N/A,#N/A,FALSE,"지침";#N/A,#N/A,FALSE,"환경분석";#N/A,#N/A,FALSE,"Sheet16"}</definedName>
    <definedName name="양식" localSheetId="13" hidden="1">{#N/A,#N/A,FALSE,"지침";#N/A,#N/A,FALSE,"환경분석";#N/A,#N/A,FALSE,"Sheet16"}</definedName>
    <definedName name="양식" hidden="1">{#N/A,#N/A,FALSE,"지침";#N/A,#N/A,FALSE,"환경분석";#N/A,#N/A,FALSE,"Sheet16"}</definedName>
    <definedName name="양식_1" localSheetId="13" hidden="1">{#N/A,#N/A,FALSE,"지침";#N/A,#N/A,FALSE,"환경분석";#N/A,#N/A,FALSE,"Sheet16"}</definedName>
    <definedName name="양식_1" hidden="1">{#N/A,#N/A,FALSE,"지침";#N/A,#N/A,FALSE,"환경분석";#N/A,#N/A,FALSE,"Sheet16"}</definedName>
    <definedName name="양식_1_1" localSheetId="13" hidden="1">{#N/A,#N/A,FALSE,"지침";#N/A,#N/A,FALSE,"환경분석";#N/A,#N/A,FALSE,"Sheet16"}</definedName>
    <definedName name="양식_1_1" hidden="1">{#N/A,#N/A,FALSE,"지침";#N/A,#N/A,FALSE,"환경분석";#N/A,#N/A,FALSE,"Sheet16"}</definedName>
    <definedName name="양식_1_1_1" localSheetId="13" hidden="1">{#N/A,#N/A,FALSE,"지침";#N/A,#N/A,FALSE,"환경분석";#N/A,#N/A,FALSE,"Sheet16"}</definedName>
    <definedName name="양식_1_1_1" hidden="1">{#N/A,#N/A,FALSE,"지침";#N/A,#N/A,FALSE,"환경분석";#N/A,#N/A,FALSE,"Sheet16"}</definedName>
    <definedName name="양식_1_2" localSheetId="13" hidden="1">{#N/A,#N/A,FALSE,"지침";#N/A,#N/A,FALSE,"환경분석";#N/A,#N/A,FALSE,"Sheet16"}</definedName>
    <definedName name="양식_1_2" hidden="1">{#N/A,#N/A,FALSE,"지침";#N/A,#N/A,FALSE,"환경분석";#N/A,#N/A,FALSE,"Sheet16"}</definedName>
    <definedName name="양식_2" localSheetId="13" hidden="1">{#N/A,#N/A,FALSE,"지침";#N/A,#N/A,FALSE,"환경분석";#N/A,#N/A,FALSE,"Sheet16"}</definedName>
    <definedName name="양식_2" hidden="1">{#N/A,#N/A,FALSE,"지침";#N/A,#N/A,FALSE,"환경분석";#N/A,#N/A,FALSE,"Sheet16"}</definedName>
    <definedName name="인쇄" localSheetId="13" hidden="1">{#N/A,#N/A,FALSE,"지침";#N/A,#N/A,FALSE,"환경분석";#N/A,#N/A,FALSE,"Sheet16"}</definedName>
    <definedName name="인쇄" hidden="1">{#N/A,#N/A,FALSE,"지침";#N/A,#N/A,FALSE,"환경분석";#N/A,#N/A,FALSE,"Sheet16"}</definedName>
    <definedName name="인쇄_1" localSheetId="13" hidden="1">{#N/A,#N/A,FALSE,"지침";#N/A,#N/A,FALSE,"환경분석";#N/A,#N/A,FALSE,"Sheet16"}</definedName>
    <definedName name="인쇄_1" hidden="1">{#N/A,#N/A,FALSE,"지침";#N/A,#N/A,FALSE,"환경분석";#N/A,#N/A,FALSE,"Sheet16"}</definedName>
    <definedName name="인쇄_1_1" localSheetId="13" hidden="1">{#N/A,#N/A,FALSE,"지침";#N/A,#N/A,FALSE,"환경분석";#N/A,#N/A,FALSE,"Sheet16"}</definedName>
    <definedName name="인쇄_1_1" hidden="1">{#N/A,#N/A,FALSE,"지침";#N/A,#N/A,FALSE,"환경분석";#N/A,#N/A,FALSE,"Sheet16"}</definedName>
    <definedName name="인쇄_1_1_1" localSheetId="13" hidden="1">{#N/A,#N/A,FALSE,"지침";#N/A,#N/A,FALSE,"환경분석";#N/A,#N/A,FALSE,"Sheet16"}</definedName>
    <definedName name="인쇄_1_1_1" hidden="1">{#N/A,#N/A,FALSE,"지침";#N/A,#N/A,FALSE,"환경분석";#N/A,#N/A,FALSE,"Sheet16"}</definedName>
    <definedName name="인쇄_1_2" localSheetId="13" hidden="1">{#N/A,#N/A,FALSE,"지침";#N/A,#N/A,FALSE,"환경분석";#N/A,#N/A,FALSE,"Sheet16"}</definedName>
    <definedName name="인쇄_1_2" hidden="1">{#N/A,#N/A,FALSE,"지침";#N/A,#N/A,FALSE,"환경분석";#N/A,#N/A,FALSE,"Sheet16"}</definedName>
    <definedName name="인쇄_2" localSheetId="13" hidden="1">{#N/A,#N/A,FALSE,"지침";#N/A,#N/A,FALSE,"환경분석";#N/A,#N/A,FALSE,"Sheet16"}</definedName>
    <definedName name="인쇄_2" hidden="1">{#N/A,#N/A,FALSE,"지침";#N/A,#N/A,FALSE,"환경분석";#N/A,#N/A,FALSE,"Sheet16"}</definedName>
    <definedName name="인쇄BU" localSheetId="13" hidden="1">{#N/A,#N/A,FALSE,"지침";#N/A,#N/A,FALSE,"환경분석";#N/A,#N/A,FALSE,"Sheet16"}</definedName>
    <definedName name="인쇄BU" hidden="1">{#N/A,#N/A,FALSE,"지침";#N/A,#N/A,FALSE,"환경분석";#N/A,#N/A,FALSE,"Sheet16"}</definedName>
    <definedName name="인쇄BU_1" localSheetId="13" hidden="1">{#N/A,#N/A,FALSE,"지침";#N/A,#N/A,FALSE,"환경분석";#N/A,#N/A,FALSE,"Sheet16"}</definedName>
    <definedName name="인쇄BU_1" hidden="1">{#N/A,#N/A,FALSE,"지침";#N/A,#N/A,FALSE,"환경분석";#N/A,#N/A,FALSE,"Sheet16"}</definedName>
    <definedName name="인쇄BU_1_1" localSheetId="13" hidden="1">{#N/A,#N/A,FALSE,"지침";#N/A,#N/A,FALSE,"환경분석";#N/A,#N/A,FALSE,"Sheet16"}</definedName>
    <definedName name="인쇄BU_1_1" hidden="1">{#N/A,#N/A,FALSE,"지침";#N/A,#N/A,FALSE,"환경분석";#N/A,#N/A,FALSE,"Sheet16"}</definedName>
    <definedName name="인쇄BU_1_1_1" localSheetId="13" hidden="1">{#N/A,#N/A,FALSE,"지침";#N/A,#N/A,FALSE,"환경분석";#N/A,#N/A,FALSE,"Sheet16"}</definedName>
    <definedName name="인쇄BU_1_1_1" hidden="1">{#N/A,#N/A,FALSE,"지침";#N/A,#N/A,FALSE,"환경분석";#N/A,#N/A,FALSE,"Sheet16"}</definedName>
    <definedName name="인쇄BU_1_2" localSheetId="13" hidden="1">{#N/A,#N/A,FALSE,"지침";#N/A,#N/A,FALSE,"환경분석";#N/A,#N/A,FALSE,"Sheet16"}</definedName>
    <definedName name="인쇄BU_1_2" hidden="1">{#N/A,#N/A,FALSE,"지침";#N/A,#N/A,FALSE,"환경분석";#N/A,#N/A,FALSE,"Sheet16"}</definedName>
    <definedName name="인쇄BU_2" localSheetId="13" hidden="1">{#N/A,#N/A,FALSE,"지침";#N/A,#N/A,FALSE,"환경분석";#N/A,#N/A,FALSE,"Sheet16"}</definedName>
    <definedName name="인쇄BU_2" hidden="1">{#N/A,#N/A,FALSE,"지침";#N/A,#N/A,FALSE,"환경분석";#N/A,#N/A,FALSE,"Sheet16"}</definedName>
    <definedName name="ㅈㅈㅈ" localSheetId="13" hidden="1">{#N/A,#N/A,FALSE,"지침";#N/A,#N/A,FALSE,"환경분석";#N/A,#N/A,FALSE,"Sheet16"}</definedName>
    <definedName name="ㅈㅈㅈ" hidden="1">{#N/A,#N/A,FALSE,"지침";#N/A,#N/A,FALSE,"환경분석";#N/A,#N/A,FALSE,"Sheet16"}</definedName>
    <definedName name="ㅈㅈㅈ_1" localSheetId="13" hidden="1">{#N/A,#N/A,FALSE,"지침";#N/A,#N/A,FALSE,"환경분석";#N/A,#N/A,FALSE,"Sheet16"}</definedName>
    <definedName name="ㅈㅈㅈ_1" hidden="1">{#N/A,#N/A,FALSE,"지침";#N/A,#N/A,FALSE,"환경분석";#N/A,#N/A,FALSE,"Sheet16"}</definedName>
    <definedName name="ㅈㅈㅈ_1_1" localSheetId="13" hidden="1">{#N/A,#N/A,FALSE,"지침";#N/A,#N/A,FALSE,"환경분석";#N/A,#N/A,FALSE,"Sheet16"}</definedName>
    <definedName name="ㅈㅈㅈ_1_1" hidden="1">{#N/A,#N/A,FALSE,"지침";#N/A,#N/A,FALSE,"환경분석";#N/A,#N/A,FALSE,"Sheet16"}</definedName>
    <definedName name="ㅈㅈㅈ_1_1_1" localSheetId="13" hidden="1">{#N/A,#N/A,FALSE,"지침";#N/A,#N/A,FALSE,"환경분석";#N/A,#N/A,FALSE,"Sheet16"}</definedName>
    <definedName name="ㅈㅈㅈ_1_1_1" hidden="1">{#N/A,#N/A,FALSE,"지침";#N/A,#N/A,FALSE,"환경분석";#N/A,#N/A,FALSE,"Sheet16"}</definedName>
    <definedName name="ㅈㅈㅈ_1_2" localSheetId="13" hidden="1">{#N/A,#N/A,FALSE,"지침";#N/A,#N/A,FALSE,"환경분석";#N/A,#N/A,FALSE,"Sheet16"}</definedName>
    <definedName name="ㅈㅈㅈ_1_2" hidden="1">{#N/A,#N/A,FALSE,"지침";#N/A,#N/A,FALSE,"환경분석";#N/A,#N/A,FALSE,"Sheet16"}</definedName>
    <definedName name="ㅈㅈㅈ_2" localSheetId="13" hidden="1">{#N/A,#N/A,FALSE,"지침";#N/A,#N/A,FALSE,"환경분석";#N/A,#N/A,FALSE,"Sheet16"}</definedName>
    <definedName name="ㅈㅈㅈ_2" hidden="1">{#N/A,#N/A,FALSE,"지침";#N/A,#N/A,FALSE,"환경분석";#N/A,#N/A,FALSE,"Sheet16"}</definedName>
    <definedName name="전략부품" localSheetId="13" hidden="1">{#N/A,#N/A,FALSE,"지침";#N/A,#N/A,FALSE,"환경분석";#N/A,#N/A,FALSE,"Sheet16"}</definedName>
    <definedName name="전략부품" hidden="1">{#N/A,#N/A,FALSE,"지침";#N/A,#N/A,FALSE,"환경분석";#N/A,#N/A,FALSE,"Sheet16"}</definedName>
    <definedName name="전략부품_1" localSheetId="13" hidden="1">{#N/A,#N/A,FALSE,"지침";#N/A,#N/A,FALSE,"환경분석";#N/A,#N/A,FALSE,"Sheet16"}</definedName>
    <definedName name="전략부품_1" hidden="1">{#N/A,#N/A,FALSE,"지침";#N/A,#N/A,FALSE,"환경분석";#N/A,#N/A,FALSE,"Sheet16"}</definedName>
    <definedName name="전략부품_1_1" localSheetId="13" hidden="1">{#N/A,#N/A,FALSE,"지침";#N/A,#N/A,FALSE,"환경분석";#N/A,#N/A,FALSE,"Sheet16"}</definedName>
    <definedName name="전략부품_1_1" hidden="1">{#N/A,#N/A,FALSE,"지침";#N/A,#N/A,FALSE,"환경분석";#N/A,#N/A,FALSE,"Sheet16"}</definedName>
    <definedName name="전략부품_1_1_1" localSheetId="13" hidden="1">{#N/A,#N/A,FALSE,"지침";#N/A,#N/A,FALSE,"환경분석";#N/A,#N/A,FALSE,"Sheet16"}</definedName>
    <definedName name="전략부품_1_1_1" hidden="1">{#N/A,#N/A,FALSE,"지침";#N/A,#N/A,FALSE,"환경분석";#N/A,#N/A,FALSE,"Sheet16"}</definedName>
    <definedName name="전략부품_1_2" localSheetId="13" hidden="1">{#N/A,#N/A,FALSE,"지침";#N/A,#N/A,FALSE,"환경분석";#N/A,#N/A,FALSE,"Sheet16"}</definedName>
    <definedName name="전략부품_1_2" hidden="1">{#N/A,#N/A,FALSE,"지침";#N/A,#N/A,FALSE,"환경분석";#N/A,#N/A,FALSE,"Sheet16"}</definedName>
    <definedName name="전략부품_2" localSheetId="13" hidden="1">{#N/A,#N/A,FALSE,"지침";#N/A,#N/A,FALSE,"환경분석";#N/A,#N/A,FALSE,"Sheet16"}</definedName>
    <definedName name="전략부품_2" hidden="1">{#N/A,#N/A,FALSE,"지침";#N/A,#N/A,FALSE,"환경분석";#N/A,#N/A,FALSE,"Sheet16"}</definedName>
    <definedName name="제품I067606" localSheetId="13" hidden="1">{#N/A,#N/A,FALSE,"지침";#N/A,#N/A,FALSE,"환경분석";#N/A,#N/A,FALSE,"Sheet16"}</definedName>
    <definedName name="제품I067606" hidden="1">{#N/A,#N/A,FALSE,"지침";#N/A,#N/A,FALSE,"환경분석";#N/A,#N/A,FALSE,"Sheet16"}</definedName>
    <definedName name="제품I067606_1" localSheetId="13" hidden="1">{#N/A,#N/A,FALSE,"지침";#N/A,#N/A,FALSE,"환경분석";#N/A,#N/A,FALSE,"Sheet16"}</definedName>
    <definedName name="제품I067606_1" hidden="1">{#N/A,#N/A,FALSE,"지침";#N/A,#N/A,FALSE,"환경분석";#N/A,#N/A,FALSE,"Sheet16"}</definedName>
    <definedName name="제품I067606_1_1" localSheetId="13" hidden="1">{#N/A,#N/A,FALSE,"지침";#N/A,#N/A,FALSE,"환경분석";#N/A,#N/A,FALSE,"Sheet16"}</definedName>
    <definedName name="제품I067606_1_1" hidden="1">{#N/A,#N/A,FALSE,"지침";#N/A,#N/A,FALSE,"환경분석";#N/A,#N/A,FALSE,"Sheet16"}</definedName>
    <definedName name="제품I067606_1_1_1" localSheetId="13" hidden="1">{#N/A,#N/A,FALSE,"지침";#N/A,#N/A,FALSE,"환경분석";#N/A,#N/A,FALSE,"Sheet16"}</definedName>
    <definedName name="제품I067606_1_1_1" hidden="1">{#N/A,#N/A,FALSE,"지침";#N/A,#N/A,FALSE,"환경분석";#N/A,#N/A,FALSE,"Sheet16"}</definedName>
    <definedName name="제품I067606_1_2" localSheetId="13" hidden="1">{#N/A,#N/A,FALSE,"지침";#N/A,#N/A,FALSE,"환경분석";#N/A,#N/A,FALSE,"Sheet16"}</definedName>
    <definedName name="제품I067606_1_2" hidden="1">{#N/A,#N/A,FALSE,"지침";#N/A,#N/A,FALSE,"환경분석";#N/A,#N/A,FALSE,"Sheet16"}</definedName>
    <definedName name="제품I067606_2" localSheetId="13" hidden="1">{#N/A,#N/A,FALSE,"지침";#N/A,#N/A,FALSE,"환경분석";#N/A,#N/A,FALSE,"Sheet16"}</definedName>
    <definedName name="제품I067606_2" hidden="1">{#N/A,#N/A,FALSE,"지침";#N/A,#N/A,FALSE,"환경분석";#N/A,#N/A,FALSE,"Sheet16"}</definedName>
    <definedName name="주" localSheetId="13" hidden="1">{#N/A,#N/A,FALSE,"지침";#N/A,#N/A,FALSE,"환경분석";#N/A,#N/A,FALSE,"Sheet16"}</definedName>
    <definedName name="주" hidden="1">{#N/A,#N/A,FALSE,"지침";#N/A,#N/A,FALSE,"환경분석";#N/A,#N/A,FALSE,"Sheet16"}</definedName>
    <definedName name="주_1" localSheetId="13" hidden="1">{#N/A,#N/A,FALSE,"지침";#N/A,#N/A,FALSE,"환경분석";#N/A,#N/A,FALSE,"Sheet16"}</definedName>
    <definedName name="주_1" hidden="1">{#N/A,#N/A,FALSE,"지침";#N/A,#N/A,FALSE,"환경분석";#N/A,#N/A,FALSE,"Sheet16"}</definedName>
    <definedName name="주_1_1" localSheetId="13" hidden="1">{#N/A,#N/A,FALSE,"지침";#N/A,#N/A,FALSE,"환경분석";#N/A,#N/A,FALSE,"Sheet16"}</definedName>
    <definedName name="주_1_1" hidden="1">{#N/A,#N/A,FALSE,"지침";#N/A,#N/A,FALSE,"환경분석";#N/A,#N/A,FALSE,"Sheet16"}</definedName>
    <definedName name="주_1_1_1" localSheetId="13" hidden="1">{#N/A,#N/A,FALSE,"지침";#N/A,#N/A,FALSE,"환경분석";#N/A,#N/A,FALSE,"Sheet16"}</definedName>
    <definedName name="주_1_1_1" hidden="1">{#N/A,#N/A,FALSE,"지침";#N/A,#N/A,FALSE,"환경분석";#N/A,#N/A,FALSE,"Sheet16"}</definedName>
    <definedName name="주_1_2" localSheetId="13" hidden="1">{#N/A,#N/A,FALSE,"지침";#N/A,#N/A,FALSE,"환경분석";#N/A,#N/A,FALSE,"Sheet16"}</definedName>
    <definedName name="주_1_2" hidden="1">{#N/A,#N/A,FALSE,"지침";#N/A,#N/A,FALSE,"환경분석";#N/A,#N/A,FALSE,"Sheet16"}</definedName>
    <definedName name="주_2" localSheetId="13" hidden="1">{#N/A,#N/A,FALSE,"지침";#N/A,#N/A,FALSE,"환경분석";#N/A,#N/A,FALSE,"Sheet16"}</definedName>
    <definedName name="주_2" hidden="1">{#N/A,#N/A,FALSE,"지침";#N/A,#N/A,FALSE,"환경분석";#N/A,#N/A,FALSE,"Sheet16"}</definedName>
    <definedName name="청원공장1" localSheetId="13" hidden="1">{#N/A,#N/A,FALSE,"지침";#N/A,#N/A,FALSE,"환경분석";#N/A,#N/A,FALSE,"Sheet16"}</definedName>
    <definedName name="청원공장1" hidden="1">{#N/A,#N/A,FALSE,"지침";#N/A,#N/A,FALSE,"환경분석";#N/A,#N/A,FALSE,"Sheet16"}</definedName>
    <definedName name="청원공장1_1" localSheetId="13" hidden="1">{#N/A,#N/A,FALSE,"지침";#N/A,#N/A,FALSE,"환경분석";#N/A,#N/A,FALSE,"Sheet16"}</definedName>
    <definedName name="청원공장1_1" hidden="1">{#N/A,#N/A,FALSE,"지침";#N/A,#N/A,FALSE,"환경분석";#N/A,#N/A,FALSE,"Sheet16"}</definedName>
    <definedName name="청원공장1_1_1" localSheetId="13" hidden="1">{#N/A,#N/A,FALSE,"지침";#N/A,#N/A,FALSE,"환경분석";#N/A,#N/A,FALSE,"Sheet16"}</definedName>
    <definedName name="청원공장1_1_1" hidden="1">{#N/A,#N/A,FALSE,"지침";#N/A,#N/A,FALSE,"환경분석";#N/A,#N/A,FALSE,"Sheet16"}</definedName>
    <definedName name="청원공장1_1_1_1" localSheetId="13" hidden="1">{#N/A,#N/A,FALSE,"지침";#N/A,#N/A,FALSE,"환경분석";#N/A,#N/A,FALSE,"Sheet16"}</definedName>
    <definedName name="청원공장1_1_1_1" hidden="1">{#N/A,#N/A,FALSE,"지침";#N/A,#N/A,FALSE,"환경분석";#N/A,#N/A,FALSE,"Sheet16"}</definedName>
    <definedName name="청원공장1_1_2" localSheetId="13" hidden="1">{#N/A,#N/A,FALSE,"지침";#N/A,#N/A,FALSE,"환경분석";#N/A,#N/A,FALSE,"Sheet16"}</definedName>
    <definedName name="청원공장1_1_2" hidden="1">{#N/A,#N/A,FALSE,"지침";#N/A,#N/A,FALSE,"환경분석";#N/A,#N/A,FALSE,"Sheet16"}</definedName>
    <definedName name="청원공장1_2" localSheetId="13" hidden="1">{#N/A,#N/A,FALSE,"지침";#N/A,#N/A,FALSE,"환경분석";#N/A,#N/A,FALSE,"Sheet16"}</definedName>
    <definedName name="청원공장1_2" hidden="1">{#N/A,#N/A,FALSE,"지침";#N/A,#N/A,FALSE,"환경분석";#N/A,#N/A,FALSE,"Sheet16"}</definedName>
    <definedName name="ㅏㅓ" localSheetId="13" hidden="1">{#N/A,#N/A,FALSE,"지침";#N/A,#N/A,FALSE,"환경분석";#N/A,#N/A,FALSE,"Sheet16"}</definedName>
    <definedName name="ㅏㅓ" hidden="1">{#N/A,#N/A,FALSE,"지침";#N/A,#N/A,FALSE,"환경분석";#N/A,#N/A,FALSE,"Sheet16"}</definedName>
    <definedName name="ㅏㅓ_1" localSheetId="13" hidden="1">{#N/A,#N/A,FALSE,"지침";#N/A,#N/A,FALSE,"환경분석";#N/A,#N/A,FALSE,"Sheet16"}</definedName>
    <definedName name="ㅏㅓ_1" hidden="1">{#N/A,#N/A,FALSE,"지침";#N/A,#N/A,FALSE,"환경분석";#N/A,#N/A,FALSE,"Sheet16"}</definedName>
    <definedName name="ㅏㅓ_1_1" localSheetId="13" hidden="1">{#N/A,#N/A,FALSE,"지침";#N/A,#N/A,FALSE,"환경분석";#N/A,#N/A,FALSE,"Sheet16"}</definedName>
    <definedName name="ㅏㅓ_1_1" hidden="1">{#N/A,#N/A,FALSE,"지침";#N/A,#N/A,FALSE,"환경분석";#N/A,#N/A,FALSE,"Sheet16"}</definedName>
    <definedName name="ㅏㅓ_1_1_1" localSheetId="13" hidden="1">{#N/A,#N/A,FALSE,"지침";#N/A,#N/A,FALSE,"환경분석";#N/A,#N/A,FALSE,"Sheet16"}</definedName>
    <definedName name="ㅏㅓ_1_1_1" hidden="1">{#N/A,#N/A,FALSE,"지침";#N/A,#N/A,FALSE,"환경분석";#N/A,#N/A,FALSE,"Sheet16"}</definedName>
    <definedName name="ㅏㅓ_1_2" localSheetId="13" hidden="1">{#N/A,#N/A,FALSE,"지침";#N/A,#N/A,FALSE,"환경분석";#N/A,#N/A,FALSE,"Sheet16"}</definedName>
    <definedName name="ㅏㅓ_1_2" hidden="1">{#N/A,#N/A,FALSE,"지침";#N/A,#N/A,FALSE,"환경분석";#N/A,#N/A,FALSE,"Sheet16"}</definedName>
    <definedName name="ㅏㅓ_2" localSheetId="13" hidden="1">{#N/A,#N/A,FALSE,"지침";#N/A,#N/A,FALSE,"환경분석";#N/A,#N/A,FALSE,"Sheet16"}</definedName>
    <definedName name="ㅏㅓ_2" hidden="1">{#N/A,#N/A,FALSE,"지침";#N/A,#N/A,FALSE,"환경분석";#N/A,#N/A,FALSE,"Sheet16"}</definedName>
    <definedName name="ㅐㅐㅐ" localSheetId="13" hidden="1">{#N/A,#N/A,FALSE,"지침";#N/A,#N/A,FALSE,"환경분석";#N/A,#N/A,FALSE,"Sheet16"}</definedName>
    <definedName name="ㅐㅐㅐ" hidden="1">{#N/A,#N/A,FALSE,"지침";#N/A,#N/A,FALSE,"환경분석";#N/A,#N/A,FALSE,"Sheet16"}</definedName>
    <definedName name="ㅐㅐㅐ_1" localSheetId="13" hidden="1">{#N/A,#N/A,FALSE,"지침";#N/A,#N/A,FALSE,"환경분석";#N/A,#N/A,FALSE,"Sheet16"}</definedName>
    <definedName name="ㅐㅐㅐ_1" hidden="1">{#N/A,#N/A,FALSE,"지침";#N/A,#N/A,FALSE,"환경분석";#N/A,#N/A,FALSE,"Sheet16"}</definedName>
    <definedName name="ㅐㅐㅐ_1_1" localSheetId="13" hidden="1">{#N/A,#N/A,FALSE,"지침";#N/A,#N/A,FALSE,"환경분석";#N/A,#N/A,FALSE,"Sheet16"}</definedName>
    <definedName name="ㅐㅐㅐ_1_1" hidden="1">{#N/A,#N/A,FALSE,"지침";#N/A,#N/A,FALSE,"환경분석";#N/A,#N/A,FALSE,"Sheet16"}</definedName>
    <definedName name="ㅐㅐㅐ_1_1_1" localSheetId="13" hidden="1">{#N/A,#N/A,FALSE,"지침";#N/A,#N/A,FALSE,"환경분석";#N/A,#N/A,FALSE,"Sheet16"}</definedName>
    <definedName name="ㅐㅐㅐ_1_1_1" hidden="1">{#N/A,#N/A,FALSE,"지침";#N/A,#N/A,FALSE,"환경분석";#N/A,#N/A,FALSE,"Sheet16"}</definedName>
    <definedName name="ㅐㅐㅐ_1_2" localSheetId="13" hidden="1">{#N/A,#N/A,FALSE,"지침";#N/A,#N/A,FALSE,"환경분석";#N/A,#N/A,FALSE,"Sheet16"}</definedName>
    <definedName name="ㅐㅐㅐ_1_2" hidden="1">{#N/A,#N/A,FALSE,"지침";#N/A,#N/A,FALSE,"환경분석";#N/A,#N/A,FALSE,"Sheet16"}</definedName>
    <definedName name="ㅐㅐㅐ_2" localSheetId="13" hidden="1">{#N/A,#N/A,FALSE,"지침";#N/A,#N/A,FALSE,"환경분석";#N/A,#N/A,FALSE,"Sheet16"}</definedName>
    <definedName name="ㅐㅐㅐ_2" hidden="1">{#N/A,#N/A,FALSE,"지침";#N/A,#N/A,FALSE,"환경분석";#N/A,#N/A,FALSE,"Sheet16"}</definedName>
    <definedName name="ㅓㅗㅎ헛" localSheetId="13" hidden="1">{#N/A,#N/A,FALSE,"지침";#N/A,#N/A,FALSE,"환경분석";#N/A,#N/A,FALSE,"Sheet16"}</definedName>
    <definedName name="ㅓㅗㅎ헛" hidden="1">{#N/A,#N/A,FALSE,"지침";#N/A,#N/A,FALSE,"환경분석";#N/A,#N/A,FALSE,"Sheet16"}</definedName>
    <definedName name="ㅓㅗㅎ헛_1" localSheetId="13" hidden="1">{#N/A,#N/A,FALSE,"지침";#N/A,#N/A,FALSE,"환경분석";#N/A,#N/A,FALSE,"Sheet16"}</definedName>
    <definedName name="ㅓㅗㅎ헛_1" hidden="1">{#N/A,#N/A,FALSE,"지침";#N/A,#N/A,FALSE,"환경분석";#N/A,#N/A,FALSE,"Sheet16"}</definedName>
    <definedName name="ㅓㅗㅎ헛_1_1" localSheetId="13" hidden="1">{#N/A,#N/A,FALSE,"지침";#N/A,#N/A,FALSE,"환경분석";#N/A,#N/A,FALSE,"Sheet16"}</definedName>
    <definedName name="ㅓㅗㅎ헛_1_1" hidden="1">{#N/A,#N/A,FALSE,"지침";#N/A,#N/A,FALSE,"환경분석";#N/A,#N/A,FALSE,"Sheet16"}</definedName>
    <definedName name="ㅓㅗㅎ헛_1_1_1" localSheetId="13" hidden="1">{#N/A,#N/A,FALSE,"지침";#N/A,#N/A,FALSE,"환경분석";#N/A,#N/A,FALSE,"Sheet16"}</definedName>
    <definedName name="ㅓㅗㅎ헛_1_1_1" hidden="1">{#N/A,#N/A,FALSE,"지침";#N/A,#N/A,FALSE,"환경분석";#N/A,#N/A,FALSE,"Sheet16"}</definedName>
    <definedName name="ㅓㅗㅎ헛_1_2" localSheetId="13" hidden="1">{#N/A,#N/A,FALSE,"지침";#N/A,#N/A,FALSE,"환경분석";#N/A,#N/A,FALSE,"Sheet16"}</definedName>
    <definedName name="ㅓㅗㅎ헛_1_2" hidden="1">{#N/A,#N/A,FALSE,"지침";#N/A,#N/A,FALSE,"환경분석";#N/A,#N/A,FALSE,"Sheet16"}</definedName>
    <definedName name="ㅓㅗㅎ헛_2" localSheetId="13" hidden="1">{#N/A,#N/A,FALSE,"지침";#N/A,#N/A,FALSE,"환경분석";#N/A,#N/A,FALSE,"Sheet16"}</definedName>
    <definedName name="ㅓㅗㅎ헛_2" hidden="1">{#N/A,#N/A,FALSE,"지침";#N/A,#N/A,FALSE,"환경분석";#N/A,#N/A,FALSE,"Sheet16"}</definedName>
    <definedName name="ㅔ" localSheetId="13" hidden="1">{#N/A,#N/A,FALSE,"지침";#N/A,#N/A,FALSE,"환경분석";#N/A,#N/A,FALSE,"Sheet16"}</definedName>
    <definedName name="ㅔ" hidden="1">{#N/A,#N/A,FALSE,"지침";#N/A,#N/A,FALSE,"환경분석";#N/A,#N/A,FALSE,"Sheet16"}</definedName>
    <definedName name="ㅔ_1" localSheetId="13" hidden="1">{#N/A,#N/A,FALSE,"지침";#N/A,#N/A,FALSE,"환경분석";#N/A,#N/A,FALSE,"Sheet16"}</definedName>
    <definedName name="ㅔ_1" hidden="1">{#N/A,#N/A,FALSE,"지침";#N/A,#N/A,FALSE,"환경분석";#N/A,#N/A,FALSE,"Sheet16"}</definedName>
    <definedName name="ㅔ_1_1" localSheetId="13" hidden="1">{#N/A,#N/A,FALSE,"지침";#N/A,#N/A,FALSE,"환경분석";#N/A,#N/A,FALSE,"Sheet16"}</definedName>
    <definedName name="ㅔ_1_1" hidden="1">{#N/A,#N/A,FALSE,"지침";#N/A,#N/A,FALSE,"환경분석";#N/A,#N/A,FALSE,"Sheet16"}</definedName>
    <definedName name="ㅔ_1_1_1" localSheetId="13" hidden="1">{#N/A,#N/A,FALSE,"지침";#N/A,#N/A,FALSE,"환경분석";#N/A,#N/A,FALSE,"Sheet16"}</definedName>
    <definedName name="ㅔ_1_1_1" hidden="1">{#N/A,#N/A,FALSE,"지침";#N/A,#N/A,FALSE,"환경분석";#N/A,#N/A,FALSE,"Sheet16"}</definedName>
    <definedName name="ㅔ_1_2" localSheetId="13" hidden="1">{#N/A,#N/A,FALSE,"지침";#N/A,#N/A,FALSE,"환경분석";#N/A,#N/A,FALSE,"Sheet16"}</definedName>
    <definedName name="ㅔ_1_2" hidden="1">{#N/A,#N/A,FALSE,"지침";#N/A,#N/A,FALSE,"환경분석";#N/A,#N/A,FALSE,"Sheet16"}</definedName>
    <definedName name="ㅔ_2" localSheetId="13" hidden="1">{#N/A,#N/A,FALSE,"지침";#N/A,#N/A,FALSE,"환경분석";#N/A,#N/A,FALSE,"Sheet16"}</definedName>
    <definedName name="ㅔ_2" hidden="1">{#N/A,#N/A,FALSE,"지침";#N/A,#N/A,FALSE,"환경분석";#N/A,#N/A,FALSE,"Sheet16"}</definedName>
    <definedName name="ㅠㅠㅠ" localSheetId="13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_1" localSheetId="13" hidden="1">{#N/A,#N/A,FALSE,"지침";#N/A,#N/A,FALSE,"환경분석";#N/A,#N/A,FALSE,"Sheet16"}</definedName>
    <definedName name="ㅠㅠㅠ_1" hidden="1">{#N/A,#N/A,FALSE,"지침";#N/A,#N/A,FALSE,"환경분석";#N/A,#N/A,FALSE,"Sheet16"}</definedName>
    <definedName name="ㅠㅠㅠ_1_1" localSheetId="13" hidden="1">{#N/A,#N/A,FALSE,"지침";#N/A,#N/A,FALSE,"환경분석";#N/A,#N/A,FALSE,"Sheet16"}</definedName>
    <definedName name="ㅠㅠㅠ_1_1" hidden="1">{#N/A,#N/A,FALSE,"지침";#N/A,#N/A,FALSE,"환경분석";#N/A,#N/A,FALSE,"Sheet16"}</definedName>
    <definedName name="ㅠㅠㅠ_1_1_1" localSheetId="13" hidden="1">{#N/A,#N/A,FALSE,"지침";#N/A,#N/A,FALSE,"환경분석";#N/A,#N/A,FALSE,"Sheet16"}</definedName>
    <definedName name="ㅠㅠㅠ_1_1_1" hidden="1">{#N/A,#N/A,FALSE,"지침";#N/A,#N/A,FALSE,"환경분석";#N/A,#N/A,FALSE,"Sheet16"}</definedName>
    <definedName name="ㅠㅠㅠ_1_2" localSheetId="13" hidden="1">{#N/A,#N/A,FALSE,"지침";#N/A,#N/A,FALSE,"환경분석";#N/A,#N/A,FALSE,"Sheet16"}</definedName>
    <definedName name="ㅠㅠㅠ_1_2" hidden="1">{#N/A,#N/A,FALSE,"지침";#N/A,#N/A,FALSE,"환경분석";#N/A,#N/A,FALSE,"Sheet16"}</definedName>
    <definedName name="ㅠㅠㅠ_2" localSheetId="13" hidden="1">{#N/A,#N/A,FALSE,"지침";#N/A,#N/A,FALSE,"환경분석";#N/A,#N/A,FALSE,"Sheet16"}</definedName>
    <definedName name="ㅠㅠㅠ_2" hidden="1">{#N/A,#N/A,FALSE,"지침";#N/A,#N/A,FALSE,"환경분석";#N/A,#N/A,FALSE,"Sheet16"}</definedName>
    <definedName name="ㅡㅡㅡ" localSheetId="13" hidden="1">{#N/A,#N/A,FALSE,"지침";#N/A,#N/A,FALSE,"환경분석";#N/A,#N/A,FALSE,"Sheet16"}</definedName>
    <definedName name="ㅡㅡㅡ" hidden="1">{#N/A,#N/A,FALSE,"지침";#N/A,#N/A,FALSE,"환경분석";#N/A,#N/A,FALSE,"Sheet16"}</definedName>
    <definedName name="ㅡㅡㅡ_1" localSheetId="13" hidden="1">{#N/A,#N/A,FALSE,"지침";#N/A,#N/A,FALSE,"환경분석";#N/A,#N/A,FALSE,"Sheet16"}</definedName>
    <definedName name="ㅡㅡㅡ_1" hidden="1">{#N/A,#N/A,FALSE,"지침";#N/A,#N/A,FALSE,"환경분석";#N/A,#N/A,FALSE,"Sheet16"}</definedName>
    <definedName name="ㅡㅡㅡ_1_1" localSheetId="13" hidden="1">{#N/A,#N/A,FALSE,"지침";#N/A,#N/A,FALSE,"환경분석";#N/A,#N/A,FALSE,"Sheet16"}</definedName>
    <definedName name="ㅡㅡㅡ_1_1" hidden="1">{#N/A,#N/A,FALSE,"지침";#N/A,#N/A,FALSE,"환경분석";#N/A,#N/A,FALSE,"Sheet16"}</definedName>
    <definedName name="ㅡㅡㅡ_1_1_1" localSheetId="13" hidden="1">{#N/A,#N/A,FALSE,"지침";#N/A,#N/A,FALSE,"환경분석";#N/A,#N/A,FALSE,"Sheet16"}</definedName>
    <definedName name="ㅡㅡㅡ_1_1_1" hidden="1">{#N/A,#N/A,FALSE,"지침";#N/A,#N/A,FALSE,"환경분석";#N/A,#N/A,FALSE,"Sheet16"}</definedName>
    <definedName name="ㅡㅡㅡ_1_2" localSheetId="13" hidden="1">{#N/A,#N/A,FALSE,"지침";#N/A,#N/A,FALSE,"환경분석";#N/A,#N/A,FALSE,"Sheet16"}</definedName>
    <definedName name="ㅡㅡㅡ_1_2" hidden="1">{#N/A,#N/A,FALSE,"지침";#N/A,#N/A,FALSE,"환경분석";#N/A,#N/A,FALSE,"Sheet16"}</definedName>
    <definedName name="ㅡㅡㅡ_2" localSheetId="13" hidden="1">{#N/A,#N/A,FALSE,"지침";#N/A,#N/A,FALSE,"환경분석";#N/A,#N/A,FALSE,"Sheet16"}</definedName>
    <definedName name="ㅡㅡㅡ_2" hidden="1">{#N/A,#N/A,FALSE,"지침";#N/A,#N/A,FALSE,"환경분석";#N/A,#N/A,FALSE,"Sheet16"}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211" l="1"/>
  <c r="I29" i="217" l="1"/>
  <c r="J25" i="217" l="1"/>
  <c r="J26" i="217"/>
  <c r="F29" i="217"/>
  <c r="E29" i="217"/>
  <c r="D29" i="217"/>
  <c r="H29" i="217"/>
  <c r="G29" i="217"/>
  <c r="E22" i="217"/>
  <c r="D22" i="217"/>
  <c r="I12" i="217"/>
  <c r="H12" i="217"/>
  <c r="G12" i="217"/>
  <c r="F12" i="217"/>
  <c r="E12" i="217"/>
  <c r="D12" i="217"/>
  <c r="D31" i="217" l="1"/>
  <c r="E31" i="217"/>
  <c r="K14" i="224"/>
  <c r="O14" i="224" s="1"/>
  <c r="G14" i="224"/>
  <c r="G13" i="224"/>
  <c r="S10" i="224"/>
  <c r="O10" i="224"/>
  <c r="K10" i="224"/>
  <c r="C10" i="224"/>
  <c r="S8" i="224"/>
  <c r="O8" i="224"/>
  <c r="K8" i="224"/>
  <c r="C8" i="224"/>
  <c r="S7" i="224"/>
  <c r="K7" i="224"/>
  <c r="S6" i="224"/>
  <c r="S5" i="224"/>
  <c r="K5" i="224"/>
  <c r="S4" i="224"/>
  <c r="K4" i="224"/>
  <c r="K13" i="224" l="1"/>
  <c r="K16" i="224" s="1"/>
  <c r="G16" i="224"/>
  <c r="O13" i="224"/>
  <c r="O16" i="224" s="1"/>
  <c r="S13" i="224"/>
  <c r="C13" i="224"/>
  <c r="C16" i="224" s="1"/>
  <c r="S14" i="224"/>
  <c r="S16" i="224" l="1"/>
  <c r="J8" i="217"/>
  <c r="J19" i="217" l="1"/>
  <c r="J7" i="217" l="1"/>
  <c r="J18" i="217" l="1"/>
  <c r="J17" i="217" l="1"/>
  <c r="I22" i="217" l="1"/>
  <c r="I31" i="217" s="1"/>
  <c r="H22" i="217"/>
  <c r="H31" i="217" s="1"/>
  <c r="G22" i="217"/>
  <c r="G31" i="217" s="1"/>
  <c r="J6" i="217" l="1"/>
  <c r="J12" i="217" s="1"/>
  <c r="J16" i="217"/>
  <c r="J15" i="217"/>
  <c r="J22" i="217" l="1"/>
  <c r="J29" i="217"/>
  <c r="C29" i="217"/>
  <c r="F22" i="217"/>
  <c r="F31" i="217" s="1"/>
  <c r="C22" i="217"/>
  <c r="C12" i="217"/>
  <c r="J31" i="217" l="1"/>
  <c r="E14" i="206" l="1"/>
  <c r="F7" i="206"/>
  <c r="F6" i="206"/>
  <c r="F93" i="206"/>
  <c r="B93" i="206"/>
  <c r="F92" i="206"/>
  <c r="B92" i="206"/>
  <c r="F91" i="206"/>
  <c r="B91" i="206"/>
  <c r="F90" i="206"/>
  <c r="F89" i="206"/>
  <c r="B7" i="211"/>
  <c r="C7" i="211"/>
  <c r="D7" i="211"/>
  <c r="E7" i="211" s="1"/>
  <c r="F7" i="211"/>
  <c r="G7" i="211"/>
  <c r="H7" i="211"/>
  <c r="K7" i="211" s="1"/>
  <c r="B8" i="211"/>
  <c r="C8" i="211"/>
  <c r="D8" i="211"/>
  <c r="E8" i="211" s="1"/>
  <c r="F8" i="211"/>
  <c r="G8" i="211"/>
  <c r="H8" i="211"/>
  <c r="K8" i="211" s="1"/>
  <c r="B9" i="211"/>
  <c r="C9" i="211"/>
  <c r="D9" i="211"/>
  <c r="E9" i="211" s="1"/>
  <c r="F9" i="211"/>
  <c r="G9" i="211"/>
  <c r="H9" i="211"/>
  <c r="K9" i="211" s="1"/>
  <c r="B10" i="211"/>
  <c r="C10" i="211"/>
  <c r="D10" i="211"/>
  <c r="E10" i="211" s="1"/>
  <c r="F10" i="211"/>
  <c r="G10" i="211"/>
  <c r="H10" i="211"/>
  <c r="K10" i="211" s="1"/>
  <c r="B11" i="211"/>
  <c r="C11" i="211"/>
  <c r="D11" i="211"/>
  <c r="E11" i="211" s="1"/>
  <c r="F11" i="211"/>
  <c r="G11" i="211"/>
  <c r="H11" i="211"/>
  <c r="K11" i="211" s="1"/>
  <c r="B12" i="211"/>
  <c r="C12" i="211"/>
  <c r="D12" i="211"/>
  <c r="E12" i="211" s="1"/>
  <c r="F12" i="211"/>
  <c r="G12" i="211"/>
  <c r="H12" i="211"/>
  <c r="K12" i="211" s="1"/>
  <c r="B13" i="211"/>
  <c r="C13" i="211"/>
  <c r="D13" i="211"/>
  <c r="E13" i="211" s="1"/>
  <c r="F13" i="211"/>
  <c r="G13" i="211"/>
  <c r="H13" i="211"/>
  <c r="K13" i="211" s="1"/>
  <c r="B14" i="211"/>
  <c r="C14" i="211"/>
  <c r="D14" i="211"/>
  <c r="E14" i="211" s="1"/>
  <c r="F14" i="211"/>
  <c r="G14" i="211"/>
  <c r="H14" i="211"/>
  <c r="K14" i="211" s="1"/>
  <c r="B16" i="211"/>
  <c r="C16" i="211"/>
  <c r="D16" i="211"/>
  <c r="E16" i="211" s="1"/>
  <c r="F16" i="211"/>
  <c r="G16" i="211"/>
  <c r="H16" i="211"/>
  <c r="K16" i="211" s="1"/>
  <c r="B17" i="211"/>
  <c r="C17" i="211"/>
  <c r="D17" i="211"/>
  <c r="E17" i="211" s="1"/>
  <c r="F17" i="211"/>
  <c r="G17" i="211"/>
  <c r="H17" i="211"/>
  <c r="K17" i="211" s="1"/>
  <c r="B18" i="211"/>
  <c r="C18" i="211"/>
  <c r="D18" i="211"/>
  <c r="E18" i="211" s="1"/>
  <c r="F18" i="211"/>
  <c r="G18" i="211"/>
  <c r="H18" i="211"/>
  <c r="K18" i="211" s="1"/>
  <c r="B19" i="211"/>
  <c r="C19" i="211"/>
  <c r="D19" i="211"/>
  <c r="E19" i="211" s="1"/>
  <c r="F19" i="211"/>
  <c r="G19" i="211"/>
  <c r="H19" i="211"/>
  <c r="K19" i="211" s="1"/>
  <c r="B20" i="211"/>
  <c r="C20" i="211"/>
  <c r="D20" i="211"/>
  <c r="E20" i="211" s="1"/>
  <c r="F20" i="211"/>
  <c r="G20" i="211"/>
  <c r="H20" i="211"/>
  <c r="K20" i="211" s="1"/>
  <c r="B21" i="211"/>
  <c r="C21" i="211"/>
  <c r="D21" i="211"/>
  <c r="E21" i="211" s="1"/>
  <c r="F21" i="211"/>
  <c r="G21" i="211"/>
  <c r="H21" i="211"/>
  <c r="K21" i="211" s="1"/>
  <c r="B22" i="211"/>
  <c r="C22" i="211"/>
  <c r="D22" i="211"/>
  <c r="E22" i="211" s="1"/>
  <c r="F22" i="211"/>
  <c r="G22" i="211"/>
  <c r="H22" i="211"/>
  <c r="K22" i="211" s="1"/>
  <c r="B23" i="211"/>
  <c r="C23" i="211"/>
  <c r="D23" i="211"/>
  <c r="E23" i="211" s="1"/>
  <c r="F23" i="211"/>
  <c r="G23" i="211"/>
  <c r="H23" i="211"/>
  <c r="K23" i="211" s="1"/>
  <c r="B24" i="211"/>
  <c r="C24" i="211"/>
  <c r="D24" i="211"/>
  <c r="E24" i="211" s="1"/>
  <c r="F24" i="211"/>
  <c r="G24" i="211"/>
  <c r="H24" i="211"/>
  <c r="K24" i="211" s="1"/>
  <c r="B25" i="211"/>
  <c r="C25" i="211"/>
  <c r="D25" i="211"/>
  <c r="E25" i="211" s="1"/>
  <c r="F25" i="211"/>
  <c r="G25" i="211"/>
  <c r="H25" i="211"/>
  <c r="K25" i="211" s="1"/>
  <c r="B26" i="211"/>
  <c r="C26" i="211"/>
  <c r="D26" i="211"/>
  <c r="E26" i="211" s="1"/>
  <c r="F26" i="211"/>
  <c r="G26" i="211"/>
  <c r="H26" i="211"/>
  <c r="K26" i="211" s="1"/>
  <c r="B27" i="211"/>
  <c r="C27" i="211"/>
  <c r="D27" i="211"/>
  <c r="E27" i="211" s="1"/>
  <c r="F27" i="211"/>
  <c r="G27" i="211"/>
  <c r="H27" i="211"/>
  <c r="K27" i="211" s="1"/>
  <c r="B28" i="211"/>
  <c r="C28" i="211"/>
  <c r="D28" i="211"/>
  <c r="E28" i="211" s="1"/>
  <c r="F28" i="211"/>
  <c r="G28" i="211"/>
  <c r="H28" i="211"/>
  <c r="K28" i="211" s="1"/>
  <c r="B29" i="211"/>
  <c r="C29" i="211"/>
  <c r="D29" i="211"/>
  <c r="E29" i="211" s="1"/>
  <c r="F29" i="211"/>
  <c r="G29" i="211"/>
  <c r="H29" i="211"/>
  <c r="K29" i="211" s="1"/>
  <c r="B30" i="211"/>
  <c r="C30" i="211"/>
  <c r="D30" i="211"/>
  <c r="E30" i="211" s="1"/>
  <c r="F30" i="211"/>
  <c r="G30" i="211"/>
  <c r="H30" i="211"/>
  <c r="K30" i="211" s="1"/>
  <c r="B32" i="211"/>
  <c r="C32" i="211"/>
  <c r="D32" i="211"/>
  <c r="E32" i="211" s="1"/>
  <c r="F32" i="211"/>
  <c r="G32" i="211"/>
  <c r="H32" i="211"/>
  <c r="K32" i="211" s="1"/>
  <c r="B33" i="211"/>
  <c r="C33" i="211"/>
  <c r="D33" i="211"/>
  <c r="E33" i="211" s="1"/>
  <c r="F33" i="211"/>
  <c r="G33" i="211"/>
  <c r="H33" i="211"/>
  <c r="K33" i="211" s="1"/>
  <c r="B34" i="211"/>
  <c r="C34" i="211"/>
  <c r="D34" i="211"/>
  <c r="E34" i="211" s="1"/>
  <c r="F34" i="211"/>
  <c r="G34" i="211"/>
  <c r="H34" i="211"/>
  <c r="K34" i="211" s="1"/>
  <c r="B35" i="211"/>
  <c r="C35" i="211"/>
  <c r="D35" i="211"/>
  <c r="E35" i="211" s="1"/>
  <c r="F35" i="211"/>
  <c r="G35" i="211"/>
  <c r="H35" i="211"/>
  <c r="K35" i="211" s="1"/>
  <c r="B36" i="211"/>
  <c r="C36" i="211"/>
  <c r="D36" i="211"/>
  <c r="E36" i="211" s="1"/>
  <c r="F36" i="211"/>
  <c r="G36" i="211"/>
  <c r="H36" i="211"/>
  <c r="K36" i="211" s="1"/>
  <c r="B37" i="211"/>
  <c r="C37" i="211"/>
  <c r="D37" i="211"/>
  <c r="E37" i="211" s="1"/>
  <c r="F37" i="211"/>
  <c r="G37" i="211"/>
  <c r="H37" i="211"/>
  <c r="K37" i="211" s="1"/>
  <c r="B38" i="211"/>
  <c r="C38" i="211"/>
  <c r="D38" i="211"/>
  <c r="E38" i="211" s="1"/>
  <c r="F38" i="211"/>
  <c r="G38" i="211"/>
  <c r="H38" i="211"/>
  <c r="K38" i="211" s="1"/>
  <c r="B39" i="211"/>
  <c r="C39" i="211"/>
  <c r="D39" i="211"/>
  <c r="E39" i="211" s="1"/>
  <c r="F39" i="211"/>
  <c r="G39" i="211"/>
  <c r="H39" i="211"/>
  <c r="K39" i="211" s="1"/>
  <c r="B40" i="211"/>
  <c r="C40" i="211"/>
  <c r="D40" i="211"/>
  <c r="E40" i="211" s="1"/>
  <c r="F40" i="211"/>
  <c r="G40" i="211"/>
  <c r="H40" i="211"/>
  <c r="K40" i="211" s="1"/>
  <c r="B41" i="211"/>
  <c r="C41" i="211"/>
  <c r="D41" i="211"/>
  <c r="E41" i="211" s="1"/>
  <c r="F41" i="211"/>
  <c r="G41" i="211"/>
  <c r="H41" i="211"/>
  <c r="K41" i="211" s="1"/>
  <c r="B42" i="211"/>
  <c r="C42" i="211"/>
  <c r="D42" i="211"/>
  <c r="E42" i="211" s="1"/>
  <c r="F42" i="211"/>
  <c r="G42" i="211"/>
  <c r="H42" i="211"/>
  <c r="K42" i="211" s="1"/>
  <c r="B43" i="211"/>
  <c r="C43" i="211"/>
  <c r="D43" i="211"/>
  <c r="E43" i="211" s="1"/>
  <c r="F43" i="211"/>
  <c r="G43" i="211"/>
  <c r="H43" i="211"/>
  <c r="K43" i="211" s="1"/>
  <c r="B44" i="211"/>
  <c r="C44" i="211"/>
  <c r="D44" i="211"/>
  <c r="E44" i="211" s="1"/>
  <c r="F44" i="211"/>
  <c r="G44" i="211"/>
  <c r="H44" i="211"/>
  <c r="K44" i="211" s="1"/>
  <c r="B45" i="211"/>
  <c r="C45" i="211"/>
  <c r="D45" i="211"/>
  <c r="E45" i="211" s="1"/>
  <c r="F45" i="211"/>
  <c r="G45" i="211"/>
  <c r="H45" i="211"/>
  <c r="K45" i="211" s="1"/>
  <c r="B46" i="211"/>
  <c r="C46" i="211"/>
  <c r="D46" i="211"/>
  <c r="E46" i="211" s="1"/>
  <c r="F46" i="211"/>
  <c r="G46" i="211"/>
  <c r="H46" i="211"/>
  <c r="K46" i="211" s="1"/>
  <c r="B47" i="211"/>
  <c r="C47" i="211"/>
  <c r="D47" i="211"/>
  <c r="E47" i="211" s="1"/>
  <c r="F47" i="211"/>
  <c r="G47" i="211"/>
  <c r="H47" i="211"/>
  <c r="K47" i="211" s="1"/>
  <c r="B48" i="211"/>
  <c r="C48" i="211"/>
  <c r="D48" i="211"/>
  <c r="E48" i="211" s="1"/>
  <c r="F48" i="211"/>
  <c r="G48" i="211"/>
  <c r="H48" i="211"/>
  <c r="K48" i="211" s="1"/>
  <c r="B49" i="211"/>
  <c r="C49" i="211"/>
  <c r="D49" i="211"/>
  <c r="E49" i="211" s="1"/>
  <c r="F49" i="211"/>
  <c r="G49" i="211"/>
  <c r="H49" i="211"/>
  <c r="K49" i="211" s="1"/>
  <c r="B51" i="211"/>
  <c r="C51" i="211"/>
  <c r="D51" i="211"/>
  <c r="E51" i="211" s="1"/>
  <c r="F51" i="211"/>
  <c r="G51" i="211"/>
  <c r="H51" i="211"/>
  <c r="K51" i="211" s="1"/>
  <c r="B52" i="211"/>
  <c r="C52" i="211"/>
  <c r="D52" i="211"/>
  <c r="E52" i="211" s="1"/>
  <c r="F52" i="211"/>
  <c r="G52" i="211"/>
  <c r="H52" i="211"/>
  <c r="K52" i="211" s="1"/>
  <c r="B53" i="211"/>
  <c r="C53" i="211"/>
  <c r="D53" i="211"/>
  <c r="E53" i="211" s="1"/>
  <c r="F53" i="211"/>
  <c r="G53" i="211"/>
  <c r="H53" i="211"/>
  <c r="K53" i="211" s="1"/>
  <c r="B54" i="211"/>
  <c r="C54" i="211"/>
  <c r="D54" i="211"/>
  <c r="E54" i="211" s="1"/>
  <c r="F54" i="211"/>
  <c r="G54" i="211"/>
  <c r="H54" i="211"/>
  <c r="K54" i="211" s="1"/>
  <c r="B55" i="211"/>
  <c r="C55" i="211"/>
  <c r="D55" i="211"/>
  <c r="E55" i="211" s="1"/>
  <c r="F55" i="211"/>
  <c r="G55" i="211"/>
  <c r="H55" i="211"/>
  <c r="K55" i="211" s="1"/>
  <c r="B56" i="211"/>
  <c r="C56" i="211"/>
  <c r="D56" i="211"/>
  <c r="E56" i="211" s="1"/>
  <c r="F56" i="211"/>
  <c r="G56" i="211"/>
  <c r="H56" i="211"/>
  <c r="K56" i="211" s="1"/>
  <c r="B57" i="211"/>
  <c r="C57" i="211"/>
  <c r="D57" i="211"/>
  <c r="E57" i="211" s="1"/>
  <c r="F57" i="211"/>
  <c r="G57" i="211"/>
  <c r="H57" i="211"/>
  <c r="K57" i="211" s="1"/>
  <c r="B58" i="211"/>
  <c r="C58" i="211"/>
  <c r="D58" i="211"/>
  <c r="E58" i="211" s="1"/>
  <c r="F58" i="211"/>
  <c r="G58" i="211"/>
  <c r="H58" i="211"/>
  <c r="K58" i="211" s="1"/>
  <c r="B59" i="211"/>
  <c r="C59" i="211"/>
  <c r="D59" i="211"/>
  <c r="E59" i="211" s="1"/>
  <c r="F59" i="211"/>
  <c r="G59" i="211"/>
  <c r="H59" i="211"/>
  <c r="K59" i="211" s="1"/>
  <c r="B61" i="211"/>
  <c r="C61" i="211"/>
  <c r="D61" i="211"/>
  <c r="E61" i="211" s="1"/>
  <c r="F61" i="211"/>
  <c r="G61" i="211"/>
  <c r="H61" i="211"/>
  <c r="K61" i="211" s="1"/>
  <c r="B62" i="211"/>
  <c r="C62" i="211"/>
  <c r="D62" i="211"/>
  <c r="E62" i="211" s="1"/>
  <c r="F62" i="211"/>
  <c r="G62" i="211"/>
  <c r="H62" i="211"/>
  <c r="K62" i="211" s="1"/>
  <c r="B63" i="211"/>
  <c r="C63" i="211"/>
  <c r="D63" i="211"/>
  <c r="E63" i="211" s="1"/>
  <c r="F63" i="211"/>
  <c r="G63" i="211"/>
  <c r="H63" i="211"/>
  <c r="K63" i="211" s="1"/>
  <c r="B64" i="211"/>
  <c r="C64" i="211"/>
  <c r="D64" i="211"/>
  <c r="E64" i="211" s="1"/>
  <c r="F64" i="211"/>
  <c r="G64" i="211"/>
  <c r="H64" i="211"/>
  <c r="K64" i="211" s="1"/>
  <c r="B65" i="211"/>
  <c r="C65" i="211"/>
  <c r="D65" i="211"/>
  <c r="E65" i="211" s="1"/>
  <c r="F65" i="211"/>
  <c r="G65" i="211"/>
  <c r="H65" i="211"/>
  <c r="K65" i="211" s="1"/>
  <c r="B66" i="211"/>
  <c r="C66" i="211"/>
  <c r="D66" i="211"/>
  <c r="E66" i="211" s="1"/>
  <c r="F66" i="211"/>
  <c r="G66" i="211"/>
  <c r="H66" i="211"/>
  <c r="K66" i="211" s="1"/>
  <c r="B67" i="211"/>
  <c r="C67" i="211"/>
  <c r="D67" i="211"/>
  <c r="E67" i="211" s="1"/>
  <c r="F67" i="211"/>
  <c r="G67" i="211"/>
  <c r="H67" i="211"/>
  <c r="K67" i="211" s="1"/>
  <c r="B68" i="211"/>
  <c r="C68" i="211"/>
  <c r="D68" i="211"/>
  <c r="E68" i="211" s="1"/>
  <c r="F68" i="211"/>
  <c r="G68" i="211"/>
  <c r="H68" i="211"/>
  <c r="K68" i="211" s="1"/>
  <c r="B69" i="211"/>
  <c r="C69" i="211"/>
  <c r="D69" i="211"/>
  <c r="E69" i="211" s="1"/>
  <c r="F69" i="211"/>
  <c r="G69" i="211"/>
  <c r="H69" i="211"/>
  <c r="K69" i="211" s="1"/>
  <c r="B70" i="211"/>
  <c r="C70" i="211"/>
  <c r="D70" i="211"/>
  <c r="E70" i="211" s="1"/>
  <c r="F70" i="211"/>
  <c r="G70" i="211"/>
  <c r="H70" i="211"/>
  <c r="K70" i="211" s="1"/>
  <c r="B71" i="211"/>
  <c r="C71" i="211"/>
  <c r="D71" i="211"/>
  <c r="E71" i="211" s="1"/>
  <c r="F71" i="211"/>
  <c r="G71" i="211"/>
  <c r="H71" i="211"/>
  <c r="K71" i="211" s="1"/>
  <c r="B72" i="211"/>
  <c r="C72" i="211"/>
  <c r="D72" i="211"/>
  <c r="E72" i="211" s="1"/>
  <c r="F72" i="211"/>
  <c r="G72" i="211"/>
  <c r="H72" i="211"/>
  <c r="K72" i="211" s="1"/>
  <c r="B73" i="211"/>
  <c r="C73" i="211"/>
  <c r="D73" i="211"/>
  <c r="E73" i="211" s="1"/>
  <c r="F73" i="211"/>
  <c r="G73" i="211"/>
  <c r="H73" i="211"/>
  <c r="K73" i="211" s="1"/>
  <c r="B75" i="211"/>
  <c r="C75" i="211"/>
  <c r="D75" i="211"/>
  <c r="E75" i="211" s="1"/>
  <c r="F75" i="211"/>
  <c r="G75" i="211"/>
  <c r="H75" i="211"/>
  <c r="K75" i="211" s="1"/>
  <c r="B76" i="211"/>
  <c r="C76" i="211"/>
  <c r="D76" i="211"/>
  <c r="E76" i="211" s="1"/>
  <c r="F76" i="211"/>
  <c r="G76" i="211"/>
  <c r="H76" i="211"/>
  <c r="K76" i="211" s="1"/>
  <c r="B77" i="211"/>
  <c r="C77" i="211"/>
  <c r="D77" i="211"/>
  <c r="E77" i="211" s="1"/>
  <c r="F77" i="211"/>
  <c r="G77" i="211"/>
  <c r="H77" i="211"/>
  <c r="K77" i="211" s="1"/>
  <c r="B78" i="211"/>
  <c r="C78" i="211"/>
  <c r="D78" i="211"/>
  <c r="E78" i="211" s="1"/>
  <c r="F78" i="211"/>
  <c r="G78" i="211"/>
  <c r="H78" i="211"/>
  <c r="K78" i="211" s="1"/>
  <c r="B79" i="211"/>
  <c r="C79" i="211"/>
  <c r="D79" i="211"/>
  <c r="E79" i="211" s="1"/>
  <c r="F79" i="211"/>
  <c r="G79" i="211"/>
  <c r="H79" i="211"/>
  <c r="K79" i="211" s="1"/>
  <c r="B80" i="211"/>
  <c r="C80" i="211"/>
  <c r="D80" i="211"/>
  <c r="E80" i="211" s="1"/>
  <c r="F80" i="211"/>
  <c r="G80" i="211"/>
  <c r="H80" i="211"/>
  <c r="K80" i="211" s="1"/>
  <c r="B81" i="211"/>
  <c r="C81" i="211"/>
  <c r="D81" i="211"/>
  <c r="E81" i="211" s="1"/>
  <c r="F81" i="211"/>
  <c r="G81" i="211"/>
  <c r="H81" i="211"/>
  <c r="K81" i="211" s="1"/>
  <c r="B82" i="211"/>
  <c r="C82" i="211"/>
  <c r="D82" i="211"/>
  <c r="E82" i="211" s="1"/>
  <c r="F82" i="211"/>
  <c r="G82" i="211"/>
  <c r="H82" i="211"/>
  <c r="K82" i="211" s="1"/>
  <c r="B83" i="211"/>
  <c r="C83" i="211"/>
  <c r="D83" i="211"/>
  <c r="E83" i="211" s="1"/>
  <c r="F83" i="211"/>
  <c r="G83" i="211"/>
  <c r="H83" i="211"/>
  <c r="K83" i="211" s="1"/>
  <c r="H6" i="211"/>
  <c r="K6" i="211" s="1"/>
  <c r="G6" i="211"/>
  <c r="F6" i="211"/>
  <c r="D6" i="211"/>
  <c r="E6" i="211" s="1"/>
  <c r="C6" i="211"/>
  <c r="B6" i="211"/>
  <c r="E76" i="210"/>
  <c r="E75" i="210"/>
  <c r="E74" i="210"/>
  <c r="E73" i="210"/>
  <c r="E72" i="210"/>
  <c r="E71" i="210"/>
  <c r="E70" i="210"/>
  <c r="E69" i="210"/>
  <c r="E68" i="210"/>
  <c r="E67" i="210"/>
  <c r="E66" i="210"/>
  <c r="E65" i="210"/>
  <c r="E64" i="210"/>
  <c r="E63" i="210"/>
  <c r="E62" i="210"/>
  <c r="E61" i="210"/>
  <c r="E60" i="210"/>
  <c r="E59" i="210"/>
  <c r="E58" i="210"/>
  <c r="E57" i="210"/>
  <c r="E56" i="210"/>
  <c r="E55" i="210"/>
  <c r="E54" i="210"/>
  <c r="E53" i="210"/>
  <c r="E52" i="210"/>
  <c r="E51" i="210"/>
  <c r="E50" i="210"/>
  <c r="E49" i="210"/>
  <c r="E48" i="210"/>
  <c r="E47" i="210"/>
  <c r="E46" i="210"/>
  <c r="E45" i="210"/>
  <c r="E44" i="210"/>
  <c r="E43" i="210"/>
  <c r="E42" i="210"/>
  <c r="E41" i="210"/>
  <c r="E40" i="210"/>
  <c r="E39" i="210"/>
  <c r="E38" i="210"/>
  <c r="E37" i="210"/>
  <c r="E36" i="210"/>
  <c r="E35" i="210"/>
  <c r="E34" i="210"/>
  <c r="E33" i="210"/>
  <c r="E32" i="210"/>
  <c r="E31" i="210"/>
  <c r="E30" i="210"/>
  <c r="E29" i="210"/>
  <c r="E28" i="210"/>
  <c r="E27" i="210"/>
  <c r="E26" i="210"/>
  <c r="E25" i="210"/>
  <c r="E24" i="210"/>
  <c r="E23" i="210"/>
  <c r="E22" i="210"/>
  <c r="E21" i="210"/>
  <c r="E20" i="210"/>
  <c r="E19" i="210"/>
  <c r="E18" i="210"/>
  <c r="E17" i="210"/>
  <c r="E16" i="210"/>
  <c r="E15" i="210"/>
  <c r="E14" i="210"/>
  <c r="E13" i="210"/>
  <c r="E12" i="210"/>
  <c r="E11" i="210"/>
  <c r="E10" i="210"/>
  <c r="E9" i="210"/>
  <c r="E8" i="210"/>
  <c r="E7" i="210"/>
  <c r="E6" i="210"/>
  <c r="E5" i="210"/>
  <c r="E4" i="210"/>
  <c r="H57" i="208"/>
  <c r="H56" i="208"/>
  <c r="H55" i="208"/>
  <c r="H54" i="208"/>
  <c r="H53" i="208"/>
  <c r="H52" i="208"/>
  <c r="H51" i="208"/>
  <c r="H50" i="208"/>
  <c r="H49" i="208"/>
  <c r="H48" i="208"/>
  <c r="H47" i="208"/>
  <c r="H46" i="208"/>
  <c r="H45" i="208"/>
  <c r="H44" i="208"/>
  <c r="H43" i="208"/>
  <c r="H42" i="208"/>
  <c r="H41" i="208"/>
  <c r="H40" i="208"/>
  <c r="H39" i="208"/>
  <c r="H38" i="208"/>
  <c r="H37" i="208"/>
  <c r="H36" i="208"/>
  <c r="H35" i="208"/>
  <c r="H34" i="208"/>
  <c r="H33" i="208"/>
  <c r="H32" i="208"/>
  <c r="H31" i="208"/>
  <c r="H30" i="208"/>
  <c r="H29" i="208"/>
  <c r="H28" i="208"/>
  <c r="H27" i="208"/>
  <c r="H26" i="208"/>
  <c r="H25" i="208"/>
  <c r="H24" i="208"/>
  <c r="H23" i="208"/>
  <c r="H22" i="208"/>
  <c r="H21" i="208"/>
  <c r="H20" i="208"/>
  <c r="H19" i="208"/>
  <c r="H18" i="208"/>
  <c r="H17" i="208"/>
  <c r="H16" i="208"/>
  <c r="H15" i="208"/>
  <c r="H14" i="208"/>
  <c r="H13" i="208"/>
  <c r="H12" i="208"/>
  <c r="H11" i="208"/>
  <c r="H10" i="208"/>
  <c r="H9" i="208"/>
  <c r="H8" i="208"/>
  <c r="H7" i="208"/>
  <c r="H6" i="208"/>
  <c r="H5" i="208"/>
  <c r="H4" i="208"/>
  <c r="F57" i="208"/>
  <c r="G57" i="208" s="1"/>
  <c r="J57" i="208" s="1"/>
  <c r="F56" i="208"/>
  <c r="G56" i="208" s="1"/>
  <c r="J56" i="208" s="1"/>
  <c r="F55" i="208"/>
  <c r="G55" i="208" s="1"/>
  <c r="J55" i="208" s="1"/>
  <c r="F54" i="208"/>
  <c r="G54" i="208" s="1"/>
  <c r="J54" i="208" s="1"/>
  <c r="F53" i="208"/>
  <c r="G53" i="208" s="1"/>
  <c r="J53" i="208" s="1"/>
  <c r="F52" i="208"/>
  <c r="G52" i="208" s="1"/>
  <c r="J52" i="208" s="1"/>
  <c r="F51" i="208"/>
  <c r="G51" i="208" s="1"/>
  <c r="J51" i="208" s="1"/>
  <c r="F50" i="208"/>
  <c r="G50" i="208" s="1"/>
  <c r="J50" i="208" s="1"/>
  <c r="F49" i="208"/>
  <c r="G49" i="208" s="1"/>
  <c r="J49" i="208" s="1"/>
  <c r="F48" i="208"/>
  <c r="G48" i="208" s="1"/>
  <c r="J48" i="208" s="1"/>
  <c r="F47" i="208"/>
  <c r="G47" i="208" s="1"/>
  <c r="J47" i="208" s="1"/>
  <c r="F46" i="208"/>
  <c r="G46" i="208" s="1"/>
  <c r="J46" i="208" s="1"/>
  <c r="F45" i="208"/>
  <c r="G45" i="208" s="1"/>
  <c r="J45" i="208" s="1"/>
  <c r="F44" i="208"/>
  <c r="G44" i="208" s="1"/>
  <c r="J44" i="208" s="1"/>
  <c r="F43" i="208"/>
  <c r="G43" i="208" s="1"/>
  <c r="J43" i="208" s="1"/>
  <c r="F42" i="208"/>
  <c r="G42" i="208" s="1"/>
  <c r="J42" i="208" s="1"/>
  <c r="F41" i="208"/>
  <c r="G41" i="208" s="1"/>
  <c r="J41" i="208" s="1"/>
  <c r="F40" i="208"/>
  <c r="G40" i="208" s="1"/>
  <c r="J40" i="208" s="1"/>
  <c r="F39" i="208"/>
  <c r="G39" i="208" s="1"/>
  <c r="J39" i="208" s="1"/>
  <c r="F38" i="208"/>
  <c r="G38" i="208" s="1"/>
  <c r="J38" i="208" s="1"/>
  <c r="F37" i="208"/>
  <c r="G37" i="208" s="1"/>
  <c r="J37" i="208" s="1"/>
  <c r="F36" i="208"/>
  <c r="G36" i="208" s="1"/>
  <c r="J36" i="208" s="1"/>
  <c r="F35" i="208"/>
  <c r="G35" i="208" s="1"/>
  <c r="J35" i="208" s="1"/>
  <c r="F34" i="208"/>
  <c r="G34" i="208" s="1"/>
  <c r="J34" i="208" s="1"/>
  <c r="F33" i="208"/>
  <c r="G33" i="208" s="1"/>
  <c r="J33" i="208" s="1"/>
  <c r="F32" i="208"/>
  <c r="G32" i="208" s="1"/>
  <c r="J32" i="208" s="1"/>
  <c r="F31" i="208"/>
  <c r="G31" i="208" s="1"/>
  <c r="J31" i="208" s="1"/>
  <c r="F30" i="208"/>
  <c r="G30" i="208" s="1"/>
  <c r="J30" i="208" s="1"/>
  <c r="F29" i="208"/>
  <c r="G29" i="208" s="1"/>
  <c r="J29" i="208" s="1"/>
  <c r="F28" i="208"/>
  <c r="G28" i="208" s="1"/>
  <c r="J28" i="208" s="1"/>
  <c r="F27" i="208"/>
  <c r="G27" i="208" s="1"/>
  <c r="J27" i="208" s="1"/>
  <c r="F26" i="208"/>
  <c r="G26" i="208" s="1"/>
  <c r="J26" i="208" s="1"/>
  <c r="F25" i="208"/>
  <c r="G25" i="208" s="1"/>
  <c r="J25" i="208" s="1"/>
  <c r="F24" i="208"/>
  <c r="G24" i="208" s="1"/>
  <c r="J24" i="208" s="1"/>
  <c r="F23" i="208"/>
  <c r="G23" i="208" s="1"/>
  <c r="J23" i="208" s="1"/>
  <c r="F22" i="208"/>
  <c r="G22" i="208" s="1"/>
  <c r="J22" i="208" s="1"/>
  <c r="F21" i="208"/>
  <c r="G21" i="208" s="1"/>
  <c r="J21" i="208" s="1"/>
  <c r="F20" i="208"/>
  <c r="G20" i="208" s="1"/>
  <c r="J20" i="208" s="1"/>
  <c r="F19" i="208"/>
  <c r="G19" i="208" s="1"/>
  <c r="J19" i="208" s="1"/>
  <c r="F18" i="208"/>
  <c r="G18" i="208" s="1"/>
  <c r="J18" i="208" s="1"/>
  <c r="F17" i="208"/>
  <c r="G17" i="208" s="1"/>
  <c r="J17" i="208" s="1"/>
  <c r="F16" i="208"/>
  <c r="G16" i="208" s="1"/>
  <c r="J16" i="208" s="1"/>
  <c r="F15" i="208"/>
  <c r="G15" i="208" s="1"/>
  <c r="J15" i="208" s="1"/>
  <c r="F14" i="208"/>
  <c r="G14" i="208" s="1"/>
  <c r="J14" i="208" s="1"/>
  <c r="F13" i="208"/>
  <c r="G13" i="208" s="1"/>
  <c r="J13" i="208" s="1"/>
  <c r="F12" i="208"/>
  <c r="G12" i="208" s="1"/>
  <c r="J12" i="208" s="1"/>
  <c r="F11" i="208"/>
  <c r="G11" i="208" s="1"/>
  <c r="J11" i="208" s="1"/>
  <c r="F10" i="208"/>
  <c r="G10" i="208" s="1"/>
  <c r="J10" i="208" s="1"/>
  <c r="F9" i="208"/>
  <c r="G9" i="208" s="1"/>
  <c r="J9" i="208" s="1"/>
  <c r="F8" i="208"/>
  <c r="G8" i="208" s="1"/>
  <c r="J8" i="208" s="1"/>
  <c r="F7" i="208"/>
  <c r="G7" i="208" s="1"/>
  <c r="J7" i="208" s="1"/>
  <c r="F6" i="208"/>
  <c r="G6" i="208" s="1"/>
  <c r="J6" i="208" s="1"/>
  <c r="F5" i="208"/>
  <c r="G5" i="208" s="1"/>
  <c r="J5" i="208" s="1"/>
  <c r="F4" i="208"/>
  <c r="G4" i="208" s="1"/>
  <c r="J4" i="208" s="1"/>
  <c r="J81" i="211" l="1"/>
  <c r="J42" i="211"/>
  <c r="J79" i="211"/>
  <c r="J40" i="211"/>
  <c r="J83" i="211"/>
  <c r="J38" i="211"/>
  <c r="J78" i="211"/>
  <c r="I13" i="211"/>
  <c r="I6" i="211"/>
  <c r="I66" i="211"/>
  <c r="I59" i="211"/>
  <c r="J8" i="211"/>
  <c r="J36" i="211"/>
  <c r="J32" i="211"/>
  <c r="J29" i="211"/>
  <c r="J27" i="211"/>
  <c r="J25" i="211"/>
  <c r="J23" i="211"/>
  <c r="J21" i="211"/>
  <c r="J19" i="211"/>
  <c r="J17" i="211"/>
  <c r="J82" i="211"/>
  <c r="J80" i="211"/>
  <c r="I76" i="211"/>
  <c r="I73" i="211"/>
  <c r="I71" i="211"/>
  <c r="J58" i="211"/>
  <c r="J37" i="211"/>
  <c r="J35" i="211"/>
  <c r="J33" i="211"/>
  <c r="J11" i="211"/>
  <c r="I7" i="211"/>
  <c r="J70" i="211"/>
  <c r="I57" i="211"/>
  <c r="I53" i="211"/>
  <c r="J51" i="211"/>
  <c r="J48" i="211"/>
  <c r="J44" i="211"/>
  <c r="J34" i="211"/>
  <c r="I8" i="211"/>
  <c r="J76" i="211"/>
  <c r="J73" i="211"/>
  <c r="L73" i="211" s="1"/>
  <c r="J71" i="211"/>
  <c r="J67" i="211"/>
  <c r="J65" i="211"/>
  <c r="J63" i="211"/>
  <c r="J61" i="211"/>
  <c r="I54" i="211"/>
  <c r="J52" i="211"/>
  <c r="J45" i="211"/>
  <c r="J43" i="211"/>
  <c r="J41" i="211"/>
  <c r="J39" i="211"/>
  <c r="I26" i="211"/>
  <c r="I24" i="211"/>
  <c r="J9" i="211"/>
  <c r="J77" i="211"/>
  <c r="J75" i="211"/>
  <c r="J72" i="211"/>
  <c r="I44" i="211"/>
  <c r="J12" i="211"/>
  <c r="J69" i="211"/>
  <c r="I65" i="211"/>
  <c r="I63" i="211"/>
  <c r="I58" i="211"/>
  <c r="L58" i="211" s="1"/>
  <c r="I27" i="211"/>
  <c r="I23" i="211"/>
  <c r="I21" i="211"/>
  <c r="I17" i="211"/>
  <c r="L17" i="211" s="1"/>
  <c r="I12" i="211"/>
  <c r="J56" i="211"/>
  <c r="J54" i="211"/>
  <c r="I47" i="211"/>
  <c r="I52" i="211"/>
  <c r="I83" i="211"/>
  <c r="I79" i="211"/>
  <c r="L79" i="211" s="1"/>
  <c r="J49" i="211"/>
  <c r="J47" i="211"/>
  <c r="I45" i="211"/>
  <c r="I77" i="211"/>
  <c r="I39" i="211"/>
  <c r="I33" i="211"/>
  <c r="J13" i="211"/>
  <c r="L13" i="211" s="1"/>
  <c r="I11" i="211"/>
  <c r="J68" i="211"/>
  <c r="J66" i="211"/>
  <c r="J64" i="211"/>
  <c r="J62" i="211"/>
  <c r="J59" i="211"/>
  <c r="J30" i="211"/>
  <c r="J28" i="211"/>
  <c r="J26" i="211"/>
  <c r="J24" i="211"/>
  <c r="J22" i="211"/>
  <c r="J20" i="211"/>
  <c r="J18" i="211"/>
  <c r="J16" i="211"/>
  <c r="J57" i="211"/>
  <c r="J55" i="211"/>
  <c r="J53" i="211"/>
  <c r="I51" i="211"/>
  <c r="I48" i="211"/>
  <c r="I46" i="211"/>
  <c r="J6" i="211"/>
  <c r="I82" i="211"/>
  <c r="I78" i="211"/>
  <c r="L78" i="211" s="1"/>
  <c r="J46" i="211"/>
  <c r="I80" i="211"/>
  <c r="I75" i="211"/>
  <c r="I69" i="211"/>
  <c r="I64" i="211"/>
  <c r="I42" i="211"/>
  <c r="I37" i="211"/>
  <c r="L37" i="211" s="1"/>
  <c r="I32" i="211"/>
  <c r="I19" i="211"/>
  <c r="I72" i="211"/>
  <c r="I62" i="211"/>
  <c r="I56" i="211"/>
  <c r="I40" i="211"/>
  <c r="I35" i="211"/>
  <c r="I29" i="211"/>
  <c r="I67" i="211"/>
  <c r="I22" i="211"/>
  <c r="J14" i="211"/>
  <c r="I14" i="211"/>
  <c r="I9" i="211"/>
  <c r="I81" i="211"/>
  <c r="L81" i="211" s="1"/>
  <c r="I70" i="211"/>
  <c r="I43" i="211"/>
  <c r="I38" i="211"/>
  <c r="L38" i="211" s="1"/>
  <c r="I20" i="211"/>
  <c r="L20" i="211" s="1"/>
  <c r="J7" i="211"/>
  <c r="I25" i="211"/>
  <c r="I41" i="211"/>
  <c r="I36" i="211"/>
  <c r="L36" i="211" s="1"/>
  <c r="I30" i="211"/>
  <c r="I18" i="211"/>
  <c r="I68" i="211"/>
  <c r="I61" i="211"/>
  <c r="I55" i="211"/>
  <c r="I49" i="211"/>
  <c r="I34" i="211"/>
  <c r="I28" i="211"/>
  <c r="I16" i="211"/>
  <c r="I10" i="211"/>
  <c r="J10" i="211"/>
  <c r="G84" i="207"/>
  <c r="F84" i="207"/>
  <c r="F83" i="207"/>
  <c r="F82" i="207"/>
  <c r="F81" i="207"/>
  <c r="F80" i="207"/>
  <c r="F79" i="207"/>
  <c r="F78" i="207"/>
  <c r="F77" i="207"/>
  <c r="F76" i="207"/>
  <c r="F75" i="207"/>
  <c r="F74" i="207"/>
  <c r="G73" i="207"/>
  <c r="F73" i="207"/>
  <c r="G72" i="207"/>
  <c r="F72" i="207"/>
  <c r="F71" i="207"/>
  <c r="F70" i="207"/>
  <c r="F69" i="207"/>
  <c r="F68" i="207"/>
  <c r="F67" i="207"/>
  <c r="F66" i="207"/>
  <c r="F65" i="207"/>
  <c r="G64" i="207"/>
  <c r="F64" i="207"/>
  <c r="F63" i="207"/>
  <c r="F62" i="207"/>
  <c r="F61" i="207"/>
  <c r="G60" i="207"/>
  <c r="F60" i="207"/>
  <c r="G59" i="207"/>
  <c r="F59" i="207"/>
  <c r="G58" i="207"/>
  <c r="F58" i="207"/>
  <c r="F57" i="207"/>
  <c r="F56" i="207"/>
  <c r="F55" i="207"/>
  <c r="F54" i="207"/>
  <c r="F53" i="207"/>
  <c r="F52" i="207"/>
  <c r="F51" i="207"/>
  <c r="F50" i="207"/>
  <c r="F49" i="207"/>
  <c r="F48" i="207"/>
  <c r="F47" i="207"/>
  <c r="F46" i="207"/>
  <c r="F45" i="207"/>
  <c r="H45" i="207" s="1"/>
  <c r="F44" i="207"/>
  <c r="F43" i="207"/>
  <c r="F42" i="207"/>
  <c r="F41" i="207"/>
  <c r="F40" i="207"/>
  <c r="F39" i="207"/>
  <c r="F38" i="207"/>
  <c r="F37" i="207"/>
  <c r="F36" i="207"/>
  <c r="F35" i="207"/>
  <c r="F34" i="207"/>
  <c r="G33" i="207"/>
  <c r="F33" i="207"/>
  <c r="F32" i="207"/>
  <c r="G31" i="207"/>
  <c r="F31" i="207"/>
  <c r="G30" i="207"/>
  <c r="F30" i="207"/>
  <c r="G29" i="207"/>
  <c r="F29" i="207"/>
  <c r="G28" i="207"/>
  <c r="F28" i="207"/>
  <c r="G27" i="207"/>
  <c r="F27" i="207"/>
  <c r="F26" i="207"/>
  <c r="F25" i="207"/>
  <c r="F24" i="207"/>
  <c r="F23" i="207"/>
  <c r="G22" i="207"/>
  <c r="F22" i="207"/>
  <c r="G21" i="207"/>
  <c r="F21" i="207"/>
  <c r="F20" i="207"/>
  <c r="F19" i="207"/>
  <c r="F18" i="207"/>
  <c r="F17" i="207"/>
  <c r="G16" i="207"/>
  <c r="F16" i="207"/>
  <c r="F15" i="207"/>
  <c r="F14" i="207"/>
  <c r="F13" i="207"/>
  <c r="F12" i="207"/>
  <c r="F11" i="207"/>
  <c r="F10" i="207"/>
  <c r="F9" i="207"/>
  <c r="F8" i="207"/>
  <c r="F7" i="207"/>
  <c r="F6" i="207"/>
  <c r="F5" i="207"/>
  <c r="F4" i="207"/>
  <c r="C28" i="206"/>
  <c r="B28" i="206"/>
  <c r="E27" i="206"/>
  <c r="E26" i="206"/>
  <c r="E25" i="206"/>
  <c r="E24" i="206"/>
  <c r="E23" i="206"/>
  <c r="E22" i="206"/>
  <c r="E21" i="206"/>
  <c r="E20" i="206"/>
  <c r="B15" i="206"/>
  <c r="B14" i="206"/>
  <c r="L57" i="211" l="1"/>
  <c r="L42" i="211"/>
  <c r="L52" i="211"/>
  <c r="L6" i="211"/>
  <c r="H27" i="207"/>
  <c r="H28" i="207"/>
  <c r="L53" i="211"/>
  <c r="H21" i="207"/>
  <c r="L27" i="211"/>
  <c r="H58" i="207"/>
  <c r="L29" i="211"/>
  <c r="L51" i="211"/>
  <c r="H16" i="207"/>
  <c r="H64" i="207"/>
  <c r="L59" i="211"/>
  <c r="L80" i="211"/>
  <c r="L66" i="211"/>
  <c r="L76" i="211"/>
  <c r="L8" i="211"/>
  <c r="L75" i="211"/>
  <c r="L83" i="211"/>
  <c r="L40" i="211"/>
  <c r="E28" i="206"/>
  <c r="G10" i="207" s="1"/>
  <c r="H10" i="207" s="1"/>
  <c r="H22" i="207"/>
  <c r="L61" i="211"/>
  <c r="L68" i="211"/>
  <c r="L32" i="211"/>
  <c r="L48" i="211"/>
  <c r="L21" i="211"/>
  <c r="H33" i="207"/>
  <c r="L71" i="211"/>
  <c r="L23" i="211"/>
  <c r="L72" i="211"/>
  <c r="L39" i="211"/>
  <c r="L67" i="211"/>
  <c r="L49" i="211"/>
  <c r="L65" i="211"/>
  <c r="L11" i="211"/>
  <c r="L77" i="211"/>
  <c r="L25" i="211"/>
  <c r="L35" i="211"/>
  <c r="L47" i="211"/>
  <c r="L43" i="211"/>
  <c r="L82" i="211"/>
  <c r="L24" i="211"/>
  <c r="L44" i="211"/>
  <c r="L70" i="211"/>
  <c r="L26" i="211"/>
  <c r="L7" i="211"/>
  <c r="L19" i="211"/>
  <c r="L46" i="211"/>
  <c r="L33" i="211"/>
  <c r="H29" i="207"/>
  <c r="H59" i="207"/>
  <c r="H30" i="207"/>
  <c r="H72" i="207"/>
  <c r="H84" i="207"/>
  <c r="L63" i="211"/>
  <c r="H31" i="207"/>
  <c r="H73" i="207"/>
  <c r="L18" i="211"/>
  <c r="L54" i="211"/>
  <c r="L41" i="211"/>
  <c r="L34" i="211"/>
  <c r="L22" i="211"/>
  <c r="L45" i="211"/>
  <c r="L64" i="211"/>
  <c r="L55" i="211"/>
  <c r="L12" i="211"/>
  <c r="L30" i="211"/>
  <c r="L28" i="211"/>
  <c r="L69" i="211"/>
  <c r="L56" i="211"/>
  <c r="L16" i="211"/>
  <c r="L62" i="211"/>
  <c r="M19" i="211"/>
  <c r="M32" i="211"/>
  <c r="M37" i="211"/>
  <c r="N37" i="211" s="1"/>
  <c r="M42" i="211"/>
  <c r="M64" i="211"/>
  <c r="M69" i="211"/>
  <c r="M75" i="211"/>
  <c r="M80" i="211"/>
  <c r="M8" i="211"/>
  <c r="M13" i="211"/>
  <c r="N13" i="211" s="1"/>
  <c r="M26" i="211"/>
  <c r="M47" i="211"/>
  <c r="M53" i="211"/>
  <c r="M58" i="211"/>
  <c r="M21" i="211"/>
  <c r="M44" i="211"/>
  <c r="M66" i="211"/>
  <c r="M77" i="211"/>
  <c r="M82" i="211"/>
  <c r="M16" i="211"/>
  <c r="M28" i="211"/>
  <c r="M34" i="211"/>
  <c r="M39" i="211"/>
  <c r="M49" i="211"/>
  <c r="M55" i="211"/>
  <c r="M61" i="211"/>
  <c r="M71" i="211"/>
  <c r="M10" i="211"/>
  <c r="M23" i="211"/>
  <c r="M18" i="211"/>
  <c r="M30" i="211"/>
  <c r="M36" i="211"/>
  <c r="M41" i="211"/>
  <c r="M57" i="211"/>
  <c r="M63" i="211"/>
  <c r="M68" i="211"/>
  <c r="N68" i="211" s="1"/>
  <c r="M73" i="211"/>
  <c r="M79" i="211"/>
  <c r="N79" i="211" s="1"/>
  <c r="M7" i="211"/>
  <c r="M12" i="211"/>
  <c r="M25" i="211"/>
  <c r="M46" i="211"/>
  <c r="M52" i="211"/>
  <c r="M20" i="211"/>
  <c r="N20" i="211" s="1"/>
  <c r="M38" i="211"/>
  <c r="N38" i="211" s="1"/>
  <c r="M43" i="211"/>
  <c r="M65" i="211"/>
  <c r="M70" i="211"/>
  <c r="M76" i="211"/>
  <c r="M81" i="211"/>
  <c r="O81" i="211" s="1"/>
  <c r="M14" i="211"/>
  <c r="M27" i="211"/>
  <c r="M33" i="211"/>
  <c r="M48" i="211"/>
  <c r="M54" i="211"/>
  <c r="M59" i="211"/>
  <c r="M9" i="211"/>
  <c r="M22" i="211"/>
  <c r="M67" i="211"/>
  <c r="M83" i="211"/>
  <c r="M17" i="211"/>
  <c r="M29" i="211"/>
  <c r="M35" i="211"/>
  <c r="M40" i="211"/>
  <c r="M51" i="211"/>
  <c r="M56" i="211"/>
  <c r="M62" i="211"/>
  <c r="M72" i="211"/>
  <c r="M78" i="211"/>
  <c r="N78" i="211" s="1"/>
  <c r="M6" i="211"/>
  <c r="M11" i="211"/>
  <c r="M24" i="211"/>
  <c r="M45" i="211"/>
  <c r="L10" i="211"/>
  <c r="L14" i="211"/>
  <c r="H60" i="207"/>
  <c r="N81" i="211" l="1"/>
  <c r="N52" i="211"/>
  <c r="O6" i="211"/>
  <c r="G11" i="207"/>
  <c r="H11" i="207" s="1"/>
  <c r="G78" i="207"/>
  <c r="H78" i="207" s="1"/>
  <c r="G45" i="207"/>
  <c r="G63" i="207"/>
  <c r="H63" i="207" s="1"/>
  <c r="G13" i="207"/>
  <c r="H13" i="207" s="1"/>
  <c r="G19" i="207"/>
  <c r="H19" i="207" s="1"/>
  <c r="G69" i="207"/>
  <c r="H69" i="207" s="1"/>
  <c r="G41" i="207"/>
  <c r="H41" i="207" s="1"/>
  <c r="G35" i="207"/>
  <c r="H35" i="207" s="1"/>
  <c r="G68" i="207"/>
  <c r="H68" i="207" s="1"/>
  <c r="G53" i="207"/>
  <c r="H53" i="207" s="1"/>
  <c r="G79" i="207"/>
  <c r="H79" i="207" s="1"/>
  <c r="G47" i="207"/>
  <c r="H47" i="207" s="1"/>
  <c r="G14" i="207"/>
  <c r="H14" i="207" s="1"/>
  <c r="G4" i="207"/>
  <c r="H4" i="207" s="1"/>
  <c r="G17" i="207"/>
  <c r="H17" i="207" s="1"/>
  <c r="G25" i="207"/>
  <c r="H25" i="207" s="1"/>
  <c r="G12" i="207"/>
  <c r="H12" i="207" s="1"/>
  <c r="G38" i="207"/>
  <c r="H38" i="207" s="1"/>
  <c r="G46" i="207"/>
  <c r="H46" i="207" s="1"/>
  <c r="N40" i="211"/>
  <c r="G44" i="207"/>
  <c r="H44" i="207" s="1"/>
  <c r="G55" i="207"/>
  <c r="H55" i="207" s="1"/>
  <c r="G50" i="207"/>
  <c r="H50" i="207" s="1"/>
  <c r="G70" i="207"/>
  <c r="H70" i="207" s="1"/>
  <c r="N29" i="211"/>
  <c r="G54" i="207"/>
  <c r="H54" i="207" s="1"/>
  <c r="G56" i="207"/>
  <c r="H56" i="207" s="1"/>
  <c r="G15" i="207"/>
  <c r="H15" i="207" s="1"/>
  <c r="G71" i="207"/>
  <c r="H71" i="207" s="1"/>
  <c r="G65" i="207"/>
  <c r="H65" i="207" s="1"/>
  <c r="G37" i="207"/>
  <c r="H37" i="207" s="1"/>
  <c r="G75" i="207"/>
  <c r="H75" i="207" s="1"/>
  <c r="G43" i="207"/>
  <c r="H43" i="207" s="1"/>
  <c r="G81" i="207"/>
  <c r="H81" i="207" s="1"/>
  <c r="G83" i="207"/>
  <c r="H83" i="207" s="1"/>
  <c r="G7" i="207"/>
  <c r="H7" i="207" s="1"/>
  <c r="G20" i="207"/>
  <c r="H20" i="207" s="1"/>
  <c r="G34" i="207"/>
  <c r="H34" i="207" s="1"/>
  <c r="G49" i="207"/>
  <c r="H49" i="207" s="1"/>
  <c r="G18" i="207"/>
  <c r="H18" i="207" s="1"/>
  <c r="G52" i="207"/>
  <c r="H52" i="207" s="1"/>
  <c r="G36" i="207"/>
  <c r="H36" i="207" s="1"/>
  <c r="G67" i="207"/>
  <c r="H67" i="207" s="1"/>
  <c r="G66" i="207"/>
  <c r="H66" i="207" s="1"/>
  <c r="G62" i="207"/>
  <c r="H62" i="207" s="1"/>
  <c r="G39" i="207"/>
  <c r="H39" i="207" s="1"/>
  <c r="N61" i="211"/>
  <c r="G6" i="207"/>
  <c r="H6" i="207" s="1"/>
  <c r="G77" i="207"/>
  <c r="H77" i="207" s="1"/>
  <c r="G74" i="207"/>
  <c r="H74" i="207" s="1"/>
  <c r="G9" i="207"/>
  <c r="H9" i="207" s="1"/>
  <c r="G40" i="207"/>
  <c r="H40" i="207" s="1"/>
  <c r="G42" i="207"/>
  <c r="H42" i="207" s="1"/>
  <c r="G26" i="207"/>
  <c r="H26" i="207" s="1"/>
  <c r="G61" i="207"/>
  <c r="H61" i="207" s="1"/>
  <c r="G51" i="207"/>
  <c r="H51" i="207" s="1"/>
  <c r="G76" i="207"/>
  <c r="H76" i="207" s="1"/>
  <c r="G23" i="207"/>
  <c r="H23" i="207" s="1"/>
  <c r="G48" i="207"/>
  <c r="H48" i="207" s="1"/>
  <c r="G32" i="207"/>
  <c r="H32" i="207" s="1"/>
  <c r="G5" i="207"/>
  <c r="H5" i="207" s="1"/>
  <c r="G57" i="207"/>
  <c r="H57" i="207" s="1"/>
  <c r="G82" i="207"/>
  <c r="H82" i="207" s="1"/>
  <c r="N39" i="211"/>
  <c r="N43" i="211"/>
  <c r="N75" i="211"/>
  <c r="G24" i="207"/>
  <c r="H24" i="207" s="1"/>
  <c r="G8" i="207"/>
  <c r="H8" i="207" s="1"/>
  <c r="G80" i="207"/>
  <c r="H80" i="207" s="1"/>
  <c r="B30" i="206"/>
  <c r="O83" i="211"/>
  <c r="N34" i="211"/>
  <c r="N80" i="211"/>
  <c r="N25" i="211"/>
  <c r="N18" i="211"/>
  <c r="N23" i="211"/>
  <c r="N64" i="211"/>
  <c r="O55" i="211"/>
  <c r="N16" i="211"/>
  <c r="N19" i="211"/>
  <c r="N32" i="211"/>
  <c r="O30" i="211"/>
  <c r="O61" i="211"/>
  <c r="N67" i="211"/>
  <c r="N65" i="211"/>
  <c r="O72" i="211"/>
  <c r="N56" i="211"/>
  <c r="N35" i="211"/>
  <c r="N69" i="211"/>
  <c r="O70" i="211"/>
  <c r="N49" i="211"/>
  <c r="N55" i="211"/>
  <c r="N41" i="211"/>
  <c r="N28" i="211"/>
  <c r="N22" i="211"/>
  <c r="N62" i="211"/>
  <c r="N9" i="211"/>
  <c r="O78" i="211"/>
  <c r="N6" i="211"/>
  <c r="N36" i="211"/>
  <c r="O80" i="211"/>
  <c r="N7" i="211"/>
  <c r="N30" i="211"/>
  <c r="O62" i="211"/>
  <c r="N72" i="211"/>
  <c r="O64" i="211"/>
  <c r="N42" i="211"/>
  <c r="O79" i="211"/>
  <c r="O52" i="211"/>
  <c r="O29" i="211"/>
  <c r="O40" i="211"/>
  <c r="N71" i="211"/>
  <c r="O69" i="211"/>
  <c r="O75" i="211"/>
  <c r="O25" i="211"/>
  <c r="O56" i="211"/>
  <c r="N8" i="211"/>
  <c r="O68" i="211"/>
  <c r="N59" i="211"/>
  <c r="O59" i="211"/>
  <c r="O49" i="211"/>
  <c r="O54" i="211"/>
  <c r="N54" i="211"/>
  <c r="O82" i="211"/>
  <c r="N82" i="211"/>
  <c r="N70" i="211"/>
  <c r="N33" i="211"/>
  <c r="N12" i="211"/>
  <c r="N83" i="211"/>
  <c r="O41" i="211"/>
  <c r="N21" i="211"/>
  <c r="N47" i="211"/>
  <c r="O47" i="211"/>
  <c r="N11" i="211"/>
  <c r="N63" i="211"/>
  <c r="O63" i="211"/>
  <c r="N48" i="211"/>
  <c r="O48" i="211"/>
  <c r="O46" i="211"/>
  <c r="N46" i="211"/>
  <c r="N77" i="211"/>
  <c r="O77" i="211"/>
  <c r="N27" i="211"/>
  <c r="O27" i="211"/>
  <c r="O16" i="211"/>
  <c r="O28" i="211"/>
  <c r="O67" i="211"/>
  <c r="N58" i="211"/>
  <c r="O58" i="211"/>
  <c r="N24" i="211"/>
  <c r="N26" i="211"/>
  <c r="O26" i="211"/>
  <c r="N57" i="211"/>
  <c r="O57" i="211"/>
  <c r="O51" i="211"/>
  <c r="N51" i="211"/>
  <c r="N66" i="211"/>
  <c r="O44" i="211"/>
  <c r="N44" i="211"/>
  <c r="N45" i="211"/>
  <c r="O45" i="211"/>
  <c r="N17" i="211"/>
  <c r="N76" i="211"/>
  <c r="O76" i="211"/>
  <c r="N73" i="211"/>
  <c r="O73" i="211"/>
  <c r="N53" i="211"/>
  <c r="O53" i="211"/>
  <c r="N10" i="211"/>
  <c r="N14" i="211"/>
  <c r="O14" i="211"/>
  <c r="D5" i="145" l="1"/>
  <c r="D4" i="145"/>
  <c r="D3" i="145"/>
  <c r="D39" i="122" l="1"/>
  <c r="D38" i="122"/>
  <c r="D32" i="122"/>
  <c r="D31" i="122"/>
  <c r="K14" i="140" l="1"/>
  <c r="L14" i="140" s="1"/>
  <c r="J14" i="140"/>
  <c r="M14" i="140" l="1"/>
  <c r="K38" i="140" l="1"/>
  <c r="K37" i="140"/>
  <c r="K65" i="140"/>
  <c r="K66" i="140"/>
  <c r="K71" i="140"/>
  <c r="K55" i="140"/>
  <c r="K35" i="140"/>
  <c r="K36" i="140"/>
  <c r="K82" i="140"/>
  <c r="K79" i="140"/>
  <c r="K52" i="140"/>
  <c r="K34" i="140"/>
  <c r="K76" i="140"/>
  <c r="K72" i="140"/>
  <c r="K7" i="140"/>
  <c r="K61" i="140"/>
  <c r="K56" i="140"/>
  <c r="K54" i="140"/>
  <c r="K53" i="140"/>
  <c r="K10" i="140"/>
  <c r="K49" i="140"/>
  <c r="K48" i="140"/>
  <c r="K43" i="140"/>
  <c r="K51" i="140"/>
  <c r="K47" i="140"/>
  <c r="K83" i="140"/>
  <c r="K81" i="140"/>
  <c r="K32" i="140"/>
  <c r="K44" i="140"/>
  <c r="K5" i="140"/>
  <c r="K6" i="140"/>
  <c r="K18" i="140"/>
  <c r="K19" i="140"/>
  <c r="K20" i="140"/>
  <c r="K17" i="140"/>
  <c r="K60" i="140"/>
  <c r="K50" i="140"/>
  <c r="K46" i="140"/>
  <c r="A95" i="140"/>
  <c r="K87" i="140"/>
  <c r="D95" i="140" s="1"/>
  <c r="A94" i="140"/>
  <c r="A93" i="140"/>
  <c r="K86" i="140"/>
  <c r="D94" i="140" s="1"/>
  <c r="K85" i="140"/>
  <c r="M85" i="140" s="1"/>
  <c r="K26" i="140"/>
  <c r="K25" i="140"/>
  <c r="K24" i="140"/>
  <c r="K45" i="140"/>
  <c r="D45" i="140" s="1"/>
  <c r="K41" i="140"/>
  <c r="K40" i="140"/>
  <c r="K39" i="140"/>
  <c r="K42" i="140"/>
  <c r="K13" i="140"/>
  <c r="K12" i="140"/>
  <c r="K11" i="140"/>
  <c r="K9" i="140"/>
  <c r="K8" i="140"/>
  <c r="K4" i="140"/>
  <c r="K3" i="140"/>
  <c r="D93" i="140" l="1"/>
  <c r="M87" i="140"/>
  <c r="M86" i="140"/>
  <c r="L85" i="140"/>
  <c r="L86" i="140"/>
  <c r="L87" i="140"/>
  <c r="L30" i="141" l="1"/>
  <c r="L16" i="141" l="1"/>
  <c r="L17" i="141"/>
  <c r="L11" i="141" l="1"/>
  <c r="L15" i="141" l="1"/>
  <c r="L56" i="141"/>
  <c r="L55" i="141"/>
  <c r="L54" i="141"/>
  <c r="L53" i="141"/>
  <c r="L52" i="141"/>
  <c r="L51" i="141"/>
  <c r="L50" i="141"/>
  <c r="L49" i="141"/>
  <c r="L48" i="141"/>
  <c r="L47" i="141"/>
  <c r="L46" i="141"/>
  <c r="L45" i="141"/>
  <c r="L44" i="141"/>
  <c r="L43" i="141"/>
  <c r="L42" i="141"/>
  <c r="L41" i="141"/>
  <c r="L40" i="141"/>
  <c r="L39" i="141"/>
  <c r="L38" i="141"/>
  <c r="L37" i="141"/>
  <c r="L36" i="141"/>
  <c r="L35" i="141"/>
  <c r="L34" i="141"/>
  <c r="L33" i="141"/>
  <c r="L32" i="141"/>
  <c r="L31" i="141"/>
  <c r="L29" i="141"/>
  <c r="L28" i="141"/>
  <c r="L27" i="141"/>
  <c r="L26" i="141"/>
  <c r="L25" i="141"/>
  <c r="L24" i="141"/>
  <c r="L23" i="141"/>
  <c r="L22" i="141"/>
  <c r="L21" i="141"/>
  <c r="L20" i="141"/>
  <c r="L19" i="141"/>
  <c r="L18" i="141"/>
  <c r="L14" i="141"/>
  <c r="L13" i="141"/>
  <c r="L12" i="141"/>
  <c r="L10" i="141"/>
  <c r="L9" i="141"/>
  <c r="L8" i="141"/>
  <c r="L7" i="141"/>
  <c r="L6" i="141"/>
  <c r="L4" i="141"/>
  <c r="L3" i="141"/>
  <c r="L5" i="141"/>
  <c r="J36" i="141" l="1"/>
  <c r="J6" i="141"/>
  <c r="J5" i="141"/>
  <c r="J39" i="141"/>
  <c r="J38" i="141"/>
  <c r="J37" i="141"/>
  <c r="J23" i="141"/>
  <c r="J18" i="141"/>
  <c r="J17" i="141"/>
  <c r="J16" i="141"/>
  <c r="Q12" i="141" l="1"/>
  <c r="O12" i="141"/>
  <c r="N6" i="141" l="1"/>
  <c r="Q6" i="141"/>
  <c r="O6" i="141"/>
  <c r="Q54" i="141" l="1"/>
  <c r="Q55" i="141"/>
  <c r="Q56" i="141"/>
  <c r="Q57" i="141"/>
  <c r="Q58" i="141"/>
  <c r="Q59" i="141"/>
  <c r="Q60" i="141"/>
  <c r="Q61" i="141"/>
  <c r="Q62" i="141"/>
  <c r="Q63" i="141"/>
  <c r="Q64" i="141"/>
  <c r="Q65" i="141"/>
  <c r="Q66" i="141"/>
  <c r="Q67" i="141"/>
  <c r="Q68" i="141"/>
  <c r="Q69" i="141"/>
  <c r="Q70" i="141"/>
  <c r="Q71" i="141"/>
  <c r="Q72" i="141"/>
  <c r="Q73" i="141"/>
  <c r="Q74" i="141"/>
  <c r="Q75" i="141"/>
  <c r="Q76" i="141"/>
  <c r="Q77" i="141"/>
  <c r="Q78" i="141"/>
  <c r="Q79" i="141"/>
  <c r="Q80" i="141"/>
  <c r="Q81" i="141"/>
  <c r="Q82" i="141"/>
  <c r="Q83" i="141"/>
  <c r="Q84" i="141"/>
  <c r="Q85" i="141"/>
  <c r="Q86" i="141"/>
  <c r="Q87" i="141"/>
  <c r="Q88" i="141"/>
  <c r="Q89" i="141"/>
  <c r="Q90" i="141"/>
  <c r="Q91" i="141"/>
  <c r="Q92" i="141"/>
  <c r="Q93" i="141"/>
  <c r="Q94" i="141"/>
  <c r="Q95" i="141"/>
  <c r="Q96" i="141"/>
  <c r="Q97" i="141"/>
  <c r="Q98" i="141"/>
  <c r="Q99" i="141"/>
  <c r="Q100" i="141"/>
  <c r="Q101" i="141"/>
  <c r="Q102" i="141"/>
  <c r="Q103" i="141"/>
  <c r="Q104" i="141"/>
  <c r="Q105" i="141"/>
  <c r="Q106" i="141"/>
  <c r="Q107" i="141"/>
  <c r="Q108" i="141"/>
  <c r="Q109" i="141"/>
  <c r="Q110" i="141"/>
  <c r="Q111" i="141"/>
  <c r="Q112" i="141"/>
  <c r="Q113" i="141"/>
  <c r="Q114" i="141"/>
  <c r="Q115" i="141"/>
  <c r="Q116" i="141"/>
  <c r="Q117" i="141"/>
  <c r="Q118" i="141"/>
  <c r="Q119" i="141"/>
  <c r="Q120" i="141"/>
  <c r="Q121" i="141"/>
  <c r="Q122" i="141"/>
  <c r="Q123" i="141"/>
  <c r="Q124" i="141"/>
  <c r="Q125" i="141"/>
  <c r="Q126" i="141"/>
  <c r="Q127" i="141"/>
  <c r="Q128" i="141"/>
  <c r="Q129" i="141"/>
  <c r="Q130" i="141"/>
  <c r="Q131" i="141"/>
  <c r="Q132" i="141"/>
  <c r="Q133" i="141"/>
  <c r="Q134" i="141"/>
  <c r="Q135" i="141"/>
  <c r="Q136" i="141"/>
  <c r="Q137" i="141"/>
  <c r="Q138" i="141"/>
  <c r="Q139" i="141"/>
  <c r="Q140" i="141"/>
  <c r="Q141" i="141"/>
  <c r="Q142" i="141"/>
  <c r="Q143" i="141"/>
  <c r="Q144" i="141"/>
  <c r="Q145" i="141"/>
  <c r="Q146" i="141"/>
  <c r="Q147" i="141"/>
  <c r="Q148" i="141"/>
  <c r="Q149" i="141"/>
  <c r="Q150" i="141"/>
  <c r="Q151" i="141"/>
  <c r="Q152" i="141"/>
  <c r="Q153" i="141"/>
  <c r="Q154" i="141"/>
  <c r="Q155" i="141"/>
  <c r="Q156" i="141"/>
  <c r="Q157" i="141"/>
  <c r="Q158" i="141"/>
  <c r="Q159" i="141"/>
  <c r="Q160" i="141"/>
  <c r="Q161" i="141"/>
  <c r="Q162" i="141"/>
  <c r="Q163" i="141"/>
  <c r="Q164" i="141"/>
  <c r="Q165" i="141"/>
  <c r="Q166" i="141"/>
  <c r="Q167" i="141"/>
  <c r="Q168" i="141"/>
  <c r="Q169" i="141"/>
  <c r="Q170" i="141"/>
  <c r="Q171" i="141"/>
  <c r="Q172" i="141"/>
  <c r="Q173" i="141"/>
  <c r="Q174" i="141"/>
  <c r="Q175" i="141"/>
  <c r="Q176" i="141"/>
  <c r="Q177" i="141"/>
  <c r="Q178" i="141"/>
  <c r="Q179" i="141"/>
  <c r="Q180" i="141"/>
  <c r="Q181" i="141"/>
  <c r="Q182" i="141"/>
  <c r="Q183" i="141"/>
  <c r="Q184" i="141"/>
  <c r="Q185" i="141"/>
  <c r="Q186" i="141"/>
  <c r="Q187" i="141"/>
  <c r="Q188" i="141"/>
  <c r="Q189" i="141"/>
  <c r="Q190" i="141"/>
  <c r="Q191" i="141"/>
  <c r="Q192" i="141"/>
  <c r="Q193" i="141"/>
  <c r="Q194" i="141"/>
  <c r="Q195" i="141"/>
  <c r="Q196" i="141"/>
  <c r="Q197" i="141"/>
  <c r="Q198" i="141"/>
  <c r="Q199" i="141"/>
  <c r="Q200" i="141"/>
  <c r="Q201" i="141"/>
  <c r="Q202" i="141"/>
  <c r="Q203" i="141"/>
  <c r="Q204" i="141"/>
  <c r="Q205" i="141"/>
  <c r="Q206" i="141"/>
  <c r="Q207" i="141"/>
  <c r="Q208" i="141"/>
  <c r="Q209" i="141"/>
  <c r="Q210" i="141"/>
  <c r="Q211" i="141"/>
  <c r="Q212" i="141"/>
  <c r="Q213" i="141"/>
  <c r="Q214" i="141"/>
  <c r="Q215" i="141"/>
  <c r="Q216" i="141"/>
  <c r="Q217" i="141"/>
  <c r="Q218" i="141"/>
  <c r="Q219" i="141"/>
  <c r="Q220" i="141"/>
  <c r="Q221" i="141"/>
  <c r="Q222" i="141"/>
  <c r="Q223" i="141"/>
  <c r="Q224" i="141"/>
  <c r="Q225" i="141"/>
  <c r="Q226" i="141"/>
  <c r="Q227" i="141"/>
  <c r="Q228" i="141"/>
  <c r="Q229" i="141"/>
  <c r="Q230" i="141"/>
  <c r="Q231" i="141"/>
  <c r="Q232" i="141"/>
  <c r="Q233" i="141"/>
  <c r="Q234" i="141"/>
  <c r="Q235" i="141"/>
  <c r="Q236" i="141"/>
  <c r="Q237" i="141"/>
  <c r="Q238" i="141"/>
  <c r="Q239" i="141"/>
  <c r="Q240" i="141"/>
  <c r="Q241" i="141"/>
  <c r="Q242" i="141"/>
  <c r="Q243" i="141"/>
  <c r="Q244" i="141"/>
  <c r="Q245" i="141"/>
  <c r="Q246" i="141"/>
  <c r="Q247" i="141"/>
  <c r="Q248" i="141"/>
  <c r="Q249" i="141"/>
  <c r="Q250" i="141"/>
  <c r="Q251" i="141"/>
  <c r="Q252" i="141"/>
  <c r="Q253" i="141"/>
  <c r="Q254" i="141"/>
  <c r="Q255" i="141"/>
  <c r="Q256" i="141"/>
  <c r="Q257" i="141"/>
  <c r="Q258" i="141"/>
  <c r="Q259" i="141"/>
  <c r="Q260" i="141"/>
  <c r="Q261" i="141"/>
  <c r="Q262" i="141"/>
  <c r="Q263" i="141"/>
  <c r="Q264" i="141"/>
  <c r="Q265" i="141"/>
  <c r="Q266" i="141"/>
  <c r="Q267" i="141"/>
  <c r="Q268" i="141"/>
  <c r="Q269" i="141"/>
  <c r="Q270" i="141"/>
  <c r="Q271" i="141"/>
  <c r="Q272" i="141"/>
  <c r="Q273" i="141"/>
  <c r="Q274" i="141"/>
  <c r="Q275" i="141"/>
  <c r="Q276" i="141"/>
  <c r="Q277" i="141"/>
  <c r="Q278" i="141"/>
  <c r="Q279" i="141"/>
  <c r="Q280" i="141"/>
  <c r="Q281" i="141"/>
  <c r="Q282" i="141"/>
  <c r="Q283" i="141"/>
  <c r="Q284" i="141"/>
  <c r="Q285" i="141"/>
  <c r="Q286" i="141"/>
  <c r="Q287" i="141"/>
  <c r="Q288" i="141"/>
  <c r="Q289" i="141"/>
  <c r="Q290" i="141"/>
  <c r="Q291" i="141"/>
  <c r="Q292" i="141"/>
  <c r="Q293" i="141"/>
  <c r="Q294" i="141"/>
  <c r="Q295" i="141"/>
  <c r="Q296" i="141"/>
  <c r="Q297" i="141"/>
  <c r="Q298" i="141"/>
  <c r="Q299" i="141"/>
  <c r="Q300" i="141"/>
  <c r="Q301" i="141"/>
  <c r="Q302" i="141"/>
  <c r="Q303" i="141"/>
  <c r="Q304" i="141"/>
  <c r="Q305" i="141"/>
  <c r="Q306" i="141"/>
  <c r="Q307" i="141"/>
  <c r="Q308" i="141"/>
  <c r="Q309" i="141"/>
  <c r="Q310" i="141"/>
  <c r="O54" i="141"/>
  <c r="O55" i="141"/>
  <c r="O56" i="141"/>
  <c r="O57" i="141"/>
  <c r="O52" i="141"/>
  <c r="O53" i="141"/>
  <c r="Q50" i="141"/>
  <c r="Q51" i="141"/>
  <c r="Q52" i="141"/>
  <c r="Q53" i="141"/>
  <c r="N55" i="141" l="1"/>
  <c r="N54" i="141"/>
  <c r="N56" i="141"/>
  <c r="N50" i="141"/>
  <c r="N53" i="141"/>
  <c r="N51" i="141"/>
  <c r="N52" i="141"/>
  <c r="Q45" i="141"/>
  <c r="Q46" i="141"/>
  <c r="Q47" i="141"/>
  <c r="Q48" i="141"/>
  <c r="Q49" i="141"/>
  <c r="Q13" i="141"/>
  <c r="D87" i="140" l="1"/>
  <c r="A87" i="140"/>
  <c r="A86" i="140" l="1"/>
  <c r="K62" i="140"/>
  <c r="A85" i="140" l="1"/>
  <c r="M82" i="140"/>
  <c r="K64" i="140"/>
  <c r="A84" i="140"/>
  <c r="M81" i="140"/>
  <c r="K80" i="140"/>
  <c r="L80" i="140" s="1"/>
  <c r="A83" i="140"/>
  <c r="K69" i="140"/>
  <c r="D83" i="140" l="1"/>
  <c r="D86" i="140"/>
  <c r="L83" i="140"/>
  <c r="M83" i="140"/>
  <c r="M80" i="140"/>
  <c r="D84" i="140"/>
  <c r="L81" i="140"/>
  <c r="D85" i="140"/>
  <c r="L82" i="140"/>
  <c r="K73" i="140" l="1"/>
  <c r="A82" i="140" l="1"/>
  <c r="D82" i="140"/>
  <c r="L79" i="140"/>
  <c r="M79" i="140"/>
  <c r="A81" i="140" l="1"/>
  <c r="K78" i="140"/>
  <c r="D81" i="140" s="1"/>
  <c r="M78" i="140" l="1"/>
  <c r="L78" i="140"/>
  <c r="A80" i="140" l="1"/>
  <c r="K77" i="140"/>
  <c r="D80" i="140" s="1"/>
  <c r="L3" i="140"/>
  <c r="M77" i="140" l="1"/>
  <c r="L77" i="140"/>
  <c r="Q39" i="141" l="1"/>
  <c r="Q38" i="141"/>
  <c r="Q34" i="141"/>
  <c r="Q35" i="141"/>
  <c r="Q40" i="141"/>
  <c r="Q41" i="141"/>
  <c r="Q11" i="141"/>
  <c r="Q19" i="141"/>
  <c r="Q20" i="141"/>
  <c r="Q24" i="141"/>
  <c r="Q26" i="141"/>
  <c r="Q27" i="141"/>
  <c r="Q32" i="141"/>
  <c r="Q33" i="141"/>
  <c r="Q3" i="141"/>
  <c r="Q10" i="141" l="1"/>
  <c r="Q21" i="141"/>
  <c r="Q37" i="141"/>
  <c r="Q36" i="141"/>
  <c r="Q44" i="141"/>
  <c r="Q18" i="141"/>
  <c r="Q29" i="141"/>
  <c r="Q28" i="141"/>
  <c r="Q16" i="141"/>
  <c r="Q9" i="141"/>
  <c r="Q43" i="141"/>
  <c r="Q25" i="141"/>
  <c r="Q17" i="141"/>
  <c r="Q8" i="141"/>
  <c r="Q42" i="141"/>
  <c r="Q31" i="141"/>
  <c r="Q5" i="141"/>
  <c r="Q7" i="141"/>
  <c r="Q23" i="141"/>
  <c r="Q15" i="141"/>
  <c r="Q30" i="141"/>
  <c r="Q22" i="141"/>
  <c r="Q14" i="141"/>
  <c r="Q4" i="141"/>
  <c r="N4" i="141" l="1"/>
  <c r="F14" i="122" l="1"/>
  <c r="N41" i="141" l="1"/>
  <c r="D68" i="140" l="1"/>
  <c r="D79" i="140" l="1"/>
  <c r="A79" i="140"/>
  <c r="M76" i="140"/>
  <c r="L76" i="140"/>
  <c r="A78" i="140" l="1"/>
  <c r="D78" i="140"/>
  <c r="E78" i="140" s="1"/>
  <c r="A77" i="140" l="1"/>
  <c r="D77" i="140"/>
  <c r="E77" i="140" s="1"/>
  <c r="A76" i="140"/>
  <c r="D76" i="140"/>
  <c r="M73" i="140"/>
  <c r="L73" i="140"/>
  <c r="O18" i="141" l="1"/>
  <c r="N38" i="141"/>
  <c r="O38" i="141"/>
  <c r="A75" i="140"/>
  <c r="A74" i="140"/>
  <c r="A73" i="140"/>
  <c r="A72" i="140"/>
  <c r="D69" i="140"/>
  <c r="D89" i="140" s="1"/>
  <c r="D66" i="140"/>
  <c r="D59" i="140"/>
  <c r="D58" i="140"/>
  <c r="D32" i="140"/>
  <c r="D30" i="140"/>
  <c r="D29" i="140"/>
  <c r="D28" i="140"/>
  <c r="D27" i="140"/>
  <c r="D26" i="140"/>
  <c r="D20" i="140"/>
  <c r="D15" i="140"/>
  <c r="D8" i="140"/>
  <c r="M72" i="140"/>
  <c r="M71" i="140"/>
  <c r="K70" i="140"/>
  <c r="L70" i="140" s="1"/>
  <c r="L69" i="140"/>
  <c r="K68" i="140"/>
  <c r="D71" i="140" s="1"/>
  <c r="K67" i="140"/>
  <c r="L67" i="140" s="1"/>
  <c r="M66" i="140"/>
  <c r="M65" i="140"/>
  <c r="M64" i="140"/>
  <c r="L64" i="140"/>
  <c r="L62" i="140"/>
  <c r="M61" i="140"/>
  <c r="L61" i="140"/>
  <c r="L60" i="140"/>
  <c r="D60" i="140"/>
  <c r="L56" i="140"/>
  <c r="M55" i="140"/>
  <c r="M54" i="140"/>
  <c r="M53" i="140"/>
  <c r="M52" i="140"/>
  <c r="M51" i="140"/>
  <c r="L50" i="140"/>
  <c r="M49" i="140"/>
  <c r="L48" i="140"/>
  <c r="M47" i="140"/>
  <c r="M46" i="140"/>
  <c r="M45" i="140"/>
  <c r="L44" i="140"/>
  <c r="D43" i="140"/>
  <c r="L42" i="140"/>
  <c r="M41" i="140"/>
  <c r="L40" i="140"/>
  <c r="M39" i="140"/>
  <c r="M38" i="140"/>
  <c r="M37" i="140"/>
  <c r="M36" i="140"/>
  <c r="M35" i="140"/>
  <c r="L34" i="140"/>
  <c r="M32" i="140"/>
  <c r="L26" i="140"/>
  <c r="M25" i="140"/>
  <c r="M24" i="140"/>
  <c r="K22" i="140"/>
  <c r="D21" i="140" s="1"/>
  <c r="M20" i="140"/>
  <c r="L19" i="140"/>
  <c r="M18" i="140"/>
  <c r="M17" i="140"/>
  <c r="K16" i="140"/>
  <c r="D6" i="140" s="1"/>
  <c r="D90" i="140" s="1"/>
  <c r="M13" i="140"/>
  <c r="L12" i="140"/>
  <c r="M11" i="140"/>
  <c r="M10" i="140"/>
  <c r="M9" i="140"/>
  <c r="M8" i="140"/>
  <c r="M7" i="140"/>
  <c r="L7" i="140"/>
  <c r="L6" i="140"/>
  <c r="M5" i="140"/>
  <c r="L4" i="140"/>
  <c r="M3" i="140"/>
  <c r="O310" i="141"/>
  <c r="O309" i="141"/>
  <c r="O308" i="141"/>
  <c r="O307" i="141"/>
  <c r="O306" i="141"/>
  <c r="O305" i="141"/>
  <c r="O304" i="141"/>
  <c r="O303" i="141"/>
  <c r="O302" i="141"/>
  <c r="O301" i="141"/>
  <c r="O300" i="141"/>
  <c r="O299" i="141"/>
  <c r="O298" i="141"/>
  <c r="O297" i="141"/>
  <c r="O296" i="141"/>
  <c r="O295" i="141"/>
  <c r="O294" i="141"/>
  <c r="O293" i="141"/>
  <c r="O292" i="141"/>
  <c r="O291" i="141"/>
  <c r="O290" i="141"/>
  <c r="O289" i="141"/>
  <c r="O288" i="141"/>
  <c r="O287" i="141"/>
  <c r="O286" i="141"/>
  <c r="O285" i="141"/>
  <c r="O284" i="141"/>
  <c r="O283" i="141"/>
  <c r="O282" i="141"/>
  <c r="O281" i="141"/>
  <c r="O280" i="141"/>
  <c r="O279" i="141"/>
  <c r="O278" i="141"/>
  <c r="O277" i="141"/>
  <c r="O276" i="141"/>
  <c r="O275" i="141"/>
  <c r="O274" i="141"/>
  <c r="O273" i="141"/>
  <c r="O272" i="141"/>
  <c r="O271" i="141"/>
  <c r="O270" i="141"/>
  <c r="O269" i="141"/>
  <c r="O268" i="141"/>
  <c r="O267" i="141"/>
  <c r="O266" i="141"/>
  <c r="O265" i="141"/>
  <c r="O264" i="141"/>
  <c r="O263" i="141"/>
  <c r="O262" i="141"/>
  <c r="O261" i="141"/>
  <c r="O260" i="141"/>
  <c r="O259" i="141"/>
  <c r="O258" i="141"/>
  <c r="O257" i="141"/>
  <c r="O256" i="141"/>
  <c r="O255" i="141"/>
  <c r="O254" i="141"/>
  <c r="O253" i="141"/>
  <c r="O252" i="141"/>
  <c r="O251" i="141"/>
  <c r="O250" i="141"/>
  <c r="O249" i="141"/>
  <c r="O248" i="141"/>
  <c r="O247" i="141"/>
  <c r="O246" i="141"/>
  <c r="O245" i="141"/>
  <c r="O244" i="141"/>
  <c r="O243" i="141"/>
  <c r="O242" i="141"/>
  <c r="O241" i="141"/>
  <c r="O240" i="141"/>
  <c r="O239" i="141"/>
  <c r="O238" i="141"/>
  <c r="O237" i="141"/>
  <c r="O236" i="141"/>
  <c r="O235" i="141"/>
  <c r="O234" i="141"/>
  <c r="O233" i="141"/>
  <c r="O232" i="141"/>
  <c r="O231" i="141"/>
  <c r="O230" i="141"/>
  <c r="O229" i="141"/>
  <c r="O228" i="141"/>
  <c r="O227" i="141"/>
  <c r="O226" i="141"/>
  <c r="O225" i="141"/>
  <c r="O224" i="141"/>
  <c r="O223" i="141"/>
  <c r="O222" i="141"/>
  <c r="O221" i="141"/>
  <c r="O220" i="141"/>
  <c r="O219" i="141"/>
  <c r="O218" i="141"/>
  <c r="O217" i="141"/>
  <c r="O216" i="141"/>
  <c r="O215" i="141"/>
  <c r="O214" i="141"/>
  <c r="O213" i="141"/>
  <c r="O212" i="141"/>
  <c r="O211" i="141"/>
  <c r="O210" i="141"/>
  <c r="O209" i="141"/>
  <c r="O208" i="141"/>
  <c r="O207" i="141"/>
  <c r="O206" i="141"/>
  <c r="O205" i="141"/>
  <c r="O204" i="141"/>
  <c r="O203" i="141"/>
  <c r="O202" i="141"/>
  <c r="O201" i="141"/>
  <c r="O200" i="141"/>
  <c r="O199" i="141"/>
  <c r="O198" i="141"/>
  <c r="O197" i="141"/>
  <c r="O196" i="141"/>
  <c r="O195" i="141"/>
  <c r="O194" i="141"/>
  <c r="O193" i="141"/>
  <c r="O192" i="141"/>
  <c r="O191" i="141"/>
  <c r="O190" i="141"/>
  <c r="O189" i="141"/>
  <c r="O188" i="141"/>
  <c r="O187" i="141"/>
  <c r="O186" i="141"/>
  <c r="O185" i="141"/>
  <c r="O184" i="141"/>
  <c r="O183" i="141"/>
  <c r="O182" i="141"/>
  <c r="O181" i="141"/>
  <c r="O180" i="141"/>
  <c r="O179" i="141"/>
  <c r="O178" i="141"/>
  <c r="O177" i="141"/>
  <c r="O176" i="141"/>
  <c r="O175" i="141"/>
  <c r="O174" i="141"/>
  <c r="O173" i="141"/>
  <c r="O172" i="141"/>
  <c r="O171" i="141"/>
  <c r="O170" i="141"/>
  <c r="O169" i="141"/>
  <c r="O168" i="141"/>
  <c r="O167" i="141"/>
  <c r="O166" i="141"/>
  <c r="O165" i="141"/>
  <c r="O164" i="141"/>
  <c r="O163" i="141"/>
  <c r="O162" i="141"/>
  <c r="O161" i="141"/>
  <c r="O160" i="141"/>
  <c r="O159" i="141"/>
  <c r="O158" i="141"/>
  <c r="O157" i="141"/>
  <c r="O156" i="141"/>
  <c r="O155" i="141"/>
  <c r="O154" i="141"/>
  <c r="O153" i="141"/>
  <c r="O152" i="141"/>
  <c r="O151" i="141"/>
  <c r="O150" i="141"/>
  <c r="O149" i="141"/>
  <c r="O148" i="141"/>
  <c r="O147" i="141"/>
  <c r="O146" i="141"/>
  <c r="O145" i="141"/>
  <c r="O144" i="141"/>
  <c r="O143" i="141"/>
  <c r="O142" i="141"/>
  <c r="O141" i="141"/>
  <c r="O140" i="141"/>
  <c r="O139" i="141"/>
  <c r="O138" i="141"/>
  <c r="O137" i="141"/>
  <c r="O136" i="141"/>
  <c r="O135" i="141"/>
  <c r="O134" i="141"/>
  <c r="O133" i="141"/>
  <c r="O132" i="141"/>
  <c r="O131" i="141"/>
  <c r="O130" i="141"/>
  <c r="O129" i="141"/>
  <c r="O128" i="141"/>
  <c r="O127" i="141"/>
  <c r="O126" i="141"/>
  <c r="O125" i="141"/>
  <c r="O124" i="141"/>
  <c r="O123" i="141"/>
  <c r="O122" i="141"/>
  <c r="O121" i="141"/>
  <c r="O120" i="141"/>
  <c r="O119" i="141"/>
  <c r="O118" i="141"/>
  <c r="O117" i="141"/>
  <c r="O116" i="141"/>
  <c r="O115" i="141"/>
  <c r="O114" i="141"/>
  <c r="O113" i="141"/>
  <c r="O112" i="141"/>
  <c r="O111" i="141"/>
  <c r="O110" i="141"/>
  <c r="O109" i="141"/>
  <c r="O108" i="141"/>
  <c r="O107" i="141"/>
  <c r="O106" i="141"/>
  <c r="O105" i="141"/>
  <c r="O104" i="141"/>
  <c r="O103" i="141"/>
  <c r="O102" i="141"/>
  <c r="O101" i="141"/>
  <c r="O100" i="141"/>
  <c r="O99" i="141"/>
  <c r="O98" i="141"/>
  <c r="O97" i="141"/>
  <c r="O96" i="141"/>
  <c r="O95" i="141"/>
  <c r="O94" i="141"/>
  <c r="O93" i="141"/>
  <c r="O92" i="141"/>
  <c r="O91" i="141"/>
  <c r="O90" i="141"/>
  <c r="O89" i="141"/>
  <c r="O88" i="141"/>
  <c r="O87" i="141"/>
  <c r="O86" i="141"/>
  <c r="O85" i="141"/>
  <c r="O84" i="141"/>
  <c r="O83" i="141"/>
  <c r="O82" i="141"/>
  <c r="O81" i="141"/>
  <c r="O80" i="141"/>
  <c r="O79" i="141"/>
  <c r="O78" i="141"/>
  <c r="O77" i="141"/>
  <c r="O76" i="141"/>
  <c r="O75" i="141"/>
  <c r="O74" i="141"/>
  <c r="O73" i="141"/>
  <c r="O72" i="141"/>
  <c r="O71" i="141"/>
  <c r="O70" i="141"/>
  <c r="O69" i="141"/>
  <c r="O68" i="141"/>
  <c r="O67" i="141"/>
  <c r="O66" i="141"/>
  <c r="O65" i="141"/>
  <c r="O64" i="141"/>
  <c r="O63" i="141"/>
  <c r="O62" i="141"/>
  <c r="O61" i="141"/>
  <c r="O60" i="141"/>
  <c r="O59" i="141"/>
  <c r="O58" i="141"/>
  <c r="O51" i="141"/>
  <c r="O50" i="141"/>
  <c r="O49" i="141"/>
  <c r="N49" i="141"/>
  <c r="O48" i="141"/>
  <c r="N48" i="141"/>
  <c r="O47" i="141"/>
  <c r="N47" i="141"/>
  <c r="O46" i="141"/>
  <c r="N46" i="141"/>
  <c r="O45" i="141"/>
  <c r="N45" i="141"/>
  <c r="R44" i="141"/>
  <c r="O44" i="141"/>
  <c r="N44" i="141"/>
  <c r="R43" i="141"/>
  <c r="O43" i="141"/>
  <c r="N43" i="141"/>
  <c r="O42" i="141"/>
  <c r="N42" i="141"/>
  <c r="O41" i="141"/>
  <c r="O40" i="141"/>
  <c r="N40" i="141"/>
  <c r="O39" i="141"/>
  <c r="N39" i="141"/>
  <c r="O37" i="141"/>
  <c r="N37" i="141"/>
  <c r="O36" i="141"/>
  <c r="N36" i="141"/>
  <c r="O35" i="141"/>
  <c r="N35" i="141"/>
  <c r="N34" i="141"/>
  <c r="O33" i="141"/>
  <c r="N33" i="141"/>
  <c r="O32" i="141"/>
  <c r="N32" i="141"/>
  <c r="O31" i="141"/>
  <c r="N31" i="141"/>
  <c r="O30" i="141"/>
  <c r="N30" i="141"/>
  <c r="O29" i="141"/>
  <c r="N29" i="141"/>
  <c r="O28" i="141"/>
  <c r="N28" i="141"/>
  <c r="O27" i="141"/>
  <c r="N27" i="141"/>
  <c r="O26" i="141"/>
  <c r="N26" i="141"/>
  <c r="O25" i="141"/>
  <c r="N25" i="141"/>
  <c r="O24" i="141"/>
  <c r="N24" i="141"/>
  <c r="O23" i="141"/>
  <c r="N23" i="141"/>
  <c r="O22" i="141"/>
  <c r="O21" i="141"/>
  <c r="O20" i="141"/>
  <c r="O19" i="141"/>
  <c r="O17" i="141"/>
  <c r="N17" i="141"/>
  <c r="O16" i="141"/>
  <c r="N16" i="141"/>
  <c r="O15" i="141"/>
  <c r="O14" i="141"/>
  <c r="O13" i="141"/>
  <c r="O11" i="141"/>
  <c r="O10" i="141"/>
  <c r="N10" i="141"/>
  <c r="O9" i="141"/>
  <c r="O8" i="141"/>
  <c r="O7" i="141"/>
  <c r="O5" i="141"/>
  <c r="O4" i="141"/>
  <c r="O3" i="141"/>
  <c r="M43" i="140" l="1"/>
  <c r="M16" i="140"/>
  <c r="L45" i="140"/>
  <c r="M67" i="140"/>
  <c r="M42" i="140"/>
  <c r="D73" i="140"/>
  <c r="L68" i="140"/>
  <c r="D41" i="140"/>
  <c r="M50" i="140"/>
  <c r="L37" i="140"/>
  <c r="L43" i="140"/>
  <c r="M48" i="140"/>
  <c r="M68" i="140"/>
  <c r="D23" i="140"/>
  <c r="L16" i="140"/>
  <c r="D7" i="140"/>
  <c r="D25" i="140"/>
  <c r="D39" i="140"/>
  <c r="D9" i="140"/>
  <c r="D49" i="140"/>
  <c r="D56" i="140"/>
  <c r="D17" i="140"/>
  <c r="D74" i="140"/>
  <c r="D92" i="140" s="1"/>
  <c r="M60" i="140"/>
  <c r="M70" i="140"/>
  <c r="D31" i="140"/>
  <c r="L9" i="140"/>
  <c r="M34" i="140"/>
  <c r="L51" i="140"/>
  <c r="M56" i="140"/>
  <c r="D16" i="140"/>
  <c r="D24" i="140"/>
  <c r="D40" i="140"/>
  <c r="D48" i="140"/>
  <c r="D57" i="140"/>
  <c r="D67" i="140"/>
  <c r="L35" i="140"/>
  <c r="M40" i="140"/>
  <c r="L72" i="140"/>
  <c r="D10" i="140"/>
  <c r="D18" i="140"/>
  <c r="D34" i="140"/>
  <c r="D42" i="140"/>
  <c r="D50" i="140"/>
  <c r="D70" i="140"/>
  <c r="D47" i="140"/>
  <c r="M6" i="140"/>
  <c r="M26" i="140"/>
  <c r="L49" i="140"/>
  <c r="D3" i="140"/>
  <c r="D11" i="140"/>
  <c r="D19" i="140"/>
  <c r="D35" i="140"/>
  <c r="D51" i="140"/>
  <c r="D75" i="140"/>
  <c r="L41" i="140"/>
  <c r="L53" i="140"/>
  <c r="M69" i="140"/>
  <c r="D4" i="140"/>
  <c r="D12" i="140"/>
  <c r="D36" i="140"/>
  <c r="D44" i="140"/>
  <c r="D52" i="140"/>
  <c r="D61" i="140"/>
  <c r="D88" i="140" s="1"/>
  <c r="L32" i="140"/>
  <c r="D5" i="140"/>
  <c r="D13" i="140"/>
  <c r="D37" i="140"/>
  <c r="D54" i="140"/>
  <c r="D72" i="140"/>
  <c r="D33" i="140"/>
  <c r="D14" i="140"/>
  <c r="D22" i="140"/>
  <c r="D38" i="140"/>
  <c r="D46" i="140"/>
  <c r="D55" i="140"/>
  <c r="D65" i="140"/>
  <c r="N5" i="141"/>
  <c r="L24" i="140"/>
  <c r="L38" i="140"/>
  <c r="L46" i="140"/>
  <c r="L54" i="140"/>
  <c r="L65" i="140"/>
  <c r="L10" i="140"/>
  <c r="L17" i="140"/>
  <c r="L5" i="140"/>
  <c r="L13" i="140"/>
  <c r="L20" i="140"/>
  <c r="L8" i="140"/>
  <c r="L36" i="140"/>
  <c r="L52" i="140"/>
  <c r="L71" i="140"/>
  <c r="L11" i="140"/>
  <c r="L18" i="140"/>
  <c r="L25" i="140"/>
  <c r="L39" i="140"/>
  <c r="M44" i="140"/>
  <c r="L47" i="140"/>
  <c r="L55" i="140"/>
  <c r="M62" i="140"/>
  <c r="L66" i="140"/>
  <c r="M4" i="140"/>
  <c r="M12" i="140"/>
  <c r="M19" i="140"/>
  <c r="D91" i="140" l="1"/>
  <c r="D63" i="140"/>
  <c r="D53" i="140"/>
  <c r="E68" i="140" l="1"/>
  <c r="E42" i="107" l="1"/>
  <c r="F42" i="107"/>
  <c r="E43" i="107"/>
  <c r="F43" i="107"/>
  <c r="B42" i="107"/>
  <c r="B43" i="107"/>
  <c r="F71" i="107"/>
  <c r="E71" i="107"/>
  <c r="B68" i="107"/>
  <c r="B69" i="107"/>
  <c r="B70" i="107"/>
  <c r="B71" i="107"/>
  <c r="E68" i="107"/>
  <c r="F68" i="107"/>
  <c r="E69" i="107"/>
  <c r="F69" i="107"/>
  <c r="E70" i="107"/>
  <c r="F70" i="107"/>
  <c r="E13" i="107" l="1"/>
  <c r="E41" i="107" l="1"/>
  <c r="F61" i="107" l="1"/>
  <c r="B61" i="107"/>
  <c r="E61" i="107" l="1"/>
  <c r="F26" i="107" l="1"/>
  <c r="B26" i="107"/>
  <c r="B27" i="107"/>
  <c r="E26" i="107"/>
  <c r="F7" i="122" l="1"/>
  <c r="F8" i="122"/>
  <c r="F9" i="122"/>
  <c r="E88" i="107" l="1"/>
  <c r="F88" i="107"/>
  <c r="B88" i="107"/>
  <c r="B81" i="107"/>
  <c r="E79" i="107"/>
  <c r="F79" i="107"/>
  <c r="B79" i="107"/>
  <c r="B78" i="107"/>
  <c r="F76" i="107"/>
  <c r="F77" i="107"/>
  <c r="F78" i="107"/>
  <c r="E76" i="107"/>
  <c r="E77" i="107"/>
  <c r="E78" i="107"/>
  <c r="B76" i="107"/>
  <c r="B77" i="107"/>
  <c r="E75" i="107"/>
  <c r="F75" i="107"/>
  <c r="B74" i="107"/>
  <c r="B75" i="107"/>
  <c r="E74" i="107"/>
  <c r="F74" i="107"/>
  <c r="B73" i="107"/>
  <c r="B67" i="107"/>
  <c r="E66" i="107"/>
  <c r="F66" i="107"/>
  <c r="E67" i="107"/>
  <c r="F67" i="107"/>
  <c r="B66" i="107"/>
  <c r="B49" i="107"/>
  <c r="B46" i="107"/>
  <c r="B19" i="107"/>
  <c r="E19" i="107"/>
  <c r="F19" i="107"/>
  <c r="B13" i="107"/>
  <c r="F13" i="107"/>
  <c r="B14" i="107"/>
  <c r="E14" i="107"/>
  <c r="F14" i="107"/>
  <c r="E58" i="140" l="1"/>
  <c r="E59" i="140"/>
  <c r="E60" i="140"/>
  <c r="E28" i="140"/>
  <c r="B86" i="107" l="1"/>
  <c r="E86" i="107"/>
  <c r="F86" i="107"/>
  <c r="B87" i="107"/>
  <c r="E87" i="107"/>
  <c r="F87" i="107"/>
  <c r="B83" i="107"/>
  <c r="B84" i="107"/>
  <c r="B85" i="107"/>
  <c r="F65" i="107"/>
  <c r="E65" i="107"/>
  <c r="F64" i="107"/>
  <c r="E64" i="107"/>
  <c r="F60" i="107"/>
  <c r="E60" i="107"/>
  <c r="F59" i="107"/>
  <c r="E59" i="107"/>
  <c r="F58" i="107"/>
  <c r="E58" i="107"/>
  <c r="F55" i="107"/>
  <c r="E55" i="107"/>
  <c r="F54" i="107"/>
  <c r="E54" i="107"/>
  <c r="F53" i="107"/>
  <c r="E53" i="107"/>
  <c r="F50" i="107"/>
  <c r="E50" i="107"/>
  <c r="F48" i="107"/>
  <c r="E48" i="107"/>
  <c r="F47" i="107"/>
  <c r="E47" i="107"/>
  <c r="F41" i="107"/>
  <c r="F40" i="107"/>
  <c r="E40" i="107"/>
  <c r="F39" i="107"/>
  <c r="E39" i="107"/>
  <c r="F38" i="107"/>
  <c r="E38" i="107"/>
  <c r="E31" i="107"/>
  <c r="F31" i="107"/>
  <c r="E32" i="107"/>
  <c r="F32" i="107"/>
  <c r="E33" i="107"/>
  <c r="F33" i="107"/>
  <c r="E34" i="107"/>
  <c r="F34" i="107"/>
  <c r="E35" i="107"/>
  <c r="F35" i="107"/>
  <c r="F30" i="107"/>
  <c r="E30" i="107"/>
  <c r="F29" i="107"/>
  <c r="E29" i="107"/>
  <c r="F28" i="107"/>
  <c r="E28" i="107"/>
  <c r="F27" i="107"/>
  <c r="E27" i="107"/>
  <c r="E22" i="107"/>
  <c r="F22" i="107"/>
  <c r="E23" i="107"/>
  <c r="F21" i="107"/>
  <c r="E21" i="107"/>
  <c r="B64" i="107"/>
  <c r="B65" i="107"/>
  <c r="B57" i="107"/>
  <c r="B58" i="107"/>
  <c r="B59" i="107"/>
  <c r="B60" i="107"/>
  <c r="B63" i="107"/>
  <c r="B52" i="107"/>
  <c r="B53" i="107"/>
  <c r="B54" i="107"/>
  <c r="B55" i="107"/>
  <c r="B45" i="107"/>
  <c r="B47" i="107"/>
  <c r="B48" i="107"/>
  <c r="B50" i="107"/>
  <c r="B37" i="107"/>
  <c r="B38" i="107"/>
  <c r="B39" i="107"/>
  <c r="B40" i="107"/>
  <c r="B41" i="107"/>
  <c r="B28" i="107"/>
  <c r="B29" i="107"/>
  <c r="B30" i="107"/>
  <c r="B31" i="107"/>
  <c r="B32" i="107"/>
  <c r="B33" i="107"/>
  <c r="B34" i="107"/>
  <c r="B35" i="107"/>
  <c r="B25" i="107"/>
  <c r="B23" i="107"/>
  <c r="B22" i="107"/>
  <c r="B21" i="107"/>
  <c r="B20" i="107"/>
  <c r="B16" i="107"/>
  <c r="B10" i="107"/>
  <c r="F23" i="107" l="1"/>
  <c r="F85" i="107" l="1"/>
  <c r="E85" i="107"/>
  <c r="F84" i="107"/>
  <c r="E84" i="107"/>
  <c r="F83" i="107"/>
  <c r="E83" i="107"/>
  <c r="F82" i="107"/>
  <c r="E82" i="107"/>
  <c r="B82" i="107"/>
  <c r="F18" i="107"/>
  <c r="E18" i="107"/>
  <c r="B18" i="107"/>
  <c r="F17" i="107"/>
  <c r="E17" i="107"/>
  <c r="B17" i="107"/>
  <c r="F12" i="107"/>
  <c r="B12" i="107"/>
  <c r="F11" i="107"/>
  <c r="E11" i="107"/>
  <c r="B11" i="107"/>
  <c r="D54" i="142" l="1"/>
  <c r="I37" i="142" l="1"/>
  <c r="E37" i="142"/>
  <c r="E53" i="142" l="1"/>
  <c r="E87" i="140" l="1"/>
  <c r="E96" i="140"/>
  <c r="E97" i="140"/>
  <c r="E98" i="140"/>
  <c r="E99" i="140"/>
  <c r="E100" i="140"/>
  <c r="E101" i="140"/>
  <c r="E102" i="140"/>
  <c r="E103" i="140"/>
  <c r="E104" i="140"/>
  <c r="E105" i="140"/>
  <c r="E106" i="140"/>
  <c r="E107" i="140"/>
  <c r="E108" i="140"/>
  <c r="E109" i="140"/>
  <c r="E110" i="140"/>
  <c r="E111" i="140"/>
  <c r="E112" i="140"/>
  <c r="E113" i="140"/>
  <c r="E114" i="140"/>
  <c r="E115" i="140"/>
  <c r="E116" i="140"/>
  <c r="E117" i="140"/>
  <c r="E118" i="140"/>
  <c r="E119" i="140"/>
  <c r="E120" i="140"/>
  <c r="E121" i="140"/>
  <c r="E122" i="140"/>
  <c r="E123" i="140"/>
  <c r="E124" i="140"/>
  <c r="E125" i="140"/>
  <c r="E126" i="140"/>
  <c r="E127" i="140"/>
  <c r="E128" i="140"/>
  <c r="E129" i="140"/>
  <c r="E130" i="140"/>
  <c r="E131" i="140"/>
  <c r="E132" i="140"/>
  <c r="E133" i="140"/>
  <c r="E134" i="140"/>
  <c r="E135" i="140"/>
  <c r="E136" i="140"/>
  <c r="E137" i="140"/>
  <c r="E138" i="140"/>
  <c r="E139" i="140"/>
  <c r="E140" i="140"/>
  <c r="E141" i="140"/>
  <c r="E142" i="140"/>
  <c r="E143" i="140"/>
  <c r="E144" i="140"/>
  <c r="E145" i="140"/>
  <c r="E146" i="140"/>
  <c r="E147" i="140"/>
  <c r="E148" i="140"/>
  <c r="E149" i="140"/>
  <c r="E150" i="140"/>
  <c r="E151" i="140"/>
  <c r="E152" i="140"/>
  <c r="E153" i="140"/>
  <c r="E154" i="140"/>
  <c r="E155" i="140"/>
  <c r="E156" i="140"/>
  <c r="E157" i="140"/>
  <c r="E158" i="140"/>
  <c r="E159" i="140"/>
  <c r="E160" i="140"/>
  <c r="E161" i="140"/>
  <c r="E162" i="140"/>
  <c r="E163" i="140"/>
  <c r="E164" i="140"/>
  <c r="E165" i="140"/>
  <c r="E166" i="140"/>
  <c r="E167" i="140"/>
  <c r="E168" i="140"/>
  <c r="E169" i="140"/>
  <c r="E170" i="140"/>
  <c r="E171" i="140"/>
  <c r="E172" i="140"/>
  <c r="E173" i="140"/>
  <c r="E174" i="140"/>
  <c r="E175" i="140"/>
  <c r="E176" i="140"/>
  <c r="E177" i="140"/>
  <c r="E178" i="140"/>
  <c r="E179" i="140"/>
  <c r="E180" i="140"/>
  <c r="E181" i="140"/>
  <c r="E182" i="140"/>
  <c r="E183" i="140"/>
  <c r="E184" i="140"/>
  <c r="E185" i="140"/>
  <c r="E186" i="140"/>
  <c r="E187" i="140"/>
  <c r="E188" i="140"/>
  <c r="E189" i="140"/>
  <c r="E190" i="140"/>
  <c r="E191" i="140"/>
  <c r="E192" i="140"/>
  <c r="E193" i="140"/>
  <c r="E194" i="140"/>
  <c r="E195" i="140"/>
  <c r="E196" i="140"/>
  <c r="E197" i="140"/>
  <c r="E198" i="140"/>
  <c r="E199" i="140"/>
  <c r="E200" i="140"/>
  <c r="E201" i="140"/>
  <c r="E202" i="140"/>
  <c r="E203" i="140"/>
  <c r="E204" i="140"/>
  <c r="E205" i="140"/>
  <c r="E206" i="140"/>
  <c r="E207" i="140"/>
  <c r="E208" i="140"/>
  <c r="E209" i="140"/>
  <c r="E210" i="140"/>
  <c r="E211" i="140"/>
  <c r="E212" i="140"/>
  <c r="E213" i="140"/>
  <c r="E214" i="140"/>
  <c r="E215" i="140"/>
  <c r="E216" i="140"/>
  <c r="E217" i="140"/>
  <c r="E218" i="140"/>
  <c r="E219" i="140"/>
  <c r="E220" i="140"/>
  <c r="E221" i="140"/>
  <c r="E222" i="140"/>
  <c r="E223" i="140"/>
  <c r="E224" i="140"/>
  <c r="E225" i="140"/>
  <c r="E226" i="140"/>
  <c r="E227" i="140"/>
  <c r="E228" i="140"/>
  <c r="E229" i="140"/>
  <c r="E230" i="140"/>
  <c r="E231" i="140"/>
  <c r="E232" i="140"/>
  <c r="E233" i="140"/>
  <c r="E234" i="140"/>
  <c r="E235" i="140"/>
  <c r="E236" i="140"/>
  <c r="E237" i="140"/>
  <c r="E238" i="140"/>
  <c r="E239" i="140"/>
  <c r="E240" i="140"/>
  <c r="E241" i="140"/>
  <c r="E242" i="140"/>
  <c r="E243" i="140"/>
  <c r="E244" i="140"/>
  <c r="E245" i="140"/>
  <c r="E246" i="140"/>
  <c r="E247" i="140"/>
  <c r="E248" i="140"/>
  <c r="E249" i="140"/>
  <c r="E250" i="140"/>
  <c r="E251" i="140"/>
  <c r="E252" i="140"/>
  <c r="E253" i="140"/>
  <c r="E254" i="140"/>
  <c r="E255" i="140"/>
  <c r="E256" i="140"/>
  <c r="E257" i="140"/>
  <c r="E258" i="140"/>
  <c r="E259" i="140"/>
  <c r="E260" i="140"/>
  <c r="E261" i="140"/>
  <c r="E262" i="140"/>
  <c r="E263" i="140"/>
  <c r="E264" i="140"/>
  <c r="E265" i="140"/>
  <c r="E266" i="140"/>
  <c r="E267" i="140"/>
  <c r="E268" i="140"/>
  <c r="E269" i="140"/>
  <c r="E270" i="140"/>
  <c r="E271" i="140"/>
  <c r="E272" i="140"/>
  <c r="E273" i="140"/>
  <c r="E274" i="140"/>
  <c r="E275" i="140"/>
  <c r="E276" i="140"/>
  <c r="E277" i="140"/>
  <c r="E278" i="140"/>
  <c r="E279" i="140"/>
  <c r="E280" i="140"/>
  <c r="E281" i="140"/>
  <c r="E282" i="140"/>
  <c r="E283" i="140"/>
  <c r="E284" i="140"/>
  <c r="E285" i="140"/>
  <c r="E286" i="140"/>
  <c r="E287" i="140"/>
  <c r="E288" i="140"/>
  <c r="E289" i="140"/>
  <c r="E290" i="140"/>
  <c r="E291" i="140"/>
  <c r="E292" i="140"/>
  <c r="E293" i="140"/>
  <c r="E294" i="140"/>
  <c r="E295" i="140"/>
  <c r="E296" i="140"/>
  <c r="E297" i="140"/>
  <c r="E298" i="140"/>
  <c r="E299" i="140"/>
  <c r="E300" i="140"/>
  <c r="E301" i="140"/>
  <c r="E302" i="140"/>
  <c r="E303" i="140"/>
  <c r="E304" i="140"/>
  <c r="E305" i="140"/>
  <c r="E306" i="140"/>
  <c r="E307" i="140"/>
  <c r="E308" i="140"/>
  <c r="E309" i="140"/>
  <c r="E310" i="140"/>
  <c r="E311" i="140"/>
  <c r="E312" i="140"/>
  <c r="E313" i="140"/>
  <c r="E314" i="140"/>
  <c r="E315" i="140"/>
  <c r="E316" i="140"/>
  <c r="E317" i="140"/>
  <c r="E318" i="140"/>
  <c r="E319" i="140"/>
  <c r="E320" i="140"/>
  <c r="E321" i="140"/>
  <c r="E322" i="140"/>
  <c r="E323" i="140"/>
  <c r="E324" i="140"/>
  <c r="E325" i="140"/>
  <c r="E326" i="140"/>
  <c r="E327" i="140"/>
  <c r="E328" i="140"/>
  <c r="E329" i="140"/>
  <c r="E330" i="140"/>
  <c r="E331" i="140"/>
  <c r="E332" i="140"/>
  <c r="E333" i="140"/>
  <c r="E334" i="140"/>
  <c r="E335" i="140"/>
  <c r="E336" i="140"/>
  <c r="E337" i="140"/>
  <c r="E338" i="140"/>
  <c r="E339" i="140"/>
  <c r="E340" i="140"/>
  <c r="E341" i="140"/>
  <c r="E342" i="140"/>
  <c r="E343" i="140"/>
  <c r="E344" i="140"/>
  <c r="E345" i="140"/>
  <c r="E346" i="140"/>
  <c r="E347" i="140"/>
  <c r="E348" i="140"/>
  <c r="E349" i="140"/>
  <c r="E350" i="140"/>
  <c r="E351" i="140"/>
  <c r="E352" i="140"/>
  <c r="E353" i="140"/>
  <c r="E354" i="140"/>
  <c r="E355" i="140"/>
  <c r="E356" i="140"/>
  <c r="E357" i="140"/>
  <c r="E358" i="140"/>
  <c r="E359" i="140"/>
  <c r="E360" i="140"/>
  <c r="E361" i="140"/>
  <c r="E362" i="140"/>
  <c r="E363" i="140"/>
  <c r="E364" i="140"/>
  <c r="E365" i="140"/>
  <c r="E366" i="140"/>
  <c r="E367" i="140"/>
  <c r="E368" i="140"/>
  <c r="E369" i="140"/>
  <c r="E370" i="140"/>
  <c r="E371" i="140"/>
  <c r="E372" i="140"/>
  <c r="E373" i="140"/>
  <c r="E374" i="140"/>
  <c r="E375" i="140"/>
  <c r="E376" i="140"/>
  <c r="E377" i="140"/>
  <c r="E378" i="140"/>
  <c r="E379" i="140"/>
  <c r="E380" i="140"/>
  <c r="E381" i="140"/>
  <c r="E382" i="140"/>
  <c r="E383" i="140"/>
  <c r="E384" i="140"/>
  <c r="E385" i="140"/>
  <c r="E386" i="140"/>
  <c r="E387" i="140"/>
  <c r="E388" i="140"/>
  <c r="E389" i="140"/>
  <c r="E390" i="140"/>
  <c r="E391" i="140"/>
  <c r="E392" i="140"/>
  <c r="E393" i="140"/>
  <c r="E394" i="140"/>
  <c r="E395" i="140"/>
  <c r="E396" i="140"/>
  <c r="E397" i="140"/>
  <c r="E398" i="140"/>
  <c r="E399" i="140"/>
  <c r="E400" i="140"/>
  <c r="E401" i="140"/>
  <c r="E402" i="140"/>
  <c r="E403" i="140"/>
  <c r="E404" i="140"/>
  <c r="E405" i="140"/>
  <c r="E406" i="140"/>
  <c r="E407" i="140"/>
  <c r="E408" i="140"/>
  <c r="E409" i="140"/>
  <c r="E410" i="140"/>
  <c r="E411" i="140"/>
  <c r="E412" i="140"/>
  <c r="E413" i="140"/>
  <c r="E414" i="140"/>
  <c r="E415" i="140"/>
  <c r="E416" i="140"/>
  <c r="E417" i="140"/>
  <c r="E418" i="140"/>
  <c r="E419" i="140"/>
  <c r="E420" i="140"/>
  <c r="E421" i="140"/>
  <c r="E422" i="140"/>
  <c r="E423" i="140"/>
  <c r="E424" i="140"/>
  <c r="E425" i="140"/>
  <c r="E426" i="140"/>
  <c r="E427" i="140"/>
  <c r="E428" i="140"/>
  <c r="E429" i="140"/>
  <c r="E430" i="140"/>
  <c r="E431" i="140"/>
  <c r="E432" i="140"/>
  <c r="E433" i="140"/>
  <c r="E434" i="140"/>
  <c r="E435" i="140"/>
  <c r="E436" i="140"/>
  <c r="E437" i="140"/>
  <c r="E438" i="140"/>
  <c r="E439" i="140"/>
  <c r="E440" i="140"/>
  <c r="E441" i="140"/>
  <c r="E442" i="140"/>
  <c r="E443" i="140"/>
  <c r="E444" i="140"/>
  <c r="E445" i="140"/>
  <c r="E446" i="140"/>
  <c r="E447" i="140"/>
  <c r="E448" i="140"/>
  <c r="E449" i="140"/>
  <c r="E450" i="140"/>
  <c r="E451" i="140"/>
  <c r="E452" i="140"/>
  <c r="E453" i="140"/>
  <c r="E454" i="140"/>
  <c r="E455" i="140"/>
  <c r="E456" i="140"/>
  <c r="E457" i="140"/>
  <c r="E458" i="140"/>
  <c r="E459" i="140"/>
  <c r="E460" i="140"/>
  <c r="E461" i="140"/>
  <c r="E462" i="140"/>
  <c r="E463" i="140"/>
  <c r="E464" i="140"/>
  <c r="E465" i="140"/>
  <c r="E466" i="140"/>
  <c r="E467" i="140"/>
  <c r="E468" i="140"/>
  <c r="E469" i="140"/>
  <c r="E470" i="140"/>
  <c r="E471" i="140"/>
  <c r="E472" i="140"/>
  <c r="E473" i="140"/>
  <c r="E474" i="140"/>
  <c r="E475" i="140"/>
  <c r="E476" i="140"/>
  <c r="E477" i="140"/>
  <c r="E478" i="140"/>
  <c r="E479" i="140"/>
  <c r="E480" i="140"/>
  <c r="E481" i="140"/>
  <c r="E482" i="140"/>
  <c r="E483" i="140"/>
  <c r="E484" i="140"/>
  <c r="E485" i="140"/>
  <c r="E486" i="140"/>
  <c r="E487" i="140"/>
  <c r="E488" i="140"/>
  <c r="E489" i="140"/>
  <c r="E490" i="140"/>
  <c r="E491" i="140"/>
  <c r="E492" i="140"/>
  <c r="E493" i="140"/>
  <c r="E494" i="140"/>
  <c r="E495" i="140"/>
  <c r="E496" i="140"/>
  <c r="E497" i="140"/>
  <c r="E498" i="140"/>
  <c r="E499" i="140"/>
  <c r="E500" i="140"/>
  <c r="E501" i="140"/>
  <c r="I59" i="142"/>
  <c r="I53" i="142"/>
  <c r="I47" i="142"/>
  <c r="H45" i="142"/>
  <c r="D45" i="142"/>
  <c r="E59" i="142"/>
  <c r="E47" i="142"/>
  <c r="I25" i="142" l="1"/>
  <c r="E25" i="142"/>
  <c r="I14" i="142"/>
  <c r="E14" i="142"/>
  <c r="D44" i="142" l="1"/>
  <c r="E43" i="142" s="1"/>
  <c r="D10" i="142" s="1"/>
  <c r="H44" i="142"/>
  <c r="I43" i="142" s="1"/>
  <c r="H10" i="142" s="1"/>
  <c r="E95" i="140" l="1"/>
  <c r="E85" i="140"/>
  <c r="E84" i="140"/>
  <c r="E86" i="140"/>
  <c r="E83" i="140"/>
  <c r="E82" i="140"/>
  <c r="E81" i="140"/>
  <c r="E80" i="140"/>
  <c r="E79" i="140"/>
  <c r="E76" i="140"/>
  <c r="E75" i="140"/>
  <c r="E74" i="140"/>
  <c r="E73" i="140"/>
  <c r="E69" i="140"/>
  <c r="E72" i="140"/>
  <c r="E71" i="140"/>
  <c r="E70" i="140"/>
  <c r="E67" i="140"/>
  <c r="E57" i="140"/>
  <c r="E4" i="140"/>
  <c r="E55" i="140"/>
  <c r="E33" i="140"/>
  <c r="E56" i="140"/>
  <c r="E36" i="140"/>
  <c r="E34" i="140"/>
  <c r="E40" i="140"/>
  <c r="E37" i="140"/>
  <c r="E38" i="140"/>
  <c r="E39" i="140"/>
  <c r="E3" i="140"/>
  <c r="E35" i="140"/>
  <c r="E88" i="140"/>
  <c r="E89" i="140"/>
  <c r="E90" i="140"/>
  <c r="E91" i="140"/>
  <c r="E92" i="140"/>
  <c r="E93" i="140"/>
  <c r="E94" i="140"/>
  <c r="E6" i="140"/>
  <c r="E21" i="140"/>
  <c r="E53" i="140"/>
  <c r="E66" i="140"/>
  <c r="E32" i="140"/>
  <c r="E26" i="140"/>
  <c r="E18" i="140"/>
  <c r="E62" i="140"/>
  <c r="E29" i="140"/>
  <c r="E9" i="140"/>
  <c r="E51" i="140"/>
  <c r="E14" i="140"/>
  <c r="E31" i="140"/>
  <c r="E50" i="140"/>
  <c r="E17" i="140"/>
  <c r="E15" i="140"/>
  <c r="E63" i="140"/>
  <c r="E65" i="140"/>
  <c r="E52" i="140"/>
  <c r="E7" i="140"/>
  <c r="E13" i="140"/>
  <c r="E27" i="140"/>
  <c r="E30" i="140"/>
  <c r="E44" i="140"/>
  <c r="E43" i="140"/>
  <c r="E45" i="140"/>
  <c r="E10" i="140"/>
  <c r="E46" i="140"/>
  <c r="E48" i="140"/>
  <c r="E16" i="140"/>
  <c r="E42" i="140"/>
  <c r="E49" i="140"/>
  <c r="E47" i="140"/>
  <c r="E23" i="140"/>
  <c r="E54" i="140"/>
  <c r="E22" i="140"/>
  <c r="E24" i="140"/>
  <c r="E19" i="140"/>
  <c r="E11" i="140"/>
  <c r="E12" i="140"/>
  <c r="E8" i="140"/>
  <c r="E20" i="140"/>
  <c r="E25" i="140"/>
  <c r="E64" i="140"/>
  <c r="E5" i="140"/>
  <c r="E41" i="140"/>
  <c r="H26" i="107" l="1"/>
  <c r="G26" i="107" l="1"/>
  <c r="E12" i="107" l="1"/>
  <c r="H61" i="107" l="1"/>
  <c r="H43" i="107"/>
  <c r="G43" i="107" s="1"/>
  <c r="H69" i="107"/>
  <c r="G69" i="107" s="1"/>
  <c r="H70" i="107"/>
  <c r="G70" i="107" s="1"/>
  <c r="H71" i="107"/>
  <c r="G71" i="107" s="1"/>
  <c r="H68" i="107" l="1"/>
  <c r="G68" i="107" s="1"/>
  <c r="H67" i="107"/>
  <c r="G67" i="107" s="1"/>
  <c r="G61" i="107"/>
  <c r="H78" i="107"/>
  <c r="G78" i="107" s="1"/>
  <c r="H60" i="107"/>
  <c r="G60" i="107" s="1"/>
  <c r="H88" i="107"/>
  <c r="G88" i="107" s="1"/>
  <c r="H79" i="107"/>
  <c r="G79" i="107" s="1"/>
  <c r="H41" i="107"/>
  <c r="G41" i="107" s="1"/>
  <c r="H54" i="107"/>
  <c r="G54" i="107" s="1"/>
  <c r="H66" i="107"/>
  <c r="G66" i="107" s="1"/>
  <c r="H77" i="107"/>
  <c r="G77" i="107" s="1"/>
  <c r="H33" i="107"/>
  <c r="G33" i="107" s="1"/>
  <c r="H48" i="107"/>
  <c r="G48" i="107" s="1"/>
  <c r="H65" i="107"/>
  <c r="G65" i="107" s="1"/>
  <c r="H76" i="107"/>
  <c r="G76" i="107" s="1"/>
  <c r="H50" i="107"/>
  <c r="G50" i="107" s="1"/>
  <c r="H86" i="107" l="1"/>
  <c r="G86" i="107" s="1"/>
  <c r="E6" i="107"/>
  <c r="G6" i="107" s="1"/>
  <c r="E2" i="107" l="1"/>
  <c r="H87" i="107" l="1"/>
  <c r="G87" i="107" s="1"/>
  <c r="H82" i="107"/>
  <c r="H84" i="107" l="1"/>
  <c r="G84" i="107" s="1"/>
  <c r="G82" i="107"/>
  <c r="H83" i="107" l="1"/>
  <c r="G83" i="107" l="1"/>
  <c r="F137" i="122" l="1"/>
  <c r="F134" i="122"/>
  <c r="F82" i="122"/>
  <c r="F138" i="122"/>
  <c r="F66" i="122"/>
  <c r="F142" i="122"/>
  <c r="F98" i="122"/>
  <c r="F101" i="122"/>
  <c r="F83" i="122"/>
  <c r="F112" i="122"/>
  <c r="F153" i="122"/>
  <c r="F86" i="122"/>
  <c r="F140" i="122"/>
  <c r="F90" i="122"/>
  <c r="F144" i="122"/>
  <c r="F94" i="122"/>
  <c r="F148" i="122"/>
  <c r="F110" i="122"/>
  <c r="F118" i="122"/>
  <c r="F151" i="122"/>
  <c r="F143" i="122"/>
  <c r="F69" i="122"/>
  <c r="F92" i="122"/>
  <c r="F85" i="122"/>
  <c r="F152" i="122"/>
  <c r="F57" i="122"/>
  <c r="F117" i="122"/>
  <c r="F70" i="122"/>
  <c r="F128" i="122"/>
  <c r="F61" i="122"/>
  <c r="F113" i="122"/>
  <c r="F80" i="122"/>
  <c r="F63" i="122"/>
  <c r="F77" i="122"/>
  <c r="F96" i="122"/>
  <c r="F59" i="122"/>
  <c r="F99" i="122"/>
  <c r="F56" i="122"/>
  <c r="F103" i="122"/>
  <c r="F72" i="122"/>
  <c r="F107" i="122"/>
  <c r="F88" i="122"/>
  <c r="F75" i="122"/>
  <c r="F108" i="122"/>
  <c r="F109" i="122"/>
  <c r="F73" i="122"/>
  <c r="F150" i="122"/>
  <c r="F130" i="122"/>
  <c r="F154" i="122"/>
  <c r="F114" i="122"/>
  <c r="F158" i="122"/>
  <c r="F146" i="122"/>
  <c r="F139" i="122"/>
  <c r="F147" i="122"/>
  <c r="F127" i="122"/>
  <c r="F89" i="122"/>
  <c r="F102" i="122"/>
  <c r="F156" i="122"/>
  <c r="F106" i="122"/>
  <c r="F100" i="122"/>
  <c r="F87" i="122"/>
  <c r="F136" i="122"/>
  <c r="F157" i="122"/>
  <c r="F62" i="122"/>
  <c r="F115" i="122"/>
  <c r="F119" i="122"/>
  <c r="F123" i="122"/>
  <c r="F135" i="122"/>
  <c r="F111" i="122"/>
  <c r="F105" i="122"/>
  <c r="F79" i="122"/>
  <c r="F54" i="122"/>
  <c r="F97" i="122"/>
  <c r="F124" i="122"/>
  <c r="F74" i="122"/>
  <c r="F132" i="122"/>
  <c r="F122" i="122"/>
  <c r="F116" i="122"/>
  <c r="F129" i="122"/>
  <c r="F84" i="122"/>
  <c r="F58" i="122"/>
  <c r="F155" i="122"/>
  <c r="F93" i="122"/>
  <c r="F91" i="122"/>
  <c r="F55" i="122"/>
  <c r="F60" i="122"/>
  <c r="F65" i="122"/>
  <c r="F64" i="122"/>
  <c r="F81" i="122"/>
  <c r="F68" i="122"/>
  <c r="F125" i="122"/>
  <c r="F149" i="122"/>
  <c r="F104" i="122"/>
  <c r="F120" i="122"/>
  <c r="F95" i="122"/>
  <c r="F126" i="122"/>
  <c r="F67" i="122"/>
  <c r="F71" i="122"/>
  <c r="F78" i="122"/>
  <c r="F141" i="122"/>
  <c r="F76" i="122"/>
  <c r="F145" i="122"/>
  <c r="F121" i="122"/>
  <c r="F131" i="122"/>
  <c r="F133" i="122"/>
  <c r="F53" i="122"/>
  <c r="F3" i="122"/>
  <c r="F22" i="122"/>
  <c r="F12" i="122"/>
  <c r="F25" i="122"/>
  <c r="F18" i="122"/>
  <c r="F23" i="122"/>
  <c r="F15" i="122"/>
  <c r="F6" i="122"/>
  <c r="F47" i="122"/>
  <c r="F42" i="122"/>
  <c r="F43" i="122"/>
  <c r="F50" i="122"/>
  <c r="F38" i="122"/>
  <c r="F40" i="122"/>
  <c r="F52" i="122"/>
  <c r="F35" i="122"/>
  <c r="F45" i="122"/>
  <c r="F34" i="122"/>
  <c r="F29" i="122"/>
  <c r="F27" i="122"/>
  <c r="F51" i="122"/>
  <c r="F10" i="122"/>
  <c r="F36" i="122"/>
  <c r="F26" i="122"/>
  <c r="F28" i="122"/>
  <c r="F33" i="122"/>
  <c r="F41" i="122"/>
  <c r="F11" i="122"/>
  <c r="F31" i="122"/>
  <c r="F49" i="122"/>
  <c r="F17" i="122"/>
  <c r="F19" i="122"/>
  <c r="F37" i="122"/>
  <c r="F13" i="122"/>
  <c r="F44" i="122"/>
  <c r="F5" i="122"/>
  <c r="F48" i="122"/>
  <c r="F30" i="122"/>
  <c r="F16" i="122"/>
  <c r="F4" i="122"/>
  <c r="F21" i="122"/>
  <c r="F32" i="122"/>
  <c r="F20" i="122"/>
  <c r="F24" i="122"/>
  <c r="F46" i="122"/>
  <c r="F39" i="122"/>
  <c r="H40" i="107" l="1"/>
  <c r="G40" i="107" s="1"/>
  <c r="H75" i="107"/>
  <c r="G75" i="107" s="1"/>
  <c r="H74" i="107"/>
  <c r="G74" i="107" s="1"/>
  <c r="H34" i="107" l="1"/>
  <c r="G34" i="107" s="1"/>
  <c r="H32" i="107" l="1"/>
  <c r="G32" i="107" s="1"/>
  <c r="H35" i="107"/>
  <c r="G35" i="107" s="1"/>
  <c r="H30" i="107"/>
  <c r="G30" i="107" s="1"/>
  <c r="H29" i="107"/>
  <c r="G29" i="107" s="1"/>
  <c r="H85" i="107" l="1"/>
  <c r="G85" i="107" l="1"/>
  <c r="H81" i="107"/>
  <c r="H59" i="107" l="1"/>
  <c r="G59" i="107" l="1"/>
  <c r="H14" i="107" l="1"/>
  <c r="G14" i="107" s="1"/>
  <c r="H42" i="107" l="1"/>
  <c r="G42" i="107" s="1"/>
  <c r="H39" i="107" l="1"/>
  <c r="G39" i="107" s="1"/>
  <c r="H28" i="107"/>
  <c r="G28" i="107" s="1"/>
  <c r="H55" i="107"/>
  <c r="G55" i="107" s="1"/>
  <c r="H22" i="107" l="1"/>
  <c r="G22" i="107" s="1"/>
  <c r="H18" i="107"/>
  <c r="G18" i="107" s="1"/>
  <c r="H13" i="107" l="1"/>
  <c r="G13" i="107" s="1"/>
  <c r="H31" i="107" l="1"/>
  <c r="G31" i="107" s="1"/>
  <c r="N12" i="141"/>
  <c r="N21" i="141"/>
  <c r="N9" i="141"/>
  <c r="N7" i="141"/>
  <c r="N20" i="141"/>
  <c r="N8" i="141"/>
  <c r="N11" i="141"/>
  <c r="N22" i="141"/>
  <c r="N19" i="141"/>
  <c r="N3" i="141"/>
  <c r="N14" i="141"/>
  <c r="N13" i="141"/>
  <c r="N15" i="141"/>
  <c r="N18" i="141"/>
  <c r="H23" i="107" l="1"/>
  <c r="G23" i="107" s="1"/>
  <c r="H21" i="107" l="1"/>
  <c r="G21" i="107" s="1"/>
  <c r="H11" i="107"/>
  <c r="G11" i="107" s="1"/>
  <c r="H17" i="107"/>
  <c r="G17" i="107" s="1"/>
  <c r="H19" i="107"/>
  <c r="H64" i="107" l="1"/>
  <c r="G64" i="107" s="1"/>
  <c r="H38" i="107"/>
  <c r="G38" i="107" s="1"/>
  <c r="H58" i="107"/>
  <c r="G58" i="107" s="1"/>
  <c r="H27" i="107"/>
  <c r="G27" i="107" s="1"/>
  <c r="H47" i="107"/>
  <c r="G47" i="107" s="1"/>
  <c r="H53" i="107"/>
  <c r="G53" i="107" s="1"/>
  <c r="G19" i="107"/>
  <c r="H12" i="107" l="1"/>
  <c r="G12" i="107" l="1"/>
  <c r="H10" i="107"/>
  <c r="H91" i="10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Camila M. Brandão</author>
  </authors>
  <commentList>
    <comment ref="L20" authorId="0" shapeId="0" xr:uid="{0CCF6A27-678A-4D8A-AB30-F3AF99BAA4AF}">
      <text>
        <r>
          <rPr>
            <b/>
            <sz val="9"/>
            <color indexed="81"/>
            <rFont val="Segoe UI"/>
            <family val="2"/>
          </rPr>
          <t>aquisição</t>
        </r>
      </text>
    </comment>
  </commentList>
</comments>
</file>

<file path=xl/sharedStrings.xml><?xml version="1.0" encoding="utf-8"?>
<sst xmlns="http://schemas.openxmlformats.org/spreadsheetml/2006/main" count="3646" uniqueCount="1645">
  <si>
    <t xml:space="preserve"> SISTEMA DA GESTÃO DA QUALIDADE</t>
  </si>
  <si>
    <t>Ref: Mês:</t>
  </si>
  <si>
    <t xml:space="preserve"> </t>
  </si>
  <si>
    <t>ORÇAMENTO INFRAESTRUTURA</t>
  </si>
  <si>
    <t>Período de execução dos serviços:</t>
  </si>
  <si>
    <t>Nome da Obra.:</t>
  </si>
  <si>
    <t xml:space="preserve">Data de Emissão:                          </t>
  </si>
  <si>
    <t>Vencimento:</t>
  </si>
  <si>
    <t>REVISÃO 00</t>
  </si>
  <si>
    <t>LINHA</t>
  </si>
  <si>
    <t>SERVIÇOS</t>
  </si>
  <si>
    <t>QTD TOTAL</t>
  </si>
  <si>
    <t>Unidade</t>
  </si>
  <si>
    <t>Valores</t>
  </si>
  <si>
    <t>R$ Unitário</t>
  </si>
  <si>
    <t>R$ Total</t>
  </si>
  <si>
    <t>1.1</t>
  </si>
  <si>
    <t>1.2</t>
  </si>
  <si>
    <t>1.3</t>
  </si>
  <si>
    <t>1.4</t>
  </si>
  <si>
    <t>2.1</t>
  </si>
  <si>
    <t>2.2</t>
  </si>
  <si>
    <t>2.3</t>
  </si>
  <si>
    <t>3.1</t>
  </si>
  <si>
    <t>3.2</t>
  </si>
  <si>
    <t>3.3</t>
  </si>
  <si>
    <t>4.0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</si>
  <si>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</si>
  <si>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</si>
  <si>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</si>
  <si>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</si>
  <si>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</si>
  <si>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</si>
  <si>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</si>
  <si>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</si>
  <si>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</si>
  <si>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5.1</t>
  </si>
  <si>
    <t>5.2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</si>
  <si>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</si>
  <si>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</si>
  <si>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</si>
  <si>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</si>
  <si>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</si>
  <si>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</si>
  <si>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</si>
  <si>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</si>
  <si>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</si>
  <si>
    <t>7.3</t>
  </si>
  <si>
    <t>8.1</t>
  </si>
  <si>
    <t>8.2</t>
  </si>
  <si>
    <t>8.3</t>
  </si>
  <si>
    <t>8.4</t>
  </si>
  <si>
    <t>9.1</t>
  </si>
  <si>
    <t>9.2</t>
  </si>
  <si>
    <t>9.3</t>
  </si>
  <si>
    <t>9.4</t>
  </si>
  <si>
    <t>9.5</t>
  </si>
  <si>
    <t>9.6</t>
  </si>
  <si>
    <t>9.7</t>
  </si>
  <si>
    <t>9.8</t>
  </si>
  <si>
    <t>10.1</t>
  </si>
  <si>
    <t>10.2</t>
  </si>
  <si>
    <t>10.3</t>
  </si>
  <si>
    <t>10.4</t>
  </si>
  <si>
    <t>10.5</t>
  </si>
  <si>
    <t>10.6</t>
  </si>
  <si>
    <t>11.1</t>
  </si>
  <si>
    <t>11.2</t>
  </si>
  <si>
    <t>11.3</t>
  </si>
  <si>
    <t>11.4</t>
  </si>
  <si>
    <t>11.5</t>
  </si>
  <si>
    <t>11.6</t>
  </si>
  <si>
    <t>11.7</t>
  </si>
  <si>
    <t>TOTAL</t>
  </si>
  <si>
    <t>________________________________________________________________________</t>
  </si>
  <si>
    <t xml:space="preserve">MENDES LÔBO CONSTRUÇÃO </t>
  </si>
  <si>
    <t>EMPRESA :</t>
  </si>
  <si>
    <t>MENDES LÔBO CONSTRUÇÃO</t>
  </si>
  <si>
    <t>CLIENTE :</t>
  </si>
  <si>
    <t>-</t>
  </si>
  <si>
    <t>OBRA   :</t>
  </si>
  <si>
    <t>EDITAL :</t>
  </si>
  <si>
    <t xml:space="preserve">     CALCULO DEMONSTRATIVO DOS ENCARGOS SOCIAIS</t>
  </si>
  <si>
    <t>Horistas</t>
  </si>
  <si>
    <t>Mensalistas</t>
  </si>
  <si>
    <t xml:space="preserve">            TAXAS DE LEIS SOCIAIS E RISCO DE TRABALHO</t>
  </si>
  <si>
    <t>ENCARGOS SOCIAIS</t>
  </si>
  <si>
    <t>DISCRIMINAÇÃO</t>
  </si>
  <si>
    <t>%</t>
  </si>
  <si>
    <t xml:space="preserve">% </t>
  </si>
  <si>
    <t>A.</t>
  </si>
  <si>
    <t>ENCARGOS SOCIAIS  Basicos</t>
  </si>
  <si>
    <t>A.1</t>
  </si>
  <si>
    <t>INSS</t>
  </si>
  <si>
    <t>A.2</t>
  </si>
  <si>
    <t>FGTS</t>
  </si>
  <si>
    <t>A.3</t>
  </si>
  <si>
    <t>Salario-Educação</t>
  </si>
  <si>
    <t>A.4</t>
  </si>
  <si>
    <t>SESI</t>
  </si>
  <si>
    <t>A.5</t>
  </si>
  <si>
    <t>SENAI</t>
  </si>
  <si>
    <t>A.6</t>
  </si>
  <si>
    <t>SEBRAE</t>
  </si>
  <si>
    <t>A.7</t>
  </si>
  <si>
    <t>INCRA</t>
  </si>
  <si>
    <t>A.8</t>
  </si>
  <si>
    <t>INSS - Seguro</t>
  </si>
  <si>
    <t>A.9</t>
  </si>
  <si>
    <t>SECONCI</t>
  </si>
  <si>
    <t>B.</t>
  </si>
  <si>
    <t>ENCARGOS SOCIAIS  com incidencias de A</t>
  </si>
  <si>
    <t>B.1</t>
  </si>
  <si>
    <t>Repouso Semanal e feriados</t>
  </si>
  <si>
    <t>13o. Salario</t>
  </si>
  <si>
    <t>B.2</t>
  </si>
  <si>
    <t>Auxilio-enfermidade</t>
  </si>
  <si>
    <t>Horas extras</t>
  </si>
  <si>
    <t>B.3</t>
  </si>
  <si>
    <t>Licença-paternidade</t>
  </si>
  <si>
    <t>Alimentação</t>
  </si>
  <si>
    <t>B.4</t>
  </si>
  <si>
    <t xml:space="preserve">Faltas justificadas / greves /... </t>
  </si>
  <si>
    <t>B.5</t>
  </si>
  <si>
    <t>Dias de chuva/faltas justificadas/greves/...</t>
  </si>
  <si>
    <t>Vale-transporte</t>
  </si>
  <si>
    <t>B.6</t>
  </si>
  <si>
    <t>Periculosidade</t>
  </si>
  <si>
    <t>B.7</t>
  </si>
  <si>
    <t>Insalubridade</t>
  </si>
  <si>
    <t>Auxílio-enfermidade</t>
  </si>
  <si>
    <t>B.8</t>
  </si>
  <si>
    <t>Ausência Devido A Morte,Casamento, Doação, Serviço Militar E Alistamento Eleitoral - (Horas Ausentes Anuais/Horas Totais Trabalhadas No Ano)</t>
  </si>
  <si>
    <t>B.9</t>
  </si>
  <si>
    <t>Ausência Devido A Acidente Do Trabalho, Greves, Faltas E Atrasos De Materiais E Serviços - (Horas Ausentes Anuais/Horas Totais Trabalhadas No Ano)</t>
  </si>
  <si>
    <t>B.10</t>
  </si>
  <si>
    <t>Adicional De Horas Extras Convencionais (De 2A Feira A Sábado)</t>
  </si>
  <si>
    <t>C.</t>
  </si>
  <si>
    <t>ENCARGOS SOCIAIS  sem incidencias de A</t>
  </si>
  <si>
    <t>C.1</t>
  </si>
  <si>
    <t>Deposito despedida s/ justa causa =0,4 x (A2 x B)</t>
  </si>
  <si>
    <t>C.2</t>
  </si>
  <si>
    <t>Ferias idenizadas</t>
  </si>
  <si>
    <t>C.3</t>
  </si>
  <si>
    <t>Aviso-previo idenizado</t>
  </si>
  <si>
    <t>C.4</t>
  </si>
  <si>
    <t>Indenização adicional</t>
  </si>
  <si>
    <t>D.</t>
  </si>
  <si>
    <t>Taxas das reincidencias</t>
  </si>
  <si>
    <t>D.1</t>
  </si>
  <si>
    <t>Reincidencia de A sobre B</t>
  </si>
  <si>
    <t>D.2</t>
  </si>
  <si>
    <t>Reincidencia de A.2 sobre C.3</t>
  </si>
  <si>
    <t>E.</t>
  </si>
  <si>
    <t>Despesas Com Seguro De Morte E Acidentes</t>
  </si>
  <si>
    <t>E.1</t>
  </si>
  <si>
    <t>Despesas Com Seguro De Morte E Acidentes Em Grupos</t>
  </si>
  <si>
    <t>E.2</t>
  </si>
  <si>
    <t>Despesas Com Pagamento De Salário Adicional Do Trabalhador Demitido No Mês Antecessor Ao Dissídio</t>
  </si>
  <si>
    <t>E.3</t>
  </si>
  <si>
    <t>Despesas Com Pagamento De Salário Por Um Ano Do Trabalhador Acidentado</t>
  </si>
  <si>
    <t>E.4</t>
  </si>
  <si>
    <t>Despesas Com Plano de Saúde</t>
  </si>
  <si>
    <t>F.</t>
  </si>
  <si>
    <t>Despesas Com Transportes E Alimentações</t>
  </si>
  <si>
    <t>F.1</t>
  </si>
  <si>
    <t>Vale Transporte</t>
  </si>
  <si>
    <t>F.2</t>
  </si>
  <si>
    <t>Café Da Manhã</t>
  </si>
  <si>
    <t>F.3</t>
  </si>
  <si>
    <t>Refeições (Almoço ou Jantar)</t>
  </si>
  <si>
    <t>F.4</t>
  </si>
  <si>
    <t>Cesta Básica</t>
  </si>
  <si>
    <t>Vale Alimentação</t>
  </si>
  <si>
    <t>Despesas Judiciais Trabalhistas</t>
  </si>
  <si>
    <t>Despesas Judiciais Trabalhistas ( Total Anual Das Custas Judiciais Trabalhistas / Total Anual Da Folha De Pagamento)</t>
  </si>
  <si>
    <t>ITEM</t>
  </si>
  <si>
    <t>UNID.</t>
  </si>
  <si>
    <t>T</t>
  </si>
  <si>
    <t>M</t>
  </si>
  <si>
    <t>CPU_AUTOMÁTICA — COMPOSIÇÃO DE PREÇOS UNITÁRIOS (CALCULADA AUTOMATICAMENTE)</t>
  </si>
  <si>
    <t>Todos os valores são calculados por XLOOKUP referenciando os Bancos de Dados. Altere apenas col. A (código). BDI e encargos lidos de PARÂMETROS.</t>
  </si>
  <si>
    <t>BDI aplicado → PARÂMETROS!B15   |   Encargos MO → PARÂMETROS!B30   |   Localidade → PARÂMETROS!B6   |   Data referência → PARÂMETROS!F5</t>
  </si>
  <si>
    <t>Código
(ATI-xxx)</t>
  </si>
  <si>
    <t>Descrição
do Serviço</t>
  </si>
  <si>
    <t>Produtividade
(un/h)</t>
  </si>
  <si>
    <t>Horas/Unid
(h/un)</t>
  </si>
  <si>
    <t>Custo MO
Equipe/h</t>
  </si>
  <si>
    <t>Custo Equip.
Frota/h</t>
  </si>
  <si>
    <t>Custo Material
/un</t>
  </si>
  <si>
    <t>Custo Direto
MO (R$/un)</t>
  </si>
  <si>
    <t>Custo Direto
Equip (R$/un)</t>
  </si>
  <si>
    <t>Custo Direto
Mat (R$/un)</t>
  </si>
  <si>
    <t>Custo Direto
Total (R$/un)</t>
  </si>
  <si>
    <t>BDI
(%)</t>
  </si>
  <si>
    <t>BDI
(R$/un)</t>
  </si>
  <si>
    <t>Preço Unitário
Final (R$/un)</t>
  </si>
  <si>
    <t>DESMATAMENTO</t>
  </si>
  <si>
    <t>ATI-001</t>
  </si>
  <si>
    <t>ATI-002</t>
  </si>
  <si>
    <t>ATI-003</t>
  </si>
  <si>
    <t>ATI-004</t>
  </si>
  <si>
    <t>ATI-005</t>
  </si>
  <si>
    <t>ATI-006</t>
  </si>
  <si>
    <t>ATI-007</t>
  </si>
  <si>
    <t>ATI-008</t>
  </si>
  <si>
    <t>ATI-009</t>
  </si>
  <si>
    <t>TERRAPLANAGEM</t>
  </si>
  <si>
    <t>ATI-010</t>
  </si>
  <si>
    <t>ATI-011</t>
  </si>
  <si>
    <t>ATI-012</t>
  </si>
  <si>
    <t>ATI-013</t>
  </si>
  <si>
    <t>ATI-014</t>
  </si>
  <si>
    <t>ATI-015</t>
  </si>
  <si>
    <t>ATI-016</t>
  </si>
  <si>
    <t>ATI-017</t>
  </si>
  <si>
    <t>ATI-018</t>
  </si>
  <si>
    <t>ATI-019</t>
  </si>
  <si>
    <t>ATI-020</t>
  </si>
  <si>
    <t>ATI-021</t>
  </si>
  <si>
    <t>ATI-022</t>
  </si>
  <si>
    <t>ATI-023</t>
  </si>
  <si>
    <t>ATI-024</t>
  </si>
  <si>
    <t>DRENAGEM E OBRAS DE ARTE</t>
  </si>
  <si>
    <t>ATI-025</t>
  </si>
  <si>
    <t>ATI-026</t>
  </si>
  <si>
    <t>ATI-027</t>
  </si>
  <si>
    <t>ATI-028</t>
  </si>
  <si>
    <t>ATI-029</t>
  </si>
  <si>
    <t>ATI-030</t>
  </si>
  <si>
    <t>ATI-031</t>
  </si>
  <si>
    <t>ATI-032</t>
  </si>
  <si>
    <t>ATI-033</t>
  </si>
  <si>
    <t>ATI-034</t>
  </si>
  <si>
    <t>ATI-035</t>
  </si>
  <si>
    <t>ATI-036</t>
  </si>
  <si>
    <t>ATI-037</t>
  </si>
  <si>
    <t>ATI-038</t>
  </si>
  <si>
    <t>ATI-039</t>
  </si>
  <si>
    <t>ATI-040</t>
  </si>
  <si>
    <t>ATI-041</t>
  </si>
  <si>
    <t>ATI-042</t>
  </si>
  <si>
    <t>REDE DE ÁGUA</t>
  </si>
  <si>
    <t>ATI-043</t>
  </si>
  <si>
    <t>ATI-044</t>
  </si>
  <si>
    <t>ATI-045</t>
  </si>
  <si>
    <t>ATI-046</t>
  </si>
  <si>
    <t>ATI-047</t>
  </si>
  <si>
    <t>ATI-048</t>
  </si>
  <si>
    <t>ATI-049</t>
  </si>
  <si>
    <t>ATI-050</t>
  </si>
  <si>
    <t>ATI-051</t>
  </si>
  <si>
    <t>PAVIMENTAÇÃO</t>
  </si>
  <si>
    <t>ATI-052</t>
  </si>
  <si>
    <t>ATI-053</t>
  </si>
  <si>
    <t>ATI-054</t>
  </si>
  <si>
    <t>ATI-055</t>
  </si>
  <si>
    <t>ATI-056</t>
  </si>
  <si>
    <t>ATI-057</t>
  </si>
  <si>
    <t>ATI-058</t>
  </si>
  <si>
    <t>ATI-059</t>
  </si>
  <si>
    <t>ATI-060</t>
  </si>
  <si>
    <t>ATI-061</t>
  </si>
  <si>
    <t>ATI-062</t>
  </si>
  <si>
    <t>ATI-063</t>
  </si>
  <si>
    <t>ATI-064</t>
  </si>
  <si>
    <t>OUTROS</t>
  </si>
  <si>
    <t>ATI-065</t>
  </si>
  <si>
    <t>ATI-066</t>
  </si>
  <si>
    <t>ATI-067</t>
  </si>
  <si>
    <t>ATI-068</t>
  </si>
  <si>
    <t>ATI-069</t>
  </si>
  <si>
    <t>ATI-070</t>
  </si>
  <si>
    <t>ATI-071</t>
  </si>
  <si>
    <t>ATI-072</t>
  </si>
  <si>
    <t>ATI-073</t>
  </si>
  <si>
    <t>% Reajuste</t>
  </si>
  <si>
    <t>ATUALIZADO abril/2026 (MINAÇU)</t>
  </si>
  <si>
    <t>Descrição</t>
  </si>
  <si>
    <t>Código</t>
  </si>
  <si>
    <t>Salário (R$)</t>
  </si>
  <si>
    <t>Custo C/ Encargos (R$)</t>
  </si>
  <si>
    <t>Função</t>
  </si>
  <si>
    <t xml:space="preserve">Valor Mensal </t>
  </si>
  <si>
    <t>Valor por hora</t>
  </si>
  <si>
    <t>Valor da Hora c/ impostos</t>
  </si>
  <si>
    <t>Ajudante</t>
  </si>
  <si>
    <t>P0001</t>
  </si>
  <si>
    <t>mês</t>
  </si>
  <si>
    <t>Ajudante especializado</t>
  </si>
  <si>
    <t>P0002</t>
  </si>
  <si>
    <t>Almoxarife</t>
  </si>
  <si>
    <t>P0003</t>
  </si>
  <si>
    <t>Apontador Lider</t>
  </si>
  <si>
    <t>P0004</t>
  </si>
  <si>
    <t>Armador</t>
  </si>
  <si>
    <t>P0005</t>
  </si>
  <si>
    <t>Auxiliar Administrativo</t>
  </si>
  <si>
    <t>Auxiliar administrativo</t>
  </si>
  <si>
    <t>P0006</t>
  </si>
  <si>
    <t>Auxiliar Almoxarife</t>
  </si>
  <si>
    <t>Auxiliar de almoxarife</t>
  </si>
  <si>
    <t>P0007</t>
  </si>
  <si>
    <t>Auxiliar de Escritório</t>
  </si>
  <si>
    <t>Auxiliar de escritorio</t>
  </si>
  <si>
    <t>P0008</t>
  </si>
  <si>
    <t>Auxiliar de Topografia</t>
  </si>
  <si>
    <t>Auxiliar de laboratório</t>
  </si>
  <si>
    <t>P0009</t>
  </si>
  <si>
    <t>Auxiliar de Laboratório</t>
  </si>
  <si>
    <t>Auxiliar de topografia</t>
  </si>
  <si>
    <t>P0010</t>
  </si>
  <si>
    <t>Auxiliar Mecânico</t>
  </si>
  <si>
    <t>Auxiliar mecânico</t>
  </si>
  <si>
    <t>P0011</t>
  </si>
  <si>
    <t>Auxiliar Pessoal</t>
  </si>
  <si>
    <t>Auxiliar pessoal</t>
  </si>
  <si>
    <t>P0012</t>
  </si>
  <si>
    <t>PJ</t>
  </si>
  <si>
    <t>Administrativo</t>
  </si>
  <si>
    <t>P0013</t>
  </si>
  <si>
    <t>pj</t>
  </si>
  <si>
    <t>Borracheiro</t>
  </si>
  <si>
    <t>P0014</t>
  </si>
  <si>
    <t>Carpinteiro</t>
  </si>
  <si>
    <t>P0015</t>
  </si>
  <si>
    <t>Eletricista</t>
  </si>
  <si>
    <t>P0016</t>
  </si>
  <si>
    <t>Encanador</t>
  </si>
  <si>
    <t>P0017</t>
  </si>
  <si>
    <t>Encarregado Geral</t>
  </si>
  <si>
    <t>P0018</t>
  </si>
  <si>
    <t>Encarregado Geral Senior</t>
  </si>
  <si>
    <t>P0019</t>
  </si>
  <si>
    <t>Encarregado de Drenagem</t>
  </si>
  <si>
    <t>P0020</t>
  </si>
  <si>
    <t>Encarregado de Agua/Esgoto</t>
  </si>
  <si>
    <t>P0021</t>
  </si>
  <si>
    <t>Encarregado de Terraplenagem</t>
  </si>
  <si>
    <t>P0022</t>
  </si>
  <si>
    <t>Encarregado de Capa</t>
  </si>
  <si>
    <t>P0023</t>
  </si>
  <si>
    <t>Engenheiro Civil</t>
  </si>
  <si>
    <t>P0024</t>
  </si>
  <si>
    <t>Engenheiro de Segurança</t>
  </si>
  <si>
    <t>P0025</t>
  </si>
  <si>
    <t>Engenheiro Trainee</t>
  </si>
  <si>
    <t>P0026</t>
  </si>
  <si>
    <t>Gerente de Contrato</t>
  </si>
  <si>
    <t>P0027</t>
  </si>
  <si>
    <t xml:space="preserve">Gerente de Contrato Senior </t>
  </si>
  <si>
    <t>P0028</t>
  </si>
  <si>
    <t>Gredista</t>
  </si>
  <si>
    <t>P0029</t>
  </si>
  <si>
    <t>Laboratorista</t>
  </si>
  <si>
    <t>P0030</t>
  </si>
  <si>
    <t>Lubrificador</t>
  </si>
  <si>
    <t>P0031</t>
  </si>
  <si>
    <t>Motorista de Caminhão Basculante</t>
  </si>
  <si>
    <t>P0032</t>
  </si>
  <si>
    <t>Motorista de Caminhão Pipa</t>
  </si>
  <si>
    <t>P0033</t>
  </si>
  <si>
    <t>Motorista de Caminhão Comboio</t>
  </si>
  <si>
    <t>P0034</t>
  </si>
  <si>
    <t>Motorista de Caminhão</t>
  </si>
  <si>
    <t>P0035</t>
  </si>
  <si>
    <t>Motorista de ônibus</t>
  </si>
  <si>
    <t>P0036</t>
  </si>
  <si>
    <t>Motorista de Caminhão Espargidor</t>
  </si>
  <si>
    <t>Montador</t>
  </si>
  <si>
    <t>P0037</t>
  </si>
  <si>
    <t>Montador de Drenagem</t>
  </si>
  <si>
    <t>Montador de Água/Esgoto</t>
  </si>
  <si>
    <t>P0038</t>
  </si>
  <si>
    <t>Montador de Meio Fio</t>
  </si>
  <si>
    <t>P0039</t>
  </si>
  <si>
    <t>Operador de Escavadeira</t>
  </si>
  <si>
    <t>P0040</t>
  </si>
  <si>
    <t>Operador de Espargidor</t>
  </si>
  <si>
    <t>P0041</t>
  </si>
  <si>
    <t>Operador de Mini Escavadeira</t>
  </si>
  <si>
    <t>P0042</t>
  </si>
  <si>
    <t>Operador de Motoniveladora</t>
  </si>
  <si>
    <t>P0043</t>
  </si>
  <si>
    <t>Operador de Retro Escavadeira</t>
  </si>
  <si>
    <t>P0044</t>
  </si>
  <si>
    <t>Operador de Pá Carregadeira</t>
  </si>
  <si>
    <t>P0045</t>
  </si>
  <si>
    <t>Operador de Rolo Compactador</t>
  </si>
  <si>
    <t>P0046</t>
  </si>
  <si>
    <t>Operador de Rolo de Pneu</t>
  </si>
  <si>
    <t>P0047</t>
  </si>
  <si>
    <t>Operador de Trator de Esteiras</t>
  </si>
  <si>
    <t>P0048</t>
  </si>
  <si>
    <t>Operador de Trator de Pneu</t>
  </si>
  <si>
    <t>P0049</t>
  </si>
  <si>
    <t>Operador de Betoneira</t>
  </si>
  <si>
    <t>P0050</t>
  </si>
  <si>
    <t>Operador de Valetadeira</t>
  </si>
  <si>
    <t>P0051</t>
  </si>
  <si>
    <t>Oficial</t>
  </si>
  <si>
    <t>P0052</t>
  </si>
  <si>
    <t>Pintor</t>
  </si>
  <si>
    <t>P0053</t>
  </si>
  <si>
    <t>Vigia</t>
  </si>
  <si>
    <t>P0054</t>
  </si>
  <si>
    <t>Servente</t>
  </si>
  <si>
    <t>P0055</t>
  </si>
  <si>
    <t>Técnico de Segurança</t>
  </si>
  <si>
    <t>P0056</t>
  </si>
  <si>
    <t>Topógrafo</t>
  </si>
  <si>
    <t>P0057</t>
  </si>
  <si>
    <t>Sala Técnica</t>
  </si>
  <si>
    <t>P0058</t>
  </si>
  <si>
    <t>Operador de Motoscraper</t>
  </si>
  <si>
    <t>P0059</t>
  </si>
  <si>
    <t>Auxiliar de Serviços Gerais</t>
  </si>
  <si>
    <t>Técnico de QSMS</t>
  </si>
  <si>
    <t>Cerqueiro</t>
  </si>
  <si>
    <t>P0060</t>
  </si>
  <si>
    <t>Encarregado de frente</t>
  </si>
  <si>
    <t>Suprimentos</t>
  </si>
  <si>
    <t>P0061</t>
  </si>
  <si>
    <t>Encarregado de Obras</t>
  </si>
  <si>
    <t>Operador de motosserra</t>
  </si>
  <si>
    <t>P0062</t>
  </si>
  <si>
    <t>P0063</t>
  </si>
  <si>
    <t>Operador de Motosserra</t>
  </si>
  <si>
    <t>P0064</t>
  </si>
  <si>
    <t>Técnico de Enfermagem do Trabalho</t>
  </si>
  <si>
    <t>Encarregado de Frente</t>
  </si>
  <si>
    <t>P0065</t>
  </si>
  <si>
    <t>Auxiliar Administrativo de obras II</t>
  </si>
  <si>
    <t>P0066</t>
  </si>
  <si>
    <t>Operador de maquinas da Const Civil</t>
  </si>
  <si>
    <t>P0067</t>
  </si>
  <si>
    <t>Estagiário</t>
  </si>
  <si>
    <t>Auxiliar administrativo de obras II</t>
  </si>
  <si>
    <t>P0068</t>
  </si>
  <si>
    <t>Motorista de caminhão munck</t>
  </si>
  <si>
    <t>P0069</t>
  </si>
  <si>
    <t>Apontador</t>
  </si>
  <si>
    <t>P0070</t>
  </si>
  <si>
    <t>MECÂNICO</t>
  </si>
  <si>
    <t>P0071</t>
  </si>
  <si>
    <t>Engenheiro Florestal</t>
  </si>
  <si>
    <t>P0072</t>
  </si>
  <si>
    <t>Técnico de Planejamento</t>
  </si>
  <si>
    <t>P0073</t>
  </si>
  <si>
    <t>Porteiro</t>
  </si>
  <si>
    <t>P0074</t>
  </si>
  <si>
    <t>Mestre de obras</t>
  </si>
  <si>
    <t>P0075</t>
  </si>
  <si>
    <t>Técnico de enfermagem</t>
  </si>
  <si>
    <t>P0076</t>
  </si>
  <si>
    <t>Sinaleiro</t>
  </si>
  <si>
    <t>P0077</t>
  </si>
  <si>
    <t>Rasteleiro</t>
  </si>
  <si>
    <t>P0078</t>
  </si>
  <si>
    <t>Operador de vibroacabadora</t>
  </si>
  <si>
    <t>P0079</t>
  </si>
  <si>
    <t>Operador de Bobcat</t>
  </si>
  <si>
    <t>P0080</t>
  </si>
  <si>
    <t>Soldador</t>
  </si>
  <si>
    <t>P0081</t>
  </si>
  <si>
    <t>Biólogo</t>
  </si>
  <si>
    <t>P0082</t>
  </si>
  <si>
    <t>Operador de Guindaste</t>
  </si>
  <si>
    <t>P0083</t>
  </si>
  <si>
    <t>Operador de Perfuratriz</t>
  </si>
  <si>
    <t>P0084</t>
  </si>
  <si>
    <t>Operador de fresadora</t>
  </si>
  <si>
    <t>Operador de guindaste</t>
  </si>
  <si>
    <t>P0085</t>
  </si>
  <si>
    <t>Encarregado de mecânica</t>
  </si>
  <si>
    <t>P0086</t>
  </si>
  <si>
    <t>Controlador</t>
  </si>
  <si>
    <t>P0087</t>
  </si>
  <si>
    <t>Auxiliar de Borracheiro</t>
  </si>
  <si>
    <t>P0088</t>
  </si>
  <si>
    <t>Motorista de caminhão prancha</t>
  </si>
  <si>
    <t>P0089</t>
  </si>
  <si>
    <t>P0090</t>
  </si>
  <si>
    <t>P0091</t>
  </si>
  <si>
    <t>P0092</t>
  </si>
  <si>
    <t>Prefeito de Alojamento</t>
  </si>
  <si>
    <t>P0093</t>
  </si>
  <si>
    <t>Quant Hrs/mês (R$)</t>
  </si>
  <si>
    <t>Valor de Aquisição (R$)</t>
  </si>
  <si>
    <t>Valor Loc. Comercial (R$)</t>
  </si>
  <si>
    <t xml:space="preserve">Fonte Orçam. </t>
  </si>
  <si>
    <t>Depreciação (R$/h)</t>
  </si>
  <si>
    <t>Oportunidade de Capital (R$/h)</t>
  </si>
  <si>
    <t>Seguros e Impostos (R$/h)</t>
  </si>
  <si>
    <t>Manutenção (R$/h)</t>
  </si>
  <si>
    <t>Mat. De Desgastes (R$/hr)</t>
  </si>
  <si>
    <t>Operação (R$/h)</t>
  </si>
  <si>
    <t>Mão de Obra de Operação (R$/h)</t>
  </si>
  <si>
    <t>Custo Produtivo (R$/h)</t>
  </si>
  <si>
    <t>Custo Improdutivo (R$/h)</t>
  </si>
  <si>
    <t>Combustível</t>
  </si>
  <si>
    <t>Valor
(R$/l)</t>
  </si>
  <si>
    <t>Consumo
(l/h)</t>
  </si>
  <si>
    <t>Betoneira com motor a gasolina com capacidade de 600 l - 10 kW</t>
  </si>
  <si>
    <t>E0001</t>
  </si>
  <si>
    <t>Gasolina</t>
  </si>
  <si>
    <t>Caminhão basculante 14 m³</t>
  </si>
  <si>
    <t>E0002</t>
  </si>
  <si>
    <t>Diesel S10</t>
  </si>
  <si>
    <t>Caminhão basculante 16 m³</t>
  </si>
  <si>
    <t>E0003</t>
  </si>
  <si>
    <t>Caminhão basculante 14 m³ - rochas</t>
  </si>
  <si>
    <t>E0004</t>
  </si>
  <si>
    <t>Caminhão basculante 20 m³</t>
  </si>
  <si>
    <t>E0005</t>
  </si>
  <si>
    <t>Caminhão carroceria</t>
  </si>
  <si>
    <t>E0006</t>
  </si>
  <si>
    <t>Caminhão carroceria com guindauto</t>
  </si>
  <si>
    <t>E0007</t>
  </si>
  <si>
    <t>Caminhão comboio</t>
  </si>
  <si>
    <t>E0008</t>
  </si>
  <si>
    <t>Caminhão prancha</t>
  </si>
  <si>
    <t>E0009</t>
  </si>
  <si>
    <t>Caminhão munck 23T</t>
  </si>
  <si>
    <t>E0010</t>
  </si>
  <si>
    <t>Caminhão munck 45T</t>
  </si>
  <si>
    <t>E0011</t>
  </si>
  <si>
    <t xml:space="preserve">Caminhão Pipa 10.000 l </t>
  </si>
  <si>
    <t>E0012</t>
  </si>
  <si>
    <t>Caminhão Pipa 18.000 l</t>
  </si>
  <si>
    <t>E0013</t>
  </si>
  <si>
    <t>Escavadeira hidráulica sobre esteira 22T</t>
  </si>
  <si>
    <t>E0014</t>
  </si>
  <si>
    <t>Escavadeira hidráulica sobre esteira 38T</t>
  </si>
  <si>
    <t>E0015</t>
  </si>
  <si>
    <t>Escavadeira hidráulica sobre esteira 48T</t>
  </si>
  <si>
    <t>E0016</t>
  </si>
  <si>
    <t>Extrusora</t>
  </si>
  <si>
    <t>E0017</t>
  </si>
  <si>
    <t>Motosserra a gasolina</t>
  </si>
  <si>
    <t>E0018</t>
  </si>
  <si>
    <t>Van 15 pessoas</t>
  </si>
  <si>
    <t>E0019</t>
  </si>
  <si>
    <t>Motoniveladora 120K</t>
  </si>
  <si>
    <t>E0020</t>
  </si>
  <si>
    <t>Motoniveladora 140K</t>
  </si>
  <si>
    <t>E0021</t>
  </si>
  <si>
    <t>Micro onibus 32 pessoas</t>
  </si>
  <si>
    <t>E0022</t>
  </si>
  <si>
    <t xml:space="preserve">Ônibus com capacidade para 52 passageiros </t>
  </si>
  <si>
    <t>E0023</t>
  </si>
  <si>
    <t>Pá carregadeira 12t</t>
  </si>
  <si>
    <t>E0024</t>
  </si>
  <si>
    <t>Placa vibratória</t>
  </si>
  <si>
    <t>E0025</t>
  </si>
  <si>
    <t>Retroescavadeira</t>
  </si>
  <si>
    <t>E0026</t>
  </si>
  <si>
    <t>Rolo compactador liso</t>
  </si>
  <si>
    <t>E0027</t>
  </si>
  <si>
    <t>Rolo compactador pé de carneiro 10T</t>
  </si>
  <si>
    <t>E0028</t>
  </si>
  <si>
    <t>Rolo compactador pequeno</t>
  </si>
  <si>
    <t>E0029</t>
  </si>
  <si>
    <t>Sapo compactador</t>
  </si>
  <si>
    <t>E0030</t>
  </si>
  <si>
    <t>Spread</t>
  </si>
  <si>
    <t>E0031</t>
  </si>
  <si>
    <t>Tanque de estocagem de material betuminoso</t>
  </si>
  <si>
    <t>E0032</t>
  </si>
  <si>
    <t>Torre De Iluminação</t>
  </si>
  <si>
    <t>E0033</t>
  </si>
  <si>
    <t>Trator de pneus com grade</t>
  </si>
  <si>
    <t>E0034</t>
  </si>
  <si>
    <t>Trator de esteiras 20T</t>
  </si>
  <si>
    <t>E0035</t>
  </si>
  <si>
    <t>Trator de esteiras 30T</t>
  </si>
  <si>
    <t>E0036</t>
  </si>
  <si>
    <t>Trator de esteiras 40T</t>
  </si>
  <si>
    <t>E0037</t>
  </si>
  <si>
    <t>Vassoura mecânica</t>
  </si>
  <si>
    <t>E0038</t>
  </si>
  <si>
    <t>Veículo leve</t>
  </si>
  <si>
    <t>E0039</t>
  </si>
  <si>
    <t>Veículo picape 4 x 4</t>
  </si>
  <si>
    <t>E0040</t>
  </si>
  <si>
    <t>Vibroacabadora de asfalto sobre esteiras - 82 kW</t>
  </si>
  <si>
    <t>E0041</t>
  </si>
  <si>
    <t>Vibroacabadora de asfalto sobre pneus - 82 kW</t>
  </si>
  <si>
    <t>E0042</t>
  </si>
  <si>
    <t>Caminhão Espargidor</t>
  </si>
  <si>
    <t>E0043</t>
  </si>
  <si>
    <t>Pá carregadeira com mandíbula</t>
  </si>
  <si>
    <t>E0044</t>
  </si>
  <si>
    <t>Roçadeira Costal</t>
  </si>
  <si>
    <t>E0045</t>
  </si>
  <si>
    <t>Serra clipper</t>
  </si>
  <si>
    <t>E0046</t>
  </si>
  <si>
    <t>Guindaste móvel sobre esteiras com capacidade de 40 t - 186 kW</t>
  </si>
  <si>
    <t>E0047</t>
  </si>
  <si>
    <t>Miniescavadeira hidráulica</t>
  </si>
  <si>
    <t>E0048</t>
  </si>
  <si>
    <t>Escavadeira 22t com rompedor</t>
  </si>
  <si>
    <t>E0049</t>
  </si>
  <si>
    <t>Escavadeira 35t com rompedor</t>
  </si>
  <si>
    <t>E0050</t>
  </si>
  <si>
    <t>Escavadeira hidráulica sobre esteira 35T</t>
  </si>
  <si>
    <t>E0051</t>
  </si>
  <si>
    <t>Trator de esteiras 16,50T</t>
  </si>
  <si>
    <t>E0052</t>
  </si>
  <si>
    <t>Trator de esteiras 22,75T</t>
  </si>
  <si>
    <t>E0053</t>
  </si>
  <si>
    <t>Trator de esteiras 24T</t>
  </si>
  <si>
    <t>E0054</t>
  </si>
  <si>
    <t>CÓDIGO</t>
  </si>
  <si>
    <t>DESCRIÇÃO</t>
  </si>
  <si>
    <t>R$ UNITÁRIO</t>
  </si>
  <si>
    <t>QUANT. TOTAL</t>
  </si>
  <si>
    <t>R$ TOTAL</t>
  </si>
  <si>
    <t>M0001</t>
  </si>
  <si>
    <t>CAP 50/70</t>
  </si>
  <si>
    <t>M0002</t>
  </si>
  <si>
    <t>RR2C</t>
  </si>
  <si>
    <t>M0003</t>
  </si>
  <si>
    <t>TUBO DE CONCRETO D400MM PA1</t>
  </si>
  <si>
    <t>m</t>
  </si>
  <si>
    <t>M0004</t>
  </si>
  <si>
    <t>TUBO DE CONCRETO D600MM PA1</t>
  </si>
  <si>
    <t>M0005</t>
  </si>
  <si>
    <t>TUBO DE CONCRETO D600MM PA2</t>
  </si>
  <si>
    <t>M0006</t>
  </si>
  <si>
    <t>TUBO DE CONCRETO D600MM PA3</t>
  </si>
  <si>
    <t>M0007</t>
  </si>
  <si>
    <t>TUBO DE CONCRETO D800MM PA1</t>
  </si>
  <si>
    <t>M0008</t>
  </si>
  <si>
    <t>TUBO DE CONCRETO D800MM PA2</t>
  </si>
  <si>
    <t>M0009</t>
  </si>
  <si>
    <t>TUBO DE CONCRETO D800MM PA3</t>
  </si>
  <si>
    <t>M0010</t>
  </si>
  <si>
    <t>TUBO DE CONCRETO D1000MM PA1</t>
  </si>
  <si>
    <t>M0011</t>
  </si>
  <si>
    <t>TUBO DE CONCRETO D1000MM PA2</t>
  </si>
  <si>
    <t>M0012</t>
  </si>
  <si>
    <t>TUBO DE CONCRETO D1000MM PA3</t>
  </si>
  <si>
    <t>M0013</t>
  </si>
  <si>
    <t>TUBO DE CONCRETO D1500MM PA1</t>
  </si>
  <si>
    <t>M0014</t>
  </si>
  <si>
    <t>TUBO DE CONCRETO D1500MM PA2</t>
  </si>
  <si>
    <t>M0015</t>
  </si>
  <si>
    <t>TUBO DE CONCRETO D1500MM PA3</t>
  </si>
  <si>
    <t>M0016</t>
  </si>
  <si>
    <t>AÇO CA50 6,3MM</t>
  </si>
  <si>
    <t>kg</t>
  </si>
  <si>
    <t>M0017</t>
  </si>
  <si>
    <t>AÇO CA50 8MM</t>
  </si>
  <si>
    <t>M0018</t>
  </si>
  <si>
    <t>AÇO CA50 10MM</t>
  </si>
  <si>
    <t>M0019</t>
  </si>
  <si>
    <t>AÇO CA50 12,5MM</t>
  </si>
  <si>
    <t>M0020</t>
  </si>
  <si>
    <t>AÇO CA60 5MM</t>
  </si>
  <si>
    <t>M0021</t>
  </si>
  <si>
    <t>RACHÃO</t>
  </si>
  <si>
    <t>M³</t>
  </si>
  <si>
    <t>M0022</t>
  </si>
  <si>
    <t>BRITA 1</t>
  </si>
  <si>
    <t>TON</t>
  </si>
  <si>
    <t>M0023</t>
  </si>
  <si>
    <t>BRITA 2</t>
  </si>
  <si>
    <t>M0024</t>
  </si>
  <si>
    <t>BGS</t>
  </si>
  <si>
    <t>M0025</t>
  </si>
  <si>
    <t>CASCALHO</t>
  </si>
  <si>
    <t>M0026</t>
  </si>
  <si>
    <t>TAMPA DE CONCRETO ARMADO PARA BOCA DE LOBO 50X100X6</t>
  </si>
  <si>
    <t>U</t>
  </si>
  <si>
    <t>M0027</t>
  </si>
  <si>
    <t>CAVALETE PARA BL</t>
  </si>
  <si>
    <t>M0028</t>
  </si>
  <si>
    <t>ANEL E TAMPÃO DE FERRO FUNDIDO D600MM PARA PV</t>
  </si>
  <si>
    <t>M0029</t>
  </si>
  <si>
    <t>GEOTEXTIL RT45  450 GMM²</t>
  </si>
  <si>
    <t>M²</t>
  </si>
  <si>
    <t>M0030</t>
  </si>
  <si>
    <t xml:space="preserve">GEOGRELHA 65X65  </t>
  </si>
  <si>
    <t>M0031</t>
  </si>
  <si>
    <t>AREIA MEDIA</t>
  </si>
  <si>
    <t>M0032</t>
  </si>
  <si>
    <t>M0033</t>
  </si>
  <si>
    <t>BICA CORRIDA</t>
  </si>
  <si>
    <t>M0034</t>
  </si>
  <si>
    <t xml:space="preserve">BGTC </t>
  </si>
  <si>
    <t>M0035</t>
  </si>
  <si>
    <t>BLOCO INTERTRAVADO FCK 50 MPA 20X10</t>
  </si>
  <si>
    <t>M0036</t>
  </si>
  <si>
    <t>GUIA DE CONCRETO 15X30X100</t>
  </si>
  <si>
    <t>UND</t>
  </si>
  <si>
    <t>M0037</t>
  </si>
  <si>
    <t>PÓ DE PEDRA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</si>
  <si>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</si>
  <si>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</si>
  <si>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</si>
  <si>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</si>
  <si>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</si>
  <si>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</si>
  <si>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</si>
  <si>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</si>
  <si>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</si>
  <si>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</si>
  <si>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</si>
  <si>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</si>
  <si>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</si>
  <si>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</si>
  <si>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</si>
  <si>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</si>
  <si>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</si>
  <si>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</si>
  <si>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</si>
  <si>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</si>
  <si>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</si>
  <si>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</si>
  <si>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</si>
  <si>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</si>
  <si>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</si>
  <si>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</si>
  <si>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</si>
  <si>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</si>
  <si>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</si>
  <si>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</si>
  <si>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</si>
  <si>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</si>
  <si>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</si>
  <si>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</si>
  <si>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</si>
  <si>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</si>
  <si>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</si>
  <si>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</si>
  <si>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</si>
  <si>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</si>
  <si>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</si>
  <si>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</si>
  <si>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</si>
  <si>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</si>
  <si>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</si>
  <si>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PARÂMETROS GLOBAIS DO SISTEMA — COMPOSIÇÃO DE CUSTOS UNITÁRIOS</t>
  </si>
  <si>
    <t>Todos os campos em AZUL são editáveis. Alterações recalculam automaticamente todo o sistema.</t>
  </si>
  <si>
    <t>1. IDENTIFICAÇÃO E LOCALIDADE</t>
  </si>
  <si>
    <t>Empresa / Contrato:</t>
  </si>
  <si>
    <t>BANCO DE DADOS — INFRAESTRUTURA</t>
  </si>
  <si>
    <t>Data de Referência:</t>
  </si>
  <si>
    <t>2026-04-01T03:00:00.000Z</t>
  </si>
  <si>
    <t>Localidade:</t>
  </si>
  <si>
    <t>Rio de Janeiro</t>
  </si>
  <si>
    <t>Fator Regional de Custo:</t>
  </si>
  <si>
    <t>Responsável Técnico:</t>
  </si>
  <si>
    <t>Engenheiro Orçamentista</t>
  </si>
  <si>
    <t>Fonte de Preços:</t>
  </si>
  <si>
    <t>2. BDI — BENEFÍCIOS E DESPESAS INDIRETAS</t>
  </si>
  <si>
    <t>Administração Central (AC):</t>
  </si>
  <si>
    <t>Taxa de Risco (R):</t>
  </si>
  <si>
    <t>Seguros e Garantias (SG):</t>
  </si>
  <si>
    <t>Despesas Financeiras (DF):</t>
  </si>
  <si>
    <t>Lucro (L):</t>
  </si>
  <si>
    <t>Tributos (T — ISS+PIS+COFINS):</t>
  </si>
  <si>
    <t>BDI calculado pela fórmula:</t>
  </si>
  <si>
    <t>BDI FIXO (manual — 0 = usar calculado):</t>
  </si>
  <si>
    <t>BDI APLICADO (usado no sistema):</t>
  </si>
  <si>
    <t>3. ENCARGOS SOCIAIS — Escolha o regime em D18</t>
  </si>
  <si>
    <t>Regime de tributação:</t>
  </si>
  <si>
    <t>NÃO DESONERADO</t>
  </si>
  <si>
    <t>Edite D18: NÃO DESONERADO ou DESONERADO</t>
  </si>
  <si>
    <t>Encargo</t>
  </si>
  <si>
    <t>Não Desonerado</t>
  </si>
  <si>
    <t>Desonerado</t>
  </si>
  <si>
    <t>VALOR APLICADO</t>
  </si>
  <si>
    <t>Observação</t>
  </si>
  <si>
    <t>INSS Patronal</t>
  </si>
  <si>
    <t>Desonerado = 0% (substituído por CPRB)</t>
  </si>
  <si>
    <t>Férias (1/3 constitucional)</t>
  </si>
  <si>
    <t>11,11% sobre salário base</t>
  </si>
  <si>
    <t>13º Salário</t>
  </si>
  <si>
    <t>INSS s/ férias e 13º</t>
  </si>
  <si>
    <t>Incide sobre verbas adicionais</t>
  </si>
  <si>
    <t>Aviso Prévio / Rescisão</t>
  </si>
  <si>
    <t>SESI/SENAI/SEBRAE/outros</t>
  </si>
  <si>
    <t>SESI 1,5%, SENAI 1%, SEBRAE 0,6%, outros</t>
  </si>
  <si>
    <t>SAT/RAT</t>
  </si>
  <si>
    <t>Risco médio — obras de infraestrutura</t>
  </si>
  <si>
    <t>TOTAL ENCARGOS</t>
  </si>
  <si>
    <t>Multiplicador encargos (= 1 + total aplicado):</t>
  </si>
  <si>
    <t>← referenciado pelo BD_MÃO_DE_OBRA</t>
  </si>
  <si>
    <t>RESUMO DA CIDADE SELECIONADA</t>
  </si>
  <si>
    <t>Cidade:</t>
  </si>
  <si>
    <t>Cidade</t>
  </si>
  <si>
    <t>UF</t>
  </si>
  <si>
    <t>Fator Regional
(base Goiânia=1,000)</t>
  </si>
  <si>
    <t>Região</t>
  </si>
  <si>
    <t>BDI Referência
(%)</t>
  </si>
  <si>
    <t>Observações</t>
  </si>
  <si>
    <t>Goiânia</t>
  </si>
  <si>
    <t>GO</t>
  </si>
  <si>
    <t>Centro</t>
  </si>
  <si>
    <t>Capital — base de referência SINAPI</t>
  </si>
  <si>
    <t>Aparecida de Goiânia</t>
  </si>
  <si>
    <t>Região metropolitana Goiânia</t>
  </si>
  <si>
    <t>Anápolis</t>
  </si>
  <si>
    <t>Polo industrial — custo ligeiramente maior</t>
  </si>
  <si>
    <t>Rio Verde</t>
  </si>
  <si>
    <t>Sudoeste</t>
  </si>
  <si>
    <t>Polo do agronegócio — logística eleva custo</t>
  </si>
  <si>
    <t>Jataí</t>
  </si>
  <si>
    <t>Interior distante — frete maior</t>
  </si>
  <si>
    <t>Itumbiara</t>
  </si>
  <si>
    <t>Sul</t>
  </si>
  <si>
    <t>Próximo a MG — competitividade de mão de obra</t>
  </si>
  <si>
    <t>Caldas Novas</t>
  </si>
  <si>
    <t>Turismo — custo MO ligeiramente elevado</t>
  </si>
  <si>
    <t>Catalão</t>
  </si>
  <si>
    <t>Leste</t>
  </si>
  <si>
    <t>Mineração — demanda por MO especializada</t>
  </si>
  <si>
    <t>Luziânia</t>
  </si>
  <si>
    <t>Entorno DF</t>
  </si>
  <si>
    <t>Entorno DF — oferta de MO maior</t>
  </si>
  <si>
    <t>Formosa</t>
  </si>
  <si>
    <t>Entorno DF — referência normal</t>
  </si>
  <si>
    <t>Planaltina</t>
  </si>
  <si>
    <t>Adjacente ao DF</t>
  </si>
  <si>
    <t>Valparaíso de Goiás</t>
  </si>
  <si>
    <t>Entorno DF — maior oferta de MO</t>
  </si>
  <si>
    <t>Trindade</t>
  </si>
  <si>
    <t>Metropolitana — sem frete adicional</t>
  </si>
  <si>
    <t>Senador Canedo</t>
  </si>
  <si>
    <t>Metropolitana Goiânia</t>
  </si>
  <si>
    <t>Goianésia</t>
  </si>
  <si>
    <t>Norte</t>
  </si>
  <si>
    <t>Interior Norte — logística moderada</t>
  </si>
  <si>
    <t>Jaraguá</t>
  </si>
  <si>
    <t>Centro-Norte</t>
  </si>
  <si>
    <t>Distância de Goiânia eleva frete</t>
  </si>
  <si>
    <t>Inhumas</t>
  </si>
  <si>
    <t>Próximo à capital</t>
  </si>
  <si>
    <t>Uruaçu</t>
  </si>
  <si>
    <t>Interior — frete elevado</t>
  </si>
  <si>
    <t>Minaçu</t>
  </si>
  <si>
    <t>Remoto — custo logístico alto, mineração</t>
  </si>
  <si>
    <t>Porangatu</t>
  </si>
  <si>
    <t>Interior Norte — acesso limitado</t>
  </si>
  <si>
    <t>Ceres</t>
  </si>
  <si>
    <t>Vale do São Patrício</t>
  </si>
  <si>
    <t>Rubiataba</t>
  </si>
  <si>
    <t>Interior — frete moderado</t>
  </si>
  <si>
    <t>Iporá</t>
  </si>
  <si>
    <t>Oeste</t>
  </si>
  <si>
    <t>Interior Oeste — logística elevada</t>
  </si>
  <si>
    <t>Jussara</t>
  </si>
  <si>
    <t>Interior distante</t>
  </si>
  <si>
    <t>Aragarças</t>
  </si>
  <si>
    <t>Fronteira MT — custo logístico alto</t>
  </si>
  <si>
    <t>Barra do Garças</t>
  </si>
  <si>
    <t>MT</t>
  </si>
  <si>
    <t>Noroeste</t>
  </si>
  <si>
    <t>Fronteira GO/MT</t>
  </si>
  <si>
    <t>Mineiros</t>
  </si>
  <si>
    <t>Interior Sudoeste</t>
  </si>
  <si>
    <t>Quirinópolis</t>
  </si>
  <si>
    <t>Interior Sul</t>
  </si>
  <si>
    <t>Morrinhos</t>
  </si>
  <si>
    <t>Próximo Caldas Novas</t>
  </si>
  <si>
    <t>Pires do Rio</t>
  </si>
  <si>
    <t>Interior Leste</t>
  </si>
  <si>
    <t>Cristalina</t>
  </si>
  <si>
    <t>Agricultura — logística normal</t>
  </si>
  <si>
    <t>Niquelândia</t>
  </si>
  <si>
    <t>Mineração — custo MO elevado</t>
  </si>
  <si>
    <t>Campos Belos</t>
  </si>
  <si>
    <t>Extremo Norte — maior frete</t>
  </si>
  <si>
    <t>Posse</t>
  </si>
  <si>
    <t>Nordeste</t>
  </si>
  <si>
    <t>Nordeste Goiano — logística difícil</t>
  </si>
  <si>
    <t>São Luís de Montes Belos</t>
  </si>
  <si>
    <t>Interior Centro-Oeste</t>
  </si>
  <si>
    <t>Palmeiras de Goiás</t>
  </si>
  <si>
    <t>Centro-Sul</t>
  </si>
  <si>
    <t>Interior sul da capital</t>
  </si>
  <si>
    <t>Silvânia</t>
  </si>
  <si>
    <t>Interior moderado</t>
  </si>
  <si>
    <t>Itapaci</t>
  </si>
  <si>
    <t>Vale do São Patrício — norte</t>
  </si>
  <si>
    <t>Nova Crixás</t>
  </si>
  <si>
    <t>Garimpo — custo elevado</t>
  </si>
  <si>
    <t>Colinas do Sul</t>
  </si>
  <si>
    <t>Chapada dos Veadeiros — acesso difícil</t>
  </si>
  <si>
    <t>Alto Paraíso de Goiás</t>
  </si>
  <si>
    <t>Turismo/ecoturismo — custo alto</t>
  </si>
  <si>
    <t>São Domingos</t>
  </si>
  <si>
    <t>Extremo Leste — sertão</t>
  </si>
  <si>
    <t>Paraúna</t>
  </si>
  <si>
    <t>Caçu</t>
  </si>
  <si>
    <t>Serranópolis</t>
  </si>
  <si>
    <t>Interior remoto</t>
  </si>
  <si>
    <t>Chapadão do Céu</t>
  </si>
  <si>
    <t>Agronegócio fronteira MS</t>
  </si>
  <si>
    <t>Doverlândia</t>
  </si>
  <si>
    <t>Extremo Sudoeste</t>
  </si>
  <si>
    <t>Piranhas</t>
  </si>
  <si>
    <t>Rio Araguaia</t>
  </si>
  <si>
    <t>Aruanã</t>
  </si>
  <si>
    <t>Turismo Araguaia — custo logístico alto</t>
  </si>
  <si>
    <t>Padre Bernardo</t>
  </si>
  <si>
    <t>5. CRONOGRAMA DA OBRA</t>
  </si>
  <si>
    <t>Datas em AZUL são editáveis. Duração, prazo em meses e dias úteis são calculados automaticamente.</t>
  </si>
  <si>
    <t>Campo</t>
  </si>
  <si>
    <t>Valor</t>
  </si>
  <si>
    <t>Info Calculada</t>
  </si>
  <si>
    <t>Data de Início:</t>
  </si>
  <si>
    <t>Duração Total:</t>
  </si>
  <si>
    <t>Data de Término:</t>
  </si>
  <si>
    <t>Meses Completos:</t>
  </si>
  <si>
    <t>Dias Úteis (estimado):</t>
  </si>
  <si>
    <t>% Tempo Decorrido:</t>
  </si>
  <si>
    <t>Status da Obra:</t>
  </si>
  <si>
    <t>Dias Úteis Restantes:</t>
  </si>
  <si>
    <t>Semanas Totais:</t>
  </si>
  <si>
    <t>Ano de Referência:</t>
  </si>
  <si>
    <t>6. PRATICABILIDADE DA OBRA — ANÁLISE DE VIABILIDADE POR MÊS</t>
  </si>
  <si>
    <t>Praticabilidade calculada com base no município selecionado (B6) e nas datas de início/término (B89/B90). Meses em vermelho = restrição crítica.</t>
  </si>
  <si>
    <t>Mês</t>
  </si>
  <si>
    <t>Período
da Obra</t>
  </si>
  <si>
    <t>Estação
Climática</t>
  </si>
  <si>
    <t>Chuva Média
(mm/mês)</t>
  </si>
  <si>
    <t>Terraplanagem</t>
  </si>
  <si>
    <t>Pavimentação</t>
  </si>
  <si>
    <t>Drenagem</t>
  </si>
  <si>
    <t>Praticabilidade
Geral</t>
  </si>
  <si>
    <t>[TABELA CLIMÁTICA — NÃO EDITAR]</t>
  </si>
  <si>
    <t>Mês_Num</t>
  </si>
  <si>
    <t>Mês_Nome</t>
  </si>
  <si>
    <t>Chuva_mm</t>
  </si>
  <si>
    <t>Estação</t>
  </si>
  <si>
    <t>Fator_Terr</t>
  </si>
  <si>
    <t>Fator_Pavim</t>
  </si>
  <si>
    <t>Fator_Dren</t>
  </si>
  <si>
    <t>Centro-Oeste</t>
  </si>
  <si>
    <t>Janeiro</t>
  </si>
  <si>
    <t>Chuva</t>
  </si>
  <si>
    <t>Fevereiro</t>
  </si>
  <si>
    <t>Março</t>
  </si>
  <si>
    <t>Abril</t>
  </si>
  <si>
    <t>Transição</t>
  </si>
  <si>
    <t>Maio</t>
  </si>
  <si>
    <t>Seca</t>
  </si>
  <si>
    <t>Junho</t>
  </si>
  <si>
    <t>Julho</t>
  </si>
  <si>
    <t>Agosto</t>
  </si>
  <si>
    <t>Setembro</t>
  </si>
  <si>
    <t>Outubro</t>
  </si>
  <si>
    <t>Novembro</t>
  </si>
  <si>
    <t>Dezembro</t>
  </si>
  <si>
    <t>Sudeste</t>
  </si>
  <si>
    <t>Chuva uniforme</t>
  </si>
  <si>
    <t>Seca/Pré-chuva</t>
  </si>
  <si>
    <t>Chuva intensa</t>
  </si>
  <si>
    <t>Pré-chuva</t>
  </si>
  <si>
    <t>Seca relativa</t>
  </si>
  <si>
    <t>BD_MÃO_DE_OBRA — BANCO DE DADOS DE MÃO DE OBRA</t>
  </si>
  <si>
    <t>Custo Horário Total = Salário Base (R$/h) × Multiplicador de Encargos (PARÂMETROS!B30). Campos azuis são editáveis.</t>
  </si>
  <si>
    <t>Tipo
(CLT/PJ)</t>
  </si>
  <si>
    <t>Salário
Mensal (R$)</t>
  </si>
  <si>
    <t>Horas
/Mês</t>
  </si>
  <si>
    <t>Salário
Base (R$/h)</t>
  </si>
  <si>
    <t>Encargos
Aplicados</t>
  </si>
  <si>
    <t>Custo Horário
c/ Encargos</t>
  </si>
  <si>
    <t>Data Atualização</t>
  </si>
  <si>
    <t>CLT</t>
  </si>
  <si>
    <t>Ajudante Especializado</t>
  </si>
  <si>
    <t>Apontador Líder</t>
  </si>
  <si>
    <t>Auxiliar de Almoxarife</t>
  </si>
  <si>
    <t>Encarregado Geral Sênior</t>
  </si>
  <si>
    <t>Encarregado de Água/Esgoto</t>
  </si>
  <si>
    <t>Gerente de Contrato Sênior</t>
  </si>
  <si>
    <t>Motorista Caminhão Basculante</t>
  </si>
  <si>
    <t>Motorista Caminhão Pipa</t>
  </si>
  <si>
    <t>Motorista Caminhão Comboio</t>
  </si>
  <si>
    <t>Motorista de Ônibus</t>
  </si>
  <si>
    <t>Operador de Retroescavadeira</t>
  </si>
  <si>
    <t>Técnico de Enfermagem</t>
  </si>
  <si>
    <t>Operador de Máquinas</t>
  </si>
  <si>
    <t>Motorista Caminhão Munck</t>
  </si>
  <si>
    <t>Mecânico</t>
  </si>
  <si>
    <t>Mestre de Obras</t>
  </si>
  <si>
    <t>Operador de Vibroacabadora</t>
  </si>
  <si>
    <t>Motorista Caminhão Prancha</t>
  </si>
  <si>
    <t>Operador de Fresadora</t>
  </si>
  <si>
    <t>BD_EQUIPAMENTOS — BANCO DE DADOS DE EQUIPAMENTOS</t>
  </si>
  <si>
    <t>Custo Horário Total = Custo Produtivo (locação ou depreciação) + Custo Manutenção. Campos azuis são editáveis.</t>
  </si>
  <si>
    <t>Tipo
(próprio/loc.)</t>
  </si>
  <si>
    <t>Custo Produtivo
(R$/h)</t>
  </si>
  <si>
    <t>% Manutenção</t>
  </si>
  <si>
    <t>Custo Manutenção
(R$/h)</t>
  </si>
  <si>
    <t>Custo Horário
Total (R$/h)</t>
  </si>
  <si>
    <t>Status</t>
  </si>
  <si>
    <t>Custo Mensal
(R$/mês)</t>
  </si>
  <si>
    <t>Automóvel (veículo leve)</t>
  </si>
  <si>
    <t>locação</t>
  </si>
  <si>
    <t>Betoneira 400L</t>
  </si>
  <si>
    <t>próprio</t>
  </si>
  <si>
    <t>Bogie Vibratório Tampão</t>
  </si>
  <si>
    <t>Bulldozer 20t (300HP)</t>
  </si>
  <si>
    <t>Caminhão Basculante 10m³</t>
  </si>
  <si>
    <t>Caminhão Basculante 12m³</t>
  </si>
  <si>
    <t>Caminhão Basculante 14m³</t>
  </si>
  <si>
    <t>Caminhão Basculante 16m³</t>
  </si>
  <si>
    <t>Caminhão Basculante 6m³</t>
  </si>
  <si>
    <t>Caminhão Pipa 10.000L</t>
  </si>
  <si>
    <t>Caminhão Poliguindaste</t>
  </si>
  <si>
    <t>Caminhão Comboio</t>
  </si>
  <si>
    <t>Caminhonete (veículo leve)</t>
  </si>
  <si>
    <t>Carregadeira de Pneu 150HP</t>
  </si>
  <si>
    <t>Distribuidor de Brita</t>
  </si>
  <si>
    <t>Escavadeira Hidráulica 22t</t>
  </si>
  <si>
    <t>Escavadeira Hidráulica 28t</t>
  </si>
  <si>
    <t>Escavadeira Hidráulica 38t</t>
  </si>
  <si>
    <t>Escavadeira Hidráulica 48t</t>
  </si>
  <si>
    <t>Espargidor de Ligante Betuminoso</t>
  </si>
  <si>
    <t>Compactador Vibratório Mão</t>
  </si>
  <si>
    <t>Fresadora de Pavimento</t>
  </si>
  <si>
    <t>Trator de Pneu 85HP</t>
  </si>
  <si>
    <t>Trator de Esteiras 20t (300HP)</t>
  </si>
  <si>
    <t>Trator de Esteiras 30t (440HP)</t>
  </si>
  <si>
    <t>Retroescavadeira 75HP</t>
  </si>
  <si>
    <t>Mini Escavadeira 2t</t>
  </si>
  <si>
    <t>Motoniveladora 120HP</t>
  </si>
  <si>
    <t>Motoniveladora 140HP</t>
  </si>
  <si>
    <t>Motoniveladora 180HP</t>
  </si>
  <si>
    <t>Motosserra</t>
  </si>
  <si>
    <t>Ônibus</t>
  </si>
  <si>
    <t>Placa Vibratória 85kg</t>
  </si>
  <si>
    <t>Plataforma Elevatória</t>
  </si>
  <si>
    <t>Rolo Compactador Pé-de-Carneiro 10t</t>
  </si>
  <si>
    <t>Rolo Compactador Liso 10t</t>
  </si>
  <si>
    <t>Rolo Compactador Pneu 16t</t>
  </si>
  <si>
    <t>Serra Circular</t>
  </si>
  <si>
    <t>Trator Agrícola 75HP Com Grade</t>
  </si>
  <si>
    <t>Vibrador de Imersão</t>
  </si>
  <si>
    <t>Vibroacabadora de Asfalto</t>
  </si>
  <si>
    <t>Van / Microônibus</t>
  </si>
  <si>
    <t>Usina de Asfalto</t>
  </si>
  <si>
    <t>Perfuratriz Hidráulica</t>
  </si>
  <si>
    <t>Guindaste Hidráulico 25t</t>
  </si>
  <si>
    <t>Caminhão Munck</t>
  </si>
  <si>
    <t>Bobcat / Minicarregadeira</t>
  </si>
  <si>
    <t>Compressor de Ar</t>
  </si>
  <si>
    <t>Rompedor Hidráulico</t>
  </si>
  <si>
    <t>Valetadeira / Trincheira</t>
  </si>
  <si>
    <t>Balsa / Rebocador</t>
  </si>
  <si>
    <t>Gerador de Energia 60kVA</t>
  </si>
  <si>
    <t>Caminhão Carroceria</t>
  </si>
  <si>
    <t>BD_MATERIAIS — BANCO DE DADOS DE MATERIAIS</t>
  </si>
  <si>
    <t>Células em AMARELO = cotação desatualizada (&gt;90 dias). Campos azuis são editáveis.</t>
  </si>
  <si>
    <t>Preço Unitário
(R$)</t>
  </si>
  <si>
    <t>Fornecedor
Referência</t>
  </si>
  <si>
    <t>Fonte/Origem</t>
  </si>
  <si>
    <t>Areia Grossa Lavada</t>
  </si>
  <si>
    <t>m³</t>
  </si>
  <si>
    <t>Pedreira Local</t>
  </si>
  <si>
    <t>Cotação Mercado</t>
  </si>
  <si>
    <t>Areia Média Lavada</t>
  </si>
  <si>
    <t>Areia Fina</t>
  </si>
  <si>
    <t>Brita 01 (Pedrisco)</t>
  </si>
  <si>
    <t>Brita 02</t>
  </si>
  <si>
    <t>Brita 03</t>
  </si>
  <si>
    <t>Brita 04 (Rachão)</t>
  </si>
  <si>
    <t>Pó de Pedra</t>
  </si>
  <si>
    <t>Rachão Compactado</t>
  </si>
  <si>
    <t>BGTC (Brita Graduada Tratada c/ Cimento)</t>
  </si>
  <si>
    <t>Fabricante</t>
  </si>
  <si>
    <t>CCR (Concreto Compactado c/ Rolo)</t>
  </si>
  <si>
    <t>Usina Local</t>
  </si>
  <si>
    <t>SICRO3</t>
  </si>
  <si>
    <t>CAP 50/70 (Cimento Asfáltico)</t>
  </si>
  <si>
    <t>t</t>
  </si>
  <si>
    <t>Distribuidora</t>
  </si>
  <si>
    <t>Greca</t>
  </si>
  <si>
    <t>RR-2C (Emulsão Catiônica Ruptura Média)</t>
  </si>
  <si>
    <t>SINAPI GO</t>
  </si>
  <si>
    <t>Tinta Betuminosa (Pintura Ligação RL-1C)</t>
  </si>
  <si>
    <t>Tubo PVC PBA D=50mm</t>
  </si>
  <si>
    <t>Tigre/Amanco</t>
  </si>
  <si>
    <t>Tabela Fabricante</t>
  </si>
  <si>
    <t>Tubo PVC PBA D=75mm</t>
  </si>
  <si>
    <t>Tubo PVC PBA D=100mm</t>
  </si>
  <si>
    <t>Tubo PVC DEFOFO D=100mm</t>
  </si>
  <si>
    <t>Saint-Gobain</t>
  </si>
  <si>
    <t>Tubo PVC DEFOFO D=150mm</t>
  </si>
  <si>
    <t>Tubo PVC DEFOFO D=200mm</t>
  </si>
  <si>
    <t>Tubo PVC DEFOFO D=250mm</t>
  </si>
  <si>
    <t>Tubo PVC DEFOFO D=300mm</t>
  </si>
  <si>
    <t>BSTC D=1,00m PA1 (tubo)</t>
  </si>
  <si>
    <t>Precon/NovaPipe</t>
  </si>
  <si>
    <t>BSTC D=1,00m PA2 (tubo)</t>
  </si>
  <si>
    <t>BSTC D=1,20m PA2 (tubo)</t>
  </si>
  <si>
    <t>BSTC D=1,20m PA3 (tubo)</t>
  </si>
  <si>
    <t>BDTC D=1,00m PA1 (tubo duplo)</t>
  </si>
  <si>
    <t>BDTC D=1,00m PA2 (tubo duplo)</t>
  </si>
  <si>
    <t>BDTC D=1,20m PA2</t>
  </si>
  <si>
    <t>BTTC D=1,20m PA2 (tubo triplo)</t>
  </si>
  <si>
    <t>Piso Intertravado 10cm</t>
  </si>
  <si>
    <t>m²</t>
  </si>
  <si>
    <t>Cerâmica Local</t>
  </si>
  <si>
    <t>Guia de Concreto 1,00×0,30×0,15m</t>
  </si>
  <si>
    <t>Artefato Local</t>
  </si>
  <si>
    <t>Manta Geotêxtil Bidim OP-30</t>
  </si>
  <si>
    <t>Cimento CP-II-E 32 (saco 50kg)</t>
  </si>
  <si>
    <t>sc</t>
  </si>
  <si>
    <t>Votorantim</t>
  </si>
  <si>
    <t>Aço CA-50 (barra 12mm)</t>
  </si>
  <si>
    <t>Gerdau</t>
  </si>
  <si>
    <t>Dreno (brita + geotêxtil + tubo PVC)</t>
  </si>
  <si>
    <t>Composição</t>
  </si>
  <si>
    <t>Emulsão RR-2C — imprimação (0,8 kg/m²)</t>
  </si>
  <si>
    <t>Calc. consumo</t>
  </si>
  <si>
    <t xml:space="preserve">CM 30 </t>
  </si>
  <si>
    <t xml:space="preserve">CBUQ Faixa C </t>
  </si>
  <si>
    <t>THUM - MT</t>
  </si>
  <si>
    <t>TRANSPORTE COM CAMINHÃO BASCULANTE DE 12 M³-CBUQ</t>
  </si>
  <si>
    <t>TXKM</t>
  </si>
  <si>
    <t xml:space="preserve">Fornecedor
</t>
  </si>
  <si>
    <t>BD_CIDADES — MUNICÍPIOS DO BRASIL (IBGE)</t>
  </si>
  <si>
    <t>Município</t>
  </si>
  <si>
    <t>Fator Regional</t>
  </si>
  <si>
    <t>BDI Ref. (%)</t>
  </si>
  <si>
    <t>Cruzeiro do Sul</t>
  </si>
  <si>
    <t>AC</t>
  </si>
  <si>
    <t>Feijó</t>
  </si>
  <si>
    <t>Mâncio Lima</t>
  </si>
  <si>
    <t>Rio Branco</t>
  </si>
  <si>
    <t>Sena Madureira</t>
  </si>
  <si>
    <t>Tarauacá</t>
  </si>
  <si>
    <t>Arapiraca</t>
  </si>
  <si>
    <t>AL</t>
  </si>
  <si>
    <t>Maceió</t>
  </si>
  <si>
    <t>Palmeira dos Índios</t>
  </si>
  <si>
    <t>Penedo</t>
  </si>
  <si>
    <t>São Luís do Quitunde</t>
  </si>
  <si>
    <t>União dos Palmares</t>
  </si>
  <si>
    <t>Laranjal do Jari</t>
  </si>
  <si>
    <t>AP</t>
  </si>
  <si>
    <t>Macapá</t>
  </si>
  <si>
    <t>Oiapoque</t>
  </si>
  <si>
    <t>Santana</t>
  </si>
  <si>
    <t>Coari</t>
  </si>
  <si>
    <t>AM</t>
  </si>
  <si>
    <t>Itacoatiara</t>
  </si>
  <si>
    <t>Manacapuru</t>
  </si>
  <si>
    <t>Manaus</t>
  </si>
  <si>
    <t>Maués</t>
  </si>
  <si>
    <t>Parintins</t>
  </si>
  <si>
    <t>Tefé</t>
  </si>
  <si>
    <t>Alagoinhas</t>
  </si>
  <si>
    <t>BA</t>
  </si>
  <si>
    <t>Barreiras</t>
  </si>
  <si>
    <t>Brumado</t>
  </si>
  <si>
    <t>Camaçari</t>
  </si>
  <si>
    <t>Feira de Santana</t>
  </si>
  <si>
    <t>Ilhéus</t>
  </si>
  <si>
    <t>Itabuna</t>
  </si>
  <si>
    <t>Jequié</t>
  </si>
  <si>
    <t>Juazeiro</t>
  </si>
  <si>
    <t>Lauro de Freitas</t>
  </si>
  <si>
    <t>Porto Seguro</t>
  </si>
  <si>
    <t>Salvador</t>
  </si>
  <si>
    <t>Santo Antônio de Jesus</t>
  </si>
  <si>
    <t>Teixeira de Freitas</t>
  </si>
  <si>
    <t>Vitória da Conquista</t>
  </si>
  <si>
    <t>Caucaia</t>
  </si>
  <si>
    <t>CE</t>
  </si>
  <si>
    <t>Crato</t>
  </si>
  <si>
    <t>Fortaleza</t>
  </si>
  <si>
    <t>Juazeiro do Norte</t>
  </si>
  <si>
    <t>Maracanaú</t>
  </si>
  <si>
    <t>Sobral</t>
  </si>
  <si>
    <t>Brasília</t>
  </si>
  <si>
    <t>DF</t>
  </si>
  <si>
    <t>Cariacica</t>
  </si>
  <si>
    <t>ES</t>
  </si>
  <si>
    <t>Cachoeiro de Itapemirim</t>
  </si>
  <si>
    <t>Colatina</t>
  </si>
  <si>
    <t>Guarapari</t>
  </si>
  <si>
    <t>Linhares</t>
  </si>
  <si>
    <t>Serra</t>
  </si>
  <si>
    <t>Vila Velha</t>
  </si>
  <si>
    <t>Vitória</t>
  </si>
  <si>
    <t>Açailândia</t>
  </si>
  <si>
    <t>MA</t>
  </si>
  <si>
    <t>Bacabal</t>
  </si>
  <si>
    <t>Caxias</t>
  </si>
  <si>
    <t>Imperatriz</t>
  </si>
  <si>
    <t>São Luís</t>
  </si>
  <si>
    <t>Timon</t>
  </si>
  <si>
    <t>Alta Floresta</t>
  </si>
  <si>
    <t>Cáceres</t>
  </si>
  <si>
    <t>Cuiabá</t>
  </si>
  <si>
    <t>Lucas do Rio Verde</t>
  </si>
  <si>
    <t>Rondonópolis</t>
  </si>
  <si>
    <t>Sinop</t>
  </si>
  <si>
    <t>Sorriso</t>
  </si>
  <si>
    <t>Tangará da Serra</t>
  </si>
  <si>
    <t>Várzea Grande</t>
  </si>
  <si>
    <t>Campo Grande</t>
  </si>
  <si>
    <t>MS</t>
  </si>
  <si>
    <t>Corumbá</t>
  </si>
  <si>
    <t>Dourados</t>
  </si>
  <si>
    <t>Ponta Porã</t>
  </si>
  <si>
    <t>Três Lagoas</t>
  </si>
  <si>
    <t>Araxá</t>
  </si>
  <si>
    <t>MG</t>
  </si>
  <si>
    <t>Barbacena</t>
  </si>
  <si>
    <t>Betim</t>
  </si>
  <si>
    <t>Belo Horizonte</t>
  </si>
  <si>
    <t>Contagem</t>
  </si>
  <si>
    <t>Divinópolis</t>
  </si>
  <si>
    <t>Governador Valadares</t>
  </si>
  <si>
    <t>Ipatinga</t>
  </si>
  <si>
    <t>Juiz de Fora</t>
  </si>
  <si>
    <t>Lavras</t>
  </si>
  <si>
    <t>Montes Claros</t>
  </si>
  <si>
    <t>Muriaé</t>
  </si>
  <si>
    <t>Patos de Minas</t>
  </si>
  <si>
    <t>Poços de Caldas</t>
  </si>
  <si>
    <t>Pouso Alegre</t>
  </si>
  <si>
    <t>Ribeirão das Neves</t>
  </si>
  <si>
    <t>Sete Lagoas</t>
  </si>
  <si>
    <t>Uberlândia</t>
  </si>
  <si>
    <t>Uberaba</t>
  </si>
  <si>
    <t>Varginha</t>
  </si>
  <si>
    <t>Altamira</t>
  </si>
  <si>
    <t>PA</t>
  </si>
  <si>
    <t>Ananindeua</t>
  </si>
  <si>
    <t>Belém</t>
  </si>
  <si>
    <t>Castanhal</t>
  </si>
  <si>
    <t>Marabá</t>
  </si>
  <si>
    <t>Parauapebas</t>
  </si>
  <si>
    <t>Santarém</t>
  </si>
  <si>
    <t>Bayeux</t>
  </si>
  <si>
    <t>PB</t>
  </si>
  <si>
    <t>Campina Grande</t>
  </si>
  <si>
    <t>João Pessoa</t>
  </si>
  <si>
    <t>Patos</t>
  </si>
  <si>
    <t>Santa Rita</t>
  </si>
  <si>
    <t>Sousa</t>
  </si>
  <si>
    <t>Apucarana</t>
  </si>
  <si>
    <t>PR</t>
  </si>
  <si>
    <t>Cascavel</t>
  </si>
  <si>
    <t>Colombo</t>
  </si>
  <si>
    <t>Curitiba</t>
  </si>
  <si>
    <t>Foz do Iguaçu</t>
  </si>
  <si>
    <t>Guarapuava</t>
  </si>
  <si>
    <t>Londrina</t>
  </si>
  <si>
    <t>Maringá</t>
  </si>
  <si>
    <t>Paranaguá</t>
  </si>
  <si>
    <t>Ponta Grossa</t>
  </si>
  <si>
    <t>São José dos Pinhais</t>
  </si>
  <si>
    <t>Toledo</t>
  </si>
  <si>
    <t>Caruaru</t>
  </si>
  <si>
    <t>PE</t>
  </si>
  <si>
    <t>Garanhuns</t>
  </si>
  <si>
    <t>Olinda</t>
  </si>
  <si>
    <t>Petrolina</t>
  </si>
  <si>
    <t>Recife</t>
  </si>
  <si>
    <t>Serra Talhada</t>
  </si>
  <si>
    <t>Parnaíba</t>
  </si>
  <si>
    <t>PI</t>
  </si>
  <si>
    <t>Picos</t>
  </si>
  <si>
    <t>Teresina</t>
  </si>
  <si>
    <t>Belford Roxo</t>
  </si>
  <si>
    <t>RJ</t>
  </si>
  <si>
    <t>Campos dos Goytacazes</t>
  </si>
  <si>
    <t>Duque de Caxias</t>
  </si>
  <si>
    <t>Macaé</t>
  </si>
  <si>
    <t>Niterói</t>
  </si>
  <si>
    <t>Nova Friburgo</t>
  </si>
  <si>
    <t>Nova Iguaçu</t>
  </si>
  <si>
    <t>Petrópolis</t>
  </si>
  <si>
    <t>São Gonçalo</t>
  </si>
  <si>
    <t>São João de Meriti</t>
  </si>
  <si>
    <t>Volta Redonda</t>
  </si>
  <si>
    <t>Caicó</t>
  </si>
  <si>
    <t>RN</t>
  </si>
  <si>
    <t>Mossoró</t>
  </si>
  <si>
    <t>Natal</t>
  </si>
  <si>
    <t>Parnamirim</t>
  </si>
  <si>
    <t>Bagé</t>
  </si>
  <si>
    <t>RS</t>
  </si>
  <si>
    <t>Canoas</t>
  </si>
  <si>
    <t>Caxias do Sul</t>
  </si>
  <si>
    <t>Gravataí</t>
  </si>
  <si>
    <t>Novo Hamburgo</t>
  </si>
  <si>
    <t>Passo Fundo</t>
  </si>
  <si>
    <t>Pelotas</t>
  </si>
  <si>
    <t>Porto Alegre</t>
  </si>
  <si>
    <t>Santa Maria</t>
  </si>
  <si>
    <t>São Leopoldo</t>
  </si>
  <si>
    <t>Uruguaiana</t>
  </si>
  <si>
    <t>Ariquemes</t>
  </si>
  <si>
    <t>RO</t>
  </si>
  <si>
    <t>Ji-Paraná</t>
  </si>
  <si>
    <t>Porto Velho</t>
  </si>
  <si>
    <t>Vilhena</t>
  </si>
  <si>
    <t>Boa Vista</t>
  </si>
  <si>
    <t>RR</t>
  </si>
  <si>
    <t>Caracaraí</t>
  </si>
  <si>
    <t>Balneário Camboriú</t>
  </si>
  <si>
    <t>SC</t>
  </si>
  <si>
    <t>Blumenau</t>
  </si>
  <si>
    <t>Chapecó</t>
  </si>
  <si>
    <t>Criciúma</t>
  </si>
  <si>
    <t>Florianópolis</t>
  </si>
  <si>
    <t>Itajaí</t>
  </si>
  <si>
    <t>Joinville</t>
  </si>
  <si>
    <t>Lages</t>
  </si>
  <si>
    <t>São José</t>
  </si>
  <si>
    <t>Bauru</t>
  </si>
  <si>
    <t>SP</t>
  </si>
  <si>
    <t>Campinas</t>
  </si>
  <si>
    <t>Franca</t>
  </si>
  <si>
    <t>Guarulhos</t>
  </si>
  <si>
    <t>Jundiaí</t>
  </si>
  <si>
    <t>Mogi das Cruzes</t>
  </si>
  <si>
    <t>Osasco</t>
  </si>
  <si>
    <t>Piracicaba</t>
  </si>
  <si>
    <t>Presidente Prudente</t>
  </si>
  <si>
    <t>Ribeirão Preto</t>
  </si>
  <si>
    <t>Santo André</t>
  </si>
  <si>
    <t>Santos</t>
  </si>
  <si>
    <t>São Bernardo do Campo</t>
  </si>
  <si>
    <t>São José do Rio Preto</t>
  </si>
  <si>
    <t>São José dos Campos</t>
  </si>
  <si>
    <t>São Paulo</t>
  </si>
  <si>
    <t>Sorocaba</t>
  </si>
  <si>
    <t>Aracaju</t>
  </si>
  <si>
    <t>SE</t>
  </si>
  <si>
    <t>Itabaiana</t>
  </si>
  <si>
    <t>Lagarto</t>
  </si>
  <si>
    <t>Nossa Senhora do Socorro</t>
  </si>
  <si>
    <t>Araguaína</t>
  </si>
  <si>
    <t>TO</t>
  </si>
  <si>
    <t>Gurupi</t>
  </si>
  <si>
    <t>Palmas</t>
  </si>
  <si>
    <t>Porto Nacional</t>
  </si>
  <si>
    <t>BD_PRODUTIVIDADES — COMPOSIÇÃO DE EQUIPE E PRODUTIVIDADE POR SERVIÇO</t>
  </si>
  <si>
    <t>Produtividade = unidades/hora da equipe completa. G/H = custo total equipe/hora = soma de TODOS os profissionais/equipamentos da frota.</t>
  </si>
  <si>
    <t>Descrição do Serviço</t>
  </si>
  <si>
    <t>Hora/Unid
(h/un)</t>
  </si>
  <si>
    <t>Composição MO
(cód. BD_MO)</t>
  </si>
  <si>
    <t>Qtd. MO
(profis.)</t>
  </si>
  <si>
    <t>Custo MO
Equipe/h (R$)</t>
  </si>
  <si>
    <t>Composição Equip.
(cód. BD_EQ)</t>
  </si>
  <si>
    <t>Qtd. Equip.</t>
  </si>
  <si>
    <t>Custo Equip.
Frota/h (R$)</t>
  </si>
  <si>
    <t>Material Principal
(cód. BD_MAT)</t>
  </si>
  <si>
    <t>Custo Material
/un (R$)</t>
  </si>
  <si>
    <t>Supressão vegetal DAP≥0,30 e arbustos</t>
  </si>
  <si>
    <t>und</t>
  </si>
  <si>
    <t>P0062×1, P0001×3</t>
  </si>
  <si>
    <t>E0031×2</t>
  </si>
  <si>
    <t>—</t>
  </si>
  <si>
    <t>Limpeza camada vegetal 20cm</t>
  </si>
  <si>
    <t>P0040×1, P0001×2</t>
  </si>
  <si>
    <t>E0016×1</t>
  </si>
  <si>
    <t>Desmatamento, destocamento, limpeza</t>
  </si>
  <si>
    <t>P0040×1, P0048×1, P0001×3</t>
  </si>
  <si>
    <t>E0016×1, E0024×1</t>
  </si>
  <si>
    <t>Limpeza e carga de material</t>
  </si>
  <si>
    <t>Supressão c/ destocamento</t>
  </si>
  <si>
    <t>P0040×1, P0048×1, P0001×4</t>
  </si>
  <si>
    <t>Supressão baixa densidade</t>
  </si>
  <si>
    <t>P0062×1, P0001×2</t>
  </si>
  <si>
    <t>E0031×1, E0048×1</t>
  </si>
  <si>
    <t>Supressão média densidade</t>
  </si>
  <si>
    <t>P0040×1, P0062×1, P0001×3</t>
  </si>
  <si>
    <t>E0016×1, E0031×1</t>
  </si>
  <si>
    <t>Supressão alta densidade</t>
  </si>
  <si>
    <t>P0040×1, P0048×1, P0062×1, P0001×4</t>
  </si>
  <si>
    <t>E0016×1, E0024×1, E0031×1</t>
  </si>
  <si>
    <t>Corte/destocamento/romaneio</t>
  </si>
  <si>
    <t>P0048×1, P0001×3, P0022×1</t>
  </si>
  <si>
    <t>E0025×1</t>
  </si>
  <si>
    <t>Escavação canaletas</t>
  </si>
  <si>
    <t>P0044×1, P0001×2, P0022×1</t>
  </si>
  <si>
    <t>E0026×1</t>
  </si>
  <si>
    <t>Esc/carg/transp 1ªcat DMT≤2000m</t>
  </si>
  <si>
    <t>P0040×1, P0032×3, P0032×1, P0022×1</t>
  </si>
  <si>
    <t>E0016×1, E0007×3</t>
  </si>
  <si>
    <t>Esc/carg/transp 1ªcat DMT 2000-3000m</t>
  </si>
  <si>
    <t>P0040×1, P0032×4, P0032×1, P0022×1</t>
  </si>
  <si>
    <t>E0016×1, E0007×4</t>
  </si>
  <si>
    <t>Esc/carg/transp 2ªcat DMT≤2000m</t>
  </si>
  <si>
    <t>E0018×1, E0008×3</t>
  </si>
  <si>
    <t>Esc/carg/transp 2ªcat DMT 2000-3000m</t>
  </si>
  <si>
    <t>E0018×1, E0008×4</t>
  </si>
  <si>
    <t>Esc/carg/transp 3ªcat DMT≤2000m</t>
  </si>
  <si>
    <t>E0019×1, E0007×3</t>
  </si>
  <si>
    <t>Esc/carg/transp 3ªcat DMT 2000-3000m</t>
  </si>
  <si>
    <t>E0019×1, E0007×4</t>
  </si>
  <si>
    <t>Aterro compactado 100% PN</t>
  </si>
  <si>
    <t>P0043×1, P0046×1, P0033×1, P0046×1, P0022×1</t>
  </si>
  <si>
    <t>E0029×1, E0035×1, E0010×1</t>
  </si>
  <si>
    <t>Aterro compactado 100% PI</t>
  </si>
  <si>
    <t>P0043×1, P0046×1, P0033×1, P0047×1, P0022×1</t>
  </si>
  <si>
    <t>E0029×1, E0035×1, E0037×1, E0010×1</t>
  </si>
  <si>
    <t>Aterro executado em CCR</t>
  </si>
  <si>
    <t>P0043×1, P0046×1, P0046×1, P0022×1</t>
  </si>
  <si>
    <t>Espalhamento areia/pó de pedra 5cm</t>
  </si>
  <si>
    <t>P0043×1, P0046×1, P0022×1</t>
  </si>
  <si>
    <t>E0028×1, E0036×1</t>
  </si>
  <si>
    <t>Rebaixo terreno natural argiloso 20cm</t>
  </si>
  <si>
    <t>Espalhamento e compactação rachão</t>
  </si>
  <si>
    <t>Espalhamento e compactação BGTC</t>
  </si>
  <si>
    <t>Espalhamento pó de pedra</t>
  </si>
  <si>
    <t>E0028×1</t>
  </si>
  <si>
    <t>Corpo BSTC D=1,00m PA1 — Padrão VALEC</t>
  </si>
  <si>
    <t>P0020×1, P0037×2, P0001×2</t>
  </si>
  <si>
    <t>E0027×1, E0026×1</t>
  </si>
  <si>
    <t>Corpo BSTC D=1,00m PA2 — Padrão VALEC</t>
  </si>
  <si>
    <t>Corpo BSTC D=1,20m PA2 — Padrão VALEC</t>
  </si>
  <si>
    <t>Corpo BSTC D=1,20m PA3 — Padrão VALEC</t>
  </si>
  <si>
    <t>Corpo BDTC D=1,00m PA1</t>
  </si>
  <si>
    <t>Corpo BDTC D=1,00m PA2</t>
  </si>
  <si>
    <t>Corpo BDTC D=1,20m PA2</t>
  </si>
  <si>
    <t>Corpo BTTC D=1,20m PA2</t>
  </si>
  <si>
    <t>Corpo BSCC 1,50×2,00m — aterro 0-2m</t>
  </si>
  <si>
    <t>P0020×1, P0037×4, P0001×4</t>
  </si>
  <si>
    <t>E0027×1, E0026×1, E0002×1</t>
  </si>
  <si>
    <t>Corpo BSCC 2,00×1,50m — aterro 6-10m</t>
  </si>
  <si>
    <t>Corpo BSCC 2,00×2,00m — aterro 6-10m</t>
  </si>
  <si>
    <t>Corpo BSCC 2,50×2,50m — aterro 2-6m</t>
  </si>
  <si>
    <t>Corpo BSCC 3,00×2,50m — aterro 2-6m</t>
  </si>
  <si>
    <t>Corpo BDCC 2,00×2,00m — aterro 2-6m</t>
  </si>
  <si>
    <t>P0020×1, P0037×5, P0001×4</t>
  </si>
  <si>
    <t>Corpo BDCC 2,50×2,50m — aterro 10-15m</t>
  </si>
  <si>
    <t>Corpo BTCC 3,00×3,00m — aterro 2-6m</t>
  </si>
  <si>
    <t>P0020×1, P0037×6, P0001×4</t>
  </si>
  <si>
    <t>Boca tubulares</t>
  </si>
  <si>
    <t>UNID</t>
  </si>
  <si>
    <t>P0020×1, P0037×2, P0001×4</t>
  </si>
  <si>
    <t>E0016×1, E0026×1</t>
  </si>
  <si>
    <t>Boca celulares</t>
  </si>
  <si>
    <t>Tubo PVC PBA D=50mm — vala 1ªcat</t>
  </si>
  <si>
    <t>P0021×1, P0038×2, P0001×2</t>
  </si>
  <si>
    <t>E0026×1, E0027×1</t>
  </si>
  <si>
    <t>Tubo PVC PBA D=75mm — vala 1ªcat</t>
  </si>
  <si>
    <t>Tubo PVC PBA D=100mm — vala 1ªcat</t>
  </si>
  <si>
    <t>Tubulação água DEFOFO 100mm</t>
  </si>
  <si>
    <t>Tubulação água PVC PBA 150mm</t>
  </si>
  <si>
    <t>P0021×1, P0038×3, P0001×2</t>
  </si>
  <si>
    <t>Regularização sub-leito por compactação</t>
  </si>
  <si>
    <t>P0043×1, P0046×2, P0033×1, P0023×1</t>
  </si>
  <si>
    <t>E0028×1, E0036×1, E0010×1</t>
  </si>
  <si>
    <t>Reforço do subleito</t>
  </si>
  <si>
    <t>P0043×1, P0032×2, P0033×1, P0046×1, P0023×1</t>
  </si>
  <si>
    <t>E0028×1, E0035×1, E0010×1, E0008×2</t>
  </si>
  <si>
    <t>Sub-base estabilizada granulometricamente</t>
  </si>
  <si>
    <t>Base</t>
  </si>
  <si>
    <t>Imprimação</t>
  </si>
  <si>
    <t>P0041×1, P0033×1, P0079×1</t>
  </si>
  <si>
    <t>E0020×1, E0010×1</t>
  </si>
  <si>
    <t>Pintura de ligação</t>
  </si>
  <si>
    <t>CBUQ E=3,0cm</t>
  </si>
  <si>
    <t>P0081×1, P0046×1, P0047×1, P0032×1, P0023×1</t>
  </si>
  <si>
    <t>E0041×1, E0036×1, E0037×1, E0008×1</t>
  </si>
  <si>
    <t>Dreno de pavimento</t>
  </si>
  <si>
    <t>P0022×1, P0001×4</t>
  </si>
  <si>
    <t>Demolição de pavimento asfáltico</t>
  </si>
  <si>
    <t>P0040×1, P0032×2, P0040×1</t>
  </si>
  <si>
    <t>E0016×1, E0050×1, E0008×2</t>
  </si>
  <si>
    <t>Recomposição de pavimento asfáltico</t>
  </si>
  <si>
    <t>TSD</t>
  </si>
  <si>
    <t>P0041×1, P0015×1, P0033×1, P0079×1</t>
  </si>
  <si>
    <t>E0020×1, E0015×1, E0010×1</t>
  </si>
  <si>
    <t>Piso intertravado espessura 10cm</t>
  </si>
  <si>
    <t>P0022×1, P0037×4, P0001×4</t>
  </si>
  <si>
    <t>E0033×1, E0026×1</t>
  </si>
  <si>
    <t>Instalação guia 1,00×0,30×0,15</t>
  </si>
  <si>
    <t>P0022×1, P0039×2, P0001×2</t>
  </si>
  <si>
    <t>E0026×1, E0002×1</t>
  </si>
  <si>
    <t>Cercamento — mourão de eucalipto</t>
  </si>
  <si>
    <t>P0022×1, P0064×3</t>
  </si>
  <si>
    <t>E0001×1</t>
  </si>
  <si>
    <t>Cercamento — mourão de concreto</t>
  </si>
  <si>
    <t>Remoção de cerca</t>
  </si>
  <si>
    <t>P0022×1, P0001×2</t>
  </si>
  <si>
    <t>Aceiro</t>
  </si>
  <si>
    <t>Instalação de manta geotêxtil (Bidim)</t>
  </si>
  <si>
    <t>Implantação de eixo</t>
  </si>
  <si>
    <t>KM</t>
  </si>
  <si>
    <t>P0057×1, P0010×2</t>
  </si>
  <si>
    <t>E0013×1, E0042×1</t>
  </si>
  <si>
    <t>Assentamento piso intertravado (terceirizado)</t>
  </si>
  <si>
    <t>P0065×1, P0037×4, P0001×4</t>
  </si>
  <si>
    <t>Assentamento de guia (terceirizado)</t>
  </si>
  <si>
    <t>P0065×1, P0039×2, P0001×2</t>
  </si>
  <si>
    <t>Rejuntamento piso intertravado</t>
  </si>
  <si>
    <t>P0001×2</t>
  </si>
  <si>
    <t>OBS.:</t>
  </si>
  <si>
    <t>SER-021</t>
  </si>
  <si>
    <t xml:space="preserve">ASSENTAMENTO PISO INTERTRAVADO </t>
  </si>
  <si>
    <t>SER-022</t>
  </si>
  <si>
    <t>ASSENTAMENTO DE GUIA</t>
  </si>
  <si>
    <t>SER-023</t>
  </si>
  <si>
    <t>REJUNTAMENTO PISO INTERTRAVADO</t>
  </si>
  <si>
    <t>SER-024</t>
  </si>
  <si>
    <t xml:space="preserve">IMPRIMAÇÃO </t>
  </si>
  <si>
    <t>SER-025</t>
  </si>
  <si>
    <t>PINTURA DE LIGAÇÃO</t>
  </si>
  <si>
    <t>SER-026</t>
  </si>
  <si>
    <t>APLICAÇÃO DE CBUQ</t>
  </si>
  <si>
    <t>SER-027</t>
  </si>
  <si>
    <t xml:space="preserve">APLICAÇÃO DE BLINDER </t>
  </si>
  <si>
    <t>SER-028</t>
  </si>
  <si>
    <t>PINTURA DE LIGAÇÃO PARA BLNDER</t>
  </si>
  <si>
    <t>SER-029</t>
  </si>
  <si>
    <t>PLANTIO DE GRAMA</t>
  </si>
  <si>
    <t>SER-030</t>
  </si>
  <si>
    <t>SER-031</t>
  </si>
  <si>
    <t>SER-032</t>
  </si>
  <si>
    <t>SER-033</t>
  </si>
  <si>
    <t>SER-034</t>
  </si>
  <si>
    <t>SER-035</t>
  </si>
  <si>
    <t>SER-036</t>
  </si>
  <si>
    <t>SER-037</t>
  </si>
  <si>
    <t>SER-038</t>
  </si>
  <si>
    <t>SER-039</t>
  </si>
  <si>
    <t>SER-040</t>
  </si>
  <si>
    <t>SER-041</t>
  </si>
  <si>
    <t>SER-042</t>
  </si>
  <si>
    <t>SER-043</t>
  </si>
  <si>
    <t>SER-044</t>
  </si>
  <si>
    <t>SER-045</t>
  </si>
  <si>
    <t>SER-046</t>
  </si>
  <si>
    <t>SER-047</t>
  </si>
  <si>
    <t>SER-048</t>
  </si>
  <si>
    <t>SER-049</t>
  </si>
  <si>
    <t>SER-050</t>
  </si>
  <si>
    <t>SER-051</t>
  </si>
  <si>
    <t>SER-052</t>
  </si>
  <si>
    <t>SER-053</t>
  </si>
  <si>
    <t>SER-054</t>
  </si>
  <si>
    <t>SER-055</t>
  </si>
  <si>
    <t>SER-056</t>
  </si>
  <si>
    <t>SER-057</t>
  </si>
  <si>
    <t>SER-058</t>
  </si>
  <si>
    <t>SER-059</t>
  </si>
  <si>
    <t>SER-060</t>
  </si>
  <si>
    <t>SER-061</t>
  </si>
  <si>
    <t>SER-062</t>
  </si>
  <si>
    <t>SER-063</t>
  </si>
  <si>
    <t>SER-064</t>
  </si>
  <si>
    <t>SER-065</t>
  </si>
  <si>
    <t>SER-066</t>
  </si>
  <si>
    <t>SER-067</t>
  </si>
  <si>
    <t>SER-068</t>
  </si>
  <si>
    <t>SER-069</t>
  </si>
  <si>
    <t>SER-070</t>
  </si>
  <si>
    <t>SER-071</t>
  </si>
  <si>
    <t>SER-072</t>
  </si>
  <si>
    <t>SER-073</t>
  </si>
  <si>
    <t>SER-074</t>
  </si>
  <si>
    <t>BDI - MÃO DE OBRA</t>
  </si>
  <si>
    <t>BDI - MATERIAIS</t>
  </si>
  <si>
    <t>BDI - SERVIÇOS</t>
  </si>
  <si>
    <t>BDI - INDIRETOS</t>
  </si>
  <si>
    <t>BDI - DIESEL</t>
  </si>
  <si>
    <t>SIGLA</t>
  </si>
  <si>
    <t>PORCENTAGEM</t>
  </si>
  <si>
    <t>Administração Central</t>
  </si>
  <si>
    <t>Despesas Financeiras</t>
  </si>
  <si>
    <t>R</t>
  </si>
  <si>
    <t>Garantia / Risco / Seguro</t>
  </si>
  <si>
    <t>L</t>
  </si>
  <si>
    <t>Lucro</t>
  </si>
  <si>
    <t>COFINS</t>
  </si>
  <si>
    <t>ISS</t>
  </si>
  <si>
    <t>PIS</t>
  </si>
  <si>
    <t>CSSL</t>
  </si>
  <si>
    <t>IR</t>
  </si>
  <si>
    <t>Tributos (soma)</t>
  </si>
  <si>
    <t>CR</t>
  </si>
  <si>
    <t>Contigência de Risco</t>
  </si>
  <si>
    <t>TT</t>
  </si>
  <si>
    <t>Total do BDI</t>
  </si>
  <si>
    <t>BENCHMARK DE CUSTOS INDIRETOS POR OBRA</t>
  </si>
  <si>
    <t>Referência: % calculada sobre o Valor Total Orçado de cada obra  •  Preencha as colunas em azul  •  Médias calculadas automaticamente por faixa</t>
  </si>
  <si>
    <t>TARGET / FAIXA</t>
  </si>
  <si>
    <t>CLIENTE / OBRA</t>
  </si>
  <si>
    <t>VALOR TOTAL
ORÇADO (R$)</t>
  </si>
  <si>
    <t>%ADM
s/ Total</t>
  </si>
  <si>
    <t>% TOPOGRAFIA
s/ Total</t>
  </si>
  <si>
    <t>% LABORATÓRIO
s/ Total</t>
  </si>
  <si>
    <t>% QSMS
s/ Total</t>
  </si>
  <si>
    <t>% MOB
s/ Total</t>
  </si>
  <si>
    <t>% DESM
s/ Total</t>
  </si>
  <si>
    <t>% INDIRETO
TOTAL s/ Total</t>
  </si>
  <si>
    <t>ATÉ R$ 10 MM</t>
  </si>
  <si>
    <t>Até R$ 10 MM</t>
  </si>
  <si>
    <t>Lundin - Supressão</t>
  </si>
  <si>
    <t>CCR - Supressão</t>
  </si>
  <si>
    <t>Rosh - Terraplanagem</t>
  </si>
  <si>
    <t>MÉDIA FAIXA 1</t>
  </si>
  <si>
    <t>R$ 10 MM até R$ 50 MM</t>
  </si>
  <si>
    <t>R$ 10-50 MM</t>
  </si>
  <si>
    <t>Agis - Supressão e Cerca</t>
  </si>
  <si>
    <t>Bracell - Drenagem/Pavimentação</t>
  </si>
  <si>
    <t>BRDU - Drenagem/SAA/SEE/Drenagem</t>
  </si>
  <si>
    <t>Fronter - PCH Amaraji</t>
  </si>
  <si>
    <t>MÉDIA FAIXA 2</t>
  </si>
  <si>
    <t>ACIMA DE R$ 50 MM</t>
  </si>
  <si>
    <t>&gt;R$ 50 MM</t>
  </si>
  <si>
    <t>HOC - Operação de Rejeito</t>
  </si>
  <si>
    <t>AGIS - Ferrovia Lote 09 e 10</t>
  </si>
  <si>
    <t>MÉDIA FAIXA 3</t>
  </si>
  <si>
    <t>CONSOLIDADO GERAL</t>
  </si>
  <si>
    <t>Média de todas as faixas (obras preenchidas)</t>
  </si>
  <si>
    <t>INSTRUÇÕES DE PREENCHIMENTO</t>
  </si>
  <si>
    <t>1. Preencha o nome do cliente/obra na coluna B (campos em branco)</t>
  </si>
  <si>
    <t>2. Informe o Valor Total Orçado em R$ na coluna C</t>
  </si>
  <si>
    <t>3. Informe as porcentagens nas colunas D, E, F e G como decimal (ex.: 2,5% = 0,025)</t>
  </si>
  <si>
    <t>4. As médias por faixa e o consolidado geral são calculados automaticamente ao preencher</t>
  </si>
  <si>
    <t>5. Para adicionar mais linhas em cada faixa, insira linhas acima da linha de MÉDIA correspondente e repita o padrão</t>
  </si>
  <si>
    <t>Obra</t>
  </si>
  <si>
    <t>Valor Total (R$)</t>
  </si>
  <si>
    <t>% Indireto Total</t>
  </si>
  <si>
    <t>% ADM</t>
  </si>
  <si>
    <t>% Topografia</t>
  </si>
  <si>
    <t>% Laboratório</t>
  </si>
  <si>
    <t>% QSMS</t>
  </si>
  <si>
    <t>% Mob.</t>
  </si>
  <si>
    <t>% Desmob.</t>
  </si>
  <si>
    <t>Faixa</t>
  </si>
  <si>
    <t>≤ R$ 10 MM</t>
  </si>
  <si>
    <t>Lundin - Supressão (G2)</t>
  </si>
  <si>
    <t>Agis - Supressão/Cerca</t>
  </si>
  <si>
    <t>Bracell - Dren./Pav.</t>
  </si>
  <si>
    <t>BRDU - Dren./SAA</t>
  </si>
  <si>
    <t>HOC - Op. Rejeito</t>
  </si>
  <si>
    <t>&gt; R$ 50 MM</t>
  </si>
  <si>
    <t>AGIS - Ferrovia Lote 9/10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</si>
</sst>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dd/mm/yy;@"/>
    <numFmt numFmtId="167" formatCode="_(&quot;R$ &quot;* #,##0.00_);_(&quot;R$ &quot;* \(#,##0.00\);_(&quot;R$ &quot;* &quot;-&quot;??_);_(@_)"/>
    <numFmt numFmtId="168" formatCode="&quot;R$&quot;\ #,##0.00"/>
    <numFmt numFmtId="169" formatCode="#,##0.000"/>
    <numFmt numFmtId="170" formatCode="0.0%"/>
    <numFmt numFmtId="171" formatCode="General_)"/>
    <numFmt numFmtId="172" formatCode="dd\-mmm\-yy"/>
    <numFmt numFmtId="173" formatCode="0.00000%"/>
    <numFmt numFmtId="174" formatCode="0.000"/>
    <numFmt numFmtId="175" formatCode="0.0000000"/>
    <numFmt numFmtId="176" formatCode="\R&quot;R$&quot;\ #,##0.00"/>
    <numFmt numFmtId="177" formatCode="\R&quot;R$&quot;\ #,##0.0000"/>
    <numFmt numFmtId="178" formatCode="#,##0.0000"/>
    <numFmt numFmtId="179" formatCode="0.0000"/>
    <numFmt numFmtId="180" formatCode="0\ &quot;dias&quot;"/>
    <numFmt numFmtId="181" formatCode="0\ &quot;meses&quot;"/>
    <numFmt numFmtId="182" formatCode="0\ &quot;dias úteis&quot;"/>
    <numFmt numFmtId="183" formatCode="0\ &quot;semanas&quot;"/>
    <numFmt numFmtId="184" formatCode="_-[$R$-416]\ * #,##0.00_-;\-[$R$-416]\ * #,##0.00_-;_-[$R$-416]\ * &quot;-&quot;??_-;_-@_-"/>
    <numFmt numFmtId="185" formatCode="\R&quot;R$&quot;\ #,##0"/>
    <numFmt numFmtId="186" formatCode="_(* #,##0.00_);_(* \(#,##0.00\);_(* \-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Swis721 LtEx BT"/>
      <family val="2"/>
    </font>
    <font>
      <sz val="12"/>
      <name val="Courier"/>
    </font>
    <font>
      <sz val="11"/>
      <name val="Calibri"/>
      <family val="2"/>
      <scheme val="minor"/>
    </font>
    <font>
      <sz val="8"/>
      <name val="Arial"/>
      <family val="2"/>
    </font>
    <font>
      <b/>
      <sz val="9"/>
      <color indexed="81"/>
      <name val="Segoe UI"/>
      <family val="2"/>
    </font>
    <font>
      <sz val="10"/>
      <color rgb="FF000000"/>
      <name val="Calibri"/>
      <family val="2"/>
    </font>
    <font>
      <b/>
      <sz val="13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rgb="FF833C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AAAAAA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7F6000"/>
      <name val="Calibri"/>
      <family val="2"/>
      <scheme val="minor"/>
    </font>
    <font>
      <sz val="9"/>
      <color rgb="FF1F3864"/>
      <name val="Calibri"/>
      <family val="2"/>
      <scheme val="minor"/>
    </font>
    <font>
      <b/>
      <sz val="11"/>
      <color rgb="FF1F3864"/>
      <name val="Calibri"/>
      <family val="2"/>
      <scheme val="minor"/>
    </font>
    <font>
      <sz val="9"/>
      <color rgb="FF808080"/>
      <name val="Calibri"/>
      <family val="2"/>
      <scheme val="minor"/>
    </font>
    <font>
      <b/>
      <sz val="9"/>
      <color rgb="FF1F386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9"/>
      <color rgb="FF375623"/>
      <name val="Calibri"/>
      <family val="2"/>
      <scheme val="minor"/>
    </font>
    <font>
      <b/>
      <sz val="11"/>
      <color rgb="FF375623"/>
      <name val="Calibri"/>
      <family val="2"/>
      <scheme val="minor"/>
    </font>
    <font>
      <b/>
      <sz val="11"/>
      <color rgb="FF833C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u val="singleAccounting"/>
      <sz val="9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3"/>
      <color rgb="FFFFFFFF"/>
      <name val="Calibri"/>
      <family val="2"/>
    </font>
    <font>
      <i/>
      <sz val="9"/>
      <color rgb="FF000000"/>
      <name val="Calibri"/>
      <family val="2"/>
    </font>
    <font>
      <b/>
      <i/>
      <sz val="9"/>
      <color rgb="FF000000"/>
      <name val="Calibri"/>
      <family val="2"/>
    </font>
    <font>
      <sz val="11"/>
      <color rgb="FF0000FF"/>
      <name val="Calibri"/>
      <family val="2"/>
    </font>
    <font>
      <sz val="10"/>
      <name val="Arial"/>
      <family val="2"/>
      <charset val="1"/>
    </font>
    <font>
      <sz val="11"/>
      <color theme="1"/>
      <name val="Calibri"/>
      <family val="2"/>
      <charset val="1"/>
    </font>
  </fonts>
  <fills count="4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EEA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AD1F5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3EEF8"/>
        <bgColor indexed="64"/>
      </patternFill>
    </fill>
    <fill>
      <patternFill patternType="solid">
        <fgColor rgb="FFEDE5F5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F5DED0"/>
        <bgColor indexed="64"/>
      </patternFill>
    </fill>
    <fill>
      <patternFill patternType="solid">
        <fgColor rgb="FFF9DDD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843C0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D6E8F5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F5F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FDE9DF"/>
        <bgColor indexed="64"/>
      </patternFill>
    </fill>
    <fill>
      <patternFill patternType="solid">
        <fgColor rgb="FF7B3F00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4A235A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95B3D7"/>
      </bottom>
      <diagonal/>
    </border>
    <border>
      <left/>
      <right/>
      <top style="thin">
        <color rgb="FF95B3D7"/>
      </top>
      <bottom style="thin">
        <color rgb="FFD9D9D9"/>
      </bottom>
      <diagonal/>
    </border>
    <border>
      <left/>
      <right style="thin">
        <color rgb="FF95B3D7"/>
      </right>
      <top style="thin">
        <color rgb="FF95B3D7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95B3D7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95B3D7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/>
      <top/>
      <bottom style="thin">
        <color rgb="FF95B3D7"/>
      </bottom>
      <diagonal/>
    </border>
    <border>
      <left/>
      <right style="thin">
        <color indexed="64"/>
      </right>
      <top/>
      <bottom style="thin">
        <color rgb="FF95B3D7"/>
      </bottom>
      <diagonal/>
    </border>
    <border>
      <left/>
      <right/>
      <top style="medium">
        <color indexed="64"/>
      </top>
      <bottom style="thin">
        <color rgb="FF95B3D7"/>
      </bottom>
      <diagonal/>
    </border>
    <border>
      <left/>
      <right style="medium">
        <color indexed="64"/>
      </right>
      <top style="medium">
        <color indexed="64"/>
      </top>
      <bottom style="thin">
        <color rgb="FF95B3D7"/>
      </bottom>
      <diagonal/>
    </border>
    <border>
      <left style="medium">
        <color indexed="64"/>
      </left>
      <right/>
      <top style="thin">
        <color rgb="FF95B3D7"/>
      </top>
      <bottom style="thin">
        <color rgb="FFD9D9D9"/>
      </bottom>
      <diagonal/>
    </border>
    <border>
      <left/>
      <right style="thin">
        <color indexed="64"/>
      </right>
      <top style="thin">
        <color rgb="FF95B3D7"/>
      </top>
      <bottom style="thin">
        <color rgb="FFD9D9D9"/>
      </bottom>
      <diagonal/>
    </border>
    <border>
      <left/>
      <right style="medium">
        <color indexed="64"/>
      </right>
      <top style="thin">
        <color rgb="FF95B3D7"/>
      </top>
      <bottom style="thin">
        <color rgb="FFD9D9D9"/>
      </bottom>
      <diagonal/>
    </border>
    <border>
      <left style="medium">
        <color rgb="FF95B3D7"/>
      </left>
      <right/>
      <top style="thin">
        <color rgb="FF95B3D7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D9D9D9"/>
      </bottom>
      <diagonal/>
    </border>
    <border>
      <left/>
      <right/>
      <top style="medium">
        <color indexed="64"/>
      </top>
      <bottom style="thin">
        <color rgb="FFD9D9D9"/>
      </bottom>
      <diagonal/>
    </border>
    <border>
      <left/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/>
      <top style="medium">
        <color indexed="64"/>
      </top>
      <bottom style="thin">
        <color rgb="FFD9D9D9"/>
      </bottom>
      <diagonal/>
    </border>
    <border>
      <left/>
      <right style="medium">
        <color indexed="64"/>
      </right>
      <top style="medium">
        <color indexed="64"/>
      </top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medium">
        <color rgb="FF95B3D7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D9D9D9"/>
      </bottom>
      <diagonal/>
    </border>
    <border>
      <left style="thin">
        <color indexed="64"/>
      </left>
      <right/>
      <top/>
      <bottom style="thin">
        <color rgb="FFD9D9D9"/>
      </bottom>
      <diagonal/>
    </border>
    <border>
      <left/>
      <right style="thin">
        <color indexed="64"/>
      </right>
      <top/>
      <bottom style="thin">
        <color rgb="FFD9D9D9"/>
      </bottom>
      <diagonal/>
    </border>
    <border>
      <left/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rgb="FF95B3D7"/>
      </left>
      <right style="thin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/>
      <top style="thin">
        <color rgb="FFD9D9D9"/>
      </top>
      <bottom style="thin">
        <color rgb="FFD9D9D9"/>
      </bottom>
      <diagonal/>
    </border>
    <border>
      <left style="medium">
        <color rgb="FF95B3D7"/>
      </left>
      <right style="thin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rgb="FF95B3D7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D9D9D9"/>
      </bottom>
      <diagonal/>
    </border>
    <border>
      <left/>
      <right/>
      <top style="thin">
        <color auto="1"/>
      </top>
      <bottom style="thin">
        <color rgb="FFD9D9D9"/>
      </bottom>
      <diagonal/>
    </border>
    <border>
      <left/>
      <right style="thin">
        <color auto="1"/>
      </right>
      <top style="thin">
        <color auto="1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D9D9D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rgb="FFD9D9D9"/>
      </bottom>
      <diagonal/>
    </border>
    <border>
      <left style="medium">
        <color rgb="FF95B3D7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95B3D7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rgb="FF95B3D7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95B3D7"/>
      </left>
      <right/>
      <top style="medium">
        <color indexed="64"/>
      </top>
      <bottom style="thin">
        <color rgb="FFD9D9D9"/>
      </bottom>
      <diagonal/>
    </border>
    <border>
      <left/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rgb="FF95B3D7"/>
      </left>
      <right/>
      <top style="thin">
        <color rgb="FFD9D9D9"/>
      </top>
      <bottom style="thin">
        <color rgb="FFD9D9D9"/>
      </bottom>
      <diagonal/>
    </border>
    <border>
      <left/>
      <right style="medium">
        <color indexed="64"/>
      </right>
      <top/>
      <bottom style="thin">
        <color rgb="FF95B3D7"/>
      </bottom>
      <diagonal/>
    </border>
    <border>
      <left style="thin">
        <color rgb="FF95B3D7"/>
      </left>
      <right style="medium">
        <color indexed="64"/>
      </right>
      <top style="thin">
        <color rgb="FF95B3D7"/>
      </top>
      <bottom style="thin">
        <color rgb="FFD9D9D9"/>
      </bottom>
      <diagonal/>
    </border>
    <border>
      <left style="thin">
        <color rgb="FF95B3D7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D9D9D9"/>
      </bottom>
      <diagonal/>
    </border>
    <border>
      <left style="medium">
        <color indexed="64"/>
      </left>
      <right/>
      <top style="thin">
        <color rgb="FFD9D9D9"/>
      </top>
      <bottom style="medium">
        <color rgb="FFD9D9D9"/>
      </bottom>
      <diagonal/>
    </border>
    <border>
      <left/>
      <right style="medium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indexed="64"/>
      </right>
      <top style="medium">
        <color rgb="FFD9D9D9"/>
      </top>
      <bottom style="thin">
        <color rgb="FFD9D9D9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rgb="FFD9D9D9"/>
      </bottom>
      <diagonal/>
    </border>
    <border>
      <left/>
      <right style="thin">
        <color indexed="64"/>
      </right>
      <top style="thin">
        <color indexed="64"/>
      </top>
      <bottom style="medium">
        <color rgb="FFD9D9D9"/>
      </bottom>
      <diagonal/>
    </border>
    <border>
      <left style="thin">
        <color indexed="64"/>
      </left>
      <right/>
      <top style="thin">
        <color indexed="64"/>
      </top>
      <bottom style="medium">
        <color rgb="FFD9D9D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rgb="FFD9D9D9"/>
      </bottom>
      <diagonal/>
    </border>
    <border>
      <left style="thin">
        <color indexed="64"/>
      </left>
      <right style="thin">
        <color rgb="FF95B3D7"/>
      </right>
      <top style="thin">
        <color indexed="64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/>
      <top style="medium">
        <color rgb="FFD9D9D9"/>
      </top>
      <bottom style="medium">
        <color rgb="FFD9D9D9"/>
      </bottom>
      <diagonal/>
    </border>
    <border>
      <left/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 style="thin">
        <color rgb="FF95B3D7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rgb="FF95B3D7"/>
      </right>
      <top style="thin">
        <color rgb="FFD9D9D9"/>
      </top>
      <bottom style="thin">
        <color rgb="FFD9D9D9"/>
      </bottom>
      <diagonal/>
    </border>
    <border>
      <left style="thin">
        <color rgb="FF95B3D7"/>
      </left>
      <right style="medium">
        <color rgb="FF95B3D7"/>
      </right>
      <top style="thin">
        <color rgb="FF95B3D7"/>
      </top>
      <bottom style="thin">
        <color rgb="FFD9D9D9"/>
      </bottom>
      <diagonal/>
    </border>
    <border>
      <left style="thin">
        <color rgb="FF95B3D7"/>
      </left>
      <right style="medium">
        <color rgb="FF95B3D7"/>
      </right>
      <top style="thin">
        <color rgb="FFD9D9D9"/>
      </top>
      <bottom style="thin">
        <color rgb="FFD9D9D9"/>
      </bottom>
      <diagonal/>
    </border>
    <border>
      <left/>
      <right style="thin">
        <color rgb="FF95B3D7"/>
      </right>
      <top style="thin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rgb="FF95B3D7"/>
      </right>
      <top style="thin">
        <color rgb="FFD9D9D9"/>
      </top>
      <bottom style="medium">
        <color indexed="64"/>
      </bottom>
      <diagonal/>
    </border>
    <border>
      <left/>
      <right style="thin">
        <color rgb="FF95B3D7"/>
      </right>
      <top style="medium">
        <color indexed="64"/>
      </top>
      <bottom style="thin">
        <color rgb="FFD9D9D9"/>
      </bottom>
      <diagonal/>
    </border>
    <border>
      <left style="thin">
        <color rgb="FF95B3D7"/>
      </left>
      <right style="medium">
        <color rgb="FF95B3D7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rgb="FF95B3D7"/>
      </right>
      <top style="thin">
        <color auto="1"/>
      </top>
      <bottom style="medium">
        <color rgb="FFD9D9D9"/>
      </bottom>
      <diagonal/>
    </border>
    <border>
      <left/>
      <right style="thin">
        <color rgb="FF95B3D7"/>
      </right>
      <top style="medium">
        <color rgb="FFD9D9D9"/>
      </top>
      <bottom style="medium">
        <color rgb="FFD9D9D9"/>
      </bottom>
      <diagonal/>
    </border>
    <border>
      <left style="thin">
        <color rgb="FF95B3D7"/>
      </left>
      <right style="medium">
        <color rgb="FF95B3D7"/>
      </right>
      <top style="medium">
        <color rgb="FFD9D9D9"/>
      </top>
      <bottom style="medium">
        <color indexed="64"/>
      </bottom>
      <diagonal/>
    </border>
    <border>
      <left style="thin">
        <color indexed="64"/>
      </left>
      <right style="thin">
        <color rgb="FF95B3D7"/>
      </right>
      <top style="medium">
        <color indexed="64"/>
      </top>
      <bottom style="medium">
        <color rgb="FFD9D9D9"/>
      </bottom>
      <diagonal/>
    </border>
    <border>
      <left style="thin">
        <color indexed="64"/>
      </left>
      <right style="medium">
        <color rgb="FF95B3D7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95B3D7"/>
      </right>
      <top style="medium">
        <color indexed="64"/>
      </top>
      <bottom style="thin">
        <color rgb="FFD9D9D9"/>
      </bottom>
      <diagonal/>
    </border>
    <border>
      <left style="thin">
        <color indexed="64"/>
      </left>
      <right style="medium">
        <color rgb="FF95B3D7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indexed="64"/>
      </left>
      <right style="medium">
        <color indexed="64"/>
      </right>
      <top style="thin">
        <color rgb="FFD9D9D9"/>
      </top>
      <bottom style="medium">
        <color rgb="FFD9D9D9"/>
      </bottom>
      <diagonal/>
    </border>
    <border>
      <left style="thin">
        <color indexed="64"/>
      </left>
      <right style="medium">
        <color rgb="FF95B3D7"/>
      </right>
      <top style="thin">
        <color rgb="FFD9D9D9"/>
      </top>
      <bottom style="medium">
        <color rgb="FFD9D9D9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rgb="FFD9D9D9"/>
      </top>
      <bottom/>
      <diagonal/>
    </border>
    <border>
      <left style="medium">
        <color indexed="64"/>
      </left>
      <right/>
      <top style="thin">
        <color rgb="FF95B3D7"/>
      </top>
      <bottom/>
      <diagonal/>
    </border>
    <border>
      <left style="medium">
        <color indexed="64"/>
      </left>
      <right/>
      <top style="thin">
        <color rgb="FFD9D9D9"/>
      </top>
      <bottom/>
      <diagonal/>
    </border>
    <border>
      <left/>
      <right style="medium">
        <color rgb="FF95B3D7"/>
      </right>
      <top style="medium">
        <color indexed="64"/>
      </top>
      <bottom/>
      <diagonal/>
    </border>
    <border>
      <left/>
      <right style="medium">
        <color rgb="FF95B3D7"/>
      </right>
      <top/>
      <bottom/>
      <diagonal/>
    </border>
    <border>
      <left/>
      <right style="medium">
        <color rgb="FF95B3D7"/>
      </right>
      <top style="thin">
        <color rgb="FF95B3D7"/>
      </top>
      <bottom/>
      <diagonal/>
    </border>
    <border>
      <left/>
      <right style="medium">
        <color rgb="FF95B3D7"/>
      </right>
      <top style="thin">
        <color rgb="FFD9D9D9"/>
      </top>
      <bottom/>
      <diagonal/>
    </border>
    <border>
      <left/>
      <right style="medium">
        <color rgb="FF95B3D7"/>
      </right>
      <top style="thin">
        <color rgb="FFD9D9D9"/>
      </top>
      <bottom style="medium">
        <color rgb="FFD9D9D9"/>
      </bottom>
      <diagonal/>
    </border>
  </borders>
  <cellStyleXfs count="98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0" fontId="1" fillId="0" borderId="0"/>
    <xf numFmtId="167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43" fontId="1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6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171" fontId="20" fillId="0" borderId="0"/>
    <xf numFmtId="0" fontId="1" fillId="0" borderId="0"/>
    <xf numFmtId="0" fontId="3" fillId="0" borderId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/>
    <xf numFmtId="0" fontId="1" fillId="0" borderId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175" fontId="3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24" fillId="0" borderId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2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3" fillId="0" borderId="0">
      <alignment vertical="center"/>
    </xf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/>
    <xf numFmtId="0" fontId="3" fillId="0" borderId="0"/>
    <xf numFmtId="165" fontId="1" fillId="0" borderId="0" applyFont="0" applyFill="0" applyBorder="0" applyAlignment="0" applyProtection="0"/>
    <xf numFmtId="0" fontId="1" fillId="0" borderId="0"/>
    <xf numFmtId="186" fontId="61" fillId="0" borderId="0"/>
    <xf numFmtId="9" fontId="61" fillId="0" borderId="0"/>
    <xf numFmtId="0" fontId="62" fillId="0" borderId="0"/>
    <xf numFmtId="0" fontId="62" fillId="0" borderId="0"/>
    <xf numFmtId="0" fontId="1" fillId="0" borderId="0"/>
    <xf numFmtId="0" fontId="1" fillId="0" borderId="0"/>
  </cellStyleXfs>
  <cellXfs count="604">
    <xf numFmtId="0" fontId="0" fillId="0" borderId="0" xfId="0"/>
    <xf numFmtId="0" fontId="6" fillId="0" borderId="0" xfId="3" applyFont="1"/>
    <xf numFmtId="0" fontId="6" fillId="0" borderId="0" xfId="3" applyFont="1" applyAlignment="1">
      <alignment horizontal="center" vertical="center"/>
    </xf>
    <xf numFmtId="168" fontId="0" fillId="0" borderId="0" xfId="0" applyNumberFormat="1"/>
    <xf numFmtId="0" fontId="9" fillId="0" borderId="0" xfId="0" applyFont="1" applyAlignment="1">
      <alignment horizontal="center" vertical="center"/>
    </xf>
    <xf numFmtId="0" fontId="10" fillId="0" borderId="0" xfId="0" applyFont="1"/>
    <xf numFmtId="8" fontId="1" fillId="3" borderId="0" xfId="25" applyNumberFormat="1" applyFill="1" applyAlignment="1">
      <alignment horizontal="center"/>
    </xf>
    <xf numFmtId="0" fontId="1" fillId="3" borderId="0" xfId="25" applyFill="1"/>
    <xf numFmtId="0" fontId="3" fillId="3" borderId="0" xfId="25" applyFont="1" applyFill="1"/>
    <xf numFmtId="0" fontId="1" fillId="0" borderId="0" xfId="25"/>
    <xf numFmtId="0" fontId="1" fillId="0" borderId="0" xfId="25" applyAlignment="1">
      <alignment vertical="center"/>
    </xf>
    <xf numFmtId="8" fontId="1" fillId="0" borderId="0" xfId="25" applyNumberFormat="1" applyAlignment="1">
      <alignment horizontal="center"/>
    </xf>
    <xf numFmtId="43" fontId="1" fillId="3" borderId="0" xfId="2" applyFill="1"/>
    <xf numFmtId="0" fontId="6" fillId="3" borderId="0" xfId="3" applyFont="1" applyFill="1"/>
    <xf numFmtId="0" fontId="0" fillId="0" borderId="0" xfId="0" applyAlignment="1">
      <alignment horizontal="center" vertical="center"/>
    </xf>
    <xf numFmtId="10" fontId="0" fillId="0" borderId="0" xfId="0" applyNumberFormat="1"/>
    <xf numFmtId="8" fontId="6" fillId="0" borderId="0" xfId="3" applyNumberFormat="1" applyFont="1"/>
    <xf numFmtId="0" fontId="6" fillId="3" borderId="0" xfId="3" applyFont="1" applyFill="1" applyAlignment="1">
      <alignment horizontal="center" vertical="center"/>
    </xf>
    <xf numFmtId="8" fontId="6" fillId="2" borderId="0" xfId="3" applyNumberFormat="1" applyFont="1" applyFill="1"/>
    <xf numFmtId="0" fontId="6" fillId="2" borderId="0" xfId="3" applyFont="1" applyFill="1"/>
    <xf numFmtId="4" fontId="6" fillId="2" borderId="0" xfId="3" applyNumberFormat="1" applyFont="1" applyFill="1"/>
    <xf numFmtId="0" fontId="7" fillId="5" borderId="0" xfId="3" applyFont="1" applyFill="1" applyAlignment="1">
      <alignment horizontal="center" vertical="center"/>
    </xf>
    <xf numFmtId="8" fontId="0" fillId="0" borderId="0" xfId="0" applyNumberFormat="1"/>
    <xf numFmtId="0" fontId="7" fillId="5" borderId="0" xfId="3" applyFont="1" applyFill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8" fontId="0" fillId="0" borderId="0" xfId="0" applyNumberFormat="1" applyAlignment="1">
      <alignment horizontal="right"/>
    </xf>
    <xf numFmtId="0" fontId="19" fillId="0" borderId="0" xfId="0" applyFont="1"/>
    <xf numFmtId="173" fontId="0" fillId="0" borderId="0" xfId="0" applyNumberFormat="1"/>
    <xf numFmtId="4" fontId="6" fillId="0" borderId="0" xfId="3" applyNumberFormat="1" applyFont="1"/>
    <xf numFmtId="0" fontId="10" fillId="0" borderId="13" xfId="0" applyFont="1" applyBorder="1"/>
    <xf numFmtId="168" fontId="10" fillId="0" borderId="13" xfId="0" applyNumberFormat="1" applyFont="1" applyBorder="1"/>
    <xf numFmtId="164" fontId="0" fillId="0" borderId="0" xfId="17" applyFont="1"/>
    <xf numFmtId="4" fontId="21" fillId="0" borderId="0" xfId="0" applyNumberFormat="1" applyFont="1"/>
    <xf numFmtId="164" fontId="6" fillId="2" borderId="0" xfId="17" applyFont="1" applyFill="1"/>
    <xf numFmtId="0" fontId="6" fillId="0" borderId="0" xfId="3" applyFont="1" applyAlignment="1">
      <alignment vertical="center"/>
    </xf>
    <xf numFmtId="10" fontId="0" fillId="0" borderId="13" xfId="0" applyNumberForma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68" fontId="9" fillId="0" borderId="13" xfId="0" applyNumberFormat="1" applyFont="1" applyBorder="1"/>
    <xf numFmtId="10" fontId="14" fillId="0" borderId="20" xfId="0" applyNumberFormat="1" applyFont="1" applyBorder="1" applyAlignment="1">
      <alignment vertical="center" wrapText="1"/>
    </xf>
    <xf numFmtId="43" fontId="6" fillId="0" borderId="0" xfId="2" applyFont="1"/>
    <xf numFmtId="168" fontId="10" fillId="0" borderId="14" xfId="0" applyNumberFormat="1" applyFont="1" applyBorder="1"/>
    <xf numFmtId="0" fontId="8" fillId="2" borderId="0" xfId="3" applyFont="1" applyFill="1"/>
    <xf numFmtId="8" fontId="0" fillId="0" borderId="0" xfId="0" applyNumberFormat="1" applyAlignment="1">
      <alignment horizontal="right" wrapText="1"/>
    </xf>
    <xf numFmtId="0" fontId="21" fillId="0" borderId="0" xfId="0" applyFont="1"/>
    <xf numFmtId="170" fontId="0" fillId="0" borderId="0" xfId="1" applyNumberFormat="1" applyFont="1"/>
    <xf numFmtId="0" fontId="0" fillId="7" borderId="0" xfId="0" applyFill="1" applyAlignment="1">
      <alignment horizontal="center" vertical="center" wrapText="1"/>
    </xf>
    <xf numFmtId="0" fontId="10" fillId="7" borderId="13" xfId="0" applyFont="1" applyFill="1" applyBorder="1"/>
    <xf numFmtId="0" fontId="10" fillId="7" borderId="19" xfId="0" applyFont="1" applyFill="1" applyBorder="1"/>
    <xf numFmtId="0" fontId="10" fillId="7" borderId="14" xfId="0" applyFont="1" applyFill="1" applyBorder="1"/>
    <xf numFmtId="0" fontId="10" fillId="0" borderId="19" xfId="0" applyFont="1" applyBorder="1"/>
    <xf numFmtId="0" fontId="0" fillId="0" borderId="0" xfId="0" applyAlignment="1">
      <alignment horizontal="center" vertical="center" wrapText="1"/>
    </xf>
    <xf numFmtId="164" fontId="0" fillId="0" borderId="0" xfId="17" applyFont="1" applyFill="1"/>
    <xf numFmtId="8" fontId="21" fillId="0" borderId="0" xfId="0" applyNumberFormat="1" applyFont="1" applyAlignment="1">
      <alignment horizontal="right"/>
    </xf>
    <xf numFmtId="8" fontId="17" fillId="0" borderId="0" xfId="0" applyNumberFormat="1" applyFont="1"/>
    <xf numFmtId="8" fontId="21" fillId="0" borderId="0" xfId="0" applyNumberFormat="1" applyFont="1"/>
    <xf numFmtId="0" fontId="0" fillId="9" borderId="0" xfId="0" applyFill="1"/>
    <xf numFmtId="176" fontId="0" fillId="9" borderId="0" xfId="0" applyNumberFormat="1" applyFill="1"/>
    <xf numFmtId="0" fontId="0" fillId="17" borderId="0" xfId="0" applyFill="1"/>
    <xf numFmtId="176" fontId="0" fillId="17" borderId="0" xfId="0" applyNumberFormat="1" applyFill="1"/>
    <xf numFmtId="3" fontId="0" fillId="0" borderId="0" xfId="0" applyNumberFormat="1"/>
    <xf numFmtId="0" fontId="18" fillId="0" borderId="0" xfId="0" applyFont="1"/>
    <xf numFmtId="0" fontId="28" fillId="0" borderId="0" xfId="0" applyFont="1"/>
    <xf numFmtId="0" fontId="29" fillId="13" borderId="0" xfId="0" applyFont="1" applyFill="1"/>
    <xf numFmtId="14" fontId="0" fillId="0" borderId="0" xfId="0" applyNumberFormat="1"/>
    <xf numFmtId="10" fontId="2" fillId="24" borderId="0" xfId="0" applyNumberFormat="1" applyFont="1" applyFill="1"/>
    <xf numFmtId="10" fontId="18" fillId="0" borderId="0" xfId="0" applyNumberFormat="1" applyFont="1"/>
    <xf numFmtId="0" fontId="33" fillId="0" borderId="0" xfId="0" applyFont="1"/>
    <xf numFmtId="0" fontId="2" fillId="25" borderId="0" xfId="0" applyFont="1" applyFill="1"/>
    <xf numFmtId="10" fontId="2" fillId="25" borderId="0" xfId="0" applyNumberFormat="1" applyFont="1" applyFill="1"/>
    <xf numFmtId="179" fontId="2" fillId="24" borderId="0" xfId="0" applyNumberFormat="1" applyFont="1" applyFill="1"/>
    <xf numFmtId="0" fontId="0" fillId="26" borderId="0" xfId="0" applyFill="1"/>
    <xf numFmtId="10" fontId="0" fillId="26" borderId="0" xfId="0" applyNumberFormat="1" applyFill="1"/>
    <xf numFmtId="0" fontId="0" fillId="27" borderId="0" xfId="0" applyFill="1"/>
    <xf numFmtId="10" fontId="0" fillId="27" borderId="0" xfId="0" applyNumberFormat="1" applyFill="1"/>
    <xf numFmtId="10" fontId="0" fillId="9" borderId="0" xfId="0" applyNumberFormat="1" applyFill="1"/>
    <xf numFmtId="178" fontId="0" fillId="9" borderId="0" xfId="0" applyNumberFormat="1" applyFill="1"/>
    <xf numFmtId="0" fontId="29" fillId="31" borderId="8" xfId="0" applyFont="1" applyFill="1" applyBorder="1" applyAlignment="1">
      <alignment horizontal="center" wrapText="1"/>
    </xf>
    <xf numFmtId="0" fontId="29" fillId="13" borderId="8" xfId="0" applyFont="1" applyFill="1" applyBorder="1" applyAlignment="1">
      <alignment horizontal="center" wrapText="1"/>
    </xf>
    <xf numFmtId="0" fontId="29" fillId="33" borderId="8" xfId="0" applyFont="1" applyFill="1" applyBorder="1" applyAlignment="1">
      <alignment horizontal="center" wrapText="1"/>
    </xf>
    <xf numFmtId="169" fontId="0" fillId="17" borderId="0" xfId="0" applyNumberFormat="1" applyFill="1"/>
    <xf numFmtId="178" fontId="0" fillId="17" borderId="0" xfId="0" applyNumberFormat="1" applyFill="1"/>
    <xf numFmtId="176" fontId="2" fillId="17" borderId="0" xfId="0" applyNumberFormat="1" applyFont="1" applyFill="1"/>
    <xf numFmtId="10" fontId="0" fillId="17" borderId="0" xfId="0" applyNumberFormat="1" applyFill="1"/>
    <xf numFmtId="0" fontId="0" fillId="32" borderId="0" xfId="0" applyFill="1"/>
    <xf numFmtId="169" fontId="0" fillId="32" borderId="0" xfId="0" applyNumberFormat="1" applyFill="1"/>
    <xf numFmtId="178" fontId="0" fillId="32" borderId="0" xfId="0" applyNumberFormat="1" applyFill="1"/>
    <xf numFmtId="176" fontId="0" fillId="32" borderId="0" xfId="0" applyNumberFormat="1" applyFill="1"/>
    <xf numFmtId="176" fontId="2" fillId="32" borderId="0" xfId="0" applyNumberFormat="1" applyFont="1" applyFill="1"/>
    <xf numFmtId="10" fontId="0" fillId="32" borderId="0" xfId="0" applyNumberFormat="1" applyFill="1"/>
    <xf numFmtId="169" fontId="0" fillId="9" borderId="0" xfId="0" applyNumberFormat="1" applyFill="1"/>
    <xf numFmtId="176" fontId="2" fillId="9" borderId="0" xfId="0" applyNumberFormat="1" applyFont="1" applyFill="1"/>
    <xf numFmtId="0" fontId="29" fillId="31" borderId="10" xfId="0" applyFont="1" applyFill="1" applyBorder="1" applyAlignment="1">
      <alignment horizontal="center" wrapText="1"/>
    </xf>
    <xf numFmtId="0" fontId="18" fillId="0" borderId="6" xfId="0" applyFont="1" applyBorder="1"/>
    <xf numFmtId="0" fontId="18" fillId="32" borderId="6" xfId="0" applyFont="1" applyFill="1" applyBorder="1"/>
    <xf numFmtId="0" fontId="18" fillId="9" borderId="6" xfId="0" applyFont="1" applyFill="1" applyBorder="1"/>
    <xf numFmtId="0" fontId="29" fillId="33" borderId="9" xfId="0" applyFont="1" applyFill="1" applyBorder="1" applyAlignment="1">
      <alignment horizontal="center" wrapText="1"/>
    </xf>
    <xf numFmtId="176" fontId="2" fillId="11" borderId="3" xfId="0" applyNumberFormat="1" applyFont="1" applyFill="1" applyBorder="1"/>
    <xf numFmtId="0" fontId="2" fillId="25" borderId="8" xfId="0" applyFont="1" applyFill="1" applyBorder="1" applyAlignment="1">
      <alignment horizontal="center" wrapText="1"/>
    </xf>
    <xf numFmtId="174" fontId="0" fillId="26" borderId="0" xfId="0" applyNumberFormat="1" applyFill="1"/>
    <xf numFmtId="174" fontId="0" fillId="27" borderId="0" xfId="0" applyNumberFormat="1" applyFill="1"/>
    <xf numFmtId="0" fontId="0" fillId="27" borderId="12" xfId="0" applyFill="1" applyBorder="1"/>
    <xf numFmtId="174" fontId="0" fillId="27" borderId="12" xfId="0" applyNumberFormat="1" applyFill="1" applyBorder="1"/>
    <xf numFmtId="10" fontId="0" fillId="27" borderId="12" xfId="0" applyNumberFormat="1" applyFill="1" applyBorder="1"/>
    <xf numFmtId="0" fontId="2" fillId="25" borderId="10" xfId="0" applyFont="1" applyFill="1" applyBorder="1" applyAlignment="1">
      <alignment horizontal="center" wrapText="1"/>
    </xf>
    <xf numFmtId="0" fontId="0" fillId="26" borderId="6" xfId="0" applyFill="1" applyBorder="1"/>
    <xf numFmtId="0" fontId="0" fillId="27" borderId="6" xfId="0" applyFill="1" applyBorder="1"/>
    <xf numFmtId="0" fontId="0" fillId="27" borderId="11" xfId="0" applyFill="1" applyBorder="1"/>
    <xf numFmtId="0" fontId="2" fillId="25" borderId="9" xfId="0" applyFont="1" applyFill="1" applyBorder="1" applyAlignment="1">
      <alignment horizontal="center" wrapText="1"/>
    </xf>
    <xf numFmtId="0" fontId="0" fillId="26" borderId="3" xfId="0" applyFill="1" applyBorder="1"/>
    <xf numFmtId="0" fontId="0" fillId="27" borderId="3" xfId="0" applyFill="1" applyBorder="1"/>
    <xf numFmtId="0" fontId="0" fillId="27" borderId="7" xfId="0" applyFill="1" applyBorder="1"/>
    <xf numFmtId="174" fontId="28" fillId="0" borderId="0" xfId="0" applyNumberFormat="1" applyFont="1"/>
    <xf numFmtId="10" fontId="28" fillId="0" borderId="0" xfId="0" applyNumberFormat="1" applyFont="1"/>
    <xf numFmtId="0" fontId="35" fillId="6" borderId="0" xfId="0" applyFont="1" applyFill="1"/>
    <xf numFmtId="0" fontId="2" fillId="35" borderId="0" xfId="0" applyFont="1" applyFill="1"/>
    <xf numFmtId="174" fontId="0" fillId="9" borderId="0" xfId="0" applyNumberFormat="1" applyFill="1"/>
    <xf numFmtId="0" fontId="0" fillId="36" borderId="0" xfId="0" applyFill="1"/>
    <xf numFmtId="174" fontId="0" fillId="36" borderId="0" xfId="0" applyNumberFormat="1" applyFill="1"/>
    <xf numFmtId="10" fontId="0" fillId="36" borderId="0" xfId="0" applyNumberFormat="1" applyFill="1"/>
    <xf numFmtId="0" fontId="0" fillId="10" borderId="0" xfId="0" applyFill="1"/>
    <xf numFmtId="14" fontId="33" fillId="10" borderId="0" xfId="0" applyNumberFormat="1" applyFont="1" applyFill="1"/>
    <xf numFmtId="0" fontId="0" fillId="37" borderId="0" xfId="0" applyFill="1"/>
    <xf numFmtId="14" fontId="33" fillId="37" borderId="0" xfId="0" applyNumberFormat="1" applyFont="1" applyFill="1"/>
    <xf numFmtId="182" fontId="2" fillId="10" borderId="0" xfId="0" applyNumberFormat="1" applyFont="1" applyFill="1"/>
    <xf numFmtId="0" fontId="2" fillId="37" borderId="0" xfId="0" applyFont="1" applyFill="1"/>
    <xf numFmtId="183" fontId="0" fillId="10" borderId="0" xfId="0" applyNumberFormat="1" applyFill="1"/>
    <xf numFmtId="0" fontId="2" fillId="10" borderId="0" xfId="0" applyFont="1" applyFill="1"/>
    <xf numFmtId="0" fontId="26" fillId="10" borderId="0" xfId="0" applyFont="1" applyFill="1"/>
    <xf numFmtId="0" fontId="26" fillId="37" borderId="0" xfId="0" applyFont="1" applyFill="1"/>
    <xf numFmtId="180" fontId="2" fillId="10" borderId="0" xfId="0" applyNumberFormat="1" applyFont="1" applyFill="1"/>
    <xf numFmtId="181" fontId="2" fillId="37" borderId="0" xfId="0" applyNumberFormat="1" applyFont="1" applyFill="1"/>
    <xf numFmtId="182" fontId="2" fillId="37" borderId="0" xfId="0" applyNumberFormat="1" applyFont="1" applyFill="1"/>
    <xf numFmtId="1" fontId="2" fillId="10" borderId="0" xfId="0" applyNumberFormat="1" applyFont="1" applyFill="1"/>
    <xf numFmtId="170" fontId="2" fillId="24" borderId="0" xfId="0" applyNumberFormat="1" applyFont="1" applyFill="1"/>
    <xf numFmtId="0" fontId="2" fillId="18" borderId="0" xfId="0" applyFont="1" applyFill="1"/>
    <xf numFmtId="0" fontId="29" fillId="39" borderId="0" xfId="0" applyFont="1" applyFill="1" applyAlignment="1">
      <alignment horizontal="center" wrapText="1"/>
    </xf>
    <xf numFmtId="0" fontId="36" fillId="0" borderId="0" xfId="0" applyFont="1"/>
    <xf numFmtId="184" fontId="0" fillId="0" borderId="0" xfId="0" applyNumberFormat="1"/>
    <xf numFmtId="0" fontId="29" fillId="13" borderId="4" xfId="0" applyFont="1" applyFill="1" applyBorder="1" applyAlignment="1">
      <alignment horizontal="center" wrapText="1"/>
    </xf>
    <xf numFmtId="0" fontId="0" fillId="18" borderId="0" xfId="0" applyFill="1"/>
    <xf numFmtId="0" fontId="0" fillId="11" borderId="0" xfId="0" applyFill="1"/>
    <xf numFmtId="0" fontId="0" fillId="44" borderId="0" xfId="0" applyFill="1"/>
    <xf numFmtId="0" fontId="0" fillId="14" borderId="0" xfId="0" applyFill="1"/>
    <xf numFmtId="185" fontId="2" fillId="14" borderId="0" xfId="0" applyNumberFormat="1" applyFont="1" applyFill="1"/>
    <xf numFmtId="10" fontId="40" fillId="14" borderId="0" xfId="0" applyNumberFormat="1" applyFont="1" applyFill="1"/>
    <xf numFmtId="0" fontId="0" fillId="43" borderId="0" xfId="0" applyFill="1"/>
    <xf numFmtId="185" fontId="2" fillId="43" borderId="0" xfId="0" applyNumberFormat="1" applyFont="1" applyFill="1"/>
    <xf numFmtId="10" fontId="45" fillId="43" borderId="0" xfId="0" applyNumberFormat="1" applyFont="1" applyFill="1"/>
    <xf numFmtId="185" fontId="2" fillId="44" borderId="0" xfId="0" applyNumberFormat="1" applyFont="1" applyFill="1"/>
    <xf numFmtId="10" fontId="46" fillId="44" borderId="0" xfId="0" applyNumberFormat="1" applyFont="1" applyFill="1"/>
    <xf numFmtId="0" fontId="29" fillId="15" borderId="4" xfId="0" applyFont="1" applyFill="1" applyBorder="1" applyAlignment="1">
      <alignment horizontal="center" wrapText="1"/>
    </xf>
    <xf numFmtId="0" fontId="29" fillId="15" borderId="4" xfId="0" applyFont="1" applyFill="1" applyBorder="1" applyAlignment="1">
      <alignment wrapText="1"/>
    </xf>
    <xf numFmtId="10" fontId="48" fillId="15" borderId="17" xfId="0" applyNumberFormat="1" applyFont="1" applyFill="1" applyBorder="1"/>
    <xf numFmtId="0" fontId="29" fillId="15" borderId="5" xfId="0" applyFont="1" applyFill="1" applyBorder="1" applyAlignment="1">
      <alignment horizontal="center" wrapText="1"/>
    </xf>
    <xf numFmtId="0" fontId="41" fillId="0" borderId="1" xfId="0" applyFont="1" applyBorder="1" applyAlignment="1">
      <alignment horizontal="center"/>
    </xf>
    <xf numFmtId="0" fontId="42" fillId="14" borderId="1" xfId="0" applyFont="1" applyFill="1" applyBorder="1" applyAlignment="1">
      <alignment horizontal="center"/>
    </xf>
    <xf numFmtId="0" fontId="44" fillId="43" borderId="1" xfId="0" applyFont="1" applyFill="1" applyBorder="1" applyAlignment="1">
      <alignment horizontal="center"/>
    </xf>
    <xf numFmtId="0" fontId="34" fillId="44" borderId="1" xfId="0" applyFont="1" applyFill="1" applyBorder="1" applyAlignment="1">
      <alignment horizontal="center"/>
    </xf>
    <xf numFmtId="0" fontId="47" fillId="15" borderId="16" xfId="0" applyFont="1" applyFill="1" applyBorder="1" applyAlignment="1">
      <alignment horizontal="center"/>
    </xf>
    <xf numFmtId="0" fontId="29" fillId="42" borderId="15" xfId="0" applyFont="1" applyFill="1" applyBorder="1" applyAlignment="1">
      <alignment horizontal="center" wrapText="1"/>
    </xf>
    <xf numFmtId="10" fontId="43" fillId="14" borderId="2" xfId="0" applyNumberFormat="1" applyFont="1" applyFill="1" applyBorder="1"/>
    <xf numFmtId="10" fontId="43" fillId="43" borderId="2" xfId="0" applyNumberFormat="1" applyFont="1" applyFill="1" applyBorder="1"/>
    <xf numFmtId="10" fontId="43" fillId="44" borderId="2" xfId="0" applyNumberFormat="1" applyFont="1" applyFill="1" applyBorder="1"/>
    <xf numFmtId="10" fontId="48" fillId="15" borderId="18" xfId="0" applyNumberFormat="1" applyFont="1" applyFill="1" applyBorder="1"/>
    <xf numFmtId="0" fontId="18" fillId="9" borderId="0" xfId="0" applyFont="1" applyFill="1"/>
    <xf numFmtId="185" fontId="18" fillId="41" borderId="0" xfId="0" applyNumberFormat="1" applyFont="1" applyFill="1"/>
    <xf numFmtId="10" fontId="18" fillId="41" borderId="0" xfId="0" applyNumberFormat="1" applyFont="1" applyFill="1"/>
    <xf numFmtId="10" fontId="18" fillId="41" borderId="2" xfId="0" applyNumberFormat="1" applyFont="1" applyFill="1" applyBorder="1"/>
    <xf numFmtId="0" fontId="0" fillId="40" borderId="1" xfId="0" applyFill="1" applyBorder="1"/>
    <xf numFmtId="0" fontId="0" fillId="40" borderId="0" xfId="0" applyFill="1"/>
    <xf numFmtId="0" fontId="0" fillId="40" borderId="2" xfId="0" applyFill="1" applyBorder="1"/>
    <xf numFmtId="9" fontId="0" fillId="0" borderId="0" xfId="0" applyNumberFormat="1"/>
    <xf numFmtId="0" fontId="2" fillId="2" borderId="13" xfId="0" applyFont="1" applyFill="1" applyBorder="1" applyAlignment="1">
      <alignment horizontal="center" vertical="center"/>
    </xf>
    <xf numFmtId="0" fontId="2" fillId="0" borderId="13" xfId="0" applyFont="1" applyBorder="1"/>
    <xf numFmtId="10" fontId="2" fillId="0" borderId="13" xfId="0" applyNumberFormat="1" applyFont="1" applyBorder="1"/>
    <xf numFmtId="10" fontId="4" fillId="0" borderId="13" xfId="0" applyNumberFormat="1" applyFont="1" applyBorder="1"/>
    <xf numFmtId="0" fontId="0" fillId="0" borderId="13" xfId="0" applyBorder="1"/>
    <xf numFmtId="10" fontId="0" fillId="0" borderId="13" xfId="0" applyNumberFormat="1" applyBorder="1"/>
    <xf numFmtId="0" fontId="2" fillId="4" borderId="13" xfId="0" applyFont="1" applyFill="1" applyBorder="1"/>
    <xf numFmtId="10" fontId="4" fillId="4" borderId="13" xfId="1" applyNumberFormat="1" applyFont="1" applyFill="1" applyBorder="1" applyAlignment="1">
      <alignment horizontal="center" vertical="center" wrapText="1"/>
    </xf>
    <xf numFmtId="0" fontId="25" fillId="28" borderId="21" xfId="25" applyFont="1" applyFill="1" applyBorder="1" applyAlignment="1">
      <alignment horizontal="center" vertical="center"/>
    </xf>
    <xf numFmtId="0" fontId="25" fillId="28" borderId="5" xfId="25" applyFont="1" applyFill="1" applyBorder="1" applyAlignment="1">
      <alignment horizontal="center" vertical="center"/>
    </xf>
    <xf numFmtId="0" fontId="25" fillId="28" borderId="0" xfId="25" applyFont="1" applyFill="1" applyAlignment="1">
      <alignment horizontal="center" vertical="center"/>
    </xf>
    <xf numFmtId="43" fontId="25" fillId="28" borderId="0" xfId="2" applyFont="1" applyFill="1" applyAlignment="1">
      <alignment horizontal="center" vertical="center"/>
    </xf>
    <xf numFmtId="0" fontId="49" fillId="29" borderId="1" xfId="25" applyFont="1" applyFill="1" applyBorder="1"/>
    <xf numFmtId="0" fontId="51" fillId="29" borderId="3" xfId="25" applyFont="1" applyFill="1" applyBorder="1" applyAlignment="1">
      <alignment horizontal="center"/>
    </xf>
    <xf numFmtId="17" fontId="50" fillId="29" borderId="22" xfId="25" applyNumberFormat="1" applyFont="1" applyFill="1" applyBorder="1" applyAlignment="1">
      <alignment horizontal="center"/>
    </xf>
    <xf numFmtId="0" fontId="49" fillId="29" borderId="0" xfId="25" applyFont="1" applyFill="1"/>
    <xf numFmtId="43" fontId="49" fillId="29" borderId="0" xfId="2" applyFont="1" applyFill="1"/>
    <xf numFmtId="0" fontId="52" fillId="31" borderId="29" xfId="25" applyFont="1" applyFill="1" applyBorder="1" applyAlignment="1">
      <alignment horizontal="center" vertical="center" wrapText="1"/>
    </xf>
    <xf numFmtId="0" fontId="52" fillId="31" borderId="30" xfId="25" applyFont="1" applyFill="1" applyBorder="1" applyAlignment="1">
      <alignment horizontal="center" vertical="center" wrapText="1"/>
    </xf>
    <xf numFmtId="0" fontId="29" fillId="31" borderId="23" xfId="25" applyFont="1" applyFill="1" applyBorder="1" applyAlignment="1">
      <alignment horizontal="center" vertical="center" wrapText="1"/>
    </xf>
    <xf numFmtId="43" fontId="29" fillId="31" borderId="23" xfId="2" applyFont="1" applyFill="1" applyBorder="1" applyAlignment="1">
      <alignment horizontal="center" vertical="center" wrapText="1"/>
    </xf>
    <xf numFmtId="0" fontId="29" fillId="33" borderId="23" xfId="25" applyFont="1" applyFill="1" applyBorder="1" applyAlignment="1">
      <alignment horizontal="center" vertical="center" wrapText="1"/>
    </xf>
    <xf numFmtId="0" fontId="5" fillId="9" borderId="34" xfId="25" applyFont="1" applyFill="1" applyBorder="1" applyAlignment="1">
      <alignment horizontal="left"/>
    </xf>
    <xf numFmtId="0" fontId="0" fillId="9" borderId="24" xfId="25" applyFont="1" applyFill="1" applyBorder="1"/>
    <xf numFmtId="43" fontId="0" fillId="9" borderId="24" xfId="2" applyFont="1" applyFill="1" applyBorder="1"/>
    <xf numFmtId="0" fontId="18" fillId="9" borderId="36" xfId="25" applyFont="1" applyFill="1" applyBorder="1"/>
    <xf numFmtId="0" fontId="2" fillId="11" borderId="25" xfId="25" applyFont="1" applyFill="1" applyBorder="1"/>
    <xf numFmtId="0" fontId="53" fillId="32" borderId="40" xfId="25" applyFont="1" applyFill="1" applyBorder="1" applyAlignment="1">
      <alignment horizontal="center"/>
    </xf>
    <xf numFmtId="0" fontId="5" fillId="32" borderId="43" xfId="25" applyFont="1" applyFill="1" applyBorder="1"/>
    <xf numFmtId="2" fontId="5" fillId="32" borderId="43" xfId="25" applyNumberFormat="1" applyFont="1" applyFill="1" applyBorder="1"/>
    <xf numFmtId="43" fontId="5" fillId="32" borderId="43" xfId="2" applyFont="1" applyFill="1" applyBorder="1"/>
    <xf numFmtId="0" fontId="53" fillId="11" borderId="28" xfId="25" applyFont="1" applyFill="1" applyBorder="1"/>
    <xf numFmtId="0" fontId="55" fillId="9" borderId="45" xfId="25" applyFont="1" applyFill="1" applyBorder="1" applyAlignment="1">
      <alignment horizontal="center" vertical="center" wrapText="1"/>
    </xf>
    <xf numFmtId="0" fontId="5" fillId="9" borderId="43" xfId="25" applyFont="1" applyFill="1" applyBorder="1"/>
    <xf numFmtId="43" fontId="5" fillId="9" borderId="43" xfId="2" applyFont="1" applyFill="1" applyBorder="1"/>
    <xf numFmtId="0" fontId="0" fillId="32" borderId="43" xfId="25" applyFont="1" applyFill="1" applyBorder="1"/>
    <xf numFmtId="43" fontId="0" fillId="32" borderId="43" xfId="2" applyFont="1" applyFill="1" applyBorder="1"/>
    <xf numFmtId="8" fontId="4" fillId="9" borderId="40" xfId="25" applyNumberFormat="1" applyFont="1" applyFill="1" applyBorder="1" applyAlignment="1">
      <alignment horizontal="center"/>
    </xf>
    <xf numFmtId="8" fontId="4" fillId="9" borderId="42" xfId="25" applyNumberFormat="1" applyFont="1" applyFill="1" applyBorder="1" applyAlignment="1">
      <alignment horizontal="center"/>
    </xf>
    <xf numFmtId="0" fontId="0" fillId="9" borderId="43" xfId="25" applyFont="1" applyFill="1" applyBorder="1"/>
    <xf numFmtId="43" fontId="0" fillId="9" borderId="43" xfId="2" applyFont="1" applyFill="1" applyBorder="1"/>
    <xf numFmtId="0" fontId="33" fillId="32" borderId="53" xfId="25" applyFont="1" applyFill="1" applyBorder="1" applyAlignment="1">
      <alignment horizontal="center" vertical="center"/>
    </xf>
    <xf numFmtId="1" fontId="4" fillId="9" borderId="54" xfId="26" applyNumberFormat="1" applyFont="1" applyFill="1" applyBorder="1" applyAlignment="1">
      <alignment horizontal="left" vertical="center"/>
    </xf>
    <xf numFmtId="1" fontId="4" fillId="9" borderId="55" xfId="26" applyNumberFormat="1" applyFont="1" applyFill="1" applyBorder="1" applyAlignment="1">
      <alignment horizontal="left" vertical="center"/>
    </xf>
    <xf numFmtId="1" fontId="4" fillId="9" borderId="56" xfId="26" applyNumberFormat="1" applyFont="1" applyFill="1" applyBorder="1" applyAlignment="1">
      <alignment horizontal="left" vertical="center"/>
    </xf>
    <xf numFmtId="4" fontId="21" fillId="9" borderId="57" xfId="27" applyNumberFormat="1" applyFont="1" applyFill="1" applyBorder="1" applyAlignment="1">
      <alignment vertical="center"/>
    </xf>
    <xf numFmtId="0" fontId="21" fillId="9" borderId="57" xfId="25" applyFont="1" applyFill="1" applyBorder="1" applyAlignment="1">
      <alignment horizontal="center" vertical="center"/>
    </xf>
    <xf numFmtId="8" fontId="21" fillId="9" borderId="57" xfId="28" applyNumberFormat="1" applyFont="1" applyFill="1" applyBorder="1" applyAlignment="1" applyProtection="1">
      <alignment horizontal="center" vertical="center"/>
      <protection locked="0"/>
    </xf>
    <xf numFmtId="8" fontId="4" fillId="9" borderId="58" xfId="29" applyNumberFormat="1" applyFont="1" applyFill="1" applyBorder="1" applyAlignment="1">
      <alignment horizontal="center" vertical="center"/>
    </xf>
    <xf numFmtId="0" fontId="33" fillId="9" borderId="59" xfId="25" applyFont="1" applyFill="1" applyBorder="1" applyAlignment="1">
      <alignment horizontal="center" vertical="center"/>
    </xf>
    <xf numFmtId="1" fontId="21" fillId="32" borderId="54" xfId="26" applyNumberFormat="1" applyFont="1" applyFill="1" applyBorder="1" applyAlignment="1">
      <alignment horizontal="left" vertical="center"/>
    </xf>
    <xf numFmtId="1" fontId="21" fillId="32" borderId="55" xfId="26" applyNumberFormat="1" applyFont="1" applyFill="1" applyBorder="1" applyAlignment="1">
      <alignment horizontal="left" vertical="center"/>
    </xf>
    <xf numFmtId="1" fontId="21" fillId="32" borderId="56" xfId="26" applyNumberFormat="1" applyFont="1" applyFill="1" applyBorder="1" applyAlignment="1">
      <alignment horizontal="left" vertical="center"/>
    </xf>
    <xf numFmtId="4" fontId="21" fillId="32" borderId="57" xfId="27" applyNumberFormat="1" applyFont="1" applyFill="1" applyBorder="1" applyAlignment="1">
      <alignment vertical="center"/>
    </xf>
    <xf numFmtId="0" fontId="21" fillId="32" borderId="57" xfId="25" applyFont="1" applyFill="1" applyBorder="1" applyAlignment="1">
      <alignment horizontal="center" vertical="center"/>
    </xf>
    <xf numFmtId="43" fontId="0" fillId="32" borderId="57" xfId="2" applyFont="1" applyFill="1" applyBorder="1" applyAlignment="1" applyProtection="1">
      <alignment horizontal="center" vertical="center"/>
      <protection locked="0"/>
    </xf>
    <xf numFmtId="8" fontId="2" fillId="32" borderId="58" xfId="29" applyNumberFormat="1" applyFont="1" applyFill="1" applyBorder="1" applyAlignment="1">
      <alignment horizontal="center" vertical="center"/>
    </xf>
    <xf numFmtId="43" fontId="0" fillId="32" borderId="43" xfId="25" applyNumberFormat="1" applyFont="1" applyFill="1" applyBorder="1" applyAlignment="1">
      <alignment vertical="center"/>
    </xf>
    <xf numFmtId="43" fontId="0" fillId="32" borderId="43" xfId="2" applyFont="1" applyFill="1" applyBorder="1" applyAlignment="1">
      <alignment vertical="center"/>
    </xf>
    <xf numFmtId="43" fontId="0" fillId="32" borderId="43" xfId="25" applyNumberFormat="1" applyFont="1" applyFill="1" applyBorder="1"/>
    <xf numFmtId="0" fontId="18" fillId="32" borderId="59" xfId="25" applyFont="1" applyFill="1" applyBorder="1" applyAlignment="1">
      <alignment horizontal="center" vertical="center"/>
    </xf>
    <xf numFmtId="0" fontId="2" fillId="11" borderId="28" xfId="25" applyFont="1" applyFill="1" applyBorder="1"/>
    <xf numFmtId="1" fontId="21" fillId="9" borderId="54" xfId="26" applyNumberFormat="1" applyFont="1" applyFill="1" applyBorder="1" applyAlignment="1">
      <alignment horizontal="left" vertical="center"/>
    </xf>
    <xf numFmtId="1" fontId="21" fillId="9" borderId="55" xfId="26" applyNumberFormat="1" applyFont="1" applyFill="1" applyBorder="1" applyAlignment="1">
      <alignment horizontal="left" vertical="center"/>
    </xf>
    <xf numFmtId="1" fontId="21" fillId="9" borderId="56" xfId="26" applyNumberFormat="1" applyFont="1" applyFill="1" applyBorder="1" applyAlignment="1">
      <alignment horizontal="left" vertical="center"/>
    </xf>
    <xf numFmtId="43" fontId="0" fillId="9" borderId="57" xfId="2" applyFont="1" applyFill="1" applyBorder="1" applyAlignment="1" applyProtection="1">
      <alignment horizontal="center" vertical="center"/>
      <protection locked="0"/>
    </xf>
    <xf numFmtId="8" fontId="2" fillId="9" borderId="58" xfId="29" applyNumberFormat="1" applyFont="1" applyFill="1" applyBorder="1" applyAlignment="1">
      <alignment horizontal="center" vertical="center"/>
    </xf>
    <xf numFmtId="43" fontId="0" fillId="9" borderId="43" xfId="25" applyNumberFormat="1" applyFont="1" applyFill="1" applyBorder="1"/>
    <xf numFmtId="0" fontId="18" fillId="9" borderId="59" xfId="25" applyFont="1" applyFill="1" applyBorder="1" applyAlignment="1">
      <alignment horizontal="center" vertical="center"/>
    </xf>
    <xf numFmtId="43" fontId="21" fillId="9" borderId="57" xfId="2" applyFont="1" applyFill="1" applyBorder="1" applyAlignment="1" applyProtection="1">
      <alignment horizontal="center" vertical="center"/>
      <protection locked="0"/>
    </xf>
    <xf numFmtId="8" fontId="0" fillId="9" borderId="43" xfId="25" applyNumberFormat="1" applyFont="1" applyFill="1" applyBorder="1"/>
    <xf numFmtId="8" fontId="0" fillId="32" borderId="43" xfId="25" applyNumberFormat="1" applyFont="1" applyFill="1" applyBorder="1" applyAlignment="1">
      <alignment vertical="center"/>
    </xf>
    <xf numFmtId="8" fontId="0" fillId="32" borderId="43" xfId="25" applyNumberFormat="1" applyFont="1" applyFill="1" applyBorder="1"/>
    <xf numFmtId="1" fontId="4" fillId="32" borderId="54" xfId="26" applyNumberFormat="1" applyFont="1" applyFill="1" applyBorder="1" applyAlignment="1">
      <alignment horizontal="left" vertical="center"/>
    </xf>
    <xf numFmtId="1" fontId="4" fillId="32" borderId="55" xfId="26" applyNumberFormat="1" applyFont="1" applyFill="1" applyBorder="1" applyAlignment="1">
      <alignment horizontal="left" vertical="center"/>
    </xf>
    <xf numFmtId="1" fontId="4" fillId="32" borderId="56" xfId="26" applyNumberFormat="1" applyFont="1" applyFill="1" applyBorder="1" applyAlignment="1">
      <alignment horizontal="left" vertical="center"/>
    </xf>
    <xf numFmtId="43" fontId="21" fillId="32" borderId="57" xfId="2" applyFont="1" applyFill="1" applyBorder="1" applyAlignment="1" applyProtection="1">
      <alignment horizontal="center" vertical="center"/>
      <protection locked="0"/>
    </xf>
    <xf numFmtId="8" fontId="4" fillId="32" borderId="58" xfId="29" applyNumberFormat="1" applyFont="1" applyFill="1" applyBorder="1" applyAlignment="1">
      <alignment horizontal="center" vertical="center"/>
    </xf>
    <xf numFmtId="0" fontId="33" fillId="32" borderId="59" xfId="25" applyFont="1" applyFill="1" applyBorder="1" applyAlignment="1">
      <alignment horizontal="center" vertical="center"/>
    </xf>
    <xf numFmtId="43" fontId="17" fillId="9" borderId="43" xfId="2" applyFont="1" applyFill="1" applyBorder="1"/>
    <xf numFmtId="43" fontId="17" fillId="9" borderId="43" xfId="25" applyNumberFormat="1" applyFont="1" applyFill="1" applyBorder="1"/>
    <xf numFmtId="43" fontId="17" fillId="32" borderId="43" xfId="2" applyFont="1" applyFill="1" applyBorder="1"/>
    <xf numFmtId="43" fontId="17" fillId="32" borderId="43" xfId="25" applyNumberFormat="1" applyFont="1" applyFill="1" applyBorder="1"/>
    <xf numFmtId="43" fontId="0" fillId="9" borderId="43" xfId="25" applyNumberFormat="1" applyFont="1" applyFill="1" applyBorder="1" applyAlignment="1">
      <alignment vertical="center"/>
    </xf>
    <xf numFmtId="1" fontId="0" fillId="9" borderId="54" xfId="26" applyNumberFormat="1" applyFont="1" applyFill="1" applyBorder="1" applyAlignment="1">
      <alignment horizontal="left" vertical="center"/>
    </xf>
    <xf numFmtId="1" fontId="0" fillId="9" borderId="55" xfId="26" applyNumberFormat="1" applyFont="1" applyFill="1" applyBorder="1" applyAlignment="1">
      <alignment horizontal="left" vertical="center"/>
    </xf>
    <xf numFmtId="1" fontId="0" fillId="9" borderId="56" xfId="26" applyNumberFormat="1" applyFont="1" applyFill="1" applyBorder="1" applyAlignment="1">
      <alignment horizontal="left" vertical="center"/>
    </xf>
    <xf numFmtId="4" fontId="0" fillId="9" borderId="57" xfId="27" applyNumberFormat="1" applyFont="1" applyFill="1" applyBorder="1" applyAlignment="1">
      <alignment vertical="center"/>
    </xf>
    <xf numFmtId="0" fontId="0" fillId="9" borderId="57" xfId="25" applyFont="1" applyFill="1" applyBorder="1" applyAlignment="1">
      <alignment horizontal="center" vertical="center"/>
    </xf>
    <xf numFmtId="43" fontId="0" fillId="9" borderId="57" xfId="28" applyNumberFormat="1" applyFont="1" applyFill="1" applyBorder="1" applyAlignment="1" applyProtection="1">
      <alignment horizontal="center" vertical="center"/>
      <protection locked="0"/>
    </xf>
    <xf numFmtId="8" fontId="0" fillId="9" borderId="58" xfId="29" applyNumberFormat="1" applyFont="1" applyFill="1" applyBorder="1" applyAlignment="1">
      <alignment horizontal="center" vertical="center"/>
    </xf>
    <xf numFmtId="43" fontId="0" fillId="9" borderId="43" xfId="2" applyFont="1" applyFill="1" applyBorder="1" applyAlignment="1">
      <alignment vertical="center"/>
    </xf>
    <xf numFmtId="0" fontId="18" fillId="9" borderId="60" xfId="25" applyFont="1" applyFill="1" applyBorder="1" applyAlignment="1">
      <alignment horizontal="center" vertical="center"/>
    </xf>
    <xf numFmtId="8" fontId="4" fillId="32" borderId="42" xfId="30" applyNumberFormat="1" applyFont="1" applyFill="1" applyBorder="1" applyAlignment="1">
      <alignment horizontal="center" vertical="center"/>
    </xf>
    <xf numFmtId="44" fontId="0" fillId="32" borderId="43" xfId="25" applyNumberFormat="1" applyFont="1" applyFill="1" applyBorder="1" applyAlignment="1">
      <alignment vertical="center"/>
    </xf>
    <xf numFmtId="0" fontId="0" fillId="32" borderId="43" xfId="25" applyFont="1" applyFill="1" applyBorder="1" applyAlignment="1">
      <alignment vertical="center"/>
    </xf>
    <xf numFmtId="0" fontId="18" fillId="32" borderId="61" xfId="25" applyFont="1" applyFill="1" applyBorder="1" applyAlignment="1">
      <alignment horizontal="center" vertical="center"/>
    </xf>
    <xf numFmtId="0" fontId="2" fillId="11" borderId="28" xfId="25" applyFont="1" applyFill="1" applyBorder="1" applyAlignment="1">
      <alignment vertical="center"/>
    </xf>
    <xf numFmtId="0" fontId="0" fillId="9" borderId="38" xfId="25" applyFont="1" applyFill="1" applyBorder="1"/>
    <xf numFmtId="8" fontId="0" fillId="9" borderId="38" xfId="25" applyNumberFormat="1" applyFont="1" applyFill="1" applyBorder="1" applyAlignment="1">
      <alignment horizontal="center"/>
    </xf>
    <xf numFmtId="8" fontId="0" fillId="9" borderId="42" xfId="25" applyNumberFormat="1" applyFont="1" applyFill="1" applyBorder="1" applyAlignment="1">
      <alignment horizontal="center"/>
    </xf>
    <xf numFmtId="0" fontId="18" fillId="9" borderId="62" xfId="25" applyFont="1" applyFill="1" applyBorder="1"/>
    <xf numFmtId="0" fontId="0" fillId="32" borderId="26" xfId="25" applyFont="1" applyFill="1" applyBorder="1"/>
    <xf numFmtId="8" fontId="0" fillId="32" borderId="26" xfId="25" applyNumberFormat="1" applyFont="1" applyFill="1" applyBorder="1" applyAlignment="1">
      <alignment horizontal="center"/>
    </xf>
    <xf numFmtId="8" fontId="0" fillId="32" borderId="63" xfId="25" applyNumberFormat="1" applyFont="1" applyFill="1" applyBorder="1" applyAlignment="1">
      <alignment horizontal="center"/>
    </xf>
    <xf numFmtId="43" fontId="0" fillId="32" borderId="26" xfId="2" applyFont="1" applyFill="1" applyBorder="1" applyAlignment="1">
      <alignment vertical="center"/>
    </xf>
    <xf numFmtId="43" fontId="0" fillId="32" borderId="26" xfId="25" applyNumberFormat="1" applyFont="1" applyFill="1" applyBorder="1"/>
    <xf numFmtId="43" fontId="5" fillId="32" borderId="26" xfId="2" applyFont="1" applyFill="1" applyBorder="1"/>
    <xf numFmtId="0" fontId="18" fillId="32" borderId="64" xfId="25" applyFont="1" applyFill="1" applyBorder="1"/>
    <xf numFmtId="0" fontId="0" fillId="9" borderId="26" xfId="25" applyFont="1" applyFill="1" applyBorder="1"/>
    <xf numFmtId="8" fontId="0" fillId="9" borderId="26" xfId="25" applyNumberFormat="1" applyFont="1" applyFill="1" applyBorder="1" applyAlignment="1">
      <alignment horizontal="center"/>
    </xf>
    <xf numFmtId="8" fontId="0" fillId="9" borderId="63" xfId="25" applyNumberFormat="1" applyFont="1" applyFill="1" applyBorder="1" applyAlignment="1">
      <alignment horizontal="center"/>
    </xf>
    <xf numFmtId="43" fontId="0" fillId="9" borderId="26" xfId="2" applyFont="1" applyFill="1" applyBorder="1" applyAlignment="1">
      <alignment vertical="center"/>
    </xf>
    <xf numFmtId="43" fontId="0" fillId="9" borderId="26" xfId="25" applyNumberFormat="1" applyFont="1" applyFill="1" applyBorder="1"/>
    <xf numFmtId="43" fontId="0" fillId="9" borderId="26" xfId="2" applyFont="1" applyFill="1" applyBorder="1"/>
    <xf numFmtId="0" fontId="18" fillId="9" borderId="64" xfId="25" applyFont="1" applyFill="1" applyBorder="1"/>
    <xf numFmtId="44" fontId="0" fillId="32" borderId="26" xfId="31" applyFont="1" applyFill="1" applyBorder="1"/>
    <xf numFmtId="8" fontId="56" fillId="32" borderId="26" xfId="25" applyNumberFormat="1" applyFont="1" applyFill="1" applyBorder="1" applyAlignment="1">
      <alignment vertical="center"/>
    </xf>
    <xf numFmtId="8" fontId="56" fillId="32" borderId="63" xfId="25" applyNumberFormat="1" applyFont="1" applyFill="1" applyBorder="1" applyAlignment="1">
      <alignment vertical="center"/>
    </xf>
    <xf numFmtId="164" fontId="0" fillId="32" borderId="26" xfId="17" applyFont="1" applyFill="1" applyBorder="1"/>
    <xf numFmtId="44" fontId="0" fillId="9" borderId="26" xfId="25" applyNumberFormat="1" applyFont="1" applyFill="1" applyBorder="1"/>
    <xf numFmtId="8" fontId="56" fillId="9" borderId="26" xfId="25" applyNumberFormat="1" applyFont="1" applyFill="1" applyBorder="1" applyAlignment="1">
      <alignment vertical="center"/>
    </xf>
    <xf numFmtId="8" fontId="56" fillId="9" borderId="63" xfId="25" applyNumberFormat="1" applyFont="1" applyFill="1" applyBorder="1" applyAlignment="1">
      <alignment vertical="center"/>
    </xf>
    <xf numFmtId="44" fontId="0" fillId="32" borderId="26" xfId="25" applyNumberFormat="1" applyFont="1" applyFill="1" applyBorder="1"/>
    <xf numFmtId="43" fontId="0" fillId="32" borderId="26" xfId="2" applyFont="1" applyFill="1" applyBorder="1"/>
    <xf numFmtId="0" fontId="0" fillId="9" borderId="26" xfId="25" applyFont="1" applyFill="1" applyBorder="1" applyAlignment="1">
      <alignment vertical="center"/>
    </xf>
    <xf numFmtId="0" fontId="18" fillId="9" borderId="27" xfId="25" applyFont="1" applyFill="1" applyBorder="1"/>
    <xf numFmtId="0" fontId="18" fillId="32" borderId="27" xfId="25" applyFont="1" applyFill="1" applyBorder="1"/>
    <xf numFmtId="0" fontId="57" fillId="28" borderId="0" xfId="0" applyFont="1" applyFill="1" applyAlignment="1">
      <alignment horizontal="center" vertical="center"/>
    </xf>
    <xf numFmtId="43" fontId="57" fillId="28" borderId="0" xfId="2" applyFont="1" applyFill="1" applyAlignment="1">
      <alignment horizontal="center" vertical="center"/>
    </xf>
    <xf numFmtId="0" fontId="58" fillId="29" borderId="0" xfId="0" applyFont="1" applyFill="1"/>
    <xf numFmtId="171" fontId="58" fillId="29" borderId="5" xfId="37" applyFont="1" applyFill="1" applyBorder="1" applyAlignment="1" applyProtection="1">
      <alignment horizontal="right"/>
      <protection locked="0"/>
    </xf>
    <xf numFmtId="43" fontId="59" fillId="29" borderId="4" xfId="2" applyFont="1" applyFill="1" applyBorder="1" applyAlignment="1">
      <alignment vertical="center"/>
    </xf>
    <xf numFmtId="0" fontId="58" fillId="29" borderId="4" xfId="0" applyFont="1" applyFill="1" applyBorder="1" applyAlignment="1">
      <alignment horizontal="center"/>
    </xf>
    <xf numFmtId="43" fontId="58" fillId="29" borderId="15" xfId="2" applyFont="1" applyFill="1" applyBorder="1" applyAlignment="1">
      <alignment horizontal="center"/>
    </xf>
    <xf numFmtId="0" fontId="52" fillId="31" borderId="23" xfId="0" applyFont="1" applyFill="1" applyBorder="1" applyAlignment="1">
      <alignment horizontal="center" vertical="center" wrapText="1"/>
    </xf>
    <xf numFmtId="171" fontId="52" fillId="31" borderId="29" xfId="37" applyFont="1" applyFill="1" applyBorder="1" applyAlignment="1" applyProtection="1">
      <alignment horizontal="center" vertical="center" wrapText="1"/>
      <protection locked="0"/>
    </xf>
    <xf numFmtId="43" fontId="52" fillId="31" borderId="23" xfId="2" applyFont="1" applyFill="1" applyBorder="1" applyAlignment="1">
      <alignment horizontal="center" vertical="center" wrapText="1"/>
    </xf>
    <xf numFmtId="43" fontId="52" fillId="31" borderId="65" xfId="2" applyFont="1" applyFill="1" applyBorder="1" applyAlignment="1">
      <alignment horizontal="center" vertical="center" wrapText="1"/>
    </xf>
    <xf numFmtId="171" fontId="5" fillId="9" borderId="33" xfId="37" applyFont="1" applyFill="1" applyBorder="1" applyAlignment="1" applyProtection="1">
      <alignment horizontal="right"/>
      <protection locked="0"/>
    </xf>
    <xf numFmtId="43" fontId="53" fillId="9" borderId="24" xfId="2" applyFont="1" applyFill="1" applyBorder="1" applyAlignment="1">
      <alignment vertical="center"/>
    </xf>
    <xf numFmtId="0" fontId="5" fillId="9" borderId="24" xfId="0" applyFont="1" applyFill="1" applyBorder="1" applyAlignment="1">
      <alignment horizontal="center"/>
    </xf>
    <xf numFmtId="43" fontId="5" fillId="9" borderId="35" xfId="2" applyFont="1" applyFill="1" applyBorder="1" applyAlignment="1">
      <alignment horizontal="center"/>
    </xf>
    <xf numFmtId="0" fontId="60" fillId="9" borderId="66" xfId="0" applyFont="1" applyFill="1" applyBorder="1"/>
    <xf numFmtId="171" fontId="5" fillId="32" borderId="51" xfId="37" applyFont="1" applyFill="1" applyBorder="1" applyAlignment="1" applyProtection="1">
      <alignment horizontal="right"/>
      <protection locked="0"/>
    </xf>
    <xf numFmtId="43" fontId="53" fillId="32" borderId="26" xfId="2" applyFont="1" applyFill="1" applyBorder="1" applyAlignment="1">
      <alignment vertical="center"/>
    </xf>
    <xf numFmtId="0" fontId="5" fillId="32" borderId="26" xfId="0" applyFont="1" applyFill="1" applyBorder="1" applyAlignment="1">
      <alignment horizontal="center"/>
    </xf>
    <xf numFmtId="43" fontId="5" fillId="32" borderId="63" xfId="2" applyFont="1" applyFill="1" applyBorder="1" applyAlignment="1">
      <alignment horizontal="center"/>
    </xf>
    <xf numFmtId="0" fontId="60" fillId="32" borderId="67" xfId="0" applyFont="1" applyFill="1" applyBorder="1"/>
    <xf numFmtId="0" fontId="5" fillId="9" borderId="26" xfId="0" applyFont="1" applyFill="1" applyBorder="1"/>
    <xf numFmtId="0" fontId="5" fillId="9" borderId="51" xfId="0" applyFont="1" applyFill="1" applyBorder="1"/>
    <xf numFmtId="43" fontId="5" fillId="9" borderId="26" xfId="2" applyFont="1" applyFill="1" applyBorder="1" applyAlignment="1">
      <alignment horizontal="right"/>
    </xf>
    <xf numFmtId="172" fontId="5" fillId="9" borderId="26" xfId="0" applyNumberFormat="1" applyFont="1" applyFill="1" applyBorder="1" applyAlignment="1">
      <alignment horizontal="center"/>
    </xf>
    <xf numFmtId="43" fontId="5" fillId="9" borderId="63" xfId="2" applyFont="1" applyFill="1" applyBorder="1" applyAlignment="1">
      <alignment horizontal="center"/>
    </xf>
    <xf numFmtId="0" fontId="60" fillId="9" borderId="67" xfId="0" applyFont="1" applyFill="1" applyBorder="1"/>
    <xf numFmtId="43" fontId="53" fillId="32" borderId="51" xfId="2" applyFont="1" applyFill="1" applyBorder="1" applyAlignment="1"/>
    <xf numFmtId="0" fontId="5" fillId="9" borderId="69" xfId="0" applyFont="1" applyFill="1" applyBorder="1"/>
    <xf numFmtId="43" fontId="53" fillId="9" borderId="68" xfId="2" applyFont="1" applyFill="1" applyBorder="1" applyAlignment="1">
      <alignment horizontal="center"/>
    </xf>
    <xf numFmtId="0" fontId="5" fillId="9" borderId="68" xfId="0" applyFont="1" applyFill="1" applyBorder="1" applyAlignment="1">
      <alignment horizontal="center"/>
    </xf>
    <xf numFmtId="43" fontId="53" fillId="9" borderId="70" xfId="2" applyFont="1" applyFill="1" applyBorder="1" applyAlignment="1">
      <alignment horizontal="center"/>
    </xf>
    <xf numFmtId="0" fontId="60" fillId="9" borderId="71" xfId="0" applyFont="1" applyFill="1" applyBorder="1"/>
    <xf numFmtId="43" fontId="53" fillId="32" borderId="37" xfId="2" applyFont="1" applyFill="1" applyBorder="1"/>
    <xf numFmtId="43" fontId="53" fillId="32" borderId="38" xfId="2" applyFont="1" applyFill="1" applyBorder="1"/>
    <xf numFmtId="0" fontId="5" fillId="32" borderId="38" xfId="0" applyFont="1" applyFill="1" applyBorder="1" applyAlignment="1">
      <alignment horizontal="center"/>
    </xf>
    <xf numFmtId="43" fontId="5" fillId="32" borderId="42" xfId="2" applyFont="1" applyFill="1" applyBorder="1" applyAlignment="1">
      <alignment horizontal="center"/>
    </xf>
    <xf numFmtId="0" fontId="60" fillId="32" borderId="72" xfId="0" applyFont="1" applyFill="1" applyBorder="1"/>
    <xf numFmtId="0" fontId="5" fillId="9" borderId="73" xfId="0" applyFont="1" applyFill="1" applyBorder="1"/>
    <xf numFmtId="43" fontId="53" fillId="9" borderId="74" xfId="2" applyFont="1" applyFill="1" applyBorder="1" applyAlignment="1">
      <alignment horizontal="center"/>
    </xf>
    <xf numFmtId="10" fontId="53" fillId="9" borderId="75" xfId="1" applyNumberFormat="1" applyFont="1" applyFill="1" applyBorder="1" applyAlignment="1">
      <alignment horizontal="center"/>
    </xf>
    <xf numFmtId="0" fontId="5" fillId="9" borderId="76" xfId="0" applyFont="1" applyFill="1" applyBorder="1"/>
    <xf numFmtId="0" fontId="5" fillId="32" borderId="79" xfId="0" applyFont="1" applyFill="1" applyBorder="1"/>
    <xf numFmtId="43" fontId="53" fillId="32" borderId="78" xfId="2" applyFont="1" applyFill="1" applyBorder="1" applyAlignment="1">
      <alignment horizontal="center"/>
    </xf>
    <xf numFmtId="170" fontId="53" fillId="32" borderId="78" xfId="1" applyNumberFormat="1" applyFont="1" applyFill="1" applyBorder="1" applyAlignment="1">
      <alignment horizontal="center"/>
    </xf>
    <xf numFmtId="43" fontId="53" fillId="32" borderId="80" xfId="2" applyFont="1" applyFill="1" applyBorder="1"/>
    <xf numFmtId="0" fontId="60" fillId="32" borderId="81" xfId="0" applyFont="1" applyFill="1" applyBorder="1"/>
    <xf numFmtId="0" fontId="5" fillId="9" borderId="82" xfId="0" applyFont="1" applyFill="1" applyBorder="1"/>
    <xf numFmtId="43" fontId="53" fillId="9" borderId="83" xfId="2" applyFont="1" applyFill="1" applyBorder="1" applyAlignment="1">
      <alignment horizontal="center"/>
    </xf>
    <xf numFmtId="0" fontId="53" fillId="9" borderId="83" xfId="0" applyFont="1" applyFill="1" applyBorder="1" applyAlignment="1">
      <alignment horizontal="center"/>
    </xf>
    <xf numFmtId="43" fontId="53" fillId="9" borderId="84" xfId="2" applyFont="1" applyFill="1" applyBorder="1" applyAlignment="1">
      <alignment horizontal="center"/>
    </xf>
    <xf numFmtId="0" fontId="60" fillId="9" borderId="81" xfId="0" applyFont="1" applyFill="1" applyBorder="1"/>
    <xf numFmtId="0" fontId="5" fillId="32" borderId="49" xfId="0" applyFont="1" applyFill="1" applyBorder="1"/>
    <xf numFmtId="43" fontId="53" fillId="32" borderId="40" xfId="2" applyFont="1" applyFill="1" applyBorder="1" applyAlignment="1">
      <alignment horizontal="center"/>
    </xf>
    <xf numFmtId="0" fontId="5" fillId="32" borderId="40" xfId="0" applyFont="1" applyFill="1" applyBorder="1" applyAlignment="1">
      <alignment horizontal="center"/>
    </xf>
    <xf numFmtId="43" fontId="5" fillId="32" borderId="85" xfId="2" applyFont="1" applyFill="1" applyBorder="1" applyAlignment="1">
      <alignment horizontal="center"/>
    </xf>
    <xf numFmtId="0" fontId="53" fillId="9" borderId="87" xfId="0" applyFont="1" applyFill="1" applyBorder="1" applyAlignment="1">
      <alignment horizontal="center"/>
    </xf>
    <xf numFmtId="43" fontId="53" fillId="9" borderId="88" xfId="2" applyFont="1" applyFill="1" applyBorder="1"/>
    <xf numFmtId="0" fontId="5" fillId="9" borderId="88" xfId="0" applyFont="1" applyFill="1" applyBorder="1" applyAlignment="1">
      <alignment horizontal="center"/>
    </xf>
    <xf numFmtId="10" fontId="53" fillId="9" borderId="89" xfId="2" applyNumberFormat="1" applyFont="1" applyFill="1" applyBorder="1" applyAlignment="1">
      <alignment horizontal="center"/>
    </xf>
    <xf numFmtId="0" fontId="5" fillId="32" borderId="87" xfId="0" applyFont="1" applyFill="1" applyBorder="1" applyAlignment="1">
      <alignment horizontal="center"/>
    </xf>
    <xf numFmtId="43" fontId="5" fillId="32" borderId="88" xfId="2" applyFont="1" applyFill="1" applyBorder="1"/>
    <xf numFmtId="10" fontId="5" fillId="32" borderId="88" xfId="1" applyNumberFormat="1" applyFont="1" applyFill="1" applyBorder="1" applyAlignment="1">
      <alignment horizontal="center"/>
    </xf>
    <xf numFmtId="43" fontId="5" fillId="32" borderId="89" xfId="2" applyFont="1" applyFill="1" applyBorder="1" applyAlignment="1">
      <alignment horizontal="center"/>
    </xf>
    <xf numFmtId="0" fontId="5" fillId="9" borderId="87" xfId="0" applyFont="1" applyFill="1" applyBorder="1" applyAlignment="1">
      <alignment horizontal="center"/>
    </xf>
    <xf numFmtId="43" fontId="5" fillId="9" borderId="88" xfId="2" applyFont="1" applyFill="1" applyBorder="1"/>
    <xf numFmtId="10" fontId="5" fillId="9" borderId="88" xfId="1" applyNumberFormat="1" applyFont="1" applyFill="1" applyBorder="1" applyAlignment="1">
      <alignment horizontal="center"/>
    </xf>
    <xf numFmtId="43" fontId="5" fillId="9" borderId="89" xfId="2" applyFont="1" applyFill="1" applyBorder="1" applyAlignment="1">
      <alignment horizontal="center"/>
    </xf>
    <xf numFmtId="0" fontId="53" fillId="32" borderId="87" xfId="0" applyFont="1" applyFill="1" applyBorder="1" applyAlignment="1">
      <alignment horizontal="center"/>
    </xf>
    <xf numFmtId="43" fontId="53" fillId="32" borderId="88" xfId="2" applyFont="1" applyFill="1" applyBorder="1"/>
    <xf numFmtId="10" fontId="53" fillId="32" borderId="89" xfId="2" applyNumberFormat="1" applyFont="1" applyFill="1" applyBorder="1" applyAlignment="1">
      <alignment horizontal="center"/>
    </xf>
    <xf numFmtId="10" fontId="5" fillId="9" borderId="88" xfId="0" applyNumberFormat="1" applyFont="1" applyFill="1" applyBorder="1" applyAlignment="1">
      <alignment horizontal="center"/>
    </xf>
    <xf numFmtId="10" fontId="5" fillId="32" borderId="88" xfId="0" applyNumberFormat="1" applyFont="1" applyFill="1" applyBorder="1" applyAlignment="1">
      <alignment horizontal="center"/>
    </xf>
    <xf numFmtId="43" fontId="5" fillId="9" borderId="26" xfId="2" applyFont="1" applyFill="1" applyBorder="1"/>
    <xf numFmtId="43" fontId="52" fillId="33" borderId="65" xfId="2" applyFont="1" applyFill="1" applyBorder="1" applyAlignment="1">
      <alignment horizontal="center" vertical="center" wrapText="1"/>
    </xf>
    <xf numFmtId="0" fontId="53" fillId="9" borderId="25" xfId="0" applyFont="1" applyFill="1" applyBorder="1" applyAlignment="1">
      <alignment horizontal="center"/>
    </xf>
    <xf numFmtId="43" fontId="53" fillId="11" borderId="91" xfId="2" applyFont="1" applyFill="1" applyBorder="1" applyAlignment="1">
      <alignment horizontal="center"/>
    </xf>
    <xf numFmtId="0" fontId="53" fillId="32" borderId="28" xfId="0" applyFont="1" applyFill="1" applyBorder="1" applyAlignment="1">
      <alignment horizontal="center"/>
    </xf>
    <xf numFmtId="43" fontId="53" fillId="11" borderId="92" xfId="2" applyFont="1" applyFill="1" applyBorder="1" applyAlignment="1">
      <alignment horizontal="center"/>
    </xf>
    <xf numFmtId="172" fontId="53" fillId="9" borderId="28" xfId="0" applyNumberFormat="1" applyFont="1" applyFill="1" applyBorder="1" applyAlignment="1">
      <alignment horizontal="center"/>
    </xf>
    <xf numFmtId="0" fontId="53" fillId="9" borderId="93" xfId="0" applyFont="1" applyFill="1" applyBorder="1" applyAlignment="1">
      <alignment horizontal="center"/>
    </xf>
    <xf numFmtId="43" fontId="53" fillId="11" borderId="94" xfId="2" applyFont="1" applyFill="1" applyBorder="1" applyAlignment="1">
      <alignment horizontal="center"/>
    </xf>
    <xf numFmtId="0" fontId="53" fillId="32" borderId="95" xfId="0" applyFont="1" applyFill="1" applyBorder="1" applyAlignment="1">
      <alignment horizontal="center"/>
    </xf>
    <xf numFmtId="43" fontId="53" fillId="11" borderId="96" xfId="2" applyFont="1" applyFill="1" applyBorder="1" applyAlignment="1">
      <alignment horizontal="center"/>
    </xf>
    <xf numFmtId="43" fontId="53" fillId="9" borderId="77" xfId="1" applyNumberFormat="1" applyFont="1" applyFill="1" applyBorder="1" applyAlignment="1">
      <alignment horizontal="center"/>
    </xf>
    <xf numFmtId="0" fontId="53" fillId="11" borderId="97" xfId="0" applyFont="1" applyFill="1" applyBorder="1"/>
    <xf numFmtId="170" fontId="53" fillId="32" borderId="98" xfId="1" applyNumberFormat="1" applyFont="1" applyFill="1" applyBorder="1" applyAlignment="1">
      <alignment horizontal="center"/>
    </xf>
    <xf numFmtId="43" fontId="53" fillId="11" borderId="99" xfId="2" applyFont="1" applyFill="1" applyBorder="1"/>
    <xf numFmtId="0" fontId="53" fillId="9" borderId="100" xfId="0" applyFont="1" applyFill="1" applyBorder="1" applyAlignment="1">
      <alignment horizontal="center"/>
    </xf>
    <xf numFmtId="43" fontId="53" fillId="11" borderId="101" xfId="2" applyFont="1" applyFill="1" applyBorder="1" applyAlignment="1">
      <alignment horizontal="center"/>
    </xf>
    <xf numFmtId="0" fontId="53" fillId="32" borderId="86" xfId="0" applyFont="1" applyFill="1" applyBorder="1" applyAlignment="1">
      <alignment horizontal="center"/>
    </xf>
    <xf numFmtId="43" fontId="53" fillId="11" borderId="102" xfId="2" applyFont="1" applyFill="1" applyBorder="1" applyAlignment="1">
      <alignment horizontal="center"/>
    </xf>
    <xf numFmtId="0" fontId="53" fillId="9" borderId="90" xfId="0" applyFont="1" applyFill="1" applyBorder="1" applyAlignment="1">
      <alignment horizontal="center"/>
    </xf>
    <xf numFmtId="10" fontId="53" fillId="11" borderId="103" xfId="2" applyNumberFormat="1" applyFont="1" applyFill="1" applyBorder="1" applyAlignment="1">
      <alignment horizontal="center"/>
    </xf>
    <xf numFmtId="10" fontId="53" fillId="32" borderId="90" xfId="1" applyNumberFormat="1" applyFont="1" applyFill="1" applyBorder="1" applyAlignment="1">
      <alignment horizontal="center"/>
    </xf>
    <xf numFmtId="43" fontId="53" fillId="11" borderId="103" xfId="2" applyFont="1" applyFill="1" applyBorder="1" applyAlignment="1">
      <alignment horizontal="center"/>
    </xf>
    <xf numFmtId="10" fontId="53" fillId="9" borderId="90" xfId="1" applyNumberFormat="1" applyFont="1" applyFill="1" applyBorder="1" applyAlignment="1">
      <alignment horizontal="center"/>
    </xf>
    <xf numFmtId="10" fontId="53" fillId="9" borderId="90" xfId="0" applyNumberFormat="1" applyFont="1" applyFill="1" applyBorder="1" applyAlignment="1">
      <alignment horizontal="center"/>
    </xf>
    <xf numFmtId="0" fontId="53" fillId="11" borderId="92" xfId="0" applyFont="1" applyFill="1" applyBorder="1"/>
    <xf numFmtId="10" fontId="53" fillId="32" borderId="90" xfId="0" applyNumberFormat="1" applyFont="1" applyFill="1" applyBorder="1" applyAlignment="1">
      <alignment horizontal="center"/>
    </xf>
    <xf numFmtId="10" fontId="53" fillId="9" borderId="88" xfId="0" applyNumberFormat="1" applyFont="1" applyFill="1" applyBorder="1" applyAlignment="1">
      <alignment horizontal="center"/>
    </xf>
    <xf numFmtId="0" fontId="53" fillId="11" borderId="103" xfId="0" applyFont="1" applyFill="1" applyBorder="1"/>
    <xf numFmtId="0" fontId="5" fillId="9" borderId="87" xfId="0" applyFont="1" applyFill="1" applyBorder="1"/>
    <xf numFmtId="0" fontId="5" fillId="9" borderId="104" xfId="0" applyFont="1" applyFill="1" applyBorder="1" applyAlignment="1">
      <alignment horizontal="center"/>
    </xf>
    <xf numFmtId="43" fontId="5" fillId="9" borderId="105" xfId="2" applyFont="1" applyFill="1" applyBorder="1"/>
    <xf numFmtId="10" fontId="5" fillId="9" borderId="105" xfId="1" applyNumberFormat="1" applyFont="1" applyFill="1" applyBorder="1" applyAlignment="1">
      <alignment horizontal="center"/>
    </xf>
    <xf numFmtId="43" fontId="5" fillId="9" borderId="106" xfId="2" applyFont="1" applyFill="1" applyBorder="1" applyAlignment="1">
      <alignment horizontal="center"/>
    </xf>
    <xf numFmtId="43" fontId="53" fillId="11" borderId="107" xfId="2" applyFont="1" applyFill="1" applyBorder="1" applyAlignment="1">
      <alignment horizontal="center"/>
    </xf>
    <xf numFmtId="0" fontId="29" fillId="31" borderId="0" xfId="0" applyFont="1" applyFill="1" applyAlignment="1">
      <alignment horizontal="center" vertical="center" wrapText="1"/>
    </xf>
    <xf numFmtId="0" fontId="0" fillId="9" borderId="108" xfId="0" applyFill="1" applyBorder="1"/>
    <xf numFmtId="176" fontId="18" fillId="9" borderId="108" xfId="0" applyNumberFormat="1" applyFont="1" applyFill="1" applyBorder="1"/>
    <xf numFmtId="3" fontId="18" fillId="9" borderId="108" xfId="0" applyNumberFormat="1" applyFont="1" applyFill="1" applyBorder="1"/>
    <xf numFmtId="177" fontId="0" fillId="9" borderId="108" xfId="0" applyNumberFormat="1" applyFill="1" applyBorder="1"/>
    <xf numFmtId="10" fontId="0" fillId="9" borderId="108" xfId="0" applyNumberFormat="1" applyFill="1" applyBorder="1"/>
    <xf numFmtId="0" fontId="0" fillId="32" borderId="109" xfId="0" applyFill="1" applyBorder="1"/>
    <xf numFmtId="176" fontId="18" fillId="32" borderId="109" xfId="0" applyNumberFormat="1" applyFont="1" applyFill="1" applyBorder="1"/>
    <xf numFmtId="3" fontId="18" fillId="32" borderId="109" xfId="0" applyNumberFormat="1" applyFont="1" applyFill="1" applyBorder="1"/>
    <xf numFmtId="177" fontId="0" fillId="32" borderId="109" xfId="0" applyNumberFormat="1" applyFill="1" applyBorder="1"/>
    <xf numFmtId="10" fontId="0" fillId="32" borderId="109" xfId="0" applyNumberFormat="1" applyFill="1" applyBorder="1"/>
    <xf numFmtId="0" fontId="0" fillId="9" borderId="109" xfId="0" applyFill="1" applyBorder="1"/>
    <xf numFmtId="176" fontId="18" fillId="9" borderId="109" xfId="0" applyNumberFormat="1" applyFont="1" applyFill="1" applyBorder="1"/>
    <xf numFmtId="3" fontId="18" fillId="9" borderId="109" xfId="0" applyNumberFormat="1" applyFont="1" applyFill="1" applyBorder="1"/>
    <xf numFmtId="177" fontId="0" fillId="9" borderId="109" xfId="0" applyNumberFormat="1" applyFill="1" applyBorder="1"/>
    <xf numFmtId="10" fontId="0" fillId="9" borderId="109" xfId="0" applyNumberFormat="1" applyFill="1" applyBorder="1"/>
    <xf numFmtId="0" fontId="49" fillId="29" borderId="0" xfId="0" applyFont="1" applyFill="1"/>
    <xf numFmtId="0" fontId="25" fillId="28" borderId="4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center" vertical="center" wrapText="1"/>
    </xf>
    <xf numFmtId="0" fontId="18" fillId="9" borderId="110" xfId="0" applyFont="1" applyFill="1" applyBorder="1"/>
    <xf numFmtId="0" fontId="18" fillId="32" borderId="111" xfId="0" applyFont="1" applyFill="1" applyBorder="1"/>
    <xf numFmtId="0" fontId="18" fillId="9" borderId="111" xfId="0" applyFont="1" applyFill="1" applyBorder="1"/>
    <xf numFmtId="0" fontId="18" fillId="9" borderId="69" xfId="0" applyFont="1" applyFill="1" applyBorder="1"/>
    <xf numFmtId="0" fontId="0" fillId="9" borderId="68" xfId="0" applyFill="1" applyBorder="1"/>
    <xf numFmtId="176" fontId="18" fillId="9" borderId="68" xfId="0" applyNumberFormat="1" applyFont="1" applyFill="1" applyBorder="1"/>
    <xf numFmtId="3" fontId="18" fillId="9" borderId="68" xfId="0" applyNumberFormat="1" applyFont="1" applyFill="1" applyBorder="1"/>
    <xf numFmtId="177" fontId="0" fillId="9" borderId="68" xfId="0" applyNumberFormat="1" applyFill="1" applyBorder="1"/>
    <xf numFmtId="10" fontId="0" fillId="9" borderId="68" xfId="0" applyNumberFormat="1" applyFill="1" applyBorder="1"/>
    <xf numFmtId="0" fontId="25" fillId="28" borderId="112" xfId="0" applyFont="1" applyFill="1" applyBorder="1" applyAlignment="1">
      <alignment horizontal="center" vertical="center"/>
    </xf>
    <xf numFmtId="0" fontId="49" fillId="29" borderId="113" xfId="0" applyFont="1" applyFill="1" applyBorder="1"/>
    <xf numFmtId="0" fontId="29" fillId="33" borderId="113" xfId="0" applyFont="1" applyFill="1" applyBorder="1" applyAlignment="1">
      <alignment horizontal="center" vertical="center" wrapText="1"/>
    </xf>
    <xf numFmtId="10" fontId="18" fillId="9" borderId="108" xfId="0" applyNumberFormat="1" applyFont="1" applyFill="1" applyBorder="1"/>
    <xf numFmtId="176" fontId="0" fillId="9" borderId="108" xfId="0" applyNumberFormat="1" applyFill="1" applyBorder="1"/>
    <xf numFmtId="10" fontId="18" fillId="32" borderId="109" xfId="0" applyNumberFormat="1" applyFont="1" applyFill="1" applyBorder="1"/>
    <xf numFmtId="176" fontId="0" fillId="32" borderId="109" xfId="0" applyNumberFormat="1" applyFill="1" applyBorder="1"/>
    <xf numFmtId="10" fontId="18" fillId="9" borderId="109" xfId="0" applyNumberFormat="1" applyFont="1" applyFill="1" applyBorder="1"/>
    <xf numFmtId="176" fontId="0" fillId="9" borderId="109" xfId="0" applyNumberFormat="1" applyFill="1" applyBorder="1"/>
    <xf numFmtId="0" fontId="18" fillId="32" borderId="69" xfId="0" applyFont="1" applyFill="1" applyBorder="1"/>
    <xf numFmtId="0" fontId="0" fillId="32" borderId="68" xfId="0" applyFill="1" applyBorder="1"/>
    <xf numFmtId="176" fontId="18" fillId="32" borderId="68" xfId="0" applyNumberFormat="1" applyFont="1" applyFill="1" applyBorder="1"/>
    <xf numFmtId="10" fontId="18" fillId="32" borderId="68" xfId="0" applyNumberFormat="1" applyFont="1" applyFill="1" applyBorder="1"/>
    <xf numFmtId="176" fontId="0" fillId="32" borderId="68" xfId="0" applyNumberFormat="1" applyFill="1" applyBorder="1"/>
    <xf numFmtId="49" fontId="29" fillId="33" borderId="113" xfId="0" applyNumberFormat="1" applyFont="1" applyFill="1" applyBorder="1" applyAlignment="1">
      <alignment horizontal="center" vertical="center" wrapText="1"/>
    </xf>
    <xf numFmtId="176" fontId="2" fillId="11" borderId="114" xfId="0" applyNumberFormat="1" applyFont="1" applyFill="1" applyBorder="1"/>
    <xf numFmtId="176" fontId="2" fillId="11" borderId="115" xfId="0" applyNumberFormat="1" applyFont="1" applyFill="1" applyBorder="1"/>
    <xf numFmtId="176" fontId="2" fillId="11" borderId="116" xfId="0" applyNumberFormat="1" applyFont="1" applyFill="1" applyBorder="1"/>
    <xf numFmtId="169" fontId="18" fillId="9" borderId="108" xfId="0" applyNumberFormat="1" applyFont="1" applyFill="1" applyBorder="1"/>
    <xf numFmtId="178" fontId="0" fillId="9" borderId="108" xfId="0" applyNumberFormat="1" applyFill="1" applyBorder="1"/>
    <xf numFmtId="169" fontId="18" fillId="32" borderId="109" xfId="0" applyNumberFormat="1" applyFont="1" applyFill="1" applyBorder="1"/>
    <xf numFmtId="178" fontId="0" fillId="32" borderId="109" xfId="0" applyNumberFormat="1" applyFill="1" applyBorder="1"/>
    <xf numFmtId="169" fontId="18" fillId="9" borderId="109" xfId="0" applyNumberFormat="1" applyFont="1" applyFill="1" applyBorder="1"/>
    <xf numFmtId="178" fontId="0" fillId="9" borderId="109" xfId="0" applyNumberFormat="1" applyFill="1" applyBorder="1"/>
    <xf numFmtId="169" fontId="18" fillId="9" borderId="68" xfId="0" applyNumberFormat="1" applyFont="1" applyFill="1" applyBorder="1"/>
    <xf numFmtId="178" fontId="0" fillId="9" borderId="68" xfId="0" applyNumberFormat="1" applyFill="1" applyBorder="1"/>
    <xf numFmtId="176" fontId="0" fillId="9" borderId="68" xfId="0" applyNumberFormat="1" applyFill="1" applyBorder="1"/>
    <xf numFmtId="0" fontId="29" fillId="28" borderId="0" xfId="0" applyFont="1" applyFill="1" applyAlignment="1">
      <alignment horizontal="center" wrapText="1"/>
    </xf>
    <xf numFmtId="185" fontId="0" fillId="14" borderId="0" xfId="0" applyNumberFormat="1" applyFill="1"/>
    <xf numFmtId="170" fontId="0" fillId="14" borderId="0" xfId="0" applyNumberFormat="1" applyFill="1"/>
    <xf numFmtId="185" fontId="0" fillId="18" borderId="0" xfId="0" applyNumberFormat="1" applyFill="1"/>
    <xf numFmtId="170" fontId="0" fillId="18" borderId="0" xfId="0" applyNumberFormat="1" applyFill="1"/>
    <xf numFmtId="185" fontId="0" fillId="11" borderId="0" xfId="0" applyNumberFormat="1" applyFill="1"/>
    <xf numFmtId="170" fontId="0" fillId="11" borderId="0" xfId="0" applyNumberFormat="1" applyFill="1"/>
    <xf numFmtId="0" fontId="0" fillId="0" borderId="0" xfId="0" applyAlignment="1">
      <alignment horizontal="center"/>
    </xf>
    <xf numFmtId="0" fontId="0" fillId="9" borderId="108" xfId="0" applyFill="1" applyBorder="1" applyAlignment="1">
      <alignment horizontal="center"/>
    </xf>
    <xf numFmtId="0" fontId="0" fillId="32" borderId="109" xfId="0" applyFill="1" applyBorder="1" applyAlignment="1">
      <alignment horizontal="center"/>
    </xf>
    <xf numFmtId="0" fontId="0" fillId="9" borderId="109" xfId="0" applyFill="1" applyBorder="1" applyAlignment="1">
      <alignment horizontal="center"/>
    </xf>
    <xf numFmtId="14" fontId="0" fillId="32" borderId="109" xfId="0" applyNumberFormat="1" applyFill="1" applyBorder="1" applyAlignment="1">
      <alignment horizontal="center"/>
    </xf>
    <xf numFmtId="0" fontId="0" fillId="9" borderId="68" xfId="0" applyFill="1" applyBorder="1" applyAlignment="1">
      <alignment horizontal="center"/>
    </xf>
    <xf numFmtId="176" fontId="18" fillId="32" borderId="0" xfId="0" applyNumberFormat="1" applyFont="1" applyFill="1"/>
    <xf numFmtId="14" fontId="0" fillId="9" borderId="109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76" fontId="18" fillId="9" borderId="0" xfId="0" applyNumberFormat="1" applyFont="1" applyFill="1"/>
    <xf numFmtId="0" fontId="0" fillId="0" borderId="0" xfId="0" applyAlignment="1">
      <alignment horizontal="center" vertical="top" wrapText="1"/>
    </xf>
    <xf numFmtId="0" fontId="25" fillId="28" borderId="0" xfId="0" applyFont="1" applyFill="1" applyAlignment="1">
      <alignment horizontal="center" vertical="center"/>
    </xf>
    <xf numFmtId="49" fontId="29" fillId="33" borderId="0" xfId="0" applyNumberFormat="1" applyFont="1" applyFill="1" applyAlignment="1">
      <alignment horizontal="center" vertical="center" wrapText="1"/>
    </xf>
    <xf numFmtId="0" fontId="29" fillId="31" borderId="23" xfId="0" applyFont="1" applyFill="1" applyBorder="1" applyAlignment="1">
      <alignment horizontal="center" vertical="center" wrapText="1"/>
    </xf>
    <xf numFmtId="14" fontId="0" fillId="32" borderId="109" xfId="0" applyNumberFormat="1" applyFill="1" applyBorder="1" applyAlignment="1">
      <alignment horizontal="center" vertical="center"/>
    </xf>
    <xf numFmtId="0" fontId="29" fillId="39" borderId="6" xfId="0" applyFont="1" applyFill="1" applyBorder="1" applyAlignment="1">
      <alignment horizontal="left" vertical="center"/>
    </xf>
    <xf numFmtId="0" fontId="29" fillId="39" borderId="0" xfId="0" applyFont="1" applyFill="1" applyAlignment="1">
      <alignment horizontal="left" vertical="center"/>
    </xf>
    <xf numFmtId="0" fontId="29" fillId="39" borderId="3" xfId="0" applyFont="1" applyFill="1" applyBorder="1" applyAlignment="1">
      <alignment horizontal="left" vertical="center"/>
    </xf>
    <xf numFmtId="0" fontId="29" fillId="8" borderId="6" xfId="0" applyFont="1" applyFill="1" applyBorder="1" applyAlignment="1">
      <alignment horizontal="left" vertical="center"/>
    </xf>
    <xf numFmtId="0" fontId="29" fillId="8" borderId="0" xfId="0" applyFont="1" applyFill="1" applyAlignment="1">
      <alignment horizontal="left" vertical="center"/>
    </xf>
    <xf numFmtId="0" fontId="29" fillId="8" borderId="3" xfId="0" applyFont="1" applyFill="1" applyBorder="1" applyAlignment="1">
      <alignment horizontal="left" vertical="center"/>
    </xf>
    <xf numFmtId="0" fontId="29" fillId="46" borderId="6" xfId="0" applyFont="1" applyFill="1" applyBorder="1" applyAlignment="1">
      <alignment horizontal="left" vertical="center"/>
    </xf>
    <xf numFmtId="0" fontId="29" fillId="46" borderId="0" xfId="0" applyFont="1" applyFill="1" applyAlignment="1">
      <alignment horizontal="left" vertical="center"/>
    </xf>
    <xf numFmtId="0" fontId="29" fillId="46" borderId="3" xfId="0" applyFont="1" applyFill="1" applyBorder="1" applyAlignment="1">
      <alignment horizontal="left" vertical="center"/>
    </xf>
    <xf numFmtId="0" fontId="29" fillId="47" borderId="6" xfId="0" applyFont="1" applyFill="1" applyBorder="1" applyAlignment="1">
      <alignment horizontal="left" vertical="center"/>
    </xf>
    <xf numFmtId="0" fontId="29" fillId="47" borderId="0" xfId="0" applyFont="1" applyFill="1" applyAlignment="1">
      <alignment horizontal="left" vertical="center"/>
    </xf>
    <xf numFmtId="0" fontId="29" fillId="47" borderId="3" xfId="0" applyFont="1" applyFill="1" applyBorder="1" applyAlignment="1">
      <alignment horizontal="left" vertical="center"/>
    </xf>
    <xf numFmtId="0" fontId="25" fillId="28" borderId="0" xfId="0" applyFont="1" applyFill="1" applyAlignment="1">
      <alignment horizontal="center"/>
    </xf>
    <xf numFmtId="0" fontId="0" fillId="0" borderId="0" xfId="0"/>
    <xf numFmtId="0" fontId="27" fillId="29" borderId="0" xfId="0" applyFont="1" applyFill="1"/>
    <xf numFmtId="0" fontId="34" fillId="30" borderId="0" xfId="0" applyFont="1" applyFill="1"/>
    <xf numFmtId="0" fontId="29" fillId="20" borderId="6" xfId="0" applyFont="1" applyFill="1" applyBorder="1" applyAlignment="1">
      <alignment horizontal="left" vertical="center"/>
    </xf>
    <xf numFmtId="0" fontId="29" fillId="20" borderId="0" xfId="0" applyFont="1" applyFill="1" applyAlignment="1">
      <alignment horizontal="left" vertical="center"/>
    </xf>
    <xf numFmtId="0" fontId="29" fillId="20" borderId="3" xfId="0" applyFont="1" applyFill="1" applyBorder="1" applyAlignment="1">
      <alignment horizontal="left" vertical="center"/>
    </xf>
    <xf numFmtId="0" fontId="29" fillId="45" borderId="6" xfId="0" applyFont="1" applyFill="1" applyBorder="1" applyAlignment="1">
      <alignment horizontal="left" vertical="center"/>
    </xf>
    <xf numFmtId="0" fontId="29" fillId="45" borderId="0" xfId="0" applyFont="1" applyFill="1" applyAlignment="1">
      <alignment horizontal="left" vertical="center"/>
    </xf>
    <xf numFmtId="0" fontId="29" fillId="45" borderId="3" xfId="0" applyFont="1" applyFill="1" applyBorder="1" applyAlignment="1">
      <alignment horizontal="left" vertical="center"/>
    </xf>
    <xf numFmtId="1" fontId="21" fillId="9" borderId="54" xfId="26" applyNumberFormat="1" applyFont="1" applyFill="1" applyBorder="1" applyAlignment="1">
      <alignment horizontal="left" vertical="center"/>
    </xf>
    <xf numFmtId="1" fontId="21" fillId="9" borderId="55" xfId="26" applyNumberFormat="1" applyFont="1" applyFill="1" applyBorder="1" applyAlignment="1">
      <alignment horizontal="left" vertical="center"/>
    </xf>
    <xf numFmtId="1" fontId="21" fillId="9" borderId="56" xfId="26" applyNumberFormat="1" applyFont="1" applyFill="1" applyBorder="1" applyAlignment="1">
      <alignment horizontal="left" vertical="center"/>
    </xf>
    <xf numFmtId="1" fontId="21" fillId="32" borderId="54" xfId="26" applyNumberFormat="1" applyFont="1" applyFill="1" applyBorder="1" applyAlignment="1">
      <alignment horizontal="left" vertical="center"/>
    </xf>
    <xf numFmtId="1" fontId="21" fillId="32" borderId="55" xfId="26" applyNumberFormat="1" applyFont="1" applyFill="1" applyBorder="1" applyAlignment="1">
      <alignment horizontal="left" vertical="center"/>
    </xf>
    <xf numFmtId="1" fontId="21" fillId="32" borderId="56" xfId="26" applyNumberFormat="1" applyFont="1" applyFill="1" applyBorder="1" applyAlignment="1">
      <alignment horizontal="left" vertical="center"/>
    </xf>
    <xf numFmtId="0" fontId="33" fillId="9" borderId="64" xfId="25" applyFont="1" applyFill="1" applyBorder="1" applyAlignment="1">
      <alignment horizontal="center" vertical="center"/>
    </xf>
    <xf numFmtId="0" fontId="2" fillId="9" borderId="26" xfId="25" applyFont="1" applyFill="1" applyBorder="1" applyAlignment="1">
      <alignment horizontal="center" vertical="center"/>
    </xf>
    <xf numFmtId="0" fontId="2" fillId="9" borderId="63" xfId="25" applyFont="1" applyFill="1" applyBorder="1" applyAlignment="1">
      <alignment horizontal="center" vertical="center"/>
    </xf>
    <xf numFmtId="4" fontId="4" fillId="32" borderId="38" xfId="27" applyNumberFormat="1" applyFont="1" applyFill="1" applyBorder="1" applyAlignment="1">
      <alignment horizontal="center" vertical="center"/>
    </xf>
    <xf numFmtId="4" fontId="4" fillId="32" borderId="39" xfId="27" applyNumberFormat="1" applyFont="1" applyFill="1" applyBorder="1" applyAlignment="1">
      <alignment horizontal="center" vertical="center"/>
    </xf>
    <xf numFmtId="0" fontId="18" fillId="32" borderId="64" xfId="25" applyFont="1" applyFill="1" applyBorder="1" applyAlignment="1">
      <alignment horizontal="center"/>
    </xf>
    <xf numFmtId="0" fontId="0" fillId="32" borderId="26" xfId="25" applyFont="1" applyFill="1" applyBorder="1" applyAlignment="1">
      <alignment horizontal="center"/>
    </xf>
    <xf numFmtId="0" fontId="0" fillId="32" borderId="63" xfId="25" applyFont="1" applyFill="1" applyBorder="1" applyAlignment="1">
      <alignment horizontal="center"/>
    </xf>
    <xf numFmtId="4" fontId="5" fillId="32" borderId="41" xfId="27" applyNumberFormat="1" applyFont="1" applyFill="1" applyBorder="1" applyAlignment="1">
      <alignment horizontal="center" vertical="center"/>
    </xf>
    <xf numFmtId="4" fontId="5" fillId="32" borderId="38" xfId="27" applyNumberFormat="1" applyFont="1" applyFill="1" applyBorder="1" applyAlignment="1">
      <alignment horizontal="center" vertical="center"/>
    </xf>
    <xf numFmtId="4" fontId="5" fillId="32" borderId="39" xfId="27" applyNumberFormat="1" applyFont="1" applyFill="1" applyBorder="1" applyAlignment="1">
      <alignment horizontal="center" vertical="center"/>
    </xf>
    <xf numFmtId="1" fontId="4" fillId="9" borderId="54" xfId="26" applyNumberFormat="1" applyFont="1" applyFill="1" applyBorder="1" applyAlignment="1">
      <alignment horizontal="left" vertical="center" wrapText="1"/>
    </xf>
    <xf numFmtId="1" fontId="4" fillId="9" borderId="55" xfId="26" applyNumberFormat="1" applyFont="1" applyFill="1" applyBorder="1" applyAlignment="1">
      <alignment horizontal="left" vertical="center" wrapText="1"/>
    </xf>
    <xf numFmtId="1" fontId="4" fillId="9" borderId="56" xfId="26" applyNumberFormat="1" applyFont="1" applyFill="1" applyBorder="1" applyAlignment="1">
      <alignment horizontal="left" vertical="center" wrapText="1"/>
    </xf>
    <xf numFmtId="1" fontId="4" fillId="32" borderId="54" xfId="26" applyNumberFormat="1" applyFont="1" applyFill="1" applyBorder="1" applyAlignment="1">
      <alignment horizontal="left" vertical="center" wrapText="1"/>
    </xf>
    <xf numFmtId="1" fontId="4" fillId="32" borderId="55" xfId="26" applyNumberFormat="1" applyFont="1" applyFill="1" applyBorder="1" applyAlignment="1">
      <alignment horizontal="left" vertical="center" wrapText="1"/>
    </xf>
    <xf numFmtId="1" fontId="4" fillId="32" borderId="56" xfId="26" applyNumberFormat="1" applyFont="1" applyFill="1" applyBorder="1" applyAlignment="1">
      <alignment horizontal="left" vertical="center" wrapText="1"/>
    </xf>
    <xf numFmtId="0" fontId="25" fillId="28" borderId="4" xfId="25" applyFont="1" applyFill="1" applyBorder="1" applyAlignment="1">
      <alignment horizontal="center" vertical="center"/>
    </xf>
    <xf numFmtId="0" fontId="25" fillId="28" borderId="21" xfId="25" applyFont="1" applyFill="1" applyBorder="1" applyAlignment="1">
      <alignment horizontal="center" vertical="center"/>
    </xf>
    <xf numFmtId="0" fontId="50" fillId="29" borderId="0" xfId="25" applyFont="1" applyFill="1" applyAlignment="1">
      <alignment horizontal="center" vertical="center"/>
    </xf>
    <xf numFmtId="0" fontId="50" fillId="29" borderId="3" xfId="25" applyFont="1" applyFill="1" applyBorder="1" applyAlignment="1">
      <alignment horizontal="center" vertical="center"/>
    </xf>
    <xf numFmtId="0" fontId="33" fillId="32" borderId="44" xfId="25" applyFont="1" applyFill="1" applyBorder="1" applyAlignment="1">
      <alignment horizontal="center" vertical="center"/>
    </xf>
    <xf numFmtId="0" fontId="4" fillId="32" borderId="38" xfId="25" applyFont="1" applyFill="1" applyBorder="1" applyAlignment="1">
      <alignment horizontal="center" vertical="center"/>
    </xf>
    <xf numFmtId="0" fontId="4" fillId="32" borderId="39" xfId="25" applyFont="1" applyFill="1" applyBorder="1" applyAlignment="1">
      <alignment horizontal="center" vertical="center"/>
    </xf>
    <xf numFmtId="0" fontId="4" fillId="32" borderId="41" xfId="25" applyFont="1" applyFill="1" applyBorder="1" applyAlignment="1">
      <alignment horizontal="center" vertical="center" wrapText="1"/>
    </xf>
    <xf numFmtId="0" fontId="4" fillId="32" borderId="39" xfId="25" applyFont="1" applyFill="1" applyBorder="1" applyAlignment="1">
      <alignment horizontal="center" vertical="center" wrapText="1"/>
    </xf>
    <xf numFmtId="0" fontId="25" fillId="28" borderId="15" xfId="25" applyFont="1" applyFill="1" applyBorder="1" applyAlignment="1">
      <alignment horizontal="center" vertical="center"/>
    </xf>
    <xf numFmtId="0" fontId="50" fillId="29" borderId="17" xfId="25" applyFont="1" applyFill="1" applyBorder="1" applyAlignment="1">
      <alignment horizontal="center" vertical="center"/>
    </xf>
    <xf numFmtId="0" fontId="50" fillId="29" borderId="18" xfId="25" applyFont="1" applyFill="1" applyBorder="1" applyAlignment="1">
      <alignment horizontal="center" vertical="center"/>
    </xf>
    <xf numFmtId="0" fontId="29" fillId="31" borderId="23" xfId="25" applyFont="1" applyFill="1" applyBorder="1" applyAlignment="1">
      <alignment horizontal="center" vertical="center" wrapText="1"/>
    </xf>
    <xf numFmtId="0" fontId="29" fillId="31" borderId="30" xfId="25" applyFont="1" applyFill="1" applyBorder="1" applyAlignment="1">
      <alignment horizontal="center" vertical="center" wrapText="1"/>
    </xf>
    <xf numFmtId="0" fontId="29" fillId="31" borderId="31" xfId="25" applyFont="1" applyFill="1" applyBorder="1" applyAlignment="1">
      <alignment horizontal="center" vertical="center" wrapText="1"/>
    </xf>
    <xf numFmtId="0" fontId="29" fillId="31" borderId="32" xfId="25" applyFont="1" applyFill="1" applyBorder="1" applyAlignment="1">
      <alignment horizontal="center" vertical="center" wrapText="1"/>
    </xf>
    <xf numFmtId="0" fontId="4" fillId="9" borderId="24" xfId="25" applyFont="1" applyFill="1" applyBorder="1" applyAlignment="1">
      <alignment horizontal="center" vertical="center"/>
    </xf>
    <xf numFmtId="0" fontId="4" fillId="9" borderId="34" xfId="25" applyFont="1" applyFill="1" applyBorder="1" applyAlignment="1">
      <alignment horizontal="center" vertical="center"/>
    </xf>
    <xf numFmtId="0" fontId="4" fillId="9" borderId="35" xfId="25" applyFont="1" applyFill="1" applyBorder="1" applyAlignment="1">
      <alignment horizontal="center" vertical="center"/>
    </xf>
    <xf numFmtId="14" fontId="54" fillId="9" borderId="43" xfId="25" applyNumberFormat="1" applyFont="1" applyFill="1" applyBorder="1" applyAlignment="1">
      <alignment horizontal="center" vertical="center" wrapText="1"/>
    </xf>
    <xf numFmtId="14" fontId="54" fillId="9" borderId="48" xfId="25" applyNumberFormat="1" applyFont="1" applyFill="1" applyBorder="1" applyAlignment="1">
      <alignment horizontal="center" vertical="center" wrapText="1"/>
    </xf>
    <xf numFmtId="0" fontId="33" fillId="32" borderId="50" xfId="25" applyFont="1" applyFill="1" applyBorder="1" applyAlignment="1">
      <alignment horizontal="center" vertical="center" wrapText="1"/>
    </xf>
    <xf numFmtId="0" fontId="33" fillId="9" borderId="52" xfId="25" applyFont="1" applyFill="1" applyBorder="1" applyAlignment="1">
      <alignment horizontal="center" vertical="center" wrapText="1"/>
    </xf>
    <xf numFmtId="0" fontId="4" fillId="32" borderId="38" xfId="25" applyFont="1" applyFill="1" applyBorder="1" applyAlignment="1">
      <alignment horizontal="center" vertical="center" wrapText="1"/>
    </xf>
    <xf numFmtId="0" fontId="4" fillId="9" borderId="46" xfId="25" applyFont="1" applyFill="1" applyBorder="1" applyAlignment="1">
      <alignment horizontal="center" vertical="center" wrapText="1"/>
    </xf>
    <xf numFmtId="0" fontId="4" fillId="9" borderId="43" xfId="25" applyFont="1" applyFill="1" applyBorder="1" applyAlignment="1">
      <alignment horizontal="center" vertical="center" wrapText="1"/>
    </xf>
    <xf numFmtId="0" fontId="4" fillId="9" borderId="47" xfId="25" applyFont="1" applyFill="1" applyBorder="1" applyAlignment="1">
      <alignment horizontal="center" vertical="center" wrapText="1"/>
    </xf>
    <xf numFmtId="0" fontId="4" fillId="32" borderId="40" xfId="25" applyFont="1" applyFill="1" applyBorder="1" applyAlignment="1">
      <alignment horizontal="center" vertical="center" wrapText="1"/>
    </xf>
    <xf numFmtId="0" fontId="4" fillId="9" borderId="45" xfId="25" applyFont="1" applyFill="1" applyBorder="1" applyAlignment="1">
      <alignment horizontal="center" vertical="center" wrapText="1"/>
    </xf>
    <xf numFmtId="0" fontId="5" fillId="32" borderId="38" xfId="25" applyFont="1" applyFill="1" applyBorder="1" applyAlignment="1">
      <alignment horizontal="center" vertical="center"/>
    </xf>
    <xf numFmtId="0" fontId="5" fillId="32" borderId="42" xfId="25" applyFont="1" applyFill="1" applyBorder="1" applyAlignment="1">
      <alignment horizontal="center" vertical="center"/>
    </xf>
    <xf numFmtId="8" fontId="4" fillId="32" borderId="38" xfId="25" applyNumberFormat="1" applyFont="1" applyFill="1" applyBorder="1" applyAlignment="1">
      <alignment horizontal="center" vertical="center"/>
    </xf>
    <xf numFmtId="8" fontId="4" fillId="32" borderId="42" xfId="25" applyNumberFormat="1" applyFont="1" applyFill="1" applyBorder="1" applyAlignment="1">
      <alignment horizontal="center" vertical="center"/>
    </xf>
    <xf numFmtId="0" fontId="33" fillId="9" borderId="44" xfId="25" applyFont="1" applyFill="1" applyBorder="1" applyAlignment="1">
      <alignment horizontal="center" vertical="center"/>
    </xf>
    <xf numFmtId="0" fontId="4" fillId="9" borderId="38" xfId="25" applyFont="1" applyFill="1" applyBorder="1" applyAlignment="1">
      <alignment horizontal="center" vertical="center"/>
    </xf>
    <xf numFmtId="0" fontId="4" fillId="9" borderId="39" xfId="25" applyFont="1" applyFill="1" applyBorder="1" applyAlignment="1">
      <alignment horizontal="center" vertical="center"/>
    </xf>
    <xf numFmtId="14" fontId="4" fillId="9" borderId="46" xfId="25" applyNumberFormat="1" applyFont="1" applyFill="1" applyBorder="1" applyAlignment="1">
      <alignment horizontal="center" vertical="center" wrapText="1"/>
    </xf>
    <xf numFmtId="14" fontId="4" fillId="9" borderId="47" xfId="25" applyNumberFormat="1" applyFont="1" applyFill="1" applyBorder="1" applyAlignment="1">
      <alignment horizontal="center" vertical="center" wrapText="1"/>
    </xf>
    <xf numFmtId="8" fontId="4" fillId="32" borderId="38" xfId="25" applyNumberFormat="1" applyFont="1" applyFill="1" applyBorder="1" applyAlignment="1">
      <alignment horizontal="center"/>
    </xf>
    <xf numFmtId="8" fontId="4" fillId="32" borderId="42" xfId="25" applyNumberFormat="1" applyFont="1" applyFill="1" applyBorder="1" applyAlignment="1">
      <alignment horizontal="center"/>
    </xf>
    <xf numFmtId="0" fontId="29" fillId="21" borderId="0" xfId="0" applyFont="1" applyFill="1"/>
    <xf numFmtId="0" fontId="32" fillId="21" borderId="0" xfId="0" applyFont="1" applyFill="1" applyAlignment="1">
      <alignment horizontal="center"/>
    </xf>
    <xf numFmtId="0" fontId="27" fillId="22" borderId="0" xfId="0" applyFont="1" applyFill="1"/>
    <xf numFmtId="0" fontId="2" fillId="23" borderId="0" xfId="0" applyFont="1" applyFill="1"/>
    <xf numFmtId="0" fontId="31" fillId="26" borderId="0" xfId="0" applyFont="1" applyFill="1"/>
    <xf numFmtId="0" fontId="35" fillId="26" borderId="0" xfId="0" applyFont="1" applyFill="1"/>
    <xf numFmtId="0" fontId="2" fillId="26" borderId="0" xfId="0" applyFont="1" applyFill="1"/>
    <xf numFmtId="174" fontId="35" fillId="26" borderId="0" xfId="0" applyNumberFormat="1" applyFont="1" applyFill="1"/>
    <xf numFmtId="0" fontId="30" fillId="8" borderId="0" xfId="0" applyFont="1" applyFill="1" applyAlignment="1">
      <alignment horizontal="center"/>
    </xf>
    <xf numFmtId="0" fontId="27" fillId="12" borderId="0" xfId="0" applyFont="1" applyFill="1"/>
    <xf numFmtId="0" fontId="30" fillId="38" borderId="0" xfId="0" applyFont="1" applyFill="1" applyAlignment="1">
      <alignment horizontal="center"/>
    </xf>
    <xf numFmtId="0" fontId="27" fillId="19" borderId="0" xfId="0" applyFont="1" applyFill="1"/>
    <xf numFmtId="0" fontId="25" fillId="28" borderId="5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/>
    </xf>
    <xf numFmtId="0" fontId="49" fillId="29" borderId="1" xfId="0" applyFont="1" applyFill="1" applyBorder="1"/>
    <xf numFmtId="0" fontId="49" fillId="29" borderId="0" xfId="0" applyFont="1" applyFill="1"/>
    <xf numFmtId="0" fontId="30" fillId="34" borderId="0" xfId="0" applyFont="1" applyFill="1" applyAlignment="1">
      <alignment horizontal="center"/>
    </xf>
    <xf numFmtId="0" fontId="25" fillId="28" borderId="112" xfId="0" applyFont="1" applyFill="1" applyBorder="1" applyAlignment="1">
      <alignment horizontal="center" vertical="center"/>
    </xf>
    <xf numFmtId="0" fontId="49" fillId="29" borderId="113" xfId="0" applyFont="1" applyFill="1" applyBorder="1"/>
    <xf numFmtId="0" fontId="2" fillId="4" borderId="13" xfId="0" applyFont="1" applyFill="1" applyBorder="1" applyAlignment="1">
      <alignment horizontal="center"/>
    </xf>
    <xf numFmtId="0" fontId="15" fillId="0" borderId="0" xfId="0" applyFont="1"/>
    <xf numFmtId="0" fontId="38" fillId="17" borderId="0" xfId="0" applyFont="1" applyFill="1"/>
    <xf numFmtId="0" fontId="37" fillId="15" borderId="17" xfId="0" applyFont="1" applyFill="1" applyBorder="1"/>
    <xf numFmtId="0" fontId="32" fillId="15" borderId="0" xfId="0" applyFont="1" applyFill="1"/>
    <xf numFmtId="0" fontId="39" fillId="12" borderId="0" xfId="0" applyFont="1" applyFill="1"/>
    <xf numFmtId="0" fontId="40" fillId="16" borderId="1" xfId="0" applyFont="1" applyFill="1" applyBorder="1" applyAlignment="1">
      <alignment horizontal="center"/>
    </xf>
    <xf numFmtId="0" fontId="40" fillId="16" borderId="0" xfId="0" applyFont="1" applyFill="1" applyAlignment="1">
      <alignment horizontal="center"/>
    </xf>
    <xf numFmtId="0" fontId="40" fillId="16" borderId="2" xfId="0" applyFont="1" applyFill="1" applyBorder="1" applyAlignment="1">
      <alignment horizontal="center"/>
    </xf>
    <xf numFmtId="0" fontId="44" fillId="18" borderId="1" xfId="0" applyFont="1" applyFill="1" applyBorder="1" applyAlignment="1">
      <alignment horizontal="center"/>
    </xf>
    <xf numFmtId="0" fontId="44" fillId="18" borderId="0" xfId="0" applyFont="1" applyFill="1" applyAlignment="1">
      <alignment horizontal="center"/>
    </xf>
    <xf numFmtId="0" fontId="44" fillId="18" borderId="2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center"/>
    </xf>
    <xf numFmtId="0" fontId="34" fillId="11" borderId="0" xfId="0" applyFont="1" applyFill="1" applyAlignment="1">
      <alignment horizontal="center"/>
    </xf>
    <xf numFmtId="0" fontId="34" fillId="11" borderId="2" xfId="0" applyFont="1" applyFill="1" applyBorder="1" applyAlignment="1">
      <alignment horizontal="center"/>
    </xf>
  </cellXfs>
  <cellStyles count="98">
    <cellStyle name="Moeda" xfId="17" builtinId="4"/>
    <cellStyle name="Moeda 11 3" xfId="35" xr:uid="{A3A88A68-E96C-4F74-BF82-70734D70E2E0}"/>
    <cellStyle name="Moeda 15 2" xfId="34" xr:uid="{7B7CAD6A-2786-41FE-89E1-A277CECA5576}"/>
    <cellStyle name="Moeda 2" xfId="15" xr:uid="{00000000-0005-0000-0000-000001000000}"/>
    <cellStyle name="Moeda 2 2" xfId="45" xr:uid="{194D81C2-A8C1-4AC8-8957-DCE440E092DD}"/>
    <cellStyle name="Moeda 2 7" xfId="29" xr:uid="{C544ECDD-FA1F-4D75-90AC-DD8475F9E769}"/>
    <cellStyle name="Moeda 3" xfId="41" xr:uid="{522C3A2F-4C76-42F3-B61C-FEEA8DD98F1C}"/>
    <cellStyle name="Moeda 3 2" xfId="53" xr:uid="{071A748B-1A12-457F-BEFB-4868A17AE4DA}"/>
    <cellStyle name="Moeda 4" xfId="81" xr:uid="{418A6E92-ED23-43C8-AC2B-8348F7EBE1D9}"/>
    <cellStyle name="Moeda 5" xfId="65" xr:uid="{E2A4A0EE-527F-4A41-A63A-453AD5653995}"/>
    <cellStyle name="Moeda 8" xfId="31" xr:uid="{E4BDC1D4-9B00-4AD9-93DB-48F2E05ED06D}"/>
    <cellStyle name="Normal" xfId="0" builtinId="0"/>
    <cellStyle name="Normal 10 10 3" xfId="84" xr:uid="{9C848ED4-E745-4613-BC49-142722A8CDEA}"/>
    <cellStyle name="Normal 10 10 3 2 2" xfId="91" xr:uid="{2E34BF5A-5537-428E-A76C-BE7EE86694AE}"/>
    <cellStyle name="Normal 10 10 4" xfId="85" xr:uid="{E7CF7191-E227-4F5F-850F-B54635898707}"/>
    <cellStyle name="Normal 10 2 2" xfId="89" xr:uid="{15F609AF-46EF-4668-B987-B7838C411478}"/>
    <cellStyle name="Normal 10 2 3" xfId="36" xr:uid="{7109F0C8-63E3-4D17-8BB9-13C63AE87550}"/>
    <cellStyle name="Normal 11 3" xfId="19" xr:uid="{B029FD7B-AEAB-4DD8-957D-8FFB5D70238F}"/>
    <cellStyle name="Normal 11 3 4 2" xfId="22" xr:uid="{1EC1A630-61BB-415C-837F-521BB0C2CE1C}"/>
    <cellStyle name="Normal 11 3 5" xfId="20" xr:uid="{D840BD55-F2F9-4C15-836B-56A828DDBBCF}"/>
    <cellStyle name="Normal 12" xfId="51" xr:uid="{3EA06DF3-6DAD-40E6-8831-0DB8112B1DF2}"/>
    <cellStyle name="Normal 12 2" xfId="82" xr:uid="{54CEBAF1-DB05-40D7-8FA0-5F558C0F7FA4}"/>
    <cellStyle name="Normal 14" xfId="39" xr:uid="{B1A2D155-9931-4649-B06F-D013248BC200}"/>
    <cellStyle name="Normal 15" xfId="38" xr:uid="{495047D9-E695-48F6-BF9D-2313E6892791}"/>
    <cellStyle name="Normal 2" xfId="3" xr:uid="{00000000-0005-0000-0000-000003000000}"/>
    <cellStyle name="Normal 2 2" xfId="46" xr:uid="{D6CF70D3-2255-4FB6-A223-BF40AE13DCCA}"/>
    <cellStyle name="Normal 2 2 2" xfId="49" xr:uid="{8A1B1625-92B6-4D40-9917-5DEC3E33B28F}"/>
    <cellStyle name="Normal 2 2 3" xfId="88" xr:uid="{C2B90844-4C44-416E-B48A-B50674A8E2C9}"/>
    <cellStyle name="Normal 2 3" xfId="42" xr:uid="{1BB590D0-7F97-4F5E-9BB7-D17C678647CA}"/>
    <cellStyle name="Normal 21 2 2" xfId="24" xr:uid="{7EA87087-20AE-496C-8A44-A9704E03E0F5}"/>
    <cellStyle name="Normal 21 3" xfId="33" xr:uid="{803A27CE-57C1-415C-9A69-900C8BEC58B4}"/>
    <cellStyle name="Normal 3" xfId="10" xr:uid="{00000000-0005-0000-0000-000005000000}"/>
    <cellStyle name="Normal 3 2" xfId="48" xr:uid="{D300FBC0-EA10-47D3-8294-CCB93944B2B1}"/>
    <cellStyle name="Normal 3 3" xfId="54" xr:uid="{74E6D515-8142-41D2-9EE2-2DC2095756E0}"/>
    <cellStyle name="Normal 34" xfId="43" xr:uid="{B1A58FE7-5D7B-4C87-88E5-C702EFE27370}"/>
    <cellStyle name="Normal 4" xfId="55" xr:uid="{C358E7E9-C265-403F-9B8D-920CDF0DA6FF}"/>
    <cellStyle name="Normal 4 2" xfId="8" xr:uid="{00000000-0005-0000-0000-000006000000}"/>
    <cellStyle name="Normal 5" xfId="4" xr:uid="{00000000-0005-0000-0000-000007000000}"/>
    <cellStyle name="Normal 5 2" xfId="56" xr:uid="{6EA243B9-6114-47DB-8785-245EA0B02514}"/>
    <cellStyle name="Normal 6" xfId="83" xr:uid="{A6A02B71-5EF7-445E-ABD9-EDF5934AF42F}"/>
    <cellStyle name="Normal 8 2 3" xfId="95" xr:uid="{814652BA-533F-4AB8-989A-414DD5588ABD}"/>
    <cellStyle name="Normal 8 2 3 2" xfId="97" xr:uid="{80470993-6BA5-4C6D-917F-1761EF099189}"/>
    <cellStyle name="Normal 8 4" xfId="94" xr:uid="{6C2708AA-A51F-4E09-B388-8E3FEBD5E81F}"/>
    <cellStyle name="Normal 8 4 2" xfId="96" xr:uid="{FAED007D-528A-4DCF-AD33-3B72AAB89375}"/>
    <cellStyle name="Normal 9" xfId="25" xr:uid="{557E216C-617A-4A14-B006-EF966394786E}"/>
    <cellStyle name="Normal_ORCA REDE AGUA PADRAO1" xfId="26" xr:uid="{C34D826D-480E-48EF-9A1F-D287AA196528}"/>
    <cellStyle name="Normal_Relatorio_1" xfId="37" xr:uid="{326A7363-8AD7-42DF-AFFB-DC86BBC94AAE}"/>
    <cellStyle name="Porcentagem" xfId="1" builtinId="5"/>
    <cellStyle name="Porcentagem 2" xfId="7" xr:uid="{00000000-0005-0000-0000-000009000000}"/>
    <cellStyle name="Porcentagem 3" xfId="93" xr:uid="{90237254-1009-4359-80F7-053A15B393BC}"/>
    <cellStyle name="Separador de milhares 11" xfId="57" xr:uid="{A28C347F-7ADA-45ED-B115-B613B91EFAEE}"/>
    <cellStyle name="Separador de milhares 11 2" xfId="70" xr:uid="{A9B438CB-E985-488B-9696-A50909B0B8AA}"/>
    <cellStyle name="Separador de milhares 2" xfId="12" xr:uid="{00000000-0005-0000-0000-00000A000000}"/>
    <cellStyle name="Separador de milhares 2 2" xfId="47" xr:uid="{6C40ECB4-7878-4D4B-9BA1-410FCE583BB0}"/>
    <cellStyle name="Separador de milhares 2 2 2" xfId="72" xr:uid="{E3407884-F984-4312-A71C-E0D82845F1FB}"/>
    <cellStyle name="Separador de milhares 2 2 3" xfId="59" xr:uid="{FD86D597-065C-4ED0-A457-A162B4826E7F}"/>
    <cellStyle name="Separador de milhares 2 2 5" xfId="6" xr:uid="{00000000-0005-0000-0000-00000B000000}"/>
    <cellStyle name="Separador de milhares 2 3" xfId="60" xr:uid="{4C247991-71E6-4767-AE92-4928C7E3AC2A}"/>
    <cellStyle name="Separador de milhares 2 3 2" xfId="73" xr:uid="{707556EE-E111-4582-A784-8011D2FAF204}"/>
    <cellStyle name="Separador de milhares 2 3 4" xfId="5" xr:uid="{00000000-0005-0000-0000-00000C000000}"/>
    <cellStyle name="Separador de milhares 2 4" xfId="71" xr:uid="{BE34BC7A-D31B-4713-9C2B-112412B8F326}"/>
    <cellStyle name="Separador de milhares 2 5" xfId="58" xr:uid="{35492F94-B391-4097-8348-AA85597B1778}"/>
    <cellStyle name="Separador de milhares 3" xfId="11" xr:uid="{00000000-0005-0000-0000-00000D000000}"/>
    <cellStyle name="Separador de milhares 3 2" xfId="13" xr:uid="{00000000-0005-0000-0000-00000E000000}"/>
    <cellStyle name="Separador de milhares 3 2 2" xfId="74" xr:uid="{3DB1470A-E76F-440A-8094-A9D8D4F8A08F}"/>
    <cellStyle name="Separador de milhares 3 3" xfId="61" xr:uid="{9B2B1752-59C2-4C9A-8DC0-3D4C4459DA65}"/>
    <cellStyle name="Separador de milhares 4" xfId="62" xr:uid="{F783233D-5145-45F6-9B51-40518EB51AC6}"/>
    <cellStyle name="Separador de milhares 4 2" xfId="75" xr:uid="{815F1D4E-40FD-4EBA-ABDA-3F73DECDF8AD}"/>
    <cellStyle name="Separador de milhares 5" xfId="63" xr:uid="{50DC4364-DA97-43FF-BCF8-04BA47BF08B8}"/>
    <cellStyle name="Separador de milhares 5 2" xfId="76" xr:uid="{4765F6F4-B996-4CD2-BDBA-20ED0426CA67}"/>
    <cellStyle name="Separador de milhares 7" xfId="67" xr:uid="{D2F31B43-5E84-4D7C-A687-81B0DBD391B3}"/>
    <cellStyle name="Separador de milhares 7 2" xfId="79" xr:uid="{F0F0C8AE-C215-4E2D-BB83-C2C73ADBDB71}"/>
    <cellStyle name="Vírgula" xfId="2" builtinId="3"/>
    <cellStyle name="Vírgula 10 2 2 2 2" xfId="87" xr:uid="{10C31387-E8B3-4F15-BFFB-A07B4C97EB8F}"/>
    <cellStyle name="Vírgula 10 3" xfId="86" xr:uid="{F19B02A6-5051-470C-BAB8-70A96B610F06}"/>
    <cellStyle name="Vírgula 11" xfId="30" xr:uid="{141D9742-B2C0-422E-8855-22751D7B23CF}"/>
    <cellStyle name="Vírgula 2" xfId="9" xr:uid="{00000000-0005-0000-0000-000010000000}"/>
    <cellStyle name="Vírgula 2 2" xfId="44" xr:uid="{D913472C-9477-41BF-843B-D1B20BF3AC17}"/>
    <cellStyle name="Vírgula 2 2 2" xfId="77" xr:uid="{5ED53011-F08E-431E-9F39-6AB76426AFBF}"/>
    <cellStyle name="Vírgula 2 3" xfId="69" xr:uid="{03B63A40-E483-42A4-AB7D-87C1E9E75941}"/>
    <cellStyle name="Vírgula 2 4" xfId="90" xr:uid="{3DCA168A-76B7-4431-9D18-23DE2791F714}"/>
    <cellStyle name="Vírgula 2 6" xfId="28" xr:uid="{4DDEE9AC-F358-44C0-8AF0-45608D5DF236}"/>
    <cellStyle name="Vírgula 2 7" xfId="23" xr:uid="{F8F9C05A-F096-4AF2-9428-82CE965D0DE5}"/>
    <cellStyle name="Vírgula 3" xfId="14" xr:uid="{00000000-0005-0000-0000-000011000000}"/>
    <cellStyle name="Vírgula 3 2" xfId="78" xr:uid="{275A9CFB-0209-49FE-BB41-B866FFF7E2BF}"/>
    <cellStyle name="Vírgula 3 2 2" xfId="16" xr:uid="{00000000-0005-0000-0000-000012000000}"/>
    <cellStyle name="Vírgula 3 3" xfId="64" xr:uid="{A4CA8D12-0A23-41FA-AD8F-B31157573033}"/>
    <cellStyle name="Vírgula 4" xfId="18" xr:uid="{00000000-0005-0000-0000-000013000000}"/>
    <cellStyle name="Vírgula 4 2" xfId="40" xr:uid="{A5EF37F0-B4E3-41EC-B61D-E4578ED35768}"/>
    <cellStyle name="Vírgula 4 2 2" xfId="68" xr:uid="{51CDFE89-5438-4688-BA4F-A16D1D020A69}"/>
    <cellStyle name="Vírgula 4 3" xfId="52" xr:uid="{BCEDD428-1230-485D-B2D1-9D1E9E9B725A}"/>
    <cellStyle name="Vírgula 4 6" xfId="27" xr:uid="{526C9910-9598-4C7B-A3AE-FD820CDB6A0E}"/>
    <cellStyle name="Vírgula 5" xfId="32" xr:uid="{0BECDFE7-B216-4BB3-904A-B32C407FF7D8}"/>
    <cellStyle name="Vírgula 5 2" xfId="80" xr:uid="{3FEC674E-0DB3-4A2A-A241-F4607F27267F}"/>
    <cellStyle name="Vírgula 6" xfId="50" xr:uid="{A932B4D8-97C3-4B1A-80D6-A115233A8C63}"/>
    <cellStyle name="Vírgula 7" xfId="66" xr:uid="{F5255344-92F8-4FE2-9DEB-6A9BBD13FCD2}"/>
    <cellStyle name="Vírgula 8" xfId="92" xr:uid="{367EAA59-E86B-4250-95A8-0335EC5D04D7}"/>
    <cellStyle name="Vírgula 9" xfId="21" xr:uid="{11CC57F3-B1AA-4D6C-A242-E3B101A46BFA}"/>
  </cellStyles>
  <dxfs count="36">
    <dxf>
      <numFmt numFmtId="14" formatCode="0.00%"/>
      <fill>
        <patternFill patternType="solid">
          <fgColor indexed="64"/>
          <bgColor rgb="FFFFFFFF"/>
        </patternFill>
      </fill>
    </dxf>
    <dxf>
      <numFmt numFmtId="174" formatCode="0.000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ADB"/>
        </patternFill>
      </fill>
    </dxf>
    <dxf>
      <numFmt numFmtId="19" formatCode="dd/mm/yyyy"/>
      <fill>
        <patternFill patternType="solid">
          <fgColor indexed="64"/>
          <bgColor rgb="FFFDF0E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D9D9D9"/>
        </top>
        <bottom/>
      </border>
    </dxf>
    <dxf>
      <numFmt numFmtId="177" formatCode="\R&quot;R$&quot;\ #,##0.0000"/>
      <fill>
        <patternFill patternType="solid">
          <fgColor indexed="64"/>
          <bgColor rgb="FFFFFFFF"/>
        </patternFill>
      </fill>
    </dxf>
    <dxf>
      <numFmt numFmtId="14" formatCode="0.00%"/>
      <fill>
        <patternFill patternType="solid">
          <fgColor indexed="64"/>
          <bgColor rgb="FFFFFFFF"/>
        </patternFill>
      </fill>
    </dxf>
    <dxf>
      <numFmt numFmtId="177" formatCode="\R&quot;R$&quot;\ #,##0.0000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3" formatCode="#,##0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numFmt numFmtId="176" formatCode="\R&quot;R$&quot;\ #,##0.00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border>
        <bottom style="thin">
          <color rgb="FF95B3D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C0504D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Medium9" defaultPivotStyle="PivotStyleLight16">
    <tableStyle name="TableStylePreset3_Accent1" pivot="0" count="7" xr9:uid="{54EB743B-6C1D-4559-B23A-39820F23C127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firstColumnStripe" dxfId="29"/>
    </tableStyle>
    <tableStyle name="PivotStylePreset2_Accent1" table="0" count="10" xr9:uid="{7CE75C41-35DA-429A-AA84-A1681EF2454B}">
      <tableStyleElement type="headerRow" dxfId="28"/>
      <tableStyleElement type="totalRow" dxfId="27"/>
      <tableStyleElement type="firstRowStripe" dxfId="26"/>
      <tableStyleElement type="firstColumnStripe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</tableStyles>
  <colors>
    <mruColors>
      <color rgb="FFF2ACF4"/>
      <color rgb="FFFFFF66"/>
      <color rgb="FF1066A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0.xml"/><Relationship Id="rId21" Type="http://schemas.openxmlformats.org/officeDocument/2006/relationships/externalLink" Target="externalLinks/externalLink5.xml"/><Relationship Id="rId42" Type="http://schemas.openxmlformats.org/officeDocument/2006/relationships/externalLink" Target="externalLinks/externalLink26.xml"/><Relationship Id="rId47" Type="http://schemas.openxmlformats.org/officeDocument/2006/relationships/externalLink" Target="externalLinks/externalLink31.xml"/><Relationship Id="rId63" Type="http://schemas.openxmlformats.org/officeDocument/2006/relationships/externalLink" Target="externalLinks/externalLink47.xml"/><Relationship Id="rId68" Type="http://schemas.openxmlformats.org/officeDocument/2006/relationships/externalLink" Target="externalLinks/externalLink52.xml"/><Relationship Id="rId84" Type="http://schemas.openxmlformats.org/officeDocument/2006/relationships/externalLink" Target="externalLinks/externalLink68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6.xml"/><Relationship Id="rId37" Type="http://schemas.openxmlformats.org/officeDocument/2006/relationships/externalLink" Target="externalLinks/externalLink21.xml"/><Relationship Id="rId53" Type="http://schemas.openxmlformats.org/officeDocument/2006/relationships/externalLink" Target="externalLinks/externalLink37.xml"/><Relationship Id="rId58" Type="http://schemas.openxmlformats.org/officeDocument/2006/relationships/externalLink" Target="externalLinks/externalLink42.xml"/><Relationship Id="rId74" Type="http://schemas.openxmlformats.org/officeDocument/2006/relationships/externalLink" Target="externalLinks/externalLink58.xml"/><Relationship Id="rId79" Type="http://schemas.openxmlformats.org/officeDocument/2006/relationships/externalLink" Target="externalLinks/externalLink63.xml"/><Relationship Id="rId5" Type="http://schemas.openxmlformats.org/officeDocument/2006/relationships/worksheet" Target="worksheets/sheet5.xml"/><Relationship Id="rId90" Type="http://schemas.openxmlformats.org/officeDocument/2006/relationships/calcChain" Target="calcChain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43" Type="http://schemas.openxmlformats.org/officeDocument/2006/relationships/externalLink" Target="externalLinks/externalLink27.xml"/><Relationship Id="rId48" Type="http://schemas.openxmlformats.org/officeDocument/2006/relationships/externalLink" Target="externalLinks/externalLink32.xml"/><Relationship Id="rId64" Type="http://schemas.openxmlformats.org/officeDocument/2006/relationships/externalLink" Target="externalLinks/externalLink48.xml"/><Relationship Id="rId69" Type="http://schemas.openxmlformats.org/officeDocument/2006/relationships/externalLink" Target="externalLinks/externalLink53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5.xml"/><Relationship Id="rId72" Type="http://schemas.openxmlformats.org/officeDocument/2006/relationships/externalLink" Target="externalLinks/externalLink56.xml"/><Relationship Id="rId80" Type="http://schemas.openxmlformats.org/officeDocument/2006/relationships/externalLink" Target="externalLinks/externalLink64.xml"/><Relationship Id="rId85" Type="http://schemas.openxmlformats.org/officeDocument/2006/relationships/externalLink" Target="externalLinks/externalLink69.xml"/><Relationship Id="rId9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externalLink" Target="externalLinks/externalLink17.xml"/><Relationship Id="rId38" Type="http://schemas.openxmlformats.org/officeDocument/2006/relationships/externalLink" Target="externalLinks/externalLink22.xml"/><Relationship Id="rId46" Type="http://schemas.openxmlformats.org/officeDocument/2006/relationships/externalLink" Target="externalLinks/externalLink30.xml"/><Relationship Id="rId59" Type="http://schemas.openxmlformats.org/officeDocument/2006/relationships/externalLink" Target="externalLinks/externalLink43.xml"/><Relationship Id="rId67" Type="http://schemas.openxmlformats.org/officeDocument/2006/relationships/externalLink" Target="externalLinks/externalLink51.xml"/><Relationship Id="rId20" Type="http://schemas.openxmlformats.org/officeDocument/2006/relationships/externalLink" Target="externalLinks/externalLink4.xml"/><Relationship Id="rId41" Type="http://schemas.openxmlformats.org/officeDocument/2006/relationships/externalLink" Target="externalLinks/externalLink25.xml"/><Relationship Id="rId54" Type="http://schemas.openxmlformats.org/officeDocument/2006/relationships/externalLink" Target="externalLinks/externalLink38.xml"/><Relationship Id="rId62" Type="http://schemas.openxmlformats.org/officeDocument/2006/relationships/externalLink" Target="externalLinks/externalLink46.xml"/><Relationship Id="rId70" Type="http://schemas.openxmlformats.org/officeDocument/2006/relationships/externalLink" Target="externalLinks/externalLink54.xml"/><Relationship Id="rId75" Type="http://schemas.openxmlformats.org/officeDocument/2006/relationships/externalLink" Target="externalLinks/externalLink59.xml"/><Relationship Id="rId83" Type="http://schemas.openxmlformats.org/officeDocument/2006/relationships/externalLink" Target="externalLinks/externalLink67.xml"/><Relationship Id="rId88" Type="http://schemas.openxmlformats.org/officeDocument/2006/relationships/styles" Target="styles.xml"/><Relationship Id="rId9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externalLink" Target="externalLinks/externalLink20.xml"/><Relationship Id="rId49" Type="http://schemas.openxmlformats.org/officeDocument/2006/relationships/externalLink" Target="externalLinks/externalLink33.xml"/><Relationship Id="rId57" Type="http://schemas.openxmlformats.org/officeDocument/2006/relationships/externalLink" Target="externalLinks/externalLink41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5.xml"/><Relationship Id="rId44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36.xml"/><Relationship Id="rId60" Type="http://schemas.openxmlformats.org/officeDocument/2006/relationships/externalLink" Target="externalLinks/externalLink44.xml"/><Relationship Id="rId65" Type="http://schemas.openxmlformats.org/officeDocument/2006/relationships/externalLink" Target="externalLinks/externalLink49.xml"/><Relationship Id="rId73" Type="http://schemas.openxmlformats.org/officeDocument/2006/relationships/externalLink" Target="externalLinks/externalLink57.xml"/><Relationship Id="rId78" Type="http://schemas.openxmlformats.org/officeDocument/2006/relationships/externalLink" Target="externalLinks/externalLink62.xml"/><Relationship Id="rId81" Type="http://schemas.openxmlformats.org/officeDocument/2006/relationships/externalLink" Target="externalLinks/externalLink65.xml"/><Relationship Id="rId86" Type="http://schemas.openxmlformats.org/officeDocument/2006/relationships/externalLink" Target="externalLinks/externalLink70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9" Type="http://schemas.openxmlformats.org/officeDocument/2006/relationships/externalLink" Target="externalLinks/externalLink23.xml"/><Relationship Id="rId34" Type="http://schemas.openxmlformats.org/officeDocument/2006/relationships/externalLink" Target="externalLinks/externalLink18.xml"/><Relationship Id="rId50" Type="http://schemas.openxmlformats.org/officeDocument/2006/relationships/externalLink" Target="externalLinks/externalLink34.xml"/><Relationship Id="rId55" Type="http://schemas.openxmlformats.org/officeDocument/2006/relationships/externalLink" Target="externalLinks/externalLink39.xml"/><Relationship Id="rId76" Type="http://schemas.openxmlformats.org/officeDocument/2006/relationships/externalLink" Target="externalLinks/externalLink6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5.xml"/><Relationship Id="rId9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3.xml"/><Relationship Id="rId24" Type="http://schemas.openxmlformats.org/officeDocument/2006/relationships/externalLink" Target="externalLinks/externalLink8.xml"/><Relationship Id="rId40" Type="http://schemas.openxmlformats.org/officeDocument/2006/relationships/externalLink" Target="externalLinks/externalLink24.xml"/><Relationship Id="rId45" Type="http://schemas.openxmlformats.org/officeDocument/2006/relationships/externalLink" Target="externalLinks/externalLink29.xml"/><Relationship Id="rId66" Type="http://schemas.openxmlformats.org/officeDocument/2006/relationships/externalLink" Target="externalLinks/externalLink50.xml"/><Relationship Id="rId87" Type="http://schemas.openxmlformats.org/officeDocument/2006/relationships/theme" Target="theme/theme1.xml"/><Relationship Id="rId61" Type="http://schemas.openxmlformats.org/officeDocument/2006/relationships/externalLink" Target="externalLinks/externalLink45.xml"/><Relationship Id="rId82" Type="http://schemas.openxmlformats.org/officeDocument/2006/relationships/externalLink" Target="externalLinks/externalLink66.xml"/><Relationship Id="rId19" Type="http://schemas.openxmlformats.org/officeDocument/2006/relationships/externalLink" Target="externalLinks/externalLink3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4.xml"/><Relationship Id="rId35" Type="http://schemas.openxmlformats.org/officeDocument/2006/relationships/externalLink" Target="externalLinks/externalLink19.xml"/><Relationship Id="rId56" Type="http://schemas.openxmlformats.org/officeDocument/2006/relationships/externalLink" Target="externalLinks/externalLink40.xml"/><Relationship Id="rId77" Type="http://schemas.openxmlformats.org/officeDocument/2006/relationships/externalLink" Target="externalLinks/externalLink6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INDIRETO'!$C$1</c:f>
              <c:strCache>
                <c:ptCount val="1"/>
                <c:pt idx="0">
                  <c:v>% Indireto 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INDIRETO'!$C$2:$C$11</c:f>
              <c:numCache>
                <c:formatCode>0.0%</c:formatCode>
                <c:ptCount val="10"/>
                <c:pt idx="0">
                  <c:v>0.216</c:v>
                </c:pt>
                <c:pt idx="1">
                  <c:v>0.55769999999999997</c:v>
                </c:pt>
                <c:pt idx="2">
                  <c:v>0.41510000000000002</c:v>
                </c:pt>
                <c:pt idx="3">
                  <c:v>0.38829999999999998</c:v>
                </c:pt>
                <c:pt idx="4">
                  <c:v>0.33539999999999998</c:v>
                </c:pt>
                <c:pt idx="5">
                  <c:v>0.19769999999999999</c:v>
                </c:pt>
                <c:pt idx="6">
                  <c:v>0.19889999999999999</c:v>
                </c:pt>
                <c:pt idx="7">
                  <c:v>0.34210000000000002</c:v>
                </c:pt>
                <c:pt idx="8">
                  <c:v>0.1613</c:v>
                </c:pt>
                <c:pt idx="9">
                  <c:v>0.2359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E-4D93-86F5-7BE3FBBED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10000"/>
        <c:axId val="1990510960"/>
      </c:scatterChart>
      <c:valAx>
        <c:axId val="199051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10960"/>
        <c:crosses val="autoZero"/>
        <c:crossBetween val="midCat"/>
      </c:valAx>
      <c:valAx>
        <c:axId val="199051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1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INDIRETO'!$D$1</c:f>
              <c:strCache>
                <c:ptCount val="1"/>
                <c:pt idx="0">
                  <c:v>% ADM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INDIRETO'!$D$2:$D$11</c:f>
              <c:numCache>
                <c:formatCode>0.0%</c:formatCode>
                <c:ptCount val="10"/>
                <c:pt idx="0">
                  <c:v>0.1578</c:v>
                </c:pt>
                <c:pt idx="1">
                  <c:v>0.38990000000000002</c:v>
                </c:pt>
                <c:pt idx="2">
                  <c:v>0.27860000000000001</c:v>
                </c:pt>
                <c:pt idx="3">
                  <c:v>0.29089999999999999</c:v>
                </c:pt>
                <c:pt idx="4">
                  <c:v>0.2253</c:v>
                </c:pt>
                <c:pt idx="5">
                  <c:v>0.13370000000000001</c:v>
                </c:pt>
                <c:pt idx="6">
                  <c:v>0.14449999999999999</c:v>
                </c:pt>
                <c:pt idx="7">
                  <c:v>0.2525</c:v>
                </c:pt>
                <c:pt idx="8">
                  <c:v>0.13350000000000001</c:v>
                </c:pt>
                <c:pt idx="9">
                  <c:v>0.15909999999999999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5-4FC4-BAB3-A1BEEF21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257568"/>
        <c:axId val="1785247488"/>
      </c:scatterChart>
      <c:valAx>
        <c:axId val="178525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5247488"/>
        <c:crosses val="autoZero"/>
        <c:crossBetween val="midCat"/>
      </c:valAx>
      <c:valAx>
        <c:axId val="178524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525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INDIRETO'!$E$1</c:f>
              <c:strCache>
                <c:ptCount val="1"/>
                <c:pt idx="0">
                  <c:v>% Topografia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INDIRETO'!$E$2:$E$11</c:f>
              <c:numCache>
                <c:formatCode>0.0%</c:formatCode>
                <c:ptCount val="10"/>
                <c:pt idx="0">
                  <c:v>2.2599999999999999E-2</c:v>
                </c:pt>
                <c:pt idx="1">
                  <c:v>2.93E-2</c:v>
                </c:pt>
                <c:pt idx="2">
                  <c:v>2.81E-2</c:v>
                </c:pt>
                <c:pt idx="3">
                  <c:v>2.3599999999999999E-2</c:v>
                </c:pt>
                <c:pt idx="4">
                  <c:v>8.6E-3</c:v>
                </c:pt>
                <c:pt idx="5">
                  <c:v>6.1000000000000004E-3</c:v>
                </c:pt>
                <c:pt idx="6">
                  <c:v>1.01E-2</c:v>
                </c:pt>
                <c:pt idx="7">
                  <c:v>1.9900000000000001E-2</c:v>
                </c:pt>
                <c:pt idx="8">
                  <c:v>0</c:v>
                </c:pt>
                <c:pt idx="9">
                  <c:v>1.12E-2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0-4B79-8706-EC4EFF638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871056"/>
        <c:axId val="1794870576"/>
      </c:scatterChart>
      <c:valAx>
        <c:axId val="179487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4870576"/>
        <c:crosses val="autoZero"/>
        <c:crossBetween val="midCat"/>
      </c:valAx>
      <c:valAx>
        <c:axId val="17948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487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INDIRETO'!$F$1</c:f>
              <c:strCache>
                <c:ptCount val="1"/>
                <c:pt idx="0">
                  <c:v>% Laboratório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INDIRETO'!$F$2:$F$11</c:f>
              <c:numCache>
                <c:formatCode>0.0%</c:formatCode>
                <c:ptCount val="10"/>
                <c:pt idx="0">
                  <c:v>0</c:v>
                </c:pt>
                <c:pt idx="1">
                  <c:v>4.48E-2</c:v>
                </c:pt>
                <c:pt idx="2">
                  <c:v>2.0400000000000001E-2</c:v>
                </c:pt>
                <c:pt idx="3">
                  <c:v>0</c:v>
                </c:pt>
                <c:pt idx="4">
                  <c:v>0</c:v>
                </c:pt>
                <c:pt idx="5">
                  <c:v>5.7000000000000002E-3</c:v>
                </c:pt>
                <c:pt idx="6">
                  <c:v>0</c:v>
                </c:pt>
                <c:pt idx="7">
                  <c:v>9.1999999999999998E-3</c:v>
                </c:pt>
                <c:pt idx="8">
                  <c:v>1.84E-2</c:v>
                </c:pt>
                <c:pt idx="9">
                  <c:v>1.5E-3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30-458A-82EA-46BEB2E33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508832"/>
        <c:axId val="1818503072"/>
      </c:scatterChart>
      <c:valAx>
        <c:axId val="181850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8503072"/>
        <c:crosses val="autoZero"/>
        <c:crossBetween val="midCat"/>
      </c:valAx>
      <c:valAx>
        <c:axId val="18185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850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INDIRETO'!$G$1</c:f>
              <c:strCache>
                <c:ptCount val="1"/>
                <c:pt idx="0">
                  <c:v>% QSMS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INDIRETO'!$G$2:$G$11</c:f>
              <c:numCache>
                <c:formatCode>0.0%</c:formatCode>
                <c:ptCount val="10"/>
                <c:pt idx="0">
                  <c:v>6.0000000000000001E-3</c:v>
                </c:pt>
                <c:pt idx="1">
                  <c:v>1.9E-2</c:v>
                </c:pt>
                <c:pt idx="2">
                  <c:v>5.3E-3</c:v>
                </c:pt>
                <c:pt idx="3">
                  <c:v>3.4500000000000003E-2</c:v>
                </c:pt>
                <c:pt idx="4">
                  <c:v>1.5699999999999999E-2</c:v>
                </c:pt>
                <c:pt idx="5">
                  <c:v>8.9999999999999993E-3</c:v>
                </c:pt>
                <c:pt idx="6">
                  <c:v>8.0000000000000002E-3</c:v>
                </c:pt>
                <c:pt idx="7">
                  <c:v>1.8499999999999999E-2</c:v>
                </c:pt>
                <c:pt idx="8">
                  <c:v>0</c:v>
                </c:pt>
                <c:pt idx="9">
                  <c:v>7.7999999999999996E-3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B-43F0-AD0E-2F4956850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617440"/>
        <c:axId val="1788622240"/>
      </c:scatterChart>
      <c:valAx>
        <c:axId val="178861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622240"/>
        <c:crosses val="autoZero"/>
        <c:crossBetween val="midCat"/>
      </c:valAx>
      <c:valAx>
        <c:axId val="178862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61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INDIRETO'!$H$1</c:f>
              <c:strCache>
                <c:ptCount val="1"/>
                <c:pt idx="0">
                  <c:v>% Mob.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INDIRETO'!$H$2:$H$11</c:f>
              <c:numCache>
                <c:formatCode>0.0%</c:formatCode>
                <c:ptCount val="10"/>
                <c:pt idx="0">
                  <c:v>1.8800000000000001E-2</c:v>
                </c:pt>
                <c:pt idx="1">
                  <c:v>4.48E-2</c:v>
                </c:pt>
                <c:pt idx="2">
                  <c:v>4.9599999999999998E-2</c:v>
                </c:pt>
                <c:pt idx="3">
                  <c:v>2.3599999999999999E-2</c:v>
                </c:pt>
                <c:pt idx="4">
                  <c:v>5.1499999999999997E-2</c:v>
                </c:pt>
                <c:pt idx="5">
                  <c:v>2.5899999999999999E-2</c:v>
                </c:pt>
                <c:pt idx="6">
                  <c:v>2.18E-2</c:v>
                </c:pt>
                <c:pt idx="7">
                  <c:v>2.52E-2</c:v>
                </c:pt>
                <c:pt idx="8">
                  <c:v>9.2999999999999992E-3</c:v>
                </c:pt>
                <c:pt idx="9">
                  <c:v>5.3800000000000001E-2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88-4BE1-9E44-D964F5920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09520"/>
        <c:axId val="1990505680"/>
      </c:scatterChart>
      <c:valAx>
        <c:axId val="199050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05680"/>
        <c:crosses val="autoZero"/>
        <c:crossBetween val="midCat"/>
      </c:valAx>
      <c:valAx>
        <c:axId val="199050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0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'TENDÊNCIA INDIRETO'!$I$1</c:f>
              <c:strCache>
                <c:ptCount val="1"/>
                <c:pt idx="0">
                  <c:v>% Desmob.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'TENDÊNCIA INDIRETO'!$B$2:$B$11</c:f>
              <c:numCache>
                <c:formatCode>\R"R$"\ #,##0</c:formatCode>
                <c:ptCount val="10"/>
                <c:pt idx="0">
                  <c:v>9629000</c:v>
                </c:pt>
                <c:pt idx="1">
                  <c:v>8418472</c:v>
                </c:pt>
                <c:pt idx="2">
                  <c:v>7383538</c:v>
                </c:pt>
                <c:pt idx="3">
                  <c:v>37469328</c:v>
                </c:pt>
                <c:pt idx="4">
                  <c:v>23707306</c:v>
                </c:pt>
                <c:pt idx="5">
                  <c:v>29658633</c:v>
                </c:pt>
                <c:pt idx="6">
                  <c:v>28173291</c:v>
                </c:pt>
                <c:pt idx="7">
                  <c:v>26935762</c:v>
                </c:pt>
                <c:pt idx="8">
                  <c:v>119315336</c:v>
                </c:pt>
                <c:pt idx="9">
                  <c:v>92905684</c:v>
                </c:pt>
              </c:numCache>
            </c:numRef>
          </c:xVal>
          <c:yVal>
            <c:numRef>
              <c:f>'TENDÊNCIA INDIRETO'!$I$2:$I$11</c:f>
              <c:numCache>
                <c:formatCode>0.0%</c:formatCode>
                <c:ptCount val="10"/>
                <c:pt idx="0">
                  <c:v>1.0800000000000001E-2</c:v>
                </c:pt>
                <c:pt idx="1">
                  <c:v>2.9899999999999999E-2</c:v>
                </c:pt>
                <c:pt idx="2">
                  <c:v>3.3099999999999997E-2</c:v>
                </c:pt>
                <c:pt idx="3">
                  <c:v>1.5699999999999999E-2</c:v>
                </c:pt>
                <c:pt idx="4">
                  <c:v>3.4299999999999997E-2</c:v>
                </c:pt>
                <c:pt idx="5">
                  <c:v>1.7299999999999999E-2</c:v>
                </c:pt>
                <c:pt idx="6">
                  <c:v>1.4500000000000001E-2</c:v>
                </c:pt>
                <c:pt idx="7">
                  <c:v>1.6799999999999999E-2</c:v>
                </c:pt>
                <c:pt idx="8">
                  <c:v>1E-3</c:v>
                </c:pt>
                <c:pt idx="9">
                  <c:v>2.5000000000000001E-3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51-4CAF-931E-673E8B3FC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499920"/>
        <c:axId val="1990506640"/>
      </c:scatterChart>
      <c:valAx>
        <c:axId val="199049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R&quot;R$&quot;\ 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506640"/>
        <c:crosses val="autoZero"/>
        <c:crossBetween val="midCat"/>
      </c:valAx>
      <c:valAx>
        <c:axId val="199050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049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8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96964</xdr:colOff>
      <xdr:row>0</xdr:row>
      <xdr:rowOff>95250</xdr:rowOff>
    </xdr:from>
    <xdr:to>
      <xdr:col>1</xdr:col>
      <xdr:colOff>1154906</xdr:colOff>
      <xdr:row>2</xdr:row>
      <xdr:rowOff>453657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" y="95250"/>
          <a:ext cx="1748505" cy="8918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2</xdr:row>
          <xdr:rowOff>171450</xdr:rowOff>
        </xdr:from>
        <xdr:to>
          <xdr:col>12</xdr:col>
          <xdr:colOff>600075</xdr:colOff>
          <xdr:row>2</xdr:row>
          <xdr:rowOff>409575</xdr:rowOff>
        </xdr:to>
        <xdr:sp macro="" textlink="">
          <xdr:nvSpPr>
            <xdr:cNvPr id="1025" name="ComboBox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2</xdr:row>
          <xdr:rowOff>19050</xdr:rowOff>
        </xdr:from>
        <xdr:to>
          <xdr:col>12</xdr:col>
          <xdr:colOff>485775</xdr:colOff>
          <xdr:row>2</xdr:row>
          <xdr:rowOff>152400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171450</xdr:rowOff>
        </xdr:from>
        <xdr:to>
          <xdr:col>3</xdr:col>
          <xdr:colOff>600075</xdr:colOff>
          <xdr:row>1</xdr:row>
          <xdr:rowOff>104775</xdr:rowOff>
        </xdr:to>
        <xdr:sp macro="" textlink="">
          <xdr:nvSpPr>
            <xdr:cNvPr id="148482" name="ComboBox3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1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19050</xdr:rowOff>
        </xdr:from>
        <xdr:to>
          <xdr:col>3</xdr:col>
          <xdr:colOff>485775</xdr:colOff>
          <xdr:row>0</xdr:row>
          <xdr:rowOff>152400</xdr:rowOff>
        </xdr:to>
        <xdr:sp macro="" textlink="">
          <xdr:nvSpPr>
            <xdr:cNvPr id="148483" name="Label1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01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171450</xdr:rowOff>
        </xdr:from>
        <xdr:to>
          <xdr:col>6</xdr:col>
          <xdr:colOff>104775</xdr:colOff>
          <xdr:row>0</xdr:row>
          <xdr:rowOff>409575</xdr:rowOff>
        </xdr:to>
        <xdr:sp macro="" textlink="">
          <xdr:nvSpPr>
            <xdr:cNvPr id="152578" name="ComboBox6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00000000-0008-0000-0300-00000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19050</xdr:rowOff>
        </xdr:from>
        <xdr:to>
          <xdr:col>5</xdr:col>
          <xdr:colOff>552450</xdr:colOff>
          <xdr:row>0</xdr:row>
          <xdr:rowOff>152400</xdr:rowOff>
        </xdr:to>
        <xdr:sp macro="" textlink="">
          <xdr:nvSpPr>
            <xdr:cNvPr id="152579" name="Label1" hidden="1">
              <a:extLst>
                <a:ext uri="{63B3BB69-23CF-44E3-9099-C40C66FF867C}">
                  <a14:compatExt spid="_x0000_s152579"/>
                </a:ext>
                <a:ext uri="{FF2B5EF4-FFF2-40B4-BE49-F238E27FC236}">
                  <a16:creationId xmlns:a16="http://schemas.microsoft.com/office/drawing/2014/main" id="{00000000-0008-0000-0300-00000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171450</xdr:rowOff>
        </xdr:from>
        <xdr:to>
          <xdr:col>18</xdr:col>
          <xdr:colOff>381000</xdr:colOff>
          <xdr:row>0</xdr:row>
          <xdr:rowOff>409575</xdr:rowOff>
        </xdr:to>
        <xdr:sp macro="" textlink="">
          <xdr:nvSpPr>
            <xdr:cNvPr id="153602" name="ComboBox7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4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19050</xdr:rowOff>
        </xdr:from>
        <xdr:to>
          <xdr:col>18</xdr:col>
          <xdr:colOff>219075</xdr:colOff>
          <xdr:row>0</xdr:row>
          <xdr:rowOff>152400</xdr:rowOff>
        </xdr:to>
        <xdr:sp macro="" textlink="">
          <xdr:nvSpPr>
            <xdr:cNvPr id="153603" name="Label1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4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0</xdr:colOff>
      <xdr:row>0</xdr:row>
      <xdr:rowOff>171450</xdr:rowOff>
    </xdr:from>
    <xdr:to>
      <xdr:col>18</xdr:col>
      <xdr:colOff>381000</xdr:colOff>
      <xdr:row>0</xdr:row>
      <xdr:rowOff>415925</xdr:rowOff>
    </xdr:to>
    <xdr:sp macro="" textlink="">
      <xdr:nvSpPr>
        <xdr:cNvPr id="2" name="ComboBox7" hidden="1">
          <a:extLst>
            <a:ext uri="{63B3BB69-23CF-44E3-9099-C40C66FF867C}">
              <a14:compatExt xmlns:a14="http://schemas.microsoft.com/office/drawing/2010/main" spid="_x0000_s153604"/>
            </a:ext>
            <a:ext uri="{FF2B5EF4-FFF2-40B4-BE49-F238E27FC236}">
              <a16:creationId xmlns:a16="http://schemas.microsoft.com/office/drawing/2014/main" id="{583FF8CA-DD92-4C7E-8E02-C54C523317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0</xdr:row>
      <xdr:rowOff>19050</xdr:rowOff>
    </xdr:from>
    <xdr:to>
      <xdr:col>18</xdr:col>
      <xdr:colOff>225425</xdr:colOff>
      <xdr:row>0</xdr:row>
      <xdr:rowOff>152400</xdr:rowOff>
    </xdr:to>
    <xdr:sp macro="" textlink="">
      <xdr:nvSpPr>
        <xdr:cNvPr id="3" name="Label1" hidden="1">
          <a:extLst>
            <a:ext uri="{63B3BB69-23CF-44E3-9099-C40C66FF867C}">
              <a14:compatExt xmlns:a14="http://schemas.microsoft.com/office/drawing/2010/main" spid="_x0000_s153605"/>
            </a:ext>
            <a:ext uri="{FF2B5EF4-FFF2-40B4-BE49-F238E27FC236}">
              <a16:creationId xmlns:a16="http://schemas.microsoft.com/office/drawing/2014/main" id="{293DDF1A-ABB7-44C0-82BE-80A6F7E8C61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0</xdr:row>
      <xdr:rowOff>171450</xdr:rowOff>
    </xdr:from>
    <xdr:to>
      <xdr:col>18</xdr:col>
      <xdr:colOff>381000</xdr:colOff>
      <xdr:row>0</xdr:row>
      <xdr:rowOff>415925</xdr:rowOff>
    </xdr:to>
    <xdr:pic>
      <xdr:nvPicPr>
        <xdr:cNvPr id="153604" name="Picture 4">
          <a:extLst>
            <a:ext uri="{FF2B5EF4-FFF2-40B4-BE49-F238E27FC236}">
              <a16:creationId xmlns:a16="http://schemas.microsoft.com/office/drawing/2014/main" id="{A65FDACC-0C1F-F5B2-BC3C-19D4CA73749C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171450"/>
          <a:ext cx="385762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0</xdr:colOff>
      <xdr:row>0</xdr:row>
      <xdr:rowOff>19050</xdr:rowOff>
    </xdr:from>
    <xdr:to>
      <xdr:col>18</xdr:col>
      <xdr:colOff>225425</xdr:colOff>
      <xdr:row>0</xdr:row>
      <xdr:rowOff>152400</xdr:rowOff>
    </xdr:to>
    <xdr:pic>
      <xdr:nvPicPr>
        <xdr:cNvPr id="153605" name="Picture 5">
          <a:extLst>
            <a:ext uri="{FF2B5EF4-FFF2-40B4-BE49-F238E27FC236}">
              <a16:creationId xmlns:a16="http://schemas.microsoft.com/office/drawing/2014/main" id="{4819B3F1-A241-631D-0FC1-73106B90749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3625" y="19050"/>
          <a:ext cx="3695700" cy="133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171450</xdr:rowOff>
        </xdr:from>
        <xdr:to>
          <xdr:col>1</xdr:col>
          <xdr:colOff>3105150</xdr:colOff>
          <xdr:row>0</xdr:row>
          <xdr:rowOff>409575</xdr:rowOff>
        </xdr:to>
        <xdr:sp macro="" textlink="">
          <xdr:nvSpPr>
            <xdr:cNvPr id="151554" name="ComboBox5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05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1</xdr:col>
          <xdr:colOff>2990850</xdr:colOff>
          <xdr:row>0</xdr:row>
          <xdr:rowOff>152400</xdr:rowOff>
        </xdr:to>
        <xdr:sp macro="" textlink="">
          <xdr:nvSpPr>
            <xdr:cNvPr id="151555" name="Label1" hidden="1">
              <a:extLst>
                <a:ext uri="{63B3BB69-23CF-44E3-9099-C40C66FF867C}">
                  <a14:compatExt spid="_x0000_s151555"/>
                </a:ext>
                <a:ext uri="{FF2B5EF4-FFF2-40B4-BE49-F238E27FC236}">
                  <a16:creationId xmlns:a16="http://schemas.microsoft.com/office/drawing/2014/main" id="{00000000-0008-0000-0500-00000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209550</xdr:rowOff>
        </xdr:from>
        <xdr:to>
          <xdr:col>6</xdr:col>
          <xdr:colOff>76200</xdr:colOff>
          <xdr:row>0</xdr:row>
          <xdr:rowOff>447675</xdr:rowOff>
        </xdr:to>
        <xdr:sp macro="" textlink="">
          <xdr:nvSpPr>
            <xdr:cNvPr id="161793" name="ComboBox16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C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57150</xdr:rowOff>
        </xdr:from>
        <xdr:to>
          <xdr:col>5</xdr:col>
          <xdr:colOff>590550</xdr:colOff>
          <xdr:row>0</xdr:row>
          <xdr:rowOff>190500</xdr:rowOff>
        </xdr:to>
        <xdr:sp macro="" textlink="">
          <xdr:nvSpPr>
            <xdr:cNvPr id="161794" name="Label1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0C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365760</xdr:colOff>
      <xdr:row>0</xdr:row>
      <xdr:rowOff>175260</xdr:rowOff>
    </xdr:from>
    <xdr:to>
      <xdr:col>5</xdr:col>
      <xdr:colOff>1051560</xdr:colOff>
      <xdr:row>0</xdr:row>
      <xdr:rowOff>411480</xdr:rowOff>
    </xdr:to>
    <xdr:sp macro="" textlink="">
      <xdr:nvSpPr>
        <xdr:cNvPr id="2" name="ComboBox4" hidden="1">
          <a:extLst>
            <a:ext uri="{63B3BB69-23CF-44E3-9099-C40C66FF867C}">
              <a14:compatExt xmlns:a14="http://schemas.microsoft.com/office/drawing/2010/main" spid="_x0000_s203777"/>
            </a:ext>
            <a:ext uri="{FF2B5EF4-FFF2-40B4-BE49-F238E27FC236}">
              <a16:creationId xmlns:a16="http://schemas.microsoft.com/office/drawing/2014/main" id="{9B45C7BA-A5F9-4B42-940F-FAFCB99289B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411480</xdr:colOff>
      <xdr:row>0</xdr:row>
      <xdr:rowOff>22860</xdr:rowOff>
    </xdr:from>
    <xdr:to>
      <xdr:col>5</xdr:col>
      <xdr:colOff>937260</xdr:colOff>
      <xdr:row>0</xdr:row>
      <xdr:rowOff>152400</xdr:rowOff>
    </xdr:to>
    <xdr:sp macro="" textlink="">
      <xdr:nvSpPr>
        <xdr:cNvPr id="3" name="Label1" hidden="1">
          <a:extLst>
            <a:ext uri="{63B3BB69-23CF-44E3-9099-C40C66FF867C}">
              <a14:compatExt xmlns:a14="http://schemas.microsoft.com/office/drawing/2010/main" spid="_x0000_s203778"/>
            </a:ext>
            <a:ext uri="{FF2B5EF4-FFF2-40B4-BE49-F238E27FC236}">
              <a16:creationId xmlns:a16="http://schemas.microsoft.com/office/drawing/2014/main" id="{2AA2374E-6529-4439-A5F8-BA210F6806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365760</xdr:colOff>
      <xdr:row>0</xdr:row>
      <xdr:rowOff>175260</xdr:rowOff>
    </xdr:from>
    <xdr:to>
      <xdr:col>5</xdr:col>
      <xdr:colOff>1051560</xdr:colOff>
      <xdr:row>0</xdr:row>
      <xdr:rowOff>411480</xdr:rowOff>
    </xdr:to>
    <xdr:pic>
      <xdr:nvPicPr>
        <xdr:cNvPr id="203777" name="ComboBox4">
          <a:extLst>
            <a:ext uri="{FF2B5EF4-FFF2-40B4-BE49-F238E27FC236}">
              <a16:creationId xmlns:a16="http://schemas.microsoft.com/office/drawing/2014/main" id="{9BDAD8C5-5E74-05F7-22A7-2CD6677821C0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175260"/>
          <a:ext cx="3947160" cy="2362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411480</xdr:colOff>
      <xdr:row>0</xdr:row>
      <xdr:rowOff>22860</xdr:rowOff>
    </xdr:from>
    <xdr:to>
      <xdr:col>5</xdr:col>
      <xdr:colOff>937260</xdr:colOff>
      <xdr:row>0</xdr:row>
      <xdr:rowOff>152400</xdr:rowOff>
    </xdr:to>
    <xdr:pic>
      <xdr:nvPicPr>
        <xdr:cNvPr id="203778" name="Label1">
          <a:extLst>
            <a:ext uri="{FF2B5EF4-FFF2-40B4-BE49-F238E27FC236}">
              <a16:creationId xmlns:a16="http://schemas.microsoft.com/office/drawing/2014/main" id="{894AAF39-8C6D-94EE-DEAC-68A5B098C16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580" y="22860"/>
          <a:ext cx="3787140" cy="129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12</xdr:row>
      <xdr:rowOff>8466</xdr:rowOff>
    </xdr:from>
    <xdr:to>
      <xdr:col>5</xdr:col>
      <xdr:colOff>232833</xdr:colOff>
      <xdr:row>26</xdr:row>
      <xdr:rowOff>143933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05178DA-A43D-3122-50D9-CFA6640A6C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529166</xdr:colOff>
      <xdr:row>12</xdr:row>
      <xdr:rowOff>8466</xdr:rowOff>
    </xdr:from>
    <xdr:to>
      <xdr:col>13</xdr:col>
      <xdr:colOff>4233</xdr:colOff>
      <xdr:row>26</xdr:row>
      <xdr:rowOff>143933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BE6D4A-ED54-C43C-42CF-7BCFA7EB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105833</xdr:colOff>
      <xdr:row>27</xdr:row>
      <xdr:rowOff>152399</xdr:rowOff>
    </xdr:from>
    <xdr:to>
      <xdr:col>5</xdr:col>
      <xdr:colOff>249766</xdr:colOff>
      <xdr:row>42</xdr:row>
      <xdr:rowOff>101599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51ACCF1-2E3C-FF3B-6D14-213BCD38A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540328</xdr:colOff>
      <xdr:row>27</xdr:row>
      <xdr:rowOff>134471</xdr:rowOff>
    </xdr:from>
    <xdr:to>
      <xdr:col>13</xdr:col>
      <xdr:colOff>0</xdr:colOff>
      <xdr:row>42</xdr:row>
      <xdr:rowOff>176035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58670ED-A457-1D44-F9FE-15A8D2B8E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160020</xdr:colOff>
      <xdr:row>43</xdr:row>
      <xdr:rowOff>163830</xdr:rowOff>
    </xdr:from>
    <xdr:to>
      <xdr:col>5</xdr:col>
      <xdr:colOff>304800</xdr:colOff>
      <xdr:row>58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BF942B5-D6FF-1609-31CD-5EF242944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618564</xdr:colOff>
      <xdr:row>43</xdr:row>
      <xdr:rowOff>134469</xdr:rowOff>
    </xdr:from>
    <xdr:to>
      <xdr:col>12</xdr:col>
      <xdr:colOff>591670</xdr:colOff>
      <xdr:row>58</xdr:row>
      <xdr:rowOff>26894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37CA43-629F-D6AB-7AFB-FB8DDFDB8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116539</xdr:colOff>
      <xdr:row>60</xdr:row>
      <xdr:rowOff>8966</xdr:rowOff>
    </xdr:from>
    <xdr:to>
      <xdr:col>5</xdr:col>
      <xdr:colOff>277904</xdr:colOff>
      <xdr:row>75</xdr:row>
      <xdr:rowOff>62754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1489D78-0DD8-8D9E-E017-9F6F50793D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lson\Meus%20doc\Documents%20and%20Settings\Anderson\Meus%20documentos\DNIT\Arquivos%20DNIT\PATO\PATOS%20ENTREGUES\Jata&#237;\PATO%20-%20BR%20-%20425%20aditivo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viasfile/sistemas/Documents%20and%20Settings/Administrador/Mis%20documentos/mis%20archivos/CONMEX/auditoria/ISR2004.xls" TargetMode="External"/><Relationship Id="rId1" Type="http://schemas.openxmlformats.org/officeDocument/2006/relationships/externalLinkPath" Target="/Cviasfile/sistemas/Documents%20and%20Settings/Administrador/Mis%20documentos/mis%20archivos/CONMEX/auditoria/ISR2004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Aleixo/f/Meus%20Documentos/Balan&#231;os%2098/CMI/12-98%20cmi.xls" TargetMode="External"/><Relationship Id="rId1" Type="http://schemas.openxmlformats.org/officeDocument/2006/relationships/externalLinkPath" Target="/Aleixo/f/Meus%20Documentos/Balan&#231;os%2098/CMI/12-98%20cm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indices%20caracterizador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erencia%20de%20Pavimentos\Paragon%20II%201.10\Graficos\CARACT%20PAV%20EXISTEN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CEI\TESOURAR\JT\CAIXA\PASTA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FINANCEI\TESOURAR\JT\CAIXA\PASTA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F's\Regis\FINANCEI\TESOURAR\JT\CAIXA\PASTA2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arolina/2009/FINANCEI/TESOURAR/JT/CAIXA/PASTA2.XLS" TargetMode="External"/><Relationship Id="rId1" Type="http://schemas.openxmlformats.org/officeDocument/2006/relationships/externalLinkPath" Target="/Carolina/2009/FINANCEI/TESOURAR/JT/CAIXA/PASTA2.XLS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_RJ/GESTU$/DEPTO/GESTU/EMPREEND/90722/Acomp/Acomp_0799/OP079907.xls" TargetMode="External"/><Relationship Id="rId1" Type="http://schemas.openxmlformats.org/officeDocument/2006/relationships/externalLinkPath" Target="/SERVIDOR_RJ/GESTU$/DEPTO/GESTU/EMPREEND/90722/Acomp/Acomp_0799/OP07990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Obras%20em%20andamento\Marcegaglia\PASTA%20008-99-1\Pasta%20inicial\PROPOSTAS\sanhidrel\Planilhas.xls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Users/pbarca/AppData/Local/Microsoft/Windows/Temporary%20Internet%20Files/Content.Outlook/O995ZEXQ/Clientes/Editora%20Abril/Setembro-03/elle-femininas1.xls" TargetMode="External"/><Relationship Id="rId1" Type="http://schemas.openxmlformats.org/officeDocument/2006/relationships/externalLinkPath" Target="/Red/Users/pbarca/AppData/Local/Microsoft/Windows/Temporary%20Internet%20Files/Content.Outlook/O995ZEXQ/Clientes/Editora%20Abril/Setembro-03/elle-femininas1.xls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personal/admin_mendesloboconstrucao_com_br/Documents/2.Dept.%20de%20Engenharia/OR&#199;AMENTOS/PERPLAN/AN&#193;POLIS/Planejamento/Perplan/PLANEJAMENTO_PERPLAN-R02.xlsx" TargetMode="External"/><Relationship Id="rId1" Type="http://schemas.openxmlformats.org/officeDocument/2006/relationships/externalLinkPath" Target="/personal/admin_mendesloboconstrucao_com_br/Documents/2.Dept.%20de%20Engenharia/OR&#199;AMENTOS/PERPLAN/AN&#193;POLIS/Planejamento/Perplan/PLANEJAMENTO_PERPLAN-R02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ONA/Supervis&#245;es/2012-13/BR-080/Medi&#231;&#245;es%20Caiap&#243;/15a.MP-JUN13/Renato/8a%20MP%20NOV2012/8a%20MP%20NOV2012/RENATO/CSN/Meus%20Documentos/FV-DNER.XLS" TargetMode="External"/><Relationship Id="rId1" Type="http://schemas.openxmlformats.org/officeDocument/2006/relationships/externalLinkPath" Target="/ONA/Supervis&#245;es/2012-13/BR-080/Medi&#231;&#245;es%20Caiap&#243;/15a.MP-JUN13/Renato/8a%20MP%20NOV2012/8a%20MP%20NOV2012/RENATO/CSN/Meus%20Documentos/FV-DNER.XLS" TargetMode="External"/></Relationships>
</file>

<file path=xl/externalLinks/_rels/externalLink15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CSN/Documents%20and%20Settings/roberto.viana/Configura&#231;&#245;es%20locais/Temporary%20Internet%20Files/Content.IE5/KQ7F9ZDJ/Users/FLVIOE~1/AppData/Local/Temp/0798/TECNICO/TEACOMP/LOTE06/P09/P10/RELAT610.XLS" TargetMode="External"/><Relationship Id="rId2" Type="http://schemas.microsoft.com/office/2019/04/relationships/externalLinkLongPath" Target="/CSN/Documents%20and%20Settings/roberto.viana/Configura&#231;&#245;es%20locais/Temporary%20Internet%20Files/Content.IE5/KQ7F9ZDJ/Users/FLVIOE~1/AppData/Local/Temp/0798/TECNICO/TEACOMP/LOTE06/P09/P10/RELAT610.XLS?424E9710" TargetMode="External"/><Relationship Id="rId1" Type="http://schemas.openxmlformats.org/officeDocument/2006/relationships/externalLinkPath" Target="file:///\\424E9710\RELAT61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ESA\Middle%20Office\Relat&#243;rios\Contabiliza&#231;&#227;o\2002\10\Result.%20Swap%20Yen%20x%20Dolar%20na%20CBB%202002%2009.xls" TargetMode="External"/></Relationships>
</file>

<file path=xl/externalLinks/_rels/externalLink17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Users/joseorlando/Library/Group%20Containers/UBF8T346G9.Office/User%20Content.localized/Startup.localized/Excel/Middle%20Office/Geral/Indicadores%20Financeiros/Indicadores%20Economicos.xls" TargetMode="External"/><Relationship Id="rId2" Type="http://schemas.microsoft.com/office/2019/04/relationships/externalLinkLongPath" Target="/Users/joseorlando/Library/Group%20Containers/UBF8T346G9.Office/User%20Content.localized/Startup.localized/Excel/Middle%20Office/Geral/Indicadores%20Financeiros/Indicadores%20Economicos.xls?F04938FF" TargetMode="External"/><Relationship Id="rId1" Type="http://schemas.openxmlformats.org/officeDocument/2006/relationships/externalLinkPath" Target="file:///\\F04938FF\Indicadores%20Economicos.xls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joseorlando/Library/Group%20Containers/UBF8T346G9.Office/User%20Content.localized/Startup.localized/Excel/Front%20Office/Caixa/Benchmark/Benchmark%20BLPV2.xls" TargetMode="External"/><Relationship Id="rId1" Type="http://schemas.openxmlformats.org/officeDocument/2006/relationships/externalLinkPath" Target="/Users/joseorlando/Library/Group%20Containers/UBF8T346G9.Office/User%20Content.localized/Startup.localized/Excel/Front%20Office/Caixa/Benchmark/Benchmark%20BLPV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%20%20Modelos%20de%20NFs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intranet/Senador1/Execucao/Obras__Infra-Estrutura/Terraplenagem/Licita&#231;&#227;o/COMPARATIVOS%20DE%20PROPOSTAS/COMPARATIVO%20PROPOSTAS%20N&#193;POLES.xlsm" TargetMode="External"/><Relationship Id="rId1" Type="http://schemas.openxmlformats.org/officeDocument/2006/relationships/externalLinkPath" Target="/intranet/Senador1/Execucao/Obras__Infra-Estrutura/Terraplenagem/Licita&#231;&#227;o/COMPARATIVOS%20DE%20PROPOSTAS/COMPARATIVO%20PROPOSTAS%20N&#193;POLES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lhsilva\Configura&#231;&#245;es%20locais\Temporary%20Internet%20Files\Content.Outlook\4ULU3W0P\PR&#201;-%20OR&#199;AMENTO\PR&#201;-OR&#199;AMENTO%20-%20ALPHAVILLE%20BEL&#201;M%20OUTEIRO%20-%20RESID%201_4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1612%20Revis&#227;o%20Anal&#237;tica%20e%20Proje&#231;&#227;o%20de%20Saldos%20-%2031%2012%2003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2250%20Fluxo%20de%20Caixa%20e%20Doar%20Via%20Lagos%2009-2005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Adriano/c/Documents%20and%20Settings/dpuerta/Mis%20documentos/ohl%20concesiones/seguimiento%20concesionarias/euroglosa/modelo/euroglosa_nuevo.xls" TargetMode="External"/><Relationship Id="rId1" Type="http://schemas.openxmlformats.org/officeDocument/2006/relationships/externalLinkPath" Target="/Adriano/c/Documents%20and%20Settings/dpuerta/Mis%20documentos/ohl%20concesiones/seguimiento%20concesionarias/euroglosa/modelo/euroglosa_nuevo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0%20Empr&#233;stimos%20e%20Financiamentos%20Leadsheet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endesloboconstrucao-my.sharepoint.com/personal/alacir_junior_mendesloboconstrucao_com_br/Documents/&#193;rea%20de%20Trabalho/Alacir/2026_PATIO_ROSH_PLANEJAMENTO_PLANILHA%20PADR&#195;O%20SOMENTE%20M.O.xlsm" TargetMode="External"/><Relationship Id="rId1" Type="http://schemas.openxmlformats.org/officeDocument/2006/relationships/externalLinkPath" Target="https://mendesloboconstrucao-my.sharepoint.com/personal/alacir_junior_mendesloboconstrucao_com_br/Documents/&#193;rea%20de%20Trabalho/Alacir/2026_PATIO_ROSH_PLANEJAMENTO_PLANILHA%20PADR&#195;O%20SOMENTE%20M.O.xlsm" TargetMode="External"/></Relationships>
</file>

<file path=xl/externalLinks/_rels/externalLink27.xml.rels><?xml version="1.0" encoding="UTF-8" standalone="yes"?>
<Relationships xmlns="http://schemas.openxmlformats.org/package/2006/relationships"><Relationship Id="rId2" Type="http://schemas.microsoft.com/office/2019/04/relationships/externalLinkLongPath" Target="file:///Z:\IFRIC%20-%202\Calculos%20para%20IFRIC\DF's%20com%20link\Documents%20and%20Settings\opfsn\Local%20Settings\Temporary%20Internet%20Files\OLK1B2\Documents%20and%20Settings\acdan\Local%20Settings\Temporary%20Internet%20Files\OLK32EC\schroder_smallcaps.xls?AAA14B86" TargetMode="External"/><Relationship Id="rId1" Type="http://schemas.openxmlformats.org/officeDocument/2006/relationships/externalLinkPath" Target="file:///\\AAA14B86\schroder_smallcaps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My%20Documents\Clientes\Centrovias\Seguros%202001-2002%20%7bppc%7d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GIDURSJ/Planilha%20M&#250;ltipla/PM%20GEPAD/Planilha%20M&#250;ltipla%20v01%20-%20GEPAD/PM%20GEPAD/QCI_2015.04.14%20SIWEG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Clientes\Clientes%202004\A&#231;ucar%20Guarani%2030.06.04\Balancetes\custos-guarani\jun04_0405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dorin\Fundos%20Safra%20-%2031.03.99\Fundos%20Safra%2031.03.99\LTN%20a%20mercado.xls" TargetMode="External"/></Relationships>
</file>

<file path=xl/externalLinks/_rels/externalLink3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/DADOS/1FNS/LICITA&#199;&#195;O/TECOR/Arquivos%20-%20Norte%20Sul/EXCEL/CHUVA.xls" TargetMode="External"/><Relationship Id="rId1" Type="http://schemas.openxmlformats.org/officeDocument/2006/relationships/externalLinkPath" Target="/Servidor/DADOS/1FNS/LICITA&#199;&#195;O/TECOR/Arquivos%20-%20Norte%20Sul/EXCEL/CHUVA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RCIO\BR%20163%20REST%20set%202003\DEISI\Or&#231;amento%20Sta%20Helena%20Guaranta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826%20Lab%20-%20One" TargetMode="External"/></Relationships>
</file>

<file path=xl/externalLinks/_rels/externalLink3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/DADOS/Repla/Relat&#243;rio%20Mensal/22-Junho-05/6&#170;%20Programa&#231;&#227;o_Jun%20a%20Dez-05.xls" TargetMode="External"/><Relationship Id="rId1" Type="http://schemas.openxmlformats.org/officeDocument/2006/relationships/externalLinkPath" Target="/Servidor/DADOS/Repla/Relat&#243;rio%20Mensal/22-Junho-05/6&#170;%20Programa&#231;&#227;o_Jun%20a%20Dez-05.xls" TargetMode="External"/></Relationships>
</file>

<file path=xl/externalLinks/_rels/externalLink3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Servidor/DADOS/JBandeira/Gest&#227;o%20de%20Neg&#243;cios/Subcontratados/Avalia&#231;&#227;o%20dos%20Fornecedores.xls" TargetMode="External"/><Relationship Id="rId1" Type="http://schemas.openxmlformats.org/officeDocument/2006/relationships/externalLinkPath" Target="/Servidor/DADOS/JBandeira/Gest&#227;o%20de%20Neg&#243;cios/Subcontratados/Avalia&#231;&#227;o%20dos%20Fornecedore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usuario\b_dolar\Bal_us\REAL_2\Tms_cpc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Or&#231;amento%20Sta%20Helena%20Guaranta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a.rossi\AppData\Local\Microsoft\Windows\Temporary%20Internet%20Files\Content.Outlook\29TMVX0U\TEMP\COMAND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LX%206310%20EMPR&#201;STIMOS%20e%20FINANCIAMENTOS%20Leadsheet" TargetMode="External"/></Relationships>
</file>

<file path=xl/externalLinks/_rels/externalLink4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Users/pbarca/AppData/Local/Microsoft/Windows/Temporary%20Internet%20Files/Content.Outlook/O995ZEXQ/Clientes/Bull/Papeis_anteriores/6210%20(C)%20Accrued%20liabilities%20Leadsheet.xls" TargetMode="External"/><Relationship Id="rId1" Type="http://schemas.openxmlformats.org/officeDocument/2006/relationships/externalLinkPath" Target="/Red/Users/pbarca/AppData/Local/Microsoft/Windows/Temporary%20Internet%20Files/Content.Outlook/O995ZEXQ/Clientes/Bull/Papeis_anteriores/6210%20(C)%20Accrued%20liabilities%20Leadsheet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2251%20Fluxo%20de%20caixa%20-%20Bradespar%20-%20Set%2008" TargetMode="External"/></Relationships>
</file>

<file path=xl/externalLinks/_rels/externalLink4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Elica/Clientes%202008/Centrovias/9211%20Pe&#231;as%20cont&#225;beis.xls" TargetMode="External"/><Relationship Id="rId1" Type="http://schemas.openxmlformats.org/officeDocument/2006/relationships/externalLinkPath" Target="/Red/Elica/Clientes%202008/Centrovias/9211%20Pe&#231;as%20cont&#225;beis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1%20INSTITUI&#199;&#213;ES%20FINANCEIRAS%2031.12.05%20Combined%20Leadsheet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Net%20Sales%20Combined%20Leadsheet%20-%20IP%20Co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01;STIMO%20DE%20M&#218;TUO%20CONTROL.%20E%20COLIG%20Combined%20Leadsheet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730%20EMPR&#201;STIMO%20DE%20M&#218;TUO%20CONTROL.%20E%20Combined%20Leadsheet%202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nts%20and%20Settings\marques\Configura&#231;&#245;es%20locais\Temporary%20Internet%20Files\OLKC\Boneco%2030.09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200%20DESPESAS%20COM%20PESSOAL%20Leadsheet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730%20Empr&#233;stimos%20e%20outros%20cr&#233;ditos%20com%20controladas,%20coligadas%20e%20interligadas%20Leadshee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312%20Composi&#231;&#227;o%20do%20Endividamento%20sob%20Reperfilamento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AA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00%20Receitas%20l&#237;quidas%20Leadsheet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50%20IMPOSTOS%20E%20CONTRIB.%20A%20PAGAR%20Combined%20Leadsheet%20(30.09.2004)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1602%20Revis&#227;o%20anal&#237;tica%202o%20ITR%20-%2030%2006" TargetMode="External"/></Relationships>
</file>

<file path=xl/externalLinks/_rels/externalLink56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Red/Users/pbarca/AppData/Local/Microsoft/Windows/Temporary%20Internet%20Files/Content.Outlook/O995ZEXQ/Users/rdamasceno/AppData/Local/Microsoft/Windows/Temporary%20Internet%20Files/Content.Outlook/X2J2KZ0C/IRD%202003%202002.xls" TargetMode="External"/><Relationship Id="rId2" Type="http://schemas.microsoft.com/office/2019/04/relationships/externalLinkLongPath" Target="/Red/Users/pbarca/AppData/Local/Microsoft/Windows/Temporary%20Internet%20Files/Content.Outlook/O995ZEXQ/Users/rdamasceno/AppData/Local/Microsoft/Windows/Temporary%20Internet%20Files/Content.Outlook/X2J2KZ0C/IRD%202003%202002.xls?CBFE7142" TargetMode="External"/><Relationship Id="rId1" Type="http://schemas.openxmlformats.org/officeDocument/2006/relationships/externalLinkPath" Target="file:///\\CBFE7142\IRD%202003%202002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110%20Mar&#231;o%20-%20Gross%20Sales%20Combined%20Leadsheet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210%20Accrued%20liabilities%20Leadsheet%20-%20antigo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410%20Estoques%20PA%20e%20PR%20Combined%20Leadsheet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6160%20Folha%20de%20pagamento%20Leadsheet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017%20DINAP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-%20Custo%20corrigido%20Combined%20Leadsheet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5610%20imobilizado%20trabalho%20passado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6311%20Empr&#233;stimos%20a%20Curto%20Prazo%20Combined%20Leadsheet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n-0304-sf\PN-0304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6%20Despesas%20Folha%20de%20Pagamento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(C)%205214%20Dinap%20-%2031.12.2006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FRIC%20-%202\Calculos%20para%20IFRIC\DF's%20com%20link\Documents%20and%20Settings\Carolina\Desktop\Mem&#243;ria%20Ajuste%20VP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662E35\Worksheet%20in%208310%20Despesas%20Operacionais%20Combined%20Leadsheet" TargetMode="External"/></Relationships>
</file>

<file path=xl/externalLinks/_rels/externalLink7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Red/Users/pbarca/AppData/Local/Microsoft/Windows/Temporary%20Internet%20Files/Content.Outlook/O995ZEXQ/COMAND" TargetMode="External"/><Relationship Id="rId1" Type="http://schemas.openxmlformats.org/officeDocument/2006/relationships/externalLinkPath" Target="/Red/Users/pbarca/AppData/Local/Microsoft/Windows/Temporary%20Internet%20Files/Content.Outlook/O995ZEXQ/COMAN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OS1"/>
      <sheetName val="COMPOS2"/>
      <sheetName val="COMPOS3"/>
      <sheetName val="1- QUADRO DE QUANTIDADE (2)"/>
      <sheetName val="Pato"/>
      <sheetName val="Transporte 5m³"/>
      <sheetName val="Transporte 4m³"/>
      <sheetName val="Transporte 4t"/>
      <sheetName val="Transporte Mat. Frio"/>
      <sheetName val="Cronograma (2)"/>
      <sheetName val="ESTUDO PREÇOS"/>
      <sheetName val="Listas (base)"/>
      <sheetName val="Dados"/>
      <sheetName val="Plan1"/>
      <sheetName val="1-_QUADRO_DE_QUANTIDADE_(2)"/>
      <sheetName val="Transporte_5m³"/>
      <sheetName val="Transporte_4m³"/>
      <sheetName val="Transporte_4t"/>
      <sheetName val="Transporte_Mat__Frio"/>
      <sheetName val="Cronograma_(2)"/>
      <sheetName val="ESTUDO_PREÇOS"/>
      <sheetName val="BANCO"/>
      <sheetName val="Índices_de_Reajustamento"/>
      <sheetName val="PROJETO"/>
      <sheetName val="AUX."/>
      <sheetName val="Real"/>
      <sheetName val="Calendário"/>
      <sheetName val="Resumo Vertical"/>
      <sheetName val="PATO - BR - 425 aditivo"/>
      <sheetName val="DG"/>
      <sheetName val="1-_QUADRO_DE_QUANTIDADE_(2)1"/>
      <sheetName val="Transporte_5m³1"/>
      <sheetName val="Transporte_4m³1"/>
      <sheetName val="Transporte_4t1"/>
      <sheetName val="Transporte_Mat__Frio1"/>
      <sheetName val="Cronograma_(2)1"/>
      <sheetName val="ESTUDO_PREÇOS1"/>
      <sheetName val="SERVIÇOS"/>
      <sheetName val="Teor"/>
      <sheetName val="INVENTÁRIO"/>
      <sheetName val="Orçamentária"/>
      <sheetName val="Conversão"/>
      <sheetName val="ORÇAMENTO"/>
      <sheetName val="PT"/>
      <sheetName val="COMPOSIÇÕES"/>
      <sheetName val="CUSTO_EQP-VTR"/>
      <sheetName val="ÍNDICE"/>
      <sheetName val="TapaBuraco"/>
      <sheetName val="dez00"/>
      <sheetName val="QuQuant"/>
      <sheetName val="Equipamentos"/>
      <sheetName val="Indices"/>
      <sheetName val="PATO_15"/>
      <sheetName val="RESUMO"/>
      <sheetName val="Anual"/>
      <sheetName val=""/>
      <sheetName val="1.6"/>
      <sheetName val="Paulo de Carvalho"/>
      <sheetName val="1-_QUADRO_DE_QUANTIDADE_(2)3"/>
      <sheetName val="Transporte_5m³3"/>
      <sheetName val="Transporte_4m³3"/>
      <sheetName val="Transporte_4t3"/>
      <sheetName val="Transporte_Mat__Frio3"/>
      <sheetName val="Cronograma_(2)3"/>
      <sheetName val="ESTUDO_PREÇOS3"/>
      <sheetName val="AUX_1"/>
      <sheetName val="Resumo_Vertical1"/>
      <sheetName val="PATO_-_BR_-_425_aditivo1"/>
      <sheetName val="1-_QUADRO_DE_QUANTIDADE_(2)2"/>
      <sheetName val="Transporte_5m³2"/>
      <sheetName val="Transporte_4m³2"/>
      <sheetName val="Transporte_4t2"/>
      <sheetName val="Transporte_Mat__Frio2"/>
      <sheetName val="Cronograma_(2)2"/>
      <sheetName val="ESTUDO_PREÇOS2"/>
      <sheetName val="AUX_"/>
      <sheetName val="Resumo_Vertical"/>
      <sheetName val="PATO_-_BR_-_425_aditivo"/>
      <sheetName val="1-_QUADRO_DE_QUANTIDADE_(2)5"/>
      <sheetName val="Transporte_5m³5"/>
      <sheetName val="Transporte_4m³5"/>
      <sheetName val="Transporte_4t5"/>
      <sheetName val="Transporte_Mat__Frio5"/>
      <sheetName val="Cronograma_(2)5"/>
      <sheetName val="ESTUDO_PREÇOS5"/>
      <sheetName val="AUX_3"/>
      <sheetName val="Resumo_Vertical3"/>
      <sheetName val="PATO_-_BR_-_425_aditivo3"/>
      <sheetName val="1-_QUADRO_DE_QUANTIDADE_(2)4"/>
      <sheetName val="Transporte_5m³4"/>
      <sheetName val="Transporte_4m³4"/>
      <sheetName val="Transporte_4t4"/>
      <sheetName val="Transporte_Mat__Frio4"/>
      <sheetName val="Cronograma_(2)4"/>
      <sheetName val="ESTUDO_PREÇOS4"/>
      <sheetName val="AUX_2"/>
      <sheetName val="Resumo_Vertical2"/>
      <sheetName val="PATO_-_BR_-_425_aditivo2"/>
      <sheetName val="1-_QUADRO_DE_QUANTIDADE_(2)6"/>
      <sheetName val="Transporte_5m³6"/>
      <sheetName val="Transporte_4m³6"/>
      <sheetName val="Transporte_4t6"/>
      <sheetName val="Transporte_Mat__Frio6"/>
      <sheetName val="Cronograma_(2)6"/>
      <sheetName val="ESTUDO_PREÇOS6"/>
      <sheetName val="AUX_4"/>
      <sheetName val="Resumo_Vertical4"/>
      <sheetName val="PATO_-_BR_-_425_aditivo4"/>
      <sheetName val="Mão de Obra"/>
      <sheetName val="PLANILHA ATUALIZADA"/>
      <sheetName val="PLMUSEU"/>
      <sheetName val="1-_QUADRO_DE_QUANTIDADE_(2)7"/>
      <sheetName val="Transporte_5m³7"/>
      <sheetName val="Transporte_4m³7"/>
      <sheetName val="Transporte_4t7"/>
      <sheetName val="Transporte_Mat__Frio7"/>
      <sheetName val="Cronograma_(2)7"/>
      <sheetName val="ESTUDO_PREÇOS7"/>
      <sheetName val="1-_QUADRO_DE_QUANTIDADE_(2)9"/>
      <sheetName val="Transporte_5m³9"/>
      <sheetName val="Transporte_4m³9"/>
      <sheetName val="Transporte_4t9"/>
      <sheetName val="Transporte_Mat__Frio9"/>
      <sheetName val="Cronograma_(2)9"/>
      <sheetName val="ESTUDO_PREÇOS9"/>
      <sheetName val="1-_QUADRO_DE_QUANTIDADE_(2)8"/>
      <sheetName val="Transporte_5m³8"/>
      <sheetName val="Transporte_4m³8"/>
      <sheetName val="Transporte_4t8"/>
      <sheetName val="Transporte_Mat__Frio8"/>
      <sheetName val="Cronograma_(2)8"/>
      <sheetName val="ESTUDO_PREÇOS8"/>
      <sheetName val="1-_QUADRO_DE_QUANTIDADE_(2)10"/>
      <sheetName val="Transporte_5m³10"/>
      <sheetName val="Transporte_4m³10"/>
      <sheetName val="Transporte_4t10"/>
      <sheetName val="Transporte_Mat__Frio10"/>
      <sheetName val="Cronograma_(2)10"/>
      <sheetName val="ESTUDO_PREÇOS10"/>
      <sheetName val="DREN. MEM. CAL. 2"/>
      <sheetName val="B M Pl04"/>
      <sheetName val="Listas"/>
      <sheetName val="Model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  <sheetData sheetId="110" refreshError="1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ciliación"/>
      <sheetName val="CREDI"/>
      <sheetName val="DEUDAS"/>
      <sheetName val="COMPRAS"/>
      <sheetName val="NDYDEP"/>
      <sheetName val="RESUMEN"/>
      <sheetName val="P.T.U."/>
      <sheetName val="DPN FISCAL"/>
      <sheetName val="Mensagem"/>
      <sheetName val="INICIO"/>
      <sheetName val="Schroder Small Caps"/>
      <sheetName val="FLUXO ORÇ. ORIG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MI"/>
      <sheetName val="RESUMEN"/>
      <sheetName val="LEGENDA 01"/>
      <sheetName val="LEGENDA"/>
      <sheetName val="ELEMENTO PEP"/>
      <sheetName val="DRE_Brasi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PATO"/>
      <sheetName val="TLCB5"/>
      <sheetName val="TLMR"/>
      <sheetName val="MB"/>
      <sheetName val="Mão de Obra"/>
      <sheetName val="CROQUIS"/>
      <sheetName val="Planilha"/>
      <sheetName val="Preâmbulo"/>
      <sheetName val="Mapa de Localização do trecho"/>
      <sheetName val="Justificativas"/>
      <sheetName val="PLANILHA RESUMO DO PATO"/>
      <sheetName val="Metodologia"/>
      <sheetName val="QUESTÕES AMBIENTAIS"/>
      <sheetName val="Planilha1"/>
      <sheetName val="1.6"/>
      <sheetName val="p a t o 99 b"/>
      <sheetName val="Página 16"/>
      <sheetName val="Produto 09"/>
      <sheetName val="Produto 10"/>
      <sheetName val="Produto 01"/>
      <sheetName val="Prod. 03A CREMA-CIB"/>
      <sheetName val="Produto Novo - I"/>
      <sheetName val="Contrato Inicial"/>
      <sheetName val="PNV 2008 - V1"/>
      <sheetName val="aux"/>
      <sheetName val="indices caracterizadores"/>
      <sheetName val="Proposta"/>
      <sheetName val="horário"/>
      <sheetName val="Vínculo"/>
      <sheetName val="BRASIL"/>
      <sheetName val="calendário"/>
      <sheetName val="CPU's"/>
      <sheetName val="precorc.xls"/>
      <sheetName val="Lista Suspensa"/>
      <sheetName val="estgg"/>
      <sheetName val="COMPOS1"/>
      <sheetName val="6-Recursos"/>
      <sheetName val="3-Recursos"/>
      <sheetName val="2-Resumo Ct"/>
      <sheetName val="cadastro"/>
      <sheetName val="3- Recursos"/>
      <sheetName val="Códigos"/>
      <sheetName val="Percentual"/>
    </sheetNames>
    <sheetDataSet>
      <sheetData sheetId="0">
        <row r="3">
          <cell r="B3" t="str">
            <v>ISP</v>
          </cell>
          <cell r="C3" t="str">
            <v>ICDS</v>
          </cell>
          <cell r="D3" t="str">
            <v>ICDP</v>
          </cell>
          <cell r="E3" t="str">
            <v>ICDE</v>
          </cell>
        </row>
        <row r="4">
          <cell r="A4" t="str">
            <v>EXCELENTE</v>
          </cell>
          <cell r="B4">
            <v>0</v>
          </cell>
          <cell r="C4">
            <v>2.52</v>
          </cell>
          <cell r="D4">
            <v>1.1200000000000001</v>
          </cell>
          <cell r="E4">
            <v>0</v>
          </cell>
        </row>
        <row r="5">
          <cell r="A5" t="str">
            <v>BOM</v>
          </cell>
          <cell r="B5">
            <v>9.86</v>
          </cell>
          <cell r="C5">
            <v>32.18</v>
          </cell>
          <cell r="D5">
            <v>39.72</v>
          </cell>
          <cell r="E5">
            <v>8.2799999999999994</v>
          </cell>
        </row>
        <row r="6">
          <cell r="A6" t="str">
            <v>REGULAR</v>
          </cell>
          <cell r="B6">
            <v>75.14</v>
          </cell>
          <cell r="C6">
            <v>12.9</v>
          </cell>
          <cell r="D6">
            <v>44.48</v>
          </cell>
          <cell r="E6">
            <v>52.96</v>
          </cell>
        </row>
        <row r="7">
          <cell r="A7" t="str">
            <v>MAU</v>
          </cell>
          <cell r="B7">
            <v>0.32</v>
          </cell>
          <cell r="C7">
            <v>37.72</v>
          </cell>
          <cell r="D7">
            <v>0</v>
          </cell>
          <cell r="E7">
            <v>24.08</v>
          </cell>
        </row>
        <row r="8">
          <cell r="A8" t="str">
            <v>PÉSSIMO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</row>
        <row r="9">
          <cell r="A9" t="str">
            <v>Total</v>
          </cell>
          <cell r="B9">
            <v>85.32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B3">
            <v>85.3199462890625</v>
          </cell>
        </row>
      </sheetData>
      <sheetData sheetId="10">
        <row r="3">
          <cell r="B3">
            <v>0</v>
          </cell>
        </row>
      </sheetData>
      <sheetData sheetId="11">
        <row r="3">
          <cell r="B3">
            <v>0</v>
          </cell>
        </row>
      </sheetData>
      <sheetData sheetId="12">
        <row r="3">
          <cell r="B3">
            <v>0</v>
          </cell>
        </row>
      </sheetData>
      <sheetData sheetId="13">
        <row r="3">
          <cell r="B3">
            <v>0</v>
          </cell>
        </row>
      </sheetData>
      <sheetData sheetId="14">
        <row r="3">
          <cell r="B3">
            <v>85.3199462890625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trada"/>
      <sheetName val="aux"/>
      <sheetName val="graficos"/>
      <sheetName val="graficos (2)"/>
      <sheetName val="A"/>
      <sheetName val="Produto 09"/>
      <sheetName val="Produto 10"/>
      <sheetName val="Produto 01"/>
      <sheetName val="Prod. 03A CREMA-CIB"/>
      <sheetName val="Orçam. AET"/>
      <sheetName val="Tab. Consultoria-Set-12"/>
      <sheetName val="p a t o 99 b"/>
      <sheetName val="DADOS"/>
      <sheetName val="INVENTÁRIO262"/>
      <sheetName val="SERVIÇOS"/>
      <sheetName val="61M-CBMI"/>
      <sheetName val="1.6"/>
      <sheetName val="Reaproveitamento_de_formas"/>
      <sheetName val="PCOMP-06-11-2006"/>
      <sheetName val="Calendário"/>
      <sheetName val="inventário"/>
      <sheetName val="MB"/>
      <sheetName val="Orçamento Total"/>
      <sheetName val="Percentual"/>
    </sheetNames>
    <sheetDataSet>
      <sheetData sheetId="0">
        <row r="6">
          <cell r="B6">
            <v>11.439114391143912</v>
          </cell>
        </row>
      </sheetData>
      <sheetData sheetId="1">
        <row r="6">
          <cell r="B6">
            <v>11.439114391143912</v>
          </cell>
          <cell r="C6">
            <v>33.210332103321036</v>
          </cell>
          <cell r="D6">
            <v>9.9630996309963091</v>
          </cell>
          <cell r="E6">
            <v>37.269372693726936</v>
          </cell>
          <cell r="F6">
            <v>8.1180811808118083</v>
          </cell>
        </row>
        <row r="8">
          <cell r="B8">
            <v>36.531365313653133</v>
          </cell>
          <cell r="C8">
            <v>14.760147601476014</v>
          </cell>
          <cell r="D8">
            <v>4.7970479704797047</v>
          </cell>
          <cell r="E8">
            <v>36.531365313653133</v>
          </cell>
          <cell r="F8">
            <v>7.3800738007380069</v>
          </cell>
        </row>
        <row r="10">
          <cell r="B10">
            <v>11.439114391143912</v>
          </cell>
          <cell r="C10">
            <v>23.247232472324722</v>
          </cell>
          <cell r="D10">
            <v>9.9630996309963091</v>
          </cell>
          <cell r="E10">
            <v>3.3210332103321036</v>
          </cell>
          <cell r="F10">
            <v>52.02952029520295</v>
          </cell>
        </row>
        <row r="12">
          <cell r="B12">
            <v>0</v>
          </cell>
          <cell r="C12">
            <v>45.38745387453875</v>
          </cell>
          <cell r="D12">
            <v>1.107011070110701</v>
          </cell>
          <cell r="E12">
            <v>53.505535055350549</v>
          </cell>
          <cell r="F12">
            <v>0</v>
          </cell>
        </row>
        <row r="14">
          <cell r="B14">
            <v>0</v>
          </cell>
          <cell r="C14">
            <v>45.38745387453875</v>
          </cell>
          <cell r="D14">
            <v>1.107011070110701</v>
          </cell>
          <cell r="E14">
            <v>53.505535055350549</v>
          </cell>
          <cell r="F14">
            <v>0</v>
          </cell>
        </row>
        <row r="16">
          <cell r="B16">
            <v>100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22">
          <cell r="B22">
            <v>0</v>
          </cell>
          <cell r="C22">
            <v>46.494464944649444</v>
          </cell>
          <cell r="D22">
            <v>53.505535055350549</v>
          </cell>
          <cell r="E22">
            <v>0</v>
          </cell>
          <cell r="F22">
            <v>0</v>
          </cell>
          <cell r="I22">
            <v>0</v>
          </cell>
          <cell r="J22">
            <v>2.52</v>
          </cell>
          <cell r="K22">
            <v>2.9</v>
          </cell>
          <cell r="L22">
            <v>0</v>
          </cell>
          <cell r="M22">
            <v>0</v>
          </cell>
        </row>
        <row r="23">
          <cell r="B23" t="str">
            <v xml:space="preserve">  4 - 5</v>
          </cell>
          <cell r="C23" t="str">
            <v xml:space="preserve">  3 -   4</v>
          </cell>
          <cell r="D23" t="str">
            <v xml:space="preserve">  2 -   3</v>
          </cell>
          <cell r="E23" t="str">
            <v xml:space="preserve">  1 -   2</v>
          </cell>
          <cell r="F23" t="str">
            <v>0 -  1</v>
          </cell>
        </row>
        <row r="24">
          <cell r="B24">
            <v>46.494464944649444</v>
          </cell>
          <cell r="C24">
            <v>0</v>
          </cell>
          <cell r="D24">
            <v>4.7970479704797047</v>
          </cell>
          <cell r="E24">
            <v>48.708487084870846</v>
          </cell>
          <cell r="F24">
            <v>0</v>
          </cell>
          <cell r="I24">
            <v>2.52</v>
          </cell>
          <cell r="J24">
            <v>0</v>
          </cell>
          <cell r="K24">
            <v>0.26</v>
          </cell>
          <cell r="L24">
            <v>2.64</v>
          </cell>
          <cell r="M24">
            <v>0</v>
          </cell>
        </row>
        <row r="25">
          <cell r="B25" t="str">
            <v xml:space="preserve">  4 - 5</v>
          </cell>
          <cell r="C25" t="str">
            <v xml:space="preserve">  3 -   4</v>
          </cell>
          <cell r="D25" t="str">
            <v xml:space="preserve">  2 -   3</v>
          </cell>
          <cell r="E25" t="str">
            <v xml:space="preserve">  1 -   2</v>
          </cell>
          <cell r="F25" t="str">
            <v>0 -  1</v>
          </cell>
        </row>
        <row r="26">
          <cell r="B26">
            <v>54.243542435424352</v>
          </cell>
          <cell r="C26">
            <v>45.756457564575648</v>
          </cell>
          <cell r="D26">
            <v>0</v>
          </cell>
          <cell r="E26">
            <v>0</v>
          </cell>
          <cell r="F26">
            <v>0</v>
          </cell>
          <cell r="I26">
            <v>2.94</v>
          </cell>
          <cell r="J26">
            <v>2.48</v>
          </cell>
          <cell r="K26">
            <v>0</v>
          </cell>
          <cell r="L26">
            <v>0</v>
          </cell>
          <cell r="M26">
            <v>0</v>
          </cell>
        </row>
        <row r="27">
          <cell r="B27" t="str">
            <v xml:space="preserve">  4 - 5</v>
          </cell>
          <cell r="C27" t="str">
            <v xml:space="preserve">  3 -   4</v>
          </cell>
          <cell r="D27" t="str">
            <v xml:space="preserve">  2 -   3</v>
          </cell>
          <cell r="E27" t="str">
            <v xml:space="preserve">  1 -   2</v>
          </cell>
          <cell r="F27" t="str">
            <v>0 -  1</v>
          </cell>
        </row>
        <row r="28">
          <cell r="B28">
            <v>0</v>
          </cell>
          <cell r="C28">
            <v>0</v>
          </cell>
          <cell r="D28">
            <v>49.815498154981555</v>
          </cell>
          <cell r="E28">
            <v>50.184501845018445</v>
          </cell>
          <cell r="F28">
            <v>0</v>
          </cell>
          <cell r="I28">
            <v>0</v>
          </cell>
          <cell r="J28">
            <v>0</v>
          </cell>
          <cell r="K28">
            <v>2.7</v>
          </cell>
          <cell r="L28">
            <v>2.72</v>
          </cell>
          <cell r="M28">
            <v>0</v>
          </cell>
        </row>
        <row r="29">
          <cell r="B29" t="str">
            <v xml:space="preserve">  4 - 5</v>
          </cell>
          <cell r="C29" t="str">
            <v xml:space="preserve">  3 -   4</v>
          </cell>
          <cell r="D29" t="str">
            <v xml:space="preserve">  2 -   3</v>
          </cell>
          <cell r="E29" t="str">
            <v xml:space="preserve">  1 -   2</v>
          </cell>
          <cell r="F29" t="str">
            <v>0 -  1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População Res."/>
      <sheetName val="PAS Despesa pessoal"/>
      <sheetName val="CRITERIOS"/>
      <sheetName val="População_Res_"/>
      <sheetName val="outros_indicadores"/>
      <sheetName val="Taxas"/>
      <sheetName val="Rep"/>
      <sheetName val="Comissões"/>
      <sheetName val="Resultado_Março_IP"/>
      <sheetName val="PPR_2004"/>
      <sheetName val="BANCO"/>
      <sheetName val="CDI"/>
      <sheetName val="CUSTO_CONSOLID"/>
      <sheetName val="CUSTO_MONETARIO_CONSOLID"/>
      <sheetName val="Saldo_Contábil"/>
      <sheetName val="Físico_Atual"/>
      <sheetName val="ContProd"/>
      <sheetName val="Plan2"/>
      <sheetName val="Bco1"/>
      <sheetName val="Customize_Your_Invoice"/>
      <sheetName val="Cálculo_Parâmetro"/>
      <sheetName val="Tarifas"/>
      <sheetName val="CUSTO_UNIT_TRANS_CD_RJ"/>
      <sheetName val="CUSTO_UNIT_TRANS_CD_SP"/>
      <sheetName val="CUSTO_UNIT_PORTO"/>
      <sheetName val="CUSTO_UNIT_UAG"/>
      <sheetName val="CUSTO_UNIT_UCAO"/>
      <sheetName val="CUSTO_UNIT_TRANS_CD_BH"/>
      <sheetName val="Feriados"/>
      <sheetName val="Lead"/>
      <sheetName val="Master_FIF_Flutuação"/>
      <sheetName val="Lista_de_Ramais"/>
      <sheetName val="FRA"/>
      <sheetName val="COUPOM"/>
      <sheetName val="Product_group_report"/>
      <sheetName val="Plan3"/>
      <sheetName val="indices"/>
      <sheetName val="Aplic__Finac__-_30_09_02"/>
      <sheetName val="Inserir"/>
      <sheetName val="Matriz"/>
      <sheetName val="Tabela"/>
      <sheetName val="Anexo_6"/>
      <sheetName val="מוצרים"/>
      <sheetName val="Control_Sheet"/>
      <sheetName val="MUG"/>
      <sheetName val="Resumo"/>
      <sheetName val="Fluxo_de_Caixa_CF"/>
      <sheetName val="p__name"/>
      <sheetName val="Capa"/>
      <sheetName val="Preço_Médio"/>
      <sheetName val="Prod_Tab"/>
      <sheetName val="LX"/>
      <sheetName val="Mov_US$_nov_a_mar"/>
      <sheetName val="Materials"/>
      <sheetName val="Poupança"/>
      <sheetName val="CUSTO_UNIT_CD_BH"/>
      <sheetName val="CUSTO_UNIT_CD_RJ"/>
      <sheetName val="CUSTO_UNIT_CD_SP"/>
      <sheetName val="SERIES_CDI_E_PTAX"/>
      <sheetName val="Tab"/>
      <sheetName val="Bloomberg"/>
      <sheetName val="OPC_DOL_PA"/>
      <sheetName val="SELIC"/>
      <sheetName val="ENTRADA"/>
      <sheetName val="Forecast"/>
      <sheetName val="Fixed_Assets"/>
      <sheetName val="estoque_total_dez_98"/>
      <sheetName val="#REF"/>
      <sheetName val="FCX_AFD "/>
      <sheetName val="DRE"/>
      <sheetName val="FLUXO DE PREVISÃO 2012"/>
      <sheetName val="Links"/>
      <sheetName val="CMI"/>
      <sheetName val="FLUXO PREVISÃO. X Atual Real"/>
      <sheetName val="BALANÇ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STA2"/>
      <sheetName val="ICATU"/>
      <sheetName val="dados"/>
      <sheetName val="Mutuo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ASTA2"/>
      <sheetName val="ICATU"/>
      <sheetName val="dados"/>
      <sheetName val="Mutuo"/>
      <sheetName val="Tarifas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079907"/>
      <sheetName val="Acom"/>
      <sheetName val="Foto 3x4"/>
      <sheetName val="Resumo"/>
      <sheetName val="Est R$"/>
      <sheetName val="Lançamento"/>
      <sheetName val="Fluxo Sc"/>
      <sheetName val="Resumo Sc"/>
      <sheetName val="Fluxo Gafisa"/>
      <sheetName val="Fluxo_Real_(UFG)"/>
      <sheetName val="Fluxo_Nominal_(Reais)"/>
      <sheetName val="Fluxo_Real_(R$)"/>
      <sheetName val="Fiscal"/>
      <sheetName val="Societario"/>
      <sheetName val="Societario Anual"/>
      <sheetName val="Impostos"/>
      <sheetName val="Giro"/>
      <sheetName val="EVAGraf"/>
      <sheetName val="Mód.1"/>
      <sheetName val="AEN - Auxiliar"/>
      <sheetName val="LT_011011"/>
      <sheetName val="LT_12131415"/>
      <sheetName val="Desp.2-6"/>
      <sheetName val="Tabela"/>
      <sheetName val="Apoio"/>
      <sheetName val="Premissas Reg"/>
      <sheetName val="INCCTOT"/>
      <sheetName val="BANCO DE DADOS INPUTS"/>
      <sheetName val="PREMISSAS"/>
    </sheetNames>
    <sheetDataSet>
      <sheetData sheetId="0" refreshError="1">
        <row r="31">
          <cell r="D31">
            <v>384</v>
          </cell>
        </row>
        <row r="39">
          <cell r="K39">
            <v>-78</v>
          </cell>
        </row>
        <row r="40">
          <cell r="K40">
            <v>-24</v>
          </cell>
        </row>
        <row r="41">
          <cell r="K41">
            <v>-16</v>
          </cell>
        </row>
        <row r="42">
          <cell r="K42">
            <v>-16</v>
          </cell>
        </row>
        <row r="43">
          <cell r="K43">
            <v>-16</v>
          </cell>
        </row>
        <row r="44">
          <cell r="K44">
            <v>-32</v>
          </cell>
        </row>
        <row r="45">
          <cell r="K45">
            <v>-78</v>
          </cell>
        </row>
        <row r="46">
          <cell r="K46">
            <v>-16</v>
          </cell>
        </row>
        <row r="47">
          <cell r="K47">
            <v>-16</v>
          </cell>
        </row>
        <row r="48">
          <cell r="K48">
            <v>-16</v>
          </cell>
        </row>
        <row r="49">
          <cell r="K49">
            <v>-16</v>
          </cell>
        </row>
        <row r="50">
          <cell r="K50">
            <v>-31</v>
          </cell>
        </row>
        <row r="51">
          <cell r="K51">
            <v>-79</v>
          </cell>
        </row>
        <row r="52">
          <cell r="K52">
            <v>-24</v>
          </cell>
        </row>
        <row r="53">
          <cell r="K53">
            <v>-16</v>
          </cell>
        </row>
        <row r="54">
          <cell r="K54">
            <v>-16</v>
          </cell>
        </row>
        <row r="55">
          <cell r="K55">
            <v>-16</v>
          </cell>
        </row>
        <row r="56">
          <cell r="K56">
            <v>-16</v>
          </cell>
        </row>
        <row r="57">
          <cell r="K57">
            <v>-16</v>
          </cell>
        </row>
        <row r="58">
          <cell r="K58">
            <v>-16</v>
          </cell>
        </row>
        <row r="59">
          <cell r="K59">
            <v>-16</v>
          </cell>
        </row>
        <row r="60">
          <cell r="K60">
            <v>-16</v>
          </cell>
        </row>
        <row r="61">
          <cell r="K61">
            <v>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létrica"/>
      <sheetName val="Hidráulica"/>
      <sheetName val="Tarifas"/>
      <sheetName val="Equip e Ferramentas"/>
      <sheetName val="Materiais"/>
      <sheetName val="Outros"/>
      <sheetName val="Listas Suspensas"/>
      <sheetName val="Premissas"/>
      <sheetName val="Equip_e_Ferramentas"/>
      <sheetName val="Listas_Suspensas"/>
      <sheetName val="Insumos"/>
      <sheetName val="PLANILHA Pav 1 enviado rev 01"/>
      <sheetName val="PLANILHA Pav 1 enviado rev 02"/>
      <sheetName val="PLANILHA enviado"/>
      <sheetName val="PLANILHA final"/>
      <sheetName val="PLANILHA - caucionamento DAERP"/>
      <sheetName val="PLANILHA - caucionamento INFRA"/>
      <sheetName val="PLANILHA  - AUTEM"/>
      <sheetName val="PLANILHA ORÇAMENTO"/>
      <sheetName val="PLANILHA  - ENVIO COM SIN."/>
      <sheetName val="PLANILHA  - COMPARATIVA"/>
      <sheetName val="Empresas"/>
      <sheetName val="PLAN COMP - 1ª ROD"/>
      <sheetName val="PLAN COMP - 2ª ROD"/>
      <sheetName val="PLAN COMP - 3ª ROD "/>
      <sheetName val="RESUMO COMPARATIVO-TADEU"/>
      <sheetName val="RESUMO COMPARATIVO"/>
      <sheetName val="RESUMO"/>
      <sheetName val="PLANILHA ORÇAMENTO "/>
      <sheetName val="PLANILHA ORÇAMENTO-FINAL"/>
      <sheetName val="comp drenagem"/>
      <sheetName val="TERRAPLENAGEM"/>
      <sheetName val="TERRAPLENAGEM JOAQUIM CORRETO"/>
      <sheetName val="MATERIAL - ÁGUA - ESGOTO"/>
      <sheetName val="TUBO AGUA"/>
      <sheetName val="TUBO Ø 150 MM ESGOTO "/>
      <sheetName val="POÇO VISITA ESGOTO "/>
      <sheetName val="PAVIMENTAÇÃO  SUBLEITO"/>
      <sheetName val="PAVIMENTAÇÃO SOLO BRITA"/>
      <sheetName val="PAVIMENTAÇÃO  CBUQ"/>
      <sheetName val="DRENAGEM SANTANA"/>
      <sheetName val="TUBO DIAM 400 MM"/>
      <sheetName val="TUBO DIAM 500 MM"/>
      <sheetName val="TUBO DIAM 600 MM"/>
      <sheetName val="TUBO DIAM 800 MM"/>
      <sheetName val="TUBO DIAM 1000 MM"/>
      <sheetName val="TUBO DIAM 1200 MM"/>
      <sheetName val="TUBO DIAM 1500 MM"/>
      <sheetName val="POÇO DE VISITA"/>
      <sheetName val="BOCA DE LOBO"/>
      <sheetName val="RESUMO COMPARATIVO-TADEU (2)"/>
      <sheetName val="Heat exch. tables"/>
      <sheetName val="Dados"/>
      <sheetName val="EAIGESEN"/>
      <sheetName val="apoio"/>
      <sheetName val="Listas"/>
      <sheetName val="market"/>
      <sheetName val="estgg"/>
      <sheetName val="Composição Global"/>
      <sheetName val="NR (Consulta)"/>
      <sheetName val="Dados_Saúde"/>
      <sheetName val="Validação"/>
      <sheetName val="Lista Suspensa"/>
      <sheetName val="COMPOSIÇÕES"/>
      <sheetName val="Produção"/>
      <sheetName val="Granulometrias"/>
      <sheetName val="Cadastro de Traço"/>
      <sheetName val="Cadastro de informações"/>
      <sheetName val="Relatórios"/>
      <sheetName val="Acompanhamento"/>
      <sheetName val="Consultar Ensaio"/>
      <sheetName val="Planilha1"/>
      <sheetName val="Contorno Sul"/>
      <sheetName val="Contorno Norte"/>
      <sheetName val="Fixed Assets"/>
      <sheetName val="NR_(Consulta)"/>
      <sheetName val="Heat_exch__tables"/>
      <sheetName val="Qtrly"/>
      <sheetName val="XLink"/>
      <sheetName val="Balance sheet"/>
      <sheetName val="Valuation"/>
      <sheetName val="Charts"/>
      <sheetName val="P&amp;L"/>
      <sheetName val="Equip_e_Ferramentas1"/>
      <sheetName val="Listas_Suspensas1"/>
      <sheetName val="PLANILHA_Pav_1_enviado_rev_01"/>
      <sheetName val="PLANILHA_Pav_1_enviado_rev_02"/>
      <sheetName val="PLANILHA_enviado"/>
      <sheetName val="PLANILHA_final"/>
      <sheetName val="PLANILHA_-_caucionamento_DAERP"/>
      <sheetName val="PLANILHA_-_caucionamento_INFRA"/>
      <sheetName val="PLANILHA__-_AUTEM"/>
      <sheetName val="PLANILHA_ORÇAMENTO"/>
      <sheetName val="PLANILHA__-_ENVIO_COM_SIN_"/>
      <sheetName val="PLANILHA__-_COMPARATIVA"/>
      <sheetName val="PLAN_COMP_-_1ª_ROD"/>
      <sheetName val="PLAN_COMP_-_2ª_ROD"/>
      <sheetName val="PLAN_COMP_-_3ª_ROD_"/>
      <sheetName val="RESUMO_COMPARATIVO-TADEU"/>
      <sheetName val="RESUMO_COMPARATIVO"/>
      <sheetName val="PLANILHA_ORÇAMENTO_"/>
      <sheetName val="PLANILHA_ORÇAMENTO-FINAL"/>
      <sheetName val="comp_drenagem"/>
      <sheetName val="TERRAPLENAGEM_JOAQUIM_CORRETO"/>
      <sheetName val="MATERIAL_-_ÁGUA_-_ESGOTO"/>
      <sheetName val="TUBO_AGUA"/>
      <sheetName val="TUBO_Ø_150_MM_ESGOTO_"/>
      <sheetName val="POÇO_VISITA_ESGOTO_"/>
      <sheetName val="PAVIMENTAÇÃO__SUBLEITO"/>
      <sheetName val="PAVIMENTAÇÃO_SOLO_BRITA"/>
      <sheetName val="PAVIMENTAÇÃO__CBUQ"/>
      <sheetName val="DRENAGEM_SANTANA"/>
      <sheetName val="TUBO_DIAM_400_MM"/>
      <sheetName val="TUBO_DIAM_500_MM"/>
      <sheetName val="TUBO_DIAM_600_MM"/>
      <sheetName val="TUBO_DIAM_800_MM"/>
      <sheetName val="TUBO_DIAM_1000_MM"/>
      <sheetName val="TUBO_DIAM_1200_MM"/>
      <sheetName val="TUBO_DIAM_1500_MM"/>
      <sheetName val="POÇO_DE_VISITA"/>
      <sheetName val="BOCA_DE_LOBO"/>
      <sheetName val="RESUMO_COMPARATIVO-TADEU_(2)"/>
      <sheetName val="Composição_Global"/>
      <sheetName val="Cadastro_de_Traço"/>
      <sheetName val="Cadastro_de_informações"/>
      <sheetName val="Consultar_Ensaio"/>
      <sheetName val="Contorno_Sul"/>
      <sheetName val="Contorno_Norte"/>
      <sheetName val="Lista_Suspensa"/>
      <sheetName val="Fixed_Assets"/>
      <sheetName val="MO Carregador"/>
      <sheetName val="AVALIAÇÃO_terreno"/>
      <sheetName val="MEDIÇÃO"/>
      <sheetName val="Acom"/>
      <sheetName val="CRITERIOS"/>
      <sheetName val="Equip_e_Ferramentas2"/>
      <sheetName val="Composição_Global1"/>
      <sheetName val="Listas_Suspensas2"/>
      <sheetName val="PLANILHA_Pav_1_enviado_rev_011"/>
      <sheetName val="PLANILHA_Pav_1_enviado_rev_021"/>
      <sheetName val="PLANILHA_enviado1"/>
      <sheetName val="PLANILHA_final1"/>
      <sheetName val="PLANILHA_-_caucionamento_DAERP1"/>
      <sheetName val="PLANILHA_-_caucionamento_INFRA1"/>
      <sheetName val="PLANILHA__-_AUTEM1"/>
      <sheetName val="PLANILHA_ORÇAMENTO1"/>
      <sheetName val="PLANILHA__-_ENVIO_COM_SIN_1"/>
      <sheetName val="PLANILHA__-_COMPARATIVA1"/>
      <sheetName val="PLAN_COMP_-_1ª_ROD1"/>
      <sheetName val="PLAN_COMP_-_2ª_ROD1"/>
      <sheetName val="PLAN_COMP_-_3ª_ROD_1"/>
      <sheetName val="RESUMO_COMPARATIVO-TADEU1"/>
      <sheetName val="RESUMO_COMPARATIVO1"/>
      <sheetName val="PLANILHA_ORÇAMENTO_1"/>
      <sheetName val="PLANILHA_ORÇAMENTO-FINAL1"/>
      <sheetName val="comp_drenagem1"/>
      <sheetName val="TERRAPLENAGEM_JOAQUIM_CORRETO1"/>
      <sheetName val="MATERIAL_-_ÁGUA_-_ESGOTO1"/>
      <sheetName val="TUBO_AGUA1"/>
      <sheetName val="TUBO_Ø_150_MM_ESGOTO_1"/>
      <sheetName val="POÇO_VISITA_ESGOTO_1"/>
      <sheetName val="PAVIMENTAÇÃO__SUBLEITO1"/>
      <sheetName val="PAVIMENTAÇÃO_SOLO_BRITA1"/>
      <sheetName val="PAVIMENTAÇÃO__CBUQ1"/>
      <sheetName val="DRENAGEM_SANTANA1"/>
      <sheetName val="TUBO_DIAM_400_MM1"/>
      <sheetName val="TUBO_DIAM_500_MM1"/>
      <sheetName val="TUBO_DIAM_600_MM1"/>
      <sheetName val="TUBO_DIAM_800_MM1"/>
      <sheetName val="TUBO_DIAM_1000_MM1"/>
      <sheetName val="TUBO_DIAM_1200_MM1"/>
      <sheetName val="TUBO_DIAM_1500_MM1"/>
      <sheetName val="POÇO_DE_VISITA1"/>
      <sheetName val="BOCA_DE_LOBO1"/>
      <sheetName val="RESUMO_COMPARATIVO-TADEU_(2)1"/>
      <sheetName val="Heat_exch__tables1"/>
      <sheetName val="NR_(Consulta)1"/>
      <sheetName val="Cadastro_de_Traço1"/>
      <sheetName val="Cadastro_de_informações1"/>
      <sheetName val="Consultar_Ensaio1"/>
      <sheetName val="Contorno_Sul1"/>
      <sheetName val="Contorno_Norte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5820"/>
      <sheetName val="Bancos"/>
      <sheetName val="Assinaturas "/>
      <sheetName val="Salários"/>
      <sheetName val="XREF"/>
      <sheetName val="Tickmarks"/>
      <sheetName val="Fresagem de Pista Ago-98"/>
    </sheetNames>
    <sheetDataSet>
      <sheetData sheetId="0" refreshError="1">
        <row r="18">
          <cell r="G18">
            <v>0</v>
          </cell>
        </row>
        <row r="117">
          <cell r="E117" t="str">
            <v>!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lvenaria e Argamassa "/>
      <sheetName val="GAP - MATERIAIS"/>
      <sheetName val="ORÇAMENTO - PAV"/>
      <sheetName val="PROP"/>
      <sheetName val="CRONOGRAMA"/>
      <sheetName val="C_INDIRETO"/>
      <sheetName val="C_FIXO"/>
      <sheetName val="LIMP"/>
      <sheetName val="TER"/>
      <sheetName val="DRE"/>
      <sheetName val="AGUA-ESG"/>
      <sheetName val="PAV"/>
      <sheetName val="ADM"/>
      <sheetName val="TOP"/>
      <sheetName val="LAB"/>
      <sheetName val="SST"/>
      <sheetName val="MOB"/>
      <sheetName val="DADOS"/>
      <sheetName val="MAQUINAS"/>
      <sheetName val="LIMPEZA"/>
      <sheetName val="ARRUAMENTO"/>
      <sheetName val="ESCAVAÇAO CARGA E TRANSPORTE A"/>
      <sheetName val="COMPACTAÇÃO A"/>
      <sheetName val="SUBLEITO"/>
      <sheetName val="BASE"/>
      <sheetName val="IMPRIMAÇÃO"/>
      <sheetName val="MEIO FIO"/>
      <sheetName val="ESCAVAÇAO CARGA E TRANS. C"/>
      <sheetName val="ESCAVAÇAO CARGA E TRANSP. S-M"/>
      <sheetName val="COMPACTAÇÃO C"/>
      <sheetName val="TSD"/>
      <sheetName val="VALETA"/>
      <sheetName val="SARJETA"/>
      <sheetName val="EDA "/>
      <sheetName val="CAIXAS"/>
      <sheetName val="DAD"/>
      <sheetName val="PV"/>
      <sheetName val="BL"/>
      <sheetName val="ALA"/>
      <sheetName val="DEB"/>
      <sheetName val="DRENAGEM"/>
      <sheetName val="ÁGUA"/>
      <sheetName val="ESGOTO"/>
      <sheetName val="ESCAVAÇÃO DRN"/>
      <sheetName val="REGULARIZAÇAO DE PASSEIO"/>
      <sheetName val="Tabela de Cargos-Salários"/>
      <sheetName val="BOTA FORA DRN"/>
      <sheetName val="ESCAVAÇÃO SES"/>
      <sheetName val="BOTA FORA SES"/>
      <sheetName val="ESCAVAÇÃO SAA"/>
      <sheetName val="BOTA FORA SA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3">
          <cell r="F3"/>
        </row>
        <row r="4">
          <cell r="F4"/>
        </row>
        <row r="5">
          <cell r="E5">
            <v>0.50480000000000003</v>
          </cell>
        </row>
        <row r="6">
          <cell r="E6">
            <v>0.36799999999999999</v>
          </cell>
        </row>
        <row r="8">
          <cell r="F8">
            <v>5</v>
          </cell>
        </row>
        <row r="9">
          <cell r="F9">
            <v>14</v>
          </cell>
        </row>
        <row r="10">
          <cell r="F10">
            <v>14</v>
          </cell>
        </row>
        <row r="11">
          <cell r="F11">
            <v>350</v>
          </cell>
        </row>
        <row r="19">
          <cell r="F19">
            <v>565.58055000000002</v>
          </cell>
        </row>
        <row r="23">
          <cell r="E23">
            <v>0.15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OJETO"/>
      <sheetName val="FVorigi"/>
      <sheetName val="FVmodif"/>
      <sheetName val="FVresumo"/>
      <sheetName val="FVadotar"/>
      <sheetName val="Calculo4010"/>
      <sheetName val="ExempFC1"/>
      <sheetName val="ExemFC2"/>
      <sheetName val="ExemFC3"/>
      <sheetName val="Exemp1"/>
      <sheetName val="Exemp2"/>
      <sheetName val="Exemp3"/>
      <sheetName val="Exemp4"/>
      <sheetName val="Exemp5"/>
      <sheetName val="Exemp6"/>
      <sheetName val="Exemp7"/>
      <sheetName val="Exemp8"/>
      <sheetName val="Exerci1"/>
      <sheetName val="Exerci2"/>
      <sheetName val="PROVA"/>
      <sheetName val="Plan3"/>
      <sheetName val="Plan4"/>
      <sheetName val="Plan5"/>
      <sheetName val="Plan6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PRO-08"/>
      <sheetName val="PLANILHA ATUALIZADA"/>
      <sheetName val="Quadro Geral"/>
      <sheetName val="PRO_08"/>
      <sheetName val="Capa Memória de Calc"/>
      <sheetName val="Capa Resumo"/>
      <sheetName val="Capa Apres"/>
      <sheetName val="Capa Documentação"/>
      <sheetName val="Capa Anexo I"/>
      <sheetName val="Capa Anexo II"/>
      <sheetName val="Capa Anexo III"/>
      <sheetName val="Capa Anexo IV"/>
      <sheetName val="Capa Mapa"/>
      <sheetName val="Capa Premissas"/>
      <sheetName val="Capa Caract. Seg."/>
      <sheetName val="Capa Caract_ Seg_"/>
      <sheetName val="Teor"/>
      <sheetName val="Serviços"/>
      <sheetName val="Especif"/>
      <sheetName val="RESUMO_AUT1"/>
      <sheetName val="Vínculo (2)"/>
      <sheetName val="DADOS"/>
      <sheetName val="TransComerc_Basc10m³"/>
      <sheetName val="TapaBura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3"/>
    </xxl21:alternateUrls>
    <sheetNames>
      <sheetName val="RESUMO_AUT1"/>
      <sheetName val="AUT_ORIGINAL"/>
      <sheetName val="PROJETO"/>
      <sheetName val="Teor"/>
      <sheetName val="lista_comp"/>
      <sheetName val="Serviços"/>
      <sheetName val="Página 16"/>
      <sheetName val="QuQuant"/>
      <sheetName val="Planilha Original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ap do Sindicato na CBB 1002"/>
      <sheetName val="Resumo (x) Contab. "/>
      <sheetName val="Osiris"/>
      <sheetName val="Norte-Decrescente"/>
      <sheetName val="Sul-Crescente"/>
      <sheetName val="Osiris.rev1"/>
      <sheetName val="base"/>
      <sheetName val="Conferência"/>
      <sheetName val="FD"/>
      <sheetName val="Resumos"/>
      <sheetName val="Lote 1"/>
      <sheetName val="Lote 2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3"/>
    </xxl21:alternateUrls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Comparativo 99X00"/>
      <sheetName val="base bradesco"/>
      <sheetName val="I. INICIO"/>
      <sheetName val="Resumo (x) Contab. "/>
      <sheetName val="AcqIS"/>
      <sheetName val="AcqBSCF"/>
      <sheetName val="validaciones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Sheet1"/>
      <sheetName val="Balance Fin ajust 2004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START"/>
      <sheetName val="PLAN DE ACCION"/>
      <sheetName val="Calc 1"/>
      <sheetName val="POCE"/>
      <sheetName val="Base da Datos"/>
      <sheetName val="Tablas"/>
      <sheetName val="Apoio"/>
      <sheetName val="Infos Empresas"/>
      <sheetName val="HIST"/>
      <sheetName val="ACUMULADO"/>
      <sheetName val="BDS"/>
      <sheetName val="Balancete"/>
      <sheetName val="Carteira Ações"/>
      <sheetName val="XREF"/>
      <sheetName val="Lead"/>
      <sheetName val="Dividendo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enchmark"/>
      <sheetName val="Cálculos"/>
      <sheetName val="Dados BLP"/>
      <sheetName val="CDI Acumulado"/>
      <sheetName val="Bloomberg"/>
      <sheetName val="Holidays"/>
      <sheetName val="BLP"/>
      <sheetName val="Registro"/>
      <sheetName val="Brazil Sovereign"/>
      <sheetName val="I. INICIO"/>
      <sheetName val="Curve"/>
      <sheetName val="Dados_BLP"/>
      <sheetName val="CDI_Acumulado"/>
      <sheetName val="Plano_3G"/>
      <sheetName val="Benchmark BLPV2"/>
      <sheetName val="CADASTRO"/>
      <sheetName val="TABELAS"/>
      <sheetName val="DIST"/>
      <sheetName val="MALHAD"/>
      <sheetName val="PUXADIA"/>
      <sheetName val="Base PEF"/>
      <sheetName val="MKT_Terr"/>
      <sheetName val="Lists"/>
      <sheetName val="KF6"/>
      <sheetName val="COTAÇÕES"/>
      <sheetName val="Sheet1"/>
      <sheetName val="Dados_BLP1"/>
      <sheetName val="CDI_Acumulado1"/>
      <sheetName val="Brazil_Sovereign"/>
      <sheetName val="Benchmark_BLPV2"/>
      <sheetName val="TARJETAS BLANCAS"/>
      <sheetName val="Dados_BLP2"/>
      <sheetName val="CDI_Acumulado2"/>
      <sheetName val="Brazil_Sovereign1"/>
      <sheetName val="Benchmark_BLPV21"/>
      <sheetName val="Base_PEF"/>
      <sheetName val="TARJETAS_BLANCAS"/>
      <sheetName val="bud99"/>
      <sheetName val="POA"/>
      <sheetName val="2001.10 Cerv"/>
      <sheetName val="PLAN SAC Cerveja"/>
      <sheetName val="PLAN SAC RefrigeNanc"/>
      <sheetName val="Relatório SDG"/>
      <sheetName val="BaseCerv"/>
      <sheetName val="BaseNanc"/>
      <sheetName val="2001.04 Cerv"/>
      <sheetName val="Farol SAC Cerveja"/>
      <sheetName val="2001.04 Nanc"/>
      <sheetName val="Farol SAC Refrigenanc"/>
      <sheetName val=""/>
      <sheetName val="MOL"/>
      <sheetName val="CLASIFICACION DE AI"/>
      <sheetName val="StartSheet"/>
      <sheetName val="ACUMULADO"/>
      <sheetName val="Netearnanal"/>
      <sheetName val="BD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a de luz"/>
      <sheetName val="NF Telef. "/>
      <sheetName val="Sheet1"/>
      <sheetName val="Tickmarks"/>
      <sheetName val="#REF"/>
      <sheetName val="Dados BLP"/>
      <sheetName val="Comparativo 99X00"/>
      <sheetName val="Lead"/>
      <sheetName val="Tabela de Parâmetros"/>
      <sheetName val="E7_PUs"/>
      <sheetName val="base bradesco"/>
      <sheetName val="BLP"/>
      <sheetName val="Links"/>
      <sheetName val="BANCO"/>
      <sheetName val="CRITERIOS"/>
      <sheetName val="Worksheet in   Modelos de NFs"/>
      <sheetName val="RESULT0799"/>
      <sheetName val="Plan1"/>
      <sheetName val="Plano de Centro de Custo"/>
      <sheetName val="Brazil Sovereig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ENC. SOC. e COMP."/>
      <sheetName val="PISO SAL."/>
      <sheetName val="BDI"/>
      <sheetName val="ABC_INS."/>
      <sheetName val="COMP."/>
      <sheetName val="ABC_COMP"/>
      <sheetName val="INDIR."/>
      <sheetName val="TERRAP."/>
      <sheetName val="PAV."/>
      <sheetName val="DREN."/>
      <sheetName val="ÁGUA E ESGOTO"/>
      <sheetName val="RESULTADO"/>
      <sheetName val="Plan1"/>
    </sheetNames>
    <sheetDataSet>
      <sheetData sheetId="0">
        <row r="1">
          <cell r="G1">
            <v>0.82996249032272651</v>
          </cell>
        </row>
      </sheetData>
      <sheetData sheetId="1"/>
      <sheetData sheetId="2"/>
      <sheetData sheetId="3"/>
      <sheetData sheetId="4"/>
      <sheetData sheetId="5" refreshError="1">
        <row r="13">
          <cell r="C13" t="str">
            <v>Acabamento de topo com argamassa de baixa retração e impermeabilizada</v>
          </cell>
        </row>
        <row r="14">
          <cell r="C14" t="str">
            <v>Acerto e compactação de fundo de vala</v>
          </cell>
        </row>
        <row r="15">
          <cell r="C15" t="str">
            <v>Acréscimo de bocas de lobo com grelha comprimento 1.00m</v>
          </cell>
        </row>
        <row r="16">
          <cell r="C16" t="str">
            <v>Acréscimo de bocas de lobo com grelha comprimento 1.50m</v>
          </cell>
        </row>
        <row r="17">
          <cell r="C17" t="str">
            <v>Acréscimo de bocas de lobo Dupla</v>
          </cell>
        </row>
        <row r="18">
          <cell r="C18" t="str">
            <v>Acréscimo de bocas de lobo Simples</v>
          </cell>
        </row>
        <row r="19">
          <cell r="C19" t="str">
            <v>Acréscimo de Chaminé</v>
          </cell>
        </row>
        <row r="20">
          <cell r="C20" t="str">
            <v>Acréscimo de poço de visita DN-1000</v>
          </cell>
        </row>
        <row r="21">
          <cell r="C21" t="str">
            <v>Acréscimo de poço de visita DN-1000 CA</v>
          </cell>
        </row>
        <row r="22">
          <cell r="C22" t="str">
            <v>Acréscimo de poço de visita DN-1200</v>
          </cell>
        </row>
        <row r="23">
          <cell r="C23" t="str">
            <v>Acréscimo de poço de visita DN-1200 CA</v>
          </cell>
        </row>
        <row r="24">
          <cell r="C24" t="str">
            <v>Acréscimo de poço de visita DN-1500</v>
          </cell>
        </row>
        <row r="25">
          <cell r="C25" t="str">
            <v>Acréscimo de poço de visita DN-1500 CA</v>
          </cell>
        </row>
        <row r="26">
          <cell r="C26" t="str">
            <v>Acréscimo de poço de visita DN-600</v>
          </cell>
        </row>
        <row r="27">
          <cell r="C27" t="str">
            <v>Acréscimo de poço de visita DN-600 CA</v>
          </cell>
        </row>
        <row r="28">
          <cell r="C28" t="str">
            <v>Acréscimo de poço de visita DN-800</v>
          </cell>
        </row>
        <row r="29">
          <cell r="C29" t="str">
            <v>Acréscimo de poço de visita DN-800 CA</v>
          </cell>
        </row>
        <row r="30">
          <cell r="C30" t="str">
            <v>Alvenaria em bloco de concreto com argamassa 1:7:0,5 de cimento, areia e cal, medidos em volume com impermeabilizante nas duas primeiras fiadas</v>
          </cell>
        </row>
        <row r="31">
          <cell r="C31" t="str">
            <v>Aplicação de Concreto Betuminoso Usinado à Quente (CBUQ) - 3cm</v>
          </cell>
        </row>
        <row r="32">
          <cell r="C32" t="str">
            <v>Aplicação de Concreto Betuminoso Usinado à Quente (CBUQ) - 5cm</v>
          </cell>
        </row>
        <row r="33">
          <cell r="C33" t="str">
            <v>Armação CA-50</v>
          </cell>
        </row>
        <row r="34">
          <cell r="C34" t="str">
            <v>Armação CA-60</v>
          </cell>
        </row>
        <row r="35">
          <cell r="C35" t="str">
            <v>Bocas de lobo concretada in loco com forma de aço, com instalação de grelha de aço - comprimento 1,00m</v>
          </cell>
        </row>
        <row r="36">
          <cell r="C36" t="str">
            <v>Bocas de lobo concretada in loco com forma de aço, com instalação de grelha de aço - comprimento 1,50m</v>
          </cell>
        </row>
        <row r="37">
          <cell r="C37" t="str">
            <v>Bocas de lobo Dupla</v>
          </cell>
        </row>
        <row r="38">
          <cell r="C38" t="str">
            <v>Bocas de lobo Simples</v>
          </cell>
        </row>
        <row r="39">
          <cell r="C39" t="str">
            <v>Caixa de Macromedidor - Excluso material hidráulico</v>
          </cell>
        </row>
        <row r="40">
          <cell r="C40" t="str">
            <v>Caixa de Válvula Redutora de Pressão - Excluso material hidráulico</v>
          </cell>
        </row>
        <row r="41">
          <cell r="C41" t="str">
            <v>Caixa para Registro de Descarga - Excluso material hidráulico</v>
          </cell>
        </row>
        <row r="42">
          <cell r="C42" t="str">
            <v>Caixa para Registro de Manobra - Excluso material hidráulico</v>
          </cell>
        </row>
        <row r="43">
          <cell r="C43" t="str">
            <v>Caixa para ventosa (adutora DN 300) - Excluso material hidráulico</v>
          </cell>
        </row>
        <row r="44">
          <cell r="C44" t="str">
            <v>Caixa para válvula de retenção (adutora DN 300) - Excluso material hidráulico</v>
          </cell>
        </row>
        <row r="45">
          <cell r="C45" t="str">
            <v>Caixa para válvula de descarga (adutora DN 300) - Excluso material hidráulico</v>
          </cell>
        </row>
        <row r="46">
          <cell r="C46" t="str">
            <v>Carga de bota-fora</v>
          </cell>
        </row>
        <row r="47">
          <cell r="C47" t="str">
            <v>Carga material 1º categoria</v>
          </cell>
        </row>
        <row r="48">
          <cell r="C48" t="str">
            <v>Chaminé Diâmetro 0.60m</v>
          </cell>
        </row>
        <row r="49">
          <cell r="C49" t="str">
            <v>Compactação a 100% do PN</v>
          </cell>
        </row>
        <row r="50">
          <cell r="C50" t="str">
            <v>Compactação a 90% do PN</v>
          </cell>
        </row>
        <row r="51">
          <cell r="C51" t="str">
            <v>Compactação a 95% do PN</v>
          </cell>
        </row>
        <row r="52">
          <cell r="C52" t="str">
            <v>Compactação mecânica a 100% do P.N</v>
          </cell>
        </row>
        <row r="53">
          <cell r="C53" t="str">
            <v>Compactação mecânica a 95% do P.N</v>
          </cell>
        </row>
        <row r="54">
          <cell r="C54" t="str">
            <v>Concreto moldado " in loco" / usinado fck = 20MPa</v>
          </cell>
        </row>
        <row r="55">
          <cell r="C55" t="str">
            <v>Dreno profundo - com fornecimento de material (seção padrão dada no material de licitação)</v>
          </cell>
        </row>
        <row r="56">
          <cell r="C56" t="str">
            <v>Escavação e carga de material de 1º categoria</v>
          </cell>
        </row>
        <row r="57">
          <cell r="C57" t="str">
            <v>Escavação e carga de material de 2º categoria</v>
          </cell>
        </row>
        <row r="58">
          <cell r="C58" t="str">
            <v>Escavação e carga de material de 3º categoria</v>
          </cell>
        </row>
        <row r="59">
          <cell r="C59" t="str">
            <v>Escavação manual</v>
          </cell>
        </row>
        <row r="60">
          <cell r="C60" t="str">
            <v>Escavação mecanizada de rede acima de 2,00m</v>
          </cell>
        </row>
        <row r="61">
          <cell r="C61" t="str">
            <v>Escavação mecanizada de rede até 2.00m</v>
          </cell>
        </row>
        <row r="62">
          <cell r="C62" t="str">
            <v>Espalhamento de bota-fora</v>
          </cell>
        </row>
        <row r="63">
          <cell r="C63" t="str">
            <v>Estabilização de colchão reno (fundo) em pedra marroada e concreto magro (região sem suporte)</v>
          </cell>
        </row>
        <row r="64">
          <cell r="C64" t="str">
            <v>Estabilização granulométrica de base - compactação 100% do Proctor Intermediário com adição de 2% de cimento - excluso fornecimento de cimento - 10cm</v>
          </cell>
        </row>
        <row r="65">
          <cell r="C65" t="str">
            <v>Estabilização granulométrica de base - compactação 100% do Proctor Intermediário com adição de 2% de cimento - excluso fornecimento de cimento - 15cm</v>
          </cell>
        </row>
        <row r="66">
          <cell r="C66" t="str">
            <v>Estabilização granulométrica de base - compactação 100% do Proctor Intermediário com BGS - 10cm</v>
          </cell>
        </row>
        <row r="67">
          <cell r="C67" t="str">
            <v>Estabilização granulométrica de base - compactação 100% do Proctor Intermediário com BGS - 15cm</v>
          </cell>
        </row>
        <row r="68">
          <cell r="C68" t="str">
            <v>Estabilização granulométrica de sub-base - compactação 100% do Proctor Intermediário</v>
          </cell>
        </row>
        <row r="69">
          <cell r="C69" t="str">
            <v>Estabilização granulométrica de sub-base - compactação 100% do Proctor Intermediário com BGS</v>
          </cell>
        </row>
        <row r="70">
          <cell r="C70" t="str">
            <v>Forma de madeira ou metálica</v>
          </cell>
        </row>
        <row r="71">
          <cell r="C71" t="str">
            <v>Forma de madeira reaproveitamento 3x</v>
          </cell>
        </row>
        <row r="72">
          <cell r="C72" t="str">
            <v>Forma e desforma de madeira (reapreitamento=2x)</v>
          </cell>
        </row>
        <row r="73">
          <cell r="C73" t="str">
            <v>Fornecimento de concreto magro</v>
          </cell>
        </row>
        <row r="74">
          <cell r="C74" t="str">
            <v>Fornecimento de concreto usinado Fck 20Mpa</v>
          </cell>
        </row>
        <row r="75">
          <cell r="C75" t="str">
            <v>Fornecimento de concreto usinado FCK=30MPa</v>
          </cell>
        </row>
        <row r="76">
          <cell r="C76" t="str">
            <v>Fornecimento de Manta Geotextil MT 200</v>
          </cell>
        </row>
        <row r="77">
          <cell r="C77" t="str">
            <v>Fornecimento de Tela para colchão reno</v>
          </cell>
        </row>
        <row r="78">
          <cell r="C78" t="str">
            <v>Fornecimento de Tela para gabião</v>
          </cell>
        </row>
        <row r="79">
          <cell r="C79" t="str">
            <v>Fornecimento pedra marroada</v>
          </cell>
        </row>
        <row r="80">
          <cell r="C80" t="str">
            <v>Fornecimento, preparação e lançamento de concreto magro esp. 5cm</v>
          </cell>
        </row>
        <row r="81">
          <cell r="C81" t="str">
            <v>Grelha em barra chata de ferro 10 x 25mm, com espaçamento de 7.5cm d e 7.8m² de área</v>
          </cell>
        </row>
        <row r="82">
          <cell r="C82" t="str">
            <v>Grelha em barra de ferro, DN20 com malha de 10cm de 2.45m² de área</v>
          </cell>
        </row>
        <row r="83">
          <cell r="C83" t="str">
            <v>Hidrante</v>
          </cell>
        </row>
        <row r="84">
          <cell r="C84" t="str">
            <v>Impermeabilização de sapatas e blocos com argamassa polimérica (Veda Água)</v>
          </cell>
        </row>
        <row r="85">
          <cell r="C85" t="str">
            <v>Lançamento de concreto</v>
          </cell>
        </row>
        <row r="86">
          <cell r="C86" t="str">
            <v>Lançamento de concreto usinado</v>
          </cell>
        </row>
        <row r="87">
          <cell r="C87" t="str">
            <v>Lastro de brita</v>
          </cell>
        </row>
        <row r="88">
          <cell r="C88" t="str">
            <v>Limpeza da rede de esgoto</v>
          </cell>
        </row>
        <row r="89">
          <cell r="C89" t="str">
            <v>Limpeza de faixa</v>
          </cell>
        </row>
        <row r="90">
          <cell r="C90" t="str">
            <v>Montagem de gabarito com reaproveitamento de 4x</v>
          </cell>
        </row>
        <row r="91">
          <cell r="C91" t="str">
            <v>Montagem e C.T.D. de Ponta Seca - Curva longa de esgoto</v>
          </cell>
        </row>
        <row r="92">
          <cell r="C92" t="str">
            <v>Montagem e C.T.D. de TILs Condominial</v>
          </cell>
        </row>
        <row r="93">
          <cell r="C93" t="str">
            <v>Montagem e C.T.D. de TILs Radial</v>
          </cell>
        </row>
        <row r="94">
          <cell r="C94" t="str">
            <v>Montagem e C.T.D. de tubo DN-100 (água potável)</v>
          </cell>
        </row>
        <row r="95">
          <cell r="C95" t="str">
            <v>Montagem e C.T.D. de tubo DN-100 (esgoto sanitário)</v>
          </cell>
        </row>
        <row r="96">
          <cell r="C96" t="str">
            <v>Montagem e C.T.D. de tubo DN-100 (esgoto sanitário) - Pescoço</v>
          </cell>
        </row>
        <row r="97">
          <cell r="C97" t="str">
            <v>Montagem e C.T.D. de tubo DN-1000</v>
          </cell>
        </row>
        <row r="98">
          <cell r="C98" t="str">
            <v>Montagem e C.T.D. de tubo DN-1200</v>
          </cell>
        </row>
        <row r="99">
          <cell r="C99" t="str">
            <v>Montagem e C.T.D. de tubo DN-150 (água potável)</v>
          </cell>
        </row>
        <row r="100">
          <cell r="C100" t="str">
            <v>Montagem e C.T.D. de tubo DN-150 (esgoto sanitário)</v>
          </cell>
        </row>
        <row r="101">
          <cell r="C101" t="str">
            <v>Montagem e C.T.D. de tubo DN-200 (esgoto sanitário) - Pescoço</v>
          </cell>
        </row>
        <row r="102">
          <cell r="C102" t="str">
            <v>Montagem e C.T.D. de tubo DN-300 (água potável)</v>
          </cell>
        </row>
        <row r="103">
          <cell r="C103" t="str">
            <v>Montagem e C.T.D. de tubo DN-400</v>
          </cell>
        </row>
        <row r="104">
          <cell r="C104" t="str">
            <v>Montagem e C.T.D. de tubo DN-50 (água potável)</v>
          </cell>
        </row>
        <row r="105">
          <cell r="C105" t="str">
            <v>Montagem e C.T.D. de tubo DN-600</v>
          </cell>
        </row>
        <row r="106">
          <cell r="C106" t="str">
            <v>Montagem e C.T.D. de tubo DN-75 (água potável)</v>
          </cell>
        </row>
        <row r="107">
          <cell r="C107" t="str">
            <v>Montagem e C.T.D. de tubo DN-800</v>
          </cell>
        </row>
        <row r="108">
          <cell r="C108" t="str">
            <v>Montagem e enchimento das caixas de colchão reno incluso transporte e movimentação de terra</v>
          </cell>
        </row>
        <row r="109">
          <cell r="C109" t="str">
            <v>Montagem e enchimento das caixas gabião incluso transporte e movimentação de terra</v>
          </cell>
        </row>
        <row r="110">
          <cell r="C110" t="str">
            <v>Painel com malha de 5x20 cm diâmetro dos arames 5mm altura de 1.53 m</v>
          </cell>
        </row>
        <row r="111">
          <cell r="C111" t="str">
            <v>Poço de visita (PV) DN-1000</v>
          </cell>
        </row>
        <row r="112">
          <cell r="C112" t="str">
            <v>Poço de visita (PV) DN-1000 CA</v>
          </cell>
        </row>
        <row r="113">
          <cell r="C113" t="str">
            <v>Poço de visita (PV) DN-1200</v>
          </cell>
        </row>
        <row r="114">
          <cell r="C114" t="str">
            <v>Poço de visita (PV) DN-1200 CA</v>
          </cell>
        </row>
        <row r="115">
          <cell r="C115" t="str">
            <v>Poço de visita (PV) DN-1500</v>
          </cell>
        </row>
        <row r="116">
          <cell r="C116" t="str">
            <v>Poço de visita (PV) DN-1500 CA</v>
          </cell>
        </row>
        <row r="117">
          <cell r="C117" t="str">
            <v>Poço de visita (PV) DN-600</v>
          </cell>
        </row>
        <row r="118">
          <cell r="C118" t="str">
            <v>Poço de visita (PV) DN-600 CA</v>
          </cell>
        </row>
        <row r="119">
          <cell r="C119" t="str">
            <v>Poço de visita (PV) DN-800</v>
          </cell>
        </row>
        <row r="120">
          <cell r="C120" t="str">
            <v>Poço de visita (PV) DN-800 CA</v>
          </cell>
        </row>
        <row r="121">
          <cell r="C121" t="str">
            <v>Poste de 40 x 60 mm na chapa 1.25 mm chumbada na mureta com altura de 2 m</v>
          </cell>
        </row>
        <row r="122">
          <cell r="C122" t="str">
            <v>Processo de espargimento de asfalto diluído tipo CM-30</v>
          </cell>
        </row>
        <row r="123">
          <cell r="C123" t="str">
            <v>Processo de espargimento de emulsão asfáltica tipo RR-1C</v>
          </cell>
        </row>
        <row r="124">
          <cell r="C124" t="str">
            <v>Raspagem superficial</v>
          </cell>
        </row>
        <row r="125">
          <cell r="C125" t="str">
            <v>Reaterro manual</v>
          </cell>
        </row>
        <row r="126">
          <cell r="C126" t="str">
            <v>Reaterro pneumatico</v>
          </cell>
        </row>
        <row r="127">
          <cell r="C127" t="str">
            <v>Reforço do subleito</v>
          </cell>
        </row>
        <row r="128">
          <cell r="C128" t="str">
            <v>Regularização Estabilização granulométrica de sub-leito sem mistura de cascalho - 100% do Proctor Normal</v>
          </cell>
        </row>
        <row r="129">
          <cell r="C129" t="str">
            <v>Remoção e recolocação de cerca (arame liso)</v>
          </cell>
        </row>
        <row r="130">
          <cell r="C130" t="str">
            <v>Retirada de defensa metálica</v>
          </cell>
        </row>
        <row r="131">
          <cell r="C131" t="str">
            <v>Teste hidrostático rede de água</v>
          </cell>
        </row>
        <row r="132">
          <cell r="C132" t="str">
            <v>Transporte de bota-fora</v>
          </cell>
        </row>
        <row r="133">
          <cell r="C133" t="str">
            <v>Transporte de Concreto Betuminoso Usinado à Quente (CBUQ) - DT MÁXIMO</v>
          </cell>
        </row>
        <row r="134">
          <cell r="C134" t="str">
            <v>Transporte material 1º categoria</v>
          </cell>
        </row>
        <row r="135">
          <cell r="C135" t="str">
            <v>Transporte material 2º categoria</v>
          </cell>
        </row>
        <row r="136">
          <cell r="C136" t="str">
            <v>Transporte material 3º categoria</v>
          </cell>
        </row>
        <row r="137">
          <cell r="C137" t="str">
            <v>Taxas diversas</v>
          </cell>
        </row>
        <row r="138">
          <cell r="C138" t="str">
            <v>Sinalização preventiva de obra</v>
          </cell>
        </row>
        <row r="139">
          <cell r="C139" t="str">
            <v>Mobilização equipamentos</v>
          </cell>
        </row>
        <row r="140">
          <cell r="C140" t="str">
            <v>Desmobilização equipamentos</v>
          </cell>
        </row>
        <row r="141">
          <cell r="C141" t="str">
            <v>Instalação de canteiro conforme NR18</v>
          </cell>
        </row>
        <row r="142">
          <cell r="C142" t="str">
            <v>Manutenção de canteiro</v>
          </cell>
        </row>
        <row r="143">
          <cell r="C143" t="str">
            <v>Equipe de topografia</v>
          </cell>
        </row>
        <row r="144">
          <cell r="C144" t="str">
            <v>Laboratório de solos / pavimentação</v>
          </cell>
        </row>
        <row r="145">
          <cell r="C145" t="str">
            <v>Administração local</v>
          </cell>
        </row>
        <row r="146">
          <cell r="C146" t="str">
            <v>Execução de berço (pedra, brita, seixo)</v>
          </cell>
        </row>
        <row r="147">
          <cell r="C147" t="str">
            <v>Lançamento de tubo poroso</v>
          </cell>
        </row>
        <row r="148">
          <cell r="C148" t="str">
            <v>Bloco de Ancoragem armado p Tampão de TIL DN diversos</v>
          </cell>
        </row>
        <row r="149">
          <cell r="C149" t="str">
            <v>PV - rede simples e mista</v>
          </cell>
        </row>
        <row r="150">
          <cell r="C150" t="str">
            <v>Montagem e C.T.D. de TILs Passagem</v>
          </cell>
        </row>
        <row r="151">
          <cell r="C151" t="str">
            <v>Montagem de conjunto de selim e conexões</v>
          </cell>
        </row>
        <row r="152">
          <cell r="C152" t="str">
            <v>Engenheiro</v>
          </cell>
        </row>
        <row r="153">
          <cell r="C153" t="str">
            <v>Encarregado geral</v>
          </cell>
        </row>
        <row r="154">
          <cell r="C154" t="str">
            <v>Encarregado Adiministrativo</v>
          </cell>
        </row>
        <row r="155">
          <cell r="C155" t="str">
            <v>Auxiliar Administrativo / Administrativo de obras</v>
          </cell>
        </row>
        <row r="156">
          <cell r="C156" t="str">
            <v>Almoxarife</v>
          </cell>
        </row>
        <row r="157">
          <cell r="C157" t="str">
            <v>Apontador ou apropriador</v>
          </cell>
        </row>
        <row r="158">
          <cell r="C158" t="str">
            <v>Auxiliar de engenharia</v>
          </cell>
        </row>
        <row r="159">
          <cell r="C159" t="str">
            <v>Estagiário de engenharia</v>
          </cell>
        </row>
        <row r="160">
          <cell r="C160" t="str">
            <v>Zeladora / controlador de manutenção</v>
          </cell>
        </row>
        <row r="161">
          <cell r="C161" t="str">
            <v>Vigia noturno</v>
          </cell>
        </row>
        <row r="162">
          <cell r="C162" t="str">
            <v>Mobilização e desmobilização equipamento extra serviços, origem Goiânia, mais 5 horas do equipamento a ser somada.</v>
          </cell>
        </row>
        <row r="163">
          <cell r="C163" t="str">
            <v>Técnico de segurança</v>
          </cell>
        </row>
        <row r="164">
          <cell r="C164" t="str">
            <v>Auxiliar de limpeza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o DINAMICO"/>
      <sheetName val="Planilha - OI"/>
      <sheetName val="Considerações"/>
      <sheetName val="CPU_ORC"/>
      <sheetName val="componentes"/>
    </sheetNames>
    <sheetDataSet>
      <sheetData sheetId="0"/>
      <sheetData sheetId="1"/>
      <sheetData sheetId="2"/>
      <sheetData sheetId="3">
        <row r="1">
          <cell r="C1" t="str">
            <v>cód - serv</v>
          </cell>
          <cell r="D1" t="str">
            <v>Descrição</v>
          </cell>
          <cell r="F1" t="str">
            <v>unidade</v>
          </cell>
          <cell r="G1" t="str">
            <v>Quantidade do Serviço</v>
          </cell>
          <cell r="I1" t="str">
            <v>Valor Unitario do Serviço</v>
          </cell>
          <cell r="K1" t="str">
            <v>Valor Total</v>
          </cell>
        </row>
        <row r="2">
          <cell r="C2">
            <v>120101</v>
          </cell>
          <cell r="D2" t="str">
            <v>CONTROLE TECNOLOGICO GERAL</v>
          </cell>
          <cell r="E2" t="e">
            <v>#NAME?</v>
          </cell>
          <cell r="F2" t="str">
            <v>MÊS</v>
          </cell>
          <cell r="G2">
            <v>30</v>
          </cell>
          <cell r="I2">
            <v>12975</v>
          </cell>
          <cell r="K2">
            <v>389250</v>
          </cell>
        </row>
        <row r="4">
          <cell r="C4" t="str">
            <v>cód - comp.</v>
          </cell>
          <cell r="D4" t="str">
            <v>componentes</v>
          </cell>
          <cell r="E4" t="str">
            <v>desig.</v>
          </cell>
          <cell r="F4" t="str">
            <v>unidade</v>
          </cell>
          <cell r="G4" t="str">
            <v>coef.</v>
          </cell>
          <cell r="H4" t="str">
            <v>Valor Unitário</v>
          </cell>
          <cell r="I4" t="str">
            <v>Valor unit. c/ BDI</v>
          </cell>
          <cell r="J4" t="str">
            <v>Custo p/ Serv. X comp</v>
          </cell>
          <cell r="K4" t="str">
            <v>Quant. Total x comp.</v>
          </cell>
          <cell r="L4" t="str">
            <v>Quant. Total x comp.</v>
          </cell>
        </row>
        <row r="5">
          <cell r="C5">
            <v>3000009</v>
          </cell>
          <cell r="D5" t="str">
            <v>Controle de qualidade de materiais - aferição de equipamentos - global</v>
          </cell>
          <cell r="E5" t="str">
            <v>EMPR.</v>
          </cell>
          <cell r="F5" t="str">
            <v>MÊS</v>
          </cell>
          <cell r="G5">
            <v>1</v>
          </cell>
          <cell r="H5">
            <v>12975</v>
          </cell>
          <cell r="I5">
            <v>12975</v>
          </cell>
          <cell r="J5">
            <v>12975</v>
          </cell>
          <cell r="K5">
            <v>30</v>
          </cell>
          <cell r="L5">
            <v>389250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F34" t="str">
            <v>TOTAL (C/taxa):</v>
          </cell>
          <cell r="I34">
            <v>1</v>
          </cell>
          <cell r="J34">
            <v>12975</v>
          </cell>
          <cell r="L34">
            <v>389250</v>
          </cell>
        </row>
        <row r="35">
          <cell r="F35" t="str">
            <v>BDI (%) EMPREITADA:</v>
          </cell>
          <cell r="I35">
            <v>0</v>
          </cell>
          <cell r="J35">
            <v>0</v>
          </cell>
          <cell r="L35">
            <v>0</v>
          </cell>
        </row>
        <row r="36">
          <cell r="F36" t="str">
            <v>BDI (%) EQUIPAMENTOS:</v>
          </cell>
          <cell r="J36">
            <v>0</v>
          </cell>
        </row>
        <row r="37">
          <cell r="F37" t="str">
            <v>BDI (%) MÃO DE OBRA:</v>
          </cell>
          <cell r="J37">
            <v>0</v>
          </cell>
        </row>
        <row r="38">
          <cell r="F38" t="str">
            <v>BDI (%) MATERIAL:</v>
          </cell>
          <cell r="J38">
            <v>0</v>
          </cell>
        </row>
        <row r="39">
          <cell r="F39" t="str">
            <v>TOTAL TAXA:</v>
          </cell>
          <cell r="I39">
            <v>0</v>
          </cell>
          <cell r="J39">
            <v>0</v>
          </cell>
        </row>
        <row r="40">
          <cell r="C40" t="str">
            <v>PREÇO TOTAL (c/ taxa):</v>
          </cell>
          <cell r="I40">
            <v>1</v>
          </cell>
          <cell r="J40">
            <v>12975</v>
          </cell>
        </row>
        <row r="41">
          <cell r="C41" t="str">
            <v>Obs.</v>
          </cell>
        </row>
        <row r="45">
          <cell r="C45" t="str">
            <v>cód - serv</v>
          </cell>
          <cell r="D45" t="str">
            <v>Descrição</v>
          </cell>
          <cell r="F45" t="str">
            <v>unidade</v>
          </cell>
          <cell r="G45" t="str">
            <v>Quantidade do Serviço</v>
          </cell>
          <cell r="I45" t="str">
            <v>Valor Unitario do Serviço</v>
          </cell>
          <cell r="K45" t="str">
            <v>Valor Total</v>
          </cell>
        </row>
        <row r="46">
          <cell r="C46">
            <v>120201</v>
          </cell>
          <cell r="D46" t="str">
            <v>EQUIPE TOPOGRÁFICA</v>
          </cell>
          <cell r="E46" t="e">
            <v>#NAME?</v>
          </cell>
          <cell r="F46" t="str">
            <v>MÊS</v>
          </cell>
          <cell r="G46">
            <v>30</v>
          </cell>
          <cell r="I46">
            <v>16000</v>
          </cell>
          <cell r="K46">
            <v>480000</v>
          </cell>
        </row>
        <row r="48">
          <cell r="C48" t="str">
            <v>cód - comp.</v>
          </cell>
          <cell r="D48" t="str">
            <v>componentes</v>
          </cell>
          <cell r="E48" t="str">
            <v>desig.</v>
          </cell>
          <cell r="F48" t="str">
            <v>unidade</v>
          </cell>
          <cell r="G48" t="str">
            <v>coef.</v>
          </cell>
          <cell r="H48" t="str">
            <v>Valor Unitário</v>
          </cell>
          <cell r="I48" t="str">
            <v>Valor unit. c/ BDI</v>
          </cell>
          <cell r="J48" t="str">
            <v>Custo p/ Serv. X comp</v>
          </cell>
          <cell r="K48" t="str">
            <v>Quant. Total x comp.</v>
          </cell>
          <cell r="L48" t="str">
            <v>Quant. Total x comp.</v>
          </cell>
        </row>
        <row r="49">
          <cell r="C49">
            <v>3000005</v>
          </cell>
          <cell r="D49" t="str">
            <v>Serviços técnicos - elaboração de projeto executivopara acompanhamento topográfico</v>
          </cell>
          <cell r="E49" t="str">
            <v>EMPR.</v>
          </cell>
          <cell r="F49" t="str">
            <v>TAG</v>
          </cell>
          <cell r="G49">
            <v>1</v>
          </cell>
          <cell r="H49">
            <v>16000</v>
          </cell>
          <cell r="I49">
            <v>16000</v>
          </cell>
          <cell r="J49">
            <v>16000</v>
          </cell>
          <cell r="K49">
            <v>30</v>
          </cell>
          <cell r="L49">
            <v>480000</v>
          </cell>
        </row>
        <row r="50"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  <row r="61"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F78" t="str">
            <v>TOTAL (C/taxa):</v>
          </cell>
          <cell r="I78">
            <v>1</v>
          </cell>
          <cell r="J78">
            <v>16000</v>
          </cell>
          <cell r="L78">
            <v>480000</v>
          </cell>
        </row>
        <row r="79">
          <cell r="F79" t="str">
            <v>BDI (%) EMPREITADA:</v>
          </cell>
          <cell r="I79">
            <v>0</v>
          </cell>
          <cell r="J79">
            <v>0</v>
          </cell>
          <cell r="L79">
            <v>0</v>
          </cell>
        </row>
        <row r="80">
          <cell r="F80" t="str">
            <v>BDI (%) EQUIPAMENTOS:</v>
          </cell>
          <cell r="J80">
            <v>0</v>
          </cell>
        </row>
        <row r="81">
          <cell r="F81" t="str">
            <v>BDI (%) MÃO DE OBRA:</v>
          </cell>
          <cell r="J81">
            <v>0</v>
          </cell>
        </row>
        <row r="82">
          <cell r="F82" t="str">
            <v>BDI (%) MATERIAL:</v>
          </cell>
          <cell r="J82">
            <v>0</v>
          </cell>
        </row>
        <row r="83">
          <cell r="F83" t="str">
            <v>TOTAL TAXA:</v>
          </cell>
          <cell r="I83">
            <v>0</v>
          </cell>
          <cell r="J83">
            <v>0</v>
          </cell>
        </row>
        <row r="84">
          <cell r="C84" t="str">
            <v>PREÇO TOTAL (c/ taxa):</v>
          </cell>
          <cell r="I84">
            <v>1</v>
          </cell>
          <cell r="J84">
            <v>16000</v>
          </cell>
        </row>
        <row r="85">
          <cell r="C85" t="str">
            <v>Obs.</v>
          </cell>
        </row>
        <row r="89">
          <cell r="C89" t="str">
            <v>cód - serv</v>
          </cell>
          <cell r="D89" t="str">
            <v>Descrição</v>
          </cell>
          <cell r="F89" t="str">
            <v>unidade</v>
          </cell>
          <cell r="G89" t="str">
            <v>Quantidade do Serviço</v>
          </cell>
          <cell r="I89" t="str">
            <v>Valor Unitario do Serviço</v>
          </cell>
          <cell r="K89" t="str">
            <v>Valor Total</v>
          </cell>
        </row>
        <row r="90">
          <cell r="C90">
            <v>130101</v>
          </cell>
          <cell r="D90" t="str">
            <v>EQUIPE PERMANENTE 1</v>
          </cell>
          <cell r="E90" t="e">
            <v>#NAME?</v>
          </cell>
          <cell r="F90" t="str">
            <v>MÊS</v>
          </cell>
          <cell r="G90">
            <v>30</v>
          </cell>
          <cell r="I90">
            <v>36084.989999999991</v>
          </cell>
          <cell r="K90">
            <v>1082549.6999999997</v>
          </cell>
        </row>
        <row r="92">
          <cell r="C92" t="str">
            <v>cód - comp.</v>
          </cell>
          <cell r="D92" t="str">
            <v>componentes</v>
          </cell>
          <cell r="E92" t="str">
            <v>desig.</v>
          </cell>
          <cell r="F92" t="str">
            <v>unidade</v>
          </cell>
          <cell r="G92" t="str">
            <v>coef.</v>
          </cell>
          <cell r="H92" t="str">
            <v>Valor Unitário</v>
          </cell>
          <cell r="I92" t="str">
            <v>Valor unit. c/ ENCARGOS</v>
          </cell>
          <cell r="J92" t="str">
            <v>Custo p/ Serv. X comp</v>
          </cell>
          <cell r="K92" t="str">
            <v>Quant. Total x comp.</v>
          </cell>
          <cell r="L92" t="str">
            <v>Quant. Total x comp.</v>
          </cell>
        </row>
        <row r="93">
          <cell r="C93">
            <v>3000738</v>
          </cell>
          <cell r="D93" t="str">
            <v>Pessoal-Equipe Permanente</v>
          </cell>
          <cell r="E93" t="str">
            <v>M.O.</v>
          </cell>
          <cell r="F93" t="str">
            <v>MÊS</v>
          </cell>
          <cell r="G93">
            <v>1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C94" t="str">
            <v>M1103</v>
          </cell>
          <cell r="D94" t="str">
            <v>Engenheiro Coordenador De Obra</v>
          </cell>
          <cell r="E94" t="str">
            <v>M.O.</v>
          </cell>
          <cell r="F94" t="str">
            <v>MÊS</v>
          </cell>
          <cell r="G94">
            <v>1</v>
          </cell>
          <cell r="H94">
            <v>6500</v>
          </cell>
          <cell r="I94">
            <v>11121.499999999998</v>
          </cell>
          <cell r="J94">
            <v>11121.499999999998</v>
          </cell>
          <cell r="K94">
            <v>30</v>
          </cell>
          <cell r="L94">
            <v>333644.99999999994</v>
          </cell>
        </row>
        <row r="95">
          <cell r="C95" t="str">
            <v>M1105</v>
          </cell>
          <cell r="D95" t="str">
            <v>Engenheiro Civil Júnior</v>
          </cell>
          <cell r="E95" t="str">
            <v>M.O.</v>
          </cell>
          <cell r="F95" t="str">
            <v>MÊS</v>
          </cell>
          <cell r="G95">
            <v>1</v>
          </cell>
          <cell r="H95">
            <v>4500</v>
          </cell>
          <cell r="I95">
            <v>7699.4999999999991</v>
          </cell>
          <cell r="J95">
            <v>7699.4999999999991</v>
          </cell>
          <cell r="K95">
            <v>30</v>
          </cell>
          <cell r="L95">
            <v>230984.99999999997</v>
          </cell>
        </row>
        <row r="96">
          <cell r="C96" t="str">
            <v>M1006</v>
          </cell>
          <cell r="D96" t="str">
            <v>Tecnico De Planejamento</v>
          </cell>
          <cell r="E96" t="str">
            <v>M.O.</v>
          </cell>
          <cell r="F96" t="str">
            <v>MÊS</v>
          </cell>
          <cell r="G96">
            <v>1</v>
          </cell>
          <cell r="H96">
            <v>2500</v>
          </cell>
          <cell r="I96">
            <v>4277.5</v>
          </cell>
          <cell r="J96">
            <v>4277.5</v>
          </cell>
          <cell r="K96">
            <v>30</v>
          </cell>
          <cell r="L96">
            <v>128325</v>
          </cell>
        </row>
        <row r="97"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C98" t="str">
            <v>M1106</v>
          </cell>
          <cell r="D98" t="str">
            <v>Encarregado De Obra - Infra</v>
          </cell>
          <cell r="E98" t="str">
            <v>M.O.</v>
          </cell>
          <cell r="F98" t="str">
            <v>MÊS</v>
          </cell>
          <cell r="G98">
            <v>1</v>
          </cell>
          <cell r="H98">
            <v>2000</v>
          </cell>
          <cell r="I98">
            <v>3421.9999999999995</v>
          </cell>
          <cell r="J98">
            <v>3421.9999999999995</v>
          </cell>
          <cell r="K98">
            <v>30</v>
          </cell>
          <cell r="L98">
            <v>102659.99999999999</v>
          </cell>
        </row>
        <row r="99">
          <cell r="C99" t="str">
            <v>M1107</v>
          </cell>
          <cell r="D99" t="str">
            <v>Líder De Campo - Predial</v>
          </cell>
          <cell r="E99" t="str">
            <v>M.O.</v>
          </cell>
          <cell r="F99" t="str">
            <v>MÊS</v>
          </cell>
          <cell r="G99">
            <v>1</v>
          </cell>
          <cell r="H99">
            <v>1500</v>
          </cell>
          <cell r="I99">
            <v>2566.5</v>
          </cell>
          <cell r="J99">
            <v>2566.5</v>
          </cell>
          <cell r="K99">
            <v>30</v>
          </cell>
          <cell r="L99">
            <v>76995</v>
          </cell>
        </row>
        <row r="100"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C101" t="str">
            <v>M1109</v>
          </cell>
          <cell r="D101" t="str">
            <v>Assistente Administrativo De Obra</v>
          </cell>
          <cell r="E101" t="str">
            <v>M.O.</v>
          </cell>
          <cell r="F101" t="str">
            <v>MÊS</v>
          </cell>
          <cell r="G101">
            <v>1</v>
          </cell>
          <cell r="H101">
            <v>1400</v>
          </cell>
          <cell r="I101">
            <v>2395.3999999999996</v>
          </cell>
          <cell r="J101">
            <v>2395.3999999999996</v>
          </cell>
          <cell r="K101">
            <v>30</v>
          </cell>
          <cell r="L101">
            <v>71861.999999999985</v>
          </cell>
        </row>
        <row r="102">
          <cell r="C102">
            <v>3002011</v>
          </cell>
          <cell r="D102" t="str">
            <v>Técnico De Segurança Do Trabalho</v>
          </cell>
          <cell r="E102" t="str">
            <v>M.O.</v>
          </cell>
          <cell r="F102" t="str">
            <v>MÊS</v>
          </cell>
          <cell r="G102">
            <v>1</v>
          </cell>
          <cell r="H102">
            <v>1740</v>
          </cell>
          <cell r="I102">
            <v>2977.14</v>
          </cell>
          <cell r="J102">
            <v>2977.14</v>
          </cell>
          <cell r="K102">
            <v>30</v>
          </cell>
          <cell r="L102">
            <v>89314.2</v>
          </cell>
        </row>
        <row r="103">
          <cell r="C103" t="str">
            <v>M1004</v>
          </cell>
          <cell r="D103" t="str">
            <v>Estagiário Engenharia Civil</v>
          </cell>
          <cell r="E103" t="str">
            <v>M.O.</v>
          </cell>
          <cell r="F103" t="str">
            <v>MÊS</v>
          </cell>
          <cell r="G103">
            <v>1</v>
          </cell>
          <cell r="H103">
            <v>950</v>
          </cell>
          <cell r="I103">
            <v>1625.4499999999998</v>
          </cell>
          <cell r="J103">
            <v>1625.4499999999998</v>
          </cell>
          <cell r="K103">
            <v>30</v>
          </cell>
          <cell r="L103">
            <v>48763.499999999993</v>
          </cell>
        </row>
        <row r="104"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F122" t="str">
            <v>TOTAL (C/taxa):</v>
          </cell>
          <cell r="I122">
            <v>0.28899994152693387</v>
          </cell>
          <cell r="J122">
            <v>10428.55999999999</v>
          </cell>
          <cell r="L122">
            <v>1082549.6999999997</v>
          </cell>
        </row>
        <row r="123">
          <cell r="F123" t="str">
            <v>BDI (%) EMPREITADA:</v>
          </cell>
          <cell r="J123">
            <v>0</v>
          </cell>
          <cell r="L123">
            <v>0</v>
          </cell>
        </row>
        <row r="124">
          <cell r="F124" t="str">
            <v>BDI (%) EQUIPAMENTOS:</v>
          </cell>
          <cell r="J124">
            <v>0</v>
          </cell>
        </row>
        <row r="125">
          <cell r="F125" t="str">
            <v>BDI (%) MÃO DE OBRA (Encargos sociais):</v>
          </cell>
          <cell r="I125">
            <v>0.71099999999999997</v>
          </cell>
          <cell r="J125">
            <v>25656.43</v>
          </cell>
        </row>
        <row r="126">
          <cell r="F126" t="str">
            <v>BDI (%) MATERIAL:</v>
          </cell>
          <cell r="J126">
            <v>0</v>
          </cell>
        </row>
        <row r="127">
          <cell r="F127" t="str">
            <v>TOTAL TAXA:</v>
          </cell>
          <cell r="I127">
            <v>0.71100005847306613</v>
          </cell>
          <cell r="J127">
            <v>25656.43</v>
          </cell>
        </row>
        <row r="128">
          <cell r="C128" t="str">
            <v>PREÇO TOTAL (c/ taxa):</v>
          </cell>
          <cell r="I128">
            <v>1</v>
          </cell>
          <cell r="J128">
            <v>36084.989999999991</v>
          </cell>
        </row>
        <row r="129">
          <cell r="C129" t="str">
            <v>Obs.</v>
          </cell>
        </row>
        <row r="133">
          <cell r="C133" t="str">
            <v>cód - serv</v>
          </cell>
          <cell r="D133" t="str">
            <v>Descrição</v>
          </cell>
          <cell r="F133" t="str">
            <v>unidade</v>
          </cell>
          <cell r="G133" t="str">
            <v>Quantidade do Serviço</v>
          </cell>
          <cell r="I133" t="str">
            <v>Valor Unitario do Serviço</v>
          </cell>
          <cell r="K133" t="str">
            <v>Valor Total</v>
          </cell>
        </row>
        <row r="134">
          <cell r="C134">
            <v>140101</v>
          </cell>
          <cell r="D134" t="str">
            <v>EQUIPAMENTOS E SOFTWARE DE INFORMATICA</v>
          </cell>
          <cell r="E134" t="e">
            <v>#NAME?</v>
          </cell>
          <cell r="F134" t="str">
            <v>MÊS</v>
          </cell>
          <cell r="G134">
            <v>30</v>
          </cell>
          <cell r="I134">
            <v>1041.4000000000001</v>
          </cell>
          <cell r="K134">
            <v>31242.000000000004</v>
          </cell>
        </row>
        <row r="136">
          <cell r="C136" t="str">
            <v>cód - comp.</v>
          </cell>
          <cell r="D136" t="str">
            <v>componentes</v>
          </cell>
          <cell r="E136" t="str">
            <v>desig.</v>
          </cell>
          <cell r="F136" t="str">
            <v>unidade</v>
          </cell>
          <cell r="G136" t="str">
            <v>coef.</v>
          </cell>
          <cell r="H136" t="str">
            <v>Valor Unitário</v>
          </cell>
          <cell r="I136" t="str">
            <v>Valor unit. c/ BDI</v>
          </cell>
          <cell r="J136" t="str">
            <v>Custo p/ Serv. X comp</v>
          </cell>
          <cell r="K136" t="str">
            <v>Quant. Total x comp.</v>
          </cell>
          <cell r="L136" t="str">
            <v>Quant. Total x comp.</v>
          </cell>
        </row>
        <row r="137">
          <cell r="C137">
            <v>3002204</v>
          </cell>
          <cell r="D137" t="str">
            <v>Locação equipamentos de informática - mensal</v>
          </cell>
          <cell r="E137" t="str">
            <v>EMPR.</v>
          </cell>
          <cell r="F137" t="str">
            <v>MÊS</v>
          </cell>
          <cell r="G137">
            <v>1</v>
          </cell>
          <cell r="H137">
            <v>1041.4000000000001</v>
          </cell>
          <cell r="I137">
            <v>1041.4000000000001</v>
          </cell>
          <cell r="J137">
            <v>1041.4000000000001</v>
          </cell>
          <cell r="K137">
            <v>30</v>
          </cell>
          <cell r="L137">
            <v>31242.000000000004</v>
          </cell>
        </row>
        <row r="138"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F166" t="str">
            <v>TOTAL (C/taxa):</v>
          </cell>
          <cell r="I166">
            <v>1</v>
          </cell>
          <cell r="J166">
            <v>1041.4000000000001</v>
          </cell>
          <cell r="L166">
            <v>31242.000000000004</v>
          </cell>
        </row>
        <row r="167">
          <cell r="F167" t="str">
            <v>BDI (%) EMPREITADA:</v>
          </cell>
          <cell r="J167">
            <v>0</v>
          </cell>
          <cell r="L167">
            <v>0</v>
          </cell>
        </row>
        <row r="168">
          <cell r="F168" t="str">
            <v>BDI (%) EQUIPAMENTOS:</v>
          </cell>
          <cell r="J168">
            <v>0</v>
          </cell>
        </row>
        <row r="169">
          <cell r="F169" t="str">
            <v>BDI (%) MÃO DE OBRA:</v>
          </cell>
          <cell r="J169">
            <v>0</v>
          </cell>
        </row>
        <row r="170">
          <cell r="F170" t="str">
            <v>BDI (%) MATERIAL:</v>
          </cell>
          <cell r="J170">
            <v>0</v>
          </cell>
        </row>
        <row r="171">
          <cell r="F171" t="str">
            <v>TOTAL TAXA:</v>
          </cell>
          <cell r="I171">
            <v>0</v>
          </cell>
          <cell r="J171">
            <v>0</v>
          </cell>
        </row>
        <row r="172">
          <cell r="C172" t="str">
            <v>PREÇO TOTAL (c/ taxa):</v>
          </cell>
          <cell r="I172">
            <v>1</v>
          </cell>
          <cell r="J172">
            <v>1041.4000000000001</v>
          </cell>
        </row>
        <row r="173">
          <cell r="C173" t="str">
            <v>Obs.</v>
          </cell>
        </row>
        <row r="177">
          <cell r="C177" t="str">
            <v>cód - serv</v>
          </cell>
          <cell r="D177" t="str">
            <v>Descrição</v>
          </cell>
          <cell r="F177" t="str">
            <v>unidade</v>
          </cell>
          <cell r="G177" t="str">
            <v>Quantidade do Serviço</v>
          </cell>
          <cell r="I177" t="str">
            <v>Valor Unitario do Serviço</v>
          </cell>
          <cell r="K177" t="str">
            <v>Valor Total</v>
          </cell>
        </row>
        <row r="178">
          <cell r="C178">
            <v>140102</v>
          </cell>
          <cell r="D178" t="str">
            <v>TELECOM / INTERNET</v>
          </cell>
          <cell r="E178" t="e">
            <v>#NAME?</v>
          </cell>
          <cell r="F178" t="str">
            <v>MÊS</v>
          </cell>
          <cell r="G178">
            <v>30</v>
          </cell>
          <cell r="I178">
            <v>3000</v>
          </cell>
          <cell r="K178">
            <v>90000</v>
          </cell>
        </row>
        <row r="180">
          <cell r="C180" t="str">
            <v>cód - comp.</v>
          </cell>
          <cell r="D180" t="str">
            <v>componentes</v>
          </cell>
          <cell r="E180" t="str">
            <v>desig.</v>
          </cell>
          <cell r="F180" t="str">
            <v>unidade</v>
          </cell>
          <cell r="G180" t="str">
            <v>coef.</v>
          </cell>
          <cell r="H180" t="str">
            <v>Valor Unitário</v>
          </cell>
          <cell r="I180" t="str">
            <v>Valor unit. c/ BDI</v>
          </cell>
          <cell r="J180" t="str">
            <v>Custo p/ Serv. X comp</v>
          </cell>
          <cell r="K180" t="str">
            <v>Quant. Total x comp.</v>
          </cell>
          <cell r="L180" t="str">
            <v>Quant. Total x comp.</v>
          </cell>
        </row>
        <row r="181">
          <cell r="C181">
            <v>3000411</v>
          </cell>
          <cell r="D181" t="str">
            <v>Gastos Com Telecom E Sistema Internet</v>
          </cell>
          <cell r="E181" t="str">
            <v>EMPR.</v>
          </cell>
          <cell r="F181" t="str">
            <v>MÊS</v>
          </cell>
          <cell r="G181">
            <v>1</v>
          </cell>
          <cell r="H181">
            <v>3000</v>
          </cell>
          <cell r="I181">
            <v>3000</v>
          </cell>
          <cell r="J181">
            <v>3000</v>
          </cell>
          <cell r="K181">
            <v>30</v>
          </cell>
          <cell r="L181">
            <v>90000</v>
          </cell>
        </row>
        <row r="182"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F210" t="str">
            <v>TOTAL (C/taxa):</v>
          </cell>
          <cell r="I210">
            <v>1</v>
          </cell>
          <cell r="J210">
            <v>3000</v>
          </cell>
          <cell r="L210">
            <v>90000</v>
          </cell>
        </row>
        <row r="211">
          <cell r="F211" t="str">
            <v>BDI (%) EMPREITADA:</v>
          </cell>
          <cell r="J211">
            <v>0</v>
          </cell>
          <cell r="L211">
            <v>0</v>
          </cell>
        </row>
        <row r="212">
          <cell r="F212" t="str">
            <v>BDI (%) EQUIPAMENTOS:</v>
          </cell>
          <cell r="J212">
            <v>0</v>
          </cell>
        </row>
        <row r="213">
          <cell r="F213" t="str">
            <v>BDI (%) MÃO DE OBRA:</v>
          </cell>
          <cell r="J213">
            <v>0</v>
          </cell>
        </row>
        <row r="214">
          <cell r="F214" t="str">
            <v>BDI (%) MATERIAL:</v>
          </cell>
          <cell r="J214">
            <v>0</v>
          </cell>
        </row>
        <row r="215">
          <cell r="F215" t="str">
            <v>TOTAL TAXA:</v>
          </cell>
          <cell r="I215">
            <v>0</v>
          </cell>
          <cell r="J215">
            <v>0</v>
          </cell>
        </row>
        <row r="216">
          <cell r="C216" t="str">
            <v>PREÇO TOTAL (c/ taxa):</v>
          </cell>
          <cell r="I216">
            <v>1</v>
          </cell>
          <cell r="J216">
            <v>3000</v>
          </cell>
        </row>
        <row r="217">
          <cell r="C217" t="str">
            <v>Obs.</v>
          </cell>
        </row>
        <row r="221">
          <cell r="C221" t="str">
            <v>cód - serv</v>
          </cell>
          <cell r="D221" t="str">
            <v>Descrição</v>
          </cell>
          <cell r="F221" t="str">
            <v>unidade</v>
          </cell>
          <cell r="G221" t="str">
            <v>Quantidade do Serviço</v>
          </cell>
          <cell r="I221" t="str">
            <v>Valor Unitario do Serviço</v>
          </cell>
          <cell r="K221" t="str">
            <v>Valor Total</v>
          </cell>
        </row>
        <row r="222">
          <cell r="C222">
            <v>140201</v>
          </cell>
          <cell r="D222" t="str">
            <v>CONSUMO DE TELEFONE</v>
          </cell>
          <cell r="E222" t="e">
            <v>#NAME?</v>
          </cell>
          <cell r="F222" t="str">
            <v>MÊS</v>
          </cell>
          <cell r="G222">
            <v>30</v>
          </cell>
          <cell r="I222">
            <v>800</v>
          </cell>
          <cell r="K222">
            <v>24000</v>
          </cell>
        </row>
        <row r="224">
          <cell r="C224" t="str">
            <v>cód - comp.</v>
          </cell>
          <cell r="D224" t="str">
            <v>componentes</v>
          </cell>
          <cell r="E224" t="str">
            <v>desig.</v>
          </cell>
          <cell r="F224" t="str">
            <v>unidade</v>
          </cell>
          <cell r="G224" t="str">
            <v>coef.</v>
          </cell>
          <cell r="H224" t="str">
            <v>Valor Unitário</v>
          </cell>
          <cell r="I224" t="str">
            <v>Valor unit. c/ BDI</v>
          </cell>
          <cell r="J224" t="str">
            <v>Custo p/ Serv. X comp</v>
          </cell>
          <cell r="K224" t="str">
            <v>Quant. Total x comp.</v>
          </cell>
          <cell r="L224" t="str">
            <v>Quant. Total x comp.</v>
          </cell>
        </row>
        <row r="225">
          <cell r="C225">
            <v>3000208</v>
          </cell>
          <cell r="D225" t="str">
            <v>Administração - planejamento de gastos para consumo de telefone</v>
          </cell>
          <cell r="E225" t="str">
            <v>EMPR.</v>
          </cell>
          <cell r="F225" t="str">
            <v>MON</v>
          </cell>
          <cell r="G225">
            <v>1</v>
          </cell>
          <cell r="H225">
            <v>800</v>
          </cell>
          <cell r="I225">
            <v>800</v>
          </cell>
          <cell r="J225">
            <v>800</v>
          </cell>
          <cell r="K225">
            <v>30</v>
          </cell>
          <cell r="L225">
            <v>24000</v>
          </cell>
        </row>
        <row r="226"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F254" t="str">
            <v>TOTAL (C/taxa):</v>
          </cell>
          <cell r="I254">
            <v>1</v>
          </cell>
          <cell r="J254">
            <v>800</v>
          </cell>
          <cell r="L254">
            <v>24000</v>
          </cell>
        </row>
        <row r="255">
          <cell r="F255" t="str">
            <v>BDI (%) EMPREITADA:</v>
          </cell>
          <cell r="J255">
            <v>0</v>
          </cell>
          <cell r="L255">
            <v>0</v>
          </cell>
        </row>
        <row r="256">
          <cell r="F256" t="str">
            <v>BDI (%) EQUIPAMENTOS:</v>
          </cell>
          <cell r="J256">
            <v>0</v>
          </cell>
        </row>
        <row r="257">
          <cell r="F257" t="str">
            <v>BDI (%) MÃO DE OBRA:</v>
          </cell>
          <cell r="J257">
            <v>0</v>
          </cell>
        </row>
        <row r="258">
          <cell r="F258" t="str">
            <v>BDI (%) MATERIAL:</v>
          </cell>
          <cell r="J258">
            <v>0</v>
          </cell>
        </row>
        <row r="259">
          <cell r="F259" t="str">
            <v>TOTAL TAXA:</v>
          </cell>
          <cell r="I259">
            <v>0</v>
          </cell>
          <cell r="J259">
            <v>0</v>
          </cell>
        </row>
        <row r="260">
          <cell r="C260" t="str">
            <v>PREÇO TOTAL (c/ taxa):</v>
          </cell>
          <cell r="I260">
            <v>1</v>
          </cell>
          <cell r="J260">
            <v>800</v>
          </cell>
        </row>
        <row r="261">
          <cell r="C261" t="str">
            <v>Obs.</v>
          </cell>
        </row>
        <row r="265">
          <cell r="C265" t="str">
            <v>cód - serv</v>
          </cell>
          <cell r="D265" t="str">
            <v>Descrição</v>
          </cell>
          <cell r="F265" t="str">
            <v>unidade</v>
          </cell>
          <cell r="G265" t="str">
            <v>Quantidade do Serviço</v>
          </cell>
          <cell r="I265" t="str">
            <v>Valor Unitario do Serviço</v>
          </cell>
          <cell r="K265" t="str">
            <v>Valor Total</v>
          </cell>
        </row>
        <row r="266">
          <cell r="C266">
            <v>140202</v>
          </cell>
          <cell r="D266" t="str">
            <v>CONSUMO DE AGUA E ESGOTO</v>
          </cell>
          <cell r="E266" t="e">
            <v>#NAME?</v>
          </cell>
          <cell r="F266" t="str">
            <v>MÊS</v>
          </cell>
          <cell r="G266">
            <v>30</v>
          </cell>
          <cell r="I266">
            <v>800</v>
          </cell>
          <cell r="K266">
            <v>24000</v>
          </cell>
        </row>
        <row r="268">
          <cell r="C268" t="str">
            <v>cód - comp.</v>
          </cell>
          <cell r="D268" t="str">
            <v>componentes</v>
          </cell>
          <cell r="E268" t="str">
            <v>desig.</v>
          </cell>
          <cell r="F268" t="str">
            <v>unidade</v>
          </cell>
          <cell r="G268" t="str">
            <v>coef.</v>
          </cell>
          <cell r="H268" t="str">
            <v>Valor Unitário</v>
          </cell>
          <cell r="I268" t="str">
            <v>Valor unit. c/ BDI</v>
          </cell>
          <cell r="J268" t="str">
            <v>Custo p/ Serv. X comp</v>
          </cell>
          <cell r="K268" t="str">
            <v>Quant. Total x comp.</v>
          </cell>
          <cell r="L268" t="str">
            <v>Quant. Total x comp.</v>
          </cell>
        </row>
        <row r="269">
          <cell r="C269">
            <v>3001111</v>
          </cell>
          <cell r="D269" t="str">
            <v>Consumo de água</v>
          </cell>
          <cell r="E269" t="str">
            <v>EMPR.</v>
          </cell>
          <cell r="F269" t="str">
            <v>MON</v>
          </cell>
          <cell r="G269">
            <v>1</v>
          </cell>
          <cell r="H269">
            <v>800</v>
          </cell>
          <cell r="I269">
            <v>800</v>
          </cell>
          <cell r="J269">
            <v>800</v>
          </cell>
          <cell r="K269">
            <v>30</v>
          </cell>
          <cell r="L269">
            <v>24000</v>
          </cell>
        </row>
        <row r="270"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F298" t="str">
            <v>TOTAL (C/taxa):</v>
          </cell>
          <cell r="I298">
            <v>1</v>
          </cell>
          <cell r="J298">
            <v>800</v>
          </cell>
          <cell r="L298">
            <v>24000</v>
          </cell>
        </row>
        <row r="299">
          <cell r="F299" t="str">
            <v>BDI (%) EMPREITADA:</v>
          </cell>
          <cell r="J299">
            <v>0</v>
          </cell>
          <cell r="L299">
            <v>0</v>
          </cell>
        </row>
        <row r="300">
          <cell r="F300" t="str">
            <v>BDI (%) EQUIPAMENTOS:</v>
          </cell>
          <cell r="J300">
            <v>0</v>
          </cell>
        </row>
        <row r="301">
          <cell r="F301" t="str">
            <v>BDI (%) MÃO DE OBRA:</v>
          </cell>
          <cell r="J301">
            <v>0</v>
          </cell>
        </row>
        <row r="302">
          <cell r="F302" t="str">
            <v>BDI (%) MATERIAL:</v>
          </cell>
          <cell r="J302">
            <v>0</v>
          </cell>
        </row>
        <row r="303">
          <cell r="F303" t="str">
            <v>TOTAL TAXA:</v>
          </cell>
          <cell r="I303">
            <v>0</v>
          </cell>
          <cell r="J303">
            <v>0</v>
          </cell>
        </row>
        <row r="304">
          <cell r="C304" t="str">
            <v>PREÇO TOTAL (c/ taxa):</v>
          </cell>
          <cell r="I304">
            <v>1</v>
          </cell>
          <cell r="J304">
            <v>800</v>
          </cell>
        </row>
        <row r="305">
          <cell r="C305" t="str">
            <v>Obs.</v>
          </cell>
        </row>
        <row r="309">
          <cell r="C309" t="str">
            <v>cód - serv</v>
          </cell>
          <cell r="D309" t="str">
            <v>Descrição</v>
          </cell>
          <cell r="F309" t="str">
            <v>unidade</v>
          </cell>
          <cell r="G309" t="str">
            <v>Quantidade do Serviço</v>
          </cell>
          <cell r="I309" t="str">
            <v>Valor Unitario do Serviço</v>
          </cell>
          <cell r="K309" t="str">
            <v>Valor Total</v>
          </cell>
        </row>
        <row r="310">
          <cell r="C310">
            <v>140203</v>
          </cell>
          <cell r="D310" t="str">
            <v>CONSUMO DE ENERGIA ELÉTRICA E GÁS</v>
          </cell>
          <cell r="E310" t="e">
            <v>#NAME?</v>
          </cell>
          <cell r="F310" t="str">
            <v>MÊS</v>
          </cell>
          <cell r="G310">
            <v>30</v>
          </cell>
          <cell r="I310">
            <v>800</v>
          </cell>
          <cell r="K310">
            <v>24000</v>
          </cell>
        </row>
        <row r="312">
          <cell r="C312" t="str">
            <v>cód - comp.</v>
          </cell>
          <cell r="D312" t="str">
            <v>componentes</v>
          </cell>
          <cell r="E312" t="str">
            <v>desig.</v>
          </cell>
          <cell r="F312" t="str">
            <v>unidade</v>
          </cell>
          <cell r="G312" t="str">
            <v>coef.</v>
          </cell>
          <cell r="H312" t="str">
            <v>Valor Unitário</v>
          </cell>
          <cell r="I312" t="str">
            <v>Valor unit. c/ BDI</v>
          </cell>
          <cell r="J312" t="str">
            <v>Custo p/ Serv. X comp</v>
          </cell>
          <cell r="K312" t="str">
            <v>Quant. Total x comp.</v>
          </cell>
          <cell r="L312" t="str">
            <v>Quant. Total x comp.</v>
          </cell>
        </row>
        <row r="313">
          <cell r="C313">
            <v>3001339</v>
          </cell>
          <cell r="D313" t="str">
            <v>Energia elétrica e gás</v>
          </cell>
          <cell r="E313" t="str">
            <v>EMPR.</v>
          </cell>
          <cell r="F313" t="str">
            <v>UN</v>
          </cell>
          <cell r="G313">
            <v>1</v>
          </cell>
          <cell r="H313">
            <v>800</v>
          </cell>
          <cell r="I313">
            <v>800</v>
          </cell>
          <cell r="J313">
            <v>800</v>
          </cell>
          <cell r="K313">
            <v>30</v>
          </cell>
          <cell r="L313">
            <v>24000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F342" t="str">
            <v>TOTAL (C/taxa):</v>
          </cell>
          <cell r="I342">
            <v>1</v>
          </cell>
          <cell r="J342">
            <v>800</v>
          </cell>
          <cell r="L342">
            <v>24000</v>
          </cell>
        </row>
        <row r="343">
          <cell r="F343" t="str">
            <v>BDI (%) EMPREITADA:</v>
          </cell>
          <cell r="J343">
            <v>0</v>
          </cell>
          <cell r="L343">
            <v>0</v>
          </cell>
        </row>
        <row r="344">
          <cell r="F344" t="str">
            <v>BDI (%) EQUIPAMENTOS:</v>
          </cell>
          <cell r="J344">
            <v>0</v>
          </cell>
        </row>
        <row r="345">
          <cell r="F345" t="str">
            <v>BDI (%) MÃO DE OBRA:</v>
          </cell>
          <cell r="J345">
            <v>0</v>
          </cell>
        </row>
        <row r="346">
          <cell r="F346" t="str">
            <v>BDI (%) MATERIAL:</v>
          </cell>
          <cell r="J346">
            <v>0</v>
          </cell>
        </row>
        <row r="347">
          <cell r="F347" t="str">
            <v>TOTAL TAXA:</v>
          </cell>
          <cell r="I347">
            <v>0</v>
          </cell>
          <cell r="J347">
            <v>0</v>
          </cell>
        </row>
        <row r="348">
          <cell r="C348" t="str">
            <v>PREÇO TOTAL (c/ taxa):</v>
          </cell>
          <cell r="I348">
            <v>1</v>
          </cell>
          <cell r="J348">
            <v>800</v>
          </cell>
        </row>
        <row r="349">
          <cell r="C349" t="str">
            <v>Obs.</v>
          </cell>
        </row>
        <row r="353">
          <cell r="C353" t="str">
            <v>cód - serv</v>
          </cell>
          <cell r="D353" t="str">
            <v>Descrição</v>
          </cell>
          <cell r="F353" t="str">
            <v>unidade</v>
          </cell>
          <cell r="G353" t="str">
            <v>Quantidade do Serviço</v>
          </cell>
          <cell r="I353" t="str">
            <v>Valor Unitario do Serviço</v>
          </cell>
          <cell r="K353" t="str">
            <v>Valor Total</v>
          </cell>
        </row>
        <row r="354">
          <cell r="C354">
            <v>140204</v>
          </cell>
          <cell r="D354" t="str">
            <v>CONSUMO DE TELEFONE CELULAR</v>
          </cell>
          <cell r="E354" t="e">
            <v>#NAME?</v>
          </cell>
          <cell r="F354" t="str">
            <v>MÊS</v>
          </cell>
          <cell r="G354">
            <v>30</v>
          </cell>
          <cell r="I354">
            <v>300</v>
          </cell>
          <cell r="K354">
            <v>9000</v>
          </cell>
        </row>
        <row r="356">
          <cell r="C356" t="str">
            <v>cód - comp.</v>
          </cell>
          <cell r="D356" t="str">
            <v>componentes</v>
          </cell>
          <cell r="E356" t="str">
            <v>desig.</v>
          </cell>
          <cell r="F356" t="str">
            <v>unidade</v>
          </cell>
          <cell r="G356" t="str">
            <v>coef.</v>
          </cell>
          <cell r="H356" t="str">
            <v>Valor Unitário</v>
          </cell>
          <cell r="I356" t="str">
            <v>Valor unit. c/ BDI</v>
          </cell>
          <cell r="J356" t="str">
            <v>Custo p/ Serv. X comp</v>
          </cell>
          <cell r="K356" t="str">
            <v>Quant. Total x comp.</v>
          </cell>
          <cell r="L356" t="str">
            <v>Quant. Total x comp.</v>
          </cell>
        </row>
        <row r="357">
          <cell r="C357">
            <v>3000208</v>
          </cell>
          <cell r="D357" t="str">
            <v>Administração - planejamento de gastos para consumo de telefone</v>
          </cell>
          <cell r="E357" t="str">
            <v>EMPR.</v>
          </cell>
          <cell r="F357" t="str">
            <v>MON</v>
          </cell>
          <cell r="G357">
            <v>0.375</v>
          </cell>
          <cell r="H357">
            <v>800</v>
          </cell>
          <cell r="I357">
            <v>800</v>
          </cell>
          <cell r="J357">
            <v>300</v>
          </cell>
          <cell r="K357">
            <v>11.25</v>
          </cell>
          <cell r="L357">
            <v>9000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F386" t="str">
            <v>TOTAL (C/taxa):</v>
          </cell>
          <cell r="I386">
            <v>1</v>
          </cell>
          <cell r="J386">
            <v>300</v>
          </cell>
          <cell r="L386">
            <v>9000</v>
          </cell>
        </row>
        <row r="387">
          <cell r="F387" t="str">
            <v>BDI (%) EMPREITADA:</v>
          </cell>
          <cell r="J387">
            <v>0</v>
          </cell>
          <cell r="L387">
            <v>0</v>
          </cell>
        </row>
        <row r="388">
          <cell r="F388" t="str">
            <v>BDI (%) EQUIPAMENTOS:</v>
          </cell>
          <cell r="J388">
            <v>0</v>
          </cell>
        </row>
        <row r="389">
          <cell r="F389" t="str">
            <v>BDI (%) MÃO DE OBRA:</v>
          </cell>
          <cell r="J389">
            <v>0</v>
          </cell>
        </row>
        <row r="390">
          <cell r="F390" t="str">
            <v>BDI (%) MATERIAL:</v>
          </cell>
          <cell r="J390">
            <v>0</v>
          </cell>
        </row>
        <row r="391">
          <cell r="F391" t="str">
            <v>TOTAL TAXA:</v>
          </cell>
          <cell r="I391">
            <v>0</v>
          </cell>
          <cell r="J391">
            <v>0</v>
          </cell>
        </row>
        <row r="392">
          <cell r="C392" t="str">
            <v>PREÇO TOTAL (c/ taxa):</v>
          </cell>
          <cell r="I392">
            <v>1</v>
          </cell>
          <cell r="J392">
            <v>300</v>
          </cell>
        </row>
        <row r="393">
          <cell r="C393" t="str">
            <v>Obs.</v>
          </cell>
        </row>
        <row r="397">
          <cell r="C397" t="str">
            <v>cód - serv</v>
          </cell>
          <cell r="D397" t="str">
            <v>Descrição</v>
          </cell>
          <cell r="F397" t="str">
            <v>unidade</v>
          </cell>
          <cell r="G397" t="str">
            <v>Quantidade do Serviço</v>
          </cell>
          <cell r="I397" t="str">
            <v>Valor Unitario do Serviço</v>
          </cell>
          <cell r="K397" t="str">
            <v>Valor Total</v>
          </cell>
        </row>
        <row r="398">
          <cell r="C398">
            <v>140301</v>
          </cell>
          <cell r="D398" t="str">
            <v>MANUTENÇÃO ESCRITÓRIO / CÓPIAS E PLOTAGENS</v>
          </cell>
          <cell r="E398" t="e">
            <v>#NAME?</v>
          </cell>
          <cell r="F398" t="str">
            <v>MÊS</v>
          </cell>
          <cell r="G398">
            <v>30</v>
          </cell>
          <cell r="I398">
            <v>850</v>
          </cell>
          <cell r="K398">
            <v>25500</v>
          </cell>
        </row>
        <row r="400">
          <cell r="C400" t="str">
            <v>cód - comp.</v>
          </cell>
          <cell r="D400" t="str">
            <v>componentes</v>
          </cell>
          <cell r="E400" t="str">
            <v>desig.</v>
          </cell>
          <cell r="F400" t="str">
            <v>unidade</v>
          </cell>
          <cell r="G400" t="str">
            <v>coef.</v>
          </cell>
          <cell r="H400" t="str">
            <v>Valor Unitário</v>
          </cell>
          <cell r="I400" t="str">
            <v>Valor unit. c/ BDI</v>
          </cell>
          <cell r="J400" t="str">
            <v>Custo p/ Serv. X comp</v>
          </cell>
          <cell r="K400" t="str">
            <v>Quant. Total x comp.</v>
          </cell>
          <cell r="L400" t="str">
            <v>Quant. Total x comp.</v>
          </cell>
        </row>
        <row r="401">
          <cell r="C401">
            <v>2000094</v>
          </cell>
          <cell r="D401" t="str">
            <v>Cloro de limpeza líquido 5l</v>
          </cell>
          <cell r="E401" t="str">
            <v>EMPR.</v>
          </cell>
          <cell r="F401" t="str">
            <v>UN</v>
          </cell>
          <cell r="G401">
            <v>1</v>
          </cell>
          <cell r="H401">
            <v>100</v>
          </cell>
          <cell r="I401">
            <v>100</v>
          </cell>
          <cell r="J401">
            <v>100</v>
          </cell>
          <cell r="K401">
            <v>30</v>
          </cell>
          <cell r="L401">
            <v>3000</v>
          </cell>
        </row>
        <row r="402">
          <cell r="C402">
            <v>2003407</v>
          </cell>
          <cell r="D402" t="str">
            <v>Material escritório - CRIADO PARA ÁREA TÉCNICA</v>
          </cell>
          <cell r="E402" t="str">
            <v>EMPR.</v>
          </cell>
          <cell r="F402" t="str">
            <v>UN</v>
          </cell>
          <cell r="G402">
            <v>1</v>
          </cell>
          <cell r="H402">
            <v>300</v>
          </cell>
          <cell r="I402">
            <v>300</v>
          </cell>
          <cell r="J402">
            <v>300</v>
          </cell>
          <cell r="K402">
            <v>30</v>
          </cell>
          <cell r="L402">
            <v>9000</v>
          </cell>
        </row>
        <row r="403">
          <cell r="C403">
            <v>3000995</v>
          </cell>
          <cell r="D403" t="str">
            <v>Administração - tiragem de cópias e plotagem</v>
          </cell>
          <cell r="E403" t="str">
            <v>EMPR.</v>
          </cell>
          <cell r="F403" t="str">
            <v>UN</v>
          </cell>
          <cell r="G403">
            <v>1</v>
          </cell>
          <cell r="H403">
            <v>200</v>
          </cell>
          <cell r="I403">
            <v>200</v>
          </cell>
          <cell r="J403">
            <v>200</v>
          </cell>
          <cell r="K403">
            <v>30</v>
          </cell>
          <cell r="L403">
            <v>6000</v>
          </cell>
        </row>
        <row r="404">
          <cell r="C404">
            <v>3001330</v>
          </cell>
          <cell r="D404" t="str">
            <v>Correios e remessas</v>
          </cell>
          <cell r="E404" t="str">
            <v>EMPR.</v>
          </cell>
          <cell r="F404" t="str">
            <v>UN</v>
          </cell>
          <cell r="G404">
            <v>1</v>
          </cell>
          <cell r="H404">
            <v>100</v>
          </cell>
          <cell r="I404">
            <v>100</v>
          </cell>
          <cell r="J404">
            <v>100</v>
          </cell>
          <cell r="K404">
            <v>30</v>
          </cell>
          <cell r="L404">
            <v>3000</v>
          </cell>
        </row>
        <row r="405">
          <cell r="C405">
            <v>3002018</v>
          </cell>
          <cell r="D405" t="str">
            <v>Gerenciamento de documentos e mídias</v>
          </cell>
          <cell r="E405" t="str">
            <v>EMPR.</v>
          </cell>
          <cell r="F405" t="str">
            <v>UN</v>
          </cell>
          <cell r="G405">
            <v>1</v>
          </cell>
          <cell r="H405">
            <v>150</v>
          </cell>
          <cell r="I405">
            <v>150</v>
          </cell>
          <cell r="J405">
            <v>150</v>
          </cell>
          <cell r="K405">
            <v>30</v>
          </cell>
          <cell r="L405">
            <v>4500</v>
          </cell>
        </row>
        <row r="406"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</row>
        <row r="407"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</row>
        <row r="408"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</row>
        <row r="411"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</row>
        <row r="412"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</row>
        <row r="413"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</row>
        <row r="415"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</row>
        <row r="416"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</row>
        <row r="417"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</row>
        <row r="418"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</row>
        <row r="419"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</row>
        <row r="420"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</row>
        <row r="421"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</row>
        <row r="422"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</row>
        <row r="423"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</row>
        <row r="425"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</row>
        <row r="426"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</row>
        <row r="429"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</row>
        <row r="430">
          <cell r="F430" t="str">
            <v>TOTAL (C/taxa):</v>
          </cell>
          <cell r="I430">
            <v>1</v>
          </cell>
          <cell r="J430">
            <v>850</v>
          </cell>
          <cell r="L430">
            <v>25500</v>
          </cell>
        </row>
        <row r="431">
          <cell r="F431" t="str">
            <v>BDI (%) EMPREITADA:</v>
          </cell>
          <cell r="J431">
            <v>0</v>
          </cell>
          <cell r="L431">
            <v>0</v>
          </cell>
        </row>
        <row r="432">
          <cell r="F432" t="str">
            <v>BDI (%) EQUIPAMENTOS:</v>
          </cell>
          <cell r="J432">
            <v>0</v>
          </cell>
        </row>
        <row r="433">
          <cell r="F433" t="str">
            <v>BDI (%) MÃO DE OBRA:</v>
          </cell>
          <cell r="J433">
            <v>0</v>
          </cell>
        </row>
        <row r="434">
          <cell r="F434" t="str">
            <v>BDI (%) MATERIAL:</v>
          </cell>
          <cell r="J434">
            <v>0</v>
          </cell>
        </row>
        <row r="435">
          <cell r="F435" t="str">
            <v>TOTAL TAXA:</v>
          </cell>
          <cell r="I435">
            <v>0</v>
          </cell>
          <cell r="J435">
            <v>0</v>
          </cell>
        </row>
        <row r="436">
          <cell r="C436" t="str">
            <v>PREÇO TOTAL (c/ taxa):</v>
          </cell>
          <cell r="I436">
            <v>1</v>
          </cell>
          <cell r="J436">
            <v>850</v>
          </cell>
        </row>
        <row r="437">
          <cell r="C437" t="str">
            <v>Obs.</v>
          </cell>
        </row>
        <row r="441">
          <cell r="C441" t="str">
            <v>cód - serv</v>
          </cell>
          <cell r="D441" t="str">
            <v>Descrição</v>
          </cell>
          <cell r="F441" t="str">
            <v>unidade</v>
          </cell>
          <cell r="G441" t="str">
            <v>Quantidade do Serviço</v>
          </cell>
          <cell r="I441" t="str">
            <v>Valor Unitario do Serviço</v>
          </cell>
          <cell r="K441" t="str">
            <v>Valor Total</v>
          </cell>
        </row>
        <row r="442">
          <cell r="C442">
            <v>140401</v>
          </cell>
          <cell r="D442" t="str">
            <v>VIAGENS E HOSPEDAGENS</v>
          </cell>
          <cell r="E442" t="e">
            <v>#NAME?</v>
          </cell>
          <cell r="F442" t="str">
            <v>UN</v>
          </cell>
          <cell r="G442">
            <v>30</v>
          </cell>
          <cell r="I442">
            <v>3000</v>
          </cell>
          <cell r="K442">
            <v>90000</v>
          </cell>
        </row>
        <row r="444">
          <cell r="C444" t="str">
            <v>cód - comp.</v>
          </cell>
          <cell r="D444" t="str">
            <v>componentes</v>
          </cell>
          <cell r="E444" t="str">
            <v>desig.</v>
          </cell>
          <cell r="F444" t="str">
            <v>unidade</v>
          </cell>
          <cell r="G444" t="str">
            <v>coef.</v>
          </cell>
          <cell r="H444" t="str">
            <v>Valor Unitário</v>
          </cell>
          <cell r="I444" t="str">
            <v>Valor unit. c/ BDI</v>
          </cell>
          <cell r="J444" t="str">
            <v>Custo p/ Serv. X comp</v>
          </cell>
          <cell r="K444" t="str">
            <v>Quant. Total x comp.</v>
          </cell>
          <cell r="L444" t="str">
            <v>Quant. Total x comp.</v>
          </cell>
        </row>
        <row r="445">
          <cell r="C445">
            <v>3001345</v>
          </cell>
          <cell r="D445" t="str">
            <v>Gastos de viagem</v>
          </cell>
          <cell r="E445" t="str">
            <v>EMPR.</v>
          </cell>
          <cell r="F445" t="str">
            <v>UN</v>
          </cell>
          <cell r="G445">
            <v>1</v>
          </cell>
          <cell r="H445">
            <v>3000</v>
          </cell>
          <cell r="I445">
            <v>3000</v>
          </cell>
          <cell r="J445">
            <v>3000</v>
          </cell>
          <cell r="K445">
            <v>30</v>
          </cell>
          <cell r="L445">
            <v>90000</v>
          </cell>
        </row>
        <row r="446"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</row>
        <row r="447"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</row>
        <row r="448"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</row>
        <row r="449"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</row>
        <row r="450"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</row>
        <row r="451"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</row>
        <row r="452"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</row>
        <row r="453"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</row>
        <row r="454"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</row>
        <row r="455"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</row>
        <row r="456"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</row>
        <row r="457"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</row>
        <row r="458"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</row>
        <row r="459"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</row>
        <row r="460"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</row>
        <row r="461"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</row>
        <row r="462"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</row>
        <row r="463"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</row>
        <row r="464"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</row>
        <row r="465"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</row>
        <row r="466"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</row>
        <row r="467"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</row>
        <row r="468"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</row>
        <row r="469"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</row>
        <row r="470"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</row>
        <row r="471"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</row>
        <row r="472"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</row>
        <row r="473"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</row>
        <row r="474">
          <cell r="F474" t="str">
            <v>TOTAL (C/taxa):</v>
          </cell>
          <cell r="I474">
            <v>1</v>
          </cell>
          <cell r="J474">
            <v>3000</v>
          </cell>
          <cell r="L474">
            <v>90000</v>
          </cell>
        </row>
        <row r="475">
          <cell r="F475" t="str">
            <v>BDI (%) EMPREITADA:</v>
          </cell>
          <cell r="J475">
            <v>0</v>
          </cell>
          <cell r="L475">
            <v>0</v>
          </cell>
        </row>
        <row r="476">
          <cell r="F476" t="str">
            <v>BDI (%) EQUIPAMENTOS:</v>
          </cell>
          <cell r="J476">
            <v>0</v>
          </cell>
        </row>
        <row r="477">
          <cell r="F477" t="str">
            <v>BDI (%) MÃO DE OBRA:</v>
          </cell>
          <cell r="J477">
            <v>0</v>
          </cell>
        </row>
        <row r="478">
          <cell r="F478" t="str">
            <v>BDI (%) MATERIAL:</v>
          </cell>
          <cell r="J478">
            <v>0</v>
          </cell>
        </row>
        <row r="479">
          <cell r="F479" t="str">
            <v>TOTAL TAXA:</v>
          </cell>
          <cell r="I479">
            <v>0</v>
          </cell>
          <cell r="J479">
            <v>0</v>
          </cell>
        </row>
        <row r="480">
          <cell r="C480" t="str">
            <v>PREÇO TOTAL (c/ taxa):</v>
          </cell>
          <cell r="I480">
            <v>1</v>
          </cell>
          <cell r="J480">
            <v>3000</v>
          </cell>
        </row>
        <row r="481">
          <cell r="C481" t="str">
            <v>Obs.</v>
          </cell>
        </row>
        <row r="485">
          <cell r="C485" t="str">
            <v>cód - serv</v>
          </cell>
          <cell r="D485" t="str">
            <v>Descrição</v>
          </cell>
          <cell r="F485" t="str">
            <v>unidade</v>
          </cell>
          <cell r="G485" t="str">
            <v>Quantidade do Serviço</v>
          </cell>
          <cell r="I485" t="str">
            <v>Valor Unitario do Serviço</v>
          </cell>
          <cell r="K485" t="str">
            <v>Valor Total</v>
          </cell>
        </row>
        <row r="486">
          <cell r="C486">
            <v>140402</v>
          </cell>
          <cell r="D486" t="str">
            <v>VIAGEM E CONTROLE DE CUSTOS</v>
          </cell>
          <cell r="E486" t="e">
            <v>#NAME?</v>
          </cell>
          <cell r="F486" t="str">
            <v>UN</v>
          </cell>
          <cell r="G486">
            <v>3</v>
          </cell>
          <cell r="I486">
            <v>1500</v>
          </cell>
          <cell r="K486">
            <v>4500</v>
          </cell>
        </row>
        <row r="488">
          <cell r="C488" t="str">
            <v>cód - comp.</v>
          </cell>
          <cell r="D488" t="str">
            <v>componentes</v>
          </cell>
          <cell r="E488" t="str">
            <v>desig.</v>
          </cell>
          <cell r="F488" t="str">
            <v>unidade</v>
          </cell>
          <cell r="G488" t="str">
            <v>coef.</v>
          </cell>
          <cell r="H488" t="str">
            <v>Valor Unitário</v>
          </cell>
          <cell r="I488" t="str">
            <v>Valor unit. c/ BDI</v>
          </cell>
          <cell r="J488" t="str">
            <v>Custo p/ Serv. X comp</v>
          </cell>
          <cell r="K488" t="str">
            <v>Quant. Total x comp.</v>
          </cell>
          <cell r="L488" t="str">
            <v>Quant. Total x comp.</v>
          </cell>
        </row>
        <row r="489">
          <cell r="C489">
            <v>3001282</v>
          </cell>
          <cell r="D489" t="str">
            <v>Viagens e estadas</v>
          </cell>
          <cell r="E489" t="str">
            <v>EMPR.</v>
          </cell>
          <cell r="F489" t="str">
            <v>UN</v>
          </cell>
          <cell r="G489">
            <v>1</v>
          </cell>
          <cell r="H489">
            <v>1500</v>
          </cell>
          <cell r="I489">
            <v>1500</v>
          </cell>
          <cell r="J489">
            <v>1500</v>
          </cell>
          <cell r="K489">
            <v>3</v>
          </cell>
          <cell r="L489">
            <v>4500</v>
          </cell>
        </row>
        <row r="490"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</row>
        <row r="491"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</row>
        <row r="492"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</row>
        <row r="493"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</row>
        <row r="494"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</row>
        <row r="495"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</row>
        <row r="496"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</row>
        <row r="497"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</row>
        <row r="498"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</row>
        <row r="499"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</row>
        <row r="500"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</row>
        <row r="501"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</row>
        <row r="502"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</row>
        <row r="503"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</row>
        <row r="504"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</row>
        <row r="505"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</row>
        <row r="506"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</row>
        <row r="507"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</row>
        <row r="508"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</row>
        <row r="509"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</row>
        <row r="510"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</row>
        <row r="511"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</row>
        <row r="513"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</row>
        <row r="514"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</row>
        <row r="515"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</row>
        <row r="516"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</row>
        <row r="517"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</row>
        <row r="518">
          <cell r="F518" t="str">
            <v>TOTAL (C/taxa):</v>
          </cell>
          <cell r="I518">
            <v>1</v>
          </cell>
          <cell r="J518">
            <v>1500</v>
          </cell>
          <cell r="L518">
            <v>4500</v>
          </cell>
        </row>
        <row r="519">
          <cell r="F519" t="str">
            <v>BDI (%) EMPREITADA:</v>
          </cell>
          <cell r="J519">
            <v>0</v>
          </cell>
          <cell r="L519">
            <v>0</v>
          </cell>
        </row>
        <row r="520">
          <cell r="F520" t="str">
            <v>BDI (%) EQUIPAMENTOS:</v>
          </cell>
          <cell r="J520">
            <v>0</v>
          </cell>
        </row>
        <row r="521">
          <cell r="F521" t="str">
            <v>BDI (%) MÃO DE OBRA:</v>
          </cell>
          <cell r="J521">
            <v>0</v>
          </cell>
        </row>
        <row r="522">
          <cell r="F522" t="str">
            <v>BDI (%) MATERIAL:</v>
          </cell>
          <cell r="J522">
            <v>0</v>
          </cell>
        </row>
        <row r="523">
          <cell r="F523" t="str">
            <v>TOTAL TAXA:</v>
          </cell>
          <cell r="I523">
            <v>0</v>
          </cell>
          <cell r="J523">
            <v>0</v>
          </cell>
        </row>
        <row r="524">
          <cell r="C524" t="str">
            <v>PREÇO TOTAL (c/ taxa):</v>
          </cell>
          <cell r="I524">
            <v>1</v>
          </cell>
          <cell r="J524">
            <v>1500</v>
          </cell>
        </row>
        <row r="525">
          <cell r="C525" t="str">
            <v>Obs.</v>
          </cell>
        </row>
        <row r="529">
          <cell r="C529" t="str">
            <v>cód - serv</v>
          </cell>
          <cell r="D529" t="str">
            <v>Descrição</v>
          </cell>
          <cell r="F529" t="str">
            <v>unidade</v>
          </cell>
          <cell r="G529" t="str">
            <v>Quantidade do Serviço</v>
          </cell>
          <cell r="I529" t="str">
            <v>Valor Unitario do Serviço</v>
          </cell>
          <cell r="K529" t="str">
            <v>Valor Total</v>
          </cell>
        </row>
        <row r="530">
          <cell r="C530">
            <v>140403</v>
          </cell>
          <cell r="D530" t="str">
            <v>VIAGEM E CRAVAÇÃO ORÇAMENTO INICIAL</v>
          </cell>
          <cell r="E530" t="e">
            <v>#NAME?</v>
          </cell>
          <cell r="F530" t="str">
            <v>UN</v>
          </cell>
          <cell r="G530">
            <v>1</v>
          </cell>
          <cell r="I530">
            <v>1500</v>
          </cell>
          <cell r="K530">
            <v>1500</v>
          </cell>
        </row>
        <row r="532">
          <cell r="C532" t="str">
            <v>cód - comp.</v>
          </cell>
          <cell r="D532" t="str">
            <v>componentes</v>
          </cell>
          <cell r="E532" t="str">
            <v>desig.</v>
          </cell>
          <cell r="F532" t="str">
            <v>unidade</v>
          </cell>
          <cell r="G532" t="str">
            <v>coef.</v>
          </cell>
          <cell r="H532" t="str">
            <v>Valor Unitário</v>
          </cell>
          <cell r="I532" t="str">
            <v>Valor unit. c/ BDI</v>
          </cell>
          <cell r="J532" t="str">
            <v>Custo p/ Serv. X comp</v>
          </cell>
          <cell r="K532" t="str">
            <v>Quant. Total x comp.</v>
          </cell>
          <cell r="L532" t="str">
            <v>Quant. Total x comp.</v>
          </cell>
        </row>
        <row r="533">
          <cell r="C533">
            <v>3001282</v>
          </cell>
          <cell r="D533" t="str">
            <v>Viagens e estadas</v>
          </cell>
          <cell r="E533" t="str">
            <v>EMPR.</v>
          </cell>
          <cell r="F533" t="str">
            <v>UN</v>
          </cell>
          <cell r="G533">
            <v>1</v>
          </cell>
          <cell r="H533">
            <v>1500</v>
          </cell>
          <cell r="I533">
            <v>1500</v>
          </cell>
          <cell r="J533">
            <v>1500</v>
          </cell>
          <cell r="K533">
            <v>1</v>
          </cell>
          <cell r="L533">
            <v>1500</v>
          </cell>
        </row>
        <row r="534"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</row>
        <row r="535"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</row>
        <row r="536"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</row>
        <row r="537"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</row>
        <row r="538"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</row>
        <row r="539"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</row>
        <row r="540"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</row>
        <row r="541"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</row>
        <row r="542"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</row>
        <row r="543"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</row>
        <row r="544"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</row>
        <row r="545"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</row>
        <row r="546"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</row>
        <row r="547"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</row>
        <row r="548"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</row>
        <row r="549"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</row>
        <row r="550"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</row>
        <row r="551"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</row>
        <row r="552"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</row>
        <row r="553"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</row>
        <row r="554"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</row>
        <row r="555"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</row>
        <row r="556"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</row>
        <row r="557"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</row>
        <row r="558"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</row>
        <row r="559"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</row>
        <row r="560"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</row>
        <row r="561"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</row>
        <row r="562">
          <cell r="F562" t="str">
            <v>TOTAL (C/taxa):</v>
          </cell>
          <cell r="I562">
            <v>1</v>
          </cell>
          <cell r="J562">
            <v>1500</v>
          </cell>
          <cell r="L562">
            <v>1500</v>
          </cell>
        </row>
        <row r="563">
          <cell r="F563" t="str">
            <v>BDI (%) EMPREITADA:</v>
          </cell>
          <cell r="J563">
            <v>0</v>
          </cell>
          <cell r="L563">
            <v>0</v>
          </cell>
        </row>
        <row r="564">
          <cell r="F564" t="str">
            <v>BDI (%) EQUIPAMENTOS:</v>
          </cell>
          <cell r="J564">
            <v>0</v>
          </cell>
        </row>
        <row r="565">
          <cell r="F565" t="str">
            <v>BDI (%) MÃO DE OBRA:</v>
          </cell>
          <cell r="J565">
            <v>0</v>
          </cell>
        </row>
        <row r="566">
          <cell r="F566" t="str">
            <v>BDI (%) MATERIAL:</v>
          </cell>
          <cell r="J566">
            <v>0</v>
          </cell>
        </row>
        <row r="567">
          <cell r="F567" t="str">
            <v>TOTAL TAXA:</v>
          </cell>
          <cell r="I567">
            <v>0</v>
          </cell>
          <cell r="J567">
            <v>0</v>
          </cell>
        </row>
        <row r="568">
          <cell r="C568" t="str">
            <v>PREÇO TOTAL (c/ taxa):</v>
          </cell>
          <cell r="I568">
            <v>1</v>
          </cell>
          <cell r="J568">
            <v>1500</v>
          </cell>
        </row>
        <row r="569">
          <cell r="C569" t="str">
            <v>Obs.</v>
          </cell>
        </row>
        <row r="573">
          <cell r="C573" t="str">
            <v>cód - serv</v>
          </cell>
          <cell r="D573" t="str">
            <v>Descrição</v>
          </cell>
          <cell r="F573" t="str">
            <v>unidade</v>
          </cell>
          <cell r="G573" t="str">
            <v>Quantidade do Serviço</v>
          </cell>
          <cell r="I573" t="str">
            <v>Valor Unitario do Serviço</v>
          </cell>
          <cell r="K573" t="str">
            <v>Valor Total</v>
          </cell>
        </row>
        <row r="574">
          <cell r="C574">
            <v>140404</v>
          </cell>
          <cell r="D574" t="str">
            <v>VIAGEM E PLANEJAMENTO TECNICO</v>
          </cell>
          <cell r="E574" t="e">
            <v>#NAME?</v>
          </cell>
          <cell r="F574" t="str">
            <v>UN</v>
          </cell>
          <cell r="G574">
            <v>1</v>
          </cell>
          <cell r="I574">
            <v>1500</v>
          </cell>
          <cell r="K574">
            <v>1500</v>
          </cell>
        </row>
        <row r="576">
          <cell r="C576" t="str">
            <v>cód - comp.</v>
          </cell>
          <cell r="D576" t="str">
            <v>componentes</v>
          </cell>
          <cell r="E576" t="str">
            <v>desig.</v>
          </cell>
          <cell r="F576" t="str">
            <v>unidade</v>
          </cell>
          <cell r="G576" t="str">
            <v>coef.</v>
          </cell>
          <cell r="H576" t="str">
            <v>Valor Unitário</v>
          </cell>
          <cell r="I576" t="str">
            <v>Valor unit. c/ BDI</v>
          </cell>
          <cell r="J576" t="str">
            <v>Custo p/ Serv. X comp</v>
          </cell>
          <cell r="K576" t="str">
            <v>Quant. Total x comp.</v>
          </cell>
          <cell r="L576" t="str">
            <v>Quant. Total x comp.</v>
          </cell>
        </row>
        <row r="577">
          <cell r="C577">
            <v>3001282</v>
          </cell>
          <cell r="D577" t="str">
            <v>Viagens e estadas</v>
          </cell>
          <cell r="E577" t="str">
            <v>EMPR.</v>
          </cell>
          <cell r="F577" t="str">
            <v>UN</v>
          </cell>
          <cell r="G577">
            <v>1</v>
          </cell>
          <cell r="H577">
            <v>1500</v>
          </cell>
          <cell r="I577">
            <v>1500</v>
          </cell>
          <cell r="J577">
            <v>1500</v>
          </cell>
          <cell r="K577">
            <v>1</v>
          </cell>
          <cell r="L577">
            <v>1500</v>
          </cell>
        </row>
        <row r="578"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</row>
        <row r="579"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</row>
        <row r="580"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</row>
        <row r="581"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</row>
        <row r="582"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</row>
        <row r="583"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</row>
        <row r="584"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</row>
        <row r="585"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</row>
        <row r="586"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</row>
        <row r="587"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</row>
        <row r="588"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</row>
        <row r="589"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</row>
        <row r="590"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</row>
        <row r="591"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</row>
        <row r="592"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</row>
        <row r="593"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</row>
        <row r="594"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</row>
        <row r="595"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</row>
        <row r="596"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</row>
        <row r="597"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</row>
        <row r="598"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</row>
        <row r="599"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</row>
        <row r="600"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</row>
        <row r="601"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</row>
        <row r="602"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</row>
        <row r="603"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</row>
        <row r="604"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</row>
        <row r="605"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</row>
        <row r="606">
          <cell r="F606" t="str">
            <v>TOTAL (C/taxa):</v>
          </cell>
          <cell r="I606">
            <v>1</v>
          </cell>
          <cell r="J606">
            <v>1500</v>
          </cell>
          <cell r="L606">
            <v>1500</v>
          </cell>
        </row>
        <row r="607">
          <cell r="F607" t="str">
            <v>BDI (%) EMPREITADA:</v>
          </cell>
          <cell r="J607">
            <v>0</v>
          </cell>
          <cell r="L607">
            <v>0</v>
          </cell>
        </row>
        <row r="608">
          <cell r="F608" t="str">
            <v>BDI (%) EQUIPAMENTOS:</v>
          </cell>
          <cell r="J608">
            <v>0</v>
          </cell>
        </row>
        <row r="609">
          <cell r="F609" t="str">
            <v>BDI (%) MÃO DE OBRA:</v>
          </cell>
          <cell r="J609">
            <v>0</v>
          </cell>
        </row>
        <row r="610">
          <cell r="F610" t="str">
            <v>BDI (%) MATERIAL:</v>
          </cell>
          <cell r="J610">
            <v>0</v>
          </cell>
        </row>
        <row r="611">
          <cell r="F611" t="str">
            <v>TOTAL TAXA:</v>
          </cell>
          <cell r="I611">
            <v>0</v>
          </cell>
          <cell r="J611">
            <v>0</v>
          </cell>
        </row>
        <row r="612">
          <cell r="C612" t="str">
            <v>PREÇO TOTAL (c/ taxa):</v>
          </cell>
          <cell r="I612">
            <v>1</v>
          </cell>
          <cell r="J612">
            <v>1500</v>
          </cell>
        </row>
        <row r="613">
          <cell r="C613" t="str">
            <v>Obs.</v>
          </cell>
        </row>
        <row r="617">
          <cell r="C617" t="str">
            <v>cód - serv</v>
          </cell>
          <cell r="D617" t="str">
            <v>Descrição</v>
          </cell>
          <cell r="F617" t="str">
            <v>unidade</v>
          </cell>
          <cell r="G617" t="str">
            <v>Quantidade do Serviço</v>
          </cell>
          <cell r="I617" t="str">
            <v>Valor Unitario do Serviço</v>
          </cell>
          <cell r="K617" t="str">
            <v>Valor Total</v>
          </cell>
        </row>
        <row r="618">
          <cell r="C618">
            <v>140405</v>
          </cell>
          <cell r="D618" t="str">
            <v>VIAGEM E MEIO AMBIENTE</v>
          </cell>
          <cell r="E618" t="e">
            <v>#NAME?</v>
          </cell>
          <cell r="F618" t="str">
            <v>UN</v>
          </cell>
          <cell r="G618">
            <v>1</v>
          </cell>
          <cell r="I618">
            <v>1500</v>
          </cell>
          <cell r="K618">
            <v>1500</v>
          </cell>
        </row>
        <row r="620">
          <cell r="C620" t="str">
            <v>cód - comp.</v>
          </cell>
          <cell r="D620" t="str">
            <v>componentes</v>
          </cell>
          <cell r="E620" t="str">
            <v>desig.</v>
          </cell>
          <cell r="F620" t="str">
            <v>unidade</v>
          </cell>
          <cell r="G620" t="str">
            <v>coef.</v>
          </cell>
          <cell r="H620" t="str">
            <v>Valor Unitário</v>
          </cell>
          <cell r="I620" t="str">
            <v>Valor unit. c/ BDI</v>
          </cell>
          <cell r="J620" t="str">
            <v>Custo p/ Serv. X comp</v>
          </cell>
          <cell r="K620" t="str">
            <v>Quant. Total x comp.</v>
          </cell>
          <cell r="L620" t="str">
            <v>Quant. Total x comp.</v>
          </cell>
        </row>
        <row r="621">
          <cell r="C621">
            <v>3001282</v>
          </cell>
          <cell r="D621" t="str">
            <v>Viagens e estadas</v>
          </cell>
          <cell r="E621" t="str">
            <v>EMPR.</v>
          </cell>
          <cell r="F621" t="str">
            <v>UN</v>
          </cell>
          <cell r="G621">
            <v>1</v>
          </cell>
          <cell r="H621">
            <v>1500</v>
          </cell>
          <cell r="I621">
            <v>1500</v>
          </cell>
          <cell r="J621">
            <v>1500</v>
          </cell>
          <cell r="K621">
            <v>1</v>
          </cell>
          <cell r="L621">
            <v>1500</v>
          </cell>
        </row>
        <row r="622"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</row>
        <row r="623"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</row>
        <row r="624"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</row>
        <row r="625"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</row>
        <row r="626"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</row>
        <row r="627"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</row>
        <row r="628"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</row>
        <row r="629"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</row>
        <row r="630"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</row>
        <row r="631"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</row>
        <row r="632"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</row>
        <row r="633"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</row>
        <row r="634"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</row>
        <row r="635"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</row>
        <row r="636"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</row>
        <row r="637"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</row>
        <row r="638"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</row>
        <row r="639"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</row>
        <row r="640"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</row>
        <row r="641"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</row>
        <row r="642"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</row>
        <row r="643"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</row>
        <row r="644"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</row>
        <row r="645"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</row>
        <row r="646"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</row>
        <row r="647"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</row>
        <row r="648"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</row>
        <row r="649"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</row>
        <row r="650">
          <cell r="F650" t="str">
            <v>TOTAL (C/taxa):</v>
          </cell>
          <cell r="I650">
            <v>1</v>
          </cell>
          <cell r="J650">
            <v>1500</v>
          </cell>
          <cell r="L650">
            <v>1500</v>
          </cell>
        </row>
        <row r="651">
          <cell r="F651" t="str">
            <v>BDI (%) EMPREITADA:</v>
          </cell>
          <cell r="J651">
            <v>0</v>
          </cell>
          <cell r="L651">
            <v>0</v>
          </cell>
        </row>
        <row r="652">
          <cell r="F652" t="str">
            <v>BDI (%) EQUIPAMENTOS:</v>
          </cell>
          <cell r="J652">
            <v>0</v>
          </cell>
        </row>
        <row r="653">
          <cell r="F653" t="str">
            <v>BDI (%) MÃO DE OBRA:</v>
          </cell>
          <cell r="J653">
            <v>0</v>
          </cell>
        </row>
        <row r="654">
          <cell r="F654" t="str">
            <v>BDI (%) MATERIAL:</v>
          </cell>
          <cell r="J654">
            <v>0</v>
          </cell>
        </row>
        <row r="655">
          <cell r="F655" t="str">
            <v>TOTAL TAXA:</v>
          </cell>
          <cell r="I655">
            <v>0</v>
          </cell>
          <cell r="J655">
            <v>0</v>
          </cell>
        </row>
        <row r="656">
          <cell r="C656" t="str">
            <v>PREÇO TOTAL (c/ taxa):</v>
          </cell>
          <cell r="I656">
            <v>1</v>
          </cell>
          <cell r="J656">
            <v>1500</v>
          </cell>
        </row>
        <row r="657">
          <cell r="C657" t="str">
            <v>Obs.</v>
          </cell>
        </row>
        <row r="661">
          <cell r="C661" t="str">
            <v>cód - serv</v>
          </cell>
          <cell r="D661" t="str">
            <v>Descrição</v>
          </cell>
          <cell r="F661" t="str">
            <v>unidade</v>
          </cell>
          <cell r="G661" t="str">
            <v>Quantidade do Serviço</v>
          </cell>
          <cell r="I661" t="str">
            <v>Valor Unitario do Serviço</v>
          </cell>
          <cell r="K661" t="str">
            <v>Valor Total</v>
          </cell>
        </row>
        <row r="662">
          <cell r="C662">
            <v>140501</v>
          </cell>
          <cell r="D662" t="str">
            <v>VEICULO 4X4</v>
          </cell>
          <cell r="E662" t="e">
            <v>#NAME?</v>
          </cell>
          <cell r="F662" t="str">
            <v>MÊS</v>
          </cell>
          <cell r="G662">
            <v>30</v>
          </cell>
          <cell r="I662">
            <v>3000</v>
          </cell>
          <cell r="K662">
            <v>90000</v>
          </cell>
        </row>
        <row r="664">
          <cell r="C664" t="str">
            <v>cód - comp.</v>
          </cell>
          <cell r="D664" t="str">
            <v>componentes</v>
          </cell>
          <cell r="E664" t="str">
            <v>desig.</v>
          </cell>
          <cell r="F664" t="str">
            <v>unidade</v>
          </cell>
          <cell r="G664" t="str">
            <v>coef.</v>
          </cell>
          <cell r="H664" t="str">
            <v>Valor Unitário</v>
          </cell>
          <cell r="I664" t="str">
            <v>Valor unit. c/ BDI</v>
          </cell>
          <cell r="J664" t="str">
            <v>Custo p/ Serv. X comp</v>
          </cell>
          <cell r="K664" t="str">
            <v>Quant. Total x comp.</v>
          </cell>
          <cell r="L664" t="str">
            <v>Quant. Total x comp.</v>
          </cell>
        </row>
        <row r="665">
          <cell r="C665">
            <v>3000035</v>
          </cell>
          <cell r="D665" t="str">
            <v>Administração - aluguel de veículos</v>
          </cell>
          <cell r="E665" t="str">
            <v>EMPR.</v>
          </cell>
          <cell r="F665" t="str">
            <v>MON</v>
          </cell>
          <cell r="G665">
            <v>1.5</v>
          </cell>
          <cell r="H665">
            <v>2000</v>
          </cell>
          <cell r="I665">
            <v>2000</v>
          </cell>
          <cell r="J665">
            <v>3000</v>
          </cell>
          <cell r="K665">
            <v>45</v>
          </cell>
          <cell r="L665">
            <v>90000</v>
          </cell>
        </row>
        <row r="666"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</row>
        <row r="667"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</row>
        <row r="668"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</row>
        <row r="669"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</row>
        <row r="670"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</row>
        <row r="671"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</row>
        <row r="672"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</row>
        <row r="673"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</row>
        <row r="674"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</row>
        <row r="675"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</row>
        <row r="676"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</row>
        <row r="677"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</row>
        <row r="678"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</row>
        <row r="679"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</row>
        <row r="680"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</row>
        <row r="681"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</row>
        <row r="682"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</row>
        <row r="683"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</row>
        <row r="684"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</row>
        <row r="685"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</row>
        <row r="686"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</row>
        <row r="687"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</row>
        <row r="688"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</row>
        <row r="689"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</row>
        <row r="690"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</row>
        <row r="691"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</row>
        <row r="692"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</row>
        <row r="693"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</row>
        <row r="694">
          <cell r="F694" t="str">
            <v>TOTAL (C/taxa):</v>
          </cell>
          <cell r="I694">
            <v>1</v>
          </cell>
          <cell r="J694">
            <v>3000</v>
          </cell>
          <cell r="L694">
            <v>90000</v>
          </cell>
        </row>
        <row r="695">
          <cell r="F695" t="str">
            <v>BDI (%) EMPREITADA:</v>
          </cell>
          <cell r="J695">
            <v>0</v>
          </cell>
          <cell r="L695">
            <v>0</v>
          </cell>
        </row>
        <row r="696">
          <cell r="F696" t="str">
            <v>BDI (%) EQUIPAMENTOS:</v>
          </cell>
          <cell r="J696">
            <v>0</v>
          </cell>
        </row>
        <row r="697">
          <cell r="F697" t="str">
            <v>BDI (%) MÃO DE OBRA:</v>
          </cell>
          <cell r="J697">
            <v>0</v>
          </cell>
        </row>
        <row r="698">
          <cell r="F698" t="str">
            <v>BDI (%) MATERIAL:</v>
          </cell>
          <cell r="J698">
            <v>0</v>
          </cell>
        </row>
        <row r="699">
          <cell r="F699" t="str">
            <v>TOTAL TAXA:</v>
          </cell>
          <cell r="I699">
            <v>0</v>
          </cell>
          <cell r="J699">
            <v>0</v>
          </cell>
        </row>
        <row r="700">
          <cell r="C700" t="str">
            <v>PREÇO TOTAL (c/ taxa):</v>
          </cell>
          <cell r="I700">
            <v>1</v>
          </cell>
          <cell r="J700">
            <v>3000</v>
          </cell>
        </row>
        <row r="701">
          <cell r="C701" t="str">
            <v>Obs.</v>
          </cell>
        </row>
        <row r="705">
          <cell r="C705" t="str">
            <v>cód - serv</v>
          </cell>
          <cell r="D705" t="str">
            <v>Descrição</v>
          </cell>
          <cell r="F705" t="str">
            <v>unidade</v>
          </cell>
          <cell r="G705" t="str">
            <v>Quantidade do Serviço</v>
          </cell>
          <cell r="I705" t="str">
            <v>Valor Unitario do Serviço</v>
          </cell>
          <cell r="K705" t="str">
            <v>Valor Total</v>
          </cell>
        </row>
        <row r="706">
          <cell r="C706">
            <v>140502</v>
          </cell>
          <cell r="D706" t="str">
            <v>VEICULO 4X2</v>
          </cell>
          <cell r="E706" t="e">
            <v>#NAME?</v>
          </cell>
          <cell r="F706" t="str">
            <v>MÊS</v>
          </cell>
          <cell r="G706">
            <v>30</v>
          </cell>
          <cell r="I706">
            <v>950</v>
          </cell>
          <cell r="K706">
            <v>28500</v>
          </cell>
        </row>
        <row r="708">
          <cell r="C708" t="str">
            <v>cód - comp.</v>
          </cell>
          <cell r="D708" t="str">
            <v>componentes</v>
          </cell>
          <cell r="E708" t="str">
            <v>desig.</v>
          </cell>
          <cell r="F708" t="str">
            <v>unidade</v>
          </cell>
          <cell r="G708" t="str">
            <v>coef.</v>
          </cell>
          <cell r="H708" t="str">
            <v>Valor Unitário</v>
          </cell>
          <cell r="I708" t="str">
            <v>Valor unit. c/ BDI</v>
          </cell>
          <cell r="J708" t="str">
            <v>Custo p/ Serv. X comp</v>
          </cell>
          <cell r="K708" t="str">
            <v>Quant. Total x comp.</v>
          </cell>
          <cell r="L708" t="str">
            <v>Quant. Total x comp.</v>
          </cell>
        </row>
        <row r="709">
          <cell r="C709">
            <v>3000035</v>
          </cell>
          <cell r="D709" t="str">
            <v>Administração - aluguel de veículos</v>
          </cell>
          <cell r="E709" t="str">
            <v>EMPR.</v>
          </cell>
          <cell r="F709" t="str">
            <v>MON</v>
          </cell>
          <cell r="G709">
            <v>0.47499999999999998</v>
          </cell>
          <cell r="H709">
            <v>2000</v>
          </cell>
          <cell r="I709">
            <v>2000</v>
          </cell>
          <cell r="J709">
            <v>950</v>
          </cell>
          <cell r="K709">
            <v>14.25</v>
          </cell>
          <cell r="L709">
            <v>28500</v>
          </cell>
        </row>
        <row r="710"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</row>
        <row r="711"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</row>
        <row r="712"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</row>
        <row r="713"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</row>
        <row r="714"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</row>
        <row r="715"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</row>
        <row r="716"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</row>
        <row r="717"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</row>
        <row r="718"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</row>
        <row r="719"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</row>
        <row r="720"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</row>
        <row r="721"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</row>
        <row r="722"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</row>
        <row r="723"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</row>
        <row r="724"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</row>
        <row r="725"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</row>
        <row r="726"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</row>
        <row r="727"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</row>
        <row r="728"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</row>
        <row r="729"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</row>
        <row r="730"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</row>
        <row r="731"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</row>
        <row r="732"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</row>
        <row r="733"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</row>
        <row r="734"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</row>
        <row r="735"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</row>
        <row r="736"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</row>
        <row r="737"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</row>
        <row r="738">
          <cell r="F738" t="str">
            <v>TOTAL (C/taxa):</v>
          </cell>
          <cell r="I738">
            <v>1</v>
          </cell>
          <cell r="J738">
            <v>950</v>
          </cell>
          <cell r="L738">
            <v>28500</v>
          </cell>
        </row>
        <row r="739">
          <cell r="F739" t="str">
            <v>BDI (%) EMPREITADA:</v>
          </cell>
          <cell r="J739">
            <v>0</v>
          </cell>
          <cell r="L739">
            <v>0</v>
          </cell>
        </row>
        <row r="740">
          <cell r="F740" t="str">
            <v>BDI (%) EQUIPAMENTOS:</v>
          </cell>
          <cell r="J740">
            <v>0</v>
          </cell>
        </row>
        <row r="741">
          <cell r="F741" t="str">
            <v>BDI (%) MÃO DE OBRA:</v>
          </cell>
          <cell r="J741">
            <v>0</v>
          </cell>
        </row>
        <row r="742">
          <cell r="F742" t="str">
            <v>BDI (%) MATERIAL:</v>
          </cell>
          <cell r="J742">
            <v>0</v>
          </cell>
        </row>
        <row r="743">
          <cell r="F743" t="str">
            <v>TOTAL TAXA:</v>
          </cell>
          <cell r="I743">
            <v>0</v>
          </cell>
          <cell r="J743">
            <v>0</v>
          </cell>
        </row>
        <row r="744">
          <cell r="C744" t="str">
            <v>PREÇO TOTAL (c/ taxa):</v>
          </cell>
          <cell r="I744">
            <v>1</v>
          </cell>
          <cell r="J744">
            <v>950</v>
          </cell>
        </row>
        <row r="745">
          <cell r="C745" t="str">
            <v>Obs.</v>
          </cell>
        </row>
        <row r="749">
          <cell r="C749" t="str">
            <v>cód - serv</v>
          </cell>
          <cell r="D749" t="str">
            <v>Descrição</v>
          </cell>
          <cell r="F749" t="str">
            <v>unidade</v>
          </cell>
          <cell r="G749" t="str">
            <v>Quantidade do Serviço</v>
          </cell>
          <cell r="I749" t="str">
            <v>Valor Unitario do Serviço</v>
          </cell>
          <cell r="K749" t="str">
            <v>Valor Total</v>
          </cell>
        </row>
        <row r="750">
          <cell r="C750">
            <v>140601</v>
          </cell>
          <cell r="D750" t="str">
            <v>VERBA PARA APORTE DE FUNDO FIXO</v>
          </cell>
          <cell r="E750" t="e">
            <v>#NAME?</v>
          </cell>
          <cell r="F750" t="str">
            <v>UN</v>
          </cell>
          <cell r="G750">
            <v>1</v>
          </cell>
          <cell r="I750">
            <v>2000</v>
          </cell>
          <cell r="K750">
            <v>2000</v>
          </cell>
        </row>
        <row r="752">
          <cell r="C752" t="str">
            <v>cód - comp.</v>
          </cell>
          <cell r="D752" t="str">
            <v>componentes</v>
          </cell>
          <cell r="E752" t="str">
            <v>desig.</v>
          </cell>
          <cell r="F752" t="str">
            <v>unidade</v>
          </cell>
          <cell r="G752" t="str">
            <v>coef.</v>
          </cell>
          <cell r="H752" t="str">
            <v>Valor Unitário</v>
          </cell>
          <cell r="I752" t="str">
            <v>Valor unit. c/ BDI</v>
          </cell>
          <cell r="J752" t="str">
            <v>Custo p/ Serv. X comp</v>
          </cell>
          <cell r="K752" t="str">
            <v>Quant. Total x comp.</v>
          </cell>
          <cell r="L752" t="str">
            <v>Quant. Total x comp.</v>
          </cell>
        </row>
        <row r="753">
          <cell r="C753">
            <v>3000410</v>
          </cell>
          <cell r="D753" t="str">
            <v>Fundo fixo</v>
          </cell>
          <cell r="E753" t="str">
            <v>MAT.</v>
          </cell>
          <cell r="F753" t="str">
            <v>UN</v>
          </cell>
          <cell r="G753">
            <v>1</v>
          </cell>
          <cell r="H753">
            <v>2000</v>
          </cell>
          <cell r="I753">
            <v>2000</v>
          </cell>
          <cell r="J753">
            <v>2000</v>
          </cell>
          <cell r="K753">
            <v>1</v>
          </cell>
          <cell r="L753">
            <v>2000</v>
          </cell>
        </row>
        <row r="754"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</row>
        <row r="755"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</row>
        <row r="756"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</row>
        <row r="757"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</row>
        <row r="758"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</row>
        <row r="759"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</row>
        <row r="760"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</row>
        <row r="761"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</row>
        <row r="762"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</row>
        <row r="763"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</row>
        <row r="764"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</row>
        <row r="765"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</row>
        <row r="766"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</row>
        <row r="767"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</row>
        <row r="768"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</row>
        <row r="769"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</row>
        <row r="770"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</row>
        <row r="771"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</row>
        <row r="772"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</row>
        <row r="773"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</row>
        <row r="774"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</row>
        <row r="775"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</row>
        <row r="776"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</row>
        <row r="777"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</row>
        <row r="778"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</row>
        <row r="779"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</row>
        <row r="780"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</row>
        <row r="781"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</row>
        <row r="782">
          <cell r="F782" t="str">
            <v>TOTAL (C/taxa):</v>
          </cell>
          <cell r="I782">
            <v>1</v>
          </cell>
          <cell r="J782">
            <v>2000</v>
          </cell>
          <cell r="L782">
            <v>2000</v>
          </cell>
        </row>
        <row r="783">
          <cell r="F783" t="str">
            <v>BDI (%) EMPREITADA:</v>
          </cell>
          <cell r="J783">
            <v>0</v>
          </cell>
          <cell r="L783">
            <v>0</v>
          </cell>
        </row>
        <row r="784">
          <cell r="F784" t="str">
            <v>BDI (%) EQUIPAMENTOS:</v>
          </cell>
          <cell r="J784">
            <v>0</v>
          </cell>
        </row>
        <row r="785">
          <cell r="F785" t="str">
            <v>BDI (%) MÃO DE OBRA:</v>
          </cell>
          <cell r="J785">
            <v>0</v>
          </cell>
        </row>
        <row r="786">
          <cell r="F786" t="str">
            <v>BDI (%) MATERIAL:</v>
          </cell>
          <cell r="J786">
            <v>0</v>
          </cell>
        </row>
        <row r="787">
          <cell r="F787" t="str">
            <v>TOTAL TAXA:</v>
          </cell>
          <cell r="I787">
            <v>0</v>
          </cell>
          <cell r="J787">
            <v>0</v>
          </cell>
        </row>
        <row r="788">
          <cell r="C788" t="str">
            <v>PREÇO TOTAL (c/ taxa):</v>
          </cell>
          <cell r="I788">
            <v>1</v>
          </cell>
          <cell r="J788">
            <v>2000</v>
          </cell>
        </row>
        <row r="789">
          <cell r="C789" t="str">
            <v>Obs.</v>
          </cell>
        </row>
        <row r="793">
          <cell r="C793" t="str">
            <v>cód - serv</v>
          </cell>
          <cell r="D793" t="str">
            <v>Descrição</v>
          </cell>
          <cell r="F793" t="str">
            <v>unidade</v>
          </cell>
          <cell r="G793" t="str">
            <v>Quantidade do Serviço</v>
          </cell>
          <cell r="I793" t="str">
            <v>Valor Unitario do Serviço</v>
          </cell>
          <cell r="K793" t="str">
            <v>Valor Total</v>
          </cell>
        </row>
        <row r="794">
          <cell r="C794">
            <v>140602</v>
          </cell>
          <cell r="D794" t="str">
            <v>LOCAÇÃO DE IMÓVEL</v>
          </cell>
          <cell r="E794" t="e">
            <v>#NAME?</v>
          </cell>
          <cell r="F794" t="str">
            <v>MÊS</v>
          </cell>
          <cell r="G794">
            <v>33</v>
          </cell>
          <cell r="I794">
            <v>2000</v>
          </cell>
          <cell r="K794">
            <v>66000</v>
          </cell>
        </row>
        <row r="796">
          <cell r="C796" t="str">
            <v>cód - comp.</v>
          </cell>
          <cell r="D796" t="str">
            <v>componentes</v>
          </cell>
          <cell r="E796" t="str">
            <v>desig.</v>
          </cell>
          <cell r="F796" t="str">
            <v>unidade</v>
          </cell>
          <cell r="G796" t="str">
            <v>coef.</v>
          </cell>
          <cell r="H796" t="str">
            <v>Valor Unitário</v>
          </cell>
          <cell r="I796" t="str">
            <v>Valor unit. c/ BDI</v>
          </cell>
          <cell r="J796" t="str">
            <v>Custo p/ Serv. X comp</v>
          </cell>
          <cell r="K796" t="str">
            <v>Quant. Total x comp.</v>
          </cell>
          <cell r="L796" t="str">
            <v>Quant. Total x comp.</v>
          </cell>
        </row>
        <row r="797">
          <cell r="C797">
            <v>3000033</v>
          </cell>
          <cell r="D797" t="str">
            <v>Administração - aluguéis de imóveis</v>
          </cell>
          <cell r="E797" t="str">
            <v>EMPR.</v>
          </cell>
          <cell r="F797" t="str">
            <v>MON</v>
          </cell>
          <cell r="G797">
            <v>2</v>
          </cell>
          <cell r="H797">
            <v>1000</v>
          </cell>
          <cell r="I797">
            <v>1000</v>
          </cell>
          <cell r="J797">
            <v>2000</v>
          </cell>
          <cell r="K797">
            <v>66</v>
          </cell>
          <cell r="L797">
            <v>66000</v>
          </cell>
        </row>
        <row r="798"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</row>
        <row r="799"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</row>
        <row r="800"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</row>
        <row r="801"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</row>
        <row r="802"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</row>
        <row r="803"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</row>
        <row r="804"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</row>
        <row r="805"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</row>
        <row r="806"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</row>
        <row r="807"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</row>
        <row r="808"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</row>
        <row r="809"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</row>
        <row r="810"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</row>
        <row r="811"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</row>
        <row r="812"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</row>
        <row r="813"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</row>
        <row r="814"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</row>
        <row r="815"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</row>
        <row r="816"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</row>
        <row r="817"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</row>
        <row r="818"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</row>
        <row r="819"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</row>
        <row r="820"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</row>
        <row r="821"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</row>
        <row r="822"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</row>
        <row r="823"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</row>
        <row r="824"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</row>
        <row r="825"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</row>
        <row r="826">
          <cell r="F826" t="str">
            <v>TOTAL (C/taxa):</v>
          </cell>
          <cell r="I826">
            <v>1</v>
          </cell>
          <cell r="J826">
            <v>2000</v>
          </cell>
          <cell r="L826">
            <v>66000</v>
          </cell>
        </row>
        <row r="827">
          <cell r="F827" t="str">
            <v>BDI (%) EMPREITADA:</v>
          </cell>
          <cell r="J827">
            <v>0</v>
          </cell>
          <cell r="L827">
            <v>0</v>
          </cell>
        </row>
        <row r="828">
          <cell r="F828" t="str">
            <v>BDI (%) EQUIPAMENTOS:</v>
          </cell>
          <cell r="J828">
            <v>0</v>
          </cell>
        </row>
        <row r="829">
          <cell r="F829" t="str">
            <v>BDI (%) MÃO DE OBRA:</v>
          </cell>
          <cell r="J829">
            <v>0</v>
          </cell>
        </row>
        <row r="830">
          <cell r="F830" t="str">
            <v>BDI (%) MATERIAL:</v>
          </cell>
          <cell r="J830">
            <v>0</v>
          </cell>
        </row>
        <row r="831">
          <cell r="F831" t="str">
            <v>TOTAL TAXA:</v>
          </cell>
          <cell r="I831">
            <v>0</v>
          </cell>
          <cell r="J831">
            <v>0</v>
          </cell>
        </row>
        <row r="832">
          <cell r="C832" t="str">
            <v>PREÇO TOTAL (c/ taxa):</v>
          </cell>
          <cell r="I832">
            <v>1</v>
          </cell>
          <cell r="J832">
            <v>2000</v>
          </cell>
        </row>
        <row r="833">
          <cell r="C833" t="str">
            <v>Obs.</v>
          </cell>
        </row>
        <row r="837">
          <cell r="C837" t="str">
            <v>cód - serv</v>
          </cell>
          <cell r="D837" t="str">
            <v>Descrição</v>
          </cell>
          <cell r="F837" t="str">
            <v>unidade</v>
          </cell>
          <cell r="G837" t="str">
            <v>Quantidade do Serviço</v>
          </cell>
          <cell r="I837" t="str">
            <v>Valor Unitario do Serviço</v>
          </cell>
          <cell r="K837" t="str">
            <v>Valor Total</v>
          </cell>
        </row>
        <row r="838">
          <cell r="C838">
            <v>140603</v>
          </cell>
          <cell r="D838" t="str">
            <v>REEMBOLSO DE COMBUSTÍVEL</v>
          </cell>
          <cell r="E838" t="e">
            <v>#NAME?</v>
          </cell>
          <cell r="F838" t="str">
            <v>MÊS</v>
          </cell>
          <cell r="G838">
            <v>33</v>
          </cell>
          <cell r="I838">
            <v>500</v>
          </cell>
          <cell r="K838">
            <v>16500</v>
          </cell>
        </row>
        <row r="840">
          <cell r="C840" t="str">
            <v>cód - comp.</v>
          </cell>
          <cell r="D840" t="str">
            <v>componentes</v>
          </cell>
          <cell r="E840" t="str">
            <v>desig.</v>
          </cell>
          <cell r="F840" t="str">
            <v>unidade</v>
          </cell>
          <cell r="G840" t="str">
            <v>coef.</v>
          </cell>
          <cell r="H840" t="str">
            <v>Valor Unitário</v>
          </cell>
          <cell r="I840" t="str">
            <v>Valor unit. c/ BDI</v>
          </cell>
          <cell r="J840" t="str">
            <v>Custo p/ Serv. X comp</v>
          </cell>
          <cell r="K840" t="str">
            <v>Quant. Total x comp.</v>
          </cell>
          <cell r="L840" t="str">
            <v>Quant. Total x comp.</v>
          </cell>
        </row>
        <row r="841">
          <cell r="C841">
            <v>3001322</v>
          </cell>
          <cell r="D841" t="str">
            <v>Combustíveis</v>
          </cell>
          <cell r="E841" t="str">
            <v>MAT.</v>
          </cell>
          <cell r="F841" t="str">
            <v>UN</v>
          </cell>
          <cell r="G841">
            <v>1</v>
          </cell>
          <cell r="H841">
            <v>500</v>
          </cell>
          <cell r="I841">
            <v>500</v>
          </cell>
          <cell r="J841">
            <v>500</v>
          </cell>
          <cell r="K841">
            <v>33</v>
          </cell>
          <cell r="L841">
            <v>16500</v>
          </cell>
        </row>
        <row r="842"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</row>
        <row r="843"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</row>
        <row r="844"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</row>
        <row r="845"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</row>
        <row r="846"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</row>
        <row r="847"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</row>
        <row r="848"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</row>
        <row r="849"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</row>
        <row r="850"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</row>
        <row r="851"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</row>
        <row r="852"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</row>
        <row r="853"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</row>
        <row r="854"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</row>
        <row r="855"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</row>
        <row r="856"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</row>
        <row r="857"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</row>
        <row r="858"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</row>
        <row r="859"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</row>
        <row r="860"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</row>
        <row r="861"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</row>
        <row r="862"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</row>
        <row r="863"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</row>
        <row r="864"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</row>
        <row r="865"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</row>
        <row r="866"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</row>
        <row r="867"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</row>
        <row r="868"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</row>
        <row r="869"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</row>
        <row r="870">
          <cell r="F870" t="str">
            <v>TOTAL (C/taxa):</v>
          </cell>
          <cell r="I870">
            <v>1</v>
          </cell>
          <cell r="J870">
            <v>500</v>
          </cell>
          <cell r="L870">
            <v>16500</v>
          </cell>
        </row>
        <row r="871">
          <cell r="F871" t="str">
            <v>BDI (%) EMPREITADA:</v>
          </cell>
          <cell r="J871">
            <v>0</v>
          </cell>
          <cell r="L871">
            <v>0</v>
          </cell>
        </row>
        <row r="872">
          <cell r="F872" t="str">
            <v>BDI (%) EQUIPAMENTOS:</v>
          </cell>
          <cell r="J872">
            <v>0</v>
          </cell>
        </row>
        <row r="873">
          <cell r="F873" t="str">
            <v>BDI (%) MÃO DE OBRA:</v>
          </cell>
          <cell r="J873">
            <v>0</v>
          </cell>
        </row>
        <row r="874">
          <cell r="F874" t="str">
            <v>BDI (%) MATERIAL:</v>
          </cell>
          <cell r="J874">
            <v>0</v>
          </cell>
        </row>
        <row r="875">
          <cell r="F875" t="str">
            <v>TOTAL TAXA:</v>
          </cell>
          <cell r="I875">
            <v>0</v>
          </cell>
          <cell r="J875">
            <v>0</v>
          </cell>
        </row>
        <row r="876">
          <cell r="C876" t="str">
            <v>PREÇO TOTAL (c/ taxa):</v>
          </cell>
          <cell r="I876">
            <v>1</v>
          </cell>
          <cell r="J876">
            <v>500</v>
          </cell>
        </row>
        <row r="877">
          <cell r="C877" t="str">
            <v>Obs.</v>
          </cell>
        </row>
        <row r="881">
          <cell r="C881" t="str">
            <v>cód - serv</v>
          </cell>
          <cell r="D881" t="str">
            <v>Descrição</v>
          </cell>
          <cell r="F881" t="str">
            <v>unidade</v>
          </cell>
          <cell r="G881" t="str">
            <v>Quantidade do Serviço</v>
          </cell>
          <cell r="I881" t="str">
            <v>Valor Unitario do Serviço</v>
          </cell>
          <cell r="K881" t="str">
            <v>Valor Total</v>
          </cell>
        </row>
        <row r="882">
          <cell r="C882">
            <v>140701</v>
          </cell>
          <cell r="D882" t="str">
            <v>SEGURANÇA DA OBRA</v>
          </cell>
          <cell r="E882" t="e">
            <v>#NAME?</v>
          </cell>
          <cell r="F882" t="str">
            <v>MÊS</v>
          </cell>
          <cell r="G882">
            <v>30</v>
          </cell>
          <cell r="I882">
            <v>6000</v>
          </cell>
          <cell r="K882">
            <v>180000</v>
          </cell>
        </row>
        <row r="884">
          <cell r="C884" t="str">
            <v>cód - comp.</v>
          </cell>
          <cell r="D884" t="str">
            <v>componentes</v>
          </cell>
          <cell r="E884" t="str">
            <v>desig.</v>
          </cell>
          <cell r="F884" t="str">
            <v>unidade</v>
          </cell>
          <cell r="G884" t="str">
            <v>coef.</v>
          </cell>
          <cell r="H884" t="str">
            <v>Valor Unitário</v>
          </cell>
          <cell r="I884" t="str">
            <v>Valor unit. c/ BDI</v>
          </cell>
          <cell r="J884" t="str">
            <v>Custo p/ Serv. X comp</v>
          </cell>
          <cell r="K884" t="str">
            <v>Quant. Total x comp.</v>
          </cell>
          <cell r="L884" t="str">
            <v>Quant. Total x comp.</v>
          </cell>
        </row>
        <row r="885">
          <cell r="C885">
            <v>3001108</v>
          </cell>
          <cell r="D885" t="str">
            <v>Fornecimento de mão de obra e materialpara segurança patrimonial</v>
          </cell>
          <cell r="E885" t="str">
            <v>Empr.</v>
          </cell>
          <cell r="F885" t="str">
            <v>MON</v>
          </cell>
          <cell r="G885">
            <v>1</v>
          </cell>
          <cell r="H885">
            <v>6000</v>
          </cell>
          <cell r="I885">
            <v>6000</v>
          </cell>
          <cell r="J885">
            <v>6000</v>
          </cell>
          <cell r="K885">
            <v>30</v>
          </cell>
          <cell r="L885">
            <v>180000</v>
          </cell>
        </row>
        <row r="886"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</row>
        <row r="887"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</row>
        <row r="888"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</row>
        <row r="889"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</row>
        <row r="890"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</row>
        <row r="891"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</row>
        <row r="892"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</row>
        <row r="893"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</row>
        <row r="894"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</row>
        <row r="895"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</row>
        <row r="896"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</row>
        <row r="897"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</row>
        <row r="898"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</row>
        <row r="899"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</row>
        <row r="900"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</row>
        <row r="901"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</row>
        <row r="902"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</row>
        <row r="903"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</row>
        <row r="904"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</row>
        <row r="905"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</row>
        <row r="906"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</row>
        <row r="907"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</row>
        <row r="908"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</row>
        <row r="909"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</row>
        <row r="910"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</row>
        <row r="911"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</row>
        <row r="912"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</row>
        <row r="913"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</row>
        <row r="914">
          <cell r="F914" t="str">
            <v>TOTAL (C/taxa):</v>
          </cell>
          <cell r="I914">
            <v>1</v>
          </cell>
          <cell r="J914">
            <v>6000</v>
          </cell>
          <cell r="L914">
            <v>180000</v>
          </cell>
        </row>
        <row r="915">
          <cell r="F915" t="str">
            <v>BDI (%) EMPREITADA:</v>
          </cell>
          <cell r="J915">
            <v>0</v>
          </cell>
          <cell r="L915">
            <v>0</v>
          </cell>
        </row>
        <row r="916">
          <cell r="F916" t="str">
            <v>BDI (%) EQUIPAMENTOS:</v>
          </cell>
          <cell r="J916">
            <v>0</v>
          </cell>
        </row>
        <row r="917">
          <cell r="F917" t="str">
            <v>BDI (%) MÃO DE OBRA:</v>
          </cell>
          <cell r="J917">
            <v>0</v>
          </cell>
        </row>
        <row r="918">
          <cell r="F918" t="str">
            <v>BDI (%) MATERIAL:</v>
          </cell>
          <cell r="J918">
            <v>0</v>
          </cell>
        </row>
        <row r="919">
          <cell r="F919" t="str">
            <v>TOTAL TAXA:</v>
          </cell>
          <cell r="I919">
            <v>0</v>
          </cell>
          <cell r="J919">
            <v>0</v>
          </cell>
        </row>
        <row r="920">
          <cell r="C920" t="str">
            <v>PREÇO TOTAL (c/ taxa):</v>
          </cell>
          <cell r="I920">
            <v>1</v>
          </cell>
          <cell r="J920">
            <v>6000</v>
          </cell>
        </row>
        <row r="921">
          <cell r="C921" t="str">
            <v>Obs.</v>
          </cell>
        </row>
        <row r="925">
          <cell r="C925" t="str">
            <v>cód - serv</v>
          </cell>
          <cell r="D925" t="str">
            <v>Descrição</v>
          </cell>
          <cell r="F925" t="str">
            <v>unidade</v>
          </cell>
          <cell r="G925" t="str">
            <v>Quantidade do Serviço</v>
          </cell>
          <cell r="I925" t="str">
            <v>Valor Unitario do Serviço</v>
          </cell>
          <cell r="K925" t="str">
            <v>Valor Total</v>
          </cell>
        </row>
        <row r="926">
          <cell r="C926">
            <v>150101</v>
          </cell>
          <cell r="D926" t="str">
            <v>SERVIÇOS PRELIMINARES</v>
          </cell>
          <cell r="E926" t="e">
            <v>#NAME?</v>
          </cell>
          <cell r="F926" t="str">
            <v>VB</v>
          </cell>
          <cell r="G926">
            <v>1</v>
          </cell>
          <cell r="I926">
            <v>80000</v>
          </cell>
          <cell r="K926">
            <v>80000</v>
          </cell>
        </row>
        <row r="928">
          <cell r="C928" t="str">
            <v>cód - comp.</v>
          </cell>
          <cell r="D928" t="str">
            <v>componentes</v>
          </cell>
          <cell r="E928" t="str">
            <v>desig.</v>
          </cell>
          <cell r="F928" t="str">
            <v>unidade</v>
          </cell>
          <cell r="G928" t="str">
            <v>coef.</v>
          </cell>
          <cell r="H928" t="str">
            <v>Valor Unitário</v>
          </cell>
          <cell r="I928" t="str">
            <v>Valor unit. c/ BDI</v>
          </cell>
          <cell r="J928" t="str">
            <v>Custo p/ Serv. X comp</v>
          </cell>
          <cell r="K928" t="str">
            <v>Quant. Total x comp.</v>
          </cell>
          <cell r="L928" t="str">
            <v>Quant. Total x comp.</v>
          </cell>
        </row>
        <row r="929">
          <cell r="C929">
            <v>3001056</v>
          </cell>
          <cell r="D929" t="str">
            <v>Urbanização - execução de serviços preliminares</v>
          </cell>
          <cell r="E929" t="str">
            <v>EMPR.</v>
          </cell>
          <cell r="F929" t="str">
            <v>M2</v>
          </cell>
          <cell r="G929">
            <v>1</v>
          </cell>
          <cell r="H929">
            <v>80000</v>
          </cell>
          <cell r="I929">
            <v>80000</v>
          </cell>
          <cell r="J929">
            <v>80000</v>
          </cell>
          <cell r="K929">
            <v>1</v>
          </cell>
          <cell r="L929">
            <v>80000</v>
          </cell>
        </row>
        <row r="930"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</row>
        <row r="931"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</row>
        <row r="932"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</row>
        <row r="933"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</row>
        <row r="934"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</row>
        <row r="935"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</row>
        <row r="936"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</row>
        <row r="937"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</row>
        <row r="938"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</row>
        <row r="939"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</row>
        <row r="940"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</row>
        <row r="941"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</row>
        <row r="942"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</row>
        <row r="943"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</row>
        <row r="944"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</row>
        <row r="945"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</row>
        <row r="946"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</row>
        <row r="947"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</row>
        <row r="948"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</row>
        <row r="949"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</row>
        <row r="950"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</row>
        <row r="951"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</row>
        <row r="952"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</row>
        <row r="953"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</row>
        <row r="954"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</row>
        <row r="955"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</row>
        <row r="956"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</row>
        <row r="957"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</row>
        <row r="958">
          <cell r="F958" t="str">
            <v>TOTAL (C/taxa):</v>
          </cell>
          <cell r="I958">
            <v>1</v>
          </cell>
          <cell r="J958">
            <v>80000</v>
          </cell>
          <cell r="L958">
            <v>80000</v>
          </cell>
        </row>
        <row r="959">
          <cell r="F959" t="str">
            <v>BDI (%) EMPREITADA:</v>
          </cell>
          <cell r="J959">
            <v>0</v>
          </cell>
          <cell r="L959">
            <v>0</v>
          </cell>
        </row>
        <row r="960">
          <cell r="F960" t="str">
            <v>BDI (%) EQUIPAMENTOS:</v>
          </cell>
          <cell r="J960">
            <v>0</v>
          </cell>
        </row>
        <row r="961">
          <cell r="F961" t="str">
            <v>BDI (%) MÃO DE OBRA:</v>
          </cell>
          <cell r="J961">
            <v>0</v>
          </cell>
        </row>
        <row r="962">
          <cell r="F962" t="str">
            <v>BDI (%) MATERIAL:</v>
          </cell>
          <cell r="J962">
            <v>0</v>
          </cell>
        </row>
        <row r="963">
          <cell r="F963" t="str">
            <v>TOTAL TAXA:</v>
          </cell>
          <cell r="I963">
            <v>0</v>
          </cell>
          <cell r="J963">
            <v>0</v>
          </cell>
        </row>
        <row r="964">
          <cell r="C964" t="str">
            <v>PREÇO TOTAL (c/ taxa):</v>
          </cell>
          <cell r="I964">
            <v>1</v>
          </cell>
          <cell r="J964">
            <v>80000</v>
          </cell>
        </row>
        <row r="965">
          <cell r="C965" t="str">
            <v>Obs.</v>
          </cell>
        </row>
        <row r="969">
          <cell r="C969" t="str">
            <v>cód - serv</v>
          </cell>
          <cell r="D969" t="str">
            <v>Descrição</v>
          </cell>
          <cell r="F969" t="str">
            <v>unidade</v>
          </cell>
          <cell r="G969" t="str">
            <v>Quantidade do Serviço</v>
          </cell>
          <cell r="I969" t="str">
            <v>Valor Unitario do Serviço</v>
          </cell>
          <cell r="K969" t="str">
            <v>Valor Total</v>
          </cell>
        </row>
        <row r="970">
          <cell r="C970">
            <v>150201</v>
          </cell>
          <cell r="D970" t="str">
            <v>PROGRAMAS DE MONITORAMENTO AMBIENTAL</v>
          </cell>
          <cell r="E970" t="e">
            <v>#NAME?</v>
          </cell>
          <cell r="F970" t="str">
            <v>VB</v>
          </cell>
          <cell r="G970">
            <v>1</v>
          </cell>
          <cell r="I970">
            <v>1058000</v>
          </cell>
          <cell r="K970">
            <v>1058000</v>
          </cell>
        </row>
        <row r="972">
          <cell r="C972" t="str">
            <v>cód - comp.</v>
          </cell>
          <cell r="D972" t="str">
            <v>componentes</v>
          </cell>
          <cell r="E972" t="str">
            <v>desig.</v>
          </cell>
          <cell r="F972" t="str">
            <v>unidade</v>
          </cell>
          <cell r="G972" t="str">
            <v>coef.</v>
          </cell>
          <cell r="H972" t="str">
            <v>Valor Unitário</v>
          </cell>
          <cell r="I972" t="str">
            <v>Valor unit. c/ BDI</v>
          </cell>
          <cell r="J972" t="str">
            <v>Custo p/ Serv. X comp</v>
          </cell>
          <cell r="K972" t="str">
            <v>Quant. Total x comp.</v>
          </cell>
          <cell r="L972" t="str">
            <v>Quant. Total x comp.</v>
          </cell>
        </row>
        <row r="973">
          <cell r="C973">
            <v>3001576</v>
          </cell>
          <cell r="D973" t="str">
            <v>Consultoria ambiental</v>
          </cell>
          <cell r="E973" t="str">
            <v>Empr.</v>
          </cell>
          <cell r="F973" t="str">
            <v>UN</v>
          </cell>
          <cell r="G973">
            <v>1</v>
          </cell>
          <cell r="H973">
            <v>0</v>
          </cell>
          <cell r="I973">
            <v>0</v>
          </cell>
          <cell r="J973">
            <v>0</v>
          </cell>
          <cell r="K973">
            <v>1</v>
          </cell>
          <cell r="L973">
            <v>0</v>
          </cell>
        </row>
        <row r="974">
          <cell r="C974" t="str">
            <v>AMB001</v>
          </cell>
          <cell r="D974" t="str">
            <v>Monitoramento ambiental</v>
          </cell>
          <cell r="E974" t="str">
            <v>Empr.</v>
          </cell>
          <cell r="F974" t="str">
            <v>mês</v>
          </cell>
          <cell r="G974">
            <v>24</v>
          </cell>
          <cell r="H974">
            <v>12000</v>
          </cell>
          <cell r="I974">
            <v>12000</v>
          </cell>
          <cell r="J974">
            <v>288000</v>
          </cell>
          <cell r="K974">
            <v>24</v>
          </cell>
          <cell r="L974">
            <v>288000</v>
          </cell>
        </row>
        <row r="975">
          <cell r="C975" t="str">
            <v>AMB002</v>
          </cell>
          <cell r="D975" t="str">
            <v>Recuperação de áreas degradadas / APPs</v>
          </cell>
          <cell r="E975" t="str">
            <v>Empr.</v>
          </cell>
          <cell r="F975" t="str">
            <v>vb</v>
          </cell>
          <cell r="G975">
            <v>1</v>
          </cell>
          <cell r="H975">
            <v>20000</v>
          </cell>
          <cell r="I975">
            <v>20000</v>
          </cell>
          <cell r="J975">
            <v>20000</v>
          </cell>
          <cell r="K975">
            <v>1</v>
          </cell>
          <cell r="L975">
            <v>20000</v>
          </cell>
        </row>
        <row r="976">
          <cell r="C976" t="str">
            <v>AMB003</v>
          </cell>
          <cell r="D976" t="str">
            <v>Programa de Comunicação Social</v>
          </cell>
          <cell r="E976" t="str">
            <v>Empr.</v>
          </cell>
          <cell r="F976" t="str">
            <v>vb</v>
          </cell>
          <cell r="G976">
            <v>1</v>
          </cell>
          <cell r="H976">
            <v>70000</v>
          </cell>
          <cell r="I976">
            <v>70000</v>
          </cell>
          <cell r="J976">
            <v>70000</v>
          </cell>
          <cell r="K976">
            <v>1</v>
          </cell>
          <cell r="L976">
            <v>70000</v>
          </cell>
        </row>
        <row r="977">
          <cell r="C977" t="str">
            <v>AMB004</v>
          </cell>
          <cell r="D977" t="str">
            <v>Programa de Educação Ambiental</v>
          </cell>
          <cell r="E977" t="str">
            <v>Empr.</v>
          </cell>
          <cell r="F977" t="str">
            <v>vb</v>
          </cell>
          <cell r="G977">
            <v>1</v>
          </cell>
          <cell r="H977">
            <v>70000</v>
          </cell>
          <cell r="I977">
            <v>70000</v>
          </cell>
          <cell r="J977">
            <v>70000</v>
          </cell>
          <cell r="K977">
            <v>1</v>
          </cell>
          <cell r="L977">
            <v>70000</v>
          </cell>
        </row>
        <row r="978">
          <cell r="C978" t="str">
            <v>AMB005</v>
          </cell>
          <cell r="D978" t="str">
            <v>Programa de Controle Ambiental das Obras</v>
          </cell>
          <cell r="E978" t="str">
            <v>Empr.</v>
          </cell>
          <cell r="F978" t="str">
            <v>vb</v>
          </cell>
          <cell r="G978">
            <v>1</v>
          </cell>
          <cell r="H978">
            <v>250000</v>
          </cell>
          <cell r="I978">
            <v>250000</v>
          </cell>
          <cell r="J978">
            <v>250000</v>
          </cell>
          <cell r="K978">
            <v>1</v>
          </cell>
          <cell r="L978">
            <v>250000</v>
          </cell>
        </row>
        <row r="979">
          <cell r="C979" t="str">
            <v>AMB006</v>
          </cell>
          <cell r="D979" t="str">
            <v>Programa de Coleta de Resíduos Sólidos</v>
          </cell>
          <cell r="E979" t="str">
            <v>Empr.</v>
          </cell>
          <cell r="F979" t="str">
            <v>vb</v>
          </cell>
          <cell r="G979">
            <v>1</v>
          </cell>
          <cell r="H979">
            <v>60000</v>
          </cell>
          <cell r="I979">
            <v>60000</v>
          </cell>
          <cell r="J979">
            <v>60000</v>
          </cell>
          <cell r="K979">
            <v>1</v>
          </cell>
          <cell r="L979">
            <v>60000</v>
          </cell>
        </row>
        <row r="980">
          <cell r="C980" t="str">
            <v>AMB007</v>
          </cell>
          <cell r="D980" t="str">
            <v xml:space="preserve">Recuperação de APP </v>
          </cell>
          <cell r="E980" t="str">
            <v>Empr.</v>
          </cell>
          <cell r="F980" t="str">
            <v>vb</v>
          </cell>
          <cell r="G980">
            <v>1</v>
          </cell>
          <cell r="H980">
            <v>300000</v>
          </cell>
          <cell r="I980">
            <v>300000</v>
          </cell>
          <cell r="J980">
            <v>300000</v>
          </cell>
          <cell r="K980">
            <v>1</v>
          </cell>
          <cell r="L980">
            <v>300000</v>
          </cell>
        </row>
        <row r="981">
          <cell r="J981">
            <v>0</v>
          </cell>
          <cell r="K981">
            <v>0</v>
          </cell>
          <cell r="L981">
            <v>0</v>
          </cell>
        </row>
        <row r="982">
          <cell r="J982">
            <v>0</v>
          </cell>
          <cell r="K982">
            <v>0</v>
          </cell>
          <cell r="L982">
            <v>0</v>
          </cell>
        </row>
        <row r="983">
          <cell r="J983">
            <v>0</v>
          </cell>
          <cell r="K983">
            <v>0</v>
          </cell>
          <cell r="L983">
            <v>0</v>
          </cell>
        </row>
        <row r="984">
          <cell r="J984">
            <v>0</v>
          </cell>
          <cell r="K984">
            <v>0</v>
          </cell>
          <cell r="L984">
            <v>0</v>
          </cell>
        </row>
        <row r="985"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</row>
        <row r="986"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</row>
        <row r="987"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</row>
        <row r="988"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</row>
        <row r="989"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</row>
        <row r="990"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</row>
        <row r="991"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</row>
        <row r="992"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</row>
        <row r="993"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</row>
        <row r="994"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</row>
        <row r="995"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</row>
        <row r="996"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</row>
        <row r="997"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</row>
        <row r="998"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</row>
        <row r="999"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</row>
        <row r="1000"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</row>
        <row r="1001"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</row>
        <row r="1002">
          <cell r="F1002" t="str">
            <v>TOTAL (C/taxa):</v>
          </cell>
          <cell r="I1002">
            <v>1</v>
          </cell>
          <cell r="J1002">
            <v>1058000</v>
          </cell>
          <cell r="L1002">
            <v>1058000</v>
          </cell>
        </row>
        <row r="1003">
          <cell r="F1003" t="str">
            <v>BDI (%) EMPREITADA:</v>
          </cell>
          <cell r="J1003">
            <v>0</v>
          </cell>
          <cell r="L1003">
            <v>0</v>
          </cell>
        </row>
        <row r="1004">
          <cell r="F1004" t="str">
            <v>BDI (%) EQUIPAMENTOS:</v>
          </cell>
          <cell r="J1004">
            <v>0</v>
          </cell>
        </row>
        <row r="1005">
          <cell r="F1005" t="str">
            <v>BDI (%) MÃO DE OBRA:</v>
          </cell>
          <cell r="J1005">
            <v>0</v>
          </cell>
        </row>
        <row r="1006">
          <cell r="F1006" t="str">
            <v>BDI (%) MATERIAL:</v>
          </cell>
          <cell r="J1006">
            <v>0</v>
          </cell>
        </row>
        <row r="1007">
          <cell r="F1007" t="str">
            <v>TOTAL TAXA:</v>
          </cell>
          <cell r="I1007">
            <v>0</v>
          </cell>
          <cell r="J1007">
            <v>0</v>
          </cell>
        </row>
        <row r="1008">
          <cell r="C1008" t="str">
            <v>PREÇO TOTAL (c/ taxa):</v>
          </cell>
          <cell r="I1008">
            <v>1</v>
          </cell>
          <cell r="J1008">
            <v>1058000</v>
          </cell>
        </row>
        <row r="1009">
          <cell r="C1009" t="str">
            <v>Obs.</v>
          </cell>
        </row>
        <row r="1013">
          <cell r="C1013" t="str">
            <v>cód - serv</v>
          </cell>
          <cell r="D1013" t="str">
            <v>Descrição</v>
          </cell>
          <cell r="F1013" t="str">
            <v>unidade</v>
          </cell>
          <cell r="G1013" t="str">
            <v>Quantidade do Serviço</v>
          </cell>
          <cell r="I1013" t="str">
            <v>Valor Unitario do Serviço</v>
          </cell>
          <cell r="K1013" t="str">
            <v>Valor Total</v>
          </cell>
        </row>
        <row r="1014">
          <cell r="C1014">
            <v>150301</v>
          </cell>
          <cell r="D1014" t="str">
            <v>LICENÇAS / TAXAS / EMOLUMENTOS</v>
          </cell>
          <cell r="E1014" t="e">
            <v>#NAME?</v>
          </cell>
          <cell r="F1014" t="str">
            <v>VB</v>
          </cell>
          <cell r="G1014">
            <v>1</v>
          </cell>
          <cell r="I1014">
            <v>2000</v>
          </cell>
          <cell r="K1014">
            <v>2000</v>
          </cell>
        </row>
        <row r="1016">
          <cell r="C1016" t="str">
            <v>cód - comp.</v>
          </cell>
          <cell r="D1016" t="str">
            <v>componentes</v>
          </cell>
          <cell r="E1016" t="str">
            <v>desig.</v>
          </cell>
          <cell r="F1016" t="str">
            <v>unidade</v>
          </cell>
          <cell r="G1016" t="str">
            <v>coef.</v>
          </cell>
          <cell r="H1016" t="str">
            <v>Valor Unitário</v>
          </cell>
          <cell r="I1016" t="str">
            <v>Valor unit. c/ BDI</v>
          </cell>
          <cell r="J1016" t="str">
            <v>Custo p/ Serv. X comp</v>
          </cell>
          <cell r="K1016" t="str">
            <v>Quant. Total x comp.</v>
          </cell>
          <cell r="L1016" t="str">
            <v>Quant. Total x comp.</v>
          </cell>
        </row>
        <row r="1017">
          <cell r="C1017">
            <v>3000240</v>
          </cell>
          <cell r="D1017" t="str">
            <v>Despesas com pagamento de emolumentos diversos - arts e taxa CREA</v>
          </cell>
          <cell r="E1017" t="str">
            <v>Empr.</v>
          </cell>
          <cell r="F1017" t="str">
            <v>UN</v>
          </cell>
          <cell r="G1017">
            <v>1</v>
          </cell>
          <cell r="H1017">
            <v>2000</v>
          </cell>
          <cell r="I1017">
            <v>2000</v>
          </cell>
          <cell r="J1017">
            <v>2000</v>
          </cell>
          <cell r="K1017">
            <v>1</v>
          </cell>
          <cell r="L1017">
            <v>2000</v>
          </cell>
        </row>
        <row r="1018"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</row>
        <row r="1019"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</row>
        <row r="1020"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</row>
        <row r="1021"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</row>
        <row r="1022"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</row>
        <row r="1023"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</row>
        <row r="1024"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</row>
        <row r="1025"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</row>
        <row r="1026"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</row>
        <row r="1027"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</row>
        <row r="1028"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</row>
        <row r="1029"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</row>
        <row r="1030"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</row>
        <row r="1031"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</row>
        <row r="1032"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</row>
        <row r="1033"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</row>
        <row r="1034"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</row>
        <row r="1035"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</row>
        <row r="1036"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</row>
        <row r="1037"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</row>
        <row r="1038"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</row>
        <row r="1039"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</row>
        <row r="1040"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</row>
        <row r="1041"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</row>
        <row r="1042"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</row>
        <row r="1043"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</row>
        <row r="1044"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</row>
        <row r="1045"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</row>
        <row r="1046">
          <cell r="F1046" t="str">
            <v>TOTAL (C/taxa):</v>
          </cell>
          <cell r="I1046">
            <v>1</v>
          </cell>
          <cell r="J1046">
            <v>2000</v>
          </cell>
          <cell r="L1046">
            <v>2000</v>
          </cell>
        </row>
        <row r="1047">
          <cell r="F1047" t="str">
            <v>BDI (%) EMPREITADA:</v>
          </cell>
          <cell r="J1047">
            <v>0</v>
          </cell>
          <cell r="L1047">
            <v>0</v>
          </cell>
        </row>
        <row r="1048">
          <cell r="F1048" t="str">
            <v>BDI (%) EQUIPAMENTOS:</v>
          </cell>
          <cell r="J1048">
            <v>0</v>
          </cell>
        </row>
        <row r="1049">
          <cell r="F1049" t="str">
            <v>BDI (%) MÃO DE OBRA:</v>
          </cell>
          <cell r="J1049">
            <v>0</v>
          </cell>
        </row>
        <row r="1050">
          <cell r="F1050" t="str">
            <v>BDI (%) MATERIAL:</v>
          </cell>
          <cell r="J1050">
            <v>0</v>
          </cell>
        </row>
        <row r="1051">
          <cell r="F1051" t="str">
            <v>TOTAL TAXA:</v>
          </cell>
          <cell r="I1051">
            <v>0</v>
          </cell>
          <cell r="J1051">
            <v>0</v>
          </cell>
        </row>
        <row r="1052">
          <cell r="C1052" t="str">
            <v>PREÇO TOTAL (c/ taxa):</v>
          </cell>
          <cell r="I1052">
            <v>1</v>
          </cell>
          <cell r="J1052">
            <v>2000</v>
          </cell>
        </row>
        <row r="1053">
          <cell r="C1053" t="str">
            <v>Obs.</v>
          </cell>
        </row>
        <row r="1057">
          <cell r="C1057" t="str">
            <v>cód - serv</v>
          </cell>
          <cell r="D1057" t="str">
            <v>Descrição</v>
          </cell>
          <cell r="F1057" t="str">
            <v>unidade</v>
          </cell>
          <cell r="G1057" t="str">
            <v>Quantidade do Serviço</v>
          </cell>
          <cell r="I1057" t="str">
            <v>Valor Unitario do Serviço</v>
          </cell>
          <cell r="K1057" t="str">
            <v>Valor Total</v>
          </cell>
        </row>
        <row r="1058">
          <cell r="C1058">
            <v>150401</v>
          </cell>
          <cell r="D1058" t="str">
            <v>COMUNICAÇÃO VISUAL</v>
          </cell>
          <cell r="E1058" t="e">
            <v>#NAME?</v>
          </cell>
          <cell r="F1058" t="str">
            <v>VB</v>
          </cell>
          <cell r="G1058">
            <v>1</v>
          </cell>
          <cell r="I1058">
            <v>23000</v>
          </cell>
          <cell r="K1058">
            <v>23000</v>
          </cell>
        </row>
        <row r="1060">
          <cell r="C1060" t="str">
            <v>cód - comp.</v>
          </cell>
          <cell r="D1060" t="str">
            <v>componentes</v>
          </cell>
          <cell r="E1060" t="str">
            <v>desig.</v>
          </cell>
          <cell r="F1060" t="str">
            <v>unidade</v>
          </cell>
          <cell r="G1060" t="str">
            <v>coef.</v>
          </cell>
          <cell r="H1060" t="str">
            <v>Valor Unitário</v>
          </cell>
          <cell r="I1060" t="str">
            <v>Valor unit. c/ BDI</v>
          </cell>
          <cell r="J1060" t="str">
            <v>Custo p/ Serv. X comp</v>
          </cell>
          <cell r="K1060" t="str">
            <v>Quant. Total x comp.</v>
          </cell>
          <cell r="L1060" t="str">
            <v>Quant. Total x comp.</v>
          </cell>
        </row>
        <row r="1061">
          <cell r="C1061">
            <v>1002191</v>
          </cell>
          <cell r="D1061" t="str">
            <v>TOTEM DIRECIONAL 180X45CM</v>
          </cell>
          <cell r="E1061" t="str">
            <v>EMPR.</v>
          </cell>
          <cell r="F1061" t="str">
            <v>UN</v>
          </cell>
          <cell r="G1061">
            <v>1</v>
          </cell>
          <cell r="H1061">
            <v>20000</v>
          </cell>
          <cell r="I1061">
            <v>20000</v>
          </cell>
          <cell r="J1061">
            <v>20000</v>
          </cell>
          <cell r="K1061">
            <v>1</v>
          </cell>
          <cell r="L1061">
            <v>20000</v>
          </cell>
        </row>
        <row r="1062">
          <cell r="C1062">
            <v>3000246</v>
          </cell>
          <cell r="D1062" t="str">
            <v>Despesas com placas da obra - confecção de placa do engenheiroresponsável</v>
          </cell>
          <cell r="E1062" t="str">
            <v>EMPR.</v>
          </cell>
          <cell r="F1062" t="str">
            <v>UN</v>
          </cell>
          <cell r="G1062">
            <v>1</v>
          </cell>
          <cell r="H1062">
            <v>3000</v>
          </cell>
          <cell r="I1062">
            <v>3000</v>
          </cell>
          <cell r="J1062">
            <v>3000</v>
          </cell>
          <cell r="K1062">
            <v>1</v>
          </cell>
          <cell r="L1062">
            <v>3000</v>
          </cell>
        </row>
        <row r="1063"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</row>
        <row r="1064"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</row>
        <row r="1065"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</row>
        <row r="1066"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</row>
        <row r="1067"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</row>
        <row r="1068"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</row>
        <row r="1069"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</row>
        <row r="1070"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</row>
        <row r="1071"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</row>
        <row r="1072"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</row>
        <row r="1073"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</row>
        <row r="1074"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</row>
        <row r="1075"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</row>
        <row r="1076"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</row>
        <row r="1077"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</row>
        <row r="1078"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</row>
        <row r="1079"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</row>
        <row r="1080"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</row>
        <row r="1081"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</row>
        <row r="1082"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</row>
        <row r="1083"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</row>
        <row r="1084"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</row>
        <row r="1085"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</row>
        <row r="1086"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</row>
        <row r="1087"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</row>
        <row r="1088"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</row>
        <row r="1089"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</row>
        <row r="1090">
          <cell r="F1090" t="str">
            <v>TOTAL (C/taxa):</v>
          </cell>
          <cell r="I1090">
            <v>1</v>
          </cell>
          <cell r="J1090">
            <v>23000</v>
          </cell>
          <cell r="L1090">
            <v>23000</v>
          </cell>
        </row>
        <row r="1091">
          <cell r="F1091" t="str">
            <v>BDI (%) EMPREITADA:</v>
          </cell>
          <cell r="J1091">
            <v>0</v>
          </cell>
          <cell r="L1091">
            <v>0</v>
          </cell>
        </row>
        <row r="1092">
          <cell r="F1092" t="str">
            <v>BDI (%) EQUIPAMENTOS:</v>
          </cell>
          <cell r="J1092">
            <v>0</v>
          </cell>
        </row>
        <row r="1093">
          <cell r="F1093" t="str">
            <v>BDI (%) MÃO DE OBRA:</v>
          </cell>
          <cell r="J1093">
            <v>0</v>
          </cell>
        </row>
        <row r="1094">
          <cell r="F1094" t="str">
            <v>BDI (%) MATERIAL:</v>
          </cell>
          <cell r="J1094">
            <v>0</v>
          </cell>
        </row>
        <row r="1095">
          <cell r="F1095" t="str">
            <v>TOTAL TAXA:</v>
          </cell>
          <cell r="I1095">
            <v>0</v>
          </cell>
          <cell r="J1095">
            <v>0</v>
          </cell>
        </row>
        <row r="1096">
          <cell r="C1096" t="str">
            <v>PREÇO TOTAL (c/ taxa):</v>
          </cell>
          <cell r="I1096">
            <v>1</v>
          </cell>
          <cell r="J1096">
            <v>23000</v>
          </cell>
        </row>
        <row r="1097">
          <cell r="C1097" t="str">
            <v>Obs.</v>
          </cell>
        </row>
        <row r="1101">
          <cell r="C1101" t="str">
            <v>cód - serv</v>
          </cell>
          <cell r="D1101" t="str">
            <v>Descrição</v>
          </cell>
          <cell r="F1101" t="str">
            <v>unidade</v>
          </cell>
          <cell r="G1101" t="str">
            <v>Quantidade do Serviço</v>
          </cell>
          <cell r="I1101" t="str">
            <v>Valor Unitario do Serviço</v>
          </cell>
          <cell r="K1101" t="str">
            <v>Valor Total</v>
          </cell>
        </row>
        <row r="1102">
          <cell r="C1102">
            <v>150501</v>
          </cell>
          <cell r="D1102" t="str">
            <v>APROVAÇÕES E SEGURO</v>
          </cell>
          <cell r="E1102" t="e">
            <v>#NAME?</v>
          </cell>
          <cell r="F1102" t="str">
            <v>VB</v>
          </cell>
          <cell r="G1102">
            <v>1</v>
          </cell>
          <cell r="I1102">
            <v>2000</v>
          </cell>
          <cell r="K1102">
            <v>2000</v>
          </cell>
        </row>
        <row r="1104">
          <cell r="C1104" t="str">
            <v>cód - comp.</v>
          </cell>
          <cell r="D1104" t="str">
            <v>componentes</v>
          </cell>
          <cell r="E1104" t="str">
            <v>desig.</v>
          </cell>
          <cell r="F1104" t="str">
            <v>unidade</v>
          </cell>
          <cell r="G1104" t="str">
            <v>coef.</v>
          </cell>
          <cell r="H1104" t="str">
            <v>Valor Unitário</v>
          </cell>
          <cell r="I1104" t="str">
            <v>Valor unit. c/ BDI</v>
          </cell>
          <cell r="J1104" t="str">
            <v>Custo p/ Serv. X comp</v>
          </cell>
          <cell r="K1104" t="str">
            <v>Quant. Total x comp.</v>
          </cell>
          <cell r="L1104" t="str">
            <v>Quant. Total x comp.</v>
          </cell>
        </row>
        <row r="1105">
          <cell r="C1105">
            <v>3000122</v>
          </cell>
          <cell r="D1105" t="str">
            <v>Aprovação Projeto Legal Corpo Bombeiros</v>
          </cell>
          <cell r="E1105" t="str">
            <v>EMPR.</v>
          </cell>
          <cell r="F1105" t="str">
            <v>UN</v>
          </cell>
          <cell r="G1105">
            <v>1</v>
          </cell>
          <cell r="H1105">
            <v>2000</v>
          </cell>
          <cell r="I1105">
            <v>2000</v>
          </cell>
          <cell r="J1105">
            <v>2000</v>
          </cell>
          <cell r="K1105">
            <v>1</v>
          </cell>
          <cell r="L1105">
            <v>2000</v>
          </cell>
        </row>
        <row r="1106">
          <cell r="C1106">
            <v>3000250</v>
          </cell>
          <cell r="D1106" t="str">
            <v>Despesas com seguros - risco de engenharia(incluso contra roubo de almoxarifado)</v>
          </cell>
          <cell r="E1106" t="str">
            <v>EMPR.</v>
          </cell>
          <cell r="F1106" t="str">
            <v>UN</v>
          </cell>
          <cell r="G1106">
            <v>1</v>
          </cell>
          <cell r="H1106">
            <v>0</v>
          </cell>
          <cell r="I1106">
            <v>0</v>
          </cell>
          <cell r="J1106">
            <v>0</v>
          </cell>
          <cell r="K1106">
            <v>1</v>
          </cell>
          <cell r="L1106">
            <v>0</v>
          </cell>
        </row>
        <row r="1107"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</row>
        <row r="1108"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</row>
        <row r="1109"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</row>
        <row r="1110"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</row>
        <row r="1111"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</row>
        <row r="1112"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</row>
        <row r="1113"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</row>
        <row r="1114"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</row>
        <row r="1115"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</row>
        <row r="1116"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</row>
        <row r="1117"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</row>
        <row r="1119"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</row>
        <row r="1120"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</row>
        <row r="1121"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</row>
        <row r="1122"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</row>
        <row r="1123"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F1134" t="str">
            <v>TOTAL (C/taxa):</v>
          </cell>
          <cell r="I1134">
            <v>1</v>
          </cell>
          <cell r="J1134">
            <v>2000</v>
          </cell>
          <cell r="L1134">
            <v>2000</v>
          </cell>
        </row>
        <row r="1135">
          <cell r="F1135" t="str">
            <v>BDI (%) EMPREITADA:</v>
          </cell>
          <cell r="J1135">
            <v>0</v>
          </cell>
          <cell r="L1135">
            <v>0</v>
          </cell>
        </row>
        <row r="1136">
          <cell r="F1136" t="str">
            <v>BDI (%) EQUIPAMENTOS:</v>
          </cell>
          <cell r="J1136">
            <v>0</v>
          </cell>
        </row>
        <row r="1137">
          <cell r="F1137" t="str">
            <v>BDI (%) MÃO DE OBRA:</v>
          </cell>
          <cell r="J1137">
            <v>0</v>
          </cell>
        </row>
        <row r="1138">
          <cell r="F1138" t="str">
            <v>BDI (%) MATERIAL:</v>
          </cell>
          <cell r="J1138">
            <v>0</v>
          </cell>
        </row>
        <row r="1139">
          <cell r="F1139" t="str">
            <v>TOTAL TAXA:</v>
          </cell>
          <cell r="I1139">
            <v>0</v>
          </cell>
          <cell r="J1139">
            <v>0</v>
          </cell>
        </row>
        <row r="1140">
          <cell r="C1140" t="str">
            <v>PREÇO TOTAL (c/ taxa):</v>
          </cell>
          <cell r="I1140">
            <v>1</v>
          </cell>
          <cell r="J1140">
            <v>2000</v>
          </cell>
        </row>
        <row r="1141">
          <cell r="C1141" t="str">
            <v>Obs.</v>
          </cell>
        </row>
        <row r="1145">
          <cell r="C1145" t="str">
            <v>cód - serv</v>
          </cell>
          <cell r="D1145" t="str">
            <v>Descrição</v>
          </cell>
          <cell r="F1145" t="str">
            <v>unidade</v>
          </cell>
          <cell r="G1145" t="str">
            <v>Quantidade do Serviço</v>
          </cell>
          <cell r="I1145" t="str">
            <v>Valor Unitario do Serviço</v>
          </cell>
          <cell r="K1145" t="str">
            <v>Valor Total</v>
          </cell>
        </row>
        <row r="1146">
          <cell r="C1146">
            <v>160101</v>
          </cell>
          <cell r="D1146" t="str">
            <v>BARRACÕES</v>
          </cell>
          <cell r="E1146" t="e">
            <v>#NAME?</v>
          </cell>
          <cell r="F1146" t="str">
            <v>M2</v>
          </cell>
          <cell r="G1146">
            <v>1</v>
          </cell>
          <cell r="I1146">
            <v>58300</v>
          </cell>
          <cell r="K1146">
            <v>58300</v>
          </cell>
        </row>
        <row r="1148">
          <cell r="C1148" t="str">
            <v>cód - comp.</v>
          </cell>
          <cell r="D1148" t="str">
            <v>componentes</v>
          </cell>
          <cell r="E1148" t="str">
            <v>desig.</v>
          </cell>
          <cell r="F1148" t="str">
            <v>unidade</v>
          </cell>
          <cell r="G1148" t="str">
            <v>coef.</v>
          </cell>
          <cell r="H1148" t="str">
            <v>Valor Unitário</v>
          </cell>
          <cell r="I1148" t="str">
            <v>Valor unit. c/ BDI</v>
          </cell>
          <cell r="J1148" t="str">
            <v>Custo p/ Serv. X comp</v>
          </cell>
          <cell r="K1148" t="str">
            <v>Quant. Total x comp.</v>
          </cell>
          <cell r="L1148" t="str">
            <v>Quant. Total x comp.</v>
          </cell>
        </row>
        <row r="1149">
          <cell r="C1149">
            <v>3000152</v>
          </cell>
          <cell r="D1149" t="str">
            <v>Construção de barracões - escritório de engenharia</v>
          </cell>
          <cell r="E1149" t="str">
            <v>EQ.</v>
          </cell>
          <cell r="F1149" t="str">
            <v>M2</v>
          </cell>
          <cell r="G1149">
            <v>100</v>
          </cell>
          <cell r="H1149">
            <v>265</v>
          </cell>
          <cell r="I1149">
            <v>265</v>
          </cell>
          <cell r="J1149">
            <v>26500</v>
          </cell>
          <cell r="K1149">
            <v>100</v>
          </cell>
          <cell r="L1149">
            <v>26500</v>
          </cell>
        </row>
        <row r="1150">
          <cell r="C1150">
            <v>3000154</v>
          </cell>
          <cell r="D1150" t="str">
            <v>Construção de barracões - refeitórios</v>
          </cell>
          <cell r="E1150" t="str">
            <v>EQ.</v>
          </cell>
          <cell r="F1150" t="str">
            <v>M2</v>
          </cell>
          <cell r="G1150">
            <v>100</v>
          </cell>
          <cell r="H1150">
            <v>265</v>
          </cell>
          <cell r="I1150">
            <v>265</v>
          </cell>
          <cell r="J1150">
            <v>26500</v>
          </cell>
          <cell r="K1150">
            <v>100</v>
          </cell>
          <cell r="L1150">
            <v>26500</v>
          </cell>
        </row>
        <row r="1151">
          <cell r="C1151">
            <v>3000156</v>
          </cell>
          <cell r="D1151" t="str">
            <v>Implantação de canteiro / logística - barracões - fornecimentode mão de obra e material para implantação de sanitário de funcionário</v>
          </cell>
          <cell r="E1151" t="str">
            <v>EQ.</v>
          </cell>
          <cell r="F1151" t="str">
            <v>M2</v>
          </cell>
          <cell r="G1151">
            <v>20</v>
          </cell>
          <cell r="H1151">
            <v>265</v>
          </cell>
          <cell r="I1151">
            <v>265</v>
          </cell>
          <cell r="J1151">
            <v>5300</v>
          </cell>
          <cell r="K1151">
            <v>20</v>
          </cell>
          <cell r="L1151">
            <v>5300</v>
          </cell>
        </row>
        <row r="1152"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  <row r="1171"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</row>
        <row r="1172"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</row>
        <row r="1173"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</row>
        <row r="1174"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</row>
        <row r="1175"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</row>
        <row r="1176"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F1177" t="str">
            <v>TOTAL (C/taxa):</v>
          </cell>
          <cell r="I1177">
            <v>1</v>
          </cell>
          <cell r="J1177">
            <v>58300</v>
          </cell>
          <cell r="L1177">
            <v>58300</v>
          </cell>
        </row>
        <row r="1178">
          <cell r="F1178" t="str">
            <v>BDI (%) EMPREITADA:</v>
          </cell>
          <cell r="J1178">
            <v>0</v>
          </cell>
          <cell r="L1178">
            <v>0</v>
          </cell>
        </row>
        <row r="1179">
          <cell r="F1179" t="str">
            <v>BDI (%) EQUIPAMENTOS:</v>
          </cell>
          <cell r="J1179">
            <v>0</v>
          </cell>
        </row>
        <row r="1180">
          <cell r="F1180" t="str">
            <v>BDI (%) MÃO DE OBRA:</v>
          </cell>
          <cell r="J1180">
            <v>0</v>
          </cell>
        </row>
        <row r="1181">
          <cell r="F1181" t="str">
            <v>BDI (%) MATERIAL:</v>
          </cell>
          <cell r="J1181">
            <v>0</v>
          </cell>
        </row>
        <row r="1182">
          <cell r="F1182" t="str">
            <v>TOTAL TAXA:</v>
          </cell>
          <cell r="I1182">
            <v>0</v>
          </cell>
          <cell r="J1182">
            <v>0</v>
          </cell>
        </row>
        <row r="1183">
          <cell r="C1183" t="str">
            <v>PREÇO TOTAL (c/ taxa):</v>
          </cell>
          <cell r="I1183">
            <v>1</v>
          </cell>
          <cell r="J1183">
            <v>58300</v>
          </cell>
        </row>
        <row r="1184">
          <cell r="C1184" t="str">
            <v>Obs.</v>
          </cell>
        </row>
        <row r="1188">
          <cell r="C1188" t="str">
            <v>cód - serv</v>
          </cell>
          <cell r="D1188" t="str">
            <v>Descrição</v>
          </cell>
          <cell r="F1188" t="str">
            <v>unidade</v>
          </cell>
          <cell r="G1188" t="str">
            <v>Quantidade do Serviço</v>
          </cell>
          <cell r="I1188" t="str">
            <v>Valor Unitario do Serviço</v>
          </cell>
          <cell r="K1188" t="str">
            <v>Valor Total</v>
          </cell>
        </row>
        <row r="1189">
          <cell r="C1189">
            <v>160201</v>
          </cell>
          <cell r="D1189" t="str">
            <v>LIGAÇÕES PROVISÓRIAS DE CONCESSIONÁRIAS</v>
          </cell>
          <cell r="E1189" t="e">
            <v>#NAME?</v>
          </cell>
          <cell r="F1189" t="str">
            <v>VB</v>
          </cell>
          <cell r="G1189">
            <v>1</v>
          </cell>
          <cell r="I1189">
            <v>5100</v>
          </cell>
          <cell r="K1189">
            <v>5100</v>
          </cell>
        </row>
        <row r="1191">
          <cell r="C1191" t="str">
            <v>cód - comp.</v>
          </cell>
          <cell r="D1191" t="str">
            <v>componentes</v>
          </cell>
          <cell r="E1191" t="str">
            <v>desig.</v>
          </cell>
          <cell r="F1191" t="str">
            <v>unidade</v>
          </cell>
          <cell r="G1191" t="str">
            <v>coef.</v>
          </cell>
          <cell r="H1191" t="str">
            <v>Valor Unitário</v>
          </cell>
          <cell r="I1191" t="str">
            <v>Valor unit. c/ BDI</v>
          </cell>
          <cell r="J1191" t="str">
            <v>Custo p/ Serv. X comp</v>
          </cell>
          <cell r="K1191" t="str">
            <v>Quant. Total x comp.</v>
          </cell>
          <cell r="L1191" t="str">
            <v>Quant. Total x comp.</v>
          </cell>
        </row>
        <row r="1192">
          <cell r="C1192">
            <v>3000642</v>
          </cell>
          <cell r="D1192" t="str">
            <v>Implantação de canteiro / logística - fornecimento de mão de obrae material para ligação provisória de água e esgoto</v>
          </cell>
          <cell r="E1192" t="str">
            <v>EQ.</v>
          </cell>
          <cell r="F1192" t="str">
            <v>UN</v>
          </cell>
          <cell r="G1192">
            <v>1</v>
          </cell>
          <cell r="H1192">
            <v>2000</v>
          </cell>
          <cell r="I1192">
            <v>2000</v>
          </cell>
          <cell r="J1192">
            <v>2000</v>
          </cell>
          <cell r="K1192">
            <v>1</v>
          </cell>
          <cell r="L1192">
            <v>2000</v>
          </cell>
        </row>
        <row r="1193">
          <cell r="C1193">
            <v>3000643</v>
          </cell>
          <cell r="D1193" t="str">
            <v>Implantação de canteiro / logística - fornecimento de mão de obrae material para ligação provisória de energia</v>
          </cell>
          <cell r="E1193" t="str">
            <v>EQ.</v>
          </cell>
          <cell r="F1193" t="str">
            <v>UN</v>
          </cell>
          <cell r="G1193">
            <v>1</v>
          </cell>
          <cell r="H1193">
            <v>2500</v>
          </cell>
          <cell r="I1193">
            <v>2500</v>
          </cell>
          <cell r="J1193">
            <v>2500</v>
          </cell>
          <cell r="K1193">
            <v>1</v>
          </cell>
          <cell r="L1193">
            <v>2500</v>
          </cell>
        </row>
        <row r="1194">
          <cell r="C1194">
            <v>3001907</v>
          </cell>
          <cell r="D1194" t="str">
            <v>Limpeza Obra Carro Limpa Fossa-Esgoto</v>
          </cell>
          <cell r="E1194" t="str">
            <v>EQ.</v>
          </cell>
          <cell r="F1194" t="str">
            <v>UN</v>
          </cell>
          <cell r="G1194">
            <v>3</v>
          </cell>
          <cell r="H1194">
            <v>200</v>
          </cell>
          <cell r="I1194">
            <v>200</v>
          </cell>
          <cell r="J1194">
            <v>600</v>
          </cell>
          <cell r="K1194">
            <v>3</v>
          </cell>
          <cell r="L1194">
            <v>600</v>
          </cell>
        </row>
        <row r="1195"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</row>
        <row r="1196"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</row>
        <row r="1197"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</row>
        <row r="1198"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</row>
        <row r="1199"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</row>
        <row r="1200"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</row>
        <row r="1201"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</row>
        <row r="1202"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</row>
        <row r="1203"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</row>
        <row r="1204"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</row>
        <row r="1205"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</row>
        <row r="1206"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</row>
        <row r="1207"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</row>
        <row r="1208"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</row>
        <row r="1209"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</row>
        <row r="1210"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</row>
        <row r="1212"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</row>
        <row r="1213"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</row>
        <row r="1214"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</row>
        <row r="1215"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</row>
        <row r="1216"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</row>
        <row r="1217"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</row>
        <row r="1218"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</row>
        <row r="1219">
          <cell r="F1219" t="str">
            <v>TOTAL (C/taxa):</v>
          </cell>
          <cell r="I1219">
            <v>1</v>
          </cell>
          <cell r="J1219">
            <v>5100</v>
          </cell>
          <cell r="L1219">
            <v>5100</v>
          </cell>
        </row>
        <row r="1220">
          <cell r="F1220" t="str">
            <v>BDI (%) EMPREITADA:</v>
          </cell>
          <cell r="J1220">
            <v>0</v>
          </cell>
          <cell r="L1220">
            <v>0</v>
          </cell>
        </row>
        <row r="1221">
          <cell r="F1221" t="str">
            <v>BDI (%) EQUIPAMENTOS:</v>
          </cell>
          <cell r="J1221">
            <v>0</v>
          </cell>
        </row>
        <row r="1222">
          <cell r="F1222" t="str">
            <v>BDI (%) MÃO DE OBRA:</v>
          </cell>
          <cell r="J1222">
            <v>0</v>
          </cell>
        </row>
        <row r="1223">
          <cell r="F1223" t="str">
            <v>BDI (%) MATERIAL:</v>
          </cell>
          <cell r="J1223">
            <v>0</v>
          </cell>
        </row>
        <row r="1224">
          <cell r="F1224" t="str">
            <v>TOTAL TAXA:</v>
          </cell>
          <cell r="I1224">
            <v>0</v>
          </cell>
          <cell r="J1224">
            <v>0</v>
          </cell>
        </row>
        <row r="1225">
          <cell r="C1225" t="str">
            <v>PREÇO TOTAL (c/ taxa):</v>
          </cell>
          <cell r="I1225">
            <v>1</v>
          </cell>
          <cell r="J1225">
            <v>5100</v>
          </cell>
        </row>
        <row r="1226">
          <cell r="C1226" t="str">
            <v>Obs.</v>
          </cell>
        </row>
        <row r="1230">
          <cell r="C1230" t="str">
            <v>cód - serv</v>
          </cell>
          <cell r="D1230" t="str">
            <v>Descrição</v>
          </cell>
          <cell r="F1230" t="str">
            <v>unidade</v>
          </cell>
          <cell r="G1230" t="str">
            <v>Quantidade do Serviço</v>
          </cell>
          <cell r="I1230" t="str">
            <v>Valor Unitario do Serviço</v>
          </cell>
          <cell r="K1230" t="str">
            <v>Valor Total</v>
          </cell>
        </row>
        <row r="1231">
          <cell r="C1231">
            <v>160301</v>
          </cell>
          <cell r="D1231" t="str">
            <v>PROTEÇÕES</v>
          </cell>
          <cell r="E1231" t="e">
            <v>#NAME?</v>
          </cell>
          <cell r="F1231" t="str">
            <v>VB</v>
          </cell>
          <cell r="G1231">
            <v>1</v>
          </cell>
          <cell r="I1231">
            <v>7400</v>
          </cell>
          <cell r="K1231">
            <v>7400</v>
          </cell>
        </row>
        <row r="1233">
          <cell r="C1233" t="str">
            <v>cód - comp.</v>
          </cell>
          <cell r="D1233" t="str">
            <v>componentes</v>
          </cell>
          <cell r="E1233" t="str">
            <v>desig.</v>
          </cell>
          <cell r="F1233" t="str">
            <v>unidade</v>
          </cell>
          <cell r="G1233" t="str">
            <v>coef.</v>
          </cell>
          <cell r="H1233" t="str">
            <v>Valor Unitário</v>
          </cell>
          <cell r="I1233" t="str">
            <v>Valor unit. c/ BDI</v>
          </cell>
          <cell r="J1233" t="str">
            <v>Custo p/ Serv. X comp</v>
          </cell>
          <cell r="K1233" t="str">
            <v>Quant. Total x comp.</v>
          </cell>
          <cell r="L1233" t="str">
            <v>Quant. Total x comp.</v>
          </cell>
        </row>
        <row r="1234">
          <cell r="C1234">
            <v>3000963</v>
          </cell>
          <cell r="D1234" t="str">
            <v>Implantação de canteiro / logística - sinalização de segurança</v>
          </cell>
          <cell r="E1234" t="str">
            <v>EQ.</v>
          </cell>
          <cell r="F1234" t="str">
            <v>M2</v>
          </cell>
          <cell r="G1234">
            <v>1</v>
          </cell>
          <cell r="H1234">
            <v>5000</v>
          </cell>
          <cell r="I1234">
            <v>5000</v>
          </cell>
          <cell r="J1234">
            <v>5000</v>
          </cell>
          <cell r="K1234">
            <v>1</v>
          </cell>
          <cell r="L1234">
            <v>5000</v>
          </cell>
        </row>
        <row r="1235">
          <cell r="C1235">
            <v>1002485</v>
          </cell>
          <cell r="D1235" t="str">
            <v>Tela De Proteção Laranj 8012-Telas União</v>
          </cell>
          <cell r="E1235" t="str">
            <v>EQ.</v>
          </cell>
          <cell r="F1235" t="str">
            <v>M2</v>
          </cell>
          <cell r="G1235">
            <v>1200</v>
          </cell>
          <cell r="H1235">
            <v>2</v>
          </cell>
          <cell r="I1235">
            <v>2</v>
          </cell>
          <cell r="J1235">
            <v>2400</v>
          </cell>
          <cell r="K1235">
            <v>1200</v>
          </cell>
          <cell r="L1235">
            <v>2400</v>
          </cell>
        </row>
        <row r="1236"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</row>
        <row r="1237"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</row>
        <row r="1238"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</row>
        <row r="1239"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</row>
        <row r="1240"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</row>
        <row r="1241"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</row>
        <row r="1242"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</row>
        <row r="1243"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</row>
        <row r="1244"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</row>
        <row r="1245"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</row>
        <row r="1246"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</row>
        <row r="1247"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</row>
        <row r="1248"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</row>
        <row r="1249"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</row>
        <row r="1250"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</row>
        <row r="1251"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</row>
        <row r="1252"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</row>
        <row r="1253"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</row>
        <row r="1254"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</row>
        <row r="1255"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</row>
        <row r="1256"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</row>
        <row r="1257"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</row>
        <row r="1258"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</row>
        <row r="1259"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</row>
        <row r="1260"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</row>
        <row r="1261"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</row>
        <row r="1262"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</row>
        <row r="1263">
          <cell r="F1263" t="str">
            <v>TOTAL (C/taxa):</v>
          </cell>
          <cell r="I1263">
            <v>1</v>
          </cell>
          <cell r="J1263">
            <v>7400</v>
          </cell>
          <cell r="L1263">
            <v>7400</v>
          </cell>
        </row>
        <row r="1264">
          <cell r="F1264" t="str">
            <v>BDI (%) EMPREITADA:</v>
          </cell>
          <cell r="J1264">
            <v>0</v>
          </cell>
          <cell r="L1264">
            <v>0</v>
          </cell>
        </row>
        <row r="1265">
          <cell r="F1265" t="str">
            <v>BDI (%) EQUIPAMENTOS:</v>
          </cell>
          <cell r="J1265">
            <v>0</v>
          </cell>
        </row>
        <row r="1266">
          <cell r="F1266" t="str">
            <v>BDI (%) MÃO DE OBRA:</v>
          </cell>
          <cell r="J1266">
            <v>0</v>
          </cell>
        </row>
        <row r="1267">
          <cell r="F1267" t="str">
            <v>BDI (%) MATERIAL:</v>
          </cell>
          <cell r="J1267">
            <v>0</v>
          </cell>
        </row>
        <row r="1268">
          <cell r="F1268" t="str">
            <v>TOTAL TAXA:</v>
          </cell>
          <cell r="I1268">
            <v>0</v>
          </cell>
          <cell r="J1268">
            <v>0</v>
          </cell>
        </row>
        <row r="1269">
          <cell r="C1269" t="str">
            <v>PREÇO TOTAL (c/ taxa):</v>
          </cell>
          <cell r="I1269">
            <v>1</v>
          </cell>
          <cell r="J1269">
            <v>7400</v>
          </cell>
        </row>
        <row r="1270">
          <cell r="C1270" t="str">
            <v>Obs.</v>
          </cell>
        </row>
        <row r="1274">
          <cell r="C1274" t="str">
            <v>cód - serv</v>
          </cell>
          <cell r="D1274" t="str">
            <v>Descrição</v>
          </cell>
          <cell r="F1274" t="str">
            <v>unidade</v>
          </cell>
          <cell r="G1274" t="str">
            <v>Quantidade do Serviço</v>
          </cell>
          <cell r="I1274" t="str">
            <v>Valor Unitario do Serviço</v>
          </cell>
          <cell r="K1274" t="str">
            <v>Valor Total</v>
          </cell>
        </row>
        <row r="1275">
          <cell r="C1275">
            <v>160401</v>
          </cell>
          <cell r="D1275" t="str">
            <v>DESMOBILIZAÇÃO DE CANTEIRO</v>
          </cell>
          <cell r="E1275" t="e">
            <v>#NAME?</v>
          </cell>
          <cell r="F1275" t="str">
            <v>VB</v>
          </cell>
          <cell r="G1275">
            <v>1</v>
          </cell>
          <cell r="I1275">
            <v>10000</v>
          </cell>
          <cell r="K1275">
            <v>10000</v>
          </cell>
        </row>
        <row r="1277">
          <cell r="C1277" t="str">
            <v>cód - comp.</v>
          </cell>
          <cell r="D1277" t="str">
            <v>componentes</v>
          </cell>
          <cell r="E1277" t="str">
            <v>desig.</v>
          </cell>
          <cell r="F1277" t="str">
            <v>unidade</v>
          </cell>
          <cell r="G1277" t="str">
            <v>coef.</v>
          </cell>
          <cell r="H1277" t="str">
            <v>Valor Unitário</v>
          </cell>
          <cell r="I1277" t="str">
            <v>Valor unit. c/ BDI</v>
          </cell>
          <cell r="J1277" t="str">
            <v>Custo p/ Serv. X comp</v>
          </cell>
          <cell r="K1277" t="str">
            <v>Quant. Total x comp.</v>
          </cell>
          <cell r="L1277" t="str">
            <v>Quant. Total x comp.</v>
          </cell>
        </row>
        <row r="1278">
          <cell r="C1278">
            <v>3000234</v>
          </cell>
          <cell r="D1278" t="str">
            <v>Implantação de canteiro / logística - fornecimento de mão de obrae material para desmobilização de canteiro</v>
          </cell>
          <cell r="E1278" t="str">
            <v>EMPR.</v>
          </cell>
          <cell r="F1278" t="str">
            <v>UN</v>
          </cell>
          <cell r="G1278">
            <v>1</v>
          </cell>
          <cell r="H1278">
            <v>10000</v>
          </cell>
          <cell r="I1278">
            <v>10000</v>
          </cell>
          <cell r="J1278">
            <v>10000</v>
          </cell>
          <cell r="K1278">
            <v>1</v>
          </cell>
          <cell r="L1278">
            <v>10000</v>
          </cell>
        </row>
        <row r="1279"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</row>
        <row r="1280"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</row>
        <row r="1281"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</row>
        <row r="1282"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</row>
        <row r="1283"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</row>
        <row r="1284"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</row>
        <row r="1285"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</row>
        <row r="1286"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</row>
        <row r="1287"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</row>
        <row r="1288"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</row>
        <row r="1289"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</row>
        <row r="1290"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</row>
        <row r="1291"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</row>
        <row r="1292"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</row>
        <row r="1293"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</row>
        <row r="1294"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</row>
        <row r="1295"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</row>
        <row r="1296"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</row>
        <row r="1297"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</row>
        <row r="1298"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</row>
        <row r="1299"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</row>
        <row r="1300"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</row>
        <row r="1301"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</row>
        <row r="1302"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</row>
        <row r="1303"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</row>
        <row r="1304"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</row>
        <row r="1305"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</row>
        <row r="1306">
          <cell r="F1306" t="str">
            <v>TOTAL (C/taxa):</v>
          </cell>
          <cell r="I1306">
            <v>1</v>
          </cell>
          <cell r="J1306">
            <v>10000</v>
          </cell>
          <cell r="L1306">
            <v>10000</v>
          </cell>
        </row>
        <row r="1307">
          <cell r="F1307" t="str">
            <v>BDI (%) EMPREITADA:</v>
          </cell>
          <cell r="J1307">
            <v>0</v>
          </cell>
          <cell r="L1307">
            <v>0</v>
          </cell>
        </row>
        <row r="1308">
          <cell r="F1308" t="str">
            <v>BDI (%) EQUIPAMENTOS:</v>
          </cell>
          <cell r="J1308">
            <v>0</v>
          </cell>
        </row>
        <row r="1309">
          <cell r="F1309" t="str">
            <v>BDI (%) MÃO DE OBRA:</v>
          </cell>
          <cell r="J1309">
            <v>0</v>
          </cell>
        </row>
        <row r="1310">
          <cell r="F1310" t="str">
            <v>BDI (%) MATERIAL:</v>
          </cell>
          <cell r="J1310">
            <v>0</v>
          </cell>
        </row>
        <row r="1311">
          <cell r="F1311" t="str">
            <v>TOTAL TAXA:</v>
          </cell>
          <cell r="I1311">
            <v>0</v>
          </cell>
          <cell r="J1311">
            <v>0</v>
          </cell>
        </row>
        <row r="1312">
          <cell r="C1312" t="str">
            <v>PREÇO TOTAL (c/ taxa):</v>
          </cell>
          <cell r="I1312">
            <v>1</v>
          </cell>
          <cell r="J1312">
            <v>10000</v>
          </cell>
        </row>
        <row r="1313">
          <cell r="C1313" t="str">
            <v>Obs.</v>
          </cell>
        </row>
        <row r="1317">
          <cell r="C1317" t="str">
            <v>cód - serv</v>
          </cell>
          <cell r="D1317" t="str">
            <v>Descrição</v>
          </cell>
          <cell r="F1317" t="str">
            <v>unidade</v>
          </cell>
          <cell r="G1317" t="str">
            <v>Quantidade do Serviço</v>
          </cell>
          <cell r="I1317" t="str">
            <v>Valor Unitario do Serviço</v>
          </cell>
          <cell r="K1317" t="str">
            <v>Valor Total</v>
          </cell>
        </row>
        <row r="1318">
          <cell r="C1318">
            <v>170101</v>
          </cell>
          <cell r="D1318" t="str">
            <v>UNIFORME E EPI'S E EPC'S</v>
          </cell>
          <cell r="E1318" t="e">
            <v>#NAME?</v>
          </cell>
          <cell r="F1318" t="str">
            <v>VB</v>
          </cell>
          <cell r="G1318">
            <v>1</v>
          </cell>
          <cell r="I1318">
            <v>5700</v>
          </cell>
          <cell r="K1318">
            <v>5700</v>
          </cell>
        </row>
        <row r="1320">
          <cell r="C1320" t="str">
            <v>cód - comp.</v>
          </cell>
          <cell r="D1320" t="str">
            <v>componentes</v>
          </cell>
          <cell r="E1320" t="str">
            <v>desig.</v>
          </cell>
          <cell r="F1320" t="str">
            <v>unidade</v>
          </cell>
          <cell r="G1320" t="str">
            <v>coef.</v>
          </cell>
          <cell r="H1320" t="str">
            <v>Valor Unitário</v>
          </cell>
          <cell r="I1320" t="str">
            <v>Valor unit. c/ BDI</v>
          </cell>
          <cell r="J1320" t="str">
            <v>Custo p/ Serv. X comp</v>
          </cell>
          <cell r="K1320" t="str">
            <v>Quant. Total x comp.</v>
          </cell>
          <cell r="L1320" t="str">
            <v>Quant. Total x comp.</v>
          </cell>
        </row>
        <row r="1321">
          <cell r="C1321">
            <v>3000398</v>
          </cell>
          <cell r="D1321" t="str">
            <v>Proteções e segurança - material de segurança/equipamentode uso pessoal - fornecimento equipamento de proteção individual</v>
          </cell>
          <cell r="E1321" t="str">
            <v>EMPR.</v>
          </cell>
          <cell r="F1321" t="str">
            <v>UN</v>
          </cell>
          <cell r="G1321">
            <v>1</v>
          </cell>
          <cell r="H1321">
            <v>5700</v>
          </cell>
          <cell r="I1321">
            <v>5700</v>
          </cell>
          <cell r="J1321">
            <v>5700</v>
          </cell>
          <cell r="K1321">
            <v>1</v>
          </cell>
          <cell r="L1321">
            <v>5700</v>
          </cell>
        </row>
        <row r="1322"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</row>
        <row r="1323"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</row>
        <row r="1324"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</row>
        <row r="1325"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</row>
        <row r="1326"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</row>
        <row r="1327"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</row>
        <row r="1328"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</row>
        <row r="1329"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</row>
        <row r="1332"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</row>
        <row r="1333"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</row>
        <row r="1334"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</row>
        <row r="1336"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</row>
        <row r="1337"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</row>
        <row r="1338"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</row>
        <row r="1339"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</row>
        <row r="1340"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</row>
        <row r="1341"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</row>
        <row r="1342"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</row>
        <row r="1343"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</row>
        <row r="1344"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</row>
        <row r="1345"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</row>
        <row r="1346"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</row>
        <row r="1347"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</row>
        <row r="1348"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F1350" t="str">
            <v>TOTAL (C/taxa):</v>
          </cell>
          <cell r="I1350">
            <v>1</v>
          </cell>
          <cell r="J1350">
            <v>5700</v>
          </cell>
          <cell r="L1350">
            <v>5700</v>
          </cell>
        </row>
        <row r="1351">
          <cell r="F1351" t="str">
            <v>BDI (%) EMPREITADA:</v>
          </cell>
          <cell r="J1351">
            <v>0</v>
          </cell>
          <cell r="L1351">
            <v>0</v>
          </cell>
        </row>
        <row r="1352">
          <cell r="F1352" t="str">
            <v>BDI (%) EQUIPAMENTOS:</v>
          </cell>
          <cell r="J1352">
            <v>0</v>
          </cell>
        </row>
        <row r="1353">
          <cell r="F1353" t="str">
            <v>BDI (%) MÃO DE OBRA:</v>
          </cell>
          <cell r="J1353">
            <v>0</v>
          </cell>
        </row>
        <row r="1354">
          <cell r="F1354" t="str">
            <v>BDI (%) MATERIAL:</v>
          </cell>
          <cell r="J1354">
            <v>0</v>
          </cell>
        </row>
        <row r="1355">
          <cell r="F1355" t="str">
            <v>TOTAL TAXA:</v>
          </cell>
          <cell r="I1355">
            <v>0</v>
          </cell>
          <cell r="J1355">
            <v>0</v>
          </cell>
        </row>
        <row r="1356">
          <cell r="C1356" t="str">
            <v>PREÇO TOTAL (c/ taxa):</v>
          </cell>
          <cell r="I1356">
            <v>1</v>
          </cell>
          <cell r="J1356">
            <v>5700</v>
          </cell>
        </row>
        <row r="1357">
          <cell r="C1357" t="str">
            <v>Obs.</v>
          </cell>
        </row>
        <row r="1361">
          <cell r="C1361" t="str">
            <v>cód - serv</v>
          </cell>
          <cell r="D1361" t="str">
            <v>Descrição</v>
          </cell>
          <cell r="F1361" t="str">
            <v>unidade</v>
          </cell>
          <cell r="G1361" t="str">
            <v>Quantidade do Serviço</v>
          </cell>
          <cell r="I1361" t="str">
            <v>Valor Unitario do Serviço</v>
          </cell>
          <cell r="K1361" t="str">
            <v>Valor Total</v>
          </cell>
        </row>
        <row r="1362">
          <cell r="C1362">
            <v>170201</v>
          </cell>
          <cell r="D1362" t="str">
            <v>COMUNICAÇÃO INTERNA</v>
          </cell>
          <cell r="E1362" t="e">
            <v>#NAME?</v>
          </cell>
          <cell r="F1362" t="str">
            <v>UN</v>
          </cell>
          <cell r="G1362">
            <v>1</v>
          </cell>
          <cell r="I1362">
            <v>1200</v>
          </cell>
          <cell r="K1362">
            <v>1200</v>
          </cell>
        </row>
        <row r="1364">
          <cell r="C1364" t="str">
            <v>cód - comp.</v>
          </cell>
          <cell r="D1364" t="str">
            <v>componentes</v>
          </cell>
          <cell r="E1364" t="str">
            <v>desig.</v>
          </cell>
          <cell r="F1364" t="str">
            <v>unidade</v>
          </cell>
          <cell r="G1364" t="str">
            <v>coef.</v>
          </cell>
          <cell r="H1364" t="str">
            <v>Valor Unitário</v>
          </cell>
          <cell r="I1364" t="str">
            <v>Valor unit. c/ BDI</v>
          </cell>
          <cell r="J1364" t="str">
            <v>Custo p/ Serv. X comp</v>
          </cell>
          <cell r="K1364" t="str">
            <v>Quant. Total x comp.</v>
          </cell>
          <cell r="L1364" t="str">
            <v>Quant. Total x comp.</v>
          </cell>
        </row>
        <row r="1365">
          <cell r="C1365">
            <v>1011043</v>
          </cell>
          <cell r="D1365" t="str">
            <v>Radio Comunicador Talk About T5025</v>
          </cell>
          <cell r="E1365" t="str">
            <v>EMPR.</v>
          </cell>
          <cell r="F1365" t="str">
            <v>PAR</v>
          </cell>
          <cell r="G1365">
            <v>4</v>
          </cell>
          <cell r="H1365">
            <v>300</v>
          </cell>
          <cell r="I1365">
            <v>300</v>
          </cell>
          <cell r="J1365">
            <v>1200</v>
          </cell>
          <cell r="K1365">
            <v>4</v>
          </cell>
          <cell r="L1365">
            <v>1200</v>
          </cell>
        </row>
        <row r="1366"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</row>
        <row r="1367"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</row>
        <row r="1368"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</row>
        <row r="1369"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</row>
        <row r="1370"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</row>
        <row r="1371"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</row>
        <row r="1372"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</row>
        <row r="1373"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</row>
        <row r="1374"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</row>
        <row r="1375"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</row>
        <row r="1376"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</row>
        <row r="1377"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</row>
        <row r="1378"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</row>
        <row r="1379"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</row>
        <row r="1380"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</row>
        <row r="1381"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</row>
        <row r="1382"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</row>
        <row r="1383"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</row>
        <row r="1384"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</row>
        <row r="1385"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</row>
        <row r="1386"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</row>
        <row r="1387"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</row>
        <row r="1388"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</row>
        <row r="1389"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</row>
        <row r="1390"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</row>
        <row r="1391"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</row>
        <row r="1392">
          <cell r="F1392" t="str">
            <v>TOTAL (C/taxa):</v>
          </cell>
          <cell r="I1392">
            <v>1</v>
          </cell>
          <cell r="J1392">
            <v>1200</v>
          </cell>
          <cell r="L1392">
            <v>1200</v>
          </cell>
        </row>
        <row r="1393">
          <cell r="F1393" t="str">
            <v>BDI (%) EMPREITADA:</v>
          </cell>
          <cell r="J1393">
            <v>0</v>
          </cell>
          <cell r="L1393">
            <v>0</v>
          </cell>
        </row>
        <row r="1394">
          <cell r="F1394" t="str">
            <v>BDI (%) EQUIPAMENTOS:</v>
          </cell>
          <cell r="J1394">
            <v>0</v>
          </cell>
        </row>
        <row r="1395">
          <cell r="F1395" t="str">
            <v>BDI (%) MÃO DE OBRA:</v>
          </cell>
          <cell r="J1395">
            <v>0</v>
          </cell>
        </row>
        <row r="1396">
          <cell r="F1396" t="str">
            <v>BDI (%) MATERIAL:</v>
          </cell>
          <cell r="J1396">
            <v>0</v>
          </cell>
        </row>
        <row r="1397">
          <cell r="F1397" t="str">
            <v>TOTAL TAXA:</v>
          </cell>
          <cell r="I1397">
            <v>0</v>
          </cell>
          <cell r="J1397">
            <v>0</v>
          </cell>
        </row>
        <row r="1398">
          <cell r="C1398" t="str">
            <v>PREÇO TOTAL (c/ taxa):</v>
          </cell>
          <cell r="I1398">
            <v>1</v>
          </cell>
          <cell r="J1398">
            <v>1200</v>
          </cell>
        </row>
        <row r="1399">
          <cell r="C1399" t="str">
            <v>Obs.</v>
          </cell>
        </row>
        <row r="1403">
          <cell r="C1403" t="str">
            <v>cód - serv</v>
          </cell>
          <cell r="D1403" t="str">
            <v>Descrição</v>
          </cell>
          <cell r="F1403" t="str">
            <v>unidade</v>
          </cell>
          <cell r="G1403" t="str">
            <v>Quantidade do Serviço</v>
          </cell>
          <cell r="I1403" t="str">
            <v>Valor Unitario do Serviço</v>
          </cell>
          <cell r="K1403" t="str">
            <v>Valor Total</v>
          </cell>
        </row>
        <row r="1404">
          <cell r="C1404">
            <v>170301</v>
          </cell>
          <cell r="D1404" t="str">
            <v>FERRAMENTAS</v>
          </cell>
          <cell r="E1404" t="e">
            <v>#NAME?</v>
          </cell>
          <cell r="F1404" t="str">
            <v>MÊS</v>
          </cell>
          <cell r="G1404">
            <v>1</v>
          </cell>
          <cell r="I1404">
            <v>2000</v>
          </cell>
          <cell r="K1404">
            <v>2000</v>
          </cell>
        </row>
        <row r="1406">
          <cell r="C1406" t="str">
            <v>cód - comp.</v>
          </cell>
          <cell r="D1406" t="str">
            <v>componentes</v>
          </cell>
          <cell r="E1406" t="str">
            <v>desig.</v>
          </cell>
          <cell r="F1406" t="str">
            <v>unidade</v>
          </cell>
          <cell r="G1406" t="str">
            <v>coef.</v>
          </cell>
          <cell r="H1406" t="str">
            <v>Valor Unitário</v>
          </cell>
          <cell r="I1406" t="str">
            <v>Valor unit. c/ BDI</v>
          </cell>
          <cell r="J1406" t="str">
            <v>Custo p/ Serv. X comp</v>
          </cell>
          <cell r="K1406" t="str">
            <v>Quant. Total x comp.</v>
          </cell>
          <cell r="L1406" t="str">
            <v>Quant. Total x comp.</v>
          </cell>
        </row>
        <row r="1407">
          <cell r="C1407">
            <v>3000399</v>
          </cell>
          <cell r="D1407" t="str">
            <v>Proteções e segurança - material de segurança/equipamentode uso pessoal - fornecimento de ferramentas</v>
          </cell>
          <cell r="E1407" t="str">
            <v>EMPR.</v>
          </cell>
          <cell r="F1407" t="str">
            <v>UN</v>
          </cell>
          <cell r="G1407">
            <v>1</v>
          </cell>
          <cell r="H1407">
            <v>2000</v>
          </cell>
          <cell r="I1407">
            <v>2000</v>
          </cell>
          <cell r="J1407">
            <v>2000</v>
          </cell>
          <cell r="K1407">
            <v>1</v>
          </cell>
          <cell r="L1407">
            <v>2000</v>
          </cell>
        </row>
        <row r="1408"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</row>
        <row r="1409"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</row>
        <row r="1410"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</row>
        <row r="1411"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</row>
        <row r="1412"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</row>
        <row r="1413"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</row>
        <row r="1414"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</row>
        <row r="1415"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</row>
        <row r="1416"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</row>
        <row r="1417"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</row>
        <row r="1418"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</row>
        <row r="1419"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</row>
        <row r="1420"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</row>
        <row r="1421"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</row>
        <row r="1422"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</row>
        <row r="1423"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</row>
        <row r="1424"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</row>
        <row r="1425"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</row>
        <row r="1426"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</row>
        <row r="1427"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</row>
        <row r="1428"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</row>
        <row r="1429"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</row>
        <row r="1430"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</row>
        <row r="1431"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</row>
        <row r="1432"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</row>
        <row r="1433"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</row>
        <row r="1434"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</row>
        <row r="1435"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</row>
        <row r="1436">
          <cell r="F1436" t="str">
            <v>TOTAL (C/taxa):</v>
          </cell>
          <cell r="I1436">
            <v>1</v>
          </cell>
          <cell r="J1436">
            <v>2000</v>
          </cell>
          <cell r="L1436">
            <v>2000</v>
          </cell>
        </row>
        <row r="1437">
          <cell r="F1437" t="str">
            <v>BDI (%) EMPREITADA:</v>
          </cell>
          <cell r="J1437">
            <v>0</v>
          </cell>
          <cell r="L1437">
            <v>0</v>
          </cell>
        </row>
        <row r="1438">
          <cell r="F1438" t="str">
            <v>BDI (%) EQUIPAMENTOS:</v>
          </cell>
          <cell r="J1438">
            <v>0</v>
          </cell>
        </row>
        <row r="1439">
          <cell r="F1439" t="str">
            <v>BDI (%) MÃO DE OBRA:</v>
          </cell>
          <cell r="J1439">
            <v>0</v>
          </cell>
        </row>
        <row r="1440">
          <cell r="F1440" t="str">
            <v>BDI (%) MATERIAL:</v>
          </cell>
          <cell r="J1440">
            <v>0</v>
          </cell>
        </row>
        <row r="1441">
          <cell r="F1441" t="str">
            <v>TOTAL TAXA:</v>
          </cell>
          <cell r="I1441">
            <v>0</v>
          </cell>
          <cell r="J1441">
            <v>0</v>
          </cell>
        </row>
        <row r="1442">
          <cell r="C1442" t="str">
            <v>PREÇO TOTAL (c/ taxa):</v>
          </cell>
          <cell r="I1442">
            <v>1</v>
          </cell>
          <cell r="J1442">
            <v>2000</v>
          </cell>
        </row>
        <row r="1443">
          <cell r="C1443" t="str">
            <v>Obs.</v>
          </cell>
        </row>
        <row r="1447">
          <cell r="C1447" t="str">
            <v>cód - serv</v>
          </cell>
          <cell r="D1447" t="str">
            <v>Descrição</v>
          </cell>
          <cell r="F1447" t="str">
            <v>unidade</v>
          </cell>
          <cell r="G1447" t="str">
            <v>Quantidade do Serviço</v>
          </cell>
          <cell r="I1447" t="str">
            <v>Valor Unitario do Serviço</v>
          </cell>
          <cell r="K1447" t="str">
            <v>Valor Total</v>
          </cell>
        </row>
        <row r="1448">
          <cell r="C1448">
            <v>170401</v>
          </cell>
          <cell r="D1448" t="str">
            <v>LOCAÇÃO DE CAMINHÃO PIPA PARA ABASTECIMENTO</v>
          </cell>
          <cell r="E1448" t="e">
            <v>#NAME?</v>
          </cell>
          <cell r="F1448" t="str">
            <v>MÊS</v>
          </cell>
          <cell r="G1448">
            <v>8</v>
          </cell>
          <cell r="I1448">
            <v>10980</v>
          </cell>
          <cell r="K1448">
            <v>87840</v>
          </cell>
        </row>
        <row r="1450">
          <cell r="C1450" t="str">
            <v>cód - comp.</v>
          </cell>
          <cell r="D1450" t="str">
            <v>componentes</v>
          </cell>
          <cell r="E1450" t="str">
            <v>desig.</v>
          </cell>
          <cell r="F1450" t="str">
            <v>unidade</v>
          </cell>
          <cell r="G1450" t="str">
            <v>coef.</v>
          </cell>
          <cell r="H1450" t="str">
            <v>Valor Unitário</v>
          </cell>
          <cell r="I1450" t="str">
            <v>Valor unit. c/ BDI</v>
          </cell>
          <cell r="J1450" t="str">
            <v>Custo p/ Serv. X comp</v>
          </cell>
          <cell r="K1450" t="str">
            <v>Quant. Total x comp.</v>
          </cell>
          <cell r="L1450" t="str">
            <v>Quant. Total x comp.</v>
          </cell>
        </row>
        <row r="1451">
          <cell r="C1451">
            <v>3001977</v>
          </cell>
          <cell r="D1451" t="str">
            <v>Locação de caminhão pipa 10000 litros</v>
          </cell>
          <cell r="E1451" t="str">
            <v>EMPR.</v>
          </cell>
          <cell r="F1451" t="str">
            <v>H</v>
          </cell>
          <cell r="G1451">
            <v>180</v>
          </cell>
          <cell r="H1451">
            <v>61</v>
          </cell>
          <cell r="I1451">
            <v>61</v>
          </cell>
          <cell r="J1451">
            <v>10980</v>
          </cell>
          <cell r="K1451">
            <v>1440</v>
          </cell>
          <cell r="L1451">
            <v>87840</v>
          </cell>
        </row>
        <row r="1452"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</row>
        <row r="1453"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</row>
        <row r="1454"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</row>
        <row r="1455"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</row>
        <row r="1456"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</row>
        <row r="1457"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</row>
        <row r="1458"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</row>
        <row r="1459"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</row>
        <row r="1460"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</row>
        <row r="1461"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</row>
        <row r="1462"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</row>
        <row r="1463"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</row>
        <row r="1464"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</row>
        <row r="1465"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</row>
        <row r="1466"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</row>
        <row r="1467"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</row>
        <row r="1468"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</row>
        <row r="1469"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</row>
        <row r="1470"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</row>
        <row r="1471"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</row>
        <row r="1472"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</row>
        <row r="1473"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</row>
        <row r="1474"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</row>
        <row r="1475"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</row>
        <row r="1476"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</row>
        <row r="1478"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</row>
        <row r="1479">
          <cell r="F1479" t="str">
            <v>TOTAL (C/taxa):</v>
          </cell>
          <cell r="I1479">
            <v>1</v>
          </cell>
          <cell r="J1479">
            <v>10980</v>
          </cell>
          <cell r="L1479">
            <v>87840</v>
          </cell>
        </row>
        <row r="1480">
          <cell r="F1480" t="str">
            <v>BDI (%) EMPREITADA:</v>
          </cell>
          <cell r="J1480">
            <v>0</v>
          </cell>
          <cell r="L1480">
            <v>0</v>
          </cell>
        </row>
        <row r="1481">
          <cell r="F1481" t="str">
            <v>BDI (%) EQUIPAMENTOS:</v>
          </cell>
          <cell r="J1481">
            <v>0</v>
          </cell>
        </row>
        <row r="1482">
          <cell r="F1482" t="str">
            <v>BDI (%) MÃO DE OBRA:</v>
          </cell>
          <cell r="J1482">
            <v>0</v>
          </cell>
        </row>
        <row r="1483">
          <cell r="F1483" t="str">
            <v>BDI (%) MATERIAL:</v>
          </cell>
          <cell r="J1483">
            <v>0</v>
          </cell>
        </row>
        <row r="1484">
          <cell r="F1484" t="str">
            <v>TOTAL TAXA:</v>
          </cell>
          <cell r="I1484">
            <v>0</v>
          </cell>
          <cell r="J1484">
            <v>0</v>
          </cell>
        </row>
        <row r="1485">
          <cell r="C1485" t="str">
            <v>PREÇO TOTAL (c/ taxa):</v>
          </cell>
          <cell r="I1485">
            <v>1</v>
          </cell>
          <cell r="J1485">
            <v>10980</v>
          </cell>
        </row>
        <row r="1486">
          <cell r="C1486" t="str">
            <v>Obs.</v>
          </cell>
        </row>
        <row r="1490">
          <cell r="C1490" t="str">
            <v>cód - serv</v>
          </cell>
          <cell r="D1490" t="str">
            <v>Descrição</v>
          </cell>
          <cell r="F1490" t="str">
            <v>unidade</v>
          </cell>
          <cell r="G1490" t="str">
            <v>Quantidade do Serviço</v>
          </cell>
          <cell r="I1490" t="str">
            <v>Valor Unitario do Serviço</v>
          </cell>
          <cell r="K1490" t="str">
            <v>Valor Total</v>
          </cell>
        </row>
        <row r="1491">
          <cell r="C1491">
            <v>170501</v>
          </cell>
          <cell r="D1491" t="str">
            <v>LOCAÇÃO DE CAÇAMBA</v>
          </cell>
          <cell r="E1491" t="e">
            <v>#NAME?</v>
          </cell>
          <cell r="F1491" t="str">
            <v>UN</v>
          </cell>
          <cell r="G1491">
            <v>120</v>
          </cell>
          <cell r="I1491">
            <v>217.5</v>
          </cell>
          <cell r="K1491">
            <v>26100</v>
          </cell>
        </row>
        <row r="1493">
          <cell r="C1493" t="str">
            <v>cód - comp.</v>
          </cell>
          <cell r="D1493" t="str">
            <v>componentes</v>
          </cell>
          <cell r="E1493" t="str">
            <v>desig.</v>
          </cell>
          <cell r="F1493" t="str">
            <v>unidade</v>
          </cell>
          <cell r="G1493" t="str">
            <v>coef.</v>
          </cell>
          <cell r="H1493" t="str">
            <v>Valor Unitário</v>
          </cell>
          <cell r="I1493" t="str">
            <v>Valor unit. c/ BDI</v>
          </cell>
          <cell r="J1493" t="str">
            <v>Custo p/ Serv. X comp</v>
          </cell>
          <cell r="K1493" t="str">
            <v>Quant. Total x comp.</v>
          </cell>
          <cell r="L1493" t="str">
            <v>Quant. Total x comp.</v>
          </cell>
        </row>
        <row r="1494">
          <cell r="C1494">
            <v>3000662</v>
          </cell>
          <cell r="D1494" t="str">
            <v>Transporte e limpeza - locação de caçamba</v>
          </cell>
          <cell r="E1494" t="str">
            <v>EMPR.</v>
          </cell>
          <cell r="F1494" t="str">
            <v>UN</v>
          </cell>
          <cell r="G1494">
            <v>1</v>
          </cell>
          <cell r="H1494">
            <v>150</v>
          </cell>
          <cell r="I1494">
            <v>217.5</v>
          </cell>
          <cell r="J1494">
            <v>217.5</v>
          </cell>
          <cell r="K1494">
            <v>120</v>
          </cell>
          <cell r="L1494">
            <v>26100</v>
          </cell>
        </row>
        <row r="1495"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</row>
        <row r="1496"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</row>
        <row r="1497"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</row>
        <row r="1498"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</row>
        <row r="1499"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</row>
        <row r="1500"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</row>
        <row r="1501"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</row>
        <row r="1502"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</row>
        <row r="1503"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</row>
        <row r="1504"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</row>
        <row r="1505"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</row>
        <row r="1506"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</row>
        <row r="1507"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</row>
        <row r="1508"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</row>
        <row r="1509"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</row>
        <row r="1510"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</row>
        <row r="1511"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</row>
        <row r="1512"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</row>
        <row r="1513"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</row>
        <row r="1514"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</row>
        <row r="1515"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</row>
        <row r="1516"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</row>
        <row r="1517"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</row>
        <row r="1518"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</row>
        <row r="1519"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</row>
        <row r="1520"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</row>
        <row r="1521"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</row>
        <row r="1522"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</row>
        <row r="1523">
          <cell r="F1523" t="str">
            <v>TOTAL (C/taxa):</v>
          </cell>
          <cell r="I1523">
            <v>0.54997701149425293</v>
          </cell>
          <cell r="J1523">
            <v>119.62</v>
          </cell>
          <cell r="L1523">
            <v>26100</v>
          </cell>
        </row>
        <row r="1524">
          <cell r="F1524" t="str">
            <v>BDI (%) EMPREITADA:</v>
          </cell>
          <cell r="I1524">
            <v>0.45</v>
          </cell>
          <cell r="J1524">
            <v>97.88</v>
          </cell>
          <cell r="L1524">
            <v>0</v>
          </cell>
        </row>
        <row r="1525">
          <cell r="F1525" t="str">
            <v>BDI (%) EQUIPAMENTOS:</v>
          </cell>
          <cell r="I1525">
            <v>0.45</v>
          </cell>
          <cell r="J1525">
            <v>0</v>
          </cell>
        </row>
        <row r="1526">
          <cell r="F1526" t="str">
            <v>BDI (%) MÃO DE OBRA:</v>
          </cell>
          <cell r="I1526">
            <v>0.45</v>
          </cell>
          <cell r="J1526">
            <v>0</v>
          </cell>
        </row>
        <row r="1527">
          <cell r="F1527" t="str">
            <v>BDI (%) MATERIAL:</v>
          </cell>
          <cell r="J1527">
            <v>0</v>
          </cell>
        </row>
        <row r="1528">
          <cell r="F1528" t="str">
            <v>TOTAL TAXA:</v>
          </cell>
          <cell r="I1528">
            <v>0.45002298850574712</v>
          </cell>
          <cell r="J1528">
            <v>97.88</v>
          </cell>
        </row>
        <row r="1529">
          <cell r="C1529" t="str">
            <v>PREÇO TOTAL (c/ taxa):</v>
          </cell>
          <cell r="I1529">
            <v>1</v>
          </cell>
          <cell r="J1529">
            <v>217.5</v>
          </cell>
        </row>
        <row r="1530">
          <cell r="C1530" t="str">
            <v>Obs.</v>
          </cell>
        </row>
        <row r="1534">
          <cell r="C1534" t="str">
            <v>cód - serv</v>
          </cell>
          <cell r="D1534" t="str">
            <v>Descrição</v>
          </cell>
          <cell r="F1534" t="str">
            <v>unidade</v>
          </cell>
          <cell r="G1534" t="str">
            <v>Quantidade do Serviço</v>
          </cell>
          <cell r="I1534" t="str">
            <v>Valor Unitario do Serviço</v>
          </cell>
          <cell r="K1534" t="str">
            <v>Valor Total</v>
          </cell>
        </row>
        <row r="1535">
          <cell r="C1535">
            <v>170601</v>
          </cell>
          <cell r="D1535" t="str">
            <v>LIMPEZA DO CANTEIRO DE OBRAS</v>
          </cell>
          <cell r="E1535" t="e">
            <v>#NAME?</v>
          </cell>
          <cell r="F1535" t="str">
            <v>MÊS</v>
          </cell>
          <cell r="G1535">
            <v>30</v>
          </cell>
          <cell r="I1535">
            <v>1000</v>
          </cell>
          <cell r="K1535">
            <v>30000</v>
          </cell>
        </row>
        <row r="1537">
          <cell r="C1537" t="str">
            <v>cód - comp.</v>
          </cell>
          <cell r="D1537" t="str">
            <v>componentes</v>
          </cell>
          <cell r="E1537" t="str">
            <v>desig.</v>
          </cell>
          <cell r="F1537" t="str">
            <v>unidade</v>
          </cell>
          <cell r="G1537" t="str">
            <v>coef.</v>
          </cell>
          <cell r="H1537" t="str">
            <v>Valor Unitário</v>
          </cell>
          <cell r="I1537" t="str">
            <v>Valor unit. c/ BDI</v>
          </cell>
          <cell r="J1537" t="str">
            <v>Custo p/ Serv. X comp</v>
          </cell>
          <cell r="K1537" t="str">
            <v>Quant. Total x comp.</v>
          </cell>
          <cell r="L1537" t="str">
            <v>Quant. Total x comp.</v>
          </cell>
        </row>
        <row r="1538">
          <cell r="C1538">
            <v>2000094</v>
          </cell>
          <cell r="D1538" t="str">
            <v>Cloro De Limpeza Líquido 5L</v>
          </cell>
          <cell r="E1538" t="str">
            <v>MAT.</v>
          </cell>
          <cell r="F1538" t="str">
            <v>MÊS</v>
          </cell>
          <cell r="G1538">
            <v>1</v>
          </cell>
          <cell r="H1538">
            <v>100</v>
          </cell>
          <cell r="I1538">
            <v>100</v>
          </cell>
          <cell r="J1538">
            <v>100</v>
          </cell>
          <cell r="K1538">
            <v>30</v>
          </cell>
          <cell r="L1538">
            <v>3000</v>
          </cell>
        </row>
        <row r="1539">
          <cell r="C1539">
            <v>3000702</v>
          </cell>
          <cell r="D1539" t="str">
            <v>Mão-De-Obra Servente</v>
          </cell>
          <cell r="E1539" t="str">
            <v>M.O.</v>
          </cell>
          <cell r="F1539" t="str">
            <v>H</v>
          </cell>
          <cell r="G1539">
            <v>56.323925151761692</v>
          </cell>
          <cell r="H1539">
            <v>11.02</v>
          </cell>
          <cell r="I1539">
            <v>15.978999999999999</v>
          </cell>
          <cell r="J1539">
            <v>900</v>
          </cell>
          <cell r="K1539">
            <v>1689.72</v>
          </cell>
          <cell r="L1539">
            <v>27000.035879999999</v>
          </cell>
        </row>
        <row r="1540"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</row>
        <row r="1541"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</row>
        <row r="1542"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</row>
        <row r="1543"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</row>
        <row r="1544"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</row>
        <row r="1545"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</row>
        <row r="1546"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</row>
        <row r="1547"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</row>
        <row r="1548"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</row>
        <row r="1549"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</row>
        <row r="1550"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</row>
        <row r="1551"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</row>
        <row r="1552"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</row>
        <row r="1553"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</row>
        <row r="1554"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</row>
        <row r="1555"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</row>
        <row r="1556"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</row>
        <row r="1557"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</row>
        <row r="1558"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</row>
        <row r="1559"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</row>
        <row r="1560"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</row>
        <row r="1561"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</row>
        <row r="1562"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</row>
        <row r="1563"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</row>
        <row r="1564"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</row>
        <row r="1565"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</row>
        <row r="1566"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</row>
        <row r="1567">
          <cell r="F1567" t="str">
            <v>TOTAL (C/taxa):</v>
          </cell>
          <cell r="I1567">
            <v>0.59499999999999997</v>
          </cell>
          <cell r="J1567">
            <v>595</v>
          </cell>
          <cell r="L1567">
            <v>30000.035879999999</v>
          </cell>
        </row>
        <row r="1568">
          <cell r="F1568" t="str">
            <v>BDI (%) EMPREITADA:</v>
          </cell>
          <cell r="I1568">
            <v>0.45</v>
          </cell>
          <cell r="J1568">
            <v>0</v>
          </cell>
          <cell r="L1568">
            <v>3.5879999999451684E-2</v>
          </cell>
        </row>
        <row r="1569">
          <cell r="F1569" t="str">
            <v>BDI (%) EQUIPAMENTOS:</v>
          </cell>
          <cell r="I1569">
            <v>0.45</v>
          </cell>
          <cell r="J1569">
            <v>0</v>
          </cell>
        </row>
        <row r="1570">
          <cell r="F1570" t="str">
            <v>BDI (%) MÃO DE OBRA:</v>
          </cell>
          <cell r="I1570">
            <v>0.45</v>
          </cell>
          <cell r="J1570">
            <v>405</v>
          </cell>
        </row>
        <row r="1571">
          <cell r="F1571" t="str">
            <v>BDI (%) MATERIAL:</v>
          </cell>
          <cell r="J1571">
            <v>0</v>
          </cell>
        </row>
        <row r="1572">
          <cell r="F1572" t="str">
            <v>TOTAL TAXA:</v>
          </cell>
          <cell r="I1572">
            <v>0.40500000000000003</v>
          </cell>
          <cell r="J1572">
            <v>405</v>
          </cell>
        </row>
        <row r="1573">
          <cell r="C1573" t="str">
            <v>PREÇO TOTAL (c/ taxa):</v>
          </cell>
          <cell r="I1573">
            <v>1</v>
          </cell>
          <cell r="J1573">
            <v>1000</v>
          </cell>
        </row>
        <row r="1574">
          <cell r="C1574" t="str">
            <v>Obs.</v>
          </cell>
        </row>
        <row r="1578">
          <cell r="C1578" t="str">
            <v>cód - serv</v>
          </cell>
          <cell r="D1578" t="str">
            <v>Descrição</v>
          </cell>
          <cell r="F1578" t="str">
            <v>unidade</v>
          </cell>
          <cell r="G1578" t="str">
            <v>Quantidade do Serviço</v>
          </cell>
          <cell r="I1578" t="str">
            <v>Valor Unitario do Serviço</v>
          </cell>
          <cell r="K1578" t="str">
            <v>Valor Total</v>
          </cell>
        </row>
        <row r="1579">
          <cell r="C1579">
            <v>300101</v>
          </cell>
          <cell r="D1579" t="str">
            <v>MOBILIZAÇÃO / DESMOBILIZAÇÃO DE EQUIPAMENTOS E MÃO DE OBRA</v>
          </cell>
          <cell r="E1579" t="e">
            <v>#NAME?</v>
          </cell>
          <cell r="F1579" t="str">
            <v>T.Km</v>
          </cell>
          <cell r="G1579">
            <v>0</v>
          </cell>
          <cell r="I1579">
            <v>0.74965000000000004</v>
          </cell>
          <cell r="K1579">
            <v>0</v>
          </cell>
        </row>
        <row r="1581">
          <cell r="C1581" t="str">
            <v>cód - comp.</v>
          </cell>
          <cell r="D1581" t="str">
            <v>componentes</v>
          </cell>
          <cell r="E1581" t="str">
            <v>desig.</v>
          </cell>
          <cell r="F1581" t="str">
            <v>unidade</v>
          </cell>
          <cell r="G1581" t="str">
            <v>coef.</v>
          </cell>
          <cell r="H1581" t="str">
            <v>Valor Unitário</v>
          </cell>
          <cell r="I1581" t="str">
            <v>Valor unit. c/ BDI</v>
          </cell>
          <cell r="J1581" t="str">
            <v>Custo p/ Serv. X comp</v>
          </cell>
          <cell r="K1581" t="str">
            <v>Quant. Total x comp.</v>
          </cell>
          <cell r="L1581" t="str">
            <v>Quant. Total x comp.</v>
          </cell>
        </row>
        <row r="1582">
          <cell r="C1582">
            <v>3002137</v>
          </cell>
          <cell r="D1582" t="str">
            <v>Mobilização/Desmob. Equipamentos/equipe</v>
          </cell>
          <cell r="E1582" t="str">
            <v>EMPR.</v>
          </cell>
          <cell r="F1582" t="str">
            <v>T.Km</v>
          </cell>
          <cell r="G1582">
            <v>1</v>
          </cell>
          <cell r="H1582">
            <v>0.51700000000000002</v>
          </cell>
          <cell r="I1582">
            <v>0.74965000000000004</v>
          </cell>
          <cell r="J1582">
            <v>0.74965000000000004</v>
          </cell>
          <cell r="K1582">
            <v>0</v>
          </cell>
          <cell r="L1582">
            <v>0</v>
          </cell>
        </row>
        <row r="1583"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</row>
        <row r="1584"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</row>
        <row r="1585"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</row>
        <row r="1586"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</row>
        <row r="1587"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</row>
        <row r="1588"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</row>
        <row r="1589"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</row>
        <row r="1590"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</row>
        <row r="1592"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</row>
        <row r="1593"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</row>
        <row r="1594"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</row>
        <row r="1595"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</row>
        <row r="1596"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</row>
        <row r="1597"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</row>
        <row r="1598"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</row>
        <row r="1599"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</row>
        <row r="1600"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</row>
        <row r="1601"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</row>
        <row r="1602"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</row>
        <row r="1603"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</row>
        <row r="1604"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</row>
        <row r="1605"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</row>
        <row r="1606"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</row>
        <row r="1607"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</row>
        <row r="1608"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</row>
        <row r="1609"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</row>
        <row r="1610"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</row>
        <row r="1611">
          <cell r="F1611" t="str">
            <v>TOTAL (C/taxa):</v>
          </cell>
          <cell r="I1611">
            <v>0.54645501233909155</v>
          </cell>
          <cell r="J1611">
            <v>0.40965000000000001</v>
          </cell>
          <cell r="L1611">
            <v>0</v>
          </cell>
        </row>
        <row r="1612">
          <cell r="F1612" t="str">
            <v>BDI (%) EMPREITADA:</v>
          </cell>
          <cell r="I1612">
            <v>0.45</v>
          </cell>
          <cell r="J1612">
            <v>0.34</v>
          </cell>
          <cell r="L1612">
            <v>0</v>
          </cell>
        </row>
        <row r="1613">
          <cell r="F1613" t="str">
            <v>BDI (%) EQUIPAMENTOS:</v>
          </cell>
          <cell r="I1613">
            <v>0.45</v>
          </cell>
          <cell r="J1613">
            <v>0</v>
          </cell>
        </row>
        <row r="1614">
          <cell r="F1614" t="str">
            <v>BDI (%) MÃO DE OBRA:</v>
          </cell>
          <cell r="I1614">
            <v>0.45</v>
          </cell>
          <cell r="J1614">
            <v>0</v>
          </cell>
        </row>
        <row r="1615">
          <cell r="F1615" t="str">
            <v>BDI (%) MATERIAL:</v>
          </cell>
          <cell r="J1615">
            <v>0</v>
          </cell>
        </row>
        <row r="1616">
          <cell r="F1616" t="str">
            <v>TOTAL TAXA:</v>
          </cell>
          <cell r="I1616">
            <v>0.45354498766090845</v>
          </cell>
          <cell r="J1616">
            <v>0.34</v>
          </cell>
        </row>
        <row r="1617">
          <cell r="C1617" t="str">
            <v>PREÇO TOTAL (c/ taxa):</v>
          </cell>
          <cell r="I1617">
            <v>1</v>
          </cell>
          <cell r="J1617">
            <v>0.74965000000000004</v>
          </cell>
        </row>
        <row r="1618">
          <cell r="C1618" t="str">
            <v>Obs.</v>
          </cell>
        </row>
        <row r="1622">
          <cell r="C1622" t="str">
            <v>cód - serv</v>
          </cell>
          <cell r="D1622" t="str">
            <v>Descrição</v>
          </cell>
          <cell r="F1622" t="str">
            <v>unidade</v>
          </cell>
          <cell r="G1622" t="str">
            <v>Quantidade do Serviço</v>
          </cell>
          <cell r="I1622" t="str">
            <v>Valor Unitario do Serviço</v>
          </cell>
          <cell r="K1622" t="str">
            <v>Valor Total</v>
          </cell>
        </row>
        <row r="1623">
          <cell r="C1623">
            <v>300201</v>
          </cell>
          <cell r="D1623" t="str">
            <v>DESMATAMENTO DESTOCAMENTO E LIMPEZA:-ÁREA C/ ÁRVORES ATÉ 0,15M</v>
          </cell>
          <cell r="E1623" t="e">
            <v>#NAME?</v>
          </cell>
          <cell r="F1623" t="str">
            <v>M2</v>
          </cell>
          <cell r="G1623">
            <v>38675.283000000003</v>
          </cell>
          <cell r="I1623">
            <v>2.4324881</v>
          </cell>
          <cell r="K1623">
            <v>94077.165661632316</v>
          </cell>
        </row>
        <row r="1625">
          <cell r="C1625" t="str">
            <v>cód - comp.</v>
          </cell>
          <cell r="D1625" t="str">
            <v>componentes</v>
          </cell>
          <cell r="E1625" t="str">
            <v>desig.</v>
          </cell>
          <cell r="F1625" t="str">
            <v>unidade</v>
          </cell>
          <cell r="G1625" t="str">
            <v>coef.</v>
          </cell>
          <cell r="H1625" t="str">
            <v>Valor Unitário</v>
          </cell>
          <cell r="I1625" t="str">
            <v>Valor unit. c/ BDI</v>
          </cell>
          <cell r="J1625" t="str">
            <v>Custo p/ Serv. X comp</v>
          </cell>
          <cell r="K1625" t="str">
            <v>Quant. Total x comp.</v>
          </cell>
          <cell r="L1625" t="str">
            <v>Quant. Total x comp.</v>
          </cell>
        </row>
        <row r="1626">
          <cell r="C1626">
            <v>3000692</v>
          </cell>
          <cell r="D1626" t="str">
            <v>LOCACAO DE TRATOR ESTEIRAS D8</v>
          </cell>
          <cell r="E1626" t="str">
            <v>EQ.</v>
          </cell>
          <cell r="F1626" t="str">
            <v>h</v>
          </cell>
          <cell r="G1626">
            <v>5.0000000000000001E-3</v>
          </cell>
          <cell r="H1626">
            <v>332.43</v>
          </cell>
          <cell r="I1626">
            <v>482.02350000000001</v>
          </cell>
          <cell r="J1626">
            <v>2.4101175000000001</v>
          </cell>
          <cell r="K1626">
            <v>193.38</v>
          </cell>
          <cell r="L1626">
            <v>93213.704429999998</v>
          </cell>
        </row>
        <row r="1627">
          <cell r="C1627">
            <v>3000702</v>
          </cell>
          <cell r="D1627" t="str">
            <v>Fornecimento de mão de obra - servente</v>
          </cell>
          <cell r="E1627" t="str">
            <v>M.O.</v>
          </cell>
          <cell r="F1627" t="str">
            <v>h</v>
          </cell>
          <cell r="G1627">
            <v>1.4E-3</v>
          </cell>
          <cell r="H1627">
            <v>11.02</v>
          </cell>
          <cell r="I1627">
            <v>15.978999999999999</v>
          </cell>
          <cell r="J1627">
            <v>2.2370599999999997E-2</v>
          </cell>
          <cell r="K1627">
            <v>54.15</v>
          </cell>
          <cell r="L1627">
            <v>865.26284999999996</v>
          </cell>
        </row>
        <row r="1628"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</row>
        <row r="1629"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</row>
        <row r="1630"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</row>
        <row r="1631"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</row>
        <row r="1632"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</row>
        <row r="1633"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</row>
        <row r="1634"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</row>
        <row r="1635"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</row>
        <row r="1636"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</row>
        <row r="1637"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</row>
        <row r="1638"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</row>
        <row r="1639"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</row>
        <row r="1640"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</row>
        <row r="1641"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</row>
        <row r="1642"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</row>
        <row r="1643"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</row>
        <row r="1644"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</row>
        <row r="1645"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</row>
        <row r="1646"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</row>
        <row r="1647"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</row>
        <row r="1648"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</row>
        <row r="1649"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</row>
        <row r="1650"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</row>
        <row r="1651"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</row>
        <row r="1652"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</row>
        <row r="1653"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</row>
        <row r="1654"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</row>
        <row r="1655">
          <cell r="F1655" t="str">
            <v>TOTAL (C/taxa):</v>
          </cell>
          <cell r="I1655">
            <v>0.55189914392592498</v>
          </cell>
          <cell r="J1655">
            <v>1.3424881</v>
          </cell>
          <cell r="L1655">
            <v>94078.967279999997</v>
          </cell>
        </row>
        <row r="1656">
          <cell r="F1656" t="str">
            <v>BDI (%) EMPREITADA:</v>
          </cell>
          <cell r="I1656">
            <v>0.45</v>
          </cell>
          <cell r="J1656">
            <v>0</v>
          </cell>
          <cell r="L1656">
            <v>1.8016183676809305</v>
          </cell>
        </row>
        <row r="1657">
          <cell r="F1657" t="str">
            <v>BDI (%) EQUIPAMENTOS:</v>
          </cell>
          <cell r="I1657">
            <v>0.45</v>
          </cell>
          <cell r="J1657">
            <v>1.08</v>
          </cell>
        </row>
        <row r="1658">
          <cell r="F1658" t="str">
            <v>BDI (%) MÃO DE OBRA:</v>
          </cell>
          <cell r="I1658">
            <v>0.45</v>
          </cell>
          <cell r="J1658">
            <v>0.01</v>
          </cell>
        </row>
        <row r="1659">
          <cell r="F1659" t="str">
            <v>BDI (%) MATERIAL:</v>
          </cell>
          <cell r="J1659">
            <v>0</v>
          </cell>
        </row>
        <row r="1660">
          <cell r="F1660" t="str">
            <v>TOTAL TAXA:</v>
          </cell>
          <cell r="I1660">
            <v>0.44810085607407496</v>
          </cell>
          <cell r="J1660">
            <v>1.0900000000000001</v>
          </cell>
        </row>
        <row r="1661">
          <cell r="C1661" t="str">
            <v>PREÇO TOTAL (c/ taxa):</v>
          </cell>
          <cell r="I1661">
            <v>1</v>
          </cell>
          <cell r="J1661">
            <v>2.4324881</v>
          </cell>
        </row>
        <row r="1662">
          <cell r="C1662" t="str">
            <v>Obs.</v>
          </cell>
        </row>
        <row r="1666">
          <cell r="C1666" t="str">
            <v>cód - serv</v>
          </cell>
          <cell r="D1666" t="str">
            <v>Descrição</v>
          </cell>
          <cell r="F1666" t="str">
            <v>unidade</v>
          </cell>
          <cell r="G1666" t="str">
            <v>Quantidade do Serviço</v>
          </cell>
          <cell r="I1666" t="str">
            <v>Valor Unitario do Serviço</v>
          </cell>
          <cell r="K1666" t="str">
            <v>Valor Total</v>
          </cell>
        </row>
        <row r="1667">
          <cell r="C1667">
            <v>300301</v>
          </cell>
          <cell r="D1667" t="str">
            <v>LIMPEZA DA CAMADA VEGETAL :-COM ESPESSURA DE ATÉ 0,20M</v>
          </cell>
          <cell r="E1667" t="e">
            <v>#NAME?</v>
          </cell>
          <cell r="F1667" t="str">
            <v>M2</v>
          </cell>
          <cell r="G1667">
            <v>386752.83</v>
          </cell>
          <cell r="I1667">
            <v>0.81112709999999999</v>
          </cell>
          <cell r="K1667">
            <v>313705.70141469303</v>
          </cell>
        </row>
        <row r="1669">
          <cell r="C1669" t="str">
            <v>cód - comp.</v>
          </cell>
          <cell r="D1669" t="str">
            <v>componentes</v>
          </cell>
          <cell r="E1669" t="str">
            <v>desig.</v>
          </cell>
          <cell r="F1669" t="str">
            <v>unidade</v>
          </cell>
          <cell r="G1669" t="str">
            <v>coef.</v>
          </cell>
          <cell r="H1669" t="str">
            <v>Valor Unitário</v>
          </cell>
          <cell r="I1669" t="str">
            <v>Valor unit. c/ BDI</v>
          </cell>
          <cell r="J1669" t="str">
            <v>Custo p/ Serv. X comp</v>
          </cell>
          <cell r="K1669" t="str">
            <v>Quant. Total x comp.</v>
          </cell>
          <cell r="L1669" t="str">
            <v>Quant. Total x comp.</v>
          </cell>
        </row>
        <row r="1670">
          <cell r="C1670">
            <v>3000691</v>
          </cell>
          <cell r="D1670" t="str">
            <v>LOCACAO DE TRATOR ESTEIRAS D6</v>
          </cell>
          <cell r="E1670" t="str">
            <v>EQ.</v>
          </cell>
          <cell r="F1670" t="str">
            <v>h</v>
          </cell>
          <cell r="G1670">
            <v>2.8E-3</v>
          </cell>
          <cell r="H1670">
            <v>186.01</v>
          </cell>
          <cell r="I1670">
            <v>269.71449999999999</v>
          </cell>
          <cell r="J1670">
            <v>0.7552006</v>
          </cell>
          <cell r="K1670">
            <v>1082.9100000000001</v>
          </cell>
          <cell r="L1670">
            <v>292076.52919500001</v>
          </cell>
        </row>
        <row r="1671">
          <cell r="C1671">
            <v>3000702</v>
          </cell>
          <cell r="D1671" t="str">
            <v>Fornecimento de mão de obra - servente</v>
          </cell>
          <cell r="E1671" t="str">
            <v>M.O.</v>
          </cell>
          <cell r="F1671" t="str">
            <v>h</v>
          </cell>
          <cell r="G1671">
            <v>3.5000000000000001E-3</v>
          </cell>
          <cell r="H1671">
            <v>11.02</v>
          </cell>
          <cell r="I1671">
            <v>15.978999999999999</v>
          </cell>
          <cell r="J1671">
            <v>5.5926499999999997E-2</v>
          </cell>
          <cell r="K1671">
            <v>1353.63</v>
          </cell>
          <cell r="L1671">
            <v>21629.653770000001</v>
          </cell>
        </row>
        <row r="1672"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</row>
        <row r="1673"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</row>
        <row r="1674"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</row>
        <row r="1675"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</row>
        <row r="1676"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</row>
        <row r="1677"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</row>
        <row r="1678"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</row>
        <row r="1679"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</row>
        <row r="1680"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</row>
        <row r="1681"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</row>
        <row r="1682"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</row>
        <row r="1683"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</row>
        <row r="1684"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</row>
        <row r="1685"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</row>
        <row r="1686"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</row>
        <row r="1687"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</row>
        <row r="1688"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</row>
        <row r="1689"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</row>
        <row r="1690"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</row>
        <row r="1691"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</row>
        <row r="1692"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</row>
        <row r="1693"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</row>
        <row r="1694"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</row>
        <row r="1695"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</row>
        <row r="1696"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</row>
        <row r="1697"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</row>
        <row r="1698"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</row>
        <row r="1699">
          <cell r="F1699" t="str">
            <v>TOTAL (C/taxa):</v>
          </cell>
          <cell r="I1699">
            <v>0.54384460832340575</v>
          </cell>
          <cell r="J1699">
            <v>0.44112709999999999</v>
          </cell>
          <cell r="L1699">
            <v>313706.18296499999</v>
          </cell>
        </row>
        <row r="1700">
          <cell r="F1700" t="str">
            <v>BDI (%) EMPREITADA:</v>
          </cell>
          <cell r="I1700">
            <v>0.45</v>
          </cell>
          <cell r="J1700">
            <v>0</v>
          </cell>
          <cell r="L1700">
            <v>0.48155030695488676</v>
          </cell>
        </row>
        <row r="1701">
          <cell r="F1701" t="str">
            <v>BDI (%) EQUIPAMENTOS:</v>
          </cell>
          <cell r="I1701">
            <v>0.45</v>
          </cell>
          <cell r="J1701">
            <v>0.34</v>
          </cell>
        </row>
        <row r="1702">
          <cell r="F1702" t="str">
            <v>BDI (%) MÃO DE OBRA:</v>
          </cell>
          <cell r="I1702">
            <v>0.45</v>
          </cell>
          <cell r="J1702">
            <v>0.03</v>
          </cell>
        </row>
        <row r="1703">
          <cell r="F1703" t="str">
            <v>BDI (%) MATERIAL:</v>
          </cell>
          <cell r="I1703">
            <v>0</v>
          </cell>
          <cell r="J1703">
            <v>0</v>
          </cell>
        </row>
        <row r="1704">
          <cell r="F1704" t="str">
            <v>TOTAL TAXA:</v>
          </cell>
          <cell r="I1704">
            <v>0.45615539167659419</v>
          </cell>
          <cell r="J1704">
            <v>0.37</v>
          </cell>
        </row>
        <row r="1705">
          <cell r="C1705" t="str">
            <v>PREÇO TOTAL (c/ taxa):</v>
          </cell>
          <cell r="I1705">
            <v>1</v>
          </cell>
          <cell r="J1705">
            <v>0.81112709999999999</v>
          </cell>
        </row>
        <row r="1706">
          <cell r="C1706" t="str">
            <v>Obs.</v>
          </cell>
        </row>
        <row r="1710">
          <cell r="C1710" t="str">
            <v>cód - serv</v>
          </cell>
          <cell r="D1710" t="str">
            <v>Descrição</v>
          </cell>
          <cell r="F1710" t="str">
            <v>unidade</v>
          </cell>
          <cell r="G1710" t="str">
            <v>Quantidade do Serviço</v>
          </cell>
          <cell r="I1710" t="str">
            <v>Valor Unitario do Serviço</v>
          </cell>
          <cell r="K1710" t="str">
            <v>Valor Total</v>
          </cell>
        </row>
        <row r="1711">
          <cell r="C1711">
            <v>300304</v>
          </cell>
          <cell r="D1711" t="str">
            <v>CARGA E REMOÇÃO DE MATERIAL VEGETAL :- COM DMT ATÉ 1,0 KM</v>
          </cell>
          <cell r="E1711" t="e">
            <v>#NAME?</v>
          </cell>
          <cell r="F1711" t="str">
            <v>M3</v>
          </cell>
          <cell r="G1711">
            <v>77350.566000000006</v>
          </cell>
          <cell r="I1711">
            <v>6.3572329519999995</v>
          </cell>
          <cell r="K1711">
            <v>491735.56703105086</v>
          </cell>
        </row>
        <row r="1713">
          <cell r="C1713" t="str">
            <v>cód - comp.</v>
          </cell>
          <cell r="D1713" t="str">
            <v>componentes</v>
          </cell>
          <cell r="E1713" t="str">
            <v>desig.</v>
          </cell>
          <cell r="F1713" t="str">
            <v>unidade</v>
          </cell>
          <cell r="G1713" t="str">
            <v>coef.</v>
          </cell>
          <cell r="H1713" t="str">
            <v>Valor Unitário</v>
          </cell>
          <cell r="I1713" t="str">
            <v>Valor unit. c/ BDI</v>
          </cell>
          <cell r="J1713" t="str">
            <v>Custo p/ Serv. X comp</v>
          </cell>
          <cell r="K1713" t="str">
            <v>Quant. Total x comp.</v>
          </cell>
          <cell r="L1713" t="str">
            <v>Quant. Total x comp.</v>
          </cell>
        </row>
        <row r="1714">
          <cell r="C1714">
            <v>3000665</v>
          </cell>
          <cell r="D1714" t="str">
            <v>Locação de caminhão basculante truck</v>
          </cell>
          <cell r="E1714" t="str">
            <v>EQ.</v>
          </cell>
          <cell r="F1714" t="str">
            <v>h</v>
          </cell>
          <cell r="G1714">
            <v>3.5909999999999997E-2</v>
          </cell>
          <cell r="H1714">
            <v>114.62</v>
          </cell>
          <cell r="I1714">
            <v>152.44460000000001</v>
          </cell>
          <cell r="J1714">
            <v>5.4742855859999997</v>
          </cell>
          <cell r="K1714">
            <v>2777.66</v>
          </cell>
          <cell r="L1714">
            <v>423439.267636</v>
          </cell>
        </row>
        <row r="1715">
          <cell r="C1715">
            <v>3000702</v>
          </cell>
          <cell r="D1715" t="str">
            <v>Fornecimento de mão de obra - servente</v>
          </cell>
          <cell r="E1715" t="str">
            <v>M.O.</v>
          </cell>
          <cell r="F1715" t="str">
            <v>h</v>
          </cell>
          <cell r="G1715">
            <v>1.0989999999999998E-2</v>
          </cell>
          <cell r="H1715">
            <v>11.02</v>
          </cell>
          <cell r="I1715">
            <v>14.656600000000001</v>
          </cell>
          <cell r="J1715">
            <v>0.16107603399999998</v>
          </cell>
          <cell r="K1715">
            <v>850.08</v>
          </cell>
          <cell r="L1715">
            <v>12459.282528000002</v>
          </cell>
        </row>
        <row r="1716">
          <cell r="C1716">
            <v>3001190</v>
          </cell>
          <cell r="D1716" t="str">
            <v>Locação Escavadeira Hidráulica</v>
          </cell>
          <cell r="E1716" t="str">
            <v>EQ.</v>
          </cell>
          <cell r="F1716" t="str">
            <v>h</v>
          </cell>
          <cell r="G1716">
            <v>3.6399999999999996E-3</v>
          </cell>
          <cell r="H1716">
            <v>149.11000000000001</v>
          </cell>
          <cell r="I1716">
            <v>198.31630000000004</v>
          </cell>
          <cell r="J1716">
            <v>0.72187133200000009</v>
          </cell>
          <cell r="K1716">
            <v>281.56</v>
          </cell>
          <cell r="L1716">
            <v>55837.937428000012</v>
          </cell>
        </row>
        <row r="1717"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</row>
        <row r="1718"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</row>
        <row r="1719"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</row>
        <row r="1720"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</row>
        <row r="1721"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</row>
        <row r="1722"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</row>
        <row r="1723"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</row>
        <row r="1724"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</row>
        <row r="1725"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</row>
        <row r="1726"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</row>
        <row r="1727"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</row>
        <row r="1728"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</row>
        <row r="1729"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</row>
        <row r="1730"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</row>
        <row r="1731"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</row>
        <row r="1732"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</row>
        <row r="1733"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</row>
        <row r="1734"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</row>
        <row r="1735"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</row>
        <row r="1736"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</row>
        <row r="1737"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</row>
        <row r="1738"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</row>
        <row r="1739"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</row>
        <row r="1740"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</row>
        <row r="1741"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</row>
        <row r="1742"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F1743" t="str">
            <v>TOTAL (C/taxa):</v>
          </cell>
          <cell r="I1743">
            <v>0.67124061430807236</v>
          </cell>
          <cell r="J1743">
            <v>4.2672329519999996</v>
          </cell>
          <cell r="L1743">
            <v>491736.48759200005</v>
          </cell>
        </row>
        <row r="1744">
          <cell r="F1744" t="str">
            <v>BDI (%) EMPREITADA:</v>
          </cell>
          <cell r="I1744">
            <v>0.33</v>
          </cell>
          <cell r="J1744">
            <v>0</v>
          </cell>
          <cell r="L1744">
            <v>0.92056094919098541</v>
          </cell>
        </row>
        <row r="1745">
          <cell r="F1745" t="str">
            <v>BDI (%) EQUIPAMENTOS:</v>
          </cell>
          <cell r="I1745">
            <v>0.33</v>
          </cell>
          <cell r="J1745">
            <v>2.04</v>
          </cell>
        </row>
        <row r="1746">
          <cell r="F1746" t="str">
            <v>BDI (%) MÃO DE OBRA:</v>
          </cell>
          <cell r="I1746">
            <v>0.33</v>
          </cell>
          <cell r="J1746">
            <v>0.05</v>
          </cell>
        </row>
        <row r="1747">
          <cell r="F1747" t="str">
            <v>BDI (%) MATERIAL:</v>
          </cell>
          <cell r="J1747">
            <v>0</v>
          </cell>
        </row>
        <row r="1748">
          <cell r="F1748" t="str">
            <v>TOTAL TAXA:</v>
          </cell>
          <cell r="I1748">
            <v>0.3287593856919277</v>
          </cell>
          <cell r="J1748">
            <v>2.09</v>
          </cell>
        </row>
        <row r="1749">
          <cell r="C1749" t="str">
            <v>PREÇO TOTAL (c/ taxa):</v>
          </cell>
          <cell r="I1749">
            <v>1</v>
          </cell>
          <cell r="J1749">
            <v>6.3572329519999995</v>
          </cell>
        </row>
        <row r="1750">
          <cell r="C1750" t="str">
            <v>Obs.</v>
          </cell>
        </row>
        <row r="1754">
          <cell r="C1754" t="str">
            <v>cód - serv</v>
          </cell>
          <cell r="D1754" t="str">
            <v>Descrição</v>
          </cell>
          <cell r="F1754" t="str">
            <v>unidade</v>
          </cell>
          <cell r="G1754" t="str">
            <v>Quantidade do Serviço</v>
          </cell>
          <cell r="I1754" t="str">
            <v>Valor Unitario do Serviço</v>
          </cell>
          <cell r="K1754" t="str">
            <v>Valor Total</v>
          </cell>
        </row>
        <row r="1755">
          <cell r="C1755">
            <v>300305</v>
          </cell>
          <cell r="D1755" t="str">
            <v>CARGA E REMOÇÃO DE MATERIAL VEGETAL :- COM DMT ATÉ 2,0 KM</v>
          </cell>
          <cell r="E1755" t="e">
            <v>#NAME?</v>
          </cell>
          <cell r="F1755" t="str">
            <v>M3</v>
          </cell>
          <cell r="G1755">
            <v>0</v>
          </cell>
          <cell r="I1755">
            <v>11.380339500000002</v>
          </cell>
          <cell r="K1755">
            <v>0</v>
          </cell>
        </row>
        <row r="1757">
          <cell r="C1757" t="str">
            <v>cód - comp.</v>
          </cell>
          <cell r="D1757" t="str">
            <v>componentes</v>
          </cell>
          <cell r="E1757" t="str">
            <v>desig.</v>
          </cell>
          <cell r="F1757" t="str">
            <v>unidade</v>
          </cell>
          <cell r="G1757" t="str">
            <v>coef.</v>
          </cell>
          <cell r="H1757" t="str">
            <v>Valor Unitário</v>
          </cell>
          <cell r="I1757" t="str">
            <v>Valor unit. c/ BDI</v>
          </cell>
          <cell r="J1757" t="str">
            <v>Custo p/ Serv. X comp</v>
          </cell>
          <cell r="K1757" t="str">
            <v>Quant. Total x comp.</v>
          </cell>
          <cell r="L1757" t="str">
            <v>Quant. Total x comp.</v>
          </cell>
        </row>
        <row r="1758">
          <cell r="C1758">
            <v>3000665</v>
          </cell>
          <cell r="D1758" t="str">
            <v>Locação de caminhão basculante truck</v>
          </cell>
          <cell r="E1758" t="str">
            <v>EQ.</v>
          </cell>
          <cell r="F1758" t="str">
            <v>h</v>
          </cell>
          <cell r="G1758">
            <v>6.0199999999999997E-2</v>
          </cell>
          <cell r="H1758">
            <v>114.62</v>
          </cell>
          <cell r="I1758">
            <v>166.19900000000001</v>
          </cell>
          <cell r="J1758">
            <v>10.005179800000001</v>
          </cell>
          <cell r="K1758">
            <v>0</v>
          </cell>
          <cell r="L1758">
            <v>0</v>
          </cell>
        </row>
        <row r="1759">
          <cell r="C1759">
            <v>3000702</v>
          </cell>
          <cell r="D1759" t="str">
            <v>Fornecimento de mão de obra - servente</v>
          </cell>
          <cell r="E1759" t="str">
            <v>M.O.</v>
          </cell>
          <cell r="F1759" t="str">
            <v>h</v>
          </cell>
          <cell r="G1759">
            <v>1.5699999999999999E-2</v>
          </cell>
          <cell r="H1759">
            <v>11.02</v>
          </cell>
          <cell r="I1759">
            <v>15.978999999999999</v>
          </cell>
          <cell r="J1759">
            <v>0.25087029999999999</v>
          </cell>
          <cell r="K1759">
            <v>0</v>
          </cell>
          <cell r="L1759">
            <v>0</v>
          </cell>
        </row>
        <row r="1760">
          <cell r="C1760">
            <v>3001190</v>
          </cell>
          <cell r="D1760" t="str">
            <v>Locação Escavadeira Hidráulica</v>
          </cell>
          <cell r="E1760" t="str">
            <v>EQ.</v>
          </cell>
          <cell r="F1760" t="str">
            <v>h</v>
          </cell>
          <cell r="G1760">
            <v>5.1999999999999998E-3</v>
          </cell>
          <cell r="H1760">
            <v>149.11000000000001</v>
          </cell>
          <cell r="I1760">
            <v>216.20950000000002</v>
          </cell>
          <cell r="J1760">
            <v>1.1242894000000001</v>
          </cell>
          <cell r="K1760">
            <v>0</v>
          </cell>
          <cell r="L1760">
            <v>0</v>
          </cell>
        </row>
        <row r="1761"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</row>
        <row r="1763"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</row>
        <row r="1764"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</row>
        <row r="1765"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</row>
        <row r="1766"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</row>
        <row r="1767"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</row>
        <row r="1768"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</row>
        <row r="1769"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</row>
        <row r="1770"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</row>
        <row r="1771"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</row>
        <row r="1772"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</row>
        <row r="1773"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</row>
        <row r="1774"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</row>
        <row r="1775"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</row>
        <row r="1776"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</row>
        <row r="1777"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</row>
        <row r="1778"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</row>
        <row r="1779"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</row>
        <row r="1780"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</row>
        <row r="1781"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</row>
        <row r="1782"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</row>
        <row r="1783"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</row>
        <row r="1784"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</row>
        <row r="1785"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</row>
        <row r="1786"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</row>
        <row r="1787">
          <cell r="F1787" t="str">
            <v>TOTAL (C/taxa):</v>
          </cell>
          <cell r="I1787">
            <v>0.55010129530845719</v>
          </cell>
          <cell r="J1787">
            <v>6.2603395000000015</v>
          </cell>
          <cell r="L1787">
            <v>0</v>
          </cell>
        </row>
        <row r="1788">
          <cell r="F1788" t="str">
            <v>BDI (%) EMPREITADA:</v>
          </cell>
          <cell r="I1788">
            <v>0.45</v>
          </cell>
          <cell r="J1788">
            <v>0</v>
          </cell>
          <cell r="L1788">
            <v>0</v>
          </cell>
        </row>
        <row r="1789">
          <cell r="F1789" t="str">
            <v>BDI (%) EQUIPAMENTOS:</v>
          </cell>
          <cell r="I1789">
            <v>0.45</v>
          </cell>
          <cell r="J1789">
            <v>5.01</v>
          </cell>
        </row>
        <row r="1790">
          <cell r="F1790" t="str">
            <v>BDI (%) MÃO DE OBRA:</v>
          </cell>
          <cell r="I1790">
            <v>0.45</v>
          </cell>
          <cell r="J1790">
            <v>0.11</v>
          </cell>
        </row>
        <row r="1791">
          <cell r="F1791" t="str">
            <v>BDI (%) MATERIAL:</v>
          </cell>
          <cell r="J1791">
            <v>0</v>
          </cell>
        </row>
        <row r="1792">
          <cell r="F1792" t="str">
            <v>TOTAL TAXA:</v>
          </cell>
          <cell r="I1792">
            <v>0.44989870469154275</v>
          </cell>
          <cell r="J1792">
            <v>5.12</v>
          </cell>
        </row>
        <row r="1793">
          <cell r="C1793" t="str">
            <v>PREÇO TOTAL (c/ taxa):</v>
          </cell>
          <cell r="I1793">
            <v>1</v>
          </cell>
          <cell r="J1793">
            <v>11.380339500000002</v>
          </cell>
        </row>
        <row r="1794">
          <cell r="C1794" t="str">
            <v>Obs.</v>
          </cell>
        </row>
        <row r="1798">
          <cell r="C1798" t="str">
            <v>cód - serv</v>
          </cell>
          <cell r="D1798" t="str">
            <v>Descrição</v>
          </cell>
          <cell r="F1798" t="str">
            <v>unidade</v>
          </cell>
          <cell r="G1798" t="str">
            <v>Quantidade do Serviço</v>
          </cell>
          <cell r="I1798" t="str">
            <v>Valor Unitario do Serviço</v>
          </cell>
          <cell r="K1798" t="str">
            <v>Valor Total</v>
          </cell>
        </row>
        <row r="1799">
          <cell r="C1799">
            <v>300306</v>
          </cell>
          <cell r="D1799" t="str">
            <v>ESPALHAMENTO DE MATERIAL VEGETAL SOBRE AS QUADRAS - ESPESSURA DE 5 CM</v>
          </cell>
          <cell r="E1799" t="e">
            <v>#NAME?</v>
          </cell>
          <cell r="F1799" t="str">
            <v>M2</v>
          </cell>
          <cell r="G1799">
            <v>214466</v>
          </cell>
          <cell r="I1799">
            <v>0.28618650000000001</v>
          </cell>
          <cell r="K1799">
            <v>61377.273909000003</v>
          </cell>
        </row>
        <row r="1801">
          <cell r="C1801" t="str">
            <v>cód - comp.</v>
          </cell>
          <cell r="D1801" t="str">
            <v>componentes</v>
          </cell>
          <cell r="E1801" t="str">
            <v>desig.</v>
          </cell>
          <cell r="F1801" t="str">
            <v>unidade</v>
          </cell>
          <cell r="G1801" t="str">
            <v>coef.</v>
          </cell>
          <cell r="H1801" t="str">
            <v>Valor Unitário</v>
          </cell>
          <cell r="I1801" t="str">
            <v>Valor unit. c/ BDI</v>
          </cell>
          <cell r="J1801" t="str">
            <v>Custo p/ Serv. X comp</v>
          </cell>
          <cell r="K1801" t="str">
            <v>Quant. Total x comp.</v>
          </cell>
          <cell r="L1801" t="str">
            <v>Quant. Total x comp.</v>
          </cell>
        </row>
        <row r="1802">
          <cell r="C1802">
            <v>3000678</v>
          </cell>
          <cell r="D1802" t="str">
            <v>Locação de motoniveladora</v>
          </cell>
          <cell r="E1802" t="str">
            <v>EQ.</v>
          </cell>
          <cell r="F1802" t="str">
            <v>h</v>
          </cell>
          <cell r="G1802">
            <v>8.0000000000000004E-4</v>
          </cell>
          <cell r="H1802">
            <v>132.38</v>
          </cell>
          <cell r="I1802">
            <v>191.95099999999999</v>
          </cell>
          <cell r="J1802">
            <v>0.1535608</v>
          </cell>
          <cell r="K1802">
            <v>171.57</v>
          </cell>
          <cell r="L1802">
            <v>32933.033069999998</v>
          </cell>
        </row>
        <row r="1803">
          <cell r="C1803">
            <v>3000702</v>
          </cell>
          <cell r="D1803" t="str">
            <v>Fornecimento de mão de obra - servente</v>
          </cell>
          <cell r="E1803" t="str">
            <v>M.O.</v>
          </cell>
          <cell r="F1803" t="str">
            <v>h</v>
          </cell>
          <cell r="G1803">
            <v>8.3000000000000001E-3</v>
          </cell>
          <cell r="H1803">
            <v>11.02</v>
          </cell>
          <cell r="I1803">
            <v>15.978999999999999</v>
          </cell>
          <cell r="J1803">
            <v>0.13262569999999999</v>
          </cell>
          <cell r="K1803">
            <v>1780.07</v>
          </cell>
          <cell r="L1803">
            <v>28443.738529999999</v>
          </cell>
        </row>
        <row r="1804"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</row>
        <row r="1805"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</row>
        <row r="1806"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</row>
        <row r="1807"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</row>
        <row r="1808"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</row>
        <row r="1809"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</row>
        <row r="1810"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</row>
        <row r="1811"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</row>
        <row r="1814"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</row>
        <row r="1815"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</row>
        <row r="1816"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</row>
        <row r="1817"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</row>
        <row r="1818"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</row>
        <row r="1819"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</row>
        <row r="1820"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</row>
        <row r="1822"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</row>
        <row r="1823"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</row>
        <row r="1824"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</row>
        <row r="1825"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</row>
        <row r="1826"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</row>
        <row r="1827"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</row>
        <row r="1828"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</row>
        <row r="1829"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</row>
        <row r="1830"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</row>
        <row r="1831">
          <cell r="F1831" t="str">
            <v>TOTAL (C/taxa):</v>
          </cell>
          <cell r="I1831">
            <v>0.54575076043069815</v>
          </cell>
          <cell r="J1831">
            <v>0.15618650000000001</v>
          </cell>
          <cell r="L1831">
            <v>61376.771599999993</v>
          </cell>
        </row>
        <row r="1832">
          <cell r="F1832" t="str">
            <v>BDI (%) EMPREITADA:</v>
          </cell>
          <cell r="I1832">
            <v>0.45</v>
          </cell>
          <cell r="J1832">
            <v>0</v>
          </cell>
          <cell r="L1832">
            <v>-0.50230900001042755</v>
          </cell>
        </row>
        <row r="1833">
          <cell r="F1833" t="str">
            <v>BDI (%) EQUIPAMENTOS:</v>
          </cell>
          <cell r="I1833">
            <v>0.45</v>
          </cell>
          <cell r="J1833">
            <v>7.0000000000000007E-2</v>
          </cell>
        </row>
        <row r="1834">
          <cell r="F1834" t="str">
            <v>BDI (%) MÃO DE OBRA:</v>
          </cell>
          <cell r="I1834">
            <v>0.45</v>
          </cell>
          <cell r="J1834">
            <v>0.06</v>
          </cell>
        </row>
        <row r="1835">
          <cell r="F1835" t="str">
            <v>BDI (%) MATERIAL:</v>
          </cell>
          <cell r="J1835">
            <v>0</v>
          </cell>
        </row>
        <row r="1836">
          <cell r="F1836" t="str">
            <v>TOTAL TAXA:</v>
          </cell>
          <cell r="I1836">
            <v>0.45424923956930185</v>
          </cell>
          <cell r="J1836">
            <v>0.13</v>
          </cell>
        </row>
        <row r="1837">
          <cell r="C1837" t="str">
            <v>PREÇO TOTAL (c/ taxa):</v>
          </cell>
          <cell r="I1837">
            <v>1</v>
          </cell>
          <cell r="J1837">
            <v>0.28618650000000001</v>
          </cell>
        </row>
        <row r="1838">
          <cell r="C1838" t="str">
            <v>Obs.</v>
          </cell>
        </row>
        <row r="1842">
          <cell r="C1842" t="str">
            <v>cód - serv</v>
          </cell>
          <cell r="D1842" t="str">
            <v>Descrição</v>
          </cell>
          <cell r="F1842" t="str">
            <v>unidade</v>
          </cell>
          <cell r="G1842" t="str">
            <v>Quantidade do Serviço</v>
          </cell>
          <cell r="I1842" t="str">
            <v>Valor Unitario do Serviço</v>
          </cell>
          <cell r="K1842" t="str">
            <v>Valor Total</v>
          </cell>
        </row>
        <row r="1843">
          <cell r="C1843">
            <v>300421</v>
          </cell>
          <cell r="D1843" t="str">
            <v>ESCAVAÇÃO CARGA E TRANSPORTE MAT 1A CAT DMT ATÉ 1,0 KM:-COM ESCAVADEIRA HIDRÁULICA E CAMINHÃO BASCULANTE DE 6M3</v>
          </cell>
          <cell r="E1843" t="e">
            <v>#NAME?</v>
          </cell>
          <cell r="F1843" t="str">
            <v>M3</v>
          </cell>
          <cell r="G1843">
            <v>27199.93</v>
          </cell>
          <cell r="I1843">
            <v>6.8157460000000007</v>
          </cell>
          <cell r="K1843">
            <v>185387.81409778004</v>
          </cell>
        </row>
        <row r="1845">
          <cell r="C1845" t="str">
            <v>cód - comp.</v>
          </cell>
          <cell r="D1845" t="str">
            <v>componentes</v>
          </cell>
          <cell r="E1845" t="str">
            <v>desig.</v>
          </cell>
          <cell r="F1845" t="str">
            <v>unidade</v>
          </cell>
          <cell r="G1845" t="str">
            <v>coef.</v>
          </cell>
          <cell r="H1845" t="str">
            <v>Valor Unitário</v>
          </cell>
          <cell r="I1845" t="str">
            <v>Valor unit. c/ BDI</v>
          </cell>
          <cell r="J1845" t="str">
            <v>Custo p/ Serv. X comp</v>
          </cell>
          <cell r="K1845" t="str">
            <v>Quant. Total x comp.</v>
          </cell>
          <cell r="L1845" t="str">
            <v>Quant. Total x comp.</v>
          </cell>
        </row>
        <row r="1846">
          <cell r="C1846">
            <v>3000665</v>
          </cell>
          <cell r="D1846" t="str">
            <v>Locação de caminhão basculante truck</v>
          </cell>
          <cell r="E1846" t="str">
            <v>EQ.</v>
          </cell>
          <cell r="F1846" t="str">
            <v>h</v>
          </cell>
          <cell r="G1846">
            <v>3.4200000000000001E-2</v>
          </cell>
          <cell r="H1846">
            <v>114.62</v>
          </cell>
          <cell r="I1846">
            <v>160.46799999999999</v>
          </cell>
          <cell r="J1846">
            <v>5.4880056000000002</v>
          </cell>
          <cell r="K1846">
            <v>930.24</v>
          </cell>
          <cell r="L1846">
            <v>149273.75232</v>
          </cell>
        </row>
        <row r="1847">
          <cell r="C1847">
            <v>3000702</v>
          </cell>
          <cell r="D1847" t="str">
            <v>Fornecimento de mão de obra - servente</v>
          </cell>
          <cell r="E1847" t="str">
            <v>M.O.</v>
          </cell>
          <cell r="F1847" t="str">
            <v>h</v>
          </cell>
          <cell r="G1847">
            <v>1.5699999999999999E-2</v>
          </cell>
          <cell r="H1847">
            <v>11.02</v>
          </cell>
          <cell r="I1847">
            <v>15.427999999999999</v>
          </cell>
          <cell r="J1847">
            <v>0.24221959999999995</v>
          </cell>
          <cell r="K1847">
            <v>427.04</v>
          </cell>
          <cell r="L1847">
            <v>6588.3731200000002</v>
          </cell>
        </row>
        <row r="1848">
          <cell r="C1848">
            <v>3001190</v>
          </cell>
          <cell r="D1848" t="str">
            <v>Locação Escavadeira Hidráulica</v>
          </cell>
          <cell r="E1848" t="str">
            <v>EQ.</v>
          </cell>
          <cell r="F1848" t="str">
            <v>h</v>
          </cell>
          <cell r="G1848">
            <v>5.1999999999999998E-3</v>
          </cell>
          <cell r="H1848">
            <v>149.11000000000001</v>
          </cell>
          <cell r="I1848">
            <v>208.75400000000002</v>
          </cell>
          <cell r="J1848">
            <v>1.0855208000000001</v>
          </cell>
          <cell r="K1848">
            <v>141.44</v>
          </cell>
          <cell r="L1848">
            <v>29526.165760000004</v>
          </cell>
        </row>
        <row r="1849">
          <cell r="C1849" t="str">
            <v>M1133</v>
          </cell>
          <cell r="D1849" t="str">
            <v>ROYALTIES (COMPRA DE MATERIAL - TERRA)</v>
          </cell>
          <cell r="E1849" t="str">
            <v>X</v>
          </cell>
          <cell r="F1849" t="str">
            <v>m3</v>
          </cell>
          <cell r="G1849">
            <v>0</v>
          </cell>
          <cell r="H1849">
            <v>9.33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</row>
        <row r="1850"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</row>
        <row r="1851"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</row>
        <row r="1852"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</row>
        <row r="1853"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</row>
        <row r="1854"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</row>
        <row r="1855"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</row>
        <row r="1856"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</row>
        <row r="1857"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</row>
        <row r="1858"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</row>
        <row r="1859"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</row>
        <row r="1860"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</row>
        <row r="1861"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</row>
        <row r="1862"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</row>
        <row r="1863"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</row>
        <row r="1864"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</row>
        <row r="1865"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</row>
        <row r="1866"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</row>
        <row r="1867"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</row>
        <row r="1868"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</row>
        <row r="1869"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</row>
        <row r="1870"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</row>
        <row r="1871"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</row>
        <row r="1872"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</row>
        <row r="1873"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</row>
        <row r="1874"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</row>
        <row r="1875">
          <cell r="F1875" t="str">
            <v>TOTAL (C/taxa):</v>
          </cell>
          <cell r="I1875">
            <v>0.59945690464404044</v>
          </cell>
          <cell r="J1875">
            <v>4.0857460000000003</v>
          </cell>
          <cell r="L1875">
            <v>185388.29120000001</v>
          </cell>
        </row>
        <row r="1876">
          <cell r="F1876" t="str">
            <v>BDI (%) EMPREITADA:</v>
          </cell>
          <cell r="I1876">
            <v>0.4</v>
          </cell>
          <cell r="J1876">
            <v>0</v>
          </cell>
          <cell r="L1876">
            <v>0.47710221997112967</v>
          </cell>
        </row>
        <row r="1877">
          <cell r="F1877" t="str">
            <v>BDI (%) EQUIPAMENTOS:</v>
          </cell>
          <cell r="I1877">
            <v>0.4</v>
          </cell>
          <cell r="J1877">
            <v>2.63</v>
          </cell>
        </row>
        <row r="1878">
          <cell r="F1878" t="str">
            <v>BDI (%) MÃO DE OBRA:</v>
          </cell>
          <cell r="I1878">
            <v>0.4</v>
          </cell>
          <cell r="J1878">
            <v>0.1</v>
          </cell>
        </row>
        <row r="1879">
          <cell r="F1879" t="str">
            <v>BDI (%) MATERIAL:</v>
          </cell>
          <cell r="J1879">
            <v>0</v>
          </cell>
        </row>
        <row r="1880">
          <cell r="F1880" t="str">
            <v>TOTAL TAXA:</v>
          </cell>
          <cell r="I1880">
            <v>0.4005430953559595</v>
          </cell>
          <cell r="J1880">
            <v>2.73</v>
          </cell>
        </row>
        <row r="1881">
          <cell r="C1881" t="str">
            <v>PREÇO TOTAL (c/ taxa):</v>
          </cell>
          <cell r="I1881">
            <v>1</v>
          </cell>
          <cell r="J1881">
            <v>6.8157460000000007</v>
          </cell>
        </row>
        <row r="1882">
          <cell r="C1882" t="str">
            <v>Obs.</v>
          </cell>
        </row>
        <row r="1886">
          <cell r="C1886" t="str">
            <v>cód - serv</v>
          </cell>
          <cell r="D1886" t="str">
            <v>Descrição</v>
          </cell>
          <cell r="F1886" t="str">
            <v>unidade</v>
          </cell>
          <cell r="G1886" t="str">
            <v>Quantidade do Serviço</v>
          </cell>
          <cell r="I1886" t="str">
            <v>Valor Unitario do Serviço</v>
          </cell>
          <cell r="K1886" t="str">
            <v>Valor Total</v>
          </cell>
        </row>
        <row r="1887">
          <cell r="C1887">
            <v>300440</v>
          </cell>
          <cell r="D1887" t="str">
            <v>ESCAVAÇÃO CARGA E TRANSPORTE MAT 1A CAT DMT ATÉ 40,0 KM:-COM ESCAVADEIRA HIDRÁULICA E CAMINHÃO BASCULANTE DE 6M3</v>
          </cell>
          <cell r="E1887" t="e">
            <v>#NAME?</v>
          </cell>
          <cell r="F1887" t="str">
            <v>M3</v>
          </cell>
          <cell r="G1887">
            <v>235378.4</v>
          </cell>
          <cell r="I1887">
            <v>34.33</v>
          </cell>
          <cell r="K1887">
            <v>8080540.4719999991</v>
          </cell>
        </row>
        <row r="1889">
          <cell r="C1889" t="str">
            <v>cód - comp.</v>
          </cell>
          <cell r="D1889" t="str">
            <v>componentes</v>
          </cell>
          <cell r="E1889" t="str">
            <v>desig.</v>
          </cell>
          <cell r="F1889" t="str">
            <v>unidade</v>
          </cell>
          <cell r="G1889" t="str">
            <v>coef.</v>
          </cell>
          <cell r="H1889" t="str">
            <v>Valor Unitário</v>
          </cell>
          <cell r="I1889" t="str">
            <v>Valor unit. c/ BDI</v>
          </cell>
          <cell r="J1889" t="str">
            <v>Custo p/ Serv. X comp</v>
          </cell>
          <cell r="K1889" t="str">
            <v>Quant. Total x comp.</v>
          </cell>
          <cell r="L1889" t="str">
            <v>Quant. Total x comp.</v>
          </cell>
        </row>
        <row r="1890">
          <cell r="C1890">
            <v>3000665</v>
          </cell>
          <cell r="D1890" t="str">
            <v>Locação de caminhão basculante truck</v>
          </cell>
          <cell r="E1890" t="str">
            <v>EQ.</v>
          </cell>
          <cell r="F1890" t="str">
            <v>h</v>
          </cell>
          <cell r="G1890">
            <v>0.14752012613106663</v>
          </cell>
          <cell r="H1890">
            <v>114.62</v>
          </cell>
          <cell r="I1890">
            <v>160.46799999999999</v>
          </cell>
          <cell r="J1890">
            <v>23.6722596</v>
          </cell>
          <cell r="K1890">
            <v>34723.050000000003</v>
          </cell>
          <cell r="L1890">
            <v>5571938.3874000004</v>
          </cell>
        </row>
        <row r="1891">
          <cell r="C1891">
            <v>3000702</v>
          </cell>
          <cell r="D1891" t="str">
            <v>Fornecimento de mão de obra - servente</v>
          </cell>
          <cell r="E1891" t="str">
            <v>M.O.</v>
          </cell>
          <cell r="F1891" t="str">
            <v>h</v>
          </cell>
          <cell r="G1891">
            <v>1.5699999999999999E-2</v>
          </cell>
          <cell r="H1891">
            <v>11.02</v>
          </cell>
          <cell r="I1891">
            <v>15.427999999999999</v>
          </cell>
          <cell r="J1891">
            <v>0.24221959999999995</v>
          </cell>
          <cell r="K1891">
            <v>3695.44</v>
          </cell>
          <cell r="L1891">
            <v>57013.248319999999</v>
          </cell>
        </row>
        <row r="1892">
          <cell r="C1892">
            <v>3001190</v>
          </cell>
          <cell r="D1892" t="str">
            <v>Locação Escavadeira Hidráulica</v>
          </cell>
          <cell r="E1892" t="str">
            <v>EQ.</v>
          </cell>
          <cell r="F1892" t="str">
            <v>h</v>
          </cell>
          <cell r="G1892">
            <v>5.1999999999999998E-3</v>
          </cell>
          <cell r="H1892">
            <v>149.11000000000001</v>
          </cell>
          <cell r="I1892">
            <v>208.75400000000002</v>
          </cell>
          <cell r="J1892">
            <v>1.0855208000000001</v>
          </cell>
          <cell r="K1892">
            <v>1223.97</v>
          </cell>
          <cell r="L1892">
            <v>255508.63338000004</v>
          </cell>
        </row>
        <row r="1893">
          <cell r="C1893" t="str">
            <v>M1133</v>
          </cell>
          <cell r="D1893" t="str">
            <v>ROYALTIES (COMPRA DE MATERIAL - TERRA)</v>
          </cell>
          <cell r="E1893" t="str">
            <v>MAT.</v>
          </cell>
          <cell r="F1893" t="str">
            <v>m3</v>
          </cell>
          <cell r="G1893">
            <v>1</v>
          </cell>
          <cell r="H1893">
            <v>9.33</v>
          </cell>
          <cell r="I1893">
            <v>9.33</v>
          </cell>
          <cell r="J1893">
            <v>9.33</v>
          </cell>
          <cell r="K1893">
            <v>235378.4</v>
          </cell>
          <cell r="L1893">
            <v>2196080.4720000001</v>
          </cell>
        </row>
        <row r="1894"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</row>
        <row r="1895"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</row>
        <row r="1896"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</row>
        <row r="1897"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</row>
        <row r="1898"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</row>
        <row r="1899"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</row>
        <row r="1900"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</row>
        <row r="1901"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</row>
        <row r="1902"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</row>
        <row r="1903"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</row>
        <row r="1905"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</row>
        <row r="1907"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</row>
        <row r="1908"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</row>
        <row r="1909"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</row>
        <row r="1910"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</row>
        <row r="1911"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</row>
        <row r="1912"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</row>
        <row r="1913"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</row>
        <row r="1914"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</row>
        <row r="1915"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</row>
        <row r="1916"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</row>
        <row r="1917"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</row>
        <row r="1918"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</row>
        <row r="1919">
          <cell r="F1919" t="str">
            <v>TOTAL (C/taxa):</v>
          </cell>
          <cell r="I1919">
            <v>0.70870958345470436</v>
          </cell>
          <cell r="J1919">
            <v>24.33</v>
          </cell>
          <cell r="L1919">
            <v>8080540.7411000011</v>
          </cell>
        </row>
        <row r="1920">
          <cell r="F1920" t="str">
            <v>BDI (%) EMPREITADA:</v>
          </cell>
          <cell r="I1920">
            <v>0.4</v>
          </cell>
          <cell r="J1920">
            <v>0</v>
          </cell>
          <cell r="L1920">
            <v>0.26910000201314688</v>
          </cell>
        </row>
        <row r="1921">
          <cell r="F1921" t="str">
            <v>BDI (%) EQUIPAMENTOS:</v>
          </cell>
          <cell r="I1921">
            <v>0.4</v>
          </cell>
          <cell r="J1921">
            <v>9.9</v>
          </cell>
        </row>
        <row r="1922">
          <cell r="F1922" t="str">
            <v>BDI (%) MÃO DE OBRA:</v>
          </cell>
          <cell r="I1922">
            <v>0.4</v>
          </cell>
          <cell r="J1922">
            <v>0.1</v>
          </cell>
        </row>
        <row r="1923">
          <cell r="F1923" t="str">
            <v>BDI (%) MATERIAL:</v>
          </cell>
          <cell r="J1923">
            <v>0</v>
          </cell>
        </row>
        <row r="1924">
          <cell r="F1924" t="str">
            <v>TOTAL TAXA:</v>
          </cell>
          <cell r="I1924">
            <v>0.29129041654529569</v>
          </cell>
          <cell r="J1924">
            <v>10</v>
          </cell>
        </row>
        <row r="1925">
          <cell r="C1925" t="str">
            <v>PREÇO TOTAL (c/ taxa):</v>
          </cell>
          <cell r="I1925">
            <v>1</v>
          </cell>
          <cell r="J1925">
            <v>34.33</v>
          </cell>
        </row>
        <row r="1926">
          <cell r="C1926" t="str">
            <v>Obs.</v>
          </cell>
        </row>
        <row r="1930">
          <cell r="C1930" t="str">
            <v>cód - serv</v>
          </cell>
          <cell r="D1930" t="str">
            <v>Descrição</v>
          </cell>
          <cell r="F1930" t="str">
            <v>unidade</v>
          </cell>
          <cell r="G1930" t="str">
            <v>Quantidade do Serviço</v>
          </cell>
          <cell r="I1930" t="str">
            <v>Valor Unitario do Serviço</v>
          </cell>
          <cell r="K1930" t="str">
            <v>Valor Total</v>
          </cell>
        </row>
        <row r="1931">
          <cell r="C1931">
            <v>300801</v>
          </cell>
          <cell r="D1931" t="str">
            <v>COMPACTAÇÃO DE ATERROS:-A 100% PROCTOR NORMAL</v>
          </cell>
          <cell r="E1931" t="e">
            <v>#NAME?</v>
          </cell>
          <cell r="F1931" t="str">
            <v>M3</v>
          </cell>
          <cell r="G1931">
            <v>262578.33</v>
          </cell>
          <cell r="I1931">
            <v>2.3445601000000003</v>
          </cell>
          <cell r="K1931">
            <v>615630.67564263311</v>
          </cell>
        </row>
        <row r="1933">
          <cell r="C1933" t="str">
            <v>cód - comp.</v>
          </cell>
          <cell r="D1933" t="str">
            <v>componentes</v>
          </cell>
          <cell r="E1933" t="str">
            <v>desig.</v>
          </cell>
          <cell r="F1933" t="str">
            <v>unidade</v>
          </cell>
          <cell r="G1933" t="str">
            <v>coef.</v>
          </cell>
          <cell r="H1933" t="str">
            <v>Valor Unitário</v>
          </cell>
          <cell r="I1933" t="str">
            <v>Valor unit. c/ BDI</v>
          </cell>
          <cell r="J1933" t="str">
            <v>Custo p/ Serv. X comp</v>
          </cell>
          <cell r="K1933" t="str">
            <v>Quant. Total x comp.</v>
          </cell>
          <cell r="L1933" t="str">
            <v>Quant. Total x comp.</v>
          </cell>
        </row>
        <row r="1934">
          <cell r="C1934">
            <v>3000678</v>
          </cell>
          <cell r="D1934" t="str">
            <v>Locação de motoniveladora</v>
          </cell>
          <cell r="E1934" t="str">
            <v>EQ.</v>
          </cell>
          <cell r="F1934" t="str">
            <v>h</v>
          </cell>
          <cell r="G1934">
            <v>1.8E-3</v>
          </cell>
          <cell r="H1934">
            <v>132.38</v>
          </cell>
          <cell r="I1934">
            <v>191.95099999999999</v>
          </cell>
          <cell r="J1934">
            <v>0.34551179999999998</v>
          </cell>
          <cell r="K1934">
            <v>472.64</v>
          </cell>
          <cell r="L1934">
            <v>90723.72064</v>
          </cell>
        </row>
        <row r="1935">
          <cell r="C1935">
            <v>3000687</v>
          </cell>
          <cell r="D1935" t="str">
            <v>LOCACAO DE ROLO COMPACTAD.PÉ-DE-CARNEIRO</v>
          </cell>
          <cell r="E1935" t="str">
            <v>EQ.</v>
          </cell>
          <cell r="F1935" t="str">
            <v>h</v>
          </cell>
          <cell r="G1935">
            <v>6.0000000000000001E-3</v>
          </cell>
          <cell r="H1935">
            <v>107.53</v>
          </cell>
          <cell r="I1935">
            <v>155.91849999999999</v>
          </cell>
          <cell r="J1935">
            <v>0.93551099999999998</v>
          </cell>
          <cell r="K1935">
            <v>1575.47</v>
          </cell>
          <cell r="L1935">
            <v>245644.91919499999</v>
          </cell>
        </row>
        <row r="1936">
          <cell r="C1936">
            <v>3000689</v>
          </cell>
          <cell r="D1936" t="str">
            <v>LOCACAO DE TRATOR COM GRADE</v>
          </cell>
          <cell r="E1936" t="str">
            <v>EQ.</v>
          </cell>
          <cell r="F1936" t="str">
            <v>h</v>
          </cell>
          <cell r="G1936">
            <v>3.2000000000000002E-3</v>
          </cell>
          <cell r="H1936">
            <v>66.23</v>
          </cell>
          <cell r="I1936">
            <v>96.033500000000004</v>
          </cell>
          <cell r="J1936">
            <v>0.3073072</v>
          </cell>
          <cell r="K1936">
            <v>840.25</v>
          </cell>
          <cell r="L1936">
            <v>80692.148375000004</v>
          </cell>
        </row>
        <row r="1937">
          <cell r="C1937">
            <v>3000702</v>
          </cell>
          <cell r="D1937" t="str">
            <v>Fornecimento de mão de obra - servente</v>
          </cell>
          <cell r="E1937" t="str">
            <v>M.O.</v>
          </cell>
          <cell r="F1937" t="str">
            <v>h</v>
          </cell>
          <cell r="G1937">
            <v>1.1900000000000001E-2</v>
          </cell>
          <cell r="H1937">
            <v>11.02</v>
          </cell>
          <cell r="I1937">
            <v>15.978999999999999</v>
          </cell>
          <cell r="J1937">
            <v>0.19015010000000002</v>
          </cell>
          <cell r="K1937">
            <v>3124.68</v>
          </cell>
          <cell r="L1937">
            <v>49929.261719999995</v>
          </cell>
        </row>
        <row r="1938">
          <cell r="C1938">
            <v>3001977</v>
          </cell>
          <cell r="D1938" t="str">
            <v>Locação de caminhão pipa 10000 litros</v>
          </cell>
          <cell r="E1938" t="str">
            <v>EQ.</v>
          </cell>
          <cell r="F1938" t="str">
            <v>h</v>
          </cell>
          <cell r="G1938">
            <v>6.4000000000000003E-3</v>
          </cell>
          <cell r="H1938">
            <v>61</v>
          </cell>
          <cell r="I1938">
            <v>88.45</v>
          </cell>
          <cell r="J1938">
            <v>0.56608000000000003</v>
          </cell>
          <cell r="K1938">
            <v>1680.5</v>
          </cell>
          <cell r="L1938">
            <v>148640.22500000001</v>
          </cell>
        </row>
        <row r="1939"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</row>
        <row r="1940"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</row>
        <row r="1941"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</row>
        <row r="1942"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</row>
        <row r="1943"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</row>
        <row r="1944"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</row>
        <row r="1945"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</row>
        <row r="1946"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</row>
        <row r="1947"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</row>
        <row r="1948"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</row>
        <row r="1949"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</row>
        <row r="1950"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</row>
        <row r="1951"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</row>
        <row r="1952"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</row>
        <row r="1953"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</row>
        <row r="1954"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</row>
        <row r="1955"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</row>
        <row r="1956"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</row>
        <row r="1957"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</row>
        <row r="1958"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</row>
        <row r="1959"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</row>
        <row r="1960"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</row>
        <row r="1961"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</row>
        <row r="1962"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</row>
        <row r="1963">
          <cell r="F1963" t="str">
            <v>TOTAL (C/taxa):</v>
          </cell>
          <cell r="I1963">
            <v>0.54788960197693382</v>
          </cell>
          <cell r="J1963">
            <v>1.2845601000000002</v>
          </cell>
          <cell r="L1963">
            <v>615630.27492999996</v>
          </cell>
        </row>
        <row r="1964">
          <cell r="F1964" t="str">
            <v>BDI (%) EMPREITADA:</v>
          </cell>
          <cell r="I1964">
            <v>0.45</v>
          </cell>
          <cell r="J1964">
            <v>0</v>
          </cell>
          <cell r="L1964">
            <v>-0.40071263315621763</v>
          </cell>
        </row>
        <row r="1965">
          <cell r="F1965" t="str">
            <v>BDI (%) EQUIPAMENTOS:</v>
          </cell>
          <cell r="I1965">
            <v>0.45</v>
          </cell>
          <cell r="J1965">
            <v>0.97</v>
          </cell>
        </row>
        <row r="1966">
          <cell r="F1966" t="str">
            <v>BDI (%) MÃO DE OBRA:</v>
          </cell>
          <cell r="I1966">
            <v>0.45</v>
          </cell>
          <cell r="J1966">
            <v>0.09</v>
          </cell>
        </row>
        <row r="1967">
          <cell r="F1967" t="str">
            <v>BDI (%) MATERIAL:</v>
          </cell>
          <cell r="J1967">
            <v>0</v>
          </cell>
        </row>
        <row r="1968">
          <cell r="F1968" t="str">
            <v>TOTAL TAXA:</v>
          </cell>
          <cell r="I1968">
            <v>0.45211039802306624</v>
          </cell>
          <cell r="J1968">
            <v>1.06</v>
          </cell>
        </row>
        <row r="1969">
          <cell r="C1969" t="str">
            <v>PREÇO TOTAL (c/ taxa):</v>
          </cell>
          <cell r="I1969">
            <v>1</v>
          </cell>
          <cell r="J1969">
            <v>2.3445601000000003</v>
          </cell>
        </row>
        <row r="1970">
          <cell r="C1970" t="str">
            <v>Obs.</v>
          </cell>
        </row>
        <row r="1974">
          <cell r="C1974" t="str">
            <v>cód - serv</v>
          </cell>
          <cell r="D1974" t="str">
            <v>Descrição</v>
          </cell>
          <cell r="F1974" t="str">
            <v>unidade</v>
          </cell>
          <cell r="G1974" t="str">
            <v>Quantidade do Serviço</v>
          </cell>
          <cell r="I1974" t="str">
            <v>Valor Unitario do Serviço</v>
          </cell>
          <cell r="K1974" t="str">
            <v>Valor Total</v>
          </cell>
        </row>
        <row r="1975">
          <cell r="C1975">
            <v>301001</v>
          </cell>
          <cell r="D1975" t="str">
            <v xml:space="preserve">ACABAMENTO DE QUADRAS </v>
          </cell>
          <cell r="E1975" t="e">
            <v>#NAME?</v>
          </cell>
          <cell r="F1975" t="str">
            <v>M2</v>
          </cell>
          <cell r="G1975">
            <v>214466</v>
          </cell>
          <cell r="I1975">
            <v>1.3462844</v>
          </cell>
          <cell r="K1975">
            <v>288732.23013039998</v>
          </cell>
        </row>
        <row r="1977">
          <cell r="C1977" t="str">
            <v>cód - comp.</v>
          </cell>
          <cell r="D1977" t="str">
            <v>componentes</v>
          </cell>
          <cell r="E1977" t="str">
            <v>desig.</v>
          </cell>
          <cell r="F1977" t="str">
            <v>unidade</v>
          </cell>
          <cell r="G1977" t="str">
            <v>coef.</v>
          </cell>
          <cell r="H1977" t="str">
            <v>Valor Unitário</v>
          </cell>
          <cell r="I1977" t="str">
            <v>Valor unit. c/ BDI</v>
          </cell>
          <cell r="J1977" t="str">
            <v>Custo p/ Serv. X comp</v>
          </cell>
          <cell r="K1977" t="str">
            <v>Quant. Total x comp.</v>
          </cell>
          <cell r="L1977" t="str">
            <v>Quant. Total x comp.</v>
          </cell>
        </row>
        <row r="1978">
          <cell r="C1978">
            <v>3000678</v>
          </cell>
          <cell r="D1978" t="str">
            <v>Locação de motoniveladora</v>
          </cell>
          <cell r="E1978" t="str">
            <v>EQ.</v>
          </cell>
          <cell r="F1978" t="str">
            <v>h</v>
          </cell>
          <cell r="G1978">
            <v>1.6999999999999999E-3</v>
          </cell>
          <cell r="H1978">
            <v>132.38</v>
          </cell>
          <cell r="I1978">
            <v>191.95099999999999</v>
          </cell>
          <cell r="J1978">
            <v>0.32631669999999996</v>
          </cell>
          <cell r="K1978">
            <v>364.59</v>
          </cell>
          <cell r="L1978">
            <v>69983.415089999995</v>
          </cell>
        </row>
        <row r="1979">
          <cell r="C1979">
            <v>3000681</v>
          </cell>
          <cell r="D1979" t="str">
            <v>Locação de pá para carregadeira</v>
          </cell>
          <cell r="E1979" t="str">
            <v>EQ.</v>
          </cell>
          <cell r="F1979" t="str">
            <v>h</v>
          </cell>
          <cell r="G1979">
            <v>1.6999999999999999E-3</v>
          </cell>
          <cell r="H1979">
            <v>146.12</v>
          </cell>
          <cell r="I1979">
            <v>211.874</v>
          </cell>
          <cell r="J1979">
            <v>0.36018579999999994</v>
          </cell>
          <cell r="K1979">
            <v>364.59</v>
          </cell>
          <cell r="L1979">
            <v>77247.141659999994</v>
          </cell>
        </row>
        <row r="1980">
          <cell r="C1980">
            <v>3000687</v>
          </cell>
          <cell r="D1980" t="str">
            <v>LOCACAO DE ROLO COMPACTAD.PÉ-DE-CARNEIRO</v>
          </cell>
          <cell r="E1980" t="str">
            <v>EQ.</v>
          </cell>
          <cell r="F1980" t="str">
            <v>h</v>
          </cell>
          <cell r="G1980">
            <v>1.6999999999999999E-3</v>
          </cell>
          <cell r="H1980">
            <v>107.53</v>
          </cell>
          <cell r="I1980">
            <v>155.91849999999999</v>
          </cell>
          <cell r="J1980">
            <v>0.26506144999999998</v>
          </cell>
          <cell r="K1980">
            <v>364.59</v>
          </cell>
          <cell r="L1980">
            <v>56846.325914999994</v>
          </cell>
        </row>
        <row r="1981">
          <cell r="C1981">
            <v>3000702</v>
          </cell>
          <cell r="D1981" t="str">
            <v>Fornecimento de mão de obra - servente</v>
          </cell>
          <cell r="E1981" t="str">
            <v>M.O.</v>
          </cell>
          <cell r="F1981" t="str">
            <v>h</v>
          </cell>
          <cell r="G1981">
            <v>1.6999999999999999E-3</v>
          </cell>
          <cell r="H1981">
            <v>11.02</v>
          </cell>
          <cell r="I1981">
            <v>15.978999999999999</v>
          </cell>
          <cell r="J1981">
            <v>2.7164299999999999E-2</v>
          </cell>
          <cell r="K1981">
            <v>364.59</v>
          </cell>
          <cell r="L1981">
            <v>5825.7836099999995</v>
          </cell>
        </row>
        <row r="1982">
          <cell r="C1982">
            <v>3001190</v>
          </cell>
          <cell r="D1982" t="str">
            <v>Locação Escavadeira Hidráulica</v>
          </cell>
          <cell r="E1982" t="str">
            <v>EQ.</v>
          </cell>
          <cell r="F1982" t="str">
            <v>h</v>
          </cell>
          <cell r="G1982">
            <v>1.6999999999999999E-3</v>
          </cell>
          <cell r="H1982">
            <v>149.11000000000001</v>
          </cell>
          <cell r="I1982">
            <v>216.20950000000002</v>
          </cell>
          <cell r="J1982">
            <v>0.36755615000000003</v>
          </cell>
          <cell r="K1982">
            <v>364.59</v>
          </cell>
          <cell r="L1982">
            <v>78827.821605000005</v>
          </cell>
        </row>
        <row r="1983"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</row>
        <row r="1985"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</row>
        <row r="1986"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</row>
        <row r="1988"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</row>
        <row r="1989"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</row>
        <row r="1990"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</row>
        <row r="1991"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</row>
        <row r="1992"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</row>
        <row r="1993"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</row>
        <row r="1994"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</row>
        <row r="1995"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</row>
        <row r="1996"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</row>
        <row r="1997"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</row>
        <row r="1998"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</row>
        <row r="1999"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</row>
        <row r="2000"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</row>
        <row r="2001"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</row>
        <row r="2002"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</row>
        <row r="2003"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</row>
        <row r="2004"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</row>
        <row r="2005"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</row>
        <row r="2006"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</row>
        <row r="2007">
          <cell r="F2007" t="str">
            <v>TOTAL (C/taxa):</v>
          </cell>
          <cell r="I2007">
            <v>0.55432893673877526</v>
          </cell>
          <cell r="J2007">
            <v>0.74628440000000007</v>
          </cell>
          <cell r="L2007">
            <v>288730.48788000003</v>
          </cell>
        </row>
        <row r="2008">
          <cell r="F2008" t="str">
            <v>BDI (%) EMPREITADA:</v>
          </cell>
          <cell r="I2008">
            <v>0.45</v>
          </cell>
          <cell r="J2008">
            <v>0</v>
          </cell>
          <cell r="L2008">
            <v>-1.7422503999550827</v>
          </cell>
        </row>
        <row r="2009">
          <cell r="F2009" t="str">
            <v>BDI (%) EQUIPAMENTOS:</v>
          </cell>
          <cell r="I2009">
            <v>0.45</v>
          </cell>
          <cell r="J2009">
            <v>0.59</v>
          </cell>
        </row>
        <row r="2010">
          <cell r="F2010" t="str">
            <v>BDI (%) MÃO DE OBRA:</v>
          </cell>
          <cell r="I2010">
            <v>0.45</v>
          </cell>
          <cell r="J2010">
            <v>0.01</v>
          </cell>
        </row>
        <row r="2011">
          <cell r="F2011" t="str">
            <v>BDI (%) MATERIAL:</v>
          </cell>
          <cell r="J2011">
            <v>0</v>
          </cell>
        </row>
        <row r="2012">
          <cell r="F2012" t="str">
            <v>TOTAL TAXA:</v>
          </cell>
          <cell r="I2012">
            <v>0.44567106326122469</v>
          </cell>
          <cell r="J2012">
            <v>0.6</v>
          </cell>
        </row>
        <row r="2013">
          <cell r="C2013" t="str">
            <v>PREÇO TOTAL (c/ taxa):</v>
          </cell>
          <cell r="I2013">
            <v>1</v>
          </cell>
          <cell r="J2013">
            <v>1.3462844</v>
          </cell>
        </row>
        <row r="2014">
          <cell r="C2014" t="str">
            <v>Obs.</v>
          </cell>
        </row>
        <row r="2018">
          <cell r="C2018" t="str">
            <v>cód - serv</v>
          </cell>
          <cell r="D2018" t="str">
            <v>Descrição</v>
          </cell>
          <cell r="F2018" t="str">
            <v>unidade</v>
          </cell>
          <cell r="G2018" t="str">
            <v>Quantidade do Serviço</v>
          </cell>
          <cell r="I2018" t="str">
            <v>Valor Unitario do Serviço</v>
          </cell>
          <cell r="K2018" t="str">
            <v>Valor Total</v>
          </cell>
        </row>
        <row r="2019">
          <cell r="C2019">
            <v>320101</v>
          </cell>
          <cell r="D2019" t="str">
            <v>DRENAGEM - ESCAVAÇÃO MECANICA DE VALAS EM MATERIAL DE 1ª CATEGORIA</v>
          </cell>
          <cell r="E2019" t="e">
            <v>#NAME?</v>
          </cell>
          <cell r="F2019" t="str">
            <v>M3</v>
          </cell>
          <cell r="G2019">
            <v>37574.055</v>
          </cell>
          <cell r="I2019">
            <v>6.6925040000000005</v>
          </cell>
          <cell r="K2019">
            <v>251464.51338372001</v>
          </cell>
        </row>
        <row r="2021">
          <cell r="C2021" t="str">
            <v>cód - comp.</v>
          </cell>
          <cell r="D2021" t="str">
            <v>componentes</v>
          </cell>
          <cell r="E2021" t="str">
            <v>desig.</v>
          </cell>
          <cell r="F2021" t="str">
            <v>unidade</v>
          </cell>
          <cell r="G2021" t="str">
            <v>coef.</v>
          </cell>
          <cell r="H2021" t="str">
            <v>Valor Unitário</v>
          </cell>
          <cell r="I2021" t="str">
            <v>Valor unit. c/ BDI</v>
          </cell>
          <cell r="J2021" t="str">
            <v>Custo p/ Serv. X comp</v>
          </cell>
          <cell r="K2021" t="str">
            <v>Quant. Total x comp.</v>
          </cell>
          <cell r="L2021" t="str">
            <v>Quant. Total x comp.</v>
          </cell>
        </row>
        <row r="2022">
          <cell r="C2022">
            <v>3000685</v>
          </cell>
          <cell r="D2022" t="str">
            <v>LOCACAO DE RETROESCAVADEIRA</v>
          </cell>
          <cell r="E2022" t="str">
            <v>EQ.</v>
          </cell>
          <cell r="F2022" t="str">
            <v>m3</v>
          </cell>
          <cell r="G2022">
            <v>5.6000000000000001E-2</v>
          </cell>
          <cell r="H2022">
            <v>71.400000000000006</v>
          </cell>
          <cell r="I2022">
            <v>103.53</v>
          </cell>
          <cell r="J2022">
            <v>5.7976800000000006</v>
          </cell>
          <cell r="K2022">
            <v>2104.15</v>
          </cell>
          <cell r="L2022">
            <v>217842.6495</v>
          </cell>
        </row>
        <row r="2023">
          <cell r="C2023">
            <v>3000702</v>
          </cell>
          <cell r="D2023" t="str">
            <v>Fornecimento de mão de obra - servente</v>
          </cell>
          <cell r="E2023" t="str">
            <v>M.O.</v>
          </cell>
          <cell r="F2023" t="str">
            <v>h</v>
          </cell>
          <cell r="G2023">
            <v>5.6000000000000001E-2</v>
          </cell>
          <cell r="H2023">
            <v>11.02</v>
          </cell>
          <cell r="I2023">
            <v>15.978999999999999</v>
          </cell>
          <cell r="J2023">
            <v>0.89482399999999995</v>
          </cell>
          <cell r="K2023">
            <v>2104.15</v>
          </cell>
          <cell r="L2023">
            <v>33622.212849999996</v>
          </cell>
        </row>
        <row r="2024"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</row>
        <row r="2025"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</row>
        <row r="2026"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</row>
        <row r="2027"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</row>
        <row r="2028"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</row>
        <row r="2029"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</row>
        <row r="2030"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</row>
        <row r="2031"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</row>
        <row r="2032"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</row>
        <row r="2033"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</row>
        <row r="2034"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</row>
        <row r="2036"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</row>
        <row r="2037"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</row>
        <row r="2039"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</row>
        <row r="2040"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</row>
        <row r="2042"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</row>
        <row r="2043"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</row>
        <row r="2044"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</row>
        <row r="2045"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</row>
        <row r="2046"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</row>
        <row r="2047"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</row>
        <row r="2048"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</row>
        <row r="2049"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</row>
        <row r="2050"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</row>
        <row r="2051">
          <cell r="F2051" t="str">
            <v>TOTAL (C/taxa):</v>
          </cell>
          <cell r="I2051">
            <v>0.55024307792718541</v>
          </cell>
          <cell r="J2051">
            <v>3.6825040000000007</v>
          </cell>
          <cell r="L2051">
            <v>251464.86235000001</v>
          </cell>
        </row>
        <row r="2052">
          <cell r="F2052" t="str">
            <v>BDI (%) EMPREITADA:</v>
          </cell>
          <cell r="I2052">
            <v>0.45</v>
          </cell>
          <cell r="J2052">
            <v>0</v>
          </cell>
          <cell r="L2052">
            <v>0.34896627999842167</v>
          </cell>
        </row>
        <row r="2053">
          <cell r="F2053" t="str">
            <v>BDI (%) EQUIPAMENTOS:</v>
          </cell>
          <cell r="I2053">
            <v>0.45</v>
          </cell>
          <cell r="J2053">
            <v>2.61</v>
          </cell>
        </row>
        <row r="2054">
          <cell r="F2054" t="str">
            <v>BDI (%) MÃO DE OBRA:</v>
          </cell>
          <cell r="I2054">
            <v>0.45</v>
          </cell>
          <cell r="J2054">
            <v>0.4</v>
          </cell>
        </row>
        <row r="2055">
          <cell r="F2055" t="str">
            <v>BDI (%) MATERIAL:</v>
          </cell>
          <cell r="J2055">
            <v>0</v>
          </cell>
        </row>
        <row r="2056">
          <cell r="F2056" t="str">
            <v>TOTAL TAXA:</v>
          </cell>
          <cell r="I2056">
            <v>0.44975692207281454</v>
          </cell>
          <cell r="J2056">
            <v>3.01</v>
          </cell>
        </row>
        <row r="2057">
          <cell r="C2057" t="str">
            <v>PREÇO TOTAL (c/ taxa):</v>
          </cell>
          <cell r="I2057">
            <v>1</v>
          </cell>
          <cell r="J2057">
            <v>6.6925040000000005</v>
          </cell>
        </row>
        <row r="2058">
          <cell r="C2058" t="str">
            <v>Obs.</v>
          </cell>
        </row>
        <row r="2062">
          <cell r="C2062" t="str">
            <v>cód - serv</v>
          </cell>
          <cell r="D2062" t="str">
            <v>Descrição</v>
          </cell>
          <cell r="F2062" t="str">
            <v>unidade</v>
          </cell>
          <cell r="G2062" t="str">
            <v>Quantidade do Serviço</v>
          </cell>
          <cell r="I2062" t="str">
            <v>Valor Unitario do Serviço</v>
          </cell>
          <cell r="K2062" t="str">
            <v>Valor Total</v>
          </cell>
        </row>
        <row r="2063">
          <cell r="C2063">
            <v>320401</v>
          </cell>
          <cell r="D2063" t="str">
            <v>DRENAGEM - APILOAMENTO MECÂNICO DO FUNDO DE VALAS - REGULARIZAÇÃO DE BASE</v>
          </cell>
          <cell r="E2063" t="e">
            <v>#NAME?</v>
          </cell>
          <cell r="F2063" t="str">
            <v>M2</v>
          </cell>
          <cell r="G2063">
            <v>14302.590000000002</v>
          </cell>
          <cell r="I2063">
            <v>2.6258122499999996</v>
          </cell>
          <cell r="K2063">
            <v>37555.916028727501</v>
          </cell>
        </row>
        <row r="2065">
          <cell r="C2065" t="str">
            <v>cód - comp.</v>
          </cell>
          <cell r="D2065" t="str">
            <v>componentes</v>
          </cell>
          <cell r="E2065" t="str">
            <v>desig.</v>
          </cell>
          <cell r="F2065" t="str">
            <v>unidade</v>
          </cell>
          <cell r="G2065" t="str">
            <v>coef.</v>
          </cell>
          <cell r="H2065" t="str">
            <v>Valor Unitário</v>
          </cell>
          <cell r="I2065" t="str">
            <v>Valor unit. c/ BDI</v>
          </cell>
          <cell r="J2065" t="str">
            <v>Custo p/ Serv. X comp</v>
          </cell>
          <cell r="K2065" t="str">
            <v>Quant. Total x comp.</v>
          </cell>
          <cell r="L2065" t="str">
            <v>Quant. Total x comp.</v>
          </cell>
        </row>
        <row r="2066">
          <cell r="C2066">
            <v>3000702</v>
          </cell>
          <cell r="D2066" t="str">
            <v>Fornecimento de mão de obra - servente</v>
          </cell>
          <cell r="E2066" t="str">
            <v>M.O.</v>
          </cell>
          <cell r="F2066" t="str">
            <v>h</v>
          </cell>
          <cell r="G2066">
            <v>6.6699999999999995E-2</v>
          </cell>
          <cell r="H2066">
            <v>11.02</v>
          </cell>
          <cell r="I2066">
            <v>15.978999999999999</v>
          </cell>
          <cell r="J2066">
            <v>1.0657992999999999</v>
          </cell>
          <cell r="K2066">
            <v>953.98</v>
          </cell>
          <cell r="L2066">
            <v>15243.646419999999</v>
          </cell>
        </row>
        <row r="2067">
          <cell r="C2067">
            <v>3002216</v>
          </cell>
          <cell r="D2067" t="str">
            <v>Locacao de placa vibratoria</v>
          </cell>
          <cell r="E2067" t="str">
            <v>EQ.</v>
          </cell>
          <cell r="F2067" t="str">
            <v>h</v>
          </cell>
          <cell r="G2067">
            <v>6.6699999999999995E-2</v>
          </cell>
          <cell r="H2067">
            <v>16.13</v>
          </cell>
          <cell r="I2067">
            <v>23.388499999999997</v>
          </cell>
          <cell r="J2067">
            <v>1.5600129499999997</v>
          </cell>
          <cell r="K2067">
            <v>953.98</v>
          </cell>
          <cell r="L2067">
            <v>22312.161229999998</v>
          </cell>
        </row>
        <row r="2068"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</row>
        <row r="2069"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</row>
        <row r="2070"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</row>
        <row r="2071"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</row>
        <row r="2072"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</row>
        <row r="2073"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</row>
        <row r="2074"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</row>
        <row r="2075"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</row>
        <row r="2076"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</row>
        <row r="2077"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</row>
        <row r="2078"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</row>
        <row r="2080"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</row>
        <row r="2081"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</row>
        <row r="2082"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</row>
        <row r="2083"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</row>
        <row r="2084"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</row>
        <row r="2085"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</row>
        <row r="2086"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</row>
        <row r="2087"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</row>
        <row r="2088"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</row>
        <row r="2089"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</row>
        <row r="2090"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</row>
        <row r="2091"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</row>
        <row r="2092"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</row>
        <row r="2093"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</row>
        <row r="2094"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</row>
        <row r="2095">
          <cell r="F2095" t="str">
            <v>TOTAL (C/taxa):</v>
          </cell>
          <cell r="I2095">
            <v>0.5506152429595832</v>
          </cell>
          <cell r="J2095">
            <v>1.4458122499999997</v>
          </cell>
          <cell r="L2095">
            <v>37555.807649999995</v>
          </cell>
        </row>
        <row r="2096">
          <cell r="F2096" t="str">
            <v>BDI (%) EMPREITADA:</v>
          </cell>
          <cell r="I2096">
            <v>0.45</v>
          </cell>
          <cell r="J2096">
            <v>0</v>
          </cell>
          <cell r="L2096">
            <v>-0.10837872750562383</v>
          </cell>
        </row>
        <row r="2097">
          <cell r="F2097" t="str">
            <v>BDI (%) EQUIPAMENTOS:</v>
          </cell>
          <cell r="I2097">
            <v>0.45</v>
          </cell>
          <cell r="J2097">
            <v>0.7</v>
          </cell>
        </row>
        <row r="2098">
          <cell r="F2098" t="str">
            <v>BDI (%) MÃO DE OBRA:</v>
          </cell>
          <cell r="I2098">
            <v>0.45</v>
          </cell>
          <cell r="J2098">
            <v>0.48</v>
          </cell>
        </row>
        <row r="2099">
          <cell r="F2099" t="str">
            <v>BDI (%) MATERIAL:</v>
          </cell>
          <cell r="J2099">
            <v>0</v>
          </cell>
        </row>
        <row r="2100">
          <cell r="F2100" t="str">
            <v>TOTAL TAXA:</v>
          </cell>
          <cell r="I2100">
            <v>0.44938475704041675</v>
          </cell>
          <cell r="J2100">
            <v>1.18</v>
          </cell>
        </row>
        <row r="2101">
          <cell r="C2101" t="str">
            <v>PREÇO TOTAL (c/ taxa):</v>
          </cell>
          <cell r="I2101">
            <v>1</v>
          </cell>
          <cell r="J2101">
            <v>2.6258122499999996</v>
          </cell>
        </row>
        <row r="2102">
          <cell r="C2102" t="str">
            <v>Obs.</v>
          </cell>
        </row>
        <row r="2106">
          <cell r="C2106" t="str">
            <v>cód - serv</v>
          </cell>
          <cell r="D2106" t="str">
            <v>Descrição</v>
          </cell>
          <cell r="F2106" t="str">
            <v>unidade</v>
          </cell>
          <cell r="G2106" t="str">
            <v>Quantidade do Serviço</v>
          </cell>
          <cell r="I2106" t="str">
            <v>Valor Unitario do Serviço</v>
          </cell>
          <cell r="K2106" t="str">
            <v>Valor Total</v>
          </cell>
        </row>
        <row r="2107">
          <cell r="C2107">
            <v>321004</v>
          </cell>
          <cell r="D2107" t="str">
            <v>DRENAGEM - FORNECIMENTO E ASSENTAMENTO DE CORPO DE BUEIRO TUBULAR DE CONCRETO - CLASSE PS-2:- Ø 0,40M</v>
          </cell>
          <cell r="E2107" t="e">
            <v>#NAME?</v>
          </cell>
          <cell r="F2107" t="str">
            <v>M</v>
          </cell>
          <cell r="G2107">
            <v>1358</v>
          </cell>
          <cell r="I2107">
            <v>126.74780463699999</v>
          </cell>
          <cell r="K2107">
            <v>172123.51869704598</v>
          </cell>
        </row>
        <row r="2109">
          <cell r="C2109" t="str">
            <v>cód - comp.</v>
          </cell>
          <cell r="D2109" t="str">
            <v>componentes</v>
          </cell>
          <cell r="E2109" t="str">
            <v>desig.</v>
          </cell>
          <cell r="F2109" t="str">
            <v>unidade</v>
          </cell>
          <cell r="G2109" t="str">
            <v>coef.</v>
          </cell>
          <cell r="H2109" t="str">
            <v>Valor Unitário</v>
          </cell>
          <cell r="I2109" t="str">
            <v>Valor unit. c/ BDI</v>
          </cell>
          <cell r="J2109" t="str">
            <v>Custo p/ Serv. X comp</v>
          </cell>
          <cell r="K2109" t="str">
            <v>Quant. Total x comp.</v>
          </cell>
          <cell r="L2109" t="str">
            <v>Quant. Total x comp.</v>
          </cell>
        </row>
        <row r="2110">
          <cell r="C2110">
            <v>1000110</v>
          </cell>
          <cell r="D2110" t="str">
            <v>Areia lavada grossa NBR7211</v>
          </cell>
          <cell r="E2110" t="str">
            <v>MAT.</v>
          </cell>
          <cell r="F2110" t="str">
            <v>m3</v>
          </cell>
          <cell r="G2110">
            <v>0.1</v>
          </cell>
          <cell r="H2110">
            <v>70</v>
          </cell>
          <cell r="I2110">
            <v>101.5</v>
          </cell>
          <cell r="J2110">
            <v>10.15</v>
          </cell>
          <cell r="K2110">
            <v>135.80000000000001</v>
          </cell>
          <cell r="L2110">
            <v>13783.7</v>
          </cell>
        </row>
        <row r="2111">
          <cell r="C2111">
            <v>1014667</v>
          </cell>
          <cell r="D2111" t="str">
            <v>Tábua de madeira pinho de segunda aparelhada 1x12pol s/sub-bitola;Empório da madeira NBR11700</v>
          </cell>
          <cell r="E2111" t="str">
            <v>MAT.</v>
          </cell>
          <cell r="F2111" t="str">
            <v>m2</v>
          </cell>
          <cell r="G2111">
            <v>0</v>
          </cell>
          <cell r="H2111">
            <v>13</v>
          </cell>
          <cell r="I2111">
            <v>18.849999999999998</v>
          </cell>
          <cell r="J2111">
            <v>0</v>
          </cell>
          <cell r="K2111">
            <v>0</v>
          </cell>
          <cell r="L2111">
            <v>0</v>
          </cell>
        </row>
        <row r="2112">
          <cell r="C2112">
            <v>3000701</v>
          </cell>
          <cell r="D2112" t="str">
            <v>Fornecimento de mão de obra - pedreiro</v>
          </cell>
          <cell r="E2112" t="str">
            <v>M.O.</v>
          </cell>
          <cell r="F2112" t="str">
            <v>h</v>
          </cell>
          <cell r="G2112">
            <v>0.2</v>
          </cell>
          <cell r="H2112">
            <v>13.64</v>
          </cell>
          <cell r="I2112">
            <v>19.777999999999999</v>
          </cell>
          <cell r="J2112">
            <v>3.9556</v>
          </cell>
          <cell r="K2112">
            <v>271.60000000000002</v>
          </cell>
          <cell r="L2112">
            <v>5371.7048000000004</v>
          </cell>
        </row>
        <row r="2113">
          <cell r="C2113">
            <v>3000702</v>
          </cell>
          <cell r="D2113" t="str">
            <v>Fornecimento de mão de obra - servente</v>
          </cell>
          <cell r="E2113" t="str">
            <v>M.O.</v>
          </cell>
          <cell r="F2113" t="str">
            <v>h</v>
          </cell>
          <cell r="G2113">
            <v>0.6</v>
          </cell>
          <cell r="H2113">
            <v>11.02</v>
          </cell>
          <cell r="I2113">
            <v>15.978999999999999</v>
          </cell>
          <cell r="J2113">
            <v>9.5873999999999988</v>
          </cell>
          <cell r="K2113">
            <v>814.8</v>
          </cell>
          <cell r="L2113">
            <v>13019.689199999999</v>
          </cell>
        </row>
        <row r="2114">
          <cell r="C2114">
            <v>3002925</v>
          </cell>
          <cell r="D2114" t="str">
            <v>FORNECIMENTO ARGAMASSA USINADA CONSUMO 200KG CIMENTO POR M3</v>
          </cell>
          <cell r="E2114" t="str">
            <v>MAT.</v>
          </cell>
          <cell r="F2114" t="str">
            <v>m3</v>
          </cell>
          <cell r="G2114">
            <v>2E-3</v>
          </cell>
          <cell r="H2114">
            <v>178</v>
          </cell>
          <cell r="I2114">
            <v>258.09999999999997</v>
          </cell>
          <cell r="J2114">
            <v>0.51619999999999999</v>
          </cell>
          <cell r="K2114">
            <v>2.72</v>
          </cell>
          <cell r="L2114">
            <v>702.03199999999993</v>
          </cell>
        </row>
        <row r="2115">
          <cell r="C2115" t="str">
            <v>M1010</v>
          </cell>
          <cell r="D2115" t="str">
            <v>- MDO - FORMAS FUNDAÇÃO</v>
          </cell>
          <cell r="E2115" t="str">
            <v>MAT.</v>
          </cell>
          <cell r="F2115" t="str">
            <v>m2</v>
          </cell>
          <cell r="G2115">
            <v>0</v>
          </cell>
          <cell r="H2115">
            <v>22</v>
          </cell>
          <cell r="I2115">
            <v>31.9</v>
          </cell>
          <cell r="J2115">
            <v>0</v>
          </cell>
          <cell r="K2115">
            <v>0</v>
          </cell>
          <cell r="L2115">
            <v>0</v>
          </cell>
        </row>
        <row r="2116">
          <cell r="C2116" t="str">
            <v>M1117</v>
          </cell>
          <cell r="D2116" t="str">
            <v>CONCRETO CICLÓPICO FCK 15 MPA</v>
          </cell>
          <cell r="E2116" t="str">
            <v>MAT.</v>
          </cell>
          <cell r="F2116" t="str">
            <v>m3</v>
          </cell>
          <cell r="G2116">
            <v>0</v>
          </cell>
          <cell r="H2116">
            <v>145</v>
          </cell>
          <cell r="I2116">
            <v>210.25</v>
          </cell>
          <cell r="J2116">
            <v>0</v>
          </cell>
          <cell r="K2116">
            <v>0</v>
          </cell>
          <cell r="L2116">
            <v>0</v>
          </cell>
        </row>
        <row r="2117">
          <cell r="C2117" t="str">
            <v>M1121</v>
          </cell>
          <cell r="D2117" t="str">
            <v>Tubo de concreto classe PS2 tipo PB 400mm NBR 8890/2003</v>
          </cell>
          <cell r="E2117" t="str">
            <v>MAT.</v>
          </cell>
          <cell r="F2117" t="str">
            <v>m</v>
          </cell>
          <cell r="G2117">
            <v>1.05</v>
          </cell>
          <cell r="H2117">
            <v>67.348837199999991</v>
          </cell>
          <cell r="I2117">
            <v>97.655813939999987</v>
          </cell>
          <cell r="J2117">
            <v>102.53860463699999</v>
          </cell>
          <cell r="K2117">
            <v>1425.9</v>
          </cell>
          <cell r="L2117">
            <v>139247.42509704598</v>
          </cell>
        </row>
        <row r="2118"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</row>
        <row r="2119"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</row>
        <row r="2120"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</row>
        <row r="2121"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</row>
        <row r="2122"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</row>
        <row r="2123"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</row>
        <row r="2124"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</row>
        <row r="2125"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</row>
        <row r="2126"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</row>
        <row r="2127"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</row>
        <row r="2128"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</row>
        <row r="2129"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</row>
        <row r="2130"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</row>
        <row r="2131"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</row>
        <row r="2132"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</row>
        <row r="2133"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</row>
        <row r="2134"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</row>
        <row r="2135"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</row>
        <row r="2136"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</row>
        <row r="2137">
          <cell r="F2137" t="str">
            <v>TOTAL (C/taxa):</v>
          </cell>
          <cell r="I2137">
            <v>0.55005137829936102</v>
          </cell>
          <cell r="J2137">
            <v>69.717804636999986</v>
          </cell>
          <cell r="L2137">
            <v>172124.55109704597</v>
          </cell>
        </row>
        <row r="2138">
          <cell r="F2138" t="str">
            <v>BDI (%) EMPREITADA:</v>
          </cell>
          <cell r="I2138">
            <v>0.45</v>
          </cell>
          <cell r="J2138">
            <v>0</v>
          </cell>
          <cell r="L2138">
            <v>1.0323999999964144</v>
          </cell>
        </row>
        <row r="2139">
          <cell r="F2139" t="str">
            <v>BDI (%) EQUIPAMENTOS:</v>
          </cell>
          <cell r="I2139">
            <v>0.45</v>
          </cell>
          <cell r="J2139">
            <v>0</v>
          </cell>
        </row>
        <row r="2140">
          <cell r="F2140" t="str">
            <v>BDI (%) MÃO DE OBRA:</v>
          </cell>
          <cell r="I2140">
            <v>0.45</v>
          </cell>
          <cell r="J2140">
            <v>6.09</v>
          </cell>
        </row>
        <row r="2141">
          <cell r="F2141" t="str">
            <v>BDI (%) MATERIAL:</v>
          </cell>
          <cell r="I2141">
            <v>0.45</v>
          </cell>
          <cell r="J2141">
            <v>50.94</v>
          </cell>
        </row>
        <row r="2142">
          <cell r="F2142" t="str">
            <v>TOTAL TAXA:</v>
          </cell>
          <cell r="I2142">
            <v>0.44994862170063898</v>
          </cell>
          <cell r="J2142">
            <v>57.03</v>
          </cell>
        </row>
        <row r="2143">
          <cell r="C2143" t="str">
            <v>PREÇO TOTAL (c/ taxa):</v>
          </cell>
          <cell r="I2143">
            <v>1</v>
          </cell>
          <cell r="J2143">
            <v>126.74780463699999</v>
          </cell>
        </row>
        <row r="2144">
          <cell r="C2144" t="str">
            <v>Obs.</v>
          </cell>
        </row>
        <row r="2148">
          <cell r="C2148" t="str">
            <v>cód - serv</v>
          </cell>
          <cell r="D2148" t="str">
            <v>Descrição</v>
          </cell>
          <cell r="F2148" t="str">
            <v>unidade</v>
          </cell>
          <cell r="G2148" t="str">
            <v>Quantidade do Serviço</v>
          </cell>
          <cell r="I2148" t="str">
            <v>Valor Unitario do Serviço</v>
          </cell>
          <cell r="K2148" t="str">
            <v>Valor Total</v>
          </cell>
        </row>
        <row r="2149">
          <cell r="C2149">
            <v>321007</v>
          </cell>
          <cell r="D2149" t="str">
            <v>DRENAGEM - FORNECIMENTO E ASSENTAMENTO DE CORPO DE BUEIRO TUBULAR DE CONCRETO - CLASSE PS-2:- Ø 0,50M</v>
          </cell>
          <cell r="E2149" t="e">
            <v>#NAME?</v>
          </cell>
          <cell r="F2149" t="str">
            <v>M</v>
          </cell>
          <cell r="G2149">
            <v>1937</v>
          </cell>
          <cell r="I2149">
            <v>98.698599999999999</v>
          </cell>
          <cell r="K2149">
            <v>191179.1882</v>
          </cell>
        </row>
        <row r="2151">
          <cell r="C2151" t="str">
            <v>cód - comp.</v>
          </cell>
          <cell r="D2151" t="str">
            <v>componentes</v>
          </cell>
          <cell r="E2151" t="str">
            <v>desig.</v>
          </cell>
          <cell r="F2151" t="str">
            <v>unidade</v>
          </cell>
          <cell r="G2151" t="str">
            <v>coef.</v>
          </cell>
          <cell r="H2151" t="str">
            <v>Valor Unitário</v>
          </cell>
          <cell r="I2151" t="str">
            <v>Valor unit. c/ BDI</v>
          </cell>
          <cell r="J2151" t="str">
            <v>Custo p/ Serv. X comp</v>
          </cell>
          <cell r="K2151" t="str">
            <v>Quant. Total x comp.</v>
          </cell>
          <cell r="L2151" t="str">
            <v>Quant. Total x comp.</v>
          </cell>
        </row>
        <row r="2152">
          <cell r="C2152">
            <v>1000110</v>
          </cell>
          <cell r="D2152" t="str">
            <v>Areia lavada grossa NBR7211</v>
          </cell>
          <cell r="E2152" t="str">
            <v>MAT.</v>
          </cell>
          <cell r="F2152" t="str">
            <v>m3</v>
          </cell>
          <cell r="G2152">
            <v>0.11</v>
          </cell>
          <cell r="H2152">
            <v>70</v>
          </cell>
          <cell r="I2152">
            <v>101.5</v>
          </cell>
          <cell r="J2152">
            <v>11.165000000000001</v>
          </cell>
          <cell r="K2152">
            <v>213.07</v>
          </cell>
          <cell r="L2152">
            <v>21626.605</v>
          </cell>
        </row>
        <row r="2153">
          <cell r="C2153">
            <v>1014667</v>
          </cell>
          <cell r="D2153" t="str">
            <v>Tábua de madeira pinho de segunda aparelhada 1x12pol s/sub-bitola;Empório da madeira NBR11700</v>
          </cell>
          <cell r="E2153" t="str">
            <v>MAT.</v>
          </cell>
          <cell r="F2153" t="str">
            <v>m2</v>
          </cell>
          <cell r="G2153">
            <v>0</v>
          </cell>
          <cell r="H2153">
            <v>13</v>
          </cell>
          <cell r="I2153">
            <v>18.849999999999998</v>
          </cell>
          <cell r="J2153">
            <v>0</v>
          </cell>
          <cell r="K2153">
            <v>0</v>
          </cell>
          <cell r="L2153">
            <v>0</v>
          </cell>
        </row>
        <row r="2154">
          <cell r="C2154">
            <v>3000701</v>
          </cell>
          <cell r="D2154" t="str">
            <v>Fornecimento de mão de obra - pedreiro</v>
          </cell>
          <cell r="E2154" t="str">
            <v>M.O.</v>
          </cell>
          <cell r="F2154" t="str">
            <v>h</v>
          </cell>
          <cell r="G2154">
            <v>0.25</v>
          </cell>
          <cell r="H2154">
            <v>13.64</v>
          </cell>
          <cell r="I2154">
            <v>19.777999999999999</v>
          </cell>
          <cell r="J2154">
            <v>4.9444999999999997</v>
          </cell>
          <cell r="K2154">
            <v>484.25</v>
          </cell>
          <cell r="L2154">
            <v>9577.4964999999993</v>
          </cell>
        </row>
        <row r="2155">
          <cell r="C2155">
            <v>3000702</v>
          </cell>
          <cell r="D2155" t="str">
            <v>Fornecimento de mão de obra - servente</v>
          </cell>
          <cell r="E2155" t="str">
            <v>M.O.</v>
          </cell>
          <cell r="F2155" t="str">
            <v>h</v>
          </cell>
          <cell r="G2155">
            <v>0.65</v>
          </cell>
          <cell r="H2155">
            <v>11.02</v>
          </cell>
          <cell r="I2155">
            <v>15.978999999999999</v>
          </cell>
          <cell r="J2155">
            <v>10.38635</v>
          </cell>
          <cell r="K2155">
            <v>1259.05</v>
          </cell>
          <cell r="L2155">
            <v>20118.359949999998</v>
          </cell>
        </row>
        <row r="2156">
          <cell r="C2156">
            <v>3002925</v>
          </cell>
          <cell r="D2156" t="str">
            <v>FORNECIMENTO ARGAMASSA USINADA CONSUMO 200KG CIMENTO POR M3</v>
          </cell>
          <cell r="E2156" t="str">
            <v>MAT.</v>
          </cell>
          <cell r="F2156" t="str">
            <v>m3</v>
          </cell>
          <cell r="G2156">
            <v>2.5000000000000001E-3</v>
          </cell>
          <cell r="H2156">
            <v>178</v>
          </cell>
          <cell r="I2156">
            <v>258.09999999999997</v>
          </cell>
          <cell r="J2156">
            <v>0.64524999999999988</v>
          </cell>
          <cell r="K2156">
            <v>4.84</v>
          </cell>
          <cell r="L2156">
            <v>1249.2039999999997</v>
          </cell>
        </row>
        <row r="2157">
          <cell r="C2157" t="str">
            <v>M1010</v>
          </cell>
          <cell r="D2157" t="str">
            <v>- MDO - FORMAS FUNDAÇÃO</v>
          </cell>
          <cell r="E2157" t="str">
            <v>MAT.</v>
          </cell>
          <cell r="F2157" t="str">
            <v>m2</v>
          </cell>
          <cell r="G2157">
            <v>0</v>
          </cell>
          <cell r="H2157">
            <v>22</v>
          </cell>
          <cell r="I2157">
            <v>31.9</v>
          </cell>
          <cell r="J2157">
            <v>0</v>
          </cell>
          <cell r="K2157">
            <v>0</v>
          </cell>
          <cell r="L2157">
            <v>0</v>
          </cell>
        </row>
        <row r="2158">
          <cell r="C2158" t="str">
            <v>M1117</v>
          </cell>
          <cell r="D2158" t="str">
            <v>CONCRETO CICLÓPICO FCK 15 MPA</v>
          </cell>
          <cell r="E2158" t="str">
            <v>MAT.</v>
          </cell>
          <cell r="F2158" t="str">
            <v>m3</v>
          </cell>
          <cell r="G2158">
            <v>0</v>
          </cell>
          <cell r="H2158">
            <v>145</v>
          </cell>
          <cell r="I2158">
            <v>210.25</v>
          </cell>
          <cell r="J2158">
            <v>0</v>
          </cell>
          <cell r="K2158">
            <v>0</v>
          </cell>
          <cell r="L2158">
            <v>0</v>
          </cell>
        </row>
        <row r="2159">
          <cell r="C2159" t="str">
            <v>M1122</v>
          </cell>
          <cell r="D2159" t="str">
            <v>Tubo de concreto classe PS2 tipo PB 500mm NBR 8890/2003</v>
          </cell>
          <cell r="E2159" t="str">
            <v>MAT.</v>
          </cell>
          <cell r="F2159" t="str">
            <v>m</v>
          </cell>
          <cell r="G2159">
            <v>1.05</v>
          </cell>
          <cell r="H2159">
            <v>47</v>
          </cell>
          <cell r="I2159">
            <v>68.149999999999991</v>
          </cell>
          <cell r="J2159">
            <v>71.55749999999999</v>
          </cell>
          <cell r="K2159">
            <v>2033.85</v>
          </cell>
          <cell r="L2159">
            <v>138606.87749999997</v>
          </cell>
        </row>
        <row r="2160"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</row>
        <row r="2161"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</row>
        <row r="2162"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</row>
        <row r="2163"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</row>
        <row r="2164"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</row>
        <row r="2165"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</row>
        <row r="2166"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</row>
        <row r="2167"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</row>
        <row r="2168"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</row>
        <row r="2169"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</row>
        <row r="2171"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</row>
        <row r="2172"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</row>
        <row r="2173"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</row>
        <row r="2174"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</row>
        <row r="2175"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</row>
        <row r="2177"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</row>
        <row r="2178"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</row>
        <row r="2179">
          <cell r="F2179" t="str">
            <v>TOTAL (C/taxa):</v>
          </cell>
          <cell r="I2179">
            <v>0.54994295765086842</v>
          </cell>
          <cell r="J2179">
            <v>54.278599999999997</v>
          </cell>
          <cell r="L2179">
            <v>191178.54294999997</v>
          </cell>
        </row>
        <row r="2180">
          <cell r="F2180" t="str">
            <v>BDI (%) EMPREITADA:</v>
          </cell>
          <cell r="I2180">
            <v>0.45</v>
          </cell>
          <cell r="J2180">
            <v>0</v>
          </cell>
          <cell r="L2180">
            <v>-0.64525000003050081</v>
          </cell>
        </row>
        <row r="2181">
          <cell r="F2181" t="str">
            <v>BDI (%) EQUIPAMENTOS:</v>
          </cell>
          <cell r="I2181">
            <v>0.45</v>
          </cell>
          <cell r="J2181">
            <v>0</v>
          </cell>
        </row>
        <row r="2182">
          <cell r="F2182" t="str">
            <v>BDI (%) MÃO DE OBRA:</v>
          </cell>
          <cell r="I2182">
            <v>0.45</v>
          </cell>
          <cell r="J2182">
            <v>6.9</v>
          </cell>
        </row>
        <row r="2183">
          <cell r="F2183" t="str">
            <v>BDI (%) MATERIAL:</v>
          </cell>
          <cell r="I2183">
            <v>0.45</v>
          </cell>
          <cell r="J2183">
            <v>37.520000000000003</v>
          </cell>
        </row>
        <row r="2184">
          <cell r="F2184" t="str">
            <v>TOTAL TAXA:</v>
          </cell>
          <cell r="I2184">
            <v>0.45005704234913163</v>
          </cell>
          <cell r="J2184">
            <v>44.42</v>
          </cell>
        </row>
        <row r="2185">
          <cell r="C2185" t="str">
            <v>PREÇO TOTAL (c/ taxa):</v>
          </cell>
          <cell r="I2185">
            <v>1</v>
          </cell>
          <cell r="J2185">
            <v>98.698599999999999</v>
          </cell>
        </row>
        <row r="2186">
          <cell r="C2186" t="str">
            <v>Obs.</v>
          </cell>
        </row>
        <row r="2190">
          <cell r="C2190" t="str">
            <v>cód - serv</v>
          </cell>
          <cell r="D2190" t="str">
            <v>Descrição</v>
          </cell>
          <cell r="F2190" t="str">
            <v>unidade</v>
          </cell>
          <cell r="G2190" t="str">
            <v>Quantidade do Serviço</v>
          </cell>
          <cell r="I2190" t="str">
            <v>Valor Unitario do Serviço</v>
          </cell>
          <cell r="K2190" t="str">
            <v>Valor Total</v>
          </cell>
        </row>
        <row r="2191">
          <cell r="C2191">
            <v>321010</v>
          </cell>
          <cell r="D2191" t="str">
            <v>DRENAGEM - FORNECIMENTO E ASSENTAMENTO DE CORPO DE BUEIRO TUBULAR DE CONCRETO - CLASSE PS-2:- Ø 0,60M</v>
          </cell>
          <cell r="E2191" t="e">
            <v>#NAME?</v>
          </cell>
          <cell r="F2191" t="str">
            <v>M</v>
          </cell>
          <cell r="G2191">
            <v>1000</v>
          </cell>
          <cell r="I2191">
            <v>197.35599265299999</v>
          </cell>
          <cell r="K2191">
            <v>197355.99265299999</v>
          </cell>
        </row>
        <row r="2193">
          <cell r="C2193" t="str">
            <v>cód - comp.</v>
          </cell>
          <cell r="D2193" t="str">
            <v>componentes</v>
          </cell>
          <cell r="E2193" t="str">
            <v>desig.</v>
          </cell>
          <cell r="F2193" t="str">
            <v>unidade</v>
          </cell>
          <cell r="G2193" t="str">
            <v>coef.</v>
          </cell>
          <cell r="H2193" t="str">
            <v>Valor Unitário</v>
          </cell>
          <cell r="I2193" t="str">
            <v>Valor unit. c/ BDI</v>
          </cell>
          <cell r="J2193" t="str">
            <v>Custo p/ Serv. X comp</v>
          </cell>
          <cell r="K2193" t="str">
            <v>Quant. Total x comp.</v>
          </cell>
          <cell r="L2193" t="str">
            <v>Quant. Total x comp.</v>
          </cell>
        </row>
        <row r="2194">
          <cell r="C2194">
            <v>1000110</v>
          </cell>
          <cell r="D2194" t="str">
            <v>Areia lavada grossa NBR7211</v>
          </cell>
          <cell r="E2194" t="str">
            <v>MAT.</v>
          </cell>
          <cell r="F2194" t="str">
            <v>m3</v>
          </cell>
          <cell r="G2194">
            <v>0.12</v>
          </cell>
          <cell r="H2194">
            <v>70</v>
          </cell>
          <cell r="I2194">
            <v>101.5</v>
          </cell>
          <cell r="J2194">
            <v>12.18</v>
          </cell>
          <cell r="K2194">
            <v>120</v>
          </cell>
          <cell r="L2194">
            <v>12180</v>
          </cell>
        </row>
        <row r="2195">
          <cell r="C2195">
            <v>1014667</v>
          </cell>
          <cell r="D2195" t="str">
            <v>Tábua de madeira pinho de segunda aparelhada 1x12pol s/sub-bitola;Empório da madeira NBR11700</v>
          </cell>
          <cell r="E2195" t="str">
            <v>MAT.</v>
          </cell>
          <cell r="F2195" t="str">
            <v>m2</v>
          </cell>
          <cell r="G2195">
            <v>0</v>
          </cell>
          <cell r="H2195">
            <v>13</v>
          </cell>
          <cell r="I2195">
            <v>18.849999999999998</v>
          </cell>
          <cell r="J2195">
            <v>0</v>
          </cell>
          <cell r="K2195">
            <v>0</v>
          </cell>
          <cell r="L2195">
            <v>0</v>
          </cell>
        </row>
        <row r="2196">
          <cell r="C2196">
            <v>3000701</v>
          </cell>
          <cell r="D2196" t="str">
            <v>Fornecimento de mão de obra - pedreiro</v>
          </cell>
          <cell r="E2196" t="str">
            <v>M.O.</v>
          </cell>
          <cell r="F2196" t="str">
            <v>h</v>
          </cell>
          <cell r="G2196">
            <v>0.3</v>
          </cell>
          <cell r="H2196">
            <v>13.64</v>
          </cell>
          <cell r="I2196">
            <v>19.777999999999999</v>
          </cell>
          <cell r="J2196">
            <v>5.9333999999999998</v>
          </cell>
          <cell r="K2196">
            <v>300</v>
          </cell>
          <cell r="L2196">
            <v>5933.4</v>
          </cell>
        </row>
        <row r="2197">
          <cell r="C2197">
            <v>3000702</v>
          </cell>
          <cell r="D2197" t="str">
            <v>Fornecimento de mão de obra - servente</v>
          </cell>
          <cell r="E2197" t="str">
            <v>M.O.</v>
          </cell>
          <cell r="F2197" t="str">
            <v>h</v>
          </cell>
          <cell r="G2197">
            <v>0.7</v>
          </cell>
          <cell r="H2197">
            <v>11.02</v>
          </cell>
          <cell r="I2197">
            <v>15.978999999999999</v>
          </cell>
          <cell r="J2197">
            <v>11.185299999999998</v>
          </cell>
          <cell r="K2197">
            <v>700</v>
          </cell>
          <cell r="L2197">
            <v>11185.3</v>
          </cell>
        </row>
        <row r="2198">
          <cell r="C2198">
            <v>3002925</v>
          </cell>
          <cell r="D2198" t="str">
            <v>FORNECIMENTO ARGAMASSA USINADA CONSUMO 200KG CIMENTO POR M3</v>
          </cell>
          <cell r="E2198" t="str">
            <v>MAT.</v>
          </cell>
          <cell r="F2198" t="str">
            <v>m3</v>
          </cell>
          <cell r="G2198">
            <v>3.0000000000000001E-3</v>
          </cell>
          <cell r="H2198">
            <v>178</v>
          </cell>
          <cell r="I2198">
            <v>258.09999999999997</v>
          </cell>
          <cell r="J2198">
            <v>0.77429999999999988</v>
          </cell>
          <cell r="K2198">
            <v>3</v>
          </cell>
          <cell r="L2198">
            <v>774.3</v>
          </cell>
        </row>
        <row r="2199">
          <cell r="C2199" t="str">
            <v>M1010</v>
          </cell>
          <cell r="D2199" t="str">
            <v>- MDO - FORMAS FUNDAÇÃO</v>
          </cell>
          <cell r="E2199" t="str">
            <v>MAT.</v>
          </cell>
          <cell r="F2199" t="str">
            <v>m2</v>
          </cell>
          <cell r="G2199">
            <v>0</v>
          </cell>
          <cell r="H2199">
            <v>22</v>
          </cell>
          <cell r="I2199">
            <v>31.9</v>
          </cell>
          <cell r="J2199">
            <v>0</v>
          </cell>
          <cell r="K2199">
            <v>0</v>
          </cell>
          <cell r="L2199">
            <v>0</v>
          </cell>
        </row>
        <row r="2200">
          <cell r="C2200" t="str">
            <v>M1117</v>
          </cell>
          <cell r="D2200" t="str">
            <v>CONCRETO CICLÓPICO FCK 15 MPA</v>
          </cell>
          <cell r="E2200" t="str">
            <v>MAT.</v>
          </cell>
          <cell r="F2200" t="str">
            <v>m3</v>
          </cell>
          <cell r="G2200">
            <v>0</v>
          </cell>
          <cell r="H2200">
            <v>145</v>
          </cell>
          <cell r="I2200">
            <v>210.25</v>
          </cell>
          <cell r="J2200">
            <v>0</v>
          </cell>
          <cell r="K2200">
            <v>0</v>
          </cell>
          <cell r="L2200">
            <v>0</v>
          </cell>
        </row>
        <row r="2201">
          <cell r="C2201" t="str">
            <v>M1123</v>
          </cell>
          <cell r="D2201" t="str">
            <v>Tubo de concreto classe PS2 tipo PB 600mm NBR 8890/2003</v>
          </cell>
          <cell r="E2201" t="str">
            <v>MAT.</v>
          </cell>
          <cell r="F2201" t="str">
            <v>m</v>
          </cell>
          <cell r="G2201">
            <v>1.05</v>
          </cell>
          <cell r="H2201">
            <v>109.87388679999999</v>
          </cell>
          <cell r="I2201">
            <v>159.31713585999998</v>
          </cell>
          <cell r="J2201">
            <v>167.28299265299998</v>
          </cell>
          <cell r="K2201">
            <v>1050</v>
          </cell>
          <cell r="L2201">
            <v>167282.99265299996</v>
          </cell>
        </row>
        <row r="2202"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</row>
        <row r="2203"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</row>
        <row r="2204"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</row>
        <row r="2205"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</row>
        <row r="2206"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</row>
        <row r="2207"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</row>
        <row r="2208"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</row>
        <row r="2209"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</row>
        <row r="2210"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</row>
        <row r="2211"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</row>
        <row r="2212"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</row>
        <row r="2213"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</row>
        <row r="2214"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</row>
        <row r="2215"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</row>
        <row r="2216"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</row>
        <row r="2217"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</row>
        <row r="2218"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</row>
        <row r="2219"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</row>
        <row r="2220">
          <cell r="F2220" t="str">
            <v>TOTAL (C/taxa):</v>
          </cell>
          <cell r="I2220">
            <v>0.55000099664493263</v>
          </cell>
          <cell r="J2220">
            <v>108.54599265299998</v>
          </cell>
          <cell r="L2220">
            <v>197355.99265299996</v>
          </cell>
        </row>
        <row r="2221">
          <cell r="F2221" t="str">
            <v>BDI (%) EMPREITADA:</v>
          </cell>
          <cell r="I2221">
            <v>0.45</v>
          </cell>
          <cell r="J2221">
            <v>0</v>
          </cell>
          <cell r="L2221">
            <v>0</v>
          </cell>
        </row>
        <row r="2222">
          <cell r="F2222" t="str">
            <v>BDI (%) EQUIPAMENTOS:</v>
          </cell>
          <cell r="I2222">
            <v>0.45</v>
          </cell>
          <cell r="J2222">
            <v>0</v>
          </cell>
        </row>
        <row r="2223">
          <cell r="F2223" t="str">
            <v>BDI (%) MÃO DE OBRA:</v>
          </cell>
          <cell r="I2223">
            <v>0.45</v>
          </cell>
          <cell r="J2223">
            <v>7.7</v>
          </cell>
        </row>
        <row r="2224">
          <cell r="F2224" t="str">
            <v>BDI (%) MATERIAL:</v>
          </cell>
          <cell r="I2224">
            <v>0.45</v>
          </cell>
          <cell r="J2224">
            <v>81.11</v>
          </cell>
        </row>
        <row r="2225">
          <cell r="F2225" t="str">
            <v>TOTAL TAXA:</v>
          </cell>
          <cell r="I2225">
            <v>0.44999900335506743</v>
          </cell>
          <cell r="J2225">
            <v>88.81</v>
          </cell>
        </row>
        <row r="2226">
          <cell r="C2226" t="str">
            <v>PREÇO TOTAL (c/ taxa):</v>
          </cell>
          <cell r="I2226">
            <v>1</v>
          </cell>
          <cell r="J2226">
            <v>197.35599265299999</v>
          </cell>
        </row>
        <row r="2227">
          <cell r="C2227" t="str">
            <v>Obs.</v>
          </cell>
        </row>
        <row r="2230">
          <cell r="C2230" t="str">
            <v>cód - serv</v>
          </cell>
          <cell r="D2230" t="str">
            <v>Descrição</v>
          </cell>
          <cell r="F2230" t="str">
            <v>unidade</v>
          </cell>
          <cell r="G2230" t="str">
            <v>Quantidade do Serviço</v>
          </cell>
          <cell r="I2230" t="str">
            <v>Valor Unitario do Serviço</v>
          </cell>
          <cell r="K2230" t="str">
            <v>Valor Total</v>
          </cell>
        </row>
        <row r="2231">
          <cell r="C2231">
            <v>321015</v>
          </cell>
          <cell r="D2231" t="str">
            <v>DRENAGEM - FORNECIMENTO E ASSENTAMENTO DE CORPO DE BUEIRO TUBULAR DE CONCRETO - CLASSE PA-2:- Ø 0,80M</v>
          </cell>
          <cell r="E2231" t="e">
            <v>#NAME?</v>
          </cell>
          <cell r="F2231" t="str">
            <v>M</v>
          </cell>
          <cell r="G2231">
            <v>1787</v>
          </cell>
          <cell r="I2231">
            <v>305.89695731799998</v>
          </cell>
          <cell r="K2231">
            <v>546637.86272726592</v>
          </cell>
        </row>
        <row r="2233">
          <cell r="C2233" t="str">
            <v>cód - comp.</v>
          </cell>
          <cell r="D2233" t="str">
            <v>componentes</v>
          </cell>
          <cell r="E2233" t="str">
            <v>desig.</v>
          </cell>
          <cell r="F2233" t="str">
            <v>unidade</v>
          </cell>
          <cell r="G2233" t="str">
            <v>coef.</v>
          </cell>
          <cell r="H2233" t="str">
            <v>Valor Unitário</v>
          </cell>
          <cell r="I2233" t="str">
            <v>Valor unit. c/ BDI</v>
          </cell>
          <cell r="J2233" t="str">
            <v>Custo p/ Serv. X comp</v>
          </cell>
          <cell r="K2233" t="str">
            <v>Quant. Total x comp.</v>
          </cell>
          <cell r="L2233" t="str">
            <v>Quant. Total x comp.</v>
          </cell>
        </row>
        <row r="2234">
          <cell r="C2234">
            <v>1000110</v>
          </cell>
          <cell r="D2234" t="str">
            <v>Areia lavada grossa NBR7211</v>
          </cell>
          <cell r="E2234" t="str">
            <v>MAT.</v>
          </cell>
          <cell r="F2234" t="str">
            <v>m3</v>
          </cell>
          <cell r="G2234">
            <v>0.13</v>
          </cell>
          <cell r="H2234">
            <v>70</v>
          </cell>
          <cell r="I2234">
            <v>101.5</v>
          </cell>
          <cell r="J2234">
            <v>13.195</v>
          </cell>
          <cell r="K2234">
            <v>232.31</v>
          </cell>
          <cell r="L2234">
            <v>23579.465</v>
          </cell>
        </row>
        <row r="2235">
          <cell r="C2235">
            <v>1002642</v>
          </cell>
          <cell r="D2235" t="str">
            <v>Tubo de concreto classe PA2 tipo PB 800mm NBR 8890/2003</v>
          </cell>
          <cell r="E2235" t="str">
            <v>MAT.</v>
          </cell>
          <cell r="F2235" t="str">
            <v>m</v>
          </cell>
          <cell r="G2235">
            <v>1.05</v>
          </cell>
          <cell r="H2235">
            <v>178.10516079999996</v>
          </cell>
          <cell r="I2235">
            <v>258.25248315999994</v>
          </cell>
          <cell r="J2235">
            <v>271.16510731799997</v>
          </cell>
          <cell r="K2235">
            <v>1876.35</v>
          </cell>
          <cell r="L2235">
            <v>484572.04677726584</v>
          </cell>
        </row>
        <row r="2236">
          <cell r="C2236">
            <v>1014667</v>
          </cell>
          <cell r="D2236" t="str">
            <v>Tábua de madeira pinho de segunda aparelhada 1x12pol s/sub-bitola;Empório da madeira NBR11700</v>
          </cell>
          <cell r="E2236" t="str">
            <v>MAT.</v>
          </cell>
          <cell r="F2236" t="str">
            <v>m2</v>
          </cell>
          <cell r="G2236">
            <v>0</v>
          </cell>
          <cell r="H2236">
            <v>13</v>
          </cell>
          <cell r="I2236">
            <v>18.849999999999998</v>
          </cell>
          <cell r="J2236">
            <v>0</v>
          </cell>
          <cell r="K2236">
            <v>0</v>
          </cell>
          <cell r="L2236">
            <v>0</v>
          </cell>
        </row>
        <row r="2237">
          <cell r="C2237">
            <v>3000701</v>
          </cell>
          <cell r="D2237" t="str">
            <v>Fornecimento de mão de obra - pedreiro</v>
          </cell>
          <cell r="E2237" t="str">
            <v>M.O.</v>
          </cell>
          <cell r="F2237" t="str">
            <v>h</v>
          </cell>
          <cell r="G2237">
            <v>0.35</v>
          </cell>
          <cell r="H2237">
            <v>13.64</v>
          </cell>
          <cell r="I2237">
            <v>19.777999999999999</v>
          </cell>
          <cell r="J2237">
            <v>6.922299999999999</v>
          </cell>
          <cell r="K2237">
            <v>625.45000000000005</v>
          </cell>
          <cell r="L2237">
            <v>12370.150100000001</v>
          </cell>
        </row>
        <row r="2238">
          <cell r="C2238">
            <v>3000702</v>
          </cell>
          <cell r="D2238" t="str">
            <v>Fornecimento de mão de obra - servente</v>
          </cell>
          <cell r="E2238" t="str">
            <v>M.O.</v>
          </cell>
          <cell r="F2238" t="str">
            <v>h</v>
          </cell>
          <cell r="G2238">
            <v>0.85</v>
          </cell>
          <cell r="H2238">
            <v>11.02</v>
          </cell>
          <cell r="I2238">
            <v>15.978999999999999</v>
          </cell>
          <cell r="J2238">
            <v>13.582149999999999</v>
          </cell>
          <cell r="K2238">
            <v>1518.95</v>
          </cell>
          <cell r="L2238">
            <v>24271.302049999998</v>
          </cell>
        </row>
        <row r="2239">
          <cell r="C2239">
            <v>3002925</v>
          </cell>
          <cell r="D2239" t="str">
            <v>FORNECIMENTO ARGAMASSA USINADA CONSUMO 200KG CIMENTO POR M3</v>
          </cell>
          <cell r="E2239" t="str">
            <v>MAT.</v>
          </cell>
          <cell r="F2239" t="str">
            <v>m3</v>
          </cell>
          <cell r="G2239">
            <v>4.0000000000000001E-3</v>
          </cell>
          <cell r="H2239">
            <v>178</v>
          </cell>
          <cell r="I2239">
            <v>258.09999999999997</v>
          </cell>
          <cell r="J2239">
            <v>1.0324</v>
          </cell>
          <cell r="K2239">
            <v>7.15</v>
          </cell>
          <cell r="L2239">
            <v>1845.4149999999997</v>
          </cell>
        </row>
        <row r="2240">
          <cell r="C2240" t="str">
            <v>M1010</v>
          </cell>
          <cell r="D2240" t="str">
            <v>- MDO - FORMAS FUNDAÇÃO</v>
          </cell>
          <cell r="E2240" t="str">
            <v>MAT.</v>
          </cell>
          <cell r="F2240" t="str">
            <v>m2</v>
          </cell>
          <cell r="G2240">
            <v>0</v>
          </cell>
          <cell r="H2240">
            <v>22</v>
          </cell>
          <cell r="I2240">
            <v>31.9</v>
          </cell>
          <cell r="J2240">
            <v>0</v>
          </cell>
          <cell r="K2240">
            <v>0</v>
          </cell>
          <cell r="L2240">
            <v>0</v>
          </cell>
        </row>
        <row r="2241">
          <cell r="C2241" t="str">
            <v>M1117</v>
          </cell>
          <cell r="D2241" t="str">
            <v>CONCRETO CICLÓPICO FCK 15 MPA</v>
          </cell>
          <cell r="E2241" t="str">
            <v>MAT.</v>
          </cell>
          <cell r="F2241" t="str">
            <v>m3</v>
          </cell>
          <cell r="G2241">
            <v>0</v>
          </cell>
          <cell r="H2241">
            <v>145</v>
          </cell>
          <cell r="I2241">
            <v>210.25</v>
          </cell>
          <cell r="J2241">
            <v>0</v>
          </cell>
          <cell r="K2241">
            <v>0</v>
          </cell>
          <cell r="L2241">
            <v>0</v>
          </cell>
        </row>
        <row r="2242"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</row>
        <row r="2243"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</row>
        <row r="2244"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</row>
        <row r="2245"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</row>
        <row r="2246"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</row>
        <row r="2247"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</row>
        <row r="2248"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</row>
        <row r="2249"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</row>
        <row r="2250"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</row>
        <row r="2251"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</row>
        <row r="2252"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</row>
        <row r="2253"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</row>
        <row r="2254"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</row>
        <row r="2255"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</row>
        <row r="2256"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</row>
        <row r="2257"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</row>
        <row r="2258"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</row>
        <row r="2259"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</row>
        <row r="2260">
          <cell r="F2260" t="str">
            <v>TOTAL (C/taxa):</v>
          </cell>
          <cell r="I2260">
            <v>0.54997917858694689</v>
          </cell>
          <cell r="J2260">
            <v>168.23695731799998</v>
          </cell>
          <cell r="L2260">
            <v>546638.37892726599</v>
          </cell>
        </row>
        <row r="2261">
          <cell r="F2261" t="str">
            <v>BDI (%) EMPREITADA:</v>
          </cell>
          <cell r="I2261">
            <v>0.45</v>
          </cell>
          <cell r="J2261">
            <v>0</v>
          </cell>
          <cell r="L2261">
            <v>0.51620000007096678</v>
          </cell>
        </row>
        <row r="2262">
          <cell r="F2262" t="str">
            <v>BDI (%) EQUIPAMENTOS:</v>
          </cell>
          <cell r="I2262">
            <v>0.45</v>
          </cell>
          <cell r="J2262">
            <v>0</v>
          </cell>
        </row>
        <row r="2263">
          <cell r="F2263" t="str">
            <v>BDI (%) MÃO DE OBRA:</v>
          </cell>
          <cell r="I2263">
            <v>0.45</v>
          </cell>
          <cell r="J2263">
            <v>9.23</v>
          </cell>
        </row>
        <row r="2264">
          <cell r="F2264" t="str">
            <v>BDI (%) MATERIAL:</v>
          </cell>
          <cell r="I2264">
            <v>0.45</v>
          </cell>
          <cell r="J2264">
            <v>128.43</v>
          </cell>
        </row>
        <row r="2265">
          <cell r="F2265" t="str">
            <v>TOTAL TAXA:</v>
          </cell>
          <cell r="I2265">
            <v>0.45002082141305311</v>
          </cell>
          <cell r="J2265">
            <v>137.66</v>
          </cell>
        </row>
        <row r="2266">
          <cell r="C2266" t="str">
            <v>PREÇO TOTAL (c/ taxa):</v>
          </cell>
          <cell r="I2266">
            <v>1</v>
          </cell>
          <cell r="J2266">
            <v>305.89695731799998</v>
          </cell>
        </row>
        <row r="2267">
          <cell r="C2267" t="str">
            <v>Obs.</v>
          </cell>
        </row>
        <row r="2270">
          <cell r="C2270" t="str">
            <v>cód - serv</v>
          </cell>
          <cell r="D2270" t="str">
            <v>Descrição</v>
          </cell>
          <cell r="F2270" t="str">
            <v>unidade</v>
          </cell>
          <cell r="G2270" t="str">
            <v>Quantidade do Serviço</v>
          </cell>
          <cell r="I2270" t="str">
            <v>Valor Unitario do Serviço</v>
          </cell>
          <cell r="K2270" t="str">
            <v>Valor Total</v>
          </cell>
        </row>
        <row r="2271">
          <cell r="C2271">
            <v>321018</v>
          </cell>
          <cell r="D2271" t="str">
            <v>DRENAGEM - FORNECIMENTO E ASSENTAMENTO DE CORPO DE BUEIRO TUBULAR DE CONCRETO - CLASSE PA-2:- Ø 1,00M</v>
          </cell>
          <cell r="E2271" t="e">
            <v>#NAME?</v>
          </cell>
          <cell r="F2271" t="str">
            <v>M</v>
          </cell>
          <cell r="G2271">
            <v>291</v>
          </cell>
          <cell r="I2271">
            <v>418.115534508</v>
          </cell>
          <cell r="K2271">
            <v>121671.620541828</v>
          </cell>
        </row>
        <row r="2273">
          <cell r="C2273" t="str">
            <v>cód - comp.</v>
          </cell>
          <cell r="D2273" t="str">
            <v>componentes</v>
          </cell>
          <cell r="E2273" t="str">
            <v>desig.</v>
          </cell>
          <cell r="F2273" t="str">
            <v>unidade</v>
          </cell>
          <cell r="G2273" t="str">
            <v>coef.</v>
          </cell>
          <cell r="H2273" t="str">
            <v>Valor Unitário</v>
          </cell>
          <cell r="I2273" t="str">
            <v>Valor unit. c/ BDI</v>
          </cell>
          <cell r="J2273" t="str">
            <v>Custo p/ Serv. X comp</v>
          </cell>
          <cell r="K2273" t="str">
            <v>Quant. Total x comp.</v>
          </cell>
          <cell r="L2273" t="str">
            <v>Quant. Total x comp.</v>
          </cell>
        </row>
        <row r="2274">
          <cell r="C2274">
            <v>1000110</v>
          </cell>
          <cell r="D2274" t="str">
            <v>Areia lavada grossa NBR7211</v>
          </cell>
          <cell r="E2274" t="str">
            <v>MAT.</v>
          </cell>
          <cell r="F2274" t="str">
            <v>m3</v>
          </cell>
          <cell r="G2274">
            <v>0.16</v>
          </cell>
          <cell r="H2274">
            <v>70</v>
          </cell>
          <cell r="I2274">
            <v>101.5</v>
          </cell>
          <cell r="J2274">
            <v>16.240000000000002</v>
          </cell>
          <cell r="K2274">
            <v>46.56</v>
          </cell>
          <cell r="L2274">
            <v>4725.84</v>
          </cell>
        </row>
        <row r="2275">
          <cell r="C2275">
            <v>1002635</v>
          </cell>
          <cell r="D2275" t="str">
            <v>Tubo de concreto classe PA2 tipo PB 1000mm NBR 8890/2003</v>
          </cell>
          <cell r="E2275" t="str">
            <v>MAT.</v>
          </cell>
          <cell r="F2275" t="str">
            <v>m</v>
          </cell>
          <cell r="G2275">
            <v>1.05</v>
          </cell>
          <cell r="H2275">
            <v>247.12432479999998</v>
          </cell>
          <cell r="I2275">
            <v>358.33027095999995</v>
          </cell>
          <cell r="J2275">
            <v>376.24678450799996</v>
          </cell>
          <cell r="K2275">
            <v>305.55</v>
          </cell>
          <cell r="L2275">
            <v>109487.81429182799</v>
          </cell>
        </row>
        <row r="2276">
          <cell r="C2276">
            <v>1014667</v>
          </cell>
          <cell r="D2276" t="str">
            <v>Tábua de madeira pinho de segunda aparelhada 1x12pol s/sub-bitola;Empório da madeira NBR11700</v>
          </cell>
          <cell r="E2276" t="str">
            <v>MAT.</v>
          </cell>
          <cell r="F2276" t="str">
            <v>m2</v>
          </cell>
          <cell r="G2276">
            <v>0</v>
          </cell>
          <cell r="H2276">
            <v>13</v>
          </cell>
          <cell r="I2276">
            <v>18.849999999999998</v>
          </cell>
          <cell r="J2276">
            <v>0</v>
          </cell>
          <cell r="K2276">
            <v>0</v>
          </cell>
          <cell r="L2276">
            <v>0</v>
          </cell>
        </row>
        <row r="2277">
          <cell r="C2277">
            <v>3000701</v>
          </cell>
          <cell r="D2277" t="str">
            <v>Fornecimento de mão de obra - pedreiro</v>
          </cell>
          <cell r="E2277" t="str">
            <v>M.O.</v>
          </cell>
          <cell r="F2277" t="str">
            <v>h</v>
          </cell>
          <cell r="G2277">
            <v>0.45</v>
          </cell>
          <cell r="H2277">
            <v>13.64</v>
          </cell>
          <cell r="I2277">
            <v>19.777999999999999</v>
          </cell>
          <cell r="J2277">
            <v>8.9001000000000001</v>
          </cell>
          <cell r="K2277">
            <v>130.94999999999999</v>
          </cell>
          <cell r="L2277">
            <v>2589.9290999999994</v>
          </cell>
        </row>
        <row r="2278">
          <cell r="C2278">
            <v>3000702</v>
          </cell>
          <cell r="D2278" t="str">
            <v>Fornecimento de mão de obra - servente</v>
          </cell>
          <cell r="E2278" t="str">
            <v>M.O.</v>
          </cell>
          <cell r="F2278" t="str">
            <v>h</v>
          </cell>
          <cell r="G2278">
            <v>0.95</v>
          </cell>
          <cell r="H2278">
            <v>11.02</v>
          </cell>
          <cell r="I2278">
            <v>15.978999999999999</v>
          </cell>
          <cell r="J2278">
            <v>15.180049999999998</v>
          </cell>
          <cell r="K2278">
            <v>276.45</v>
          </cell>
          <cell r="L2278">
            <v>4417.39455</v>
          </cell>
        </row>
        <row r="2279">
          <cell r="C2279">
            <v>3002925</v>
          </cell>
          <cell r="D2279" t="str">
            <v>FORNECIMENTO ARGAMASSA USINADA CONSUMO 200KG CIMENTO POR M3</v>
          </cell>
          <cell r="E2279" t="str">
            <v>MAT.</v>
          </cell>
          <cell r="F2279" t="str">
            <v>m3</v>
          </cell>
          <cell r="G2279">
            <v>6.0000000000000001E-3</v>
          </cell>
          <cell r="H2279">
            <v>178</v>
          </cell>
          <cell r="I2279">
            <v>258.09999999999997</v>
          </cell>
          <cell r="J2279">
            <v>1.5485999999999998</v>
          </cell>
          <cell r="K2279">
            <v>1.75</v>
          </cell>
          <cell r="L2279">
            <v>451.67499999999995</v>
          </cell>
        </row>
        <row r="2280">
          <cell r="C2280" t="str">
            <v>M1010</v>
          </cell>
          <cell r="D2280" t="str">
            <v>- MDO - FORMAS FUNDAÇÃO</v>
          </cell>
          <cell r="E2280" t="str">
            <v>MAT.</v>
          </cell>
          <cell r="F2280" t="str">
            <v>m2</v>
          </cell>
          <cell r="G2280">
            <v>0</v>
          </cell>
          <cell r="H2280">
            <v>22</v>
          </cell>
          <cell r="I2280">
            <v>31.9</v>
          </cell>
          <cell r="J2280">
            <v>0</v>
          </cell>
          <cell r="K2280">
            <v>0</v>
          </cell>
          <cell r="L2280">
            <v>0</v>
          </cell>
        </row>
        <row r="2281">
          <cell r="C2281" t="str">
            <v>M1117</v>
          </cell>
          <cell r="D2281" t="str">
            <v>CONCRETO CICLÓPICO FCK 15 MPA</v>
          </cell>
          <cell r="E2281" t="str">
            <v>MAT.</v>
          </cell>
          <cell r="F2281" t="str">
            <v>m3</v>
          </cell>
          <cell r="G2281">
            <v>0</v>
          </cell>
          <cell r="H2281">
            <v>145</v>
          </cell>
          <cell r="I2281">
            <v>210.25</v>
          </cell>
          <cell r="J2281">
            <v>0</v>
          </cell>
          <cell r="K2281">
            <v>0</v>
          </cell>
          <cell r="L2281">
            <v>0</v>
          </cell>
        </row>
        <row r="2282"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</row>
        <row r="2283"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</row>
        <row r="2284"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</row>
        <row r="2285"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</row>
        <row r="2286"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</row>
        <row r="2288"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</row>
        <row r="2289"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</row>
        <row r="2290"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</row>
        <row r="2291"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</row>
        <row r="2292"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</row>
        <row r="2293"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</row>
        <row r="2294"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</row>
        <row r="2295"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</row>
        <row r="2297"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</row>
        <row r="2298"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</row>
        <row r="2299"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</row>
        <row r="2300">
          <cell r="F2300" t="str">
            <v>TOTAL (C/taxa):</v>
          </cell>
          <cell r="I2300">
            <v>0.54998084387988733</v>
          </cell>
          <cell r="J2300">
            <v>229.955534508</v>
          </cell>
          <cell r="L2300">
            <v>121672.65294182798</v>
          </cell>
        </row>
        <row r="2301">
          <cell r="F2301" t="str">
            <v>BDI (%) EMPREITADA:</v>
          </cell>
          <cell r="I2301">
            <v>0.45</v>
          </cell>
          <cell r="J2301">
            <v>0</v>
          </cell>
          <cell r="L2301">
            <v>1.0323999999818625</v>
          </cell>
        </row>
        <row r="2302">
          <cell r="F2302" t="str">
            <v>BDI (%) EQUIPAMENTOS:</v>
          </cell>
          <cell r="I2302">
            <v>0.45</v>
          </cell>
          <cell r="J2302">
            <v>0</v>
          </cell>
        </row>
        <row r="2303">
          <cell r="F2303" t="str">
            <v>BDI (%) MÃO DE OBRA:</v>
          </cell>
          <cell r="I2303">
            <v>0.45</v>
          </cell>
          <cell r="J2303">
            <v>10.84</v>
          </cell>
        </row>
        <row r="2304">
          <cell r="F2304" t="str">
            <v>BDI (%) MATERIAL:</v>
          </cell>
          <cell r="I2304">
            <v>0.45</v>
          </cell>
          <cell r="J2304">
            <v>177.32</v>
          </cell>
        </row>
        <row r="2305">
          <cell r="F2305" t="str">
            <v>TOTAL TAXA:</v>
          </cell>
          <cell r="I2305">
            <v>0.45001915612011267</v>
          </cell>
          <cell r="J2305">
            <v>188.16</v>
          </cell>
        </row>
        <row r="2306">
          <cell r="C2306" t="str">
            <v>PREÇO TOTAL (c/ taxa):</v>
          </cell>
          <cell r="I2306">
            <v>1</v>
          </cell>
          <cell r="J2306">
            <v>418.115534508</v>
          </cell>
        </row>
        <row r="2307">
          <cell r="C2307" t="str">
            <v>Obs.</v>
          </cell>
        </row>
        <row r="2310">
          <cell r="C2310" t="str">
            <v>cód - serv</v>
          </cell>
          <cell r="D2310" t="str">
            <v>Descrição</v>
          </cell>
          <cell r="F2310" t="str">
            <v>unidade</v>
          </cell>
          <cell r="G2310" t="str">
            <v>Quantidade do Serviço</v>
          </cell>
          <cell r="I2310" t="str">
            <v>Valor Unitario do Serviço</v>
          </cell>
          <cell r="K2310" t="str">
            <v>Valor Total</v>
          </cell>
        </row>
        <row r="2311">
          <cell r="C2311">
            <v>321022</v>
          </cell>
          <cell r="D2311" t="str">
            <v>DRENAGEM - FORNECIMENTO E ASSENTAMENTO DE CORPO DE BUEIRO TUBULAR DE CONCRETO - CLASSE PA-2:- Ø 1,20M</v>
          </cell>
          <cell r="E2311" t="e">
            <v>#NAME?</v>
          </cell>
          <cell r="F2311" t="str">
            <v>M</v>
          </cell>
          <cell r="G2311">
            <v>208</v>
          </cell>
          <cell r="I2311">
            <v>717.55576649700004</v>
          </cell>
          <cell r="K2311">
            <v>149251.599431376</v>
          </cell>
        </row>
        <row r="2313">
          <cell r="C2313" t="str">
            <v>cód - comp.</v>
          </cell>
          <cell r="D2313" t="str">
            <v>componentes</v>
          </cell>
          <cell r="E2313" t="str">
            <v>desig.</v>
          </cell>
          <cell r="F2313" t="str">
            <v>unidade</v>
          </cell>
          <cell r="G2313" t="str">
            <v>coef.</v>
          </cell>
          <cell r="H2313" t="str">
            <v>Valor Unitário</v>
          </cell>
          <cell r="I2313" t="str">
            <v>Valor unit. c/ BDI</v>
          </cell>
          <cell r="J2313" t="str">
            <v>Custo p/ Serv. X comp</v>
          </cell>
          <cell r="K2313" t="str">
            <v>Quant. Total x comp.</v>
          </cell>
          <cell r="L2313" t="str">
            <v>Quant. Total x comp.</v>
          </cell>
        </row>
        <row r="2314">
          <cell r="C2314">
            <v>1000110</v>
          </cell>
          <cell r="D2314" t="str">
            <v>Areia lavada grossa NBR7211</v>
          </cell>
          <cell r="E2314" t="str">
            <v>MAT.</v>
          </cell>
          <cell r="F2314" t="str">
            <v>m3</v>
          </cell>
          <cell r="G2314">
            <v>0.18</v>
          </cell>
          <cell r="H2314">
            <v>70</v>
          </cell>
          <cell r="I2314">
            <v>101.5</v>
          </cell>
          <cell r="J2314">
            <v>18.27</v>
          </cell>
          <cell r="K2314">
            <v>37.44</v>
          </cell>
          <cell r="L2314">
            <v>3800.16</v>
          </cell>
        </row>
        <row r="2315">
          <cell r="C2315">
            <v>1002636</v>
          </cell>
          <cell r="D2315" t="str">
            <v>Tubo de concreto classe PA2 tipo PB 1200mm NBR 8890/2003</v>
          </cell>
          <cell r="E2315" t="str">
            <v>MAT.</v>
          </cell>
          <cell r="F2315" t="str">
            <v>m</v>
          </cell>
          <cell r="G2315">
            <v>1.05</v>
          </cell>
          <cell r="H2315">
            <v>441.12385319999999</v>
          </cell>
          <cell r="I2315">
            <v>639.62958714000001</v>
          </cell>
          <cell r="J2315">
            <v>671.61106649700002</v>
          </cell>
          <cell r="K2315">
            <v>218.4</v>
          </cell>
          <cell r="L2315">
            <v>139695.101831376</v>
          </cell>
        </row>
        <row r="2316">
          <cell r="C2316">
            <v>1014667</v>
          </cell>
          <cell r="D2316" t="str">
            <v>Tábua de madeira pinho de segunda aparelhada 1x12pol s/sub-bitola;Empório da madeira NBR11700</v>
          </cell>
          <cell r="E2316" t="str">
            <v>MAT.</v>
          </cell>
          <cell r="F2316" t="str">
            <v>m2</v>
          </cell>
          <cell r="G2316">
            <v>0</v>
          </cell>
          <cell r="H2316">
            <v>13</v>
          </cell>
          <cell r="I2316">
            <v>18.849999999999998</v>
          </cell>
          <cell r="J2316">
            <v>0</v>
          </cell>
          <cell r="K2316">
            <v>0</v>
          </cell>
          <cell r="L2316">
            <v>0</v>
          </cell>
        </row>
        <row r="2317">
          <cell r="C2317">
            <v>3000701</v>
          </cell>
          <cell r="D2317" t="str">
            <v>Fornecimento de mão de obra - pedreiro</v>
          </cell>
          <cell r="E2317" t="str">
            <v>M.O.</v>
          </cell>
          <cell r="F2317" t="str">
            <v>h</v>
          </cell>
          <cell r="G2317">
            <v>0.5</v>
          </cell>
          <cell r="H2317">
            <v>13.64</v>
          </cell>
          <cell r="I2317">
            <v>19.777999999999999</v>
          </cell>
          <cell r="J2317">
            <v>9.8889999999999993</v>
          </cell>
          <cell r="K2317">
            <v>104</v>
          </cell>
          <cell r="L2317">
            <v>2056.9119999999998</v>
          </cell>
        </row>
        <row r="2318">
          <cell r="C2318">
            <v>3000702</v>
          </cell>
          <cell r="D2318" t="str">
            <v>Fornecimento de mão de obra - servente</v>
          </cell>
          <cell r="E2318" t="str">
            <v>M.O.</v>
          </cell>
          <cell r="F2318" t="str">
            <v>h</v>
          </cell>
          <cell r="G2318">
            <v>1</v>
          </cell>
          <cell r="H2318">
            <v>11.02</v>
          </cell>
          <cell r="I2318">
            <v>15.978999999999999</v>
          </cell>
          <cell r="J2318">
            <v>15.978999999999999</v>
          </cell>
          <cell r="K2318">
            <v>208</v>
          </cell>
          <cell r="L2318">
            <v>3323.6319999999996</v>
          </cell>
        </row>
        <row r="2319">
          <cell r="C2319">
            <v>3002925</v>
          </cell>
          <cell r="D2319" t="str">
            <v>FORNECIMENTO ARGAMASSA USINADA CONSUMO 200KG CIMENTO POR M3</v>
          </cell>
          <cell r="E2319" t="str">
            <v>MAT.</v>
          </cell>
          <cell r="F2319" t="str">
            <v>m3</v>
          </cell>
          <cell r="G2319">
            <v>7.0000000000000001E-3</v>
          </cell>
          <cell r="H2319">
            <v>178</v>
          </cell>
          <cell r="I2319">
            <v>258.09999999999997</v>
          </cell>
          <cell r="J2319">
            <v>1.8066999999999998</v>
          </cell>
          <cell r="K2319">
            <v>1.46</v>
          </cell>
          <cell r="L2319">
            <v>376.82599999999996</v>
          </cell>
        </row>
        <row r="2320">
          <cell r="C2320" t="str">
            <v>M1010</v>
          </cell>
          <cell r="D2320" t="str">
            <v>- MDO - FORMAS FUNDAÇÃO</v>
          </cell>
          <cell r="E2320" t="str">
            <v>MAT.</v>
          </cell>
          <cell r="F2320" t="str">
            <v>m2</v>
          </cell>
          <cell r="G2320">
            <v>0</v>
          </cell>
          <cell r="H2320">
            <v>22</v>
          </cell>
          <cell r="I2320">
            <v>31.9</v>
          </cell>
          <cell r="J2320">
            <v>0</v>
          </cell>
          <cell r="K2320">
            <v>0</v>
          </cell>
          <cell r="L2320">
            <v>0</v>
          </cell>
        </row>
        <row r="2321">
          <cell r="C2321" t="str">
            <v>M1117</v>
          </cell>
          <cell r="D2321" t="str">
            <v>CONCRETO CICLÓPICO FCK 15 MPA</v>
          </cell>
          <cell r="E2321" t="str">
            <v>MAT.</v>
          </cell>
          <cell r="F2321" t="str">
            <v>m3</v>
          </cell>
          <cell r="G2321">
            <v>0</v>
          </cell>
          <cell r="H2321">
            <v>145</v>
          </cell>
          <cell r="I2321">
            <v>210.25</v>
          </cell>
          <cell r="J2321">
            <v>0</v>
          </cell>
          <cell r="K2321">
            <v>0</v>
          </cell>
          <cell r="L2321">
            <v>0</v>
          </cell>
        </row>
        <row r="2322"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</row>
        <row r="2323"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</row>
        <row r="2324"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</row>
        <row r="2325"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</row>
        <row r="2326"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</row>
        <row r="2327"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</row>
        <row r="2328"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</row>
        <row r="2329"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</row>
        <row r="2330"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</row>
        <row r="2331"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</row>
        <row r="2332"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</row>
        <row r="2333"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</row>
        <row r="2334"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</row>
        <row r="2335"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</row>
        <row r="2336"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</row>
        <row r="2337"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</row>
        <row r="2338"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</row>
        <row r="2339"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</row>
        <row r="2340">
          <cell r="F2340" t="str">
            <v>TOTAL (C/taxa):</v>
          </cell>
          <cell r="I2340">
            <v>0.55000013228748823</v>
          </cell>
          <cell r="J2340">
            <v>394.65576649700006</v>
          </cell>
          <cell r="L2340">
            <v>149252.63183137603</v>
          </cell>
        </row>
        <row r="2341">
          <cell r="F2341" t="str">
            <v>BDI (%) EMPREITADA:</v>
          </cell>
          <cell r="I2341">
            <v>0.45</v>
          </cell>
          <cell r="J2341">
            <v>0</v>
          </cell>
          <cell r="L2341">
            <v>1.0324000000255182</v>
          </cell>
        </row>
        <row r="2342">
          <cell r="F2342" t="str">
            <v>BDI (%) EQUIPAMENTOS:</v>
          </cell>
          <cell r="I2342">
            <v>0.45</v>
          </cell>
          <cell r="J2342">
            <v>0</v>
          </cell>
        </row>
        <row r="2343">
          <cell r="F2343" t="str">
            <v>BDI (%) MÃO DE OBRA:</v>
          </cell>
          <cell r="I2343">
            <v>0.45</v>
          </cell>
          <cell r="J2343">
            <v>11.64</v>
          </cell>
        </row>
        <row r="2344">
          <cell r="F2344" t="str">
            <v>BDI (%) MATERIAL:</v>
          </cell>
          <cell r="I2344">
            <v>0.45</v>
          </cell>
          <cell r="J2344">
            <v>311.26</v>
          </cell>
        </row>
        <row r="2345">
          <cell r="F2345" t="str">
            <v>TOTAL TAXA:</v>
          </cell>
          <cell r="I2345">
            <v>0.44999986771251171</v>
          </cell>
          <cell r="J2345">
            <v>322.89999999999998</v>
          </cell>
        </row>
        <row r="2346">
          <cell r="C2346" t="str">
            <v>PREÇO TOTAL (c/ taxa):</v>
          </cell>
          <cell r="I2346">
            <v>1</v>
          </cell>
          <cell r="J2346">
            <v>717.55576649700004</v>
          </cell>
        </row>
        <row r="2347">
          <cell r="C2347" t="str">
            <v>Obs.</v>
          </cell>
        </row>
        <row r="2350">
          <cell r="C2350" t="str">
            <v>cód - serv</v>
          </cell>
          <cell r="D2350" t="str">
            <v>Descrição</v>
          </cell>
          <cell r="F2350" t="str">
            <v>unidade</v>
          </cell>
          <cell r="G2350" t="str">
            <v>Quantidade do Serviço</v>
          </cell>
          <cell r="I2350" t="str">
            <v>Valor Unitario do Serviço</v>
          </cell>
          <cell r="K2350" t="str">
            <v>Valor Total</v>
          </cell>
        </row>
        <row r="2351">
          <cell r="C2351">
            <v>321025</v>
          </cell>
          <cell r="D2351" t="str">
            <v>DRENAGEM - FORNECIMENTO E ASSENTAMENTO DE CORPO DE BUEIRO TUBULAR DE CONCRETO - CLASSE PA-2:- Ø 1,50M</v>
          </cell>
          <cell r="E2351" t="e">
            <v>#NAME?</v>
          </cell>
          <cell r="F2351" t="str">
            <v>M</v>
          </cell>
          <cell r="G2351">
            <v>507</v>
          </cell>
          <cell r="I2351">
            <v>930.96593677800001</v>
          </cell>
          <cell r="K2351">
            <v>471999.72994644602</v>
          </cell>
        </row>
        <row r="2353">
          <cell r="C2353" t="str">
            <v>cód - comp.</v>
          </cell>
          <cell r="D2353" t="str">
            <v>componentes</v>
          </cell>
          <cell r="E2353" t="str">
            <v>desig.</v>
          </cell>
          <cell r="F2353" t="str">
            <v>unidade</v>
          </cell>
          <cell r="G2353" t="str">
            <v>coef.</v>
          </cell>
          <cell r="H2353" t="str">
            <v>Valor Unitário</v>
          </cell>
          <cell r="I2353" t="str">
            <v>Valor unit. c/ BDI</v>
          </cell>
          <cell r="J2353" t="str">
            <v>Custo p/ Serv. X comp</v>
          </cell>
          <cell r="K2353" t="str">
            <v>Quant. Total x comp.</v>
          </cell>
          <cell r="L2353" t="str">
            <v>Quant. Total x comp.</v>
          </cell>
        </row>
        <row r="2354">
          <cell r="C2354">
            <v>1000110</v>
          </cell>
          <cell r="D2354" t="str">
            <v>Areia lavada grossa NBR7211</v>
          </cell>
          <cell r="E2354" t="str">
            <v>MAT.</v>
          </cell>
          <cell r="F2354" t="str">
            <v>m3</v>
          </cell>
          <cell r="G2354">
            <v>0.18</v>
          </cell>
          <cell r="H2354">
            <v>70</v>
          </cell>
          <cell r="I2354">
            <v>101.5</v>
          </cell>
          <cell r="J2354">
            <v>18.27</v>
          </cell>
          <cell r="K2354">
            <v>91.26</v>
          </cell>
          <cell r="L2354">
            <v>9262.8900000000012</v>
          </cell>
        </row>
        <row r="2355">
          <cell r="C2355">
            <v>1002637</v>
          </cell>
          <cell r="D2355" t="str">
            <v>Tubo de concreto classe PA2 tipo PB 1500mm NBR 8890/2003</v>
          </cell>
          <cell r="E2355" t="str">
            <v>MAT.</v>
          </cell>
          <cell r="F2355" t="str">
            <v>m</v>
          </cell>
          <cell r="G2355">
            <v>1.05</v>
          </cell>
          <cell r="H2355">
            <v>581.29473680000001</v>
          </cell>
          <cell r="I2355">
            <v>842.87736835999999</v>
          </cell>
          <cell r="J2355">
            <v>885.021236778</v>
          </cell>
          <cell r="K2355">
            <v>532.35</v>
          </cell>
          <cell r="L2355">
            <v>448705.76704644604</v>
          </cell>
        </row>
        <row r="2356">
          <cell r="C2356">
            <v>1014667</v>
          </cell>
          <cell r="D2356" t="str">
            <v>Tábua de madeira pinho de segunda aparelhada 1x12pol s/sub-bitola;Empório da madeira NBR11700</v>
          </cell>
          <cell r="E2356" t="str">
            <v>MAT.</v>
          </cell>
          <cell r="F2356" t="str">
            <v>m2</v>
          </cell>
          <cell r="G2356">
            <v>0</v>
          </cell>
          <cell r="H2356">
            <v>13</v>
          </cell>
          <cell r="I2356">
            <v>18.849999999999998</v>
          </cell>
          <cell r="J2356">
            <v>0</v>
          </cell>
          <cell r="K2356">
            <v>0</v>
          </cell>
          <cell r="L2356">
            <v>0</v>
          </cell>
        </row>
        <row r="2357">
          <cell r="C2357">
            <v>3000701</v>
          </cell>
          <cell r="D2357" t="str">
            <v>Fornecimento de mão de obra - pedreiro</v>
          </cell>
          <cell r="E2357" t="str">
            <v>M.O.</v>
          </cell>
          <cell r="F2357" t="str">
            <v>h</v>
          </cell>
          <cell r="G2357">
            <v>0.5</v>
          </cell>
          <cell r="H2357">
            <v>13.64</v>
          </cell>
          <cell r="I2357">
            <v>19.777999999999999</v>
          </cell>
          <cell r="J2357">
            <v>9.8889999999999993</v>
          </cell>
          <cell r="K2357">
            <v>253.5</v>
          </cell>
          <cell r="L2357">
            <v>5013.723</v>
          </cell>
        </row>
        <row r="2358">
          <cell r="C2358">
            <v>3000702</v>
          </cell>
          <cell r="D2358" t="str">
            <v>Fornecimento de mão de obra - servente</v>
          </cell>
          <cell r="E2358" t="str">
            <v>M.O.</v>
          </cell>
          <cell r="F2358" t="str">
            <v>h</v>
          </cell>
          <cell r="G2358">
            <v>1</v>
          </cell>
          <cell r="H2358">
            <v>11.02</v>
          </cell>
          <cell r="I2358">
            <v>15.978999999999999</v>
          </cell>
          <cell r="J2358">
            <v>15.978999999999999</v>
          </cell>
          <cell r="K2358">
            <v>507</v>
          </cell>
          <cell r="L2358">
            <v>8101.3529999999992</v>
          </cell>
        </row>
        <row r="2359">
          <cell r="C2359">
            <v>3002925</v>
          </cell>
          <cell r="D2359" t="str">
            <v>FORNECIMENTO ARGAMASSA USINADA CONSUMO 200KG CIMENTO POR M3</v>
          </cell>
          <cell r="E2359" t="str">
            <v>MAT.</v>
          </cell>
          <cell r="F2359" t="str">
            <v>m3</v>
          </cell>
          <cell r="G2359">
            <v>7.0000000000000001E-3</v>
          </cell>
          <cell r="H2359">
            <v>178</v>
          </cell>
          <cell r="I2359">
            <v>258.09999999999997</v>
          </cell>
          <cell r="J2359">
            <v>1.8066999999999998</v>
          </cell>
          <cell r="K2359">
            <v>3.55</v>
          </cell>
          <cell r="L2359">
            <v>916.25499999999988</v>
          </cell>
        </row>
        <row r="2360">
          <cell r="C2360" t="str">
            <v>M1010</v>
          </cell>
          <cell r="D2360" t="str">
            <v>- MDO - FORMAS FUNDAÇÃO</v>
          </cell>
          <cell r="E2360" t="str">
            <v>MAT.</v>
          </cell>
          <cell r="F2360" t="str">
            <v>m2</v>
          </cell>
          <cell r="G2360">
            <v>0</v>
          </cell>
          <cell r="H2360">
            <v>22</v>
          </cell>
          <cell r="I2360">
            <v>31.9</v>
          </cell>
          <cell r="J2360">
            <v>0</v>
          </cell>
          <cell r="K2360">
            <v>0</v>
          </cell>
          <cell r="L2360">
            <v>0</v>
          </cell>
        </row>
        <row r="2361">
          <cell r="C2361" t="str">
            <v>M1117</v>
          </cell>
          <cell r="D2361" t="str">
            <v>CONCRETO CICLÓPICO FCK 15 MPA</v>
          </cell>
          <cell r="E2361" t="str">
            <v>MAT.</v>
          </cell>
          <cell r="F2361" t="str">
            <v>m3</v>
          </cell>
          <cell r="G2361">
            <v>0</v>
          </cell>
          <cell r="H2361">
            <v>145</v>
          </cell>
          <cell r="I2361">
            <v>210.25</v>
          </cell>
          <cell r="J2361">
            <v>0</v>
          </cell>
          <cell r="K2361">
            <v>0</v>
          </cell>
          <cell r="L2361">
            <v>0</v>
          </cell>
        </row>
        <row r="2362"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</row>
        <row r="2363"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</row>
        <row r="2364"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</row>
        <row r="2365"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</row>
        <row r="2366"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</row>
        <row r="2367"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</row>
        <row r="2368"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</row>
        <row r="2369"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</row>
        <row r="2370"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</row>
        <row r="2371"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</row>
        <row r="2372"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</row>
        <row r="2373"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</row>
        <row r="2374"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</row>
        <row r="2375"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</row>
        <row r="2376"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</row>
        <row r="2377"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</row>
        <row r="2378"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</row>
        <row r="2379"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</row>
        <row r="2380">
          <cell r="F2380" t="str">
            <v>TOTAL (C/taxa):</v>
          </cell>
          <cell r="I2380">
            <v>0.55000501796028767</v>
          </cell>
          <cell r="J2380">
            <v>512.03593677799995</v>
          </cell>
          <cell r="L2380">
            <v>471999.98804644606</v>
          </cell>
        </row>
        <row r="2381">
          <cell r="F2381" t="str">
            <v>BDI (%) EMPREITADA:</v>
          </cell>
          <cell r="I2381">
            <v>0.45</v>
          </cell>
          <cell r="J2381">
            <v>0</v>
          </cell>
          <cell r="L2381">
            <v>0.25810000003548339</v>
          </cell>
        </row>
        <row r="2382">
          <cell r="F2382" t="str">
            <v>BDI (%) EQUIPAMENTOS:</v>
          </cell>
          <cell r="I2382">
            <v>0.45</v>
          </cell>
          <cell r="J2382">
            <v>0</v>
          </cell>
        </row>
        <row r="2383">
          <cell r="F2383" t="str">
            <v>BDI (%) MÃO DE OBRA:</v>
          </cell>
          <cell r="I2383">
            <v>0.45</v>
          </cell>
          <cell r="J2383">
            <v>11.64</v>
          </cell>
        </row>
        <row r="2384">
          <cell r="F2384" t="str">
            <v>BDI (%) MATERIAL:</v>
          </cell>
          <cell r="I2384">
            <v>0.45</v>
          </cell>
          <cell r="J2384">
            <v>407.29</v>
          </cell>
        </row>
        <row r="2385">
          <cell r="F2385" t="str">
            <v>TOTAL TAXA:</v>
          </cell>
          <cell r="I2385">
            <v>0.44999498203971228</v>
          </cell>
          <cell r="J2385">
            <v>418.93</v>
          </cell>
        </row>
        <row r="2386">
          <cell r="C2386" t="str">
            <v>PREÇO TOTAL (c/ taxa):</v>
          </cell>
          <cell r="I2386">
            <v>1</v>
          </cell>
          <cell r="J2386">
            <v>930.96593677800001</v>
          </cell>
        </row>
        <row r="2387">
          <cell r="C2387" t="str">
            <v>Obs.</v>
          </cell>
        </row>
        <row r="2390">
          <cell r="C2390" t="str">
            <v>cód - serv</v>
          </cell>
          <cell r="D2390" t="str">
            <v>Descrição</v>
          </cell>
          <cell r="F2390" t="str">
            <v>unidade</v>
          </cell>
          <cell r="G2390" t="str">
            <v>Quantidade do Serviço</v>
          </cell>
          <cell r="I2390" t="str">
            <v>Valor Unitario do Serviço</v>
          </cell>
          <cell r="K2390" t="str">
            <v>Valor Total</v>
          </cell>
        </row>
        <row r="2391">
          <cell r="C2391">
            <v>324001</v>
          </cell>
          <cell r="D2391" t="str">
            <v>DRENAGEM - REATERRO E COMPACTAÇÃO DE VALA COM MATERIAL DE 1A CATEGORIA</v>
          </cell>
          <cell r="E2391" t="e">
            <v>#NAME?</v>
          </cell>
          <cell r="F2391" t="str">
            <v>M3</v>
          </cell>
          <cell r="G2391">
            <v>33504.11</v>
          </cell>
          <cell r="I2391">
            <v>8.0022599999999997</v>
          </cell>
          <cell r="K2391">
            <v>268108.59928859997</v>
          </cell>
        </row>
        <row r="2393">
          <cell r="C2393" t="str">
            <v>cód - comp.</v>
          </cell>
          <cell r="D2393" t="str">
            <v>componentes</v>
          </cell>
          <cell r="E2393" t="str">
            <v>desig.</v>
          </cell>
          <cell r="F2393" t="str">
            <v>unidade</v>
          </cell>
          <cell r="G2393" t="str">
            <v>coef.</v>
          </cell>
          <cell r="H2393" t="str">
            <v>Valor Unitário</v>
          </cell>
          <cell r="I2393" t="str">
            <v>Valor unit. c/ BDI</v>
          </cell>
          <cell r="J2393" t="str">
            <v>Custo p/ Serv. X comp</v>
          </cell>
          <cell r="K2393" t="str">
            <v>Quant. Total x comp.</v>
          </cell>
          <cell r="L2393" t="str">
            <v>Quant. Total x comp.</v>
          </cell>
        </row>
        <row r="2394">
          <cell r="C2394">
            <v>3000685</v>
          </cell>
          <cell r="D2394" t="str">
            <v>LOCACAO DE RETROESCAVADEIRA</v>
          </cell>
          <cell r="E2394" t="str">
            <v>EQ.</v>
          </cell>
          <cell r="F2394" t="str">
            <v>h</v>
          </cell>
          <cell r="G2394">
            <v>5.6000000000000001E-2</v>
          </cell>
          <cell r="H2394">
            <v>71.400000000000006</v>
          </cell>
          <cell r="I2394">
            <v>103.53</v>
          </cell>
          <cell r="J2394">
            <v>5.7976800000000006</v>
          </cell>
          <cell r="K2394">
            <v>1876.23</v>
          </cell>
          <cell r="L2394">
            <v>194246.0919</v>
          </cell>
        </row>
        <row r="2395">
          <cell r="C2395">
            <v>3000702</v>
          </cell>
          <cell r="D2395" t="str">
            <v>Fornecimento de mão de obra - servente</v>
          </cell>
          <cell r="E2395" t="str">
            <v>M.O.</v>
          </cell>
          <cell r="F2395" t="str">
            <v>h</v>
          </cell>
          <cell r="G2395">
            <v>5.6000000000000001E-2</v>
          </cell>
          <cell r="H2395">
            <v>11.02</v>
          </cell>
          <cell r="I2395">
            <v>15.978999999999999</v>
          </cell>
          <cell r="J2395">
            <v>0.89482399999999995</v>
          </cell>
          <cell r="K2395">
            <v>1876.23</v>
          </cell>
          <cell r="L2395">
            <v>29980.279169999998</v>
          </cell>
        </row>
        <row r="2396">
          <cell r="C2396">
            <v>3002216</v>
          </cell>
          <cell r="D2396" t="str">
            <v>Locacao de placa vibratoria</v>
          </cell>
          <cell r="E2396" t="str">
            <v>EQ.</v>
          </cell>
          <cell r="F2396" t="str">
            <v>h</v>
          </cell>
          <cell r="G2396">
            <v>5.6000000000000001E-2</v>
          </cell>
          <cell r="H2396">
            <v>16.13</v>
          </cell>
          <cell r="I2396">
            <v>23.388499999999997</v>
          </cell>
          <cell r="J2396">
            <v>1.3097559999999999</v>
          </cell>
          <cell r="K2396">
            <v>1876.23</v>
          </cell>
          <cell r="L2396">
            <v>43882.205354999998</v>
          </cell>
        </row>
        <row r="2397"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</row>
        <row r="2398"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</row>
        <row r="2399"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</row>
        <row r="2400"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</row>
        <row r="2401"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</row>
        <row r="2402"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</row>
        <row r="2403"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</row>
        <row r="2404"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</row>
        <row r="2405"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</row>
        <row r="2406"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</row>
        <row r="2407"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</row>
        <row r="2408"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</row>
        <row r="2409"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</row>
        <row r="2410"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</row>
        <row r="2411"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</row>
        <row r="2412"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</row>
        <row r="2413"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</row>
        <row r="2414"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</row>
        <row r="2415"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</row>
        <row r="2416"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</row>
        <row r="2417"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</row>
        <row r="2418"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</row>
        <row r="2419"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</row>
        <row r="2420"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</row>
        <row r="2421"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</row>
        <row r="2422"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</row>
        <row r="2423">
          <cell r="F2423" t="str">
            <v>TOTAL (C/taxa):</v>
          </cell>
          <cell r="I2423">
            <v>0.55012708909732999</v>
          </cell>
          <cell r="J2423">
            <v>4.4022600000000001</v>
          </cell>
          <cell r="L2423">
            <v>268108.57642499998</v>
          </cell>
        </row>
        <row r="2424">
          <cell r="F2424" t="str">
            <v>BDI (%) EMPREITADA:</v>
          </cell>
          <cell r="I2424">
            <v>0.45</v>
          </cell>
          <cell r="J2424">
            <v>0</v>
          </cell>
          <cell r="L2424">
            <v>-2.2863599995616823E-2</v>
          </cell>
        </row>
        <row r="2425">
          <cell r="F2425" t="str">
            <v>BDI (%) EQUIPAMENTOS:</v>
          </cell>
          <cell r="I2425">
            <v>0.45</v>
          </cell>
          <cell r="J2425">
            <v>3.2</v>
          </cell>
        </row>
        <row r="2426">
          <cell r="F2426" t="str">
            <v>BDI (%) MÃO DE OBRA:</v>
          </cell>
          <cell r="I2426">
            <v>0.45</v>
          </cell>
          <cell r="J2426">
            <v>0.4</v>
          </cell>
        </row>
        <row r="2427">
          <cell r="F2427" t="str">
            <v>BDI (%) MATERIAL:</v>
          </cell>
          <cell r="J2427">
            <v>0</v>
          </cell>
        </row>
        <row r="2428">
          <cell r="F2428" t="str">
            <v>TOTAL TAXA:</v>
          </cell>
          <cell r="I2428">
            <v>0.44987291090267001</v>
          </cell>
          <cell r="J2428">
            <v>3.6</v>
          </cell>
        </row>
        <row r="2429">
          <cell r="C2429" t="str">
            <v>PREÇO TOTAL (c/ taxa):</v>
          </cell>
          <cell r="I2429">
            <v>1</v>
          </cell>
          <cell r="J2429">
            <v>8.0022599999999997</v>
          </cell>
        </row>
        <row r="2430">
          <cell r="C2430" t="str">
            <v>Obs.</v>
          </cell>
        </row>
        <row r="2433">
          <cell r="C2433" t="str">
            <v>cód - serv</v>
          </cell>
          <cell r="D2433" t="str">
            <v>Descrição</v>
          </cell>
          <cell r="F2433" t="str">
            <v>unidade</v>
          </cell>
          <cell r="G2433" t="str">
            <v>Quantidade do Serviço</v>
          </cell>
          <cell r="I2433" t="str">
            <v>Valor Unitario do Serviço</v>
          </cell>
          <cell r="K2433" t="str">
            <v>Valor Total</v>
          </cell>
        </row>
        <row r="2434">
          <cell r="C2434">
            <v>325001</v>
          </cell>
          <cell r="D2434" t="str">
            <v>DRENAGEM - BOCA DE LOBO SIMPLES</v>
          </cell>
          <cell r="E2434" t="e">
            <v>#NAME?</v>
          </cell>
          <cell r="F2434" t="str">
            <v>UN</v>
          </cell>
          <cell r="G2434">
            <v>236</v>
          </cell>
          <cell r="I2434">
            <v>906.25</v>
          </cell>
          <cell r="K2434">
            <v>213875</v>
          </cell>
        </row>
        <row r="2436">
          <cell r="C2436" t="str">
            <v>cód - comp.</v>
          </cell>
          <cell r="D2436" t="str">
            <v>componentes</v>
          </cell>
          <cell r="E2436" t="str">
            <v>desig.</v>
          </cell>
          <cell r="F2436" t="str">
            <v>unidade</v>
          </cell>
          <cell r="G2436" t="str">
            <v>coef.</v>
          </cell>
          <cell r="H2436" t="str">
            <v>Valor Unitário</v>
          </cell>
          <cell r="I2436" t="str">
            <v>Valor unit. c/ BDI</v>
          </cell>
          <cell r="J2436" t="str">
            <v>Custo p/ Serv. X comp</v>
          </cell>
          <cell r="K2436" t="str">
            <v>Quant. Total x comp.</v>
          </cell>
          <cell r="L2436" t="str">
            <v>Quant. Total x comp.</v>
          </cell>
        </row>
        <row r="2437">
          <cell r="C2437">
            <v>1014289</v>
          </cell>
          <cell r="D2437" t="str">
            <v>Boca De Lobo F. Fundo 90X30 T90 Fun Car</v>
          </cell>
          <cell r="E2437" t="str">
            <v>EMPR.</v>
          </cell>
          <cell r="F2437" t="str">
            <v>UN</v>
          </cell>
          <cell r="G2437">
            <v>1</v>
          </cell>
          <cell r="H2437">
            <v>450</v>
          </cell>
          <cell r="I2437">
            <v>652.5</v>
          </cell>
          <cell r="J2437">
            <v>652.5</v>
          </cell>
          <cell r="K2437">
            <v>236</v>
          </cell>
          <cell r="L2437">
            <v>153990</v>
          </cell>
        </row>
        <row r="2438">
          <cell r="C2438">
            <v>3001151</v>
          </cell>
          <cell r="D2438" t="str">
            <v>Execução Boca De Lobo</v>
          </cell>
          <cell r="E2438" t="str">
            <v>EMPR.</v>
          </cell>
          <cell r="F2438" t="str">
            <v>UN</v>
          </cell>
          <cell r="G2438">
            <v>1</v>
          </cell>
          <cell r="H2438">
            <v>175</v>
          </cell>
          <cell r="I2438">
            <v>253.75</v>
          </cell>
          <cell r="J2438">
            <v>253.75</v>
          </cell>
          <cell r="K2438">
            <v>236</v>
          </cell>
          <cell r="L2438">
            <v>59885</v>
          </cell>
        </row>
        <row r="2439"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</row>
        <row r="2440"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</row>
        <row r="2441"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</row>
        <row r="2442"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</row>
        <row r="2443"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</row>
        <row r="2444"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</row>
        <row r="2445"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</row>
        <row r="2446"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</row>
        <row r="2447"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</row>
        <row r="2448"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</row>
        <row r="2449"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</row>
        <row r="2450"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</row>
        <row r="2451"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</row>
        <row r="2452"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</row>
        <row r="2453"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</row>
        <row r="2454"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</row>
        <row r="2455"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</row>
        <row r="2456"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</row>
        <row r="2457"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</row>
        <row r="2458"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</row>
        <row r="2459"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</row>
        <row r="2460"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</row>
        <row r="2461"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</row>
        <row r="2462"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</row>
        <row r="2463"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</row>
        <row r="2464"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</row>
        <row r="2465"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</row>
        <row r="2466">
          <cell r="F2466" t="str">
            <v>TOTAL (C/taxa):</v>
          </cell>
          <cell r="I2466">
            <v>0.5500027586206897</v>
          </cell>
          <cell r="J2466">
            <v>498.44</v>
          </cell>
          <cell r="L2466">
            <v>213875</v>
          </cell>
        </row>
        <row r="2467">
          <cell r="F2467" t="str">
            <v>BDI (%) EMPREITADA:</v>
          </cell>
          <cell r="I2467">
            <v>0.45</v>
          </cell>
          <cell r="J2467">
            <v>407.81</v>
          </cell>
          <cell r="L2467">
            <v>0</v>
          </cell>
        </row>
        <row r="2468">
          <cell r="F2468" t="str">
            <v>BDI (%) EQUIPAMENTOS:</v>
          </cell>
          <cell r="I2468">
            <v>0.45</v>
          </cell>
          <cell r="J2468">
            <v>0</v>
          </cell>
        </row>
        <row r="2469">
          <cell r="F2469" t="str">
            <v>BDI (%) MÃO DE OBRA:</v>
          </cell>
          <cell r="I2469">
            <v>0.45</v>
          </cell>
          <cell r="J2469">
            <v>0</v>
          </cell>
        </row>
        <row r="2470">
          <cell r="F2470" t="str">
            <v>BDI (%) MATERIAL:</v>
          </cell>
          <cell r="I2470">
            <v>0</v>
          </cell>
          <cell r="J2470">
            <v>0</v>
          </cell>
        </row>
        <row r="2471">
          <cell r="F2471" t="str">
            <v>TOTAL TAXA:</v>
          </cell>
          <cell r="I2471">
            <v>0.44999724137931035</v>
          </cell>
          <cell r="J2471">
            <v>407.81</v>
          </cell>
        </row>
        <row r="2472">
          <cell r="C2472" t="str">
            <v>PREÇO TOTAL (c/ taxa):</v>
          </cell>
          <cell r="I2472">
            <v>1</v>
          </cell>
          <cell r="J2472">
            <v>906.25</v>
          </cell>
        </row>
        <row r="2473">
          <cell r="C2473" t="str">
            <v>Obs.</v>
          </cell>
        </row>
        <row r="2477">
          <cell r="C2477" t="str">
            <v>cód - serv</v>
          </cell>
          <cell r="D2477" t="str">
            <v>Descrição</v>
          </cell>
          <cell r="F2477" t="str">
            <v>unidade</v>
          </cell>
          <cell r="G2477" t="str">
            <v>Quantidade do Serviço</v>
          </cell>
          <cell r="I2477" t="str">
            <v>Valor Unitario do Serviço</v>
          </cell>
          <cell r="K2477" t="str">
            <v>Valor Total</v>
          </cell>
        </row>
        <row r="2478">
          <cell r="C2478">
            <v>325002</v>
          </cell>
          <cell r="D2478" t="str">
            <v>DRENAGEM - BOCA DE LOBO DUPLA</v>
          </cell>
          <cell r="E2478" t="e">
            <v>#NAME?</v>
          </cell>
          <cell r="F2478" t="str">
            <v>UN</v>
          </cell>
          <cell r="G2478">
            <v>5</v>
          </cell>
          <cell r="I2478">
            <v>1685.625</v>
          </cell>
          <cell r="K2478">
            <v>8428.125</v>
          </cell>
        </row>
        <row r="2480">
          <cell r="C2480" t="str">
            <v>cód - comp.</v>
          </cell>
          <cell r="D2480" t="str">
            <v>componentes</v>
          </cell>
          <cell r="E2480" t="str">
            <v>desig.</v>
          </cell>
          <cell r="F2480" t="str">
            <v>unidade</v>
          </cell>
          <cell r="G2480" t="str">
            <v>coef.</v>
          </cell>
          <cell r="H2480" t="str">
            <v>Valor Unitário</v>
          </cell>
          <cell r="I2480" t="str">
            <v>Valor unit. c/ BDI</v>
          </cell>
          <cell r="J2480" t="str">
            <v>Custo p/ Serv. X comp</v>
          </cell>
          <cell r="K2480" t="str">
            <v>Quant. Total x comp.</v>
          </cell>
          <cell r="L2480" t="str">
            <v>Quant. Total x comp.</v>
          </cell>
        </row>
        <row r="2481">
          <cell r="C2481">
            <v>1014289</v>
          </cell>
          <cell r="D2481" t="str">
            <v>Boca De Lobo F. Fundo 90X30 T90 Fun Car</v>
          </cell>
          <cell r="E2481" t="str">
            <v>EMPR.</v>
          </cell>
          <cell r="F2481" t="str">
            <v>UN</v>
          </cell>
          <cell r="G2481">
            <v>2</v>
          </cell>
          <cell r="H2481">
            <v>450</v>
          </cell>
          <cell r="I2481">
            <v>652.5</v>
          </cell>
          <cell r="J2481">
            <v>1305</v>
          </cell>
          <cell r="K2481">
            <v>10</v>
          </cell>
          <cell r="L2481">
            <v>6525</v>
          </cell>
        </row>
        <row r="2482">
          <cell r="C2482">
            <v>3001151</v>
          </cell>
          <cell r="D2482" t="str">
            <v>Execução Boca De Lobo</v>
          </cell>
          <cell r="E2482" t="str">
            <v>EMPR.</v>
          </cell>
          <cell r="F2482" t="str">
            <v>UN</v>
          </cell>
          <cell r="G2482">
            <v>1.5</v>
          </cell>
          <cell r="H2482">
            <v>175</v>
          </cell>
          <cell r="I2482">
            <v>253.75</v>
          </cell>
          <cell r="J2482">
            <v>380.625</v>
          </cell>
          <cell r="K2482">
            <v>7.5</v>
          </cell>
          <cell r="L2482">
            <v>1903.125</v>
          </cell>
        </row>
        <row r="2483"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</row>
        <row r="2484"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</row>
        <row r="2485"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</row>
        <row r="2486"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</row>
        <row r="2487"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</row>
        <row r="2488"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</row>
        <row r="2489"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</row>
        <row r="2490"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</row>
        <row r="2491"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</row>
        <row r="2492"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</row>
        <row r="2493"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</row>
        <row r="2494"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</row>
        <row r="2495"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</row>
        <row r="2496"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</row>
        <row r="2497"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</row>
        <row r="2498"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</row>
        <row r="2499"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</row>
        <row r="2500"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</row>
        <row r="2501"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</row>
        <row r="2502"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</row>
        <row r="2503"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</row>
        <row r="2504"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</row>
        <row r="2505"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</row>
        <row r="2506"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</row>
        <row r="2507"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</row>
        <row r="2508"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</row>
        <row r="2509"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</row>
        <row r="2510">
          <cell r="F2510" t="str">
            <v>TOTAL (C/taxa):</v>
          </cell>
          <cell r="I2510">
            <v>0.55000074156470158</v>
          </cell>
          <cell r="J2510">
            <v>927.09500000000003</v>
          </cell>
          <cell r="L2510">
            <v>8428.125</v>
          </cell>
        </row>
        <row r="2511">
          <cell r="F2511" t="str">
            <v>BDI (%) EMPREITADA:</v>
          </cell>
          <cell r="I2511">
            <v>0.45</v>
          </cell>
          <cell r="J2511">
            <v>758.53</v>
          </cell>
          <cell r="L2511">
            <v>0</v>
          </cell>
        </row>
        <row r="2512">
          <cell r="F2512" t="str">
            <v>BDI (%) EQUIPAMENTOS:</v>
          </cell>
          <cell r="I2512">
            <v>0.45</v>
          </cell>
          <cell r="J2512">
            <v>0</v>
          </cell>
        </row>
        <row r="2513">
          <cell r="F2513" t="str">
            <v>BDI (%) MÃO DE OBRA:</v>
          </cell>
          <cell r="I2513">
            <v>0.45</v>
          </cell>
          <cell r="J2513">
            <v>0</v>
          </cell>
        </row>
        <row r="2514">
          <cell r="F2514" t="str">
            <v>BDI (%) MATERIAL:</v>
          </cell>
          <cell r="I2514">
            <v>0</v>
          </cell>
          <cell r="J2514">
            <v>0</v>
          </cell>
        </row>
        <row r="2515">
          <cell r="F2515" t="str">
            <v>TOTAL TAXA:</v>
          </cell>
          <cell r="I2515">
            <v>0.44999925843529848</v>
          </cell>
          <cell r="J2515">
            <v>758.53</v>
          </cell>
        </row>
        <row r="2516">
          <cell r="C2516" t="str">
            <v>PREÇO TOTAL (c/ taxa):</v>
          </cell>
          <cell r="I2516">
            <v>1</v>
          </cell>
          <cell r="J2516">
            <v>1685.625</v>
          </cell>
        </row>
        <row r="2517">
          <cell r="C2517" t="str">
            <v>Obs.</v>
          </cell>
        </row>
        <row r="2521">
          <cell r="C2521" t="str">
            <v>cód - serv</v>
          </cell>
          <cell r="D2521" t="str">
            <v>Descrição</v>
          </cell>
          <cell r="F2521" t="str">
            <v>unidade</v>
          </cell>
          <cell r="G2521" t="str">
            <v>Quantidade do Serviço</v>
          </cell>
          <cell r="I2521" t="str">
            <v>Valor Unitario do Serviço</v>
          </cell>
          <cell r="K2521" t="str">
            <v>Valor Total</v>
          </cell>
        </row>
        <row r="2522">
          <cell r="C2522">
            <v>326003</v>
          </cell>
          <cell r="D2522" t="str">
            <v>DRENAGEM - POÇO DE VISITA - TIPO 3 - DIM 1,7X1,70X1,70M</v>
          </cell>
          <cell r="E2522" t="e">
            <v>#NAME?</v>
          </cell>
          <cell r="F2522" t="str">
            <v>UN</v>
          </cell>
          <cell r="G2522">
            <v>126</v>
          </cell>
          <cell r="I2522">
            <v>3697.5</v>
          </cell>
          <cell r="K2522">
            <v>465885</v>
          </cell>
        </row>
        <row r="2524">
          <cell r="C2524" t="str">
            <v>cód - comp.</v>
          </cell>
          <cell r="D2524" t="str">
            <v>componentes</v>
          </cell>
          <cell r="E2524" t="str">
            <v>desig.</v>
          </cell>
          <cell r="F2524" t="str">
            <v>unidade</v>
          </cell>
          <cell r="G2524" t="str">
            <v>coef.</v>
          </cell>
          <cell r="H2524" t="str">
            <v>Valor Unitário</v>
          </cell>
          <cell r="I2524" t="str">
            <v>Valor unit. c/ BDI</v>
          </cell>
          <cell r="J2524" t="str">
            <v>Custo p/ Serv. X comp</v>
          </cell>
          <cell r="K2524" t="str">
            <v>Quant. Total x comp.</v>
          </cell>
          <cell r="L2524" t="str">
            <v>Quant. Total x comp.</v>
          </cell>
        </row>
        <row r="2525">
          <cell r="C2525">
            <v>3001169</v>
          </cell>
          <cell r="D2525" t="str">
            <v>Execução De Poço De Visita</v>
          </cell>
          <cell r="E2525" t="str">
            <v>EMPR.</v>
          </cell>
          <cell r="F2525" t="str">
            <v>UN</v>
          </cell>
          <cell r="G2525">
            <v>1.7</v>
          </cell>
          <cell r="H2525">
            <v>1500</v>
          </cell>
          <cell r="I2525">
            <v>2175</v>
          </cell>
          <cell r="J2525">
            <v>3697.5</v>
          </cell>
          <cell r="K2525">
            <v>214.2</v>
          </cell>
          <cell r="L2525">
            <v>465885</v>
          </cell>
        </row>
        <row r="2526"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</row>
        <row r="2527"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</row>
        <row r="2528"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</row>
        <row r="2529"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</row>
        <row r="2530"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</row>
        <row r="2531"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</row>
        <row r="2532"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</row>
        <row r="2533"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</row>
        <row r="2534"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</row>
        <row r="2535"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</row>
        <row r="2536"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</row>
        <row r="2537"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</row>
        <row r="2538"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</row>
        <row r="2539"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</row>
        <row r="2540"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</row>
        <row r="2541"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</row>
        <row r="2542"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</row>
        <row r="2543"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</row>
        <row r="2544"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</row>
        <row r="2545"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</row>
        <row r="2546"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</row>
        <row r="2547"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</row>
        <row r="2548"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</row>
        <row r="2549"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</row>
        <row r="2550"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</row>
        <row r="2551"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</row>
        <row r="2552"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</row>
        <row r="2553"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</row>
        <row r="2554">
          <cell r="F2554" t="str">
            <v>TOTAL (C/taxa):</v>
          </cell>
          <cell r="I2554">
            <v>0.54999864773495599</v>
          </cell>
          <cell r="J2554">
            <v>2033.62</v>
          </cell>
          <cell r="L2554">
            <v>465885</v>
          </cell>
        </row>
        <row r="2555">
          <cell r="F2555" t="str">
            <v>BDI (%) EMPREITADA:</v>
          </cell>
          <cell r="I2555">
            <v>0.45</v>
          </cell>
          <cell r="J2555">
            <v>1663.88</v>
          </cell>
          <cell r="L2555">
            <v>0</v>
          </cell>
        </row>
        <row r="2556">
          <cell r="F2556" t="str">
            <v>BDI (%) EQUIPAMENTOS:</v>
          </cell>
          <cell r="I2556">
            <v>0.45</v>
          </cell>
          <cell r="J2556">
            <v>0</v>
          </cell>
        </row>
        <row r="2557">
          <cell r="F2557" t="str">
            <v>BDI (%) MÃO DE OBRA:</v>
          </cell>
          <cell r="I2557">
            <v>0.45</v>
          </cell>
          <cell r="J2557">
            <v>0</v>
          </cell>
        </row>
        <row r="2558">
          <cell r="F2558" t="str">
            <v>BDI (%) MATERIAL:</v>
          </cell>
          <cell r="I2558">
            <v>0</v>
          </cell>
          <cell r="J2558">
            <v>0</v>
          </cell>
        </row>
        <row r="2559">
          <cell r="F2559" t="str">
            <v>TOTAL TAXA:</v>
          </cell>
          <cell r="I2559">
            <v>0.45000135226504395</v>
          </cell>
          <cell r="J2559">
            <v>1663.88</v>
          </cell>
        </row>
        <row r="2560">
          <cell r="C2560" t="str">
            <v>PREÇO TOTAL (c/ taxa):</v>
          </cell>
          <cell r="I2560">
            <v>1</v>
          </cell>
          <cell r="J2560">
            <v>3697.5</v>
          </cell>
        </row>
        <row r="2561">
          <cell r="C2561" t="str">
            <v>Obs.</v>
          </cell>
        </row>
        <row r="2563">
          <cell r="C2563" t="str">
            <v>cód - serv</v>
          </cell>
          <cell r="D2563" t="str">
            <v>Descrição</v>
          </cell>
          <cell r="F2563" t="str">
            <v>unidade</v>
          </cell>
          <cell r="G2563" t="str">
            <v>Quantidade do Serviço</v>
          </cell>
          <cell r="I2563" t="str">
            <v>Valor Unitario do Serviço</v>
          </cell>
          <cell r="K2563" t="str">
            <v>Valor Total</v>
          </cell>
        </row>
        <row r="2564">
          <cell r="C2564">
            <v>326005</v>
          </cell>
          <cell r="D2564" t="str">
            <v>CHAMINÉ DE ALVENARIA PARA POÇO DE VISITA DIM. 0.60X0,60M</v>
          </cell>
          <cell r="E2564" t="e">
            <v>#NAME?</v>
          </cell>
          <cell r="F2564" t="str">
            <v>M</v>
          </cell>
          <cell r="G2564">
            <v>100.80000000000001</v>
          </cell>
          <cell r="I2564">
            <v>257.52</v>
          </cell>
          <cell r="K2564">
            <v>25958.016</v>
          </cell>
        </row>
        <row r="2566">
          <cell r="C2566" t="str">
            <v>cód - comp.</v>
          </cell>
          <cell r="D2566" t="str">
            <v>componentes</v>
          </cell>
          <cell r="E2566" t="str">
            <v>desig.</v>
          </cell>
          <cell r="F2566" t="str">
            <v>unidade</v>
          </cell>
          <cell r="G2566" t="str">
            <v>coef.</v>
          </cell>
          <cell r="H2566" t="str">
            <v>Valor Unitário</v>
          </cell>
          <cell r="I2566" t="str">
            <v>Valor unit. c/ BDI</v>
          </cell>
          <cell r="J2566" t="str">
            <v>Custo p/ Serv. X comp</v>
          </cell>
          <cell r="K2566" t="str">
            <v>Quant. Total x comp.</v>
          </cell>
          <cell r="L2566" t="str">
            <v>Quant. Total x comp.</v>
          </cell>
        </row>
        <row r="2567">
          <cell r="C2567">
            <v>3002271</v>
          </cell>
          <cell r="D2567" t="str">
            <v>Execução Alvenaria Aparente</v>
          </cell>
          <cell r="E2567" t="str">
            <v>EMPR.</v>
          </cell>
          <cell r="F2567" t="str">
            <v>m</v>
          </cell>
          <cell r="G2567">
            <v>2.4</v>
          </cell>
          <cell r="H2567">
            <v>74</v>
          </cell>
          <cell r="I2567">
            <v>107.3</v>
          </cell>
          <cell r="J2567">
            <v>257.52</v>
          </cell>
          <cell r="K2567">
            <v>241.92</v>
          </cell>
          <cell r="L2567">
            <v>25958.016</v>
          </cell>
        </row>
        <row r="2568"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</row>
        <row r="2569"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</row>
        <row r="2570"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</row>
        <row r="2571"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</row>
        <row r="2572"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</row>
        <row r="2573"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</row>
        <row r="2574"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</row>
        <row r="2575"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</row>
        <row r="2576"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</row>
        <row r="2577"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</row>
        <row r="2578"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</row>
        <row r="2579"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</row>
        <row r="2580"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</row>
        <row r="2581"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</row>
        <row r="2582"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</row>
        <row r="2583"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</row>
        <row r="2584"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</row>
        <row r="2585"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</row>
        <row r="2586"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</row>
        <row r="2587"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</row>
        <row r="2588"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</row>
        <row r="2589"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</row>
        <row r="2590"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</row>
        <row r="2591"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</row>
        <row r="2592"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</row>
        <row r="2593"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</row>
        <row r="2594"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</row>
        <row r="2595"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</row>
        <row r="2596">
          <cell r="F2596" t="str">
            <v>TOTAL (C/taxa):</v>
          </cell>
          <cell r="I2596">
            <v>0.55001553277415349</v>
          </cell>
          <cell r="J2596">
            <v>141.63999999999999</v>
          </cell>
          <cell r="L2596">
            <v>25958.016</v>
          </cell>
        </row>
        <row r="2597">
          <cell r="F2597" t="str">
            <v>BDI (%) EMPREITADA:</v>
          </cell>
          <cell r="I2597">
            <v>0.45</v>
          </cell>
          <cell r="J2597">
            <v>115.88</v>
          </cell>
          <cell r="L2597">
            <v>0</v>
          </cell>
        </row>
        <row r="2598">
          <cell r="F2598" t="str">
            <v>BDI (%) EQUIPAMENTOS:</v>
          </cell>
          <cell r="I2598">
            <v>0.45</v>
          </cell>
          <cell r="J2598">
            <v>0</v>
          </cell>
        </row>
        <row r="2599">
          <cell r="F2599" t="str">
            <v>BDI (%) MÃO DE OBRA:</v>
          </cell>
          <cell r="I2599">
            <v>0.45</v>
          </cell>
          <cell r="J2599">
            <v>0</v>
          </cell>
        </row>
        <row r="2600">
          <cell r="F2600" t="str">
            <v>BDI (%) MATERIAL:</v>
          </cell>
          <cell r="I2600">
            <v>0</v>
          </cell>
          <cell r="J2600">
            <v>0</v>
          </cell>
        </row>
        <row r="2601">
          <cell r="F2601" t="str">
            <v>TOTAL TAXA:</v>
          </cell>
          <cell r="I2601">
            <v>0.44998446722584656</v>
          </cell>
          <cell r="J2601">
            <v>115.88</v>
          </cell>
        </row>
        <row r="2602">
          <cell r="C2602" t="str">
            <v>PREÇO TOTAL (c/ taxa):</v>
          </cell>
          <cell r="I2602">
            <v>1</v>
          </cell>
          <cell r="J2602">
            <v>257.52</v>
          </cell>
        </row>
        <row r="2603">
          <cell r="C2603" t="str">
            <v>Obs.</v>
          </cell>
        </row>
        <row r="2607">
          <cell r="C2607" t="str">
            <v>cód - serv</v>
          </cell>
          <cell r="D2607" t="str">
            <v>Descrição</v>
          </cell>
          <cell r="F2607" t="str">
            <v>unidade</v>
          </cell>
          <cell r="G2607" t="str">
            <v>Quantidade do Serviço</v>
          </cell>
          <cell r="I2607" t="str">
            <v>Valor Unitario do Serviço</v>
          </cell>
          <cell r="K2607" t="str">
            <v>Valor Total</v>
          </cell>
        </row>
        <row r="2608">
          <cell r="C2608">
            <v>326006</v>
          </cell>
          <cell r="D2608" t="str">
            <v>TAMPÃO DE FERRO FUNDIDO P/ ÁGUAS PLUVIAIS TD 600</v>
          </cell>
          <cell r="E2608" t="e">
            <v>#NAME?</v>
          </cell>
          <cell r="F2608" t="str">
            <v>UN</v>
          </cell>
          <cell r="G2608">
            <v>126</v>
          </cell>
          <cell r="I2608">
            <v>350</v>
          </cell>
          <cell r="K2608">
            <v>44100</v>
          </cell>
        </row>
        <row r="2610">
          <cell r="C2610" t="str">
            <v>cód - comp.</v>
          </cell>
          <cell r="D2610" t="str">
            <v>componentes</v>
          </cell>
          <cell r="E2610" t="str">
            <v>desig.</v>
          </cell>
          <cell r="F2610" t="str">
            <v>unidade</v>
          </cell>
          <cell r="G2610" t="str">
            <v>coef.</v>
          </cell>
          <cell r="H2610" t="str">
            <v>Valor Unitário</v>
          </cell>
          <cell r="I2610" t="str">
            <v>Valor unit. c/ BDI</v>
          </cell>
          <cell r="J2610" t="str">
            <v>Custo p/ Serv. X comp</v>
          </cell>
          <cell r="K2610" t="str">
            <v>Quant. Total x comp.</v>
          </cell>
          <cell r="L2610" t="str">
            <v>Quant. Total x comp.</v>
          </cell>
        </row>
        <row r="2611">
          <cell r="C2611">
            <v>1005628</v>
          </cell>
          <cell r="D2611" t="str">
            <v>Tampão De Ferro Fundido Tda-600-Conces.</v>
          </cell>
          <cell r="E2611" t="str">
            <v>MAT.</v>
          </cell>
          <cell r="F2611" t="str">
            <v>UN</v>
          </cell>
          <cell r="G2611">
            <v>1</v>
          </cell>
          <cell r="H2611">
            <v>350</v>
          </cell>
          <cell r="I2611">
            <v>350</v>
          </cell>
          <cell r="J2611">
            <v>350</v>
          </cell>
          <cell r="K2611">
            <v>126</v>
          </cell>
          <cell r="L2611">
            <v>44100</v>
          </cell>
        </row>
        <row r="2612"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</row>
        <row r="2613"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</row>
        <row r="2614"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</row>
        <row r="2615"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</row>
        <row r="2616"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</row>
        <row r="2617"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</row>
        <row r="2618"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</row>
        <row r="2619"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</row>
        <row r="2620"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</row>
        <row r="2621"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</row>
        <row r="2622"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</row>
        <row r="2623"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</row>
        <row r="2624"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</row>
        <row r="2625"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</row>
        <row r="2626"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</row>
        <row r="2627"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</row>
        <row r="2628"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</row>
        <row r="2629"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</row>
        <row r="2630"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</row>
        <row r="2631"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</row>
        <row r="2632"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</row>
        <row r="2633"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</row>
        <row r="2634"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</row>
        <row r="2635"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</row>
        <row r="2636"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</row>
        <row r="2637"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</row>
        <row r="2638"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</row>
        <row r="2639"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</row>
        <row r="2640">
          <cell r="F2640" t="str">
            <v>TOTAL (C/taxa):</v>
          </cell>
          <cell r="I2640">
            <v>1</v>
          </cell>
          <cell r="J2640">
            <v>350</v>
          </cell>
          <cell r="L2640">
            <v>44100</v>
          </cell>
        </row>
        <row r="2641">
          <cell r="F2641" t="str">
            <v>BDI (%) EMPREITADA:</v>
          </cell>
          <cell r="I2641">
            <v>0.45</v>
          </cell>
          <cell r="J2641">
            <v>0</v>
          </cell>
          <cell r="L2641">
            <v>0</v>
          </cell>
        </row>
        <row r="2642">
          <cell r="F2642" t="str">
            <v>BDI (%) EQUIPAMENTOS:</v>
          </cell>
          <cell r="I2642">
            <v>0.45</v>
          </cell>
          <cell r="J2642">
            <v>0</v>
          </cell>
        </row>
        <row r="2643">
          <cell r="F2643" t="str">
            <v>BDI (%) MÃO DE OBRA:</v>
          </cell>
          <cell r="I2643">
            <v>0.45</v>
          </cell>
          <cell r="J2643">
            <v>0</v>
          </cell>
        </row>
        <row r="2644">
          <cell r="F2644" t="str">
            <v>BDI (%) MATERIAL:</v>
          </cell>
          <cell r="I2644">
            <v>0</v>
          </cell>
          <cell r="J2644">
            <v>0</v>
          </cell>
        </row>
        <row r="2645">
          <cell r="F2645" t="str">
            <v>TOTAL TAXA:</v>
          </cell>
          <cell r="I2645">
            <v>0</v>
          </cell>
          <cell r="J2645">
            <v>0</v>
          </cell>
        </row>
        <row r="2646">
          <cell r="C2646" t="str">
            <v>PREÇO TOTAL (c/ taxa):</v>
          </cell>
          <cell r="I2646">
            <v>1</v>
          </cell>
          <cell r="J2646">
            <v>350</v>
          </cell>
        </row>
        <row r="2647">
          <cell r="C2647" t="str">
            <v>Obs.</v>
          </cell>
        </row>
        <row r="2651">
          <cell r="C2651" t="str">
            <v>cód - serv</v>
          </cell>
          <cell r="D2651" t="str">
            <v>Descrição</v>
          </cell>
          <cell r="F2651" t="str">
            <v>unidade</v>
          </cell>
          <cell r="G2651" t="str">
            <v>Quantidade do Serviço</v>
          </cell>
          <cell r="I2651" t="str">
            <v>Valor Unitario do Serviço</v>
          </cell>
          <cell r="K2651" t="str">
            <v>Valor Total</v>
          </cell>
        </row>
        <row r="2652">
          <cell r="C2652">
            <v>326104</v>
          </cell>
          <cell r="D2652" t="str">
            <v>DRENAGEM - MURO DE ALAS NA SAÍDA DE BUEIROS COM DIAM ATÉ 1,20M COM ENROCAMENTO DE PEDRA ARGAMASSADA</v>
          </cell>
          <cell r="E2652" t="e">
            <v>#NAME?</v>
          </cell>
          <cell r="F2652" t="str">
            <v>UN</v>
          </cell>
          <cell r="G2652">
            <v>1</v>
          </cell>
          <cell r="I2652">
            <v>884.5</v>
          </cell>
          <cell r="K2652">
            <v>884.5</v>
          </cell>
        </row>
        <row r="2654">
          <cell r="C2654" t="str">
            <v>cód - comp.</v>
          </cell>
          <cell r="D2654" t="str">
            <v>componentes</v>
          </cell>
          <cell r="E2654" t="str">
            <v>desig.</v>
          </cell>
          <cell r="F2654" t="str">
            <v>unidade</v>
          </cell>
          <cell r="G2654" t="str">
            <v>coef.</v>
          </cell>
          <cell r="H2654" t="str">
            <v>Valor Unitário</v>
          </cell>
          <cell r="I2654" t="str">
            <v>Valor unit. c/ BDI</v>
          </cell>
          <cell r="J2654" t="str">
            <v>Custo p/ Serv. X comp</v>
          </cell>
          <cell r="K2654" t="str">
            <v>Quant. Total x comp.</v>
          </cell>
          <cell r="L2654" t="str">
            <v>Quant. Total x comp.</v>
          </cell>
        </row>
        <row r="2655">
          <cell r="C2655">
            <v>3002720</v>
          </cell>
          <cell r="D2655" t="str">
            <v>Execução De Muros E Alas Tubo</v>
          </cell>
          <cell r="E2655" t="str">
            <v>EMPR.</v>
          </cell>
          <cell r="F2655" t="str">
            <v>h</v>
          </cell>
          <cell r="G2655">
            <v>7</v>
          </cell>
          <cell r="H2655">
            <v>25</v>
          </cell>
          <cell r="I2655">
            <v>36.25</v>
          </cell>
          <cell r="J2655">
            <v>253.75</v>
          </cell>
          <cell r="K2655">
            <v>7</v>
          </cell>
          <cell r="L2655">
            <v>253.75</v>
          </cell>
        </row>
        <row r="2656">
          <cell r="C2656" t="str">
            <v>M1117</v>
          </cell>
          <cell r="D2656" t="str">
            <v>Concreto Ciclópico Fck 15 Mpa</v>
          </cell>
          <cell r="E2656" t="str">
            <v>EMPR.</v>
          </cell>
          <cell r="F2656" t="str">
            <v>M3</v>
          </cell>
          <cell r="G2656">
            <v>3</v>
          </cell>
          <cell r="H2656">
            <v>145</v>
          </cell>
          <cell r="I2656">
            <v>210.25</v>
          </cell>
          <cell r="J2656">
            <v>630.75</v>
          </cell>
          <cell r="K2656">
            <v>3</v>
          </cell>
          <cell r="L2656">
            <v>630.75</v>
          </cell>
        </row>
        <row r="2657"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</row>
        <row r="2658"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</row>
        <row r="2659"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</row>
        <row r="2660"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</row>
        <row r="2661"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</row>
        <row r="2662"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</row>
        <row r="2663"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</row>
        <row r="2664"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</row>
        <row r="2665"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</row>
        <row r="2666"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</row>
        <row r="2667"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</row>
        <row r="2668"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</row>
        <row r="2669"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</row>
        <row r="2670"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</row>
        <row r="2671"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</row>
        <row r="2672"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</row>
        <row r="2673"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</row>
        <row r="2674"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</row>
        <row r="2675"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</row>
        <row r="2676"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</row>
        <row r="2677"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</row>
        <row r="2678"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</row>
        <row r="2679"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</row>
        <row r="2680"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</row>
        <row r="2681"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</row>
        <row r="2682"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</row>
        <row r="2683"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</row>
        <row r="2684">
          <cell r="F2684" t="str">
            <v>TOTAL (C/taxa):</v>
          </cell>
          <cell r="I2684">
            <v>0.54999434708875072</v>
          </cell>
          <cell r="J2684">
            <v>486.47</v>
          </cell>
          <cell r="L2684">
            <v>884.5</v>
          </cell>
        </row>
        <row r="2685">
          <cell r="F2685" t="str">
            <v>BDI (%) EMPREITADA:</v>
          </cell>
          <cell r="I2685">
            <v>0.45</v>
          </cell>
          <cell r="J2685">
            <v>398.03</v>
          </cell>
          <cell r="L2685">
            <v>0</v>
          </cell>
        </row>
        <row r="2686">
          <cell r="F2686" t="str">
            <v>BDI (%) EQUIPAMENTOS:</v>
          </cell>
          <cell r="I2686">
            <v>0.45</v>
          </cell>
          <cell r="J2686">
            <v>0</v>
          </cell>
        </row>
        <row r="2687">
          <cell r="F2687" t="str">
            <v>BDI (%) MÃO DE OBRA:</v>
          </cell>
          <cell r="I2687">
            <v>0.45</v>
          </cell>
          <cell r="J2687">
            <v>0</v>
          </cell>
        </row>
        <row r="2688">
          <cell r="F2688" t="str">
            <v>BDI (%) MATERIAL:</v>
          </cell>
          <cell r="I2688">
            <v>0</v>
          </cell>
          <cell r="J2688">
            <v>0</v>
          </cell>
        </row>
        <row r="2689">
          <cell r="F2689" t="str">
            <v>TOTAL TAXA:</v>
          </cell>
          <cell r="I2689">
            <v>0.45000565291124928</v>
          </cell>
          <cell r="J2689">
            <v>398.03</v>
          </cell>
        </row>
        <row r="2690">
          <cell r="C2690" t="str">
            <v>PREÇO TOTAL (c/ taxa):</v>
          </cell>
          <cell r="I2690">
            <v>1</v>
          </cell>
          <cell r="J2690">
            <v>884.5</v>
          </cell>
        </row>
        <row r="2691">
          <cell r="C2691" t="str">
            <v>Obs.</v>
          </cell>
        </row>
        <row r="2695">
          <cell r="C2695" t="str">
            <v>cód - serv</v>
          </cell>
          <cell r="D2695" t="str">
            <v>Descrição</v>
          </cell>
          <cell r="F2695" t="str">
            <v>unidade</v>
          </cell>
          <cell r="G2695" t="str">
            <v>Quantidade do Serviço</v>
          </cell>
          <cell r="I2695" t="str">
            <v>Valor Unitario do Serviço</v>
          </cell>
          <cell r="K2695" t="str">
            <v>Valor Total</v>
          </cell>
        </row>
        <row r="2696">
          <cell r="C2696">
            <v>326105</v>
          </cell>
          <cell r="D2696" t="str">
            <v>DRENAGEM - MURO DE ALAS NA SAÍDA DE BUEIROS COM DIAM ATÉ 1,50M COM ENROCAMENTO DE PEDRA ARGAMASSADA</v>
          </cell>
          <cell r="E2696" t="e">
            <v>#NAME?</v>
          </cell>
          <cell r="F2696" t="str">
            <v>UN</v>
          </cell>
          <cell r="G2696">
            <v>1</v>
          </cell>
          <cell r="I2696">
            <v>1025.875</v>
          </cell>
          <cell r="K2696">
            <v>1025.875</v>
          </cell>
        </row>
        <row r="2698">
          <cell r="C2698" t="str">
            <v>cód - comp.</v>
          </cell>
          <cell r="D2698" t="str">
            <v>componentes</v>
          </cell>
          <cell r="E2698" t="str">
            <v>desig.</v>
          </cell>
          <cell r="F2698" t="str">
            <v>unidade</v>
          </cell>
          <cell r="G2698" t="str">
            <v>coef.</v>
          </cell>
          <cell r="H2698" t="str">
            <v>Valor Unitário</v>
          </cell>
          <cell r="I2698" t="str">
            <v>Valor unit. c/ BDI</v>
          </cell>
          <cell r="J2698" t="str">
            <v>Custo p/ Serv. X comp</v>
          </cell>
          <cell r="K2698" t="str">
            <v>Quant. Total x comp.</v>
          </cell>
          <cell r="L2698" t="str">
            <v>Quant. Total x comp.</v>
          </cell>
        </row>
        <row r="2699">
          <cell r="C2699">
            <v>3002720</v>
          </cell>
          <cell r="D2699" t="str">
            <v>Execução De Muros E Alas Tubo</v>
          </cell>
          <cell r="E2699" t="str">
            <v>EMPR.</v>
          </cell>
          <cell r="F2699" t="str">
            <v>h</v>
          </cell>
          <cell r="G2699">
            <v>8</v>
          </cell>
          <cell r="H2699">
            <v>25</v>
          </cell>
          <cell r="I2699">
            <v>36.25</v>
          </cell>
          <cell r="J2699">
            <v>290</v>
          </cell>
          <cell r="K2699">
            <v>8</v>
          </cell>
          <cell r="L2699">
            <v>290</v>
          </cell>
        </row>
        <row r="2700">
          <cell r="C2700" t="str">
            <v>M1117</v>
          </cell>
          <cell r="D2700" t="str">
            <v>Concreto Ciclópico Fck 15 Mpa</v>
          </cell>
          <cell r="E2700" t="str">
            <v>EMPR.</v>
          </cell>
          <cell r="F2700" t="str">
            <v>M3</v>
          </cell>
          <cell r="G2700">
            <v>3.5</v>
          </cell>
          <cell r="H2700">
            <v>145</v>
          </cell>
          <cell r="I2700">
            <v>210.25</v>
          </cell>
          <cell r="J2700">
            <v>735.875</v>
          </cell>
          <cell r="K2700">
            <v>3.5</v>
          </cell>
          <cell r="L2700">
            <v>735.875</v>
          </cell>
        </row>
        <row r="2701"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</row>
        <row r="2702"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</row>
        <row r="2703"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</row>
        <row r="2704"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</row>
        <row r="2705"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</row>
        <row r="2706"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</row>
        <row r="2707"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</row>
        <row r="2708"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</row>
        <row r="2709"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</row>
        <row r="2710"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</row>
        <row r="2711"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</row>
        <row r="2712"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</row>
        <row r="2713"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</row>
        <row r="2714"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</row>
        <row r="2715"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</row>
        <row r="2716"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</row>
        <row r="2717"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</row>
        <row r="2718"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</row>
        <row r="2719"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</row>
        <row r="2720"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</row>
        <row r="2721"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</row>
        <row r="2722"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</row>
        <row r="2723"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</row>
        <row r="2724"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</row>
        <row r="2725"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</row>
        <row r="2726"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</row>
        <row r="2727"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</row>
        <row r="2728">
          <cell r="F2728" t="str">
            <v>TOTAL (C/taxa):</v>
          </cell>
          <cell r="I2728">
            <v>0.55000365541610818</v>
          </cell>
          <cell r="J2728">
            <v>564.23500000000001</v>
          </cell>
          <cell r="L2728">
            <v>1025.875</v>
          </cell>
        </row>
        <row r="2729">
          <cell r="F2729" t="str">
            <v>BDI (%) EMPREITADA:</v>
          </cell>
          <cell r="I2729">
            <v>0.45</v>
          </cell>
          <cell r="J2729">
            <v>461.64</v>
          </cell>
          <cell r="L2729">
            <v>0</v>
          </cell>
        </row>
        <row r="2730">
          <cell r="F2730" t="str">
            <v>BDI (%) EQUIPAMENTOS:</v>
          </cell>
          <cell r="I2730">
            <v>0.45</v>
          </cell>
          <cell r="J2730">
            <v>0</v>
          </cell>
        </row>
        <row r="2731">
          <cell r="F2731" t="str">
            <v>BDI (%) MÃO DE OBRA:</v>
          </cell>
          <cell r="I2731">
            <v>0.45</v>
          </cell>
          <cell r="J2731">
            <v>0</v>
          </cell>
        </row>
        <row r="2732">
          <cell r="F2732" t="str">
            <v>BDI (%) MATERIAL:</v>
          </cell>
          <cell r="I2732">
            <v>0</v>
          </cell>
          <cell r="J2732">
            <v>0</v>
          </cell>
        </row>
        <row r="2733">
          <cell r="F2733" t="str">
            <v>TOTAL TAXA:</v>
          </cell>
          <cell r="I2733">
            <v>0.44999634458389176</v>
          </cell>
          <cell r="J2733">
            <v>461.64</v>
          </cell>
        </row>
        <row r="2734">
          <cell r="C2734" t="str">
            <v>PREÇO TOTAL (c/ taxa):</v>
          </cell>
          <cell r="I2734">
            <v>1</v>
          </cell>
          <cell r="J2734">
            <v>1025.875</v>
          </cell>
        </row>
        <row r="2735">
          <cell r="C2735" t="str">
            <v>Obs.</v>
          </cell>
        </row>
        <row r="2739">
          <cell r="C2739" t="str">
            <v>cód - serv</v>
          </cell>
          <cell r="D2739" t="str">
            <v>Descrição</v>
          </cell>
          <cell r="F2739" t="str">
            <v>unidade</v>
          </cell>
          <cell r="G2739" t="str">
            <v>Quantidade do Serviço</v>
          </cell>
          <cell r="I2739" t="str">
            <v>Valor Unitario do Serviço</v>
          </cell>
          <cell r="K2739" t="str">
            <v>Valor Total</v>
          </cell>
        </row>
        <row r="2740">
          <cell r="C2740">
            <v>326405</v>
          </cell>
          <cell r="D2740" t="str">
            <v>DRENAGEM - CAIXA DE PASSAGEM</v>
          </cell>
          <cell r="E2740" t="e">
            <v>#NAME?</v>
          </cell>
          <cell r="F2740" t="str">
            <v>UN</v>
          </cell>
          <cell r="G2740">
            <v>44</v>
          </cell>
          <cell r="I2740">
            <v>362.5</v>
          </cell>
          <cell r="K2740">
            <v>15950</v>
          </cell>
        </row>
        <row r="2742">
          <cell r="C2742" t="str">
            <v>cód - comp.</v>
          </cell>
          <cell r="D2742" t="str">
            <v>componentes</v>
          </cell>
          <cell r="E2742" t="str">
            <v>desig.</v>
          </cell>
          <cell r="F2742" t="str">
            <v>unidade</v>
          </cell>
          <cell r="G2742" t="str">
            <v>coef.</v>
          </cell>
          <cell r="H2742" t="str">
            <v>Valor Unitário</v>
          </cell>
          <cell r="I2742" t="str">
            <v>Valor unit. c/ BDI</v>
          </cell>
          <cell r="J2742" t="str">
            <v>Custo p/ Serv. X comp</v>
          </cell>
          <cell r="K2742" t="str">
            <v>Quant. Total x comp.</v>
          </cell>
          <cell r="L2742" t="str">
            <v>Quant. Total x comp.</v>
          </cell>
        </row>
        <row r="2743">
          <cell r="C2743">
            <v>3003187</v>
          </cell>
          <cell r="D2743" t="str">
            <v>Caixa De Passagem</v>
          </cell>
          <cell r="E2743" t="str">
            <v>EMPR.</v>
          </cell>
          <cell r="F2743" t="str">
            <v xml:space="preserve">UN </v>
          </cell>
          <cell r="G2743">
            <v>1</v>
          </cell>
          <cell r="H2743">
            <v>250</v>
          </cell>
          <cell r="I2743">
            <v>362.5</v>
          </cell>
          <cell r="J2743">
            <v>362.5</v>
          </cell>
          <cell r="K2743">
            <v>44</v>
          </cell>
          <cell r="L2743">
            <v>15950</v>
          </cell>
        </row>
        <row r="2744"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</row>
        <row r="2745"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</row>
        <row r="2746"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</row>
        <row r="2747"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</row>
        <row r="2748"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</row>
        <row r="2749"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</row>
        <row r="2750"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</row>
        <row r="2751"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</row>
        <row r="2752"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</row>
        <row r="2753"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</row>
        <row r="2754"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</row>
        <row r="2755"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</row>
        <row r="2756"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</row>
        <row r="2757"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</row>
        <row r="2758"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</row>
        <row r="2759"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</row>
        <row r="2760"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</row>
        <row r="2761"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</row>
        <row r="2762"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</row>
        <row r="2763"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</row>
        <row r="2764"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</row>
        <row r="2765"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</row>
        <row r="2766"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</row>
        <row r="2767"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</row>
        <row r="2768"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</row>
        <row r="2769"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</row>
        <row r="2770"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</row>
        <row r="2771"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</row>
        <row r="2772">
          <cell r="F2772" t="str">
            <v>TOTAL (C/taxa):</v>
          </cell>
          <cell r="I2772">
            <v>0.54998620689655175</v>
          </cell>
          <cell r="J2772">
            <v>199.37</v>
          </cell>
          <cell r="L2772">
            <v>15950</v>
          </cell>
        </row>
        <row r="2773">
          <cell r="F2773" t="str">
            <v>BDI (%) EMPREITADA:</v>
          </cell>
          <cell r="I2773">
            <v>0.45</v>
          </cell>
          <cell r="J2773">
            <v>163.13</v>
          </cell>
          <cell r="L2773">
            <v>0</v>
          </cell>
        </row>
        <row r="2774">
          <cell r="F2774" t="str">
            <v>BDI (%) EQUIPAMENTOS:</v>
          </cell>
          <cell r="I2774">
            <v>0.45</v>
          </cell>
          <cell r="J2774">
            <v>0</v>
          </cell>
        </row>
        <row r="2775">
          <cell r="F2775" t="str">
            <v>BDI (%) MÃO DE OBRA:</v>
          </cell>
          <cell r="I2775">
            <v>0.45</v>
          </cell>
          <cell r="J2775">
            <v>0</v>
          </cell>
        </row>
        <row r="2776">
          <cell r="F2776" t="str">
            <v>BDI (%) MATERIAL:</v>
          </cell>
          <cell r="I2776">
            <v>0</v>
          </cell>
          <cell r="J2776">
            <v>0</v>
          </cell>
        </row>
        <row r="2777">
          <cell r="F2777" t="str">
            <v>TOTAL TAXA:</v>
          </cell>
          <cell r="I2777">
            <v>0.45001379310344825</v>
          </cell>
          <cell r="J2777">
            <v>163.13</v>
          </cell>
        </row>
        <row r="2778">
          <cell r="C2778" t="str">
            <v>PREÇO TOTAL (c/ taxa):</v>
          </cell>
          <cell r="I2778">
            <v>1</v>
          </cell>
          <cell r="J2778">
            <v>362.5</v>
          </cell>
        </row>
        <row r="2779">
          <cell r="C2779" t="str">
            <v>Obs.</v>
          </cell>
        </row>
        <row r="2783">
          <cell r="C2783" t="str">
            <v>cód - serv</v>
          </cell>
          <cell r="D2783" t="str">
            <v>Descrição</v>
          </cell>
          <cell r="F2783" t="str">
            <v>unidade</v>
          </cell>
          <cell r="G2783" t="str">
            <v>Quantidade do Serviço</v>
          </cell>
          <cell r="I2783" t="str">
            <v>Valor Unitario do Serviço</v>
          </cell>
          <cell r="K2783" t="str">
            <v>Valor Total</v>
          </cell>
        </row>
        <row r="2784">
          <cell r="C2784">
            <v>326530</v>
          </cell>
          <cell r="D2784" t="str">
            <v>DRENAGEM - CANAL TRAPEZOIDAL DE GRAMA 18,0 m²</v>
          </cell>
          <cell r="E2784" t="e">
            <v>#NAME?</v>
          </cell>
          <cell r="F2784" t="str">
            <v>M</v>
          </cell>
          <cell r="G2784">
            <v>72</v>
          </cell>
          <cell r="I2784">
            <v>482.59</v>
          </cell>
          <cell r="K2784">
            <v>34746.479999999996</v>
          </cell>
        </row>
        <row r="2786">
          <cell r="C2786" t="str">
            <v>cód - comp.</v>
          </cell>
          <cell r="D2786" t="str">
            <v>componentes</v>
          </cell>
          <cell r="E2786" t="str">
            <v>desig.</v>
          </cell>
          <cell r="F2786" t="str">
            <v>unidade</v>
          </cell>
          <cell r="G2786" t="str">
            <v>coef.</v>
          </cell>
          <cell r="H2786" t="str">
            <v>Valor Unitário</v>
          </cell>
          <cell r="I2786" t="str">
            <v>Valor unit. c/ BDI</v>
          </cell>
          <cell r="J2786" t="str">
            <v>Custo p/ Serv. X comp</v>
          </cell>
          <cell r="K2786" t="str">
            <v>Quant. Total x comp.</v>
          </cell>
          <cell r="L2786" t="str">
            <v>Quant. Total x comp.</v>
          </cell>
        </row>
        <row r="2787">
          <cell r="C2787">
            <v>3000702</v>
          </cell>
          <cell r="D2787" t="str">
            <v>Fornecimento de mão de obra - servente</v>
          </cell>
          <cell r="E2787" t="str">
            <v>M.O.</v>
          </cell>
          <cell r="F2787" t="str">
            <v>h</v>
          </cell>
          <cell r="G2787">
            <v>10</v>
          </cell>
          <cell r="H2787">
            <v>11.02</v>
          </cell>
          <cell r="I2787">
            <v>15.978999999999999</v>
          </cell>
          <cell r="J2787">
            <v>159.79</v>
          </cell>
          <cell r="K2787">
            <v>720</v>
          </cell>
          <cell r="L2787">
            <v>11504.88</v>
          </cell>
        </row>
        <row r="2788">
          <cell r="C2788">
            <v>3001903</v>
          </cell>
          <cell r="D2788" t="str">
            <v>Escavação Mecânica Med.Corte C/ Botafora</v>
          </cell>
          <cell r="E2788" t="str">
            <v>EMPR.</v>
          </cell>
          <cell r="F2788" t="str">
            <v>M3</v>
          </cell>
          <cell r="G2788">
            <v>24</v>
          </cell>
          <cell r="H2788">
            <v>7</v>
          </cell>
          <cell r="I2788">
            <v>10.15</v>
          </cell>
          <cell r="J2788">
            <v>243.60000000000002</v>
          </cell>
          <cell r="K2788">
            <v>1728</v>
          </cell>
          <cell r="L2788">
            <v>17539.2</v>
          </cell>
        </row>
        <row r="2789">
          <cell r="C2789" t="str">
            <v>D1181</v>
          </cell>
          <cell r="D2789" t="str">
            <v>Plantio De Grama Batatais</v>
          </cell>
          <cell r="E2789" t="str">
            <v>MAT.</v>
          </cell>
          <cell r="F2789" t="str">
            <v>M3</v>
          </cell>
          <cell r="G2789">
            <v>13.2</v>
          </cell>
          <cell r="H2789">
            <v>6</v>
          </cell>
          <cell r="I2789">
            <v>6</v>
          </cell>
          <cell r="J2789">
            <v>79.199999999999989</v>
          </cell>
          <cell r="K2789">
            <v>950.4</v>
          </cell>
          <cell r="L2789">
            <v>5702.4</v>
          </cell>
        </row>
        <row r="2790"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</row>
        <row r="2791"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</row>
        <row r="2792"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</row>
        <row r="2793"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</row>
        <row r="2794"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</row>
        <row r="2795"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</row>
        <row r="2796"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</row>
        <row r="2797"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</row>
        <row r="2798"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</row>
        <row r="2799"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</row>
        <row r="2800"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</row>
        <row r="2801"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</row>
        <row r="2802"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</row>
        <row r="2803"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</row>
        <row r="2804"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</row>
        <row r="2805"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</row>
        <row r="2806"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</row>
        <row r="2807"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</row>
        <row r="2808"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</row>
        <row r="2809"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</row>
        <row r="2810"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</row>
        <row r="2811"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</row>
        <row r="2812"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</row>
        <row r="2813"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</row>
        <row r="2814"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</row>
        <row r="2815"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</row>
        <row r="2816">
          <cell r="F2816" t="str">
            <v>TOTAL (C/taxa):</v>
          </cell>
          <cell r="I2816">
            <v>0.62384218487743215</v>
          </cell>
          <cell r="J2816">
            <v>301.05999999999995</v>
          </cell>
          <cell r="L2816">
            <v>34746.480000000003</v>
          </cell>
        </row>
        <row r="2817">
          <cell r="F2817" t="str">
            <v>BDI (%) EMPREITADA:</v>
          </cell>
          <cell r="I2817">
            <v>0.45</v>
          </cell>
          <cell r="J2817">
            <v>109.62</v>
          </cell>
          <cell r="L2817">
            <v>0</v>
          </cell>
        </row>
        <row r="2818">
          <cell r="F2818" t="str">
            <v>BDI (%) EQUIPAMENTOS:</v>
          </cell>
          <cell r="I2818">
            <v>0.45</v>
          </cell>
          <cell r="J2818">
            <v>0</v>
          </cell>
        </row>
        <row r="2819">
          <cell r="F2819" t="str">
            <v>BDI (%) MÃO DE OBRA:</v>
          </cell>
          <cell r="I2819">
            <v>0.45</v>
          </cell>
          <cell r="J2819">
            <v>71.91</v>
          </cell>
        </row>
        <row r="2820">
          <cell r="F2820" t="str">
            <v>BDI (%) MATERIAL:</v>
          </cell>
          <cell r="I2820">
            <v>0</v>
          </cell>
          <cell r="J2820">
            <v>0</v>
          </cell>
        </row>
        <row r="2821">
          <cell r="F2821" t="str">
            <v>TOTAL TAXA:</v>
          </cell>
          <cell r="I2821">
            <v>0.37615781512256785</v>
          </cell>
          <cell r="J2821">
            <v>181.53</v>
          </cell>
        </row>
        <row r="2822">
          <cell r="C2822" t="str">
            <v>PREÇO TOTAL (c/ taxa):</v>
          </cell>
          <cell r="I2822">
            <v>1</v>
          </cell>
          <cell r="J2822">
            <v>482.59</v>
          </cell>
        </row>
        <row r="2823">
          <cell r="C2823" t="str">
            <v>Obs.</v>
          </cell>
        </row>
        <row r="2827">
          <cell r="C2827" t="str">
            <v>cód - serv</v>
          </cell>
          <cell r="D2827" t="str">
            <v>Descrição</v>
          </cell>
          <cell r="F2827" t="str">
            <v>unidade</v>
          </cell>
          <cell r="G2827" t="str">
            <v>Quantidade do Serviço</v>
          </cell>
          <cell r="I2827" t="str">
            <v>Valor Unitario do Serviço</v>
          </cell>
          <cell r="K2827" t="str">
            <v>Valor Total</v>
          </cell>
        </row>
        <row r="2828">
          <cell r="C2828">
            <v>330101</v>
          </cell>
          <cell r="D2828" t="str">
            <v>AGUA - ESCAVAÇÃO MECANICA DE VALAS EM MATERIAL DE 1ª CATEGORIA</v>
          </cell>
          <cell r="E2828" t="e">
            <v>#NAME?</v>
          </cell>
          <cell r="F2828" t="str">
            <v>M3</v>
          </cell>
          <cell r="G2828">
            <v>8966.08</v>
          </cell>
          <cell r="I2828">
            <v>6.6925040000000005</v>
          </cell>
          <cell r="K2828">
            <v>60005.526264320004</v>
          </cell>
        </row>
        <row r="2830">
          <cell r="C2830" t="str">
            <v>cód - comp.</v>
          </cell>
          <cell r="D2830" t="str">
            <v>componentes</v>
          </cell>
          <cell r="E2830" t="str">
            <v>desig.</v>
          </cell>
          <cell r="F2830" t="str">
            <v>unidade</v>
          </cell>
          <cell r="G2830" t="str">
            <v>coef.</v>
          </cell>
          <cell r="H2830" t="str">
            <v>Valor Unitário</v>
          </cell>
          <cell r="I2830" t="str">
            <v>Valor unit. c/ BDI</v>
          </cell>
          <cell r="J2830" t="str">
            <v>Custo p/ Serv. X comp</v>
          </cell>
          <cell r="K2830" t="str">
            <v>Quant. Total x comp.</v>
          </cell>
          <cell r="L2830" t="str">
            <v>Quant. Total x comp.</v>
          </cell>
        </row>
        <row r="2831">
          <cell r="C2831">
            <v>3000685</v>
          </cell>
          <cell r="D2831" t="str">
            <v>LOCACAO DE RETROESCAVADEIRA</v>
          </cell>
          <cell r="E2831" t="str">
            <v>EQ.</v>
          </cell>
          <cell r="F2831" t="str">
            <v>m3</v>
          </cell>
          <cell r="G2831">
            <v>5.6000000000000001E-2</v>
          </cell>
          <cell r="H2831">
            <v>71.400000000000006</v>
          </cell>
          <cell r="I2831">
            <v>103.53</v>
          </cell>
          <cell r="J2831">
            <v>5.7976800000000006</v>
          </cell>
          <cell r="K2831">
            <v>502.1</v>
          </cell>
          <cell r="L2831">
            <v>51982.413</v>
          </cell>
        </row>
        <row r="2832">
          <cell r="C2832">
            <v>3000702</v>
          </cell>
          <cell r="D2832" t="str">
            <v>Fornecimento de mão de obra - servente</v>
          </cell>
          <cell r="E2832" t="str">
            <v>M.O.</v>
          </cell>
          <cell r="F2832" t="str">
            <v>h</v>
          </cell>
          <cell r="G2832">
            <v>5.6000000000000001E-2</v>
          </cell>
          <cell r="H2832">
            <v>11.02</v>
          </cell>
          <cell r="I2832">
            <v>15.978999999999999</v>
          </cell>
          <cell r="J2832">
            <v>0.89482399999999995</v>
          </cell>
          <cell r="K2832">
            <v>502.1</v>
          </cell>
          <cell r="L2832">
            <v>8023.0559000000003</v>
          </cell>
        </row>
        <row r="2833"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</row>
        <row r="2834"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</row>
        <row r="2835"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</row>
        <row r="2836"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</row>
        <row r="2837"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</row>
        <row r="2838"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</row>
        <row r="2839"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</row>
        <row r="2840"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</row>
        <row r="2841"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</row>
        <row r="2842"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</row>
        <row r="2843"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</row>
        <row r="2844"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</row>
        <row r="2845"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</row>
        <row r="2846"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</row>
        <row r="2847"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</row>
        <row r="2848"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</row>
        <row r="2849"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</row>
        <row r="2850"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</row>
        <row r="2851"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</row>
        <row r="2852"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</row>
        <row r="2853"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</row>
        <row r="2854"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</row>
        <row r="2855"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</row>
        <row r="2856"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</row>
        <row r="2857"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</row>
        <row r="2858"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</row>
        <row r="2859"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</row>
        <row r="2860">
          <cell r="F2860" t="str">
            <v>TOTAL (C/taxa):</v>
          </cell>
          <cell r="I2860">
            <v>0.55024307792718541</v>
          </cell>
          <cell r="J2860">
            <v>3.6825040000000007</v>
          </cell>
          <cell r="L2860">
            <v>60005.4689</v>
          </cell>
        </row>
        <row r="2861">
          <cell r="F2861" t="str">
            <v>BDI (%) EMPREITADA:</v>
          </cell>
          <cell r="I2861">
            <v>0.45</v>
          </cell>
          <cell r="J2861">
            <v>0</v>
          </cell>
          <cell r="L2861">
            <v>-5.7364320004126057E-2</v>
          </cell>
        </row>
        <row r="2862">
          <cell r="F2862" t="str">
            <v>BDI (%) EQUIPAMENTOS:</v>
          </cell>
          <cell r="I2862">
            <v>0.45</v>
          </cell>
          <cell r="J2862">
            <v>2.61</v>
          </cell>
        </row>
        <row r="2863">
          <cell r="F2863" t="str">
            <v>BDI (%) MÃO DE OBRA:</v>
          </cell>
          <cell r="I2863">
            <v>0.45</v>
          </cell>
          <cell r="J2863">
            <v>0.4</v>
          </cell>
        </row>
        <row r="2864">
          <cell r="F2864" t="str">
            <v>BDI (%) MATERIAL:</v>
          </cell>
          <cell r="I2864">
            <v>0</v>
          </cell>
          <cell r="J2864">
            <v>0</v>
          </cell>
        </row>
        <row r="2865">
          <cell r="F2865" t="str">
            <v>TOTAL TAXA:</v>
          </cell>
          <cell r="I2865">
            <v>0.44975692207281454</v>
          </cell>
          <cell r="J2865">
            <v>3.01</v>
          </cell>
        </row>
        <row r="2866">
          <cell r="C2866" t="str">
            <v>PREÇO TOTAL (c/ taxa):</v>
          </cell>
          <cell r="I2866">
            <v>1</v>
          </cell>
          <cell r="J2866">
            <v>6.6925040000000005</v>
          </cell>
        </row>
        <row r="2867">
          <cell r="C2867" t="str">
            <v>Obs.</v>
          </cell>
        </row>
        <row r="2871">
          <cell r="C2871" t="str">
            <v>cód - serv</v>
          </cell>
          <cell r="D2871" t="str">
            <v>Descrição</v>
          </cell>
          <cell r="F2871" t="str">
            <v>unidade</v>
          </cell>
          <cell r="G2871" t="str">
            <v>Quantidade do Serviço</v>
          </cell>
          <cell r="I2871" t="str">
            <v>Valor Unitario do Serviço</v>
          </cell>
          <cell r="K2871" t="str">
            <v>Valor Total</v>
          </cell>
        </row>
        <row r="2872">
          <cell r="C2872">
            <v>330201</v>
          </cell>
          <cell r="D2872" t="str">
            <v>AGUA - APILOAMENTO MECÂNICO DO FUNDO DE VALAS - REGULARIZAÇÃO DE BASE</v>
          </cell>
          <cell r="E2872" t="e">
            <v>#NAME?</v>
          </cell>
          <cell r="F2872" t="str">
            <v>M2</v>
          </cell>
          <cell r="G2872">
            <v>8966.08</v>
          </cell>
          <cell r="I2872">
            <v>2.6258122499999996</v>
          </cell>
          <cell r="K2872">
            <v>23543.242698479997</v>
          </cell>
        </row>
        <row r="2874">
          <cell r="C2874" t="str">
            <v>cód - comp.</v>
          </cell>
          <cell r="D2874" t="str">
            <v>componentes</v>
          </cell>
          <cell r="E2874" t="str">
            <v>desig.</v>
          </cell>
          <cell r="F2874" t="str">
            <v>unidade</v>
          </cell>
          <cell r="G2874" t="str">
            <v>coef.</v>
          </cell>
          <cell r="H2874" t="str">
            <v>Valor Unitário</v>
          </cell>
          <cell r="I2874" t="str">
            <v>Valor unit. c/ BDI</v>
          </cell>
          <cell r="J2874" t="str">
            <v>Custo p/ Serv. X comp</v>
          </cell>
          <cell r="K2874" t="str">
            <v>Quant. Total x comp.</v>
          </cell>
          <cell r="L2874" t="str">
            <v>Quant. Total x comp.</v>
          </cell>
        </row>
        <row r="2875">
          <cell r="C2875">
            <v>3000702</v>
          </cell>
          <cell r="D2875" t="str">
            <v>Fornecimento de mão de obra - servente</v>
          </cell>
          <cell r="E2875" t="str">
            <v>M.O.</v>
          </cell>
          <cell r="F2875" t="str">
            <v>h</v>
          </cell>
          <cell r="G2875">
            <v>6.6699999999999995E-2</v>
          </cell>
          <cell r="H2875">
            <v>11.02</v>
          </cell>
          <cell r="I2875">
            <v>15.978999999999999</v>
          </cell>
          <cell r="J2875">
            <v>1.0657992999999999</v>
          </cell>
          <cell r="K2875">
            <v>598.04</v>
          </cell>
          <cell r="L2875">
            <v>9556.0811599999997</v>
          </cell>
        </row>
        <row r="2876">
          <cell r="C2876">
            <v>3002216</v>
          </cell>
          <cell r="D2876" t="str">
            <v>Locacao de placa vibratoria</v>
          </cell>
          <cell r="E2876" t="str">
            <v>EQ.</v>
          </cell>
          <cell r="F2876" t="str">
            <v>h</v>
          </cell>
          <cell r="G2876">
            <v>6.6699999999999995E-2</v>
          </cell>
          <cell r="H2876">
            <v>16.13</v>
          </cell>
          <cell r="I2876">
            <v>23.388499999999997</v>
          </cell>
          <cell r="J2876">
            <v>1.5600129499999997</v>
          </cell>
          <cell r="K2876">
            <v>598.04</v>
          </cell>
          <cell r="L2876">
            <v>13987.258539999997</v>
          </cell>
        </row>
        <row r="2877"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</row>
        <row r="2878"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</row>
        <row r="2879"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</row>
        <row r="2880"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</row>
        <row r="2881"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</row>
        <row r="2882"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</row>
        <row r="2883"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</row>
        <row r="2884"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</row>
        <row r="2885"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</row>
        <row r="2886"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</row>
        <row r="2887"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</row>
        <row r="2888"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</row>
        <row r="2889"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</row>
        <row r="2890"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</row>
        <row r="2891"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</row>
        <row r="2892"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</row>
        <row r="2893"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</row>
        <row r="2894"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</row>
        <row r="2895"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</row>
        <row r="2896"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</row>
        <row r="2897"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</row>
        <row r="2898"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</row>
        <row r="2899"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</row>
        <row r="2900"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</row>
        <row r="2901"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</row>
        <row r="2902"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</row>
        <row r="2903"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</row>
        <row r="2904">
          <cell r="F2904" t="str">
            <v>TOTAL (C/taxa):</v>
          </cell>
          <cell r="I2904">
            <v>0.5506152429595832</v>
          </cell>
          <cell r="J2904">
            <v>1.4458122499999997</v>
          </cell>
          <cell r="L2904">
            <v>23543.339699999997</v>
          </cell>
        </row>
        <row r="2905">
          <cell r="F2905" t="str">
            <v>BDI (%) EMPREITADA:</v>
          </cell>
          <cell r="I2905">
            <v>0.45</v>
          </cell>
          <cell r="J2905">
            <v>0</v>
          </cell>
          <cell r="L2905">
            <v>9.7001520000048913E-2</v>
          </cell>
        </row>
        <row r="2906">
          <cell r="F2906" t="str">
            <v>BDI (%) EQUIPAMENTOS:</v>
          </cell>
          <cell r="I2906">
            <v>0.45</v>
          </cell>
          <cell r="J2906">
            <v>0.7</v>
          </cell>
        </row>
        <row r="2907">
          <cell r="F2907" t="str">
            <v>BDI (%) MÃO DE OBRA:</v>
          </cell>
          <cell r="I2907">
            <v>0.45</v>
          </cell>
          <cell r="J2907">
            <v>0.48</v>
          </cell>
        </row>
        <row r="2908">
          <cell r="F2908" t="str">
            <v>BDI (%) MATERIAL:</v>
          </cell>
          <cell r="J2908">
            <v>0</v>
          </cell>
        </row>
        <row r="2909">
          <cell r="F2909" t="str">
            <v>TOTAL TAXA:</v>
          </cell>
          <cell r="I2909">
            <v>0.44938475704041675</v>
          </cell>
          <cell r="J2909">
            <v>1.18</v>
          </cell>
        </row>
        <row r="2910">
          <cell r="C2910" t="str">
            <v>PREÇO TOTAL (c/ taxa):</v>
          </cell>
          <cell r="I2910">
            <v>1</v>
          </cell>
          <cell r="J2910">
            <v>2.6258122499999996</v>
          </cell>
        </row>
        <row r="2911">
          <cell r="C2911" t="str">
            <v>Obs.</v>
          </cell>
        </row>
        <row r="2915">
          <cell r="C2915" t="str">
            <v>cód - serv</v>
          </cell>
          <cell r="D2915" t="str">
            <v>Descrição</v>
          </cell>
          <cell r="F2915" t="str">
            <v>unidade</v>
          </cell>
          <cell r="G2915" t="str">
            <v>Quantidade do Serviço</v>
          </cell>
          <cell r="I2915" t="str">
            <v>Valor Unitario do Serviço</v>
          </cell>
          <cell r="K2915" t="str">
            <v>Valor Total</v>
          </cell>
        </row>
        <row r="2916">
          <cell r="C2916">
            <v>331005</v>
          </cell>
          <cell r="D2916" t="str">
            <v>ÁGUA - FORNECIMENTO E ASSENTAMENTO DE TUBO DE PVC PBA :- Ø 50,0MM</v>
          </cell>
          <cell r="E2916" t="e">
            <v>#NAME?</v>
          </cell>
          <cell r="F2916" t="str">
            <v>M</v>
          </cell>
          <cell r="G2916">
            <v>6510</v>
          </cell>
          <cell r="I2916">
            <v>18.986699999999999</v>
          </cell>
          <cell r="K2916">
            <v>123603.41699999999</v>
          </cell>
        </row>
        <row r="2918">
          <cell r="C2918" t="str">
            <v>cód - comp.</v>
          </cell>
          <cell r="D2918" t="str">
            <v>componentes</v>
          </cell>
          <cell r="E2918" t="str">
            <v>desig.</v>
          </cell>
          <cell r="F2918" t="str">
            <v>unidade</v>
          </cell>
          <cell r="G2918" t="str">
            <v>coef.</v>
          </cell>
          <cell r="H2918" t="str">
            <v>Valor Unitário</v>
          </cell>
          <cell r="I2918" t="str">
            <v>Valor unit. c/ BDI</v>
          </cell>
          <cell r="J2918" t="str">
            <v>Custo p/ Serv. X comp</v>
          </cell>
          <cell r="K2918" t="str">
            <v>Quant. Total x comp.</v>
          </cell>
          <cell r="L2918" t="str">
            <v>Quant. Total x comp.</v>
          </cell>
        </row>
        <row r="2919">
          <cell r="C2919">
            <v>1008002</v>
          </cell>
          <cell r="D2919" t="str">
            <v>Tubo em pvc pba pb jei cl12 6m dn 50mm</v>
          </cell>
          <cell r="E2919" t="str">
            <v>MAT.</v>
          </cell>
          <cell r="F2919" t="str">
            <v>m</v>
          </cell>
          <cell r="G2919">
            <v>1.05</v>
          </cell>
          <cell r="H2919">
            <v>6.06</v>
          </cell>
          <cell r="I2919">
            <v>6.06</v>
          </cell>
          <cell r="J2919">
            <v>6.3629999999999995</v>
          </cell>
          <cell r="K2919">
            <v>6835.5</v>
          </cell>
          <cell r="L2919">
            <v>41423.129999999997</v>
          </cell>
        </row>
        <row r="2920">
          <cell r="C2920">
            <v>3000702</v>
          </cell>
          <cell r="D2920" t="str">
            <v>Fornecimento de mão de obra - servente</v>
          </cell>
          <cell r="E2920" t="str">
            <v>M.O.</v>
          </cell>
          <cell r="F2920" t="str">
            <v>h</v>
          </cell>
          <cell r="G2920">
            <v>0.3</v>
          </cell>
          <cell r="H2920">
            <v>11.02</v>
          </cell>
          <cell r="I2920">
            <v>15.978999999999999</v>
          </cell>
          <cell r="J2920">
            <v>4.7936999999999994</v>
          </cell>
          <cell r="K2920">
            <v>1953</v>
          </cell>
          <cell r="L2920">
            <v>31206.986999999997</v>
          </cell>
        </row>
        <row r="2921">
          <cell r="C2921">
            <v>3001569</v>
          </cell>
          <cell r="D2921" t="str">
            <v>Assentamento De Tubos E Conexões</v>
          </cell>
          <cell r="E2921" t="str">
            <v>M.O.</v>
          </cell>
          <cell r="F2921" t="str">
            <v>h</v>
          </cell>
          <cell r="G2921">
            <v>0.1</v>
          </cell>
          <cell r="H2921">
            <v>54</v>
          </cell>
          <cell r="I2921">
            <v>78.3</v>
          </cell>
          <cell r="J2921">
            <v>7.83</v>
          </cell>
          <cell r="K2921">
            <v>651</v>
          </cell>
          <cell r="L2921">
            <v>50973.299999999996</v>
          </cell>
        </row>
        <row r="2922"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</row>
        <row r="2923"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</row>
        <row r="2924"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</row>
        <row r="2925"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</row>
        <row r="2926"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</row>
        <row r="2927"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</row>
        <row r="2928"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</row>
        <row r="2929"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</row>
        <row r="2930"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</row>
        <row r="2931"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</row>
        <row r="2932"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</row>
        <row r="2933"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</row>
        <row r="2934"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</row>
        <row r="2935"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</row>
        <row r="2936"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</row>
        <row r="2937"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</row>
        <row r="2938"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</row>
        <row r="2939"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</row>
        <row r="2940"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</row>
        <row r="2941"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</row>
        <row r="2942"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</row>
        <row r="2943"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</row>
        <row r="2944"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</row>
        <row r="2945"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</row>
        <row r="2946"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</row>
        <row r="2947"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</row>
        <row r="2948">
          <cell r="F2948" t="str">
            <v>TOTAL (C/taxa):</v>
          </cell>
          <cell r="I2948">
            <v>0.70084322183423131</v>
          </cell>
          <cell r="J2948">
            <v>13.306699999999999</v>
          </cell>
          <cell r="L2948">
            <v>123603.41699999999</v>
          </cell>
        </row>
        <row r="2949">
          <cell r="F2949" t="str">
            <v>BDI (%) EMPREITADA:</v>
          </cell>
          <cell r="I2949">
            <v>0.45</v>
          </cell>
          <cell r="J2949">
            <v>0</v>
          </cell>
          <cell r="L2949">
            <v>0</v>
          </cell>
        </row>
        <row r="2950">
          <cell r="F2950" t="str">
            <v>BDI (%) EQUIPAMENTOS:</v>
          </cell>
          <cell r="I2950">
            <v>0.45</v>
          </cell>
          <cell r="J2950">
            <v>0</v>
          </cell>
        </row>
        <row r="2951">
          <cell r="F2951" t="str">
            <v>BDI (%) MÃO DE OBRA:</v>
          </cell>
          <cell r="I2951">
            <v>0.45</v>
          </cell>
          <cell r="J2951">
            <v>5.68</v>
          </cell>
        </row>
        <row r="2952">
          <cell r="F2952" t="str">
            <v>BDI (%) MATERIAL:</v>
          </cell>
          <cell r="J2952">
            <v>0</v>
          </cell>
        </row>
        <row r="2953">
          <cell r="F2953" t="str">
            <v>TOTAL TAXA:</v>
          </cell>
          <cell r="I2953">
            <v>0.29915677816576869</v>
          </cell>
          <cell r="J2953">
            <v>5.68</v>
          </cell>
        </row>
        <row r="2954">
          <cell r="C2954" t="str">
            <v>PREÇO TOTAL (c/ taxa):</v>
          </cell>
          <cell r="I2954">
            <v>1</v>
          </cell>
          <cell r="J2954">
            <v>18.986699999999999</v>
          </cell>
        </row>
        <row r="2955">
          <cell r="C2955" t="str">
            <v>Obs.</v>
          </cell>
        </row>
        <row r="2959">
          <cell r="C2959" t="str">
            <v>cód - serv</v>
          </cell>
          <cell r="D2959" t="str">
            <v>Descrição</v>
          </cell>
          <cell r="F2959" t="str">
            <v>unidade</v>
          </cell>
          <cell r="G2959" t="str">
            <v>Quantidade do Serviço</v>
          </cell>
          <cell r="I2959" t="str">
            <v>Valor Unitario do Serviço</v>
          </cell>
          <cell r="K2959" t="str">
            <v>Valor Total</v>
          </cell>
        </row>
        <row r="2960">
          <cell r="C2960">
            <v>331010</v>
          </cell>
          <cell r="D2960" t="str">
            <v>ÁGUA - FORNECIMENTO E ASSENTAMENTO DE TUBO DE PVC PBA :- Ø 75,0MM</v>
          </cell>
          <cell r="E2960" t="e">
            <v>#NAME?</v>
          </cell>
          <cell r="F2960" t="str">
            <v>M</v>
          </cell>
          <cell r="G2960">
            <v>1110</v>
          </cell>
          <cell r="I2960">
            <v>27.651649999999997</v>
          </cell>
          <cell r="K2960">
            <v>30693.331499999997</v>
          </cell>
        </row>
        <row r="2962">
          <cell r="C2962" t="str">
            <v>cód - comp.</v>
          </cell>
          <cell r="D2962" t="str">
            <v>componentes</v>
          </cell>
          <cell r="E2962" t="str">
            <v>desig.</v>
          </cell>
          <cell r="F2962" t="str">
            <v>unidade</v>
          </cell>
          <cell r="G2962" t="str">
            <v>coef.</v>
          </cell>
          <cell r="H2962" t="str">
            <v>Valor Unitário</v>
          </cell>
          <cell r="I2962" t="str">
            <v>Valor unit. c/ BDI</v>
          </cell>
          <cell r="J2962" t="str">
            <v>Custo p/ Serv. X comp</v>
          </cell>
          <cell r="K2962" t="str">
            <v>Quant. Total x comp.</v>
          </cell>
          <cell r="L2962" t="str">
            <v>Quant. Total x comp.</v>
          </cell>
        </row>
        <row r="2963">
          <cell r="C2963">
            <v>1008003</v>
          </cell>
          <cell r="D2963" t="str">
            <v>Tubo em pvc pba pb jei cl12 6m dn 75mm</v>
          </cell>
          <cell r="E2963" t="str">
            <v>MAT.</v>
          </cell>
          <cell r="F2963" t="str">
            <v>m</v>
          </cell>
          <cell r="G2963">
            <v>1.05</v>
          </cell>
          <cell r="H2963">
            <v>12.06</v>
          </cell>
          <cell r="I2963">
            <v>12.06</v>
          </cell>
          <cell r="J2963">
            <v>12.663</v>
          </cell>
          <cell r="K2963">
            <v>1165.5</v>
          </cell>
          <cell r="L2963">
            <v>14055.93</v>
          </cell>
        </row>
        <row r="2964">
          <cell r="C2964">
            <v>3000702</v>
          </cell>
          <cell r="D2964" t="str">
            <v>Fornecimento de mão de obra - servente</v>
          </cell>
          <cell r="E2964" t="str">
            <v>M.O.</v>
          </cell>
          <cell r="F2964" t="str">
            <v>h</v>
          </cell>
          <cell r="G2964">
            <v>0.35</v>
          </cell>
          <cell r="H2964">
            <v>11.02</v>
          </cell>
          <cell r="I2964">
            <v>15.978999999999999</v>
          </cell>
          <cell r="J2964">
            <v>5.592649999999999</v>
          </cell>
          <cell r="K2964">
            <v>388.5</v>
          </cell>
          <cell r="L2964">
            <v>6207.8414999999995</v>
          </cell>
        </row>
        <row r="2965">
          <cell r="C2965">
            <v>3001569</v>
          </cell>
          <cell r="D2965" t="str">
            <v>Assentamento De Tubos E Conexões</v>
          </cell>
          <cell r="E2965" t="str">
            <v>M.O.</v>
          </cell>
          <cell r="F2965" t="str">
            <v>h</v>
          </cell>
          <cell r="G2965">
            <v>0.12</v>
          </cell>
          <cell r="H2965">
            <v>54</v>
          </cell>
          <cell r="I2965">
            <v>78.3</v>
          </cell>
          <cell r="J2965">
            <v>9.395999999999999</v>
          </cell>
          <cell r="K2965">
            <v>133.19999999999999</v>
          </cell>
          <cell r="L2965">
            <v>10429.56</v>
          </cell>
        </row>
        <row r="2966"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</row>
        <row r="2967"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</row>
        <row r="2968"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</row>
        <row r="2969"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</row>
        <row r="2970"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</row>
        <row r="2971"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</row>
        <row r="2972"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</row>
        <row r="2973"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</row>
        <row r="2974"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</row>
        <row r="2975"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</row>
        <row r="2976"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</row>
        <row r="2977"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</row>
        <row r="2978"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</row>
        <row r="2979"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</row>
        <row r="2980"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</row>
        <row r="2981"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</row>
        <row r="2982"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</row>
        <row r="2983"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</row>
        <row r="2984"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</row>
        <row r="2985"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</row>
        <row r="2986"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</row>
        <row r="2987"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</row>
        <row r="2988"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</row>
        <row r="2989"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</row>
        <row r="2990"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</row>
        <row r="2991"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</row>
        <row r="2992">
          <cell r="F2992" t="str">
            <v>TOTAL (C/taxa):</v>
          </cell>
          <cell r="I2992">
            <v>0.75625324347733303</v>
          </cell>
          <cell r="J2992">
            <v>20.911649999999995</v>
          </cell>
          <cell r="L2992">
            <v>30693.3315</v>
          </cell>
        </row>
        <row r="2993">
          <cell r="F2993" t="str">
            <v>BDI (%) EMPREITADA:</v>
          </cell>
          <cell r="I2993">
            <v>0.45</v>
          </cell>
          <cell r="J2993">
            <v>0</v>
          </cell>
          <cell r="L2993">
            <v>0</v>
          </cell>
        </row>
        <row r="2994">
          <cell r="F2994" t="str">
            <v>BDI (%) EQUIPAMENTOS:</v>
          </cell>
          <cell r="I2994">
            <v>0.45</v>
          </cell>
          <cell r="J2994">
            <v>0</v>
          </cell>
        </row>
        <row r="2995">
          <cell r="F2995" t="str">
            <v>BDI (%) MÃO DE OBRA:</v>
          </cell>
          <cell r="I2995">
            <v>0.45</v>
          </cell>
          <cell r="J2995">
            <v>6.74</v>
          </cell>
        </row>
        <row r="2996">
          <cell r="F2996" t="str">
            <v>BDI (%) MATERIAL:</v>
          </cell>
          <cell r="J2996">
            <v>0</v>
          </cell>
        </row>
        <row r="2997">
          <cell r="F2997" t="str">
            <v>TOTAL TAXA:</v>
          </cell>
          <cell r="I2997">
            <v>0.24374675652266686</v>
          </cell>
          <cell r="J2997">
            <v>6.74</v>
          </cell>
        </row>
        <row r="2998">
          <cell r="C2998" t="str">
            <v>PREÇO TOTAL (c/ taxa):</v>
          </cell>
          <cell r="I2998">
            <v>0.99999999999999989</v>
          </cell>
          <cell r="J2998">
            <v>27.651649999999997</v>
          </cell>
        </row>
        <row r="2999">
          <cell r="C2999" t="str">
            <v>Obs.</v>
          </cell>
        </row>
        <row r="3003">
          <cell r="C3003" t="str">
            <v>cód - serv</v>
          </cell>
          <cell r="D3003" t="str">
            <v>Descrição</v>
          </cell>
          <cell r="F3003" t="str">
            <v>unidade</v>
          </cell>
          <cell r="G3003" t="str">
            <v>Quantidade do Serviço</v>
          </cell>
          <cell r="I3003" t="str">
            <v>Valor Unitario do Serviço</v>
          </cell>
          <cell r="K3003" t="str">
            <v>Valor Total</v>
          </cell>
        </row>
        <row r="3004">
          <cell r="C3004">
            <v>331015</v>
          </cell>
          <cell r="D3004" t="str">
            <v>ÁGUA - FORNECIMENTO E ASSENTAMENTO DE TUBO DE PVC PBA :- Ø 100,0MM</v>
          </cell>
          <cell r="E3004" t="e">
            <v>#NAME?</v>
          </cell>
          <cell r="F3004" t="str">
            <v>M</v>
          </cell>
          <cell r="G3004">
            <v>621.08000000000004</v>
          </cell>
          <cell r="I3004">
            <v>39.084099999999999</v>
          </cell>
          <cell r="K3004">
            <v>24274.352828000003</v>
          </cell>
        </row>
        <row r="3006">
          <cell r="C3006" t="str">
            <v>cód - comp.</v>
          </cell>
          <cell r="D3006" t="str">
            <v>componentes</v>
          </cell>
          <cell r="E3006" t="str">
            <v>desig.</v>
          </cell>
          <cell r="F3006" t="str">
            <v>unidade</v>
          </cell>
          <cell r="G3006" t="str">
            <v>coef.</v>
          </cell>
          <cell r="H3006" t="str">
            <v>Valor Unitário</v>
          </cell>
          <cell r="I3006" t="str">
            <v>Valor unit. c/ BDI</v>
          </cell>
          <cell r="J3006" t="str">
            <v>Custo p/ Serv. X comp</v>
          </cell>
          <cell r="K3006" t="str">
            <v>Quant. Total x comp.</v>
          </cell>
          <cell r="L3006" t="str">
            <v>Quant. Total x comp.</v>
          </cell>
        </row>
        <row r="3007">
          <cell r="C3007">
            <v>1008001</v>
          </cell>
          <cell r="D3007" t="str">
            <v>Tubo em pvc pba pb jei cl12 6m dn 100mm</v>
          </cell>
          <cell r="E3007" t="str">
            <v>MAT.</v>
          </cell>
          <cell r="F3007" t="str">
            <v>m</v>
          </cell>
          <cell r="G3007">
            <v>1.05</v>
          </cell>
          <cell r="H3007">
            <v>19.95</v>
          </cell>
          <cell r="I3007">
            <v>19.95</v>
          </cell>
          <cell r="J3007">
            <v>20.947500000000002</v>
          </cell>
          <cell r="K3007">
            <v>652.13</v>
          </cell>
          <cell r="L3007">
            <v>13009.993499999999</v>
          </cell>
        </row>
        <row r="3008">
          <cell r="C3008">
            <v>3000702</v>
          </cell>
          <cell r="D3008" t="str">
            <v>Fornecimento de mão de obra - servente</v>
          </cell>
          <cell r="E3008" t="str">
            <v>M.O.</v>
          </cell>
          <cell r="F3008" t="str">
            <v>h</v>
          </cell>
          <cell r="G3008">
            <v>0.4</v>
          </cell>
          <cell r="H3008">
            <v>11.02</v>
          </cell>
          <cell r="I3008">
            <v>15.978999999999999</v>
          </cell>
          <cell r="J3008">
            <v>6.3916000000000004</v>
          </cell>
          <cell r="K3008">
            <v>248.43</v>
          </cell>
          <cell r="L3008">
            <v>3969.6629699999999</v>
          </cell>
        </row>
        <row r="3009">
          <cell r="C3009">
            <v>3001569</v>
          </cell>
          <cell r="D3009" t="str">
            <v>Assentamento De Tubos E Conexões</v>
          </cell>
          <cell r="E3009" t="str">
            <v>M.O.</v>
          </cell>
          <cell r="F3009" t="str">
            <v>h</v>
          </cell>
          <cell r="G3009">
            <v>0.15</v>
          </cell>
          <cell r="H3009">
            <v>54</v>
          </cell>
          <cell r="I3009">
            <v>78.3</v>
          </cell>
          <cell r="J3009">
            <v>11.744999999999999</v>
          </cell>
          <cell r="K3009">
            <v>93.16</v>
          </cell>
          <cell r="L3009">
            <v>7294.4279999999999</v>
          </cell>
        </row>
        <row r="3010"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</row>
        <row r="3011"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</row>
        <row r="3012"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</row>
        <row r="3013"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</row>
        <row r="3014"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</row>
        <row r="3015"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</row>
        <row r="3016"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</row>
        <row r="3017"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</row>
        <row r="3018"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</row>
        <row r="3019"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</row>
        <row r="3020"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</row>
        <row r="3021"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</row>
        <row r="3022"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</row>
        <row r="3023"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</row>
        <row r="3024"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</row>
        <row r="3025"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</row>
        <row r="3026"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</row>
        <row r="3027"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</row>
        <row r="3028"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</row>
        <row r="3029"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</row>
        <row r="3030"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</row>
        <row r="3031"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</row>
        <row r="3032"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</row>
        <row r="3033"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</row>
        <row r="3034"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</row>
        <row r="3035"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</row>
        <row r="3036">
          <cell r="F3036" t="str">
            <v>TOTAL (C/taxa):</v>
          </cell>
          <cell r="I3036">
            <v>0.79121944729442406</v>
          </cell>
          <cell r="J3036">
            <v>30.924099999999999</v>
          </cell>
          <cell r="L3036">
            <v>24274.084469999998</v>
          </cell>
        </row>
        <row r="3037">
          <cell r="F3037" t="str">
            <v>BDI (%) EMPREITADA:</v>
          </cell>
          <cell r="I3037">
            <v>0.45</v>
          </cell>
          <cell r="J3037">
            <v>0</v>
          </cell>
          <cell r="L3037">
            <v>-0.26835800000480958</v>
          </cell>
        </row>
        <row r="3038">
          <cell r="F3038" t="str">
            <v>BDI (%) EQUIPAMENTOS:</v>
          </cell>
          <cell r="I3038">
            <v>0.45</v>
          </cell>
          <cell r="J3038">
            <v>0</v>
          </cell>
        </row>
        <row r="3039">
          <cell r="F3039" t="str">
            <v>BDI (%) MÃO DE OBRA:</v>
          </cell>
          <cell r="I3039">
            <v>0.45</v>
          </cell>
          <cell r="J3039">
            <v>8.16</v>
          </cell>
        </row>
        <row r="3040">
          <cell r="F3040" t="str">
            <v>BDI (%) MATERIAL:</v>
          </cell>
          <cell r="J3040">
            <v>0</v>
          </cell>
        </row>
        <row r="3041">
          <cell r="F3041" t="str">
            <v>TOTAL TAXA:</v>
          </cell>
          <cell r="I3041">
            <v>0.20878055270557594</v>
          </cell>
          <cell r="J3041">
            <v>8.16</v>
          </cell>
        </row>
        <row r="3042">
          <cell r="C3042" t="str">
            <v>PREÇO TOTAL (c/ taxa):</v>
          </cell>
          <cell r="I3042">
            <v>1</v>
          </cell>
          <cell r="J3042">
            <v>39.084099999999999</v>
          </cell>
        </row>
        <row r="3043">
          <cell r="C3043" t="str">
            <v>Obs.</v>
          </cell>
        </row>
        <row r="3047">
          <cell r="C3047" t="str">
            <v>cód - serv</v>
          </cell>
          <cell r="D3047" t="str">
            <v>Descrição</v>
          </cell>
          <cell r="F3047" t="str">
            <v>unidade</v>
          </cell>
          <cell r="G3047" t="str">
            <v>Quantidade do Serviço</v>
          </cell>
          <cell r="I3047" t="str">
            <v>Valor Unitario do Serviço</v>
          </cell>
          <cell r="K3047" t="str">
            <v>Valor Total</v>
          </cell>
        </row>
        <row r="3048">
          <cell r="C3048">
            <v>331505</v>
          </cell>
          <cell r="D3048" t="str">
            <v>ÁGUA - FORNECIMENTO E ASSENTAMENTO DE TUBO DE PVC DE FOFO :- Ø 150,0MM</v>
          </cell>
          <cell r="E3048" t="e">
            <v>#NAME?</v>
          </cell>
          <cell r="F3048" t="str">
            <v>M</v>
          </cell>
          <cell r="G3048">
            <v>30</v>
          </cell>
          <cell r="I3048">
            <v>68.678249999999991</v>
          </cell>
          <cell r="K3048">
            <v>2060.3474999999999</v>
          </cell>
        </row>
        <row r="3050">
          <cell r="C3050" t="str">
            <v>cód - comp.</v>
          </cell>
          <cell r="D3050" t="str">
            <v>componentes</v>
          </cell>
          <cell r="E3050" t="str">
            <v>desig.</v>
          </cell>
          <cell r="F3050" t="str">
            <v>unidade</v>
          </cell>
          <cell r="G3050" t="str">
            <v>coef.</v>
          </cell>
          <cell r="H3050" t="str">
            <v>Valor Unitário</v>
          </cell>
          <cell r="I3050" t="str">
            <v>Valor unit. c/ BDI</v>
          </cell>
          <cell r="J3050" t="str">
            <v>Custo p/ Serv. X comp</v>
          </cell>
          <cell r="K3050" t="str">
            <v>Quant. Total x comp.</v>
          </cell>
          <cell r="L3050" t="str">
            <v>Quant. Total x comp.</v>
          </cell>
        </row>
        <row r="3051">
          <cell r="C3051">
            <v>3000702</v>
          </cell>
          <cell r="D3051" t="str">
            <v>Fornecimento de mão de obra - servente</v>
          </cell>
          <cell r="E3051" t="str">
            <v>M.O.</v>
          </cell>
          <cell r="F3051" t="str">
            <v>h</v>
          </cell>
          <cell r="G3051">
            <v>0.75</v>
          </cell>
          <cell r="H3051">
            <v>11.02</v>
          </cell>
          <cell r="I3051">
            <v>15.978999999999999</v>
          </cell>
          <cell r="J3051">
            <v>11.984249999999999</v>
          </cell>
          <cell r="K3051">
            <v>22.5</v>
          </cell>
          <cell r="L3051">
            <v>359.52749999999997</v>
          </cell>
        </row>
        <row r="3052">
          <cell r="C3052">
            <v>3001569</v>
          </cell>
          <cell r="D3052" t="str">
            <v>Assentamento De Tubos E Conexões</v>
          </cell>
          <cell r="E3052" t="str">
            <v>M.O.</v>
          </cell>
          <cell r="F3052" t="str">
            <v>h</v>
          </cell>
          <cell r="G3052">
            <v>0.2</v>
          </cell>
          <cell r="H3052">
            <v>54</v>
          </cell>
          <cell r="I3052">
            <v>78.3</v>
          </cell>
          <cell r="J3052">
            <v>15.66</v>
          </cell>
          <cell r="K3052">
            <v>6</v>
          </cell>
          <cell r="L3052">
            <v>469.79999999999995</v>
          </cell>
        </row>
        <row r="3053">
          <cell r="C3053">
            <v>1007999</v>
          </cell>
          <cell r="D3053" t="str">
            <v>Tubo De Pvc De Fofo  Ø=150,0Mm</v>
          </cell>
          <cell r="E3053" t="str">
            <v>MAT.</v>
          </cell>
          <cell r="F3053" t="str">
            <v>m</v>
          </cell>
          <cell r="G3053">
            <v>1.05</v>
          </cell>
          <cell r="H3053">
            <v>39.08</v>
          </cell>
          <cell r="I3053">
            <v>39.08</v>
          </cell>
          <cell r="J3053">
            <v>41.033999999999999</v>
          </cell>
          <cell r="K3053">
            <v>31.5</v>
          </cell>
          <cell r="L3053">
            <v>1231.02</v>
          </cell>
        </row>
        <row r="3054"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</row>
        <row r="3055"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</row>
        <row r="3056"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</row>
        <row r="3057"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</row>
        <row r="3058"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</row>
        <row r="3059"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</row>
        <row r="3060"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</row>
        <row r="3061"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</row>
        <row r="3062"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</row>
        <row r="3063"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</row>
        <row r="3064"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</row>
        <row r="3065"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</row>
        <row r="3066"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</row>
        <row r="3067"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</row>
        <row r="3068"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</row>
        <row r="3069"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</row>
        <row r="3070"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</row>
        <row r="3071"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</row>
        <row r="3072"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</row>
        <row r="3073"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</row>
        <row r="3074"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</row>
        <row r="3075"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</row>
        <row r="3076"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</row>
        <row r="3077"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</row>
        <row r="3078"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</row>
        <row r="3079"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</row>
        <row r="3080">
          <cell r="F3080" t="str">
            <v>TOTAL (C/taxa):</v>
          </cell>
          <cell r="I3080">
            <v>0.81886550691084881</v>
          </cell>
          <cell r="J3080">
            <v>56.238249999999994</v>
          </cell>
          <cell r="L3080">
            <v>2060.3474999999999</v>
          </cell>
        </row>
        <row r="3081">
          <cell r="F3081" t="str">
            <v>BDI (%) EMPREITADA:</v>
          </cell>
          <cell r="I3081">
            <v>0.45</v>
          </cell>
          <cell r="J3081">
            <v>0</v>
          </cell>
          <cell r="L3081">
            <v>0</v>
          </cell>
        </row>
        <row r="3082">
          <cell r="F3082" t="str">
            <v>BDI (%) EQUIPAMENTOS:</v>
          </cell>
          <cell r="I3082">
            <v>0.45</v>
          </cell>
          <cell r="J3082">
            <v>0</v>
          </cell>
        </row>
        <row r="3083">
          <cell r="F3083" t="str">
            <v>BDI (%) MÃO DE OBRA:</v>
          </cell>
          <cell r="I3083">
            <v>0.45</v>
          </cell>
          <cell r="J3083">
            <v>12.44</v>
          </cell>
        </row>
        <row r="3084">
          <cell r="F3084" t="str">
            <v>BDI (%) MATERIAL:</v>
          </cell>
          <cell r="J3084">
            <v>0</v>
          </cell>
        </row>
        <row r="3085">
          <cell r="F3085" t="str">
            <v>TOTAL TAXA:</v>
          </cell>
          <cell r="I3085">
            <v>0.18113449308915125</v>
          </cell>
          <cell r="J3085">
            <v>12.44</v>
          </cell>
        </row>
        <row r="3086">
          <cell r="C3086" t="str">
            <v>PREÇO TOTAL (c/ taxa):</v>
          </cell>
          <cell r="I3086">
            <v>1</v>
          </cell>
          <cell r="J3086">
            <v>68.678249999999991</v>
          </cell>
        </row>
        <row r="3087">
          <cell r="C3087" t="str">
            <v>Obs.</v>
          </cell>
        </row>
        <row r="3091">
          <cell r="C3091" t="str">
            <v>cód - serv</v>
          </cell>
          <cell r="D3091" t="str">
            <v>Descrição</v>
          </cell>
          <cell r="F3091" t="str">
            <v>unidade</v>
          </cell>
          <cell r="G3091" t="str">
            <v>Quantidade do Serviço</v>
          </cell>
          <cell r="I3091" t="str">
            <v>Valor Unitario do Serviço</v>
          </cell>
          <cell r="K3091" t="str">
            <v>Valor Total</v>
          </cell>
        </row>
        <row r="3092">
          <cell r="C3092">
            <v>331510</v>
          </cell>
          <cell r="D3092" t="str">
            <v>ÁGUA - FORNECIMENTO E ASSENTAMENTO DE TUBO DE PVC DE FOFO :- Ø 200,0MM</v>
          </cell>
          <cell r="E3092" t="e">
            <v>#NAME?</v>
          </cell>
          <cell r="F3092" t="str">
            <v>M</v>
          </cell>
          <cell r="G3092">
            <v>695</v>
          </cell>
          <cell r="I3092">
            <v>98.078249999999997</v>
          </cell>
          <cell r="K3092">
            <v>68164.383749999994</v>
          </cell>
        </row>
        <row r="3094">
          <cell r="C3094" t="str">
            <v>cód - comp.</v>
          </cell>
          <cell r="D3094" t="str">
            <v>componentes</v>
          </cell>
          <cell r="E3094" t="str">
            <v>desig.</v>
          </cell>
          <cell r="F3094" t="str">
            <v>unidade</v>
          </cell>
          <cell r="G3094" t="str">
            <v>coef.</v>
          </cell>
          <cell r="H3094" t="str">
            <v>Valor Unitário</v>
          </cell>
          <cell r="I3094" t="str">
            <v>Valor unit. c/ BDI</v>
          </cell>
          <cell r="J3094" t="str">
            <v>Custo p/ Serv. X comp</v>
          </cell>
          <cell r="K3094" t="str">
            <v>Quant. Total x comp.</v>
          </cell>
          <cell r="L3094" t="str">
            <v>Quant. Total x comp.</v>
          </cell>
        </row>
        <row r="3095">
          <cell r="C3095">
            <v>3000702</v>
          </cell>
          <cell r="D3095" t="str">
            <v>Fornecimento de mão de obra - servente</v>
          </cell>
          <cell r="E3095" t="str">
            <v>M.O.</v>
          </cell>
          <cell r="F3095" t="str">
            <v>h</v>
          </cell>
          <cell r="G3095">
            <v>0.75</v>
          </cell>
          <cell r="H3095">
            <v>11.02</v>
          </cell>
          <cell r="I3095">
            <v>15.978999999999999</v>
          </cell>
          <cell r="J3095">
            <v>11.984249999999999</v>
          </cell>
          <cell r="K3095">
            <v>521.25</v>
          </cell>
          <cell r="L3095">
            <v>8329.0537499999991</v>
          </cell>
        </row>
        <row r="3096">
          <cell r="C3096">
            <v>3001569</v>
          </cell>
          <cell r="D3096" t="str">
            <v>Assentamento De Tubos E Conexões</v>
          </cell>
          <cell r="E3096" t="str">
            <v>M.O.</v>
          </cell>
          <cell r="F3096" t="str">
            <v>h</v>
          </cell>
          <cell r="G3096">
            <v>0.2</v>
          </cell>
          <cell r="H3096">
            <v>54</v>
          </cell>
          <cell r="I3096">
            <v>78.3</v>
          </cell>
          <cell r="J3096">
            <v>15.66</v>
          </cell>
          <cell r="K3096">
            <v>139</v>
          </cell>
          <cell r="L3096">
            <v>10883.699999999999</v>
          </cell>
        </row>
        <row r="3097">
          <cell r="C3097">
            <v>1010972</v>
          </cell>
          <cell r="D3097" t="str">
            <v>Tubo De Pvc De Fofo  Ø=200,0Mm</v>
          </cell>
          <cell r="E3097" t="str">
            <v>MAT.</v>
          </cell>
          <cell r="F3097" t="str">
            <v>m</v>
          </cell>
          <cell r="G3097">
            <v>1.05</v>
          </cell>
          <cell r="H3097">
            <v>67.08</v>
          </cell>
          <cell r="I3097">
            <v>67.08</v>
          </cell>
          <cell r="J3097">
            <v>70.433999999999997</v>
          </cell>
          <cell r="K3097">
            <v>729.75</v>
          </cell>
          <cell r="L3097">
            <v>48951.63</v>
          </cell>
        </row>
        <row r="3098"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</row>
        <row r="3099"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</row>
        <row r="3100"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</row>
        <row r="3101"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</row>
        <row r="3102"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</row>
        <row r="3103"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</row>
        <row r="3104"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</row>
        <row r="3105"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</row>
        <row r="3106"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</row>
        <row r="3107"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</row>
        <row r="3108"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</row>
        <row r="3109"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</row>
        <row r="3110"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</row>
        <row r="3111"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</row>
        <row r="3112"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</row>
        <row r="3113"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</row>
        <row r="3114"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</row>
        <row r="3115"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</row>
        <row r="3116"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</row>
        <row r="3117"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</row>
        <row r="3118"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</row>
        <row r="3119"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</row>
        <row r="3120"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</row>
        <row r="3121"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</row>
        <row r="3122"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</row>
        <row r="3123"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</row>
        <row r="3124">
          <cell r="F3124" t="str">
            <v>TOTAL (C/taxa):</v>
          </cell>
          <cell r="I3124">
            <v>0.87316250035048548</v>
          </cell>
          <cell r="J3124">
            <v>85.638249999999999</v>
          </cell>
          <cell r="L3124">
            <v>68164.383749999994</v>
          </cell>
        </row>
        <row r="3125">
          <cell r="F3125" t="str">
            <v>BDI (%) EMPREITADA:</v>
          </cell>
          <cell r="I3125">
            <v>0.45</v>
          </cell>
          <cell r="J3125">
            <v>0</v>
          </cell>
          <cell r="L3125">
            <v>0</v>
          </cell>
        </row>
        <row r="3126">
          <cell r="F3126" t="str">
            <v>BDI (%) EQUIPAMENTOS:</v>
          </cell>
          <cell r="I3126">
            <v>0.45</v>
          </cell>
          <cell r="J3126">
            <v>0</v>
          </cell>
        </row>
        <row r="3127">
          <cell r="F3127" t="str">
            <v>BDI (%) MÃO DE OBRA:</v>
          </cell>
          <cell r="I3127">
            <v>0.45</v>
          </cell>
          <cell r="J3127">
            <v>12.44</v>
          </cell>
        </row>
        <row r="3128">
          <cell r="F3128" t="str">
            <v>BDI (%) MATERIAL:</v>
          </cell>
          <cell r="J3128">
            <v>0</v>
          </cell>
        </row>
        <row r="3129">
          <cell r="F3129" t="str">
            <v>TOTAL TAXA:</v>
          </cell>
          <cell r="I3129">
            <v>0.12683749964951455</v>
          </cell>
          <cell r="J3129">
            <v>12.44</v>
          </cell>
        </row>
        <row r="3130">
          <cell r="C3130" t="str">
            <v>PREÇO TOTAL (c/ taxa):</v>
          </cell>
          <cell r="I3130">
            <v>1</v>
          </cell>
          <cell r="J3130">
            <v>98.078249999999997</v>
          </cell>
        </row>
        <row r="3131">
          <cell r="C3131" t="str">
            <v>Obs.</v>
          </cell>
        </row>
        <row r="3135">
          <cell r="C3135" t="str">
            <v>cód - serv</v>
          </cell>
          <cell r="D3135" t="str">
            <v>Descrição</v>
          </cell>
          <cell r="F3135" t="str">
            <v>unidade</v>
          </cell>
          <cell r="G3135" t="str">
            <v>Quantidade do Serviço</v>
          </cell>
          <cell r="I3135" t="str">
            <v>Valor Unitario do Serviço</v>
          </cell>
          <cell r="K3135" t="str">
            <v>Valor Total</v>
          </cell>
        </row>
        <row r="3136">
          <cell r="C3136">
            <v>332601</v>
          </cell>
          <cell r="D3136" t="str">
            <v>ÁGUA - REATERRO E COMPACTAÇÃO DE VALA EM MATERIAL DE 1A CATEGORIA</v>
          </cell>
          <cell r="E3136" t="e">
            <v>#NAME?</v>
          </cell>
          <cell r="F3136" t="str">
            <v>M3</v>
          </cell>
          <cell r="G3136">
            <v>8855.2691999999988</v>
          </cell>
          <cell r="I3136">
            <v>8.0022599999999997</v>
          </cell>
          <cell r="K3136">
            <v>70862.166508391994</v>
          </cell>
        </row>
        <row r="3138">
          <cell r="C3138" t="str">
            <v>cód - comp.</v>
          </cell>
          <cell r="D3138" t="str">
            <v>componentes</v>
          </cell>
          <cell r="E3138" t="str">
            <v>desig.</v>
          </cell>
          <cell r="F3138" t="str">
            <v>unidade</v>
          </cell>
          <cell r="G3138" t="str">
            <v>coef.</v>
          </cell>
          <cell r="H3138" t="str">
            <v>Valor Unitário</v>
          </cell>
          <cell r="I3138" t="str">
            <v>Valor unit. c/ BDI</v>
          </cell>
          <cell r="J3138" t="str">
            <v>Custo p/ Serv. X comp</v>
          </cell>
          <cell r="K3138" t="str">
            <v>Quant. Total x comp.</v>
          </cell>
          <cell r="L3138" t="str">
            <v>Quant. Total x comp.</v>
          </cell>
        </row>
        <row r="3139">
          <cell r="C3139">
            <v>3000685</v>
          </cell>
          <cell r="D3139" t="str">
            <v>LOCACAO DE RETROESCAVADEIRA</v>
          </cell>
          <cell r="E3139" t="str">
            <v>EQ.</v>
          </cell>
          <cell r="F3139" t="str">
            <v>h</v>
          </cell>
          <cell r="G3139">
            <v>5.6000000000000001E-2</v>
          </cell>
          <cell r="H3139">
            <v>71.400000000000006</v>
          </cell>
          <cell r="I3139">
            <v>103.53</v>
          </cell>
          <cell r="J3139">
            <v>5.7976800000000006</v>
          </cell>
          <cell r="K3139">
            <v>495.9</v>
          </cell>
          <cell r="L3139">
            <v>51340.526999999995</v>
          </cell>
        </row>
        <row r="3140">
          <cell r="C3140">
            <v>3000702</v>
          </cell>
          <cell r="D3140" t="str">
            <v>Fornecimento de mão de obra - servente</v>
          </cell>
          <cell r="E3140" t="str">
            <v>M.O.</v>
          </cell>
          <cell r="F3140" t="str">
            <v>h</v>
          </cell>
          <cell r="G3140">
            <v>5.6000000000000001E-2</v>
          </cell>
          <cell r="H3140">
            <v>11.02</v>
          </cell>
          <cell r="I3140">
            <v>15.978999999999999</v>
          </cell>
          <cell r="J3140">
            <v>0.89482399999999995</v>
          </cell>
          <cell r="K3140">
            <v>495.9</v>
          </cell>
          <cell r="L3140">
            <v>7923.9860999999992</v>
          </cell>
        </row>
        <row r="3141">
          <cell r="C3141">
            <v>3002216</v>
          </cell>
          <cell r="D3141" t="str">
            <v>Locacao de placa vibratoria</v>
          </cell>
          <cell r="E3141" t="str">
            <v>EQ.</v>
          </cell>
          <cell r="F3141" t="str">
            <v>h</v>
          </cell>
          <cell r="G3141">
            <v>5.6000000000000001E-2</v>
          </cell>
          <cell r="H3141">
            <v>16.13</v>
          </cell>
          <cell r="I3141">
            <v>23.388499999999997</v>
          </cell>
          <cell r="J3141">
            <v>1.3097559999999999</v>
          </cell>
          <cell r="K3141">
            <v>495.9</v>
          </cell>
          <cell r="L3141">
            <v>11598.357149999998</v>
          </cell>
        </row>
        <row r="3142"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</row>
        <row r="3143"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</row>
        <row r="3144"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</row>
        <row r="3145"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</row>
        <row r="3146"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</row>
        <row r="3147"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</row>
        <row r="3148"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</row>
        <row r="3149"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</row>
        <row r="3150"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</row>
        <row r="3151"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</row>
        <row r="3152"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</row>
        <row r="3153"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</row>
        <row r="3154"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</row>
        <row r="3155"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</row>
        <row r="3156"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</row>
        <row r="3157"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</row>
        <row r="3158"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</row>
        <row r="3159"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</row>
        <row r="3160"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</row>
        <row r="3161"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</row>
        <row r="3162"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</row>
        <row r="3163"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</row>
        <row r="3164"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</row>
        <row r="3165"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</row>
        <row r="3166"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</row>
        <row r="3167"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</row>
        <row r="3168">
          <cell r="F3168" t="str">
            <v>TOTAL (C/taxa):</v>
          </cell>
          <cell r="I3168">
            <v>0.55012708909732999</v>
          </cell>
          <cell r="J3168">
            <v>4.4022600000000001</v>
          </cell>
          <cell r="L3168">
            <v>70862.870249999993</v>
          </cell>
        </row>
        <row r="3169">
          <cell r="F3169" t="str">
            <v>BDI (%) EMPREITADA:</v>
          </cell>
          <cell r="I3169">
            <v>0.45</v>
          </cell>
          <cell r="J3169">
            <v>0</v>
          </cell>
          <cell r="L3169">
            <v>0.70374160799838137</v>
          </cell>
        </row>
        <row r="3170">
          <cell r="F3170" t="str">
            <v>BDI (%) EQUIPAMENTOS:</v>
          </cell>
          <cell r="I3170">
            <v>0.45</v>
          </cell>
          <cell r="J3170">
            <v>3.2</v>
          </cell>
        </row>
        <row r="3171">
          <cell r="F3171" t="str">
            <v>BDI (%) MÃO DE OBRA:</v>
          </cell>
          <cell r="I3171">
            <v>0.45</v>
          </cell>
          <cell r="J3171">
            <v>0.4</v>
          </cell>
        </row>
        <row r="3172">
          <cell r="F3172" t="str">
            <v>BDI (%) MATERIAL:</v>
          </cell>
          <cell r="J3172">
            <v>0</v>
          </cell>
        </row>
        <row r="3173">
          <cell r="F3173" t="str">
            <v>TOTAL TAXA:</v>
          </cell>
          <cell r="I3173">
            <v>0.44987291090267001</v>
          </cell>
          <cell r="J3173">
            <v>3.6</v>
          </cell>
        </row>
        <row r="3174">
          <cell r="C3174" t="str">
            <v>PREÇO TOTAL (c/ taxa):</v>
          </cell>
          <cell r="I3174">
            <v>1</v>
          </cell>
          <cell r="J3174">
            <v>8.0022599999999997</v>
          </cell>
        </row>
        <row r="3175">
          <cell r="C3175" t="str">
            <v>Obs.</v>
          </cell>
        </row>
        <row r="3179">
          <cell r="C3179" t="str">
            <v>cód - serv</v>
          </cell>
          <cell r="D3179" t="str">
            <v>Descrição</v>
          </cell>
          <cell r="F3179" t="str">
            <v>unidade</v>
          </cell>
          <cell r="G3179" t="str">
            <v>Quantidade do Serviço</v>
          </cell>
          <cell r="I3179" t="str">
            <v>Valor Unitario do Serviço</v>
          </cell>
          <cell r="K3179" t="str">
            <v>Valor Total</v>
          </cell>
        </row>
        <row r="3180">
          <cell r="C3180">
            <v>332805</v>
          </cell>
          <cell r="D3180" t="str">
            <v>RAMAIS DOMICILIARES</v>
          </cell>
          <cell r="E3180" t="e">
            <v>#NAME?</v>
          </cell>
          <cell r="F3180" t="str">
            <v>UN</v>
          </cell>
          <cell r="G3180">
            <v>436</v>
          </cell>
          <cell r="I3180">
            <v>57.9895</v>
          </cell>
          <cell r="K3180">
            <v>25283.421999999999</v>
          </cell>
        </row>
        <row r="3182">
          <cell r="C3182" t="str">
            <v>cód - comp.</v>
          </cell>
          <cell r="D3182" t="str">
            <v>componentes</v>
          </cell>
          <cell r="E3182" t="str">
            <v>desig.</v>
          </cell>
          <cell r="F3182" t="str">
            <v>unidade</v>
          </cell>
          <cell r="G3182" t="str">
            <v>coef.</v>
          </cell>
          <cell r="H3182" t="str">
            <v>Valor Unitário</v>
          </cell>
          <cell r="I3182" t="str">
            <v>Valor unit. c/ BDI</v>
          </cell>
          <cell r="J3182" t="str">
            <v>Custo p/ Serv. X comp</v>
          </cell>
          <cell r="K3182" t="str">
            <v>Quant. Total x comp.</v>
          </cell>
          <cell r="L3182" t="str">
            <v>Quant. Total x comp.</v>
          </cell>
        </row>
        <row r="3183">
          <cell r="C3183">
            <v>1006972</v>
          </cell>
          <cell r="D3183" t="str">
            <v>Colar tomada c/trava pp p/pba dn 50mmx1/2"</v>
          </cell>
          <cell r="E3183" t="str">
            <v>MAT.</v>
          </cell>
          <cell r="F3183" t="str">
            <v xml:space="preserve">UN </v>
          </cell>
          <cell r="G3183">
            <v>1</v>
          </cell>
          <cell r="H3183">
            <v>30</v>
          </cell>
          <cell r="I3183">
            <v>30</v>
          </cell>
          <cell r="J3183">
            <v>30</v>
          </cell>
          <cell r="K3183">
            <v>436</v>
          </cell>
          <cell r="L3183">
            <v>13080</v>
          </cell>
        </row>
        <row r="3184">
          <cell r="C3184">
            <v>1007998</v>
          </cell>
          <cell r="D3184" t="str">
            <v>Tubo em pead pe 80 de 20mm cor azul bobina 100m</v>
          </cell>
          <cell r="E3184" t="str">
            <v>MAT.</v>
          </cell>
          <cell r="F3184" t="str">
            <v>m</v>
          </cell>
          <cell r="G3184">
            <v>5</v>
          </cell>
          <cell r="H3184">
            <v>4</v>
          </cell>
          <cell r="I3184">
            <v>4</v>
          </cell>
          <cell r="J3184">
            <v>20</v>
          </cell>
          <cell r="K3184">
            <v>2180</v>
          </cell>
          <cell r="L3184">
            <v>8720</v>
          </cell>
        </row>
        <row r="3185">
          <cell r="C3185">
            <v>3000702</v>
          </cell>
          <cell r="D3185" t="str">
            <v>Fornecimento de mão de obra - servente</v>
          </cell>
          <cell r="E3185" t="str">
            <v>M.O.</v>
          </cell>
          <cell r="F3185" t="str">
            <v>h</v>
          </cell>
          <cell r="G3185">
            <v>0.5</v>
          </cell>
          <cell r="H3185">
            <v>11.02</v>
          </cell>
          <cell r="I3185">
            <v>15.978999999999999</v>
          </cell>
          <cell r="J3185">
            <v>7.9894999999999996</v>
          </cell>
          <cell r="K3185">
            <v>218</v>
          </cell>
          <cell r="L3185">
            <v>3483.422</v>
          </cell>
        </row>
        <row r="3186"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</row>
        <row r="3187"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</row>
        <row r="3188"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</row>
        <row r="3189"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</row>
        <row r="3190"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</row>
        <row r="3191"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</row>
        <row r="3192"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</row>
        <row r="3193"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</row>
        <row r="3194"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</row>
        <row r="3195"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</row>
        <row r="3196"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</row>
        <row r="3197"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</row>
        <row r="3198"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</row>
        <row r="3199"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</row>
        <row r="3200"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</row>
        <row r="3201"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</row>
        <row r="3202"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</row>
        <row r="3203"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</row>
        <row r="3204"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</row>
        <row r="3205"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</row>
        <row r="3206"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</row>
        <row r="3207"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</row>
        <row r="3208"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</row>
        <row r="3209"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</row>
        <row r="3210"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</row>
        <row r="3211"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</row>
        <row r="3212">
          <cell r="F3212" t="str">
            <v>TOTAL (C/taxa):</v>
          </cell>
          <cell r="I3212">
            <v>0.93791979582510621</v>
          </cell>
          <cell r="J3212">
            <v>54.389499999999998</v>
          </cell>
          <cell r="L3212">
            <v>25283.421999999999</v>
          </cell>
        </row>
        <row r="3213">
          <cell r="F3213" t="str">
            <v>BDI (%) EMPREITADA:</v>
          </cell>
          <cell r="I3213">
            <v>0.45</v>
          </cell>
          <cell r="J3213">
            <v>0</v>
          </cell>
          <cell r="L3213">
            <v>0</v>
          </cell>
        </row>
        <row r="3214">
          <cell r="F3214" t="str">
            <v>BDI (%) EQUIPAMENTOS:</v>
          </cell>
          <cell r="I3214">
            <v>0.45</v>
          </cell>
          <cell r="J3214">
            <v>0</v>
          </cell>
        </row>
        <row r="3215">
          <cell r="F3215" t="str">
            <v>BDI (%) MÃO DE OBRA:</v>
          </cell>
          <cell r="I3215">
            <v>0.45</v>
          </cell>
          <cell r="J3215">
            <v>3.6</v>
          </cell>
        </row>
        <row r="3216">
          <cell r="F3216" t="str">
            <v>BDI (%) MATERIAL:</v>
          </cell>
          <cell r="J3216">
            <v>0</v>
          </cell>
        </row>
        <row r="3217">
          <cell r="F3217" t="str">
            <v>TOTAL TAXA:</v>
          </cell>
          <cell r="I3217">
            <v>6.2080204174893731E-2</v>
          </cell>
          <cell r="J3217">
            <v>3.6</v>
          </cell>
        </row>
        <row r="3218">
          <cell r="C3218" t="str">
            <v>PREÇO TOTAL (c/ taxa):</v>
          </cell>
          <cell r="I3218">
            <v>0.99999999999999989</v>
          </cell>
          <cell r="J3218">
            <v>57.9895</v>
          </cell>
        </row>
        <row r="3219">
          <cell r="C3219" t="str">
            <v>Obs.</v>
          </cell>
        </row>
        <row r="3223">
          <cell r="C3223" t="str">
            <v>cód - serv</v>
          </cell>
          <cell r="D3223" t="str">
            <v>Descrição</v>
          </cell>
          <cell r="F3223" t="str">
            <v>unidade</v>
          </cell>
          <cell r="G3223" t="str">
            <v>Quantidade do Serviço</v>
          </cell>
          <cell r="I3223" t="str">
            <v>Valor Unitario do Serviço</v>
          </cell>
          <cell r="K3223" t="str">
            <v>Valor Total</v>
          </cell>
        </row>
        <row r="3224">
          <cell r="C3224">
            <v>334640</v>
          </cell>
          <cell r="D3224" t="str">
            <v>ÁGUA - CAIXA DE VENTOSA</v>
          </cell>
          <cell r="E3224" t="e">
            <v>#NAME?</v>
          </cell>
          <cell r="F3224" t="str">
            <v>UN</v>
          </cell>
          <cell r="G3224">
            <v>7</v>
          </cell>
          <cell r="I3224">
            <v>145</v>
          </cell>
          <cell r="K3224">
            <v>1015</v>
          </cell>
        </row>
        <row r="3226">
          <cell r="C3226" t="str">
            <v>cód - comp.</v>
          </cell>
          <cell r="D3226" t="str">
            <v>componentes</v>
          </cell>
          <cell r="E3226" t="str">
            <v>desig.</v>
          </cell>
          <cell r="F3226" t="str">
            <v>unidade</v>
          </cell>
          <cell r="G3226" t="str">
            <v>coef.</v>
          </cell>
          <cell r="H3226" t="str">
            <v>Valor Unitário</v>
          </cell>
          <cell r="I3226" t="str">
            <v>Valor unit. c/ BDI</v>
          </cell>
          <cell r="J3226" t="str">
            <v>Custo p/ Serv. X comp</v>
          </cell>
          <cell r="K3226" t="str">
            <v>Quant. Total x comp.</v>
          </cell>
          <cell r="L3226" t="str">
            <v>Quant. Total x comp.</v>
          </cell>
        </row>
        <row r="3227">
          <cell r="C3227">
            <v>3001178</v>
          </cell>
          <cell r="D3227" t="str">
            <v>Instal.Mecânica-Bombas,Conexões,Válvulas</v>
          </cell>
          <cell r="E3227" t="str">
            <v>M.O.</v>
          </cell>
          <cell r="F3227" t="str">
            <v>h</v>
          </cell>
          <cell r="G3227">
            <v>1</v>
          </cell>
          <cell r="H3227">
            <v>100</v>
          </cell>
          <cell r="I3227">
            <v>145</v>
          </cell>
          <cell r="J3227">
            <v>145</v>
          </cell>
          <cell r="K3227">
            <v>7</v>
          </cell>
          <cell r="L3227">
            <v>1015</v>
          </cell>
        </row>
        <row r="3228"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</row>
        <row r="3229"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</row>
        <row r="3230"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</row>
        <row r="3231"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</row>
        <row r="3232"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</row>
        <row r="3233"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</row>
        <row r="3234"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</row>
        <row r="3235"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</row>
        <row r="3236"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</row>
        <row r="3237"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</row>
        <row r="3238"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</row>
        <row r="3239"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</row>
        <row r="3240"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</row>
        <row r="3241"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</row>
        <row r="3242"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</row>
        <row r="3243"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</row>
        <row r="3244"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</row>
        <row r="3245"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</row>
        <row r="3246"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</row>
        <row r="3247"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</row>
        <row r="3248"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</row>
        <row r="3249"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</row>
        <row r="3250"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</row>
        <row r="3251"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</row>
        <row r="3252"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</row>
        <row r="3253"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</row>
        <row r="3254"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</row>
        <row r="3255"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</row>
        <row r="3256">
          <cell r="F3256" t="str">
            <v>TOTAL (C/taxa):</v>
          </cell>
          <cell r="I3256">
            <v>0.55000000000000004</v>
          </cell>
          <cell r="J3256">
            <v>79.75</v>
          </cell>
          <cell r="L3256">
            <v>1015</v>
          </cell>
        </row>
        <row r="3257">
          <cell r="F3257" t="str">
            <v>BDI (%) EMPREITADA:</v>
          </cell>
          <cell r="I3257">
            <v>0.45</v>
          </cell>
          <cell r="J3257">
            <v>0</v>
          </cell>
          <cell r="L3257">
            <v>0</v>
          </cell>
        </row>
        <row r="3258">
          <cell r="F3258" t="str">
            <v>BDI (%) EQUIPAMENTOS:</v>
          </cell>
          <cell r="I3258">
            <v>0.45</v>
          </cell>
          <cell r="J3258">
            <v>0</v>
          </cell>
        </row>
        <row r="3259">
          <cell r="F3259" t="str">
            <v>BDI (%) MÃO DE OBRA:</v>
          </cell>
          <cell r="I3259">
            <v>0.45</v>
          </cell>
          <cell r="J3259">
            <v>65.25</v>
          </cell>
        </row>
        <row r="3260">
          <cell r="F3260" t="str">
            <v>BDI (%) MATERIAL:</v>
          </cell>
          <cell r="J3260">
            <v>0</v>
          </cell>
        </row>
        <row r="3261">
          <cell r="F3261" t="str">
            <v>TOTAL TAXA:</v>
          </cell>
          <cell r="I3261">
            <v>0.45</v>
          </cell>
          <cell r="J3261">
            <v>65.25</v>
          </cell>
        </row>
        <row r="3262">
          <cell r="C3262" t="str">
            <v>PREÇO TOTAL (c/ taxa):</v>
          </cell>
          <cell r="I3262">
            <v>1</v>
          </cell>
          <cell r="J3262">
            <v>145</v>
          </cell>
        </row>
        <row r="3263">
          <cell r="C3263" t="str">
            <v>Obs.</v>
          </cell>
        </row>
        <row r="3267">
          <cell r="C3267" t="str">
            <v>cód - serv</v>
          </cell>
          <cell r="D3267" t="str">
            <v>Descrição</v>
          </cell>
          <cell r="F3267" t="str">
            <v>unidade</v>
          </cell>
          <cell r="G3267" t="str">
            <v>Quantidade do Serviço</v>
          </cell>
          <cell r="I3267" t="str">
            <v>Valor Unitario do Serviço</v>
          </cell>
          <cell r="K3267" t="str">
            <v>Valor Total</v>
          </cell>
        </row>
        <row r="3268">
          <cell r="C3268">
            <v>335001</v>
          </cell>
          <cell r="D3268" t="str">
            <v>CAIXAS DE MANUTENÇÃO E PROTEÇÃO</v>
          </cell>
          <cell r="E3268" t="e">
            <v>#NAME?</v>
          </cell>
          <cell r="F3268" t="str">
            <v>UN</v>
          </cell>
          <cell r="G3268">
            <v>7</v>
          </cell>
          <cell r="I3268">
            <v>362.5</v>
          </cell>
          <cell r="K3268">
            <v>2537.5</v>
          </cell>
        </row>
        <row r="3270">
          <cell r="C3270" t="str">
            <v>cód - comp.</v>
          </cell>
          <cell r="D3270" t="str">
            <v>componentes</v>
          </cell>
          <cell r="E3270" t="str">
            <v>desig.</v>
          </cell>
          <cell r="F3270" t="str">
            <v>unidade</v>
          </cell>
          <cell r="G3270" t="str">
            <v>coef.</v>
          </cell>
          <cell r="H3270" t="str">
            <v>Valor Unitário</v>
          </cell>
          <cell r="I3270" t="str">
            <v>Valor unit. c/ BDI</v>
          </cell>
          <cell r="J3270" t="str">
            <v>Custo p/ Serv. X comp</v>
          </cell>
          <cell r="K3270" t="str">
            <v>Quant. Total x comp.</v>
          </cell>
          <cell r="L3270" t="str">
            <v>Quant. Total x comp.</v>
          </cell>
        </row>
        <row r="3271">
          <cell r="C3271">
            <v>3003187</v>
          </cell>
          <cell r="D3271" t="str">
            <v>Caixa de passagem</v>
          </cell>
          <cell r="E3271" t="str">
            <v>EMPR.</v>
          </cell>
          <cell r="F3271" t="str">
            <v xml:space="preserve">UN </v>
          </cell>
          <cell r="G3271">
            <v>1</v>
          </cell>
          <cell r="H3271">
            <v>250</v>
          </cell>
          <cell r="I3271">
            <v>362.5</v>
          </cell>
          <cell r="J3271">
            <v>362.5</v>
          </cell>
          <cell r="K3271">
            <v>7</v>
          </cell>
          <cell r="L3271">
            <v>2537.5</v>
          </cell>
        </row>
        <row r="3272"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</row>
        <row r="3273"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</row>
        <row r="3274"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</row>
        <row r="3275"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</row>
        <row r="3276"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</row>
        <row r="3277"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</row>
        <row r="3278"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</row>
        <row r="3279"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</row>
        <row r="3280"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</row>
        <row r="3281"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</row>
        <row r="3282"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</row>
        <row r="3283"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</row>
        <row r="3284"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</row>
        <row r="3285"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</row>
        <row r="3286"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</row>
        <row r="3287"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</row>
        <row r="3288"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</row>
        <row r="3289"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</row>
        <row r="3290"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</row>
        <row r="3291"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</row>
        <row r="3292"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</row>
        <row r="3293"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</row>
        <row r="3294"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</row>
        <row r="3295"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</row>
        <row r="3296"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</row>
        <row r="3297"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</row>
        <row r="3298"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</row>
        <row r="3299"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</row>
        <row r="3300">
          <cell r="F3300" t="str">
            <v>TOTAL (C/taxa):</v>
          </cell>
          <cell r="I3300">
            <v>0.54998620689655175</v>
          </cell>
          <cell r="J3300">
            <v>199.37</v>
          </cell>
          <cell r="L3300">
            <v>2537.5</v>
          </cell>
        </row>
        <row r="3301">
          <cell r="F3301" t="str">
            <v>BDI (%) EMPREITADA:</v>
          </cell>
          <cell r="I3301">
            <v>0.45</v>
          </cell>
          <cell r="J3301">
            <v>163.13</v>
          </cell>
          <cell r="L3301">
            <v>0</v>
          </cell>
        </row>
        <row r="3302">
          <cell r="F3302" t="str">
            <v>BDI (%) EQUIPAMENTOS:</v>
          </cell>
          <cell r="I3302">
            <v>0.45</v>
          </cell>
          <cell r="J3302">
            <v>0</v>
          </cell>
        </row>
        <row r="3303">
          <cell r="F3303" t="str">
            <v>BDI (%) MÃO DE OBRA:</v>
          </cell>
          <cell r="I3303">
            <v>0.45</v>
          </cell>
          <cell r="J3303">
            <v>0</v>
          </cell>
        </row>
        <row r="3304">
          <cell r="F3304" t="str">
            <v>BDI (%) MATERIAL:</v>
          </cell>
          <cell r="J3304">
            <v>0</v>
          </cell>
        </row>
        <row r="3305">
          <cell r="F3305" t="str">
            <v>TOTAL TAXA:</v>
          </cell>
          <cell r="I3305">
            <v>0.45001379310344825</v>
          </cell>
          <cell r="J3305">
            <v>163.13</v>
          </cell>
        </row>
        <row r="3306">
          <cell r="C3306" t="str">
            <v>PREÇO TOTAL (c/ taxa):</v>
          </cell>
          <cell r="I3306">
            <v>1</v>
          </cell>
          <cell r="J3306">
            <v>362.5</v>
          </cell>
        </row>
        <row r="3307">
          <cell r="C3307" t="str">
            <v>Obs.</v>
          </cell>
        </row>
        <row r="3311">
          <cell r="C3311" t="str">
            <v>cód - serv</v>
          </cell>
          <cell r="D3311" t="str">
            <v>Descrição</v>
          </cell>
          <cell r="F3311" t="str">
            <v>unidade</v>
          </cell>
          <cell r="G3311" t="str">
            <v>Quantidade do Serviço</v>
          </cell>
          <cell r="I3311" t="str">
            <v>Valor Unitario do Serviço</v>
          </cell>
          <cell r="K3311" t="str">
            <v>Valor Total</v>
          </cell>
        </row>
        <row r="3312">
          <cell r="C3312">
            <v>336010</v>
          </cell>
          <cell r="D3312" t="str">
            <v>RESERVATÓRIO ELEVADO - CAPACIDADE DE 201 A 400 m³</v>
          </cell>
          <cell r="E3312" t="e">
            <v>#NAME?</v>
          </cell>
          <cell r="F3312" t="str">
            <v>UN</v>
          </cell>
          <cell r="G3312">
            <v>1</v>
          </cell>
          <cell r="I3312">
            <v>322000</v>
          </cell>
          <cell r="K3312">
            <v>322000</v>
          </cell>
        </row>
        <row r="3314">
          <cell r="C3314" t="str">
            <v>cód - comp.</v>
          </cell>
          <cell r="D3314" t="str">
            <v>componentes</v>
          </cell>
          <cell r="E3314" t="str">
            <v>desig.</v>
          </cell>
          <cell r="F3314" t="str">
            <v>unidade</v>
          </cell>
          <cell r="G3314" t="str">
            <v>coef.</v>
          </cell>
          <cell r="H3314" t="str">
            <v>Valor Unitário</v>
          </cell>
          <cell r="I3314" t="str">
            <v>Valor unit. c/ BDI</v>
          </cell>
          <cell r="J3314" t="str">
            <v>Custo p/ Serv. X comp</v>
          </cell>
          <cell r="K3314" t="str">
            <v>Quant. Total x comp.</v>
          </cell>
          <cell r="L3314" t="str">
            <v>Quant. Total x comp.</v>
          </cell>
        </row>
        <row r="3315">
          <cell r="C3315">
            <v>3001074</v>
          </cell>
          <cell r="D3315" t="str">
            <v>Instalação De Reservatório Elevado</v>
          </cell>
          <cell r="E3315" t="str">
            <v>EMPR.</v>
          </cell>
          <cell r="F3315" t="str">
            <v xml:space="preserve">UN </v>
          </cell>
          <cell r="G3315">
            <v>1</v>
          </cell>
          <cell r="H3315">
            <v>222068.96551724139</v>
          </cell>
          <cell r="I3315">
            <v>322000</v>
          </cell>
          <cell r="J3315">
            <v>322000</v>
          </cell>
          <cell r="K3315">
            <v>1</v>
          </cell>
          <cell r="L3315">
            <v>322000</v>
          </cell>
        </row>
        <row r="3316"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</row>
        <row r="3317"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</row>
        <row r="3318"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</row>
        <row r="3319"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</row>
        <row r="3320"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</row>
        <row r="3321"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</row>
        <row r="3322"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</row>
        <row r="3323"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</row>
        <row r="3324"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</row>
        <row r="3325"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</row>
        <row r="3326"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</row>
        <row r="3327"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</row>
        <row r="3328"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</row>
        <row r="3329"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</row>
        <row r="3330"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</row>
        <row r="3331"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</row>
        <row r="3332"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</row>
        <row r="3333"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</row>
        <row r="3334"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</row>
        <row r="3335">
          <cell r="D3335">
            <v>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</row>
        <row r="3336"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</row>
        <row r="3337"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</row>
        <row r="3338"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</row>
        <row r="3339"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</row>
        <row r="3340"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</row>
        <row r="3341"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</row>
        <row r="3342"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</row>
        <row r="3343"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</row>
        <row r="3344">
          <cell r="F3344" t="str">
            <v>TOTAL (C/taxa):</v>
          </cell>
          <cell r="I3344">
            <v>0.55000000000000004</v>
          </cell>
          <cell r="J3344">
            <v>177100</v>
          </cell>
          <cell r="L3344">
            <v>322000</v>
          </cell>
        </row>
        <row r="3345">
          <cell r="F3345" t="str">
            <v>BDI (%) EMPREITADA:</v>
          </cell>
          <cell r="I3345">
            <v>0.45</v>
          </cell>
          <cell r="J3345">
            <v>144900</v>
          </cell>
          <cell r="L3345">
            <v>0</v>
          </cell>
        </row>
        <row r="3346">
          <cell r="F3346" t="str">
            <v>BDI (%) EQUIPAMENTOS:</v>
          </cell>
          <cell r="I3346">
            <v>0.45</v>
          </cell>
          <cell r="J3346">
            <v>0</v>
          </cell>
        </row>
        <row r="3347">
          <cell r="F3347" t="str">
            <v>BDI (%) MÃO DE OBRA:</v>
          </cell>
          <cell r="I3347">
            <v>0.45</v>
          </cell>
          <cell r="J3347">
            <v>0</v>
          </cell>
        </row>
        <row r="3348">
          <cell r="F3348" t="str">
            <v>BDI (%) MATERIAL:</v>
          </cell>
          <cell r="J3348">
            <v>0</v>
          </cell>
        </row>
        <row r="3349">
          <cell r="F3349" t="str">
            <v>TOTAL TAXA:</v>
          </cell>
          <cell r="I3349">
            <v>0.45</v>
          </cell>
          <cell r="J3349">
            <v>144900</v>
          </cell>
        </row>
        <row r="3350">
          <cell r="C3350" t="str">
            <v>PREÇO TOTAL (c/ taxa):</v>
          </cell>
          <cell r="I3350">
            <v>1</v>
          </cell>
          <cell r="J3350">
            <v>322000</v>
          </cell>
        </row>
        <row r="3351">
          <cell r="C3351" t="str">
            <v>Obs.</v>
          </cell>
        </row>
        <row r="3355">
          <cell r="C3355" t="str">
            <v>cód - serv</v>
          </cell>
          <cell r="D3355" t="str">
            <v>Descrição</v>
          </cell>
          <cell r="F3355" t="str">
            <v>unidade</v>
          </cell>
          <cell r="G3355" t="str">
            <v>Quantidade do Serviço</v>
          </cell>
          <cell r="I3355" t="str">
            <v>Valor Unitario do Serviço</v>
          </cell>
          <cell r="K3355" t="str">
            <v>Valor Total</v>
          </cell>
        </row>
        <row r="3356">
          <cell r="C3356">
            <v>337005</v>
          </cell>
          <cell r="D3356" t="str">
            <v>POÇO ARTESIANO</v>
          </cell>
          <cell r="E3356" t="e">
            <v>#NAME?</v>
          </cell>
          <cell r="F3356" t="str">
            <v>UN</v>
          </cell>
          <cell r="G3356">
            <v>1</v>
          </cell>
          <cell r="I3356">
            <v>300000.00000000006</v>
          </cell>
          <cell r="K3356">
            <v>300000.00000000006</v>
          </cell>
        </row>
        <row r="3358">
          <cell r="C3358" t="str">
            <v>cód - comp.</v>
          </cell>
          <cell r="D3358" t="str">
            <v>componentes</v>
          </cell>
          <cell r="E3358" t="str">
            <v>desig.</v>
          </cell>
          <cell r="F3358" t="str">
            <v>unidade</v>
          </cell>
          <cell r="G3358" t="str">
            <v>coef.</v>
          </cell>
          <cell r="H3358" t="str">
            <v>Valor Unitário</v>
          </cell>
          <cell r="I3358" t="str">
            <v>Valor unit. c/ BDI</v>
          </cell>
          <cell r="J3358" t="str">
            <v>Custo p/ Serv. X comp</v>
          </cell>
          <cell r="K3358" t="str">
            <v>Quant. Total x comp.</v>
          </cell>
          <cell r="L3358" t="str">
            <v>Quant. Total x comp.</v>
          </cell>
        </row>
        <row r="3359">
          <cell r="C3359">
            <v>3000810</v>
          </cell>
          <cell r="D3359" t="str">
            <v>Poço Artesiano-Empreitada</v>
          </cell>
          <cell r="E3359" t="str">
            <v>EMPR.</v>
          </cell>
          <cell r="F3359" t="str">
            <v xml:space="preserve">UN </v>
          </cell>
          <cell r="G3359">
            <v>1</v>
          </cell>
          <cell r="H3359">
            <v>137931.03448275864</v>
          </cell>
          <cell r="I3359">
            <v>200000.00000000003</v>
          </cell>
          <cell r="J3359">
            <v>200000.00000000003</v>
          </cell>
          <cell r="K3359">
            <v>1</v>
          </cell>
          <cell r="L3359">
            <v>200000.00000000003</v>
          </cell>
        </row>
        <row r="3360">
          <cell r="C3360">
            <v>3002013</v>
          </cell>
          <cell r="D3360" t="str">
            <v>Bombeamento-01</v>
          </cell>
          <cell r="E3360" t="str">
            <v>EMPR.</v>
          </cell>
          <cell r="F3360" t="str">
            <v xml:space="preserve">UN </v>
          </cell>
          <cell r="G3360">
            <v>1</v>
          </cell>
          <cell r="H3360">
            <v>68965.517241379319</v>
          </cell>
          <cell r="I3360">
            <v>100000.00000000001</v>
          </cell>
          <cell r="J3360">
            <v>100000.00000000001</v>
          </cell>
          <cell r="K3360">
            <v>1</v>
          </cell>
          <cell r="L3360">
            <v>100000.00000000001</v>
          </cell>
        </row>
        <row r="3361"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</row>
        <row r="3362"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</row>
        <row r="3363"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</row>
        <row r="3364"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</row>
        <row r="3365"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</row>
        <row r="3366"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</row>
        <row r="3367"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</row>
        <row r="3368"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</row>
        <row r="3369"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</row>
        <row r="3370"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</row>
        <row r="3371"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</row>
        <row r="3372"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</row>
        <row r="3373"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</row>
        <row r="3374"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</row>
        <row r="3375"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</row>
        <row r="3376"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</row>
        <row r="3377"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</row>
        <row r="3378"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</row>
        <row r="3379"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</row>
        <row r="3380"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</row>
        <row r="3381"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</row>
        <row r="3382"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</row>
        <row r="3383"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</row>
        <row r="3384"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</row>
        <row r="3385"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</row>
        <row r="3386"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</row>
        <row r="3387"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</row>
        <row r="3388">
          <cell r="F3388" t="str">
            <v>TOTAL (C/taxa):</v>
          </cell>
          <cell r="I3388">
            <v>0.55000000000000004</v>
          </cell>
          <cell r="J3388">
            <v>165000.00000000006</v>
          </cell>
          <cell r="L3388">
            <v>300000.00000000006</v>
          </cell>
        </row>
        <row r="3389">
          <cell r="F3389" t="str">
            <v>BDI (%) EMPREITADA:</v>
          </cell>
          <cell r="I3389">
            <v>0.45</v>
          </cell>
          <cell r="J3389">
            <v>135000</v>
          </cell>
          <cell r="L3389">
            <v>0</v>
          </cell>
        </row>
        <row r="3390">
          <cell r="F3390" t="str">
            <v>BDI (%) EQUIPAMENTOS:</v>
          </cell>
          <cell r="I3390">
            <v>0.45</v>
          </cell>
          <cell r="J3390">
            <v>0</v>
          </cell>
        </row>
        <row r="3391">
          <cell r="F3391" t="str">
            <v>BDI (%) MÃO DE OBRA:</v>
          </cell>
          <cell r="I3391">
            <v>0.45</v>
          </cell>
          <cell r="J3391">
            <v>0</v>
          </cell>
        </row>
        <row r="3392">
          <cell r="F3392" t="str">
            <v>BDI (%) MATERIAL:</v>
          </cell>
          <cell r="J3392">
            <v>0</v>
          </cell>
        </row>
        <row r="3393">
          <cell r="F3393" t="str">
            <v>TOTAL TAXA:</v>
          </cell>
          <cell r="I3393">
            <v>0.4499999999999999</v>
          </cell>
          <cell r="J3393">
            <v>135000</v>
          </cell>
        </row>
        <row r="3394">
          <cell r="C3394" t="str">
            <v>PREÇO TOTAL (c/ taxa):</v>
          </cell>
          <cell r="I3394">
            <v>1</v>
          </cell>
          <cell r="J3394">
            <v>300000.00000000006</v>
          </cell>
        </row>
        <row r="3395">
          <cell r="C3395" t="str">
            <v>Obs.</v>
          </cell>
        </row>
        <row r="3399">
          <cell r="C3399" t="str">
            <v>cód - serv</v>
          </cell>
          <cell r="D3399" t="str">
            <v>Descrição</v>
          </cell>
          <cell r="F3399" t="str">
            <v>unidade</v>
          </cell>
          <cell r="G3399" t="str">
            <v>Quantidade do Serviço</v>
          </cell>
          <cell r="I3399" t="str">
            <v>Valor Unitario do Serviço</v>
          </cell>
          <cell r="K3399" t="str">
            <v>Valor Total</v>
          </cell>
        </row>
        <row r="3400">
          <cell r="C3400">
            <v>338001</v>
          </cell>
          <cell r="D3400" t="str">
            <v>ESTAÇÃO DE TRATAMENTO DE ÁGUA 40 M3/H</v>
          </cell>
          <cell r="E3400" t="e">
            <v>#NAME?</v>
          </cell>
          <cell r="F3400" t="str">
            <v>UN</v>
          </cell>
          <cell r="G3400">
            <v>1</v>
          </cell>
          <cell r="I3400">
            <v>140000</v>
          </cell>
          <cell r="K3400">
            <v>140000</v>
          </cell>
        </row>
        <row r="3402">
          <cell r="C3402" t="str">
            <v>cód - comp.</v>
          </cell>
          <cell r="D3402" t="str">
            <v>componentes</v>
          </cell>
          <cell r="E3402" t="str">
            <v>desig.</v>
          </cell>
          <cell r="F3402" t="str">
            <v>unidade</v>
          </cell>
          <cell r="G3402" t="str">
            <v>coef.</v>
          </cell>
          <cell r="H3402" t="str">
            <v>Valor Unitário</v>
          </cell>
          <cell r="I3402" t="str">
            <v>Valor unit. c/ BDI</v>
          </cell>
          <cell r="J3402" t="str">
            <v>Custo p/ Serv. X comp</v>
          </cell>
          <cell r="K3402" t="str">
            <v>Quant. Total x comp.</v>
          </cell>
          <cell r="L3402" t="str">
            <v>Quant. Total x comp.</v>
          </cell>
        </row>
        <row r="3403">
          <cell r="C3403">
            <v>3001583</v>
          </cell>
          <cell r="D3403" t="str">
            <v>Exec.Da Estação De Tratamento De Água</v>
          </cell>
          <cell r="E3403" t="str">
            <v>EMPR.</v>
          </cell>
          <cell r="F3403" t="str">
            <v xml:space="preserve">UN </v>
          </cell>
          <cell r="G3403">
            <v>1</v>
          </cell>
          <cell r="H3403">
            <v>96551.724137931044</v>
          </cell>
          <cell r="I3403">
            <v>140000</v>
          </cell>
          <cell r="J3403">
            <v>140000</v>
          </cell>
          <cell r="K3403">
            <v>1</v>
          </cell>
          <cell r="L3403">
            <v>140000</v>
          </cell>
        </row>
        <row r="3404"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</row>
        <row r="3405"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</row>
        <row r="3406"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</row>
        <row r="3407"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</row>
        <row r="3408"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</row>
        <row r="3409"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</row>
        <row r="3410"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</row>
        <row r="3411"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</row>
        <row r="3412"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</row>
        <row r="3413"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</row>
        <row r="3414"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</row>
        <row r="3415"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</row>
        <row r="3416"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</row>
        <row r="3417"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</row>
        <row r="3418"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</row>
        <row r="3419"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</row>
        <row r="3420"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</row>
        <row r="3421"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</row>
        <row r="3422"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</row>
        <row r="3423"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</row>
        <row r="3424"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</row>
        <row r="3425"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</row>
        <row r="3426"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</row>
        <row r="3427"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</row>
        <row r="3428"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</row>
        <row r="3429"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</row>
        <row r="3430"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</row>
        <row r="3431"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</row>
        <row r="3432">
          <cell r="F3432" t="str">
            <v>TOTAL (C/taxa):</v>
          </cell>
          <cell r="I3432">
            <v>0.55000000000000004</v>
          </cell>
          <cell r="J3432">
            <v>77000</v>
          </cell>
          <cell r="L3432">
            <v>140000</v>
          </cell>
        </row>
        <row r="3433">
          <cell r="F3433" t="str">
            <v>BDI (%) EMPREITADA:</v>
          </cell>
          <cell r="I3433">
            <v>0.45</v>
          </cell>
          <cell r="J3433">
            <v>63000</v>
          </cell>
          <cell r="L3433">
            <v>0</v>
          </cell>
        </row>
        <row r="3434">
          <cell r="F3434" t="str">
            <v>BDI (%) EQUIPAMENTOS:</v>
          </cell>
          <cell r="I3434">
            <v>0.45</v>
          </cell>
          <cell r="J3434">
            <v>0</v>
          </cell>
        </row>
        <row r="3435">
          <cell r="F3435" t="str">
            <v>BDI (%) MÃO DE OBRA:</v>
          </cell>
          <cell r="I3435">
            <v>0.45</v>
          </cell>
          <cell r="J3435">
            <v>0</v>
          </cell>
        </row>
        <row r="3436">
          <cell r="F3436" t="str">
            <v>BDI (%) MATERIAL:</v>
          </cell>
          <cell r="J3436">
            <v>0</v>
          </cell>
        </row>
        <row r="3437">
          <cell r="F3437" t="str">
            <v>TOTAL TAXA:</v>
          </cell>
          <cell r="I3437">
            <v>0.45</v>
          </cell>
          <cell r="J3437">
            <v>63000</v>
          </cell>
        </row>
        <row r="3438">
          <cell r="C3438" t="str">
            <v>PREÇO TOTAL (c/ taxa):</v>
          </cell>
          <cell r="I3438">
            <v>1</v>
          </cell>
          <cell r="J3438">
            <v>140000</v>
          </cell>
        </row>
        <row r="3439">
          <cell r="C3439" t="str">
            <v>Obs.</v>
          </cell>
        </row>
        <row r="3443">
          <cell r="C3443" t="str">
            <v>cód - serv</v>
          </cell>
          <cell r="D3443" t="str">
            <v>Descrição</v>
          </cell>
          <cell r="F3443" t="str">
            <v>unidade</v>
          </cell>
          <cell r="G3443" t="str">
            <v>Quantidade do Serviço</v>
          </cell>
          <cell r="I3443" t="str">
            <v>Valor Unitario do Serviço</v>
          </cell>
          <cell r="K3443" t="str">
            <v>Valor Total</v>
          </cell>
        </row>
        <row r="3444">
          <cell r="C3444">
            <v>334005</v>
          </cell>
          <cell r="D3444" t="str">
            <v>ÁGUA - HIDRANTE DE COLUNA COMPLETO</v>
          </cell>
          <cell r="E3444" t="e">
            <v>#NAME?</v>
          </cell>
          <cell r="F3444" t="str">
            <v>UN</v>
          </cell>
          <cell r="G3444">
            <v>0</v>
          </cell>
          <cell r="I3444">
            <v>2519.7779999999998</v>
          </cell>
          <cell r="K3444">
            <v>0</v>
          </cell>
        </row>
        <row r="3446">
          <cell r="C3446" t="str">
            <v>cód - comp.</v>
          </cell>
          <cell r="D3446" t="str">
            <v>componentes</v>
          </cell>
          <cell r="E3446" t="str">
            <v>desig.</v>
          </cell>
          <cell r="F3446" t="str">
            <v>unidade</v>
          </cell>
          <cell r="G3446" t="str">
            <v>coef.</v>
          </cell>
          <cell r="H3446" t="str">
            <v>Valor Unitário</v>
          </cell>
          <cell r="I3446" t="str">
            <v>Valor unit. c/ BDI</v>
          </cell>
          <cell r="J3446" t="str">
            <v>Custo p/ Serv. X comp</v>
          </cell>
          <cell r="K3446" t="str">
            <v>Quant. Total x comp.</v>
          </cell>
          <cell r="L3446" t="str">
            <v>Quant. Total x comp.</v>
          </cell>
        </row>
        <row r="3447">
          <cell r="C3447">
            <v>1005467</v>
          </cell>
          <cell r="D3447" t="str">
            <v>Hidrante Coluna Completo Fofo Dn 100Mm</v>
          </cell>
          <cell r="E3447" t="str">
            <v>MAT.</v>
          </cell>
          <cell r="F3447" t="str">
            <v xml:space="preserve">UN </v>
          </cell>
          <cell r="G3447">
            <v>0</v>
          </cell>
          <cell r="H3447">
            <v>2500</v>
          </cell>
          <cell r="I3447">
            <v>2500</v>
          </cell>
          <cell r="J3447">
            <v>0</v>
          </cell>
          <cell r="K3447">
            <v>0</v>
          </cell>
          <cell r="L3447">
            <v>0</v>
          </cell>
        </row>
        <row r="3448">
          <cell r="C3448">
            <v>1005468</v>
          </cell>
          <cell r="D3448" t="str">
            <v>Hidrante Coluna Completo Fofo Dn 75Mm</v>
          </cell>
          <cell r="E3448" t="str">
            <v>MAT.</v>
          </cell>
          <cell r="F3448" t="str">
            <v xml:space="preserve">UN </v>
          </cell>
          <cell r="G3448">
            <v>1</v>
          </cell>
          <cell r="H3448">
            <v>2500</v>
          </cell>
          <cell r="I3448">
            <v>2500</v>
          </cell>
          <cell r="J3448">
            <v>2500</v>
          </cell>
          <cell r="K3448">
            <v>0</v>
          </cell>
          <cell r="L3448">
            <v>0</v>
          </cell>
        </row>
        <row r="3449">
          <cell r="C3449">
            <v>3001178</v>
          </cell>
          <cell r="D3449" t="str">
            <v>Instal.Mecânica-Bombas,Conexões,Válvulas</v>
          </cell>
          <cell r="E3449" t="str">
            <v>M.O.</v>
          </cell>
          <cell r="F3449" t="str">
            <v>h</v>
          </cell>
          <cell r="G3449">
            <v>1</v>
          </cell>
          <cell r="H3449">
            <v>13.64</v>
          </cell>
          <cell r="I3449">
            <v>19.777999999999999</v>
          </cell>
          <cell r="J3449">
            <v>19.777999999999999</v>
          </cell>
          <cell r="K3449">
            <v>0</v>
          </cell>
          <cell r="L3449">
            <v>0</v>
          </cell>
        </row>
        <row r="3450"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</row>
        <row r="3451"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</row>
        <row r="3452"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</row>
        <row r="3453"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</row>
        <row r="3454"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</row>
        <row r="3455"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</row>
        <row r="3456"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</row>
        <row r="3457"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</row>
        <row r="3458"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</row>
        <row r="3459"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</row>
        <row r="3460"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</row>
        <row r="3461"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</row>
        <row r="3462"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</row>
        <row r="3463"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</row>
        <row r="3464"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</row>
        <row r="3465"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</row>
        <row r="3466"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</row>
        <row r="3467"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</row>
        <row r="3468"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</row>
        <row r="3469"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</row>
        <row r="3470"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</row>
        <row r="3471"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</row>
        <row r="3472"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</row>
        <row r="3473"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</row>
        <row r="3474"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</row>
        <row r="3475"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</row>
        <row r="3476">
          <cell r="F3476" t="str">
            <v>TOTAL (C/taxa):</v>
          </cell>
          <cell r="I3476">
            <v>1</v>
          </cell>
          <cell r="J3476">
            <v>2510.8779999999997</v>
          </cell>
          <cell r="L3476">
            <v>0</v>
          </cell>
        </row>
        <row r="3477">
          <cell r="F3477" t="str">
            <v>BDI (%) EMPREITADA:</v>
          </cell>
          <cell r="I3477">
            <v>0.45</v>
          </cell>
          <cell r="J3477">
            <v>0</v>
          </cell>
          <cell r="L3477">
            <v>0</v>
          </cell>
        </row>
        <row r="3478">
          <cell r="F3478" t="str">
            <v>BDI (%) EQUIPAMENTOS:</v>
          </cell>
          <cell r="I3478">
            <v>0.45</v>
          </cell>
          <cell r="J3478">
            <v>0</v>
          </cell>
        </row>
        <row r="3479">
          <cell r="F3479" t="str">
            <v>BDI (%) MÃO DE OBRA:</v>
          </cell>
          <cell r="I3479">
            <v>0.45</v>
          </cell>
          <cell r="J3479">
            <v>8.9</v>
          </cell>
        </row>
        <row r="3480">
          <cell r="F3480" t="str">
            <v>BDI (%) MATERIAL:</v>
          </cell>
          <cell r="J3480">
            <v>0</v>
          </cell>
        </row>
        <row r="3481">
          <cell r="F3481" t="str">
            <v>TOTAL TAXA:</v>
          </cell>
          <cell r="I3481">
            <v>0</v>
          </cell>
          <cell r="J3481">
            <v>8.9</v>
          </cell>
        </row>
        <row r="3482">
          <cell r="C3482" t="str">
            <v>PREÇO TOTAL (c/ taxa):</v>
          </cell>
          <cell r="I3482">
            <v>1</v>
          </cell>
          <cell r="J3482">
            <v>2519.7779999999998</v>
          </cell>
        </row>
        <row r="3483">
          <cell r="C3483" t="str">
            <v>Obs.</v>
          </cell>
        </row>
        <row r="3487">
          <cell r="C3487" t="str">
            <v>cód - serv</v>
          </cell>
          <cell r="D3487" t="str">
            <v>Descrição</v>
          </cell>
          <cell r="F3487" t="str">
            <v>unidade</v>
          </cell>
          <cell r="G3487" t="str">
            <v>Quantidade do Serviço</v>
          </cell>
          <cell r="I3487" t="str">
            <v>Valor Unitario do Serviço</v>
          </cell>
          <cell r="K3487" t="str">
            <v>Valor Total</v>
          </cell>
        </row>
        <row r="3488">
          <cell r="C3488">
            <v>340101</v>
          </cell>
          <cell r="D3488" t="str">
            <v>ESGOTO - ESCAVAÇÃO MECANICA DE VALAS EM MATERIAL DE 1ª CATEGORIA</v>
          </cell>
          <cell r="E3488" t="e">
            <v>#NAME?</v>
          </cell>
          <cell r="F3488" t="str">
            <v>M3</v>
          </cell>
          <cell r="G3488">
            <v>10201.640000000001</v>
          </cell>
          <cell r="I3488">
            <v>6.6925040000000005</v>
          </cell>
          <cell r="K3488">
            <v>68274.516506560016</v>
          </cell>
        </row>
        <row r="3490">
          <cell r="C3490" t="str">
            <v>cód - comp.</v>
          </cell>
          <cell r="D3490" t="str">
            <v>componentes</v>
          </cell>
          <cell r="E3490" t="str">
            <v>desig.</v>
          </cell>
          <cell r="F3490" t="str">
            <v>unidade</v>
          </cell>
          <cell r="G3490" t="str">
            <v>coef.</v>
          </cell>
          <cell r="H3490" t="str">
            <v>Valor Unitário</v>
          </cell>
          <cell r="I3490" t="str">
            <v>Valor unit. c/ BDI</v>
          </cell>
          <cell r="J3490" t="str">
            <v>Custo p/ Serv. X comp</v>
          </cell>
          <cell r="K3490" t="str">
            <v>Quant. Total x comp.</v>
          </cell>
          <cell r="L3490" t="str">
            <v>Quant. Total x comp.</v>
          </cell>
        </row>
        <row r="3491">
          <cell r="C3491">
            <v>3000685</v>
          </cell>
          <cell r="D3491" t="str">
            <v>LOCACAO DE RETROESCAVADEIRA</v>
          </cell>
          <cell r="E3491" t="str">
            <v>EQ.</v>
          </cell>
          <cell r="F3491" t="str">
            <v>h</v>
          </cell>
          <cell r="G3491">
            <v>5.6000000000000001E-2</v>
          </cell>
          <cell r="H3491">
            <v>71.400000000000006</v>
          </cell>
          <cell r="I3491">
            <v>103.53</v>
          </cell>
          <cell r="J3491">
            <v>5.7976800000000006</v>
          </cell>
          <cell r="K3491">
            <v>571.29</v>
          </cell>
          <cell r="L3491">
            <v>59145.653699999995</v>
          </cell>
        </row>
        <row r="3492">
          <cell r="C3492">
            <v>3000702</v>
          </cell>
          <cell r="D3492" t="str">
            <v>Fornecimento de mão de obra - servente</v>
          </cell>
          <cell r="E3492" t="str">
            <v>M.O.</v>
          </cell>
          <cell r="F3492" t="str">
            <v>h</v>
          </cell>
          <cell r="G3492">
            <v>5.6000000000000001E-2</v>
          </cell>
          <cell r="H3492">
            <v>11.02</v>
          </cell>
          <cell r="I3492">
            <v>15.978999999999999</v>
          </cell>
          <cell r="J3492">
            <v>0.89482399999999995</v>
          </cell>
          <cell r="K3492">
            <v>571.29</v>
          </cell>
          <cell r="L3492">
            <v>9128.6429099999987</v>
          </cell>
        </row>
        <row r="3493">
          <cell r="D3493">
            <v>0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  <cell r="J3493">
            <v>0</v>
          </cell>
          <cell r="K3493">
            <v>0</v>
          </cell>
          <cell r="L3493">
            <v>0</v>
          </cell>
        </row>
        <row r="3494">
          <cell r="D3494">
            <v>0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K3494">
            <v>0</v>
          </cell>
          <cell r="L3494">
            <v>0</v>
          </cell>
        </row>
        <row r="3495">
          <cell r="D3495">
            <v>0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  <cell r="J3495">
            <v>0</v>
          </cell>
          <cell r="K3495">
            <v>0</v>
          </cell>
          <cell r="L3495">
            <v>0</v>
          </cell>
        </row>
        <row r="3496">
          <cell r="D3496">
            <v>0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  <cell r="J3496">
            <v>0</v>
          </cell>
          <cell r="K3496">
            <v>0</v>
          </cell>
          <cell r="L3496">
            <v>0</v>
          </cell>
        </row>
        <row r="3497">
          <cell r="D3497">
            <v>0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K3497">
            <v>0</v>
          </cell>
          <cell r="L3497">
            <v>0</v>
          </cell>
        </row>
        <row r="3498">
          <cell r="D3498">
            <v>0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  <cell r="J3498">
            <v>0</v>
          </cell>
          <cell r="K3498">
            <v>0</v>
          </cell>
          <cell r="L3498">
            <v>0</v>
          </cell>
        </row>
        <row r="3499">
          <cell r="D3499">
            <v>0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  <cell r="J3499">
            <v>0</v>
          </cell>
          <cell r="K3499">
            <v>0</v>
          </cell>
          <cell r="L3499">
            <v>0</v>
          </cell>
        </row>
        <row r="3500">
          <cell r="D3500">
            <v>0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K3500">
            <v>0</v>
          </cell>
          <cell r="L3500">
            <v>0</v>
          </cell>
        </row>
        <row r="3501">
          <cell r="D3501">
            <v>0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  <cell r="J3501">
            <v>0</v>
          </cell>
          <cell r="K3501">
            <v>0</v>
          </cell>
          <cell r="L3501">
            <v>0</v>
          </cell>
        </row>
        <row r="3502">
          <cell r="D3502">
            <v>0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  <cell r="J3502">
            <v>0</v>
          </cell>
          <cell r="K3502">
            <v>0</v>
          </cell>
          <cell r="L3502">
            <v>0</v>
          </cell>
        </row>
        <row r="3503">
          <cell r="D3503">
            <v>0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  <cell r="J3503">
            <v>0</v>
          </cell>
          <cell r="K3503">
            <v>0</v>
          </cell>
          <cell r="L3503">
            <v>0</v>
          </cell>
        </row>
        <row r="3504">
          <cell r="D3504">
            <v>0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  <cell r="J3504">
            <v>0</v>
          </cell>
          <cell r="K3504">
            <v>0</v>
          </cell>
          <cell r="L3504">
            <v>0</v>
          </cell>
        </row>
        <row r="3505">
          <cell r="D3505">
            <v>0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  <cell r="J3505">
            <v>0</v>
          </cell>
          <cell r="K3505">
            <v>0</v>
          </cell>
          <cell r="L3505">
            <v>0</v>
          </cell>
        </row>
        <row r="3506"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  <cell r="L3506">
            <v>0</v>
          </cell>
        </row>
        <row r="3507">
          <cell r="D3507">
            <v>0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  <cell r="J3507">
            <v>0</v>
          </cell>
          <cell r="K3507">
            <v>0</v>
          </cell>
          <cell r="L3507">
            <v>0</v>
          </cell>
        </row>
        <row r="3508">
          <cell r="D3508">
            <v>0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  <cell r="J3508">
            <v>0</v>
          </cell>
          <cell r="K3508">
            <v>0</v>
          </cell>
          <cell r="L3508">
            <v>0</v>
          </cell>
        </row>
        <row r="3509">
          <cell r="D3509">
            <v>0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  <cell r="J3509">
            <v>0</v>
          </cell>
          <cell r="K3509">
            <v>0</v>
          </cell>
          <cell r="L3509">
            <v>0</v>
          </cell>
        </row>
        <row r="3510"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  <cell r="J3510">
            <v>0</v>
          </cell>
          <cell r="K3510">
            <v>0</v>
          </cell>
          <cell r="L3510">
            <v>0</v>
          </cell>
        </row>
        <row r="3511"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  <cell r="J3511">
            <v>0</v>
          </cell>
          <cell r="K3511">
            <v>0</v>
          </cell>
          <cell r="L3511">
            <v>0</v>
          </cell>
        </row>
        <row r="3512">
          <cell r="D3512">
            <v>0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  <cell r="J3512">
            <v>0</v>
          </cell>
          <cell r="K3512">
            <v>0</v>
          </cell>
          <cell r="L3512">
            <v>0</v>
          </cell>
        </row>
        <row r="3513">
          <cell r="D3513">
            <v>0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  <cell r="J3513">
            <v>0</v>
          </cell>
          <cell r="K3513">
            <v>0</v>
          </cell>
          <cell r="L3513">
            <v>0</v>
          </cell>
        </row>
        <row r="3514">
          <cell r="D3514">
            <v>0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  <cell r="J3514">
            <v>0</v>
          </cell>
          <cell r="K3514">
            <v>0</v>
          </cell>
          <cell r="L3514">
            <v>0</v>
          </cell>
        </row>
        <row r="3515"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  <cell r="L3515">
            <v>0</v>
          </cell>
        </row>
        <row r="3516"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  <cell r="J3516">
            <v>0</v>
          </cell>
          <cell r="K3516">
            <v>0</v>
          </cell>
          <cell r="L3516">
            <v>0</v>
          </cell>
        </row>
        <row r="3517">
          <cell r="D3517">
            <v>0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  <cell r="J3517">
            <v>0</v>
          </cell>
          <cell r="K3517">
            <v>0</v>
          </cell>
          <cell r="L3517">
            <v>0</v>
          </cell>
        </row>
        <row r="3518">
          <cell r="D3518">
            <v>0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  <cell r="J3518">
            <v>0</v>
          </cell>
          <cell r="K3518">
            <v>0</v>
          </cell>
          <cell r="L3518">
            <v>0</v>
          </cell>
        </row>
        <row r="3519">
          <cell r="D3519">
            <v>0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  <cell r="J3519">
            <v>0</v>
          </cell>
          <cell r="K3519">
            <v>0</v>
          </cell>
          <cell r="L3519">
            <v>0</v>
          </cell>
        </row>
        <row r="3520">
          <cell r="F3520" t="str">
            <v>TOTAL (C/taxa):</v>
          </cell>
          <cell r="I3520">
            <v>0.55024307792718541</v>
          </cell>
          <cell r="J3520">
            <v>3.6825040000000007</v>
          </cell>
          <cell r="L3520">
            <v>68274.29660999999</v>
          </cell>
        </row>
        <row r="3521">
          <cell r="F3521" t="str">
            <v>BDI (%) EMPREITADA:</v>
          </cell>
          <cell r="I3521">
            <v>0.45</v>
          </cell>
          <cell r="J3521">
            <v>0</v>
          </cell>
          <cell r="L3521">
            <v>-0.21989656002551783</v>
          </cell>
        </row>
        <row r="3522">
          <cell r="F3522" t="str">
            <v>BDI (%) EQUIPAMENTOS:</v>
          </cell>
          <cell r="I3522">
            <v>0.45</v>
          </cell>
          <cell r="J3522">
            <v>2.61</v>
          </cell>
        </row>
        <row r="3523">
          <cell r="F3523" t="str">
            <v>BDI (%) MÃO DE OBRA:</v>
          </cell>
          <cell r="I3523">
            <v>0.45</v>
          </cell>
          <cell r="J3523">
            <v>0.4</v>
          </cell>
        </row>
        <row r="3524">
          <cell r="F3524" t="str">
            <v>BDI (%) MATERIAL:</v>
          </cell>
          <cell r="J3524">
            <v>0</v>
          </cell>
        </row>
        <row r="3525">
          <cell r="F3525" t="str">
            <v>TOTAL TAXA:</v>
          </cell>
          <cell r="I3525">
            <v>0.44975692207281454</v>
          </cell>
          <cell r="J3525">
            <v>3.01</v>
          </cell>
        </row>
        <row r="3526">
          <cell r="C3526" t="str">
            <v>PREÇO TOTAL (c/ taxa):</v>
          </cell>
          <cell r="I3526">
            <v>1</v>
          </cell>
          <cell r="J3526">
            <v>6.6925040000000005</v>
          </cell>
        </row>
        <row r="3527">
          <cell r="C3527" t="str">
            <v>Obs.</v>
          </cell>
        </row>
        <row r="3531">
          <cell r="C3531" t="str">
            <v>cód - serv</v>
          </cell>
          <cell r="D3531" t="str">
            <v>Descrição</v>
          </cell>
          <cell r="F3531" t="str">
            <v>unidade</v>
          </cell>
          <cell r="G3531" t="str">
            <v>Quantidade do Serviço</v>
          </cell>
          <cell r="I3531" t="str">
            <v>Valor Unitario do Serviço</v>
          </cell>
          <cell r="K3531" t="str">
            <v>Valor Total</v>
          </cell>
        </row>
        <row r="3532">
          <cell r="C3532">
            <v>340201</v>
          </cell>
          <cell r="D3532" t="str">
            <v>ESGOTO - APILOAMENTO MECÂNICO DO FUNDO DE VALAS - REGULARIZAÇÃO DE BASE</v>
          </cell>
          <cell r="E3532" t="e">
            <v>#NAME?</v>
          </cell>
          <cell r="F3532" t="str">
            <v>M2</v>
          </cell>
          <cell r="G3532">
            <v>10201.640000000001</v>
          </cell>
          <cell r="I3532">
            <v>2.6258122499999996</v>
          </cell>
          <cell r="K3532">
            <v>26787.591282090001</v>
          </cell>
        </row>
        <row r="3534">
          <cell r="C3534" t="str">
            <v>cód - comp.</v>
          </cell>
          <cell r="D3534" t="str">
            <v>componentes</v>
          </cell>
          <cell r="E3534" t="str">
            <v>desig.</v>
          </cell>
          <cell r="F3534" t="str">
            <v>unidade</v>
          </cell>
          <cell r="G3534" t="str">
            <v>coef.</v>
          </cell>
          <cell r="H3534" t="str">
            <v>Valor Unitário</v>
          </cell>
          <cell r="I3534" t="str">
            <v>Valor unit. c/ BDI</v>
          </cell>
          <cell r="J3534" t="str">
            <v>Custo p/ Serv. X comp</v>
          </cell>
          <cell r="K3534" t="str">
            <v>Quant. Total x comp.</v>
          </cell>
          <cell r="L3534" t="str">
            <v>Quant. Total x comp.</v>
          </cell>
        </row>
        <row r="3535">
          <cell r="C3535">
            <v>3000702</v>
          </cell>
          <cell r="D3535" t="str">
            <v>Fornecimento de mão de obra - servente</v>
          </cell>
          <cell r="E3535" t="str">
            <v>M.O.</v>
          </cell>
          <cell r="F3535" t="str">
            <v>h</v>
          </cell>
          <cell r="G3535">
            <v>6.6699999999999995E-2</v>
          </cell>
          <cell r="H3535">
            <v>11.02</v>
          </cell>
          <cell r="I3535">
            <v>15.978999999999999</v>
          </cell>
          <cell r="J3535">
            <v>1.0657992999999999</v>
          </cell>
          <cell r="K3535">
            <v>680.45</v>
          </cell>
          <cell r="L3535">
            <v>10872.910550000001</v>
          </cell>
        </row>
        <row r="3536">
          <cell r="C3536">
            <v>3002216</v>
          </cell>
          <cell r="D3536" t="str">
            <v>Locacao de placa vibratoria</v>
          </cell>
          <cell r="E3536" t="str">
            <v>EQ.</v>
          </cell>
          <cell r="F3536" t="str">
            <v>h</v>
          </cell>
          <cell r="G3536">
            <v>6.6699999999999995E-2</v>
          </cell>
          <cell r="H3536">
            <v>16.13</v>
          </cell>
          <cell r="I3536">
            <v>23.388499999999997</v>
          </cell>
          <cell r="J3536">
            <v>1.5600129499999997</v>
          </cell>
          <cell r="K3536">
            <v>680.45</v>
          </cell>
          <cell r="L3536">
            <v>15914.704824999999</v>
          </cell>
        </row>
        <row r="3537">
          <cell r="D3537">
            <v>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0</v>
          </cell>
          <cell r="L3537">
            <v>0</v>
          </cell>
        </row>
        <row r="3538">
          <cell r="D3538">
            <v>0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  <cell r="L3538">
            <v>0</v>
          </cell>
        </row>
        <row r="3539">
          <cell r="D3539">
            <v>0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  <cell r="L3539">
            <v>0</v>
          </cell>
        </row>
        <row r="3540">
          <cell r="D3540">
            <v>0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  <cell r="L3540">
            <v>0</v>
          </cell>
        </row>
        <row r="3541">
          <cell r="D3541">
            <v>0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K3541">
            <v>0</v>
          </cell>
          <cell r="L3541">
            <v>0</v>
          </cell>
        </row>
        <row r="3542">
          <cell r="D3542">
            <v>0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  <cell r="J3542">
            <v>0</v>
          </cell>
          <cell r="K3542">
            <v>0</v>
          </cell>
          <cell r="L3542">
            <v>0</v>
          </cell>
        </row>
        <row r="3543">
          <cell r="D3543">
            <v>0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  <cell r="J3543">
            <v>0</v>
          </cell>
          <cell r="K3543">
            <v>0</v>
          </cell>
          <cell r="L3543">
            <v>0</v>
          </cell>
        </row>
        <row r="3544">
          <cell r="D3544">
            <v>0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  <cell r="J3544">
            <v>0</v>
          </cell>
          <cell r="K3544">
            <v>0</v>
          </cell>
          <cell r="L3544">
            <v>0</v>
          </cell>
        </row>
        <row r="3545">
          <cell r="D3545">
            <v>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  <cell r="J3545">
            <v>0</v>
          </cell>
          <cell r="K3545">
            <v>0</v>
          </cell>
          <cell r="L3545">
            <v>0</v>
          </cell>
        </row>
        <row r="3546">
          <cell r="D3546">
            <v>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  <cell r="J3546">
            <v>0</v>
          </cell>
          <cell r="K3546">
            <v>0</v>
          </cell>
          <cell r="L3546">
            <v>0</v>
          </cell>
        </row>
        <row r="3547">
          <cell r="D3547">
            <v>0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  <cell r="J3547">
            <v>0</v>
          </cell>
          <cell r="K3547">
            <v>0</v>
          </cell>
          <cell r="L3547">
            <v>0</v>
          </cell>
        </row>
        <row r="3548">
          <cell r="D3548">
            <v>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  <cell r="J3548">
            <v>0</v>
          </cell>
          <cell r="K3548">
            <v>0</v>
          </cell>
          <cell r="L3548">
            <v>0</v>
          </cell>
        </row>
        <row r="3549">
          <cell r="D3549">
            <v>0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  <cell r="J3549">
            <v>0</v>
          </cell>
          <cell r="K3549">
            <v>0</v>
          </cell>
          <cell r="L3549">
            <v>0</v>
          </cell>
        </row>
        <row r="3550">
          <cell r="D3550">
            <v>0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  <cell r="J3550">
            <v>0</v>
          </cell>
          <cell r="K3550">
            <v>0</v>
          </cell>
          <cell r="L3550">
            <v>0</v>
          </cell>
        </row>
        <row r="3551">
          <cell r="D3551">
            <v>0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  <cell r="J3551">
            <v>0</v>
          </cell>
          <cell r="K3551">
            <v>0</v>
          </cell>
          <cell r="L3551">
            <v>0</v>
          </cell>
        </row>
        <row r="3552">
          <cell r="D3552">
            <v>0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  <cell r="J3552">
            <v>0</v>
          </cell>
          <cell r="K3552">
            <v>0</v>
          </cell>
          <cell r="L3552">
            <v>0</v>
          </cell>
        </row>
        <row r="3553">
          <cell r="D3553">
            <v>0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  <cell r="J3553">
            <v>0</v>
          </cell>
          <cell r="K3553">
            <v>0</v>
          </cell>
          <cell r="L3553">
            <v>0</v>
          </cell>
        </row>
        <row r="3554">
          <cell r="D3554">
            <v>0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  <cell r="J3554">
            <v>0</v>
          </cell>
          <cell r="K3554">
            <v>0</v>
          </cell>
          <cell r="L3554">
            <v>0</v>
          </cell>
        </row>
        <row r="3555">
          <cell r="D3555">
            <v>0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  <cell r="J3555">
            <v>0</v>
          </cell>
          <cell r="K3555">
            <v>0</v>
          </cell>
          <cell r="L3555">
            <v>0</v>
          </cell>
        </row>
        <row r="3556">
          <cell r="D3556">
            <v>0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  <cell r="J3556">
            <v>0</v>
          </cell>
          <cell r="K3556">
            <v>0</v>
          </cell>
          <cell r="L3556">
            <v>0</v>
          </cell>
        </row>
        <row r="3557">
          <cell r="D3557">
            <v>0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  <cell r="J3557">
            <v>0</v>
          </cell>
          <cell r="K3557">
            <v>0</v>
          </cell>
          <cell r="L3557">
            <v>0</v>
          </cell>
        </row>
        <row r="3558">
          <cell r="D3558">
            <v>0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  <cell r="L3558">
            <v>0</v>
          </cell>
        </row>
        <row r="3559">
          <cell r="D3559">
            <v>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  <cell r="J3559">
            <v>0</v>
          </cell>
          <cell r="K3559">
            <v>0</v>
          </cell>
          <cell r="L3559">
            <v>0</v>
          </cell>
        </row>
        <row r="3560">
          <cell r="D3560">
            <v>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  <cell r="L3560">
            <v>0</v>
          </cell>
        </row>
        <row r="3561">
          <cell r="D3561">
            <v>0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  <cell r="J3561">
            <v>0</v>
          </cell>
          <cell r="K3561">
            <v>0</v>
          </cell>
          <cell r="L3561">
            <v>0</v>
          </cell>
        </row>
        <row r="3562">
          <cell r="D3562">
            <v>0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  <cell r="L3562">
            <v>0</v>
          </cell>
        </row>
        <row r="3563">
          <cell r="D3563">
            <v>0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  <cell r="L3563">
            <v>0</v>
          </cell>
        </row>
        <row r="3564">
          <cell r="F3564" t="str">
            <v>TOTAL (C/taxa):</v>
          </cell>
          <cell r="I3564">
            <v>0.5506152429595832</v>
          </cell>
          <cell r="J3564">
            <v>1.4458122499999997</v>
          </cell>
          <cell r="L3564">
            <v>26787.615375000001</v>
          </cell>
        </row>
        <row r="3565">
          <cell r="F3565" t="str">
            <v>BDI (%) EMPREITADA:</v>
          </cell>
          <cell r="I3565">
            <v>0.45</v>
          </cell>
          <cell r="J3565">
            <v>0</v>
          </cell>
          <cell r="L3565">
            <v>2.4092910000035772E-2</v>
          </cell>
        </row>
        <row r="3566">
          <cell r="F3566" t="str">
            <v>BDI (%) EQUIPAMENTOS:</v>
          </cell>
          <cell r="I3566">
            <v>0.45</v>
          </cell>
          <cell r="J3566">
            <v>0.7</v>
          </cell>
        </row>
        <row r="3567">
          <cell r="F3567" t="str">
            <v>BDI (%) MÃO DE OBRA:</v>
          </cell>
          <cell r="I3567">
            <v>0.45</v>
          </cell>
          <cell r="J3567">
            <v>0.48</v>
          </cell>
        </row>
        <row r="3568">
          <cell r="F3568" t="str">
            <v>BDI (%) MATERIAL:</v>
          </cell>
          <cell r="J3568">
            <v>0</v>
          </cell>
        </row>
        <row r="3569">
          <cell r="F3569" t="str">
            <v>TOTAL TAXA:</v>
          </cell>
          <cell r="I3569">
            <v>0.44938475704041675</v>
          </cell>
          <cell r="J3569">
            <v>1.18</v>
          </cell>
        </row>
        <row r="3570">
          <cell r="C3570" t="str">
            <v>PREÇO TOTAL (c/ taxa):</v>
          </cell>
          <cell r="I3570">
            <v>1</v>
          </cell>
          <cell r="J3570">
            <v>2.6258122499999996</v>
          </cell>
        </row>
        <row r="3571">
          <cell r="C3571" t="str">
            <v>Obs.</v>
          </cell>
        </row>
        <row r="3575">
          <cell r="C3575" t="str">
            <v>cód - serv</v>
          </cell>
          <cell r="D3575" t="str">
            <v>Descrição</v>
          </cell>
          <cell r="F3575" t="str">
            <v>unidade</v>
          </cell>
          <cell r="G3575" t="str">
            <v>Quantidade do Serviço</v>
          </cell>
          <cell r="I3575" t="str">
            <v>Valor Unitario do Serviço</v>
          </cell>
          <cell r="K3575" t="str">
            <v>Valor Total</v>
          </cell>
        </row>
        <row r="3576">
          <cell r="C3576">
            <v>341004</v>
          </cell>
          <cell r="D3576" t="str">
            <v>ESGOTO - FORNECIMENTO E ASSENTAMENTO DE TUBO-PVC OCRE JEI-PB :- Ø 75,0MM</v>
          </cell>
          <cell r="E3576" t="e">
            <v>#NAME?</v>
          </cell>
          <cell r="F3576" t="str">
            <v>M</v>
          </cell>
          <cell r="G3576">
            <v>418</v>
          </cell>
          <cell r="I3576">
            <v>32.907606250000001</v>
          </cell>
          <cell r="K3576">
            <v>13755.3794125</v>
          </cell>
        </row>
        <row r="3578">
          <cell r="C3578" t="str">
            <v>cód - comp.</v>
          </cell>
          <cell r="D3578" t="str">
            <v>componentes</v>
          </cell>
          <cell r="E3578" t="str">
            <v>desig.</v>
          </cell>
          <cell r="F3578" t="str">
            <v>unidade</v>
          </cell>
          <cell r="G3578" t="str">
            <v>coef.</v>
          </cell>
          <cell r="H3578" t="str">
            <v>Valor Unitário</v>
          </cell>
          <cell r="I3578" t="str">
            <v>Valor unit. c/ BDI</v>
          </cell>
          <cell r="J3578" t="str">
            <v>Custo p/ Serv. X comp</v>
          </cell>
          <cell r="K3578" t="str">
            <v>Quant. Total x comp.</v>
          </cell>
          <cell r="L3578" t="str">
            <v>Quant. Total x comp.</v>
          </cell>
        </row>
        <row r="3579">
          <cell r="C3579" t="str">
            <v>D1219</v>
          </cell>
          <cell r="D3579" t="str">
            <v>Tubo de PVC OCRE 75 mm</v>
          </cell>
          <cell r="E3579" t="str">
            <v>MAT.</v>
          </cell>
          <cell r="F3579" t="str">
            <v>m</v>
          </cell>
          <cell r="G3579">
            <v>1.05</v>
          </cell>
          <cell r="H3579">
            <v>9.9206249999999994</v>
          </cell>
          <cell r="I3579">
            <v>9.9206249999999994</v>
          </cell>
          <cell r="J3579">
            <v>10.416656249999999</v>
          </cell>
          <cell r="K3579">
            <v>438.9</v>
          </cell>
          <cell r="L3579">
            <v>4354.1623124999996</v>
          </cell>
        </row>
        <row r="3580">
          <cell r="C3580">
            <v>3000702</v>
          </cell>
          <cell r="D3580" t="str">
            <v>Fornecimento de mão de obra - servente</v>
          </cell>
          <cell r="E3580" t="str">
            <v>M.O.</v>
          </cell>
          <cell r="F3580" t="str">
            <v>h</v>
          </cell>
          <cell r="G3580">
            <v>0.55000000000000004</v>
          </cell>
          <cell r="H3580">
            <v>11.02</v>
          </cell>
          <cell r="I3580">
            <v>15.978999999999999</v>
          </cell>
          <cell r="J3580">
            <v>8.788450000000001</v>
          </cell>
          <cell r="K3580">
            <v>229.9</v>
          </cell>
          <cell r="L3580">
            <v>3673.5720999999999</v>
          </cell>
        </row>
        <row r="3581">
          <cell r="C3581">
            <v>3001569</v>
          </cell>
          <cell r="D3581" t="str">
            <v>Assentamento De Tubos E Conexões</v>
          </cell>
          <cell r="E3581" t="str">
            <v>M.O.</v>
          </cell>
          <cell r="F3581" t="str">
            <v>h</v>
          </cell>
          <cell r="G3581">
            <v>0.17499999999999999</v>
          </cell>
          <cell r="H3581">
            <v>54</v>
          </cell>
          <cell r="I3581">
            <v>78.3</v>
          </cell>
          <cell r="J3581">
            <v>13.702499999999999</v>
          </cell>
          <cell r="K3581">
            <v>73.150000000000006</v>
          </cell>
          <cell r="L3581">
            <v>5727.6450000000004</v>
          </cell>
        </row>
        <row r="3582">
          <cell r="D3582">
            <v>0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  <cell r="J3582">
            <v>0</v>
          </cell>
          <cell r="K3582">
            <v>0</v>
          </cell>
          <cell r="L3582">
            <v>0</v>
          </cell>
        </row>
        <row r="3583">
          <cell r="D3583">
            <v>0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  <cell r="J3583">
            <v>0</v>
          </cell>
          <cell r="K3583">
            <v>0</v>
          </cell>
          <cell r="L3583">
            <v>0</v>
          </cell>
        </row>
        <row r="3584">
          <cell r="D3584">
            <v>0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  <cell r="J3584">
            <v>0</v>
          </cell>
          <cell r="K3584">
            <v>0</v>
          </cell>
          <cell r="L3584">
            <v>0</v>
          </cell>
        </row>
        <row r="3585">
          <cell r="D3585">
            <v>0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  <cell r="L3585">
            <v>0</v>
          </cell>
        </row>
        <row r="3586">
          <cell r="D3586">
            <v>0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  <cell r="J3586">
            <v>0</v>
          </cell>
          <cell r="K3586">
            <v>0</v>
          </cell>
          <cell r="L3586">
            <v>0</v>
          </cell>
        </row>
        <row r="3587">
          <cell r="D3587">
            <v>0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  <cell r="J3587">
            <v>0</v>
          </cell>
          <cell r="K3587">
            <v>0</v>
          </cell>
          <cell r="L3587">
            <v>0</v>
          </cell>
        </row>
        <row r="3588">
          <cell r="D3588">
            <v>0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  <cell r="J3588">
            <v>0</v>
          </cell>
          <cell r="K3588">
            <v>0</v>
          </cell>
          <cell r="L3588">
            <v>0</v>
          </cell>
        </row>
        <row r="3589">
          <cell r="D3589">
            <v>0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  <cell r="L3589">
            <v>0</v>
          </cell>
        </row>
        <row r="3590">
          <cell r="D3590">
            <v>0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  <cell r="L3590">
            <v>0</v>
          </cell>
        </row>
        <row r="3591">
          <cell r="D3591">
            <v>0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  <cell r="J3591">
            <v>0</v>
          </cell>
          <cell r="K3591">
            <v>0</v>
          </cell>
          <cell r="L3591">
            <v>0</v>
          </cell>
        </row>
        <row r="3592">
          <cell r="D3592">
            <v>0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  <cell r="L3592">
            <v>0</v>
          </cell>
        </row>
        <row r="3593">
          <cell r="D3593">
            <v>0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  <cell r="J3593">
            <v>0</v>
          </cell>
          <cell r="K3593">
            <v>0</v>
          </cell>
          <cell r="L3593">
            <v>0</v>
          </cell>
        </row>
        <row r="3594">
          <cell r="D3594">
            <v>0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  <cell r="J3594">
            <v>0</v>
          </cell>
          <cell r="K3594">
            <v>0</v>
          </cell>
          <cell r="L3594">
            <v>0</v>
          </cell>
        </row>
        <row r="3595">
          <cell r="D3595">
            <v>0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  <cell r="J3595">
            <v>0</v>
          </cell>
          <cell r="K3595">
            <v>0</v>
          </cell>
          <cell r="L3595">
            <v>0</v>
          </cell>
        </row>
        <row r="3596">
          <cell r="D3596">
            <v>0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  <cell r="J3596">
            <v>0</v>
          </cell>
          <cell r="K3596">
            <v>0</v>
          </cell>
          <cell r="L3596">
            <v>0</v>
          </cell>
        </row>
        <row r="3597">
          <cell r="D3597">
            <v>0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  <cell r="J3597">
            <v>0</v>
          </cell>
          <cell r="K3597">
            <v>0</v>
          </cell>
          <cell r="L3597">
            <v>0</v>
          </cell>
        </row>
        <row r="3598">
          <cell r="D3598">
            <v>0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  <cell r="J3598">
            <v>0</v>
          </cell>
          <cell r="K3598">
            <v>0</v>
          </cell>
          <cell r="L3598">
            <v>0</v>
          </cell>
        </row>
        <row r="3599">
          <cell r="D3599">
            <v>0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  <cell r="J3599">
            <v>0</v>
          </cell>
          <cell r="K3599">
            <v>0</v>
          </cell>
          <cell r="L3599">
            <v>0</v>
          </cell>
        </row>
        <row r="3600">
          <cell r="D3600">
            <v>0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  <cell r="J3600">
            <v>0</v>
          </cell>
          <cell r="K3600">
            <v>0</v>
          </cell>
          <cell r="L3600">
            <v>0</v>
          </cell>
        </row>
        <row r="3601">
          <cell r="D3601">
            <v>0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  <cell r="J3601">
            <v>0</v>
          </cell>
          <cell r="K3601">
            <v>0</v>
          </cell>
          <cell r="L3601">
            <v>0</v>
          </cell>
        </row>
        <row r="3602">
          <cell r="D3602">
            <v>0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  <cell r="J3602">
            <v>0</v>
          </cell>
          <cell r="K3602">
            <v>0</v>
          </cell>
          <cell r="L3602">
            <v>0</v>
          </cell>
        </row>
        <row r="3603">
          <cell r="D3603">
            <v>0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  <cell r="J3603">
            <v>0</v>
          </cell>
          <cell r="K3603">
            <v>0</v>
          </cell>
          <cell r="L3603">
            <v>0</v>
          </cell>
        </row>
        <row r="3604">
          <cell r="D3604">
            <v>0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  <cell r="J3604">
            <v>0</v>
          </cell>
          <cell r="K3604">
            <v>0</v>
          </cell>
          <cell r="L3604">
            <v>0</v>
          </cell>
        </row>
        <row r="3605">
          <cell r="D3605">
            <v>0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  <cell r="J3605">
            <v>0</v>
          </cell>
          <cell r="K3605">
            <v>0</v>
          </cell>
          <cell r="L3605">
            <v>0</v>
          </cell>
        </row>
        <row r="3606">
          <cell r="D3606">
            <v>0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  <cell r="J3606">
            <v>0</v>
          </cell>
          <cell r="K3606">
            <v>0</v>
          </cell>
          <cell r="L3606">
            <v>0</v>
          </cell>
        </row>
        <row r="3607">
          <cell r="D3607">
            <v>0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  <cell r="J3607">
            <v>0</v>
          </cell>
          <cell r="K3607">
            <v>0</v>
          </cell>
          <cell r="L3607">
            <v>0</v>
          </cell>
        </row>
        <row r="3608">
          <cell r="F3608" t="str">
            <v>TOTAL (C/taxa):</v>
          </cell>
          <cell r="I3608">
            <v>0.69247231405657172</v>
          </cell>
          <cell r="J3608">
            <v>22.787606250000003</v>
          </cell>
          <cell r="L3608">
            <v>13755.3794125</v>
          </cell>
        </row>
        <row r="3609">
          <cell r="F3609" t="str">
            <v>BDI (%) EMPREITADA:</v>
          </cell>
          <cell r="I3609">
            <v>0.45</v>
          </cell>
          <cell r="J3609">
            <v>0</v>
          </cell>
          <cell r="L3609">
            <v>0</v>
          </cell>
        </row>
        <row r="3610">
          <cell r="F3610" t="str">
            <v>BDI (%) EQUIPAMENTOS:</v>
          </cell>
          <cell r="I3610">
            <v>0.45</v>
          </cell>
          <cell r="J3610">
            <v>0</v>
          </cell>
        </row>
        <row r="3611">
          <cell r="F3611" t="str">
            <v>BDI (%) MÃO DE OBRA:</v>
          </cell>
          <cell r="I3611">
            <v>0.45</v>
          </cell>
          <cell r="J3611">
            <v>10.119999999999999</v>
          </cell>
        </row>
        <row r="3612">
          <cell r="F3612" t="str">
            <v>BDI (%) MATERIAL:</v>
          </cell>
          <cell r="J3612">
            <v>0</v>
          </cell>
        </row>
        <row r="3613">
          <cell r="F3613" t="str">
            <v>TOTAL TAXA:</v>
          </cell>
          <cell r="I3613">
            <v>0.30752768594342833</v>
          </cell>
          <cell r="J3613">
            <v>10.119999999999999</v>
          </cell>
        </row>
        <row r="3614">
          <cell r="C3614" t="str">
            <v>PREÇO TOTAL (c/ taxa):</v>
          </cell>
          <cell r="I3614">
            <v>1</v>
          </cell>
          <cell r="J3614">
            <v>32.907606250000001</v>
          </cell>
        </row>
        <row r="3615">
          <cell r="C3615" t="str">
            <v>Obs.</v>
          </cell>
        </row>
        <row r="3619">
          <cell r="C3619" t="str">
            <v>cód - serv</v>
          </cell>
          <cell r="D3619" t="str">
            <v>Descrição</v>
          </cell>
          <cell r="F3619" t="str">
            <v>unidade</v>
          </cell>
          <cell r="G3619" t="str">
            <v>Quantidade do Serviço</v>
          </cell>
          <cell r="I3619" t="str">
            <v>Valor Unitario do Serviço</v>
          </cell>
          <cell r="K3619" t="str">
            <v>Valor Total</v>
          </cell>
        </row>
        <row r="3620">
          <cell r="C3620">
            <v>341010</v>
          </cell>
          <cell r="D3620" t="str">
            <v>ESGOTO - FORNECIMENTO E ASSENTAMENTO DE TUBO-PVC OCRE JEI-PB :- Ø 150,0MM</v>
          </cell>
          <cell r="E3620" t="e">
            <v>#NAME?</v>
          </cell>
          <cell r="F3620" t="str">
            <v>M</v>
          </cell>
          <cell r="G3620">
            <v>7770.6400000000012</v>
          </cell>
          <cell r="I3620">
            <v>35.311450000000001</v>
          </cell>
          <cell r="K3620">
            <v>274392.56582800002</v>
          </cell>
        </row>
        <row r="3622">
          <cell r="C3622" t="str">
            <v>cód - comp.</v>
          </cell>
          <cell r="D3622" t="str">
            <v>componentes</v>
          </cell>
          <cell r="E3622" t="str">
            <v>desig.</v>
          </cell>
          <cell r="F3622" t="str">
            <v>unidade</v>
          </cell>
          <cell r="G3622" t="str">
            <v>coef.</v>
          </cell>
          <cell r="H3622" t="str">
            <v>Valor Unitário</v>
          </cell>
          <cell r="I3622" t="str">
            <v>Valor unit. c/ BDI</v>
          </cell>
          <cell r="J3622" t="str">
            <v>Custo p/ Serv. X comp</v>
          </cell>
          <cell r="K3622" t="str">
            <v>Quant. Total x comp.</v>
          </cell>
          <cell r="L3622" t="str">
            <v>Quant. Total x comp.</v>
          </cell>
        </row>
        <row r="3623">
          <cell r="C3623">
            <v>1002684</v>
          </cell>
          <cell r="D3623" t="str">
            <v>Tubo p/saneamento de esgoto pvc rígido 150mm soldáveljunção elástica não integrada pressão máxima 0,005mpa</v>
          </cell>
          <cell r="E3623" t="str">
            <v>MAT.</v>
          </cell>
          <cell r="F3623" t="str">
            <v>m</v>
          </cell>
          <cell r="G3623">
            <v>1.05</v>
          </cell>
          <cell r="H3623">
            <v>12.21</v>
          </cell>
          <cell r="I3623">
            <v>12.21</v>
          </cell>
          <cell r="J3623">
            <v>12.820500000000001</v>
          </cell>
          <cell r="K3623">
            <v>8159.17</v>
          </cell>
          <cell r="L3623">
            <v>99623.465700000001</v>
          </cell>
        </row>
        <row r="3624">
          <cell r="C3624">
            <v>3000702</v>
          </cell>
          <cell r="D3624" t="str">
            <v>Fornecimento de mão de obra - servente</v>
          </cell>
          <cell r="E3624" t="str">
            <v>M.O.</v>
          </cell>
          <cell r="F3624" t="str">
            <v>h</v>
          </cell>
          <cell r="G3624">
            <v>0.55000000000000004</v>
          </cell>
          <cell r="H3624">
            <v>11.02</v>
          </cell>
          <cell r="I3624">
            <v>15.978999999999999</v>
          </cell>
          <cell r="J3624">
            <v>8.788450000000001</v>
          </cell>
          <cell r="K3624">
            <v>4273.8500000000004</v>
          </cell>
          <cell r="L3624">
            <v>68291.849150000009</v>
          </cell>
        </row>
        <row r="3625">
          <cell r="C3625">
            <v>3001569</v>
          </cell>
          <cell r="D3625" t="str">
            <v>Assentamento De Tubos E Conexões</v>
          </cell>
          <cell r="E3625" t="str">
            <v>M.O.</v>
          </cell>
          <cell r="F3625" t="str">
            <v>h</v>
          </cell>
          <cell r="G3625">
            <v>0.17499999999999999</v>
          </cell>
          <cell r="H3625">
            <v>54</v>
          </cell>
          <cell r="I3625">
            <v>78.3</v>
          </cell>
          <cell r="J3625">
            <v>13.702499999999999</v>
          </cell>
          <cell r="K3625">
            <v>1359.86</v>
          </cell>
          <cell r="L3625">
            <v>106477.03799999999</v>
          </cell>
        </row>
        <row r="3626">
          <cell r="D3626">
            <v>0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  <cell r="J3626">
            <v>0</v>
          </cell>
          <cell r="K3626">
            <v>0</v>
          </cell>
          <cell r="L3626">
            <v>0</v>
          </cell>
        </row>
        <row r="3627">
          <cell r="D3627">
            <v>0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  <cell r="J3627">
            <v>0</v>
          </cell>
          <cell r="K3627">
            <v>0</v>
          </cell>
          <cell r="L3627">
            <v>0</v>
          </cell>
        </row>
        <row r="3628">
          <cell r="D3628">
            <v>0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  <cell r="J3628">
            <v>0</v>
          </cell>
          <cell r="K3628">
            <v>0</v>
          </cell>
          <cell r="L3628">
            <v>0</v>
          </cell>
        </row>
        <row r="3629">
          <cell r="D3629">
            <v>0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  <cell r="J3629">
            <v>0</v>
          </cell>
          <cell r="K3629">
            <v>0</v>
          </cell>
          <cell r="L3629">
            <v>0</v>
          </cell>
        </row>
        <row r="3630">
          <cell r="D3630">
            <v>0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  <cell r="J3630">
            <v>0</v>
          </cell>
          <cell r="K3630">
            <v>0</v>
          </cell>
          <cell r="L3630">
            <v>0</v>
          </cell>
        </row>
        <row r="3631">
          <cell r="D3631">
            <v>0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  <cell r="J3631">
            <v>0</v>
          </cell>
          <cell r="K3631">
            <v>0</v>
          </cell>
          <cell r="L3631">
            <v>0</v>
          </cell>
        </row>
        <row r="3632">
          <cell r="D3632">
            <v>0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  <cell r="J3632">
            <v>0</v>
          </cell>
          <cell r="K3632">
            <v>0</v>
          </cell>
          <cell r="L3632">
            <v>0</v>
          </cell>
        </row>
        <row r="3633">
          <cell r="D3633">
            <v>0</v>
          </cell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  <cell r="J3633">
            <v>0</v>
          </cell>
          <cell r="K3633">
            <v>0</v>
          </cell>
          <cell r="L3633">
            <v>0</v>
          </cell>
        </row>
        <row r="3634">
          <cell r="D3634">
            <v>0</v>
          </cell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  <cell r="J3634">
            <v>0</v>
          </cell>
          <cell r="K3634">
            <v>0</v>
          </cell>
          <cell r="L3634">
            <v>0</v>
          </cell>
        </row>
        <row r="3635">
          <cell r="D3635">
            <v>0</v>
          </cell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  <cell r="J3635">
            <v>0</v>
          </cell>
          <cell r="K3635">
            <v>0</v>
          </cell>
          <cell r="L3635">
            <v>0</v>
          </cell>
        </row>
        <row r="3636">
          <cell r="D3636">
            <v>0</v>
          </cell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  <cell r="J3636">
            <v>0</v>
          </cell>
          <cell r="K3636">
            <v>0</v>
          </cell>
          <cell r="L3636">
            <v>0</v>
          </cell>
        </row>
        <row r="3637">
          <cell r="D3637">
            <v>0</v>
          </cell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  <cell r="J3637">
            <v>0</v>
          </cell>
          <cell r="K3637">
            <v>0</v>
          </cell>
          <cell r="L3637">
            <v>0</v>
          </cell>
        </row>
        <row r="3638">
          <cell r="D3638">
            <v>0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  <cell r="J3638">
            <v>0</v>
          </cell>
          <cell r="K3638">
            <v>0</v>
          </cell>
          <cell r="L3638">
            <v>0</v>
          </cell>
        </row>
        <row r="3639">
          <cell r="D3639">
            <v>0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  <cell r="J3639">
            <v>0</v>
          </cell>
          <cell r="K3639">
            <v>0</v>
          </cell>
          <cell r="L3639">
            <v>0</v>
          </cell>
        </row>
        <row r="3640">
          <cell r="D3640">
            <v>0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  <cell r="J3640">
            <v>0</v>
          </cell>
          <cell r="K3640">
            <v>0</v>
          </cell>
          <cell r="L3640">
            <v>0</v>
          </cell>
        </row>
        <row r="3641">
          <cell r="D3641">
            <v>0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  <cell r="J3641">
            <v>0</v>
          </cell>
          <cell r="K3641">
            <v>0</v>
          </cell>
          <cell r="L3641">
            <v>0</v>
          </cell>
        </row>
        <row r="3642">
          <cell r="D3642">
            <v>0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  <cell r="J3642">
            <v>0</v>
          </cell>
          <cell r="K3642">
            <v>0</v>
          </cell>
          <cell r="L3642">
            <v>0</v>
          </cell>
        </row>
        <row r="3643">
          <cell r="D3643">
            <v>0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  <cell r="J3643">
            <v>0</v>
          </cell>
          <cell r="K3643">
            <v>0</v>
          </cell>
          <cell r="L3643">
            <v>0</v>
          </cell>
        </row>
        <row r="3644">
          <cell r="D3644">
            <v>0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  <cell r="J3644">
            <v>0</v>
          </cell>
          <cell r="K3644">
            <v>0</v>
          </cell>
          <cell r="L3644">
            <v>0</v>
          </cell>
        </row>
        <row r="3645">
          <cell r="D3645">
            <v>0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  <cell r="J3645">
            <v>0</v>
          </cell>
          <cell r="K3645">
            <v>0</v>
          </cell>
          <cell r="L3645">
            <v>0</v>
          </cell>
        </row>
        <row r="3646">
          <cell r="D3646">
            <v>0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  <cell r="J3646">
            <v>0</v>
          </cell>
          <cell r="K3646">
            <v>0</v>
          </cell>
          <cell r="L3646">
            <v>0</v>
          </cell>
        </row>
        <row r="3647">
          <cell r="D3647">
            <v>0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  <cell r="J3647">
            <v>0</v>
          </cell>
          <cell r="K3647">
            <v>0</v>
          </cell>
          <cell r="L3647">
            <v>0</v>
          </cell>
        </row>
        <row r="3648">
          <cell r="D3648">
            <v>0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  <cell r="J3648">
            <v>0</v>
          </cell>
          <cell r="K3648">
            <v>0</v>
          </cell>
          <cell r="L3648">
            <v>0</v>
          </cell>
        </row>
        <row r="3649">
          <cell r="D3649">
            <v>0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  <cell r="J3649">
            <v>0</v>
          </cell>
          <cell r="K3649">
            <v>0</v>
          </cell>
          <cell r="L3649">
            <v>0</v>
          </cell>
        </row>
        <row r="3650">
          <cell r="D3650">
            <v>0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  <cell r="J3650">
            <v>0</v>
          </cell>
          <cell r="K3650">
            <v>0</v>
          </cell>
          <cell r="L3650">
            <v>0</v>
          </cell>
        </row>
        <row r="3651">
          <cell r="D3651">
            <v>0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  <cell r="J3651">
            <v>0</v>
          </cell>
          <cell r="K3651">
            <v>0</v>
          </cell>
          <cell r="L3651">
            <v>0</v>
          </cell>
        </row>
        <row r="3652">
          <cell r="F3652" t="str">
            <v>TOTAL (C/taxa):</v>
          </cell>
          <cell r="I3652">
            <v>0.71340740751229426</v>
          </cell>
          <cell r="J3652">
            <v>25.191450000000003</v>
          </cell>
          <cell r="L3652">
            <v>274392.35285000002</v>
          </cell>
        </row>
        <row r="3653">
          <cell r="F3653" t="str">
            <v>BDI (%) EMPREITADA:</v>
          </cell>
          <cell r="I3653">
            <v>0.45</v>
          </cell>
          <cell r="J3653">
            <v>0</v>
          </cell>
          <cell r="L3653">
            <v>-0.21297799999592826</v>
          </cell>
        </row>
        <row r="3654">
          <cell r="F3654" t="str">
            <v>BDI (%) EQUIPAMENTOS:</v>
          </cell>
          <cell r="I3654">
            <v>0.45</v>
          </cell>
          <cell r="J3654">
            <v>0</v>
          </cell>
        </row>
        <row r="3655">
          <cell r="F3655" t="str">
            <v>BDI (%) MÃO DE OBRA:</v>
          </cell>
          <cell r="I3655">
            <v>0.45</v>
          </cell>
          <cell r="J3655">
            <v>10.119999999999999</v>
          </cell>
        </row>
        <row r="3656">
          <cell r="F3656" t="str">
            <v>BDI (%) MATERIAL:</v>
          </cell>
          <cell r="J3656">
            <v>0</v>
          </cell>
        </row>
        <row r="3657">
          <cell r="F3657" t="str">
            <v>TOTAL TAXA:</v>
          </cell>
          <cell r="I3657">
            <v>0.2865925924877058</v>
          </cell>
          <cell r="J3657">
            <v>10.119999999999999</v>
          </cell>
        </row>
        <row r="3658">
          <cell r="C3658" t="str">
            <v>PREÇO TOTAL (c/ taxa):</v>
          </cell>
          <cell r="I3658">
            <v>1</v>
          </cell>
          <cell r="J3658">
            <v>35.311450000000001</v>
          </cell>
        </row>
        <row r="3659">
          <cell r="C3659" t="str">
            <v>Obs.</v>
          </cell>
        </row>
        <row r="3663">
          <cell r="C3663" t="str">
            <v>cód - serv</v>
          </cell>
          <cell r="D3663" t="str">
            <v>Descrição</v>
          </cell>
          <cell r="F3663" t="str">
            <v>unidade</v>
          </cell>
          <cell r="G3663" t="str">
            <v>Quantidade do Serviço</v>
          </cell>
          <cell r="I3663" t="str">
            <v>Valor Unitario do Serviço</v>
          </cell>
          <cell r="K3663" t="str">
            <v>Valor Total</v>
          </cell>
        </row>
        <row r="3664">
          <cell r="C3664">
            <v>341015</v>
          </cell>
          <cell r="D3664" t="str">
            <v>ESGOTO - FORNECIMENTO E ASSENTAMENTO DE TUBO-PVC OCRE JEI-PB :- Ø 200,0MM</v>
          </cell>
          <cell r="E3664" t="e">
            <v>#NAME?</v>
          </cell>
          <cell r="F3664" t="str">
            <v>M</v>
          </cell>
          <cell r="G3664">
            <v>700</v>
          </cell>
          <cell r="I3664">
            <v>59.240949999999998</v>
          </cell>
          <cell r="K3664">
            <v>41468.665000000001</v>
          </cell>
        </row>
        <row r="3666">
          <cell r="C3666" t="str">
            <v>cód - comp.</v>
          </cell>
          <cell r="D3666" t="str">
            <v>componentes</v>
          </cell>
          <cell r="E3666" t="str">
            <v>desig.</v>
          </cell>
          <cell r="F3666" t="str">
            <v>unidade</v>
          </cell>
          <cell r="G3666" t="str">
            <v>coef.</v>
          </cell>
          <cell r="H3666" t="str">
            <v>Valor Unitário</v>
          </cell>
          <cell r="I3666" t="str">
            <v>Valor unit. c/ BDI</v>
          </cell>
          <cell r="J3666" t="str">
            <v>Custo p/ Serv. X comp</v>
          </cell>
          <cell r="K3666" t="str">
            <v>Quant. Total x comp.</v>
          </cell>
          <cell r="L3666" t="str">
            <v>Quant. Total x comp.</v>
          </cell>
        </row>
        <row r="3667">
          <cell r="C3667">
            <v>1002687</v>
          </cell>
          <cell r="D3667" t="str">
            <v>Tubo p/saneamento de esgoto pvc rígido 200mm soldável junção elásticaintegrada pressão máxima 0,025mpa</v>
          </cell>
          <cell r="E3667" t="str">
            <v>MAT.</v>
          </cell>
          <cell r="F3667" t="str">
            <v>m</v>
          </cell>
          <cell r="G3667">
            <v>1.05</v>
          </cell>
          <cell r="H3667">
            <v>35</v>
          </cell>
          <cell r="I3667">
            <v>35</v>
          </cell>
          <cell r="J3667">
            <v>36.75</v>
          </cell>
          <cell r="K3667">
            <v>735</v>
          </cell>
          <cell r="L3667">
            <v>25725</v>
          </cell>
        </row>
        <row r="3668">
          <cell r="C3668">
            <v>3000702</v>
          </cell>
          <cell r="D3668" t="str">
            <v>Fornecimento de mão de obra - servente</v>
          </cell>
          <cell r="E3668" t="str">
            <v>M.O.</v>
          </cell>
          <cell r="F3668" t="str">
            <v>h</v>
          </cell>
          <cell r="G3668">
            <v>0.55000000000000004</v>
          </cell>
          <cell r="H3668">
            <v>11.02</v>
          </cell>
          <cell r="I3668">
            <v>15.978999999999999</v>
          </cell>
          <cell r="J3668">
            <v>8.788450000000001</v>
          </cell>
          <cell r="K3668">
            <v>385</v>
          </cell>
          <cell r="L3668">
            <v>6151.915</v>
          </cell>
        </row>
        <row r="3669">
          <cell r="C3669">
            <v>3001569</v>
          </cell>
          <cell r="D3669" t="str">
            <v>Assentamento De Tubos E Conexões</v>
          </cell>
          <cell r="E3669" t="str">
            <v>M.O.</v>
          </cell>
          <cell r="F3669" t="str">
            <v>h</v>
          </cell>
          <cell r="G3669">
            <v>0.17499999999999999</v>
          </cell>
          <cell r="H3669">
            <v>54</v>
          </cell>
          <cell r="I3669">
            <v>78.3</v>
          </cell>
          <cell r="J3669">
            <v>13.702499999999999</v>
          </cell>
          <cell r="K3669">
            <v>122.5</v>
          </cell>
          <cell r="L3669">
            <v>9591.75</v>
          </cell>
        </row>
        <row r="3670">
          <cell r="D3670">
            <v>0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  <cell r="J3670">
            <v>0</v>
          </cell>
          <cell r="K3670">
            <v>0</v>
          </cell>
          <cell r="L3670">
            <v>0</v>
          </cell>
        </row>
        <row r="3671">
          <cell r="D3671">
            <v>0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  <cell r="J3671">
            <v>0</v>
          </cell>
          <cell r="K3671">
            <v>0</v>
          </cell>
          <cell r="L3671">
            <v>0</v>
          </cell>
        </row>
        <row r="3672">
          <cell r="D3672">
            <v>0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  <cell r="J3672">
            <v>0</v>
          </cell>
          <cell r="K3672">
            <v>0</v>
          </cell>
          <cell r="L3672">
            <v>0</v>
          </cell>
        </row>
        <row r="3673">
          <cell r="D3673">
            <v>0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  <cell r="J3673">
            <v>0</v>
          </cell>
          <cell r="K3673">
            <v>0</v>
          </cell>
          <cell r="L3673">
            <v>0</v>
          </cell>
        </row>
        <row r="3674">
          <cell r="D3674">
            <v>0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  <cell r="J3674">
            <v>0</v>
          </cell>
          <cell r="K3674">
            <v>0</v>
          </cell>
          <cell r="L3674">
            <v>0</v>
          </cell>
        </row>
        <row r="3675">
          <cell r="D3675">
            <v>0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  <cell r="J3675">
            <v>0</v>
          </cell>
          <cell r="K3675">
            <v>0</v>
          </cell>
          <cell r="L3675">
            <v>0</v>
          </cell>
        </row>
        <row r="3676">
          <cell r="D3676">
            <v>0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  <cell r="J3676">
            <v>0</v>
          </cell>
          <cell r="K3676">
            <v>0</v>
          </cell>
          <cell r="L3676">
            <v>0</v>
          </cell>
        </row>
        <row r="3677">
          <cell r="D3677">
            <v>0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  <cell r="J3677">
            <v>0</v>
          </cell>
          <cell r="K3677">
            <v>0</v>
          </cell>
          <cell r="L3677">
            <v>0</v>
          </cell>
        </row>
        <row r="3678">
          <cell r="D3678">
            <v>0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  <cell r="J3678">
            <v>0</v>
          </cell>
          <cell r="K3678">
            <v>0</v>
          </cell>
          <cell r="L3678">
            <v>0</v>
          </cell>
        </row>
        <row r="3679">
          <cell r="D3679">
            <v>0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  <cell r="J3679">
            <v>0</v>
          </cell>
          <cell r="K3679">
            <v>0</v>
          </cell>
          <cell r="L3679">
            <v>0</v>
          </cell>
        </row>
        <row r="3680">
          <cell r="D3680">
            <v>0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  <cell r="J3680">
            <v>0</v>
          </cell>
          <cell r="K3680">
            <v>0</v>
          </cell>
          <cell r="L3680">
            <v>0</v>
          </cell>
        </row>
        <row r="3681">
          <cell r="D3681">
            <v>0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  <cell r="J3681">
            <v>0</v>
          </cell>
          <cell r="K3681">
            <v>0</v>
          </cell>
          <cell r="L3681">
            <v>0</v>
          </cell>
        </row>
        <row r="3682">
          <cell r="D3682">
            <v>0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  <cell r="J3682">
            <v>0</v>
          </cell>
          <cell r="K3682">
            <v>0</v>
          </cell>
          <cell r="L3682">
            <v>0</v>
          </cell>
        </row>
        <row r="3683">
          <cell r="D3683">
            <v>0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  <cell r="J3683">
            <v>0</v>
          </cell>
          <cell r="K3683">
            <v>0</v>
          </cell>
          <cell r="L3683">
            <v>0</v>
          </cell>
        </row>
        <row r="3684">
          <cell r="D3684">
            <v>0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  <cell r="J3684">
            <v>0</v>
          </cell>
          <cell r="K3684">
            <v>0</v>
          </cell>
          <cell r="L3684">
            <v>0</v>
          </cell>
        </row>
        <row r="3685">
          <cell r="D3685">
            <v>0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  <cell r="J3685">
            <v>0</v>
          </cell>
          <cell r="K3685">
            <v>0</v>
          </cell>
          <cell r="L3685">
            <v>0</v>
          </cell>
        </row>
        <row r="3686">
          <cell r="D3686">
            <v>0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  <cell r="J3686">
            <v>0</v>
          </cell>
          <cell r="K3686">
            <v>0</v>
          </cell>
          <cell r="L3686">
            <v>0</v>
          </cell>
        </row>
        <row r="3687">
          <cell r="D3687">
            <v>0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  <cell r="J3687">
            <v>0</v>
          </cell>
          <cell r="K3687">
            <v>0</v>
          </cell>
          <cell r="L3687">
            <v>0</v>
          </cell>
        </row>
        <row r="3688">
          <cell r="D3688">
            <v>0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  <cell r="J3688">
            <v>0</v>
          </cell>
          <cell r="K3688">
            <v>0</v>
          </cell>
          <cell r="L3688">
            <v>0</v>
          </cell>
        </row>
        <row r="3689">
          <cell r="D3689">
            <v>0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  <cell r="J3689">
            <v>0</v>
          </cell>
          <cell r="K3689">
            <v>0</v>
          </cell>
          <cell r="L3689">
            <v>0</v>
          </cell>
        </row>
        <row r="3690">
          <cell r="D3690">
            <v>0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  <cell r="J3690">
            <v>0</v>
          </cell>
          <cell r="K3690">
            <v>0</v>
          </cell>
          <cell r="L3690">
            <v>0</v>
          </cell>
        </row>
        <row r="3691">
          <cell r="D3691">
            <v>0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  <cell r="J3691">
            <v>0</v>
          </cell>
          <cell r="K3691">
            <v>0</v>
          </cell>
          <cell r="L3691">
            <v>0</v>
          </cell>
        </row>
        <row r="3692">
          <cell r="D3692">
            <v>0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  <cell r="J3692">
            <v>0</v>
          </cell>
          <cell r="K3692">
            <v>0</v>
          </cell>
          <cell r="L3692">
            <v>0</v>
          </cell>
        </row>
        <row r="3693">
          <cell r="D3693">
            <v>0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  <cell r="J3693">
            <v>0</v>
          </cell>
          <cell r="K3693">
            <v>0</v>
          </cell>
          <cell r="L3693">
            <v>0</v>
          </cell>
        </row>
        <row r="3694">
          <cell r="D3694">
            <v>0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  <cell r="J3694">
            <v>0</v>
          </cell>
          <cell r="K3694">
            <v>0</v>
          </cell>
          <cell r="L3694">
            <v>0</v>
          </cell>
        </row>
        <row r="3695">
          <cell r="D3695">
            <v>0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  <cell r="J3695">
            <v>0</v>
          </cell>
          <cell r="K3695">
            <v>0</v>
          </cell>
          <cell r="L3695">
            <v>0</v>
          </cell>
        </row>
        <row r="3696">
          <cell r="F3696" t="str">
            <v>TOTAL (C/taxa):</v>
          </cell>
          <cell r="I3696">
            <v>0.82917221955421039</v>
          </cell>
          <cell r="J3696">
            <v>49.120950000000001</v>
          </cell>
          <cell r="L3696">
            <v>41468.665000000001</v>
          </cell>
        </row>
        <row r="3697">
          <cell r="F3697" t="str">
            <v>BDI (%) EMPREITADA:</v>
          </cell>
          <cell r="I3697">
            <v>0.45</v>
          </cell>
          <cell r="J3697">
            <v>0</v>
          </cell>
          <cell r="L3697">
            <v>0</v>
          </cell>
        </row>
        <row r="3698">
          <cell r="F3698" t="str">
            <v>BDI (%) EQUIPAMENTOS:</v>
          </cell>
          <cell r="I3698">
            <v>0.45</v>
          </cell>
          <cell r="J3698">
            <v>0</v>
          </cell>
        </row>
        <row r="3699">
          <cell r="F3699" t="str">
            <v>BDI (%) MÃO DE OBRA:</v>
          </cell>
          <cell r="I3699">
            <v>0.45</v>
          </cell>
          <cell r="J3699">
            <v>10.119999999999999</v>
          </cell>
        </row>
        <row r="3700">
          <cell r="F3700" t="str">
            <v>BDI (%) MATERIAL:</v>
          </cell>
          <cell r="J3700">
            <v>0</v>
          </cell>
        </row>
        <row r="3701">
          <cell r="F3701" t="str">
            <v>TOTAL TAXA:</v>
          </cell>
          <cell r="I3701">
            <v>0.17082778044578961</v>
          </cell>
          <cell r="J3701">
            <v>10.119999999999999</v>
          </cell>
        </row>
        <row r="3702">
          <cell r="C3702" t="str">
            <v>PREÇO TOTAL (c/ taxa):</v>
          </cell>
          <cell r="I3702">
            <v>1</v>
          </cell>
          <cell r="J3702">
            <v>59.240949999999998</v>
          </cell>
        </row>
        <row r="3703">
          <cell r="C3703" t="str">
            <v>Obs.</v>
          </cell>
        </row>
        <row r="3707">
          <cell r="C3707" t="str">
            <v>cód - serv</v>
          </cell>
          <cell r="D3707" t="str">
            <v>Descrição</v>
          </cell>
          <cell r="F3707" t="str">
            <v>unidade</v>
          </cell>
          <cell r="G3707" t="str">
            <v>Quantidade do Serviço</v>
          </cell>
          <cell r="I3707" t="str">
            <v>Valor Unitario do Serviço</v>
          </cell>
          <cell r="K3707" t="str">
            <v>Valor Total</v>
          </cell>
        </row>
        <row r="3708">
          <cell r="C3708">
            <v>343010</v>
          </cell>
          <cell r="D3708" t="str">
            <v>ESGOTO - FORNECIMENTO E ASSENTAMENTO DE TUBO DE PVC DEFOFO :- Ø 150,0MM</v>
          </cell>
          <cell r="E3708" t="e">
            <v>#NAME?</v>
          </cell>
          <cell r="F3708" t="str">
            <v>M</v>
          </cell>
          <cell r="G3708">
            <v>1313</v>
          </cell>
          <cell r="I3708">
            <v>63.524949999999997</v>
          </cell>
          <cell r="K3708">
            <v>83408.259349999993</v>
          </cell>
        </row>
        <row r="3710">
          <cell r="C3710" t="str">
            <v>cód - comp.</v>
          </cell>
          <cell r="D3710" t="str">
            <v>componentes</v>
          </cell>
          <cell r="E3710" t="str">
            <v>desig.</v>
          </cell>
          <cell r="F3710" t="str">
            <v>unidade</v>
          </cell>
          <cell r="G3710" t="str">
            <v>coef.</v>
          </cell>
          <cell r="H3710" t="str">
            <v>Valor Unitário</v>
          </cell>
          <cell r="I3710" t="str">
            <v>Valor unit. c/ BDI</v>
          </cell>
          <cell r="J3710" t="str">
            <v>Custo p/ Serv. X comp</v>
          </cell>
          <cell r="K3710" t="str">
            <v>Quant. Total x comp.</v>
          </cell>
          <cell r="L3710" t="str">
            <v>Quant. Total x comp.</v>
          </cell>
        </row>
        <row r="3711">
          <cell r="C3711">
            <v>3000702</v>
          </cell>
          <cell r="D3711" t="str">
            <v>Servente</v>
          </cell>
          <cell r="E3711" t="str">
            <v>M.O.</v>
          </cell>
          <cell r="F3711" t="str">
            <v>h</v>
          </cell>
          <cell r="G3711">
            <v>0.55000000000000004</v>
          </cell>
          <cell r="H3711">
            <v>11.02</v>
          </cell>
          <cell r="I3711">
            <v>15.978999999999999</v>
          </cell>
          <cell r="J3711">
            <v>8.788450000000001</v>
          </cell>
          <cell r="K3711">
            <v>722.15</v>
          </cell>
          <cell r="L3711">
            <v>11539.234849999999</v>
          </cell>
        </row>
        <row r="3712">
          <cell r="C3712">
            <v>3001569</v>
          </cell>
          <cell r="D3712" t="str">
            <v>Assentamento De Tubos E Conexões</v>
          </cell>
          <cell r="E3712" t="str">
            <v>M.O.</v>
          </cell>
          <cell r="F3712" t="str">
            <v>h</v>
          </cell>
          <cell r="G3712">
            <v>0.17499999999999999</v>
          </cell>
          <cell r="H3712">
            <v>54</v>
          </cell>
          <cell r="I3712">
            <v>78.3</v>
          </cell>
          <cell r="J3712">
            <v>13.702499999999999</v>
          </cell>
          <cell r="K3712">
            <v>229.78</v>
          </cell>
          <cell r="L3712">
            <v>17991.774000000001</v>
          </cell>
        </row>
        <row r="3713">
          <cell r="C3713">
            <v>1007999</v>
          </cell>
          <cell r="D3713" t="str">
            <v>Tubo De Pvc Defofo  Ø=150,0Mm</v>
          </cell>
          <cell r="E3713" t="str">
            <v>MAT.</v>
          </cell>
          <cell r="F3713" t="str">
            <v>m</v>
          </cell>
          <cell r="G3713">
            <v>1.05</v>
          </cell>
          <cell r="H3713">
            <v>39.08</v>
          </cell>
          <cell r="I3713">
            <v>39.08</v>
          </cell>
          <cell r="J3713">
            <v>41.033999999999999</v>
          </cell>
          <cell r="K3713">
            <v>1378.65</v>
          </cell>
          <cell r="L3713">
            <v>53877.642</v>
          </cell>
        </row>
        <row r="3714">
          <cell r="D3714">
            <v>0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  <cell r="J3714">
            <v>0</v>
          </cell>
          <cell r="K3714">
            <v>0</v>
          </cell>
          <cell r="L3714">
            <v>0</v>
          </cell>
        </row>
        <row r="3715">
          <cell r="D3715">
            <v>0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  <cell r="J3715">
            <v>0</v>
          </cell>
          <cell r="K3715">
            <v>0</v>
          </cell>
          <cell r="L3715">
            <v>0</v>
          </cell>
        </row>
        <row r="3716">
          <cell r="D3716">
            <v>0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  <cell r="J3716">
            <v>0</v>
          </cell>
          <cell r="K3716">
            <v>0</v>
          </cell>
          <cell r="L3716">
            <v>0</v>
          </cell>
        </row>
        <row r="3717">
          <cell r="D3717">
            <v>0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  <cell r="J3717">
            <v>0</v>
          </cell>
          <cell r="K3717">
            <v>0</v>
          </cell>
          <cell r="L3717">
            <v>0</v>
          </cell>
        </row>
        <row r="3718">
          <cell r="D3718">
            <v>0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  <cell r="J3718">
            <v>0</v>
          </cell>
          <cell r="K3718">
            <v>0</v>
          </cell>
          <cell r="L3718">
            <v>0</v>
          </cell>
        </row>
        <row r="3719">
          <cell r="D3719">
            <v>0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  <cell r="J3719">
            <v>0</v>
          </cell>
          <cell r="K3719">
            <v>0</v>
          </cell>
          <cell r="L3719">
            <v>0</v>
          </cell>
        </row>
        <row r="3720">
          <cell r="D3720">
            <v>0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  <cell r="J3720">
            <v>0</v>
          </cell>
          <cell r="K3720">
            <v>0</v>
          </cell>
          <cell r="L3720">
            <v>0</v>
          </cell>
        </row>
        <row r="3721">
          <cell r="D3721">
            <v>0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  <cell r="J3721">
            <v>0</v>
          </cell>
          <cell r="K3721">
            <v>0</v>
          </cell>
          <cell r="L3721">
            <v>0</v>
          </cell>
        </row>
        <row r="3722">
          <cell r="D3722">
            <v>0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  <cell r="J3722">
            <v>0</v>
          </cell>
          <cell r="K3722">
            <v>0</v>
          </cell>
          <cell r="L3722">
            <v>0</v>
          </cell>
        </row>
        <row r="3723">
          <cell r="D3723">
            <v>0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  <cell r="J3723">
            <v>0</v>
          </cell>
          <cell r="K3723">
            <v>0</v>
          </cell>
          <cell r="L3723">
            <v>0</v>
          </cell>
        </row>
        <row r="3724">
          <cell r="D3724">
            <v>0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  <cell r="J3724">
            <v>0</v>
          </cell>
          <cell r="K3724">
            <v>0</v>
          </cell>
          <cell r="L3724">
            <v>0</v>
          </cell>
        </row>
        <row r="3725">
          <cell r="D3725">
            <v>0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  <cell r="J3725">
            <v>0</v>
          </cell>
          <cell r="K3725">
            <v>0</v>
          </cell>
          <cell r="L3725">
            <v>0</v>
          </cell>
        </row>
        <row r="3726">
          <cell r="D3726">
            <v>0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  <cell r="J3726">
            <v>0</v>
          </cell>
          <cell r="K3726">
            <v>0</v>
          </cell>
          <cell r="L3726">
            <v>0</v>
          </cell>
        </row>
        <row r="3727">
          <cell r="D3727">
            <v>0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  <cell r="L3727">
            <v>0</v>
          </cell>
        </row>
        <row r="3728">
          <cell r="D3728">
            <v>0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  <cell r="J3728">
            <v>0</v>
          </cell>
          <cell r="K3728">
            <v>0</v>
          </cell>
          <cell r="L3728">
            <v>0</v>
          </cell>
        </row>
        <row r="3729">
          <cell r="D3729">
            <v>0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  <cell r="J3729">
            <v>0</v>
          </cell>
          <cell r="K3729">
            <v>0</v>
          </cell>
          <cell r="L3729">
            <v>0</v>
          </cell>
        </row>
        <row r="3730">
          <cell r="D3730">
            <v>0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  <cell r="J3730">
            <v>0</v>
          </cell>
          <cell r="K3730">
            <v>0</v>
          </cell>
          <cell r="L3730">
            <v>0</v>
          </cell>
        </row>
        <row r="3731">
          <cell r="D3731">
            <v>0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  <cell r="J3731">
            <v>0</v>
          </cell>
          <cell r="K3731">
            <v>0</v>
          </cell>
          <cell r="L3731">
            <v>0</v>
          </cell>
        </row>
        <row r="3732">
          <cell r="D3732">
            <v>0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  <cell r="J3732">
            <v>0</v>
          </cell>
          <cell r="K3732">
            <v>0</v>
          </cell>
          <cell r="L3732">
            <v>0</v>
          </cell>
        </row>
        <row r="3733">
          <cell r="D3733">
            <v>0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  <cell r="J3733">
            <v>0</v>
          </cell>
          <cell r="K3733">
            <v>0</v>
          </cell>
          <cell r="L3733">
            <v>0</v>
          </cell>
        </row>
        <row r="3734">
          <cell r="D3734">
            <v>0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  <cell r="J3734">
            <v>0</v>
          </cell>
          <cell r="K3734">
            <v>0</v>
          </cell>
          <cell r="L3734">
            <v>0</v>
          </cell>
        </row>
        <row r="3735">
          <cell r="D3735">
            <v>0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  <cell r="J3735">
            <v>0</v>
          </cell>
          <cell r="K3735">
            <v>0</v>
          </cell>
          <cell r="L3735">
            <v>0</v>
          </cell>
        </row>
        <row r="3736">
          <cell r="D3736">
            <v>0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  <cell r="J3736">
            <v>0</v>
          </cell>
          <cell r="K3736">
            <v>0</v>
          </cell>
          <cell r="L3736">
            <v>0</v>
          </cell>
        </row>
        <row r="3737">
          <cell r="D3737">
            <v>0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  <cell r="J3737">
            <v>0</v>
          </cell>
          <cell r="K3737">
            <v>0</v>
          </cell>
          <cell r="L3737">
            <v>0</v>
          </cell>
        </row>
        <row r="3738">
          <cell r="D3738">
            <v>0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  <cell r="J3738">
            <v>0</v>
          </cell>
          <cell r="K3738">
            <v>0</v>
          </cell>
          <cell r="L3738">
            <v>0</v>
          </cell>
        </row>
        <row r="3739">
          <cell r="D3739">
            <v>0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  <cell r="J3739">
            <v>0</v>
          </cell>
          <cell r="K3739">
            <v>0</v>
          </cell>
          <cell r="L3739">
            <v>0</v>
          </cell>
        </row>
        <row r="3740">
          <cell r="F3740" t="str">
            <v>TOTAL (C/taxa):</v>
          </cell>
          <cell r="I3740">
            <v>0.84069251530304234</v>
          </cell>
          <cell r="J3740">
            <v>53.404949999999999</v>
          </cell>
          <cell r="L3740">
            <v>83408.650850000005</v>
          </cell>
        </row>
        <row r="3741">
          <cell r="F3741" t="str">
            <v>BDI (%) EMPREITADA:</v>
          </cell>
          <cell r="I3741">
            <v>0.45</v>
          </cell>
          <cell r="J3741">
            <v>0</v>
          </cell>
          <cell r="L3741">
            <v>0.39150000001245644</v>
          </cell>
        </row>
        <row r="3742">
          <cell r="F3742" t="str">
            <v>BDI (%) EQUIPAMENTOS:</v>
          </cell>
          <cell r="I3742">
            <v>0.45</v>
          </cell>
          <cell r="J3742">
            <v>0</v>
          </cell>
        </row>
        <row r="3743">
          <cell r="F3743" t="str">
            <v>BDI (%) MÃO DE OBRA:</v>
          </cell>
          <cell r="I3743">
            <v>0.45</v>
          </cell>
          <cell r="J3743">
            <v>10.119999999999999</v>
          </cell>
        </row>
        <row r="3744">
          <cell r="F3744" t="str">
            <v>BDI (%) MATERIAL:</v>
          </cell>
          <cell r="J3744">
            <v>0</v>
          </cell>
        </row>
        <row r="3745">
          <cell r="F3745" t="str">
            <v>TOTAL TAXA:</v>
          </cell>
          <cell r="I3745">
            <v>0.15930748469695766</v>
          </cell>
          <cell r="J3745">
            <v>10.119999999999999</v>
          </cell>
        </row>
        <row r="3746">
          <cell r="C3746" t="str">
            <v>PREÇO TOTAL (c/ taxa):</v>
          </cell>
          <cell r="I3746">
            <v>1</v>
          </cell>
          <cell r="J3746">
            <v>63.524949999999997</v>
          </cell>
        </row>
        <row r="3747">
          <cell r="C3747" t="str">
            <v>Obs.</v>
          </cell>
        </row>
        <row r="3751">
          <cell r="C3751" t="str">
            <v>cód - serv</v>
          </cell>
          <cell r="D3751" t="str">
            <v>Descrição</v>
          </cell>
          <cell r="F3751" t="str">
            <v>unidade</v>
          </cell>
          <cell r="G3751" t="str">
            <v>Quantidade do Serviço</v>
          </cell>
          <cell r="I3751" t="str">
            <v>Valor Unitario do Serviço</v>
          </cell>
          <cell r="K3751" t="str">
            <v>Valor Total</v>
          </cell>
        </row>
        <row r="3752">
          <cell r="C3752">
            <v>345301</v>
          </cell>
          <cell r="D3752" t="str">
            <v>RAMAL DE LIGAÇÃO DOMICILIAR</v>
          </cell>
          <cell r="E3752" t="e">
            <v>#NAME?</v>
          </cell>
          <cell r="F3752" t="str">
            <v>UN</v>
          </cell>
          <cell r="G3752">
            <v>436</v>
          </cell>
          <cell r="I3752">
            <v>519.91160000000002</v>
          </cell>
          <cell r="K3752">
            <v>226681.45760000002</v>
          </cell>
        </row>
        <row r="3754">
          <cell r="C3754" t="str">
            <v>cód - comp.</v>
          </cell>
          <cell r="D3754" t="str">
            <v>componentes</v>
          </cell>
          <cell r="E3754" t="str">
            <v>desig.</v>
          </cell>
          <cell r="F3754" t="str">
            <v>unidade</v>
          </cell>
          <cell r="G3754" t="str">
            <v>coef.</v>
          </cell>
          <cell r="H3754" t="str">
            <v>Valor Unitário</v>
          </cell>
          <cell r="I3754" t="str">
            <v>Valor unit. c/ BDI</v>
          </cell>
          <cell r="J3754" t="str">
            <v>Custo p/ Serv. X comp</v>
          </cell>
          <cell r="K3754" t="str">
            <v>Quant. Total x comp.</v>
          </cell>
          <cell r="L3754" t="str">
            <v>Quant. Total x comp.</v>
          </cell>
        </row>
        <row r="3755">
          <cell r="C3755">
            <v>1005610</v>
          </cell>
          <cell r="D3755" t="str">
            <v>Peças e acessórios</v>
          </cell>
          <cell r="E3755" t="str">
            <v>MAT.</v>
          </cell>
          <cell r="F3755" t="str">
            <v>vb</v>
          </cell>
          <cell r="G3755">
            <v>1</v>
          </cell>
          <cell r="H3755">
            <v>25</v>
          </cell>
          <cell r="I3755">
            <v>25</v>
          </cell>
          <cell r="J3755">
            <v>25</v>
          </cell>
          <cell r="K3755">
            <v>436</v>
          </cell>
          <cell r="L3755">
            <v>10900</v>
          </cell>
        </row>
        <row r="3756">
          <cell r="C3756">
            <v>1006846</v>
          </cell>
          <cell r="D3756" t="str">
            <v>Caixa de passagem</v>
          </cell>
          <cell r="E3756" t="str">
            <v>EMPR.</v>
          </cell>
          <cell r="F3756" t="str">
            <v xml:space="preserve">un </v>
          </cell>
          <cell r="G3756">
            <v>1</v>
          </cell>
          <cell r="H3756">
            <v>250</v>
          </cell>
          <cell r="I3756">
            <v>362.5</v>
          </cell>
          <cell r="J3756">
            <v>362.5</v>
          </cell>
          <cell r="K3756">
            <v>436</v>
          </cell>
          <cell r="L3756">
            <v>158050</v>
          </cell>
        </row>
        <row r="3757">
          <cell r="C3757">
            <v>1008000</v>
          </cell>
          <cell r="D3757" t="str">
            <v>Tubo de PVC  Ø=100,0mm</v>
          </cell>
          <cell r="E3757" t="str">
            <v>MAT.</v>
          </cell>
          <cell r="F3757" t="str">
            <v>m</v>
          </cell>
          <cell r="G3757">
            <v>5</v>
          </cell>
          <cell r="H3757">
            <v>18.940000000000001</v>
          </cell>
          <cell r="I3757">
            <v>18.940000000000001</v>
          </cell>
          <cell r="J3757">
            <v>94.7</v>
          </cell>
          <cell r="K3757">
            <v>2180</v>
          </cell>
          <cell r="L3757">
            <v>41289.200000000004</v>
          </cell>
        </row>
        <row r="3758">
          <cell r="C3758">
            <v>3000702</v>
          </cell>
          <cell r="D3758" t="str">
            <v>Servente</v>
          </cell>
          <cell r="E3758" t="str">
            <v>M.O.</v>
          </cell>
          <cell r="F3758" t="str">
            <v>h</v>
          </cell>
          <cell r="G3758">
            <v>0.4</v>
          </cell>
          <cell r="H3758">
            <v>11.02</v>
          </cell>
          <cell r="I3758">
            <v>15.978999999999999</v>
          </cell>
          <cell r="J3758">
            <v>6.3916000000000004</v>
          </cell>
          <cell r="K3758">
            <v>174.4</v>
          </cell>
          <cell r="L3758">
            <v>2786.7375999999999</v>
          </cell>
        </row>
        <row r="3759">
          <cell r="C3759">
            <v>3001569</v>
          </cell>
          <cell r="D3759" t="str">
            <v>Assentamento De Tubos E Conexões</v>
          </cell>
          <cell r="E3759" t="str">
            <v>M.O.</v>
          </cell>
          <cell r="F3759" t="str">
            <v>h</v>
          </cell>
          <cell r="G3759">
            <v>0.4</v>
          </cell>
          <cell r="H3759">
            <v>54</v>
          </cell>
          <cell r="I3759">
            <v>78.3</v>
          </cell>
          <cell r="J3759">
            <v>31.32</v>
          </cell>
          <cell r="K3759">
            <v>174.4</v>
          </cell>
          <cell r="L3759">
            <v>13655.52</v>
          </cell>
        </row>
        <row r="3760">
          <cell r="D3760">
            <v>0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  <cell r="J3760">
            <v>0</v>
          </cell>
          <cell r="K3760">
            <v>0</v>
          </cell>
          <cell r="L3760">
            <v>0</v>
          </cell>
        </row>
        <row r="3761">
          <cell r="D3761">
            <v>0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  <cell r="J3761">
            <v>0</v>
          </cell>
          <cell r="K3761">
            <v>0</v>
          </cell>
          <cell r="L3761">
            <v>0</v>
          </cell>
        </row>
        <row r="3762">
          <cell r="D3762">
            <v>0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  <cell r="J3762">
            <v>0</v>
          </cell>
          <cell r="K3762">
            <v>0</v>
          </cell>
          <cell r="L3762">
            <v>0</v>
          </cell>
        </row>
        <row r="3763">
          <cell r="D3763">
            <v>0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  <cell r="J3763">
            <v>0</v>
          </cell>
          <cell r="K3763">
            <v>0</v>
          </cell>
          <cell r="L3763">
            <v>0</v>
          </cell>
        </row>
        <row r="3764">
          <cell r="D3764">
            <v>0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  <cell r="J3764">
            <v>0</v>
          </cell>
          <cell r="K3764">
            <v>0</v>
          </cell>
          <cell r="L3764">
            <v>0</v>
          </cell>
        </row>
        <row r="3765">
          <cell r="D3765">
            <v>0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  <cell r="J3765">
            <v>0</v>
          </cell>
          <cell r="K3765">
            <v>0</v>
          </cell>
          <cell r="L3765">
            <v>0</v>
          </cell>
        </row>
        <row r="3766">
          <cell r="D3766">
            <v>0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  <cell r="J3766">
            <v>0</v>
          </cell>
          <cell r="K3766">
            <v>0</v>
          </cell>
          <cell r="L3766">
            <v>0</v>
          </cell>
        </row>
        <row r="3767">
          <cell r="D3767">
            <v>0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  <cell r="J3767">
            <v>0</v>
          </cell>
          <cell r="K3767">
            <v>0</v>
          </cell>
          <cell r="L3767">
            <v>0</v>
          </cell>
        </row>
        <row r="3768">
          <cell r="D3768">
            <v>0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  <cell r="J3768">
            <v>0</v>
          </cell>
          <cell r="K3768">
            <v>0</v>
          </cell>
          <cell r="L3768">
            <v>0</v>
          </cell>
        </row>
        <row r="3769">
          <cell r="D3769">
            <v>0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  <cell r="L3769">
            <v>0</v>
          </cell>
        </row>
        <row r="3770">
          <cell r="D3770">
            <v>0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  <cell r="J3770">
            <v>0</v>
          </cell>
          <cell r="K3770">
            <v>0</v>
          </cell>
          <cell r="L3770">
            <v>0</v>
          </cell>
        </row>
        <row r="3771">
          <cell r="D3771">
            <v>0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  <cell r="J3771">
            <v>0</v>
          </cell>
          <cell r="K3771">
            <v>0</v>
          </cell>
          <cell r="L3771">
            <v>0</v>
          </cell>
        </row>
        <row r="3772">
          <cell r="D3772">
            <v>0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  <cell r="J3772">
            <v>0</v>
          </cell>
          <cell r="K3772">
            <v>0</v>
          </cell>
          <cell r="L3772">
            <v>0</v>
          </cell>
        </row>
        <row r="3773">
          <cell r="D3773">
            <v>0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  <cell r="J3773">
            <v>0</v>
          </cell>
          <cell r="K3773">
            <v>0</v>
          </cell>
          <cell r="L3773">
            <v>0</v>
          </cell>
        </row>
        <row r="3774">
          <cell r="D3774">
            <v>0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  <cell r="J3774">
            <v>0</v>
          </cell>
          <cell r="K3774">
            <v>0</v>
          </cell>
          <cell r="L3774">
            <v>0</v>
          </cell>
        </row>
        <row r="3775">
          <cell r="D3775">
            <v>0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  <cell r="J3775">
            <v>0</v>
          </cell>
          <cell r="K3775">
            <v>0</v>
          </cell>
          <cell r="L3775">
            <v>0</v>
          </cell>
        </row>
        <row r="3776">
          <cell r="D3776">
            <v>0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  <cell r="J3776">
            <v>0</v>
          </cell>
          <cell r="K3776">
            <v>0</v>
          </cell>
          <cell r="L3776">
            <v>0</v>
          </cell>
        </row>
        <row r="3777">
          <cell r="D3777">
            <v>0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  <cell r="J3777">
            <v>0</v>
          </cell>
          <cell r="K3777">
            <v>0</v>
          </cell>
          <cell r="L3777">
            <v>0</v>
          </cell>
        </row>
        <row r="3778">
          <cell r="D3778">
            <v>0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  <cell r="J3778">
            <v>0</v>
          </cell>
          <cell r="K3778">
            <v>0</v>
          </cell>
          <cell r="L3778">
            <v>0</v>
          </cell>
        </row>
        <row r="3779">
          <cell r="D3779">
            <v>0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  <cell r="L3779">
            <v>0</v>
          </cell>
        </row>
        <row r="3780">
          <cell r="D3780">
            <v>0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  <cell r="J3780">
            <v>0</v>
          </cell>
          <cell r="K3780">
            <v>0</v>
          </cell>
          <cell r="L3780">
            <v>0</v>
          </cell>
        </row>
        <row r="3781">
          <cell r="D3781">
            <v>0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  <cell r="J3781">
            <v>0</v>
          </cell>
          <cell r="K3781">
            <v>0</v>
          </cell>
          <cell r="L3781">
            <v>0</v>
          </cell>
        </row>
        <row r="3782">
          <cell r="D3782">
            <v>0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  <cell r="J3782">
            <v>0</v>
          </cell>
          <cell r="K3782">
            <v>0</v>
          </cell>
          <cell r="L3782">
            <v>0</v>
          </cell>
        </row>
        <row r="3783">
          <cell r="D3783">
            <v>0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  <cell r="J3783">
            <v>0</v>
          </cell>
          <cell r="K3783">
            <v>0</v>
          </cell>
          <cell r="L3783">
            <v>0</v>
          </cell>
        </row>
        <row r="3784">
          <cell r="F3784" t="str">
            <v>TOTAL (C/taxa):</v>
          </cell>
          <cell r="I3784">
            <v>0.65359495729658657</v>
          </cell>
          <cell r="J3784">
            <v>339.8116</v>
          </cell>
          <cell r="L3784">
            <v>226681.45759999999</v>
          </cell>
        </row>
        <row r="3785">
          <cell r="F3785" t="str">
            <v>BDI (%) EMPREITADA:</v>
          </cell>
          <cell r="I3785">
            <v>0.45</v>
          </cell>
          <cell r="J3785">
            <v>163.13</v>
          </cell>
          <cell r="L3785">
            <v>0</v>
          </cell>
        </row>
        <row r="3786">
          <cell r="F3786" t="str">
            <v>BDI (%) EQUIPAMENTOS:</v>
          </cell>
          <cell r="I3786">
            <v>0.45</v>
          </cell>
          <cell r="J3786">
            <v>0</v>
          </cell>
        </row>
        <row r="3787">
          <cell r="F3787" t="str">
            <v>BDI (%) MÃO DE OBRA:</v>
          </cell>
          <cell r="I3787">
            <v>0.45</v>
          </cell>
          <cell r="J3787">
            <v>16.97</v>
          </cell>
        </row>
        <row r="3788">
          <cell r="F3788" t="str">
            <v>BDI (%) MATERIAL:</v>
          </cell>
          <cell r="J3788">
            <v>0</v>
          </cell>
        </row>
        <row r="3789">
          <cell r="F3789" t="str">
            <v>TOTAL TAXA:</v>
          </cell>
          <cell r="I3789">
            <v>0.34640504270341338</v>
          </cell>
          <cell r="J3789">
            <v>180.1</v>
          </cell>
        </row>
        <row r="3790">
          <cell r="C3790" t="str">
            <v>PREÇO TOTAL (c/ taxa):</v>
          </cell>
          <cell r="I3790">
            <v>1</v>
          </cell>
          <cell r="J3790">
            <v>519.91160000000002</v>
          </cell>
        </row>
        <row r="3791">
          <cell r="C3791" t="str">
            <v>Obs.</v>
          </cell>
        </row>
        <row r="3795">
          <cell r="C3795" t="str">
            <v>cód - serv</v>
          </cell>
          <cell r="D3795" t="str">
            <v>Descrição</v>
          </cell>
          <cell r="F3795" t="str">
            <v>unidade</v>
          </cell>
          <cell r="G3795" t="str">
            <v>Quantidade do Serviço</v>
          </cell>
          <cell r="I3795" t="str">
            <v>Valor Unitario do Serviço</v>
          </cell>
          <cell r="K3795" t="str">
            <v>Valor Total</v>
          </cell>
        </row>
        <row r="3796">
          <cell r="C3796">
            <v>345505</v>
          </cell>
          <cell r="D3796" t="str">
            <v>ESGOTO - REATERRO E COMPACTAÇÃO DE VALA EM MATERIAL DE 1A CATEGORIA</v>
          </cell>
          <cell r="E3796" t="e">
            <v>#NAME?</v>
          </cell>
          <cell r="F3796" t="str">
            <v>M3</v>
          </cell>
          <cell r="G3796">
            <v>9987.7872000000007</v>
          </cell>
          <cell r="I3796">
            <v>7.4436039999999997</v>
          </cell>
          <cell r="K3796">
            <v>74345.1327530688</v>
          </cell>
        </row>
        <row r="3798">
          <cell r="C3798" t="str">
            <v>cód - comp.</v>
          </cell>
          <cell r="D3798" t="str">
            <v>componentes</v>
          </cell>
          <cell r="E3798" t="str">
            <v>desig.</v>
          </cell>
          <cell r="F3798" t="str">
            <v>unidade</v>
          </cell>
          <cell r="G3798" t="str">
            <v>coef.</v>
          </cell>
          <cell r="H3798" t="str">
            <v>Valor Unitário</v>
          </cell>
          <cell r="I3798" t="str">
            <v>Valor unit. c/ BDI</v>
          </cell>
          <cell r="J3798" t="str">
            <v>Custo p/ Serv. X comp</v>
          </cell>
          <cell r="K3798" t="str">
            <v>Quant. Total x comp.</v>
          </cell>
          <cell r="L3798" t="str">
            <v>Quant. Total x comp.</v>
          </cell>
        </row>
        <row r="3799">
          <cell r="C3799">
            <v>3002216</v>
          </cell>
          <cell r="D3799" t="str">
            <v>Compactador Manual - Soquete Vibratório (2 Kw)</v>
          </cell>
          <cell r="E3799" t="str">
            <v>EQ.</v>
          </cell>
          <cell r="F3799" t="str">
            <v>h</v>
          </cell>
          <cell r="G3799">
            <v>0.28000000000000003</v>
          </cell>
          <cell r="H3799">
            <v>16.13</v>
          </cell>
          <cell r="I3799">
            <v>23.388499999999997</v>
          </cell>
          <cell r="J3799">
            <v>6.5487799999999998</v>
          </cell>
          <cell r="K3799">
            <v>2796.58</v>
          </cell>
          <cell r="L3799">
            <v>65407.81132999999</v>
          </cell>
        </row>
        <row r="3800">
          <cell r="C3800">
            <v>3000702</v>
          </cell>
          <cell r="D3800" t="str">
            <v>Servente</v>
          </cell>
          <cell r="E3800" t="str">
            <v>M.O.</v>
          </cell>
          <cell r="F3800" t="str">
            <v>h</v>
          </cell>
          <cell r="G3800">
            <v>5.6000000000000001E-2</v>
          </cell>
          <cell r="H3800">
            <v>11.02</v>
          </cell>
          <cell r="I3800">
            <v>15.978999999999999</v>
          </cell>
          <cell r="J3800">
            <v>0.89482399999999995</v>
          </cell>
          <cell r="K3800">
            <v>559.32000000000005</v>
          </cell>
          <cell r="L3800">
            <v>8937.37428</v>
          </cell>
        </row>
        <row r="3801">
          <cell r="D3801">
            <v>0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  <cell r="J3801">
            <v>0</v>
          </cell>
          <cell r="K3801">
            <v>0</v>
          </cell>
          <cell r="L3801">
            <v>0</v>
          </cell>
        </row>
        <row r="3802">
          <cell r="D3802">
            <v>0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  <cell r="J3802">
            <v>0</v>
          </cell>
          <cell r="K3802">
            <v>0</v>
          </cell>
          <cell r="L3802">
            <v>0</v>
          </cell>
        </row>
        <row r="3803">
          <cell r="D3803">
            <v>0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  <cell r="L3803">
            <v>0</v>
          </cell>
        </row>
        <row r="3804">
          <cell r="D3804">
            <v>0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  <cell r="J3804">
            <v>0</v>
          </cell>
          <cell r="K3804">
            <v>0</v>
          </cell>
          <cell r="L3804">
            <v>0</v>
          </cell>
        </row>
        <row r="3805">
          <cell r="D3805">
            <v>0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  <cell r="J3805">
            <v>0</v>
          </cell>
          <cell r="K3805">
            <v>0</v>
          </cell>
          <cell r="L3805">
            <v>0</v>
          </cell>
        </row>
        <row r="3806">
          <cell r="D3806">
            <v>0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  <cell r="L3806">
            <v>0</v>
          </cell>
        </row>
        <row r="3807">
          <cell r="D3807">
            <v>0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  <cell r="J3807">
            <v>0</v>
          </cell>
          <cell r="K3807">
            <v>0</v>
          </cell>
          <cell r="L3807">
            <v>0</v>
          </cell>
        </row>
        <row r="3808">
          <cell r="D3808">
            <v>0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  <cell r="J3808">
            <v>0</v>
          </cell>
          <cell r="K3808">
            <v>0</v>
          </cell>
          <cell r="L3808">
            <v>0</v>
          </cell>
        </row>
        <row r="3809">
          <cell r="D3809">
            <v>0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  <cell r="J3809">
            <v>0</v>
          </cell>
          <cell r="K3809">
            <v>0</v>
          </cell>
          <cell r="L3809">
            <v>0</v>
          </cell>
        </row>
        <row r="3810">
          <cell r="D3810">
            <v>0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  <cell r="J3810">
            <v>0</v>
          </cell>
          <cell r="K3810">
            <v>0</v>
          </cell>
          <cell r="L3810">
            <v>0</v>
          </cell>
        </row>
        <row r="3811">
          <cell r="D3811">
            <v>0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  <cell r="J3811">
            <v>0</v>
          </cell>
          <cell r="K3811">
            <v>0</v>
          </cell>
          <cell r="L3811">
            <v>0</v>
          </cell>
        </row>
        <row r="3812">
          <cell r="D3812">
            <v>0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  <cell r="J3812">
            <v>0</v>
          </cell>
          <cell r="K3812">
            <v>0</v>
          </cell>
          <cell r="L3812">
            <v>0</v>
          </cell>
        </row>
        <row r="3813">
          <cell r="D3813">
            <v>0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  <cell r="J3813">
            <v>0</v>
          </cell>
          <cell r="K3813">
            <v>0</v>
          </cell>
          <cell r="L3813">
            <v>0</v>
          </cell>
        </row>
        <row r="3814">
          <cell r="D3814">
            <v>0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  <cell r="J3814">
            <v>0</v>
          </cell>
          <cell r="K3814">
            <v>0</v>
          </cell>
          <cell r="L3814">
            <v>0</v>
          </cell>
        </row>
        <row r="3815">
          <cell r="D3815">
            <v>0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  <cell r="J3815">
            <v>0</v>
          </cell>
          <cell r="K3815">
            <v>0</v>
          </cell>
          <cell r="L3815">
            <v>0</v>
          </cell>
        </row>
        <row r="3816">
          <cell r="D3816">
            <v>0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  <cell r="L3816">
            <v>0</v>
          </cell>
        </row>
        <row r="3817">
          <cell r="D3817">
            <v>0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  <cell r="J3817">
            <v>0</v>
          </cell>
          <cell r="K3817">
            <v>0</v>
          </cell>
          <cell r="L3817">
            <v>0</v>
          </cell>
        </row>
        <row r="3818">
          <cell r="D3818">
            <v>0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  <cell r="J3818">
            <v>0</v>
          </cell>
          <cell r="K3818">
            <v>0</v>
          </cell>
          <cell r="L3818">
            <v>0</v>
          </cell>
        </row>
        <row r="3819">
          <cell r="D3819">
            <v>0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  <cell r="J3819">
            <v>0</v>
          </cell>
          <cell r="K3819">
            <v>0</v>
          </cell>
          <cell r="L3819">
            <v>0</v>
          </cell>
        </row>
        <row r="3820">
          <cell r="D3820">
            <v>0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  <cell r="J3820">
            <v>0</v>
          </cell>
          <cell r="K3820">
            <v>0</v>
          </cell>
          <cell r="L3820">
            <v>0</v>
          </cell>
        </row>
        <row r="3821">
          <cell r="D3821">
            <v>0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  <cell r="J3821">
            <v>0</v>
          </cell>
          <cell r="K3821">
            <v>0</v>
          </cell>
          <cell r="L3821">
            <v>0</v>
          </cell>
        </row>
        <row r="3822">
          <cell r="D3822">
            <v>0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  <cell r="J3822">
            <v>0</v>
          </cell>
          <cell r="K3822">
            <v>0</v>
          </cell>
          <cell r="L3822">
            <v>0</v>
          </cell>
        </row>
        <row r="3823">
          <cell r="D3823">
            <v>0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  <cell r="L3823">
            <v>0</v>
          </cell>
        </row>
        <row r="3824">
          <cell r="D3824">
            <v>0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  <cell r="J3824">
            <v>0</v>
          </cell>
          <cell r="K3824">
            <v>0</v>
          </cell>
          <cell r="L3824">
            <v>0</v>
          </cell>
        </row>
        <row r="3825">
          <cell r="D3825">
            <v>0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  <cell r="J3825">
            <v>0</v>
          </cell>
          <cell r="K3825">
            <v>0</v>
          </cell>
          <cell r="L3825">
            <v>0</v>
          </cell>
        </row>
        <row r="3826">
          <cell r="D3826">
            <v>0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  <cell r="J3826">
            <v>0</v>
          </cell>
          <cell r="K3826">
            <v>0</v>
          </cell>
          <cell r="L3826">
            <v>0</v>
          </cell>
        </row>
        <row r="3827">
          <cell r="D3827">
            <v>0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  <cell r="J3827">
            <v>0</v>
          </cell>
          <cell r="K3827">
            <v>0</v>
          </cell>
          <cell r="L3827">
            <v>0</v>
          </cell>
        </row>
        <row r="3828">
          <cell r="F3828" t="str">
            <v>TOTAL (C/taxa):</v>
          </cell>
          <cell r="I3828">
            <v>0.54994919127884812</v>
          </cell>
          <cell r="J3828">
            <v>4.0936039999999991</v>
          </cell>
          <cell r="L3828">
            <v>74345.185609999986</v>
          </cell>
        </row>
        <row r="3829">
          <cell r="F3829" t="str">
            <v>BDI (%) EMPREITADA:</v>
          </cell>
          <cell r="I3829">
            <v>0.45</v>
          </cell>
          <cell r="J3829">
            <v>0</v>
          </cell>
          <cell r="L3829">
            <v>5.285693118639756E-2</v>
          </cell>
        </row>
        <row r="3830">
          <cell r="F3830" t="str">
            <v>BDI (%) EQUIPAMENTOS:</v>
          </cell>
          <cell r="I3830">
            <v>0.45</v>
          </cell>
          <cell r="J3830">
            <v>2.95</v>
          </cell>
        </row>
        <row r="3831">
          <cell r="F3831" t="str">
            <v>BDI (%) MÃO DE OBRA:</v>
          </cell>
          <cell r="I3831">
            <v>0.45</v>
          </cell>
          <cell r="J3831">
            <v>0.4</v>
          </cell>
        </row>
        <row r="3832">
          <cell r="F3832" t="str">
            <v>BDI (%) MATERIAL:</v>
          </cell>
          <cell r="J3832">
            <v>0</v>
          </cell>
        </row>
        <row r="3833">
          <cell r="F3833" t="str">
            <v>TOTAL TAXA:</v>
          </cell>
          <cell r="I3833">
            <v>0.45005080872115177</v>
          </cell>
          <cell r="J3833">
            <v>3.35</v>
          </cell>
        </row>
        <row r="3834">
          <cell r="C3834" t="str">
            <v>PREÇO TOTAL (c/ taxa):</v>
          </cell>
          <cell r="I3834">
            <v>0.99999999999999989</v>
          </cell>
          <cell r="J3834">
            <v>7.4436039999999997</v>
          </cell>
        </row>
        <row r="3835">
          <cell r="C3835" t="str">
            <v>Obs.</v>
          </cell>
        </row>
        <row r="3839">
          <cell r="C3839" t="str">
            <v>cód - serv</v>
          </cell>
          <cell r="D3839" t="str">
            <v>Descrição</v>
          </cell>
          <cell r="F3839" t="str">
            <v>unidade</v>
          </cell>
          <cell r="G3839" t="str">
            <v>Quantidade do Serviço</v>
          </cell>
          <cell r="I3839" t="str">
            <v>Valor Unitario do Serviço</v>
          </cell>
          <cell r="K3839" t="str">
            <v>Valor Total</v>
          </cell>
        </row>
        <row r="3840">
          <cell r="C3840">
            <v>346005</v>
          </cell>
          <cell r="D3840" t="str">
            <v>ESGOTO - POÇO DE VISITA COM ANÉIS DE CONCRETO, PROFUNDIDADE ATÉ 1,50M, D = 800MM</v>
          </cell>
          <cell r="E3840" t="e">
            <v>#NAME?</v>
          </cell>
          <cell r="F3840" t="str">
            <v>UN</v>
          </cell>
          <cell r="G3840">
            <v>30</v>
          </cell>
          <cell r="I3840">
            <v>652.5</v>
          </cell>
          <cell r="K3840">
            <v>19575</v>
          </cell>
        </row>
        <row r="3842">
          <cell r="C3842" t="str">
            <v>cód - comp.</v>
          </cell>
          <cell r="D3842" t="str">
            <v>componentes</v>
          </cell>
          <cell r="E3842" t="str">
            <v>desig.</v>
          </cell>
          <cell r="F3842" t="str">
            <v>unidade</v>
          </cell>
          <cell r="G3842" t="str">
            <v>coef.</v>
          </cell>
          <cell r="H3842" t="str">
            <v>Valor Unitário</v>
          </cell>
          <cell r="I3842" t="str">
            <v>Valor unit. c/ BDI</v>
          </cell>
          <cell r="J3842" t="str">
            <v>Custo p/ Serv. X comp</v>
          </cell>
          <cell r="K3842" t="str">
            <v>Quant. Total x comp.</v>
          </cell>
          <cell r="L3842" t="str">
            <v>Quant. Total x comp.</v>
          </cell>
        </row>
        <row r="3843">
          <cell r="C3843">
            <v>3001170</v>
          </cell>
          <cell r="D3843" t="str">
            <v>Execução De Poço De Visita Tipo A</v>
          </cell>
          <cell r="E3843" t="str">
            <v>EMPR.</v>
          </cell>
          <cell r="F3843" t="str">
            <v xml:space="preserve">un </v>
          </cell>
          <cell r="G3843">
            <v>1</v>
          </cell>
          <cell r="H3843">
            <v>450</v>
          </cell>
          <cell r="I3843">
            <v>652.5</v>
          </cell>
          <cell r="J3843">
            <v>652.5</v>
          </cell>
          <cell r="K3843">
            <v>30</v>
          </cell>
          <cell r="L3843">
            <v>19575</v>
          </cell>
        </row>
        <row r="3844">
          <cell r="D3844">
            <v>0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  <cell r="J3844">
            <v>0</v>
          </cell>
          <cell r="K3844">
            <v>0</v>
          </cell>
          <cell r="L3844">
            <v>0</v>
          </cell>
        </row>
        <row r="3845">
          <cell r="D3845">
            <v>0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  <cell r="J3845">
            <v>0</v>
          </cell>
          <cell r="K3845">
            <v>0</v>
          </cell>
          <cell r="L3845">
            <v>0</v>
          </cell>
        </row>
        <row r="3846">
          <cell r="D3846">
            <v>0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  <cell r="L3846">
            <v>0</v>
          </cell>
        </row>
        <row r="3847">
          <cell r="D3847">
            <v>0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  <cell r="J3847">
            <v>0</v>
          </cell>
          <cell r="K3847">
            <v>0</v>
          </cell>
          <cell r="L3847">
            <v>0</v>
          </cell>
        </row>
        <row r="3848">
          <cell r="D3848">
            <v>0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  <cell r="J3848">
            <v>0</v>
          </cell>
          <cell r="K3848">
            <v>0</v>
          </cell>
          <cell r="L3848">
            <v>0</v>
          </cell>
        </row>
        <row r="3849">
          <cell r="D3849">
            <v>0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  <cell r="J3849">
            <v>0</v>
          </cell>
          <cell r="K3849">
            <v>0</v>
          </cell>
          <cell r="L3849">
            <v>0</v>
          </cell>
        </row>
        <row r="3850">
          <cell r="D3850">
            <v>0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  <cell r="J3850">
            <v>0</v>
          </cell>
          <cell r="K3850">
            <v>0</v>
          </cell>
          <cell r="L3850">
            <v>0</v>
          </cell>
        </row>
        <row r="3851">
          <cell r="D3851">
            <v>0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  <cell r="J3851">
            <v>0</v>
          </cell>
          <cell r="K3851">
            <v>0</v>
          </cell>
          <cell r="L3851">
            <v>0</v>
          </cell>
        </row>
        <row r="3852">
          <cell r="D3852">
            <v>0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  <cell r="J3852">
            <v>0</v>
          </cell>
          <cell r="K3852">
            <v>0</v>
          </cell>
          <cell r="L3852">
            <v>0</v>
          </cell>
        </row>
        <row r="3853">
          <cell r="D3853">
            <v>0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  <cell r="J3853">
            <v>0</v>
          </cell>
          <cell r="K3853">
            <v>0</v>
          </cell>
          <cell r="L3853">
            <v>0</v>
          </cell>
        </row>
        <row r="3854">
          <cell r="D3854">
            <v>0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  <cell r="J3854">
            <v>0</v>
          </cell>
          <cell r="K3854">
            <v>0</v>
          </cell>
          <cell r="L3854">
            <v>0</v>
          </cell>
        </row>
        <row r="3855">
          <cell r="D3855">
            <v>0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  <cell r="J3855">
            <v>0</v>
          </cell>
          <cell r="K3855">
            <v>0</v>
          </cell>
          <cell r="L3855">
            <v>0</v>
          </cell>
        </row>
        <row r="3856">
          <cell r="D3856">
            <v>0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  <cell r="J3856">
            <v>0</v>
          </cell>
          <cell r="K3856">
            <v>0</v>
          </cell>
          <cell r="L3856">
            <v>0</v>
          </cell>
        </row>
        <row r="3857">
          <cell r="D3857">
            <v>0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  <cell r="J3857">
            <v>0</v>
          </cell>
          <cell r="K3857">
            <v>0</v>
          </cell>
          <cell r="L3857">
            <v>0</v>
          </cell>
        </row>
        <row r="3858">
          <cell r="D3858">
            <v>0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  <cell r="J3858">
            <v>0</v>
          </cell>
          <cell r="K3858">
            <v>0</v>
          </cell>
          <cell r="L3858">
            <v>0</v>
          </cell>
        </row>
        <row r="3859">
          <cell r="D3859">
            <v>0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  <cell r="J3859">
            <v>0</v>
          </cell>
          <cell r="K3859">
            <v>0</v>
          </cell>
          <cell r="L3859">
            <v>0</v>
          </cell>
        </row>
        <row r="3860">
          <cell r="D3860">
            <v>0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  <cell r="J3860">
            <v>0</v>
          </cell>
          <cell r="K3860">
            <v>0</v>
          </cell>
          <cell r="L3860">
            <v>0</v>
          </cell>
        </row>
        <row r="3861">
          <cell r="D3861">
            <v>0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  <cell r="J3861">
            <v>0</v>
          </cell>
          <cell r="K3861">
            <v>0</v>
          </cell>
          <cell r="L3861">
            <v>0</v>
          </cell>
        </row>
        <row r="3862">
          <cell r="D3862">
            <v>0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  <cell r="J3862">
            <v>0</v>
          </cell>
          <cell r="K3862">
            <v>0</v>
          </cell>
          <cell r="L3862">
            <v>0</v>
          </cell>
        </row>
        <row r="3863">
          <cell r="D3863">
            <v>0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  <cell r="L3863">
            <v>0</v>
          </cell>
        </row>
        <row r="3864">
          <cell r="D3864">
            <v>0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  <cell r="J3864">
            <v>0</v>
          </cell>
          <cell r="K3864">
            <v>0</v>
          </cell>
          <cell r="L3864">
            <v>0</v>
          </cell>
        </row>
        <row r="3865">
          <cell r="D3865">
            <v>0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  <cell r="L3865">
            <v>0</v>
          </cell>
        </row>
        <row r="3866">
          <cell r="D3866">
            <v>0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  <cell r="J3866">
            <v>0</v>
          </cell>
          <cell r="K3866">
            <v>0</v>
          </cell>
          <cell r="L3866">
            <v>0</v>
          </cell>
        </row>
        <row r="3867">
          <cell r="D3867">
            <v>0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  <cell r="J3867">
            <v>0</v>
          </cell>
          <cell r="K3867">
            <v>0</v>
          </cell>
          <cell r="L3867">
            <v>0</v>
          </cell>
        </row>
        <row r="3868">
          <cell r="D3868">
            <v>0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  <cell r="J3868">
            <v>0</v>
          </cell>
          <cell r="K3868">
            <v>0</v>
          </cell>
          <cell r="L3868">
            <v>0</v>
          </cell>
        </row>
        <row r="3869">
          <cell r="D3869">
            <v>0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  <cell r="L3869">
            <v>0</v>
          </cell>
        </row>
        <row r="3870">
          <cell r="D3870">
            <v>0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  <cell r="L3870">
            <v>0</v>
          </cell>
        </row>
        <row r="3871">
          <cell r="D3871">
            <v>0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  <cell r="J3871">
            <v>0</v>
          </cell>
          <cell r="K3871">
            <v>0</v>
          </cell>
          <cell r="L3871">
            <v>0</v>
          </cell>
        </row>
        <row r="3872">
          <cell r="F3872" t="str">
            <v>TOTAL (C/taxa):</v>
          </cell>
          <cell r="I3872">
            <v>0.54999233716475093</v>
          </cell>
          <cell r="J3872">
            <v>358.87</v>
          </cell>
          <cell r="L3872">
            <v>19575</v>
          </cell>
        </row>
        <row r="3873">
          <cell r="F3873" t="str">
            <v>BDI (%) EMPREITADA:</v>
          </cell>
          <cell r="I3873">
            <v>0.45</v>
          </cell>
          <cell r="J3873">
            <v>293.63</v>
          </cell>
          <cell r="L3873">
            <v>0</v>
          </cell>
        </row>
        <row r="3874">
          <cell r="F3874" t="str">
            <v>BDI (%) EQUIPAMENTOS:</v>
          </cell>
          <cell r="I3874">
            <v>0.45</v>
          </cell>
          <cell r="J3874">
            <v>0</v>
          </cell>
        </row>
        <row r="3875">
          <cell r="F3875" t="str">
            <v>BDI (%) MÃO DE OBRA:</v>
          </cell>
          <cell r="I3875">
            <v>0.45</v>
          </cell>
          <cell r="J3875">
            <v>0</v>
          </cell>
        </row>
        <row r="3876">
          <cell r="F3876" t="str">
            <v>BDI (%) MATERIAL:</v>
          </cell>
          <cell r="J3876">
            <v>0</v>
          </cell>
        </row>
        <row r="3877">
          <cell r="F3877" t="str">
            <v>TOTAL TAXA:</v>
          </cell>
          <cell r="I3877">
            <v>0.45000766283524901</v>
          </cell>
          <cell r="J3877">
            <v>293.63</v>
          </cell>
        </row>
        <row r="3878">
          <cell r="C3878" t="str">
            <v>PREÇO TOTAL (c/ taxa):</v>
          </cell>
          <cell r="I3878">
            <v>1</v>
          </cell>
          <cell r="J3878">
            <v>652.5</v>
          </cell>
        </row>
        <row r="3879">
          <cell r="C3879" t="str">
            <v>Obs.</v>
          </cell>
        </row>
        <row r="3883">
          <cell r="C3883" t="str">
            <v>cód - serv</v>
          </cell>
          <cell r="D3883" t="str">
            <v>Descrição</v>
          </cell>
          <cell r="F3883" t="str">
            <v>unidade</v>
          </cell>
          <cell r="G3883" t="str">
            <v>Quantidade do Serviço</v>
          </cell>
          <cell r="I3883" t="str">
            <v>Valor Unitario do Serviço</v>
          </cell>
          <cell r="K3883" t="str">
            <v>Valor Total</v>
          </cell>
        </row>
        <row r="3884">
          <cell r="C3884">
            <v>346015</v>
          </cell>
          <cell r="D3884" t="str">
            <v>TAMPÃO DE FERRO FUNDIDO P/ ESGOTO TD 600</v>
          </cell>
          <cell r="E3884" t="e">
            <v>#NAME?</v>
          </cell>
          <cell r="F3884" t="str">
            <v>UN</v>
          </cell>
          <cell r="G3884">
            <v>30</v>
          </cell>
          <cell r="I3884">
            <v>350</v>
          </cell>
          <cell r="K3884">
            <v>10500</v>
          </cell>
        </row>
        <row r="3886">
          <cell r="C3886" t="str">
            <v>cód - comp.</v>
          </cell>
          <cell r="D3886" t="str">
            <v>componentes</v>
          </cell>
          <cell r="E3886" t="str">
            <v>desig.</v>
          </cell>
          <cell r="F3886" t="str">
            <v>unidade</v>
          </cell>
          <cell r="G3886" t="str">
            <v>coef.</v>
          </cell>
          <cell r="H3886" t="str">
            <v>Valor Unitário</v>
          </cell>
          <cell r="I3886" t="str">
            <v>Valor unit. c/ BDI</v>
          </cell>
          <cell r="J3886" t="str">
            <v>Custo p/ Serv. X comp</v>
          </cell>
          <cell r="K3886" t="str">
            <v>Quant. Total x comp.</v>
          </cell>
          <cell r="L3886" t="str">
            <v>Quant. Total x comp.</v>
          </cell>
        </row>
        <row r="3887">
          <cell r="C3887">
            <v>1005628</v>
          </cell>
          <cell r="D3887" t="str">
            <v>Tampão De Ferro Fundido Tda-600-Conces.</v>
          </cell>
          <cell r="E3887" t="str">
            <v>MAT.</v>
          </cell>
          <cell r="F3887" t="str">
            <v xml:space="preserve">un </v>
          </cell>
          <cell r="G3887">
            <v>1</v>
          </cell>
          <cell r="H3887">
            <v>350</v>
          </cell>
          <cell r="I3887">
            <v>350</v>
          </cell>
          <cell r="J3887">
            <v>350</v>
          </cell>
          <cell r="K3887">
            <v>30</v>
          </cell>
          <cell r="L3887">
            <v>10500</v>
          </cell>
        </row>
        <row r="3888">
          <cell r="D3888">
            <v>0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  <cell r="L3888">
            <v>0</v>
          </cell>
        </row>
        <row r="3889">
          <cell r="D3889">
            <v>0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  <cell r="L3889">
            <v>0</v>
          </cell>
        </row>
        <row r="3890">
          <cell r="D3890">
            <v>0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  <cell r="L3890">
            <v>0</v>
          </cell>
        </row>
        <row r="3891">
          <cell r="D3891">
            <v>0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  <cell r="L3891">
            <v>0</v>
          </cell>
        </row>
        <row r="3892">
          <cell r="D3892">
            <v>0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  <cell r="J3892">
            <v>0</v>
          </cell>
          <cell r="K3892">
            <v>0</v>
          </cell>
          <cell r="L3892">
            <v>0</v>
          </cell>
        </row>
        <row r="3893">
          <cell r="D3893">
            <v>0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  <cell r="L3893">
            <v>0</v>
          </cell>
        </row>
        <row r="3894">
          <cell r="D3894">
            <v>0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  <cell r="J3894">
            <v>0</v>
          </cell>
          <cell r="K3894">
            <v>0</v>
          </cell>
          <cell r="L3894">
            <v>0</v>
          </cell>
        </row>
        <row r="3895">
          <cell r="D3895">
            <v>0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  <cell r="J3895">
            <v>0</v>
          </cell>
          <cell r="K3895">
            <v>0</v>
          </cell>
          <cell r="L3895">
            <v>0</v>
          </cell>
        </row>
        <row r="3896">
          <cell r="D3896">
            <v>0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  <cell r="J3896">
            <v>0</v>
          </cell>
          <cell r="K3896">
            <v>0</v>
          </cell>
          <cell r="L3896">
            <v>0</v>
          </cell>
        </row>
        <row r="3897">
          <cell r="D3897">
            <v>0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  <cell r="J3897">
            <v>0</v>
          </cell>
          <cell r="K3897">
            <v>0</v>
          </cell>
          <cell r="L3897">
            <v>0</v>
          </cell>
        </row>
        <row r="3898">
          <cell r="D3898">
            <v>0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  <cell r="L3898">
            <v>0</v>
          </cell>
        </row>
        <row r="3899">
          <cell r="D3899">
            <v>0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  <cell r="L3899">
            <v>0</v>
          </cell>
        </row>
        <row r="3900">
          <cell r="D3900">
            <v>0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  <cell r="L3900">
            <v>0</v>
          </cell>
        </row>
        <row r="3901">
          <cell r="D3901">
            <v>0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  <cell r="J3901">
            <v>0</v>
          </cell>
          <cell r="K3901">
            <v>0</v>
          </cell>
          <cell r="L3901">
            <v>0</v>
          </cell>
        </row>
        <row r="3902">
          <cell r="D3902">
            <v>0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  <cell r="J3902">
            <v>0</v>
          </cell>
          <cell r="K3902">
            <v>0</v>
          </cell>
          <cell r="L3902">
            <v>0</v>
          </cell>
        </row>
        <row r="3903">
          <cell r="D3903">
            <v>0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0</v>
          </cell>
          <cell r="L3903">
            <v>0</v>
          </cell>
        </row>
        <row r="3904">
          <cell r="D3904">
            <v>0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  <cell r="J3904">
            <v>0</v>
          </cell>
          <cell r="K3904">
            <v>0</v>
          </cell>
          <cell r="L3904">
            <v>0</v>
          </cell>
        </row>
        <row r="3905">
          <cell r="D3905">
            <v>0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  <cell r="J3905">
            <v>0</v>
          </cell>
          <cell r="K3905">
            <v>0</v>
          </cell>
          <cell r="L3905">
            <v>0</v>
          </cell>
        </row>
        <row r="3906">
          <cell r="D3906">
            <v>0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  <cell r="J3906">
            <v>0</v>
          </cell>
          <cell r="K3906">
            <v>0</v>
          </cell>
          <cell r="L3906">
            <v>0</v>
          </cell>
        </row>
        <row r="3907">
          <cell r="D3907">
            <v>0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  <cell r="L3907">
            <v>0</v>
          </cell>
        </row>
        <row r="3908">
          <cell r="D3908">
            <v>0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  <cell r="J3908">
            <v>0</v>
          </cell>
          <cell r="K3908">
            <v>0</v>
          </cell>
          <cell r="L3908">
            <v>0</v>
          </cell>
        </row>
        <row r="3909">
          <cell r="D3909">
            <v>0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  <cell r="L3909">
            <v>0</v>
          </cell>
        </row>
        <row r="3910">
          <cell r="D3910">
            <v>0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  <cell r="L3910">
            <v>0</v>
          </cell>
        </row>
        <row r="3911">
          <cell r="D3911">
            <v>0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  <cell r="J3911">
            <v>0</v>
          </cell>
          <cell r="K3911">
            <v>0</v>
          </cell>
          <cell r="L3911">
            <v>0</v>
          </cell>
        </row>
        <row r="3912">
          <cell r="D3912">
            <v>0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  <cell r="L3912">
            <v>0</v>
          </cell>
        </row>
        <row r="3913">
          <cell r="D3913">
            <v>0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  <cell r="J3913">
            <v>0</v>
          </cell>
          <cell r="K3913">
            <v>0</v>
          </cell>
          <cell r="L3913">
            <v>0</v>
          </cell>
        </row>
        <row r="3914">
          <cell r="D3914">
            <v>0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  <cell r="L3914">
            <v>0</v>
          </cell>
        </row>
        <row r="3915">
          <cell r="D3915">
            <v>0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  <cell r="L3915">
            <v>0</v>
          </cell>
        </row>
        <row r="3916">
          <cell r="F3916" t="str">
            <v>TOTAL (C/taxa):</v>
          </cell>
          <cell r="I3916">
            <v>1</v>
          </cell>
          <cell r="J3916">
            <v>350</v>
          </cell>
          <cell r="L3916">
            <v>10500</v>
          </cell>
        </row>
        <row r="3917">
          <cell r="F3917" t="str">
            <v>BDI (%) EMPREITADA:</v>
          </cell>
          <cell r="I3917">
            <v>0.45</v>
          </cell>
          <cell r="J3917">
            <v>0</v>
          </cell>
          <cell r="L3917">
            <v>0</v>
          </cell>
        </row>
        <row r="3918">
          <cell r="F3918" t="str">
            <v>BDI (%) EQUIPAMENTOS:</v>
          </cell>
          <cell r="I3918">
            <v>0.45</v>
          </cell>
          <cell r="J3918">
            <v>0</v>
          </cell>
        </row>
        <row r="3919">
          <cell r="F3919" t="str">
            <v>BDI (%) MÃO DE OBRA:</v>
          </cell>
          <cell r="I3919">
            <v>0.45</v>
          </cell>
          <cell r="J3919">
            <v>0</v>
          </cell>
        </row>
        <row r="3920">
          <cell r="F3920" t="str">
            <v>BDI (%) MATERIAL:</v>
          </cell>
          <cell r="J3920">
            <v>0</v>
          </cell>
        </row>
        <row r="3921">
          <cell r="F3921" t="str">
            <v>TOTAL TAXA:</v>
          </cell>
          <cell r="I3921">
            <v>0</v>
          </cell>
          <cell r="J3921">
            <v>0</v>
          </cell>
        </row>
        <row r="3922">
          <cell r="C3922" t="str">
            <v>PREÇO TOTAL (c/ taxa):</v>
          </cell>
          <cell r="I3922">
            <v>1</v>
          </cell>
          <cell r="J3922">
            <v>350</v>
          </cell>
        </row>
        <row r="3923">
          <cell r="C3923" t="str">
            <v>Obs.</v>
          </cell>
        </row>
        <row r="3927">
          <cell r="C3927" t="str">
            <v>cód - serv</v>
          </cell>
          <cell r="D3927" t="str">
            <v>Descrição</v>
          </cell>
          <cell r="F3927" t="str">
            <v>unidade</v>
          </cell>
          <cell r="G3927" t="str">
            <v>Quantidade do Serviço</v>
          </cell>
          <cell r="I3927" t="str">
            <v>Valor Unitario do Serviço</v>
          </cell>
          <cell r="K3927" t="str">
            <v>Valor Total</v>
          </cell>
        </row>
        <row r="3928">
          <cell r="C3928">
            <v>346020</v>
          </cell>
          <cell r="D3928" t="str">
            <v>ESGOTO - TIL RADIAL DN 150 MM (PVC)</v>
          </cell>
          <cell r="E3928" t="e">
            <v>#NAME?</v>
          </cell>
          <cell r="F3928" t="str">
            <v>UN</v>
          </cell>
          <cell r="G3928">
            <v>16</v>
          </cell>
          <cell r="I3928">
            <v>682.70299630098373</v>
          </cell>
          <cell r="K3928">
            <v>10923.24794081574</v>
          </cell>
        </row>
        <row r="3930">
          <cell r="C3930" t="str">
            <v>cód - comp.</v>
          </cell>
          <cell r="D3930" t="str">
            <v>componentes</v>
          </cell>
          <cell r="E3930" t="str">
            <v>desig.</v>
          </cell>
          <cell r="F3930" t="str">
            <v>unidade</v>
          </cell>
          <cell r="G3930" t="str">
            <v>coef.</v>
          </cell>
          <cell r="H3930" t="str">
            <v>Valor Unitário</v>
          </cell>
          <cell r="I3930" t="str">
            <v>Valor unit. c/ BDI</v>
          </cell>
          <cell r="J3930" t="str">
            <v>Custo p/ Serv. X comp</v>
          </cell>
          <cell r="K3930" t="str">
            <v>Quant. Total x comp.</v>
          </cell>
          <cell r="L3930" t="str">
            <v>Quant. Total x comp.</v>
          </cell>
        </row>
        <row r="3931">
          <cell r="C3931">
            <v>3000685</v>
          </cell>
          <cell r="D3931" t="str">
            <v>LOCACAO DE RETROESCAVADEIRA</v>
          </cell>
          <cell r="E3931" t="str">
            <v>EQ.</v>
          </cell>
          <cell r="F3931" t="str">
            <v>h</v>
          </cell>
          <cell r="G3931">
            <v>0.26879999999999998</v>
          </cell>
          <cell r="H3931">
            <v>71.400000000000006</v>
          </cell>
          <cell r="I3931">
            <v>103.53</v>
          </cell>
          <cell r="J3931">
            <v>27.828863999999999</v>
          </cell>
          <cell r="K3931">
            <v>4.3</v>
          </cell>
          <cell r="L3931">
            <v>445.17899999999997</v>
          </cell>
        </row>
        <row r="3932">
          <cell r="C3932">
            <v>3002216</v>
          </cell>
          <cell r="D3932" t="str">
            <v>Compactador Manual - Soquete Vibratório (2 Kw)</v>
          </cell>
          <cell r="E3932" t="str">
            <v>EQ.</v>
          </cell>
          <cell r="F3932" t="str">
            <v>h</v>
          </cell>
          <cell r="G3932">
            <v>1.3440000000000001</v>
          </cell>
          <cell r="H3932">
            <v>16.13</v>
          </cell>
          <cell r="I3932">
            <v>23.388499999999997</v>
          </cell>
          <cell r="J3932">
            <v>31.434143999999996</v>
          </cell>
          <cell r="K3932">
            <v>21.5</v>
          </cell>
          <cell r="L3932">
            <v>502.85274999999996</v>
          </cell>
        </row>
        <row r="3933">
          <cell r="C3933" t="str">
            <v>D1163</v>
          </cell>
          <cell r="D3933" t="str">
            <v>Fornecimento de TIL radial DN 150 (PVC)</v>
          </cell>
          <cell r="E3933" t="str">
            <v>MAT.</v>
          </cell>
          <cell r="F3933" t="str">
            <v xml:space="preserve">un </v>
          </cell>
          <cell r="G3933">
            <v>1</v>
          </cell>
          <cell r="H3933">
            <v>385.00398830098379</v>
          </cell>
          <cell r="I3933">
            <v>385.00398830098379</v>
          </cell>
          <cell r="J3933">
            <v>385.00398830098379</v>
          </cell>
          <cell r="K3933">
            <v>16</v>
          </cell>
          <cell r="L3933">
            <v>6160.0638128157407</v>
          </cell>
        </row>
        <row r="3934">
          <cell r="C3934" t="str">
            <v>D1164</v>
          </cell>
          <cell r="D3934" t="str">
            <v>Fornecimento de tampão completo TIL radial DN 200 (PVC)</v>
          </cell>
          <cell r="E3934" t="str">
            <v>MAT.</v>
          </cell>
          <cell r="F3934" t="str">
            <v xml:space="preserve">un </v>
          </cell>
          <cell r="G3934">
            <v>1</v>
          </cell>
          <cell r="H3934">
            <v>31.65</v>
          </cell>
          <cell r="I3934">
            <v>31.65</v>
          </cell>
          <cell r="J3934">
            <v>31.65</v>
          </cell>
          <cell r="K3934">
            <v>16</v>
          </cell>
          <cell r="L3934">
            <v>506.4</v>
          </cell>
        </row>
        <row r="3935">
          <cell r="C3935" t="str">
            <v>D1165</v>
          </cell>
          <cell r="D3935" t="str">
            <v>Fornecimento de tampão de concreto armado diâm. 0,60 m</v>
          </cell>
          <cell r="E3935" t="str">
            <v>MAT.</v>
          </cell>
          <cell r="F3935" t="str">
            <v xml:space="preserve">un </v>
          </cell>
          <cell r="G3935">
            <v>1</v>
          </cell>
          <cell r="H3935">
            <v>50</v>
          </cell>
          <cell r="I3935">
            <v>50</v>
          </cell>
          <cell r="J3935">
            <v>50</v>
          </cell>
          <cell r="K3935">
            <v>16</v>
          </cell>
          <cell r="L3935">
            <v>800</v>
          </cell>
        </row>
        <row r="3936">
          <cell r="C3936" t="str">
            <v>D1166</v>
          </cell>
          <cell r="D3936" t="str">
            <v>Fornecimento de redução excêntrica 150x100 mm (PVC)</v>
          </cell>
          <cell r="E3936" t="str">
            <v>MAT.</v>
          </cell>
          <cell r="F3936" t="str">
            <v xml:space="preserve">un </v>
          </cell>
          <cell r="G3936">
            <v>1</v>
          </cell>
          <cell r="H3936">
            <v>7.62</v>
          </cell>
          <cell r="I3936">
            <v>7.62</v>
          </cell>
          <cell r="J3936">
            <v>7.62</v>
          </cell>
          <cell r="K3936">
            <v>16</v>
          </cell>
          <cell r="L3936">
            <v>121.92</v>
          </cell>
        </row>
        <row r="3937">
          <cell r="C3937" t="str">
            <v>D1167</v>
          </cell>
          <cell r="D3937" t="str">
            <v>Fornecimento de luva de correr DN 200 (PVC)</v>
          </cell>
          <cell r="E3937" t="str">
            <v>MAT.</v>
          </cell>
          <cell r="F3937" t="str">
            <v xml:space="preserve">un </v>
          </cell>
          <cell r="G3937">
            <v>1</v>
          </cell>
          <cell r="H3937">
            <v>17.68</v>
          </cell>
          <cell r="I3937">
            <v>17.68</v>
          </cell>
          <cell r="J3937">
            <v>17.68</v>
          </cell>
          <cell r="K3937">
            <v>16</v>
          </cell>
          <cell r="L3937">
            <v>282.88</v>
          </cell>
        </row>
        <row r="3938">
          <cell r="C3938" t="str">
            <v>D1168</v>
          </cell>
          <cell r="D3938" t="str">
            <v xml:space="preserve">Fornecimento de  adaptador PVC reforçado x PVC esgoto DN 100        </v>
          </cell>
          <cell r="E3938" t="str">
            <v>MAT.</v>
          </cell>
          <cell r="F3938" t="str">
            <v xml:space="preserve">un </v>
          </cell>
          <cell r="G3938">
            <v>1</v>
          </cell>
          <cell r="H3938">
            <v>5.75</v>
          </cell>
          <cell r="I3938">
            <v>5.75</v>
          </cell>
          <cell r="J3938">
            <v>5.75</v>
          </cell>
          <cell r="K3938">
            <v>16</v>
          </cell>
          <cell r="L3938">
            <v>92</v>
          </cell>
        </row>
        <row r="3939">
          <cell r="C3939" t="str">
            <v>D1169</v>
          </cell>
          <cell r="D3939" t="str">
            <v>Fornecimento de tubo DN 200 (PVC)</v>
          </cell>
          <cell r="E3939" t="str">
            <v>MAT.</v>
          </cell>
          <cell r="F3939" t="str">
            <v>m</v>
          </cell>
          <cell r="G3939">
            <v>2</v>
          </cell>
          <cell r="H3939">
            <v>36.799999999999997</v>
          </cell>
          <cell r="I3939">
            <v>36.799999999999997</v>
          </cell>
          <cell r="J3939">
            <v>73.599999999999994</v>
          </cell>
          <cell r="K3939">
            <v>32</v>
          </cell>
          <cell r="L3939">
            <v>1177.5999999999999</v>
          </cell>
        </row>
        <row r="3940">
          <cell r="C3940" t="str">
            <v>D1162</v>
          </cell>
          <cell r="D3940" t="str">
            <v>Lastro de brita</v>
          </cell>
          <cell r="E3940" t="str">
            <v>MAT.</v>
          </cell>
          <cell r="F3940" t="str">
            <v>m3</v>
          </cell>
          <cell r="G3940">
            <v>0.01</v>
          </cell>
          <cell r="H3940">
            <v>40</v>
          </cell>
          <cell r="I3940">
            <v>40</v>
          </cell>
          <cell r="J3940">
            <v>0.4</v>
          </cell>
          <cell r="K3940">
            <v>0.16</v>
          </cell>
          <cell r="L3940">
            <v>6.4</v>
          </cell>
        </row>
        <row r="3941">
          <cell r="C3941" t="str">
            <v>M1128</v>
          </cell>
          <cell r="D3941" t="str">
            <v>Encanador</v>
          </cell>
          <cell r="E3941" t="str">
            <v>M.O.</v>
          </cell>
          <cell r="F3941" t="str">
            <v>h</v>
          </cell>
          <cell r="G3941">
            <v>1</v>
          </cell>
          <cell r="H3941">
            <v>13.64</v>
          </cell>
          <cell r="I3941">
            <v>19.777999999999999</v>
          </cell>
          <cell r="J3941">
            <v>19.777999999999999</v>
          </cell>
          <cell r="K3941">
            <v>16</v>
          </cell>
          <cell r="L3941">
            <v>316.44799999999998</v>
          </cell>
        </row>
        <row r="3942">
          <cell r="C3942">
            <v>3000702</v>
          </cell>
          <cell r="D3942" t="str">
            <v>Fornecimento de mão de obra - servente</v>
          </cell>
          <cell r="E3942" t="str">
            <v>M.O.</v>
          </cell>
          <cell r="F3942" t="str">
            <v>h</v>
          </cell>
          <cell r="G3942">
            <v>2</v>
          </cell>
          <cell r="H3942">
            <v>11.02</v>
          </cell>
          <cell r="I3942">
            <v>15.978999999999999</v>
          </cell>
          <cell r="J3942">
            <v>31.957999999999998</v>
          </cell>
          <cell r="K3942">
            <v>32</v>
          </cell>
          <cell r="L3942">
            <v>511.32799999999997</v>
          </cell>
        </row>
        <row r="3943">
          <cell r="D3943">
            <v>0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  <cell r="J3943">
            <v>0</v>
          </cell>
          <cell r="K3943">
            <v>0</v>
          </cell>
          <cell r="L3943">
            <v>0</v>
          </cell>
        </row>
        <row r="3944">
          <cell r="D3944">
            <v>0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  <cell r="J3944">
            <v>0</v>
          </cell>
          <cell r="K3944">
            <v>0</v>
          </cell>
          <cell r="L3944">
            <v>0</v>
          </cell>
        </row>
        <row r="3945">
          <cell r="D3945">
            <v>0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  <cell r="L3945">
            <v>0</v>
          </cell>
        </row>
        <row r="3946">
          <cell r="D3946">
            <v>0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  <cell r="J3946">
            <v>0</v>
          </cell>
          <cell r="K3946">
            <v>0</v>
          </cell>
          <cell r="L3946">
            <v>0</v>
          </cell>
        </row>
        <row r="3947">
          <cell r="D3947">
            <v>0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  <cell r="J3947">
            <v>0</v>
          </cell>
          <cell r="K3947">
            <v>0</v>
          </cell>
          <cell r="L3947">
            <v>0</v>
          </cell>
        </row>
        <row r="3948">
          <cell r="D3948">
            <v>0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  <cell r="J3948">
            <v>0</v>
          </cell>
          <cell r="K3948">
            <v>0</v>
          </cell>
          <cell r="L3948">
            <v>0</v>
          </cell>
        </row>
        <row r="3949">
          <cell r="D3949">
            <v>0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  <cell r="J3949">
            <v>0</v>
          </cell>
          <cell r="K3949">
            <v>0</v>
          </cell>
          <cell r="L3949">
            <v>0</v>
          </cell>
        </row>
        <row r="3950">
          <cell r="D3950">
            <v>0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  <cell r="J3950">
            <v>0</v>
          </cell>
          <cell r="K3950">
            <v>0</v>
          </cell>
          <cell r="L3950">
            <v>0</v>
          </cell>
        </row>
        <row r="3951">
          <cell r="D3951">
            <v>0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  <cell r="J3951">
            <v>0</v>
          </cell>
          <cell r="K3951">
            <v>0</v>
          </cell>
          <cell r="L3951">
            <v>0</v>
          </cell>
        </row>
        <row r="3952">
          <cell r="D3952">
            <v>0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  <cell r="L3952">
            <v>0</v>
          </cell>
        </row>
        <row r="3953">
          <cell r="D3953">
            <v>0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  <cell r="L3953">
            <v>0</v>
          </cell>
        </row>
        <row r="3954">
          <cell r="D3954">
            <v>0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  <cell r="L3954">
            <v>0</v>
          </cell>
        </row>
        <row r="3955">
          <cell r="D3955">
            <v>0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  <cell r="J3955">
            <v>0</v>
          </cell>
          <cell r="K3955">
            <v>0</v>
          </cell>
          <cell r="L3955">
            <v>0</v>
          </cell>
        </row>
        <row r="3956">
          <cell r="D3956">
            <v>0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  <cell r="J3956">
            <v>0</v>
          </cell>
          <cell r="K3956">
            <v>0</v>
          </cell>
          <cell r="L3956">
            <v>0</v>
          </cell>
        </row>
        <row r="3957">
          <cell r="D3957">
            <v>0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  <cell r="J3957">
            <v>0</v>
          </cell>
          <cell r="K3957">
            <v>0</v>
          </cell>
          <cell r="L3957">
            <v>0</v>
          </cell>
        </row>
        <row r="3958">
          <cell r="D3958">
            <v>0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  <cell r="J3958">
            <v>0</v>
          </cell>
          <cell r="K3958">
            <v>0</v>
          </cell>
          <cell r="L3958">
            <v>0</v>
          </cell>
        </row>
        <row r="3959">
          <cell r="D3959">
            <v>0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  <cell r="J3959">
            <v>0</v>
          </cell>
          <cell r="K3959">
            <v>0</v>
          </cell>
          <cell r="L3959">
            <v>0</v>
          </cell>
        </row>
        <row r="3960">
          <cell r="F3960" t="str">
            <v>TOTAL (C/taxa):</v>
          </cell>
          <cell r="I3960">
            <v>0.92683494832945112</v>
          </cell>
          <cell r="J3960">
            <v>632.75299630098368</v>
          </cell>
          <cell r="L3960">
            <v>10923.07156281574</v>
          </cell>
        </row>
        <row r="3961">
          <cell r="F3961" t="str">
            <v>BDI (%) EMPREITADA:</v>
          </cell>
          <cell r="I3961">
            <v>0.45</v>
          </cell>
          <cell r="J3961">
            <v>0</v>
          </cell>
          <cell r="L3961">
            <v>-0.17637800000011339</v>
          </cell>
        </row>
        <row r="3962">
          <cell r="F3962" t="str">
            <v>BDI (%) EQUIPAMENTOS:</v>
          </cell>
          <cell r="I3962">
            <v>0.45</v>
          </cell>
          <cell r="J3962">
            <v>26.67</v>
          </cell>
        </row>
        <row r="3963">
          <cell r="F3963" t="str">
            <v>BDI (%) MÃO DE OBRA:</v>
          </cell>
          <cell r="I3963">
            <v>0.45</v>
          </cell>
          <cell r="J3963">
            <v>23.28</v>
          </cell>
        </row>
        <row r="3964">
          <cell r="F3964" t="str">
            <v>BDI (%) MATERIAL:</v>
          </cell>
          <cell r="J3964">
            <v>0</v>
          </cell>
        </row>
        <row r="3965">
          <cell r="F3965" t="str">
            <v>TOTAL TAXA:</v>
          </cell>
          <cell r="I3965">
            <v>7.3165051670548861E-2</v>
          </cell>
          <cell r="J3965">
            <v>49.95</v>
          </cell>
        </row>
        <row r="3966">
          <cell r="C3966" t="str">
            <v>PREÇO TOTAL (c/ taxa):</v>
          </cell>
          <cell r="I3966">
            <v>1</v>
          </cell>
          <cell r="J3966">
            <v>682.70299630098373</v>
          </cell>
        </row>
        <row r="3967">
          <cell r="C3967" t="str">
            <v>Obs.</v>
          </cell>
        </row>
        <row r="3971">
          <cell r="C3971" t="str">
            <v>cód - serv</v>
          </cell>
          <cell r="D3971" t="str">
            <v>Descrição</v>
          </cell>
          <cell r="F3971" t="str">
            <v>unidade</v>
          </cell>
          <cell r="G3971" t="str">
            <v>Quantidade do Serviço</v>
          </cell>
          <cell r="I3971" t="str">
            <v>Valor Unitario do Serviço</v>
          </cell>
          <cell r="K3971" t="str">
            <v>Valor Total</v>
          </cell>
        </row>
        <row r="3972">
          <cell r="C3972">
            <v>346505</v>
          </cell>
          <cell r="D3972" t="str">
            <v>ESGOTO - POÇO DE INSPEÇÃO COM ANÉIS DE CONCRETO, PROFUNDIDADE ATÉ 1,50M, D = 600MM</v>
          </cell>
          <cell r="E3972" t="e">
            <v>#NAME?</v>
          </cell>
          <cell r="F3972" t="str">
            <v>UN</v>
          </cell>
          <cell r="G3972">
            <v>69</v>
          </cell>
          <cell r="I3972">
            <v>384.25</v>
          </cell>
          <cell r="K3972">
            <v>26513.25</v>
          </cell>
        </row>
        <row r="3974">
          <cell r="C3974" t="str">
            <v>cód - comp.</v>
          </cell>
          <cell r="D3974" t="str">
            <v>componentes</v>
          </cell>
          <cell r="E3974" t="str">
            <v>desig.</v>
          </cell>
          <cell r="F3974" t="str">
            <v>unidade</v>
          </cell>
          <cell r="G3974" t="str">
            <v>coef.</v>
          </cell>
          <cell r="H3974" t="str">
            <v>Valor Unitário</v>
          </cell>
          <cell r="I3974" t="str">
            <v>Valor unit. c/ BDI</v>
          </cell>
          <cell r="J3974" t="str">
            <v>Custo p/ Serv. X comp</v>
          </cell>
          <cell r="K3974" t="str">
            <v>Quant. Total x comp.</v>
          </cell>
          <cell r="L3974" t="str">
            <v>Quant. Total x comp.</v>
          </cell>
        </row>
        <row r="3975">
          <cell r="C3975">
            <v>3001172</v>
          </cell>
          <cell r="D3975" t="str">
            <v>Execução De Poço De Visita Tipo C</v>
          </cell>
          <cell r="E3975" t="str">
            <v>EMPR.</v>
          </cell>
          <cell r="F3975" t="str">
            <v xml:space="preserve">un </v>
          </cell>
          <cell r="G3975">
            <v>1</v>
          </cell>
          <cell r="H3975">
            <v>265</v>
          </cell>
          <cell r="I3975">
            <v>384.25</v>
          </cell>
          <cell r="J3975">
            <v>384.25</v>
          </cell>
          <cell r="K3975">
            <v>69</v>
          </cell>
          <cell r="L3975">
            <v>26513.25</v>
          </cell>
        </row>
        <row r="3976">
          <cell r="D3976">
            <v>0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  <cell r="L3976">
            <v>0</v>
          </cell>
        </row>
        <row r="3977">
          <cell r="D3977">
            <v>0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  <cell r="J3977">
            <v>0</v>
          </cell>
          <cell r="K3977">
            <v>0</v>
          </cell>
          <cell r="L3977">
            <v>0</v>
          </cell>
        </row>
        <row r="3978">
          <cell r="D3978">
            <v>0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  <cell r="L3978">
            <v>0</v>
          </cell>
        </row>
        <row r="3979">
          <cell r="D3979">
            <v>0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  <cell r="J3979">
            <v>0</v>
          </cell>
          <cell r="K3979">
            <v>0</v>
          </cell>
          <cell r="L3979">
            <v>0</v>
          </cell>
        </row>
        <row r="3980">
          <cell r="D3980">
            <v>0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  <cell r="J3980">
            <v>0</v>
          </cell>
          <cell r="K3980">
            <v>0</v>
          </cell>
          <cell r="L3980">
            <v>0</v>
          </cell>
        </row>
        <row r="3981">
          <cell r="D3981">
            <v>0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  <cell r="J3981">
            <v>0</v>
          </cell>
          <cell r="K3981">
            <v>0</v>
          </cell>
          <cell r="L3981">
            <v>0</v>
          </cell>
        </row>
        <row r="3982">
          <cell r="D3982">
            <v>0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  <cell r="J3982">
            <v>0</v>
          </cell>
          <cell r="K3982">
            <v>0</v>
          </cell>
          <cell r="L3982">
            <v>0</v>
          </cell>
        </row>
        <row r="3983">
          <cell r="D3983">
            <v>0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  <cell r="L3983">
            <v>0</v>
          </cell>
        </row>
        <row r="3984">
          <cell r="D3984">
            <v>0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  <cell r="J3984">
            <v>0</v>
          </cell>
          <cell r="K3984">
            <v>0</v>
          </cell>
          <cell r="L3984">
            <v>0</v>
          </cell>
        </row>
        <row r="3985">
          <cell r="D3985">
            <v>0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  <cell r="J3985">
            <v>0</v>
          </cell>
          <cell r="K3985">
            <v>0</v>
          </cell>
          <cell r="L3985">
            <v>0</v>
          </cell>
        </row>
        <row r="3986">
          <cell r="D3986">
            <v>0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  <cell r="L3986">
            <v>0</v>
          </cell>
        </row>
        <row r="3987">
          <cell r="D3987">
            <v>0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  <cell r="L3987">
            <v>0</v>
          </cell>
        </row>
        <row r="3988">
          <cell r="D3988">
            <v>0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  <cell r="J3988">
            <v>0</v>
          </cell>
          <cell r="K3988">
            <v>0</v>
          </cell>
          <cell r="L3988">
            <v>0</v>
          </cell>
        </row>
        <row r="3989">
          <cell r="D3989">
            <v>0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  <cell r="J3989">
            <v>0</v>
          </cell>
          <cell r="K3989">
            <v>0</v>
          </cell>
          <cell r="L3989">
            <v>0</v>
          </cell>
        </row>
        <row r="3990">
          <cell r="D3990">
            <v>0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  <cell r="J3990">
            <v>0</v>
          </cell>
          <cell r="K3990">
            <v>0</v>
          </cell>
          <cell r="L3990">
            <v>0</v>
          </cell>
        </row>
        <row r="3991">
          <cell r="D3991">
            <v>0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  <cell r="J3991">
            <v>0</v>
          </cell>
          <cell r="K3991">
            <v>0</v>
          </cell>
          <cell r="L3991">
            <v>0</v>
          </cell>
        </row>
        <row r="3992">
          <cell r="D3992">
            <v>0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  <cell r="J3992">
            <v>0</v>
          </cell>
          <cell r="K3992">
            <v>0</v>
          </cell>
          <cell r="L3992">
            <v>0</v>
          </cell>
        </row>
        <row r="3993">
          <cell r="D3993">
            <v>0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  <cell r="J3993">
            <v>0</v>
          </cell>
          <cell r="K3993">
            <v>0</v>
          </cell>
          <cell r="L3993">
            <v>0</v>
          </cell>
        </row>
        <row r="3994">
          <cell r="D3994">
            <v>0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  <cell r="J3994">
            <v>0</v>
          </cell>
          <cell r="K3994">
            <v>0</v>
          </cell>
          <cell r="L3994">
            <v>0</v>
          </cell>
        </row>
        <row r="3995">
          <cell r="D3995">
            <v>0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  <cell r="J3995">
            <v>0</v>
          </cell>
          <cell r="K3995">
            <v>0</v>
          </cell>
          <cell r="L3995">
            <v>0</v>
          </cell>
        </row>
        <row r="3996">
          <cell r="D3996">
            <v>0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  <cell r="J3996">
            <v>0</v>
          </cell>
          <cell r="K3996">
            <v>0</v>
          </cell>
          <cell r="L3996">
            <v>0</v>
          </cell>
        </row>
        <row r="3997">
          <cell r="D3997">
            <v>0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  <cell r="J3997">
            <v>0</v>
          </cell>
          <cell r="K3997">
            <v>0</v>
          </cell>
          <cell r="L3997">
            <v>0</v>
          </cell>
        </row>
        <row r="3998">
          <cell r="D3998">
            <v>0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  <cell r="J3998">
            <v>0</v>
          </cell>
          <cell r="K3998">
            <v>0</v>
          </cell>
          <cell r="L3998">
            <v>0</v>
          </cell>
        </row>
        <row r="3999">
          <cell r="D3999">
            <v>0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  <cell r="J3999">
            <v>0</v>
          </cell>
          <cell r="K3999">
            <v>0</v>
          </cell>
          <cell r="L3999">
            <v>0</v>
          </cell>
        </row>
        <row r="4000">
          <cell r="D4000">
            <v>0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  <cell r="J4000">
            <v>0</v>
          </cell>
          <cell r="K4000">
            <v>0</v>
          </cell>
          <cell r="L4000">
            <v>0</v>
          </cell>
        </row>
        <row r="4001">
          <cell r="D4001">
            <v>0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  <cell r="J4001">
            <v>0</v>
          </cell>
          <cell r="K4001">
            <v>0</v>
          </cell>
          <cell r="L4001">
            <v>0</v>
          </cell>
        </row>
        <row r="4002">
          <cell r="D4002">
            <v>0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  <cell r="J4002">
            <v>0</v>
          </cell>
          <cell r="K4002">
            <v>0</v>
          </cell>
          <cell r="L4002">
            <v>0</v>
          </cell>
        </row>
        <row r="4003">
          <cell r="D4003">
            <v>0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  <cell r="L4003">
            <v>0</v>
          </cell>
        </row>
        <row r="4004">
          <cell r="F4004" t="str">
            <v>TOTAL (C/taxa):</v>
          </cell>
          <cell r="I4004">
            <v>0.55000650618087188</v>
          </cell>
          <cell r="J4004">
            <v>211.34</v>
          </cell>
          <cell r="L4004">
            <v>26513.25</v>
          </cell>
        </row>
        <row r="4005">
          <cell r="F4005" t="str">
            <v>BDI (%) EMPREITADA:</v>
          </cell>
          <cell r="I4005">
            <v>0.45</v>
          </cell>
          <cell r="J4005">
            <v>172.91</v>
          </cell>
          <cell r="L4005">
            <v>0</v>
          </cell>
        </row>
        <row r="4006">
          <cell r="F4006" t="str">
            <v>BDI (%) EQUIPAMENTOS:</v>
          </cell>
          <cell r="I4006">
            <v>0.45</v>
          </cell>
          <cell r="J4006">
            <v>0</v>
          </cell>
        </row>
        <row r="4007">
          <cell r="F4007" t="str">
            <v>BDI (%) MÃO DE OBRA:</v>
          </cell>
          <cell r="I4007">
            <v>0.45</v>
          </cell>
          <cell r="J4007">
            <v>0</v>
          </cell>
        </row>
        <row r="4008">
          <cell r="F4008" t="str">
            <v>BDI (%) MATERIAL:</v>
          </cell>
          <cell r="J4008">
            <v>0</v>
          </cell>
        </row>
        <row r="4009">
          <cell r="F4009" t="str">
            <v>TOTAL TAXA:</v>
          </cell>
          <cell r="I4009">
            <v>0.44999349381912818</v>
          </cell>
          <cell r="J4009">
            <v>172.91</v>
          </cell>
        </row>
        <row r="4010">
          <cell r="C4010" t="str">
            <v>PREÇO TOTAL (c/ taxa):</v>
          </cell>
          <cell r="I4010">
            <v>1</v>
          </cell>
          <cell r="J4010">
            <v>384.25</v>
          </cell>
        </row>
        <row r="4011">
          <cell r="C4011" t="str">
            <v>Obs.</v>
          </cell>
        </row>
        <row r="4015">
          <cell r="C4015" t="str">
            <v>cód - serv</v>
          </cell>
          <cell r="D4015" t="str">
            <v>Descrição</v>
          </cell>
          <cell r="F4015" t="str">
            <v>unidade</v>
          </cell>
          <cell r="G4015" t="str">
            <v>Quantidade do Serviço</v>
          </cell>
          <cell r="I4015" t="str">
            <v>Valor Unitario do Serviço</v>
          </cell>
          <cell r="K4015" t="str">
            <v>Valor Total</v>
          </cell>
        </row>
        <row r="4016">
          <cell r="C4016">
            <v>346515</v>
          </cell>
          <cell r="D4016" t="str">
            <v>TAMPÃO DE FERRO FUNDIDO P/ ESGOTO TD 600</v>
          </cell>
          <cell r="E4016" t="e">
            <v>#NAME?</v>
          </cell>
          <cell r="F4016" t="str">
            <v>UN</v>
          </cell>
          <cell r="G4016">
            <v>69</v>
          </cell>
          <cell r="I4016">
            <v>350</v>
          </cell>
          <cell r="K4016">
            <v>24150</v>
          </cell>
        </row>
        <row r="4018">
          <cell r="C4018" t="str">
            <v>cód - comp.</v>
          </cell>
          <cell r="D4018" t="str">
            <v>componentes</v>
          </cell>
          <cell r="E4018" t="str">
            <v>desig.</v>
          </cell>
          <cell r="F4018" t="str">
            <v>unidade</v>
          </cell>
          <cell r="G4018" t="str">
            <v>coef.</v>
          </cell>
          <cell r="H4018" t="str">
            <v>Valor Unitário</v>
          </cell>
          <cell r="I4018" t="str">
            <v>Valor unit. c/ BDI</v>
          </cell>
          <cell r="J4018" t="str">
            <v>Custo p/ Serv. X comp</v>
          </cell>
          <cell r="K4018" t="str">
            <v>Quant. Total x comp.</v>
          </cell>
          <cell r="L4018" t="str">
            <v>Quant. Total x comp.</v>
          </cell>
        </row>
        <row r="4019">
          <cell r="C4019">
            <v>1005628</v>
          </cell>
          <cell r="D4019" t="str">
            <v>Tampão De Ferro Fundido Tda-600-Conces.</v>
          </cell>
          <cell r="E4019" t="str">
            <v>MAT.</v>
          </cell>
          <cell r="F4019" t="str">
            <v xml:space="preserve">un </v>
          </cell>
          <cell r="G4019">
            <v>1</v>
          </cell>
          <cell r="H4019">
            <v>350</v>
          </cell>
          <cell r="I4019">
            <v>350</v>
          </cell>
          <cell r="J4019">
            <v>350</v>
          </cell>
          <cell r="K4019">
            <v>69</v>
          </cell>
          <cell r="L4019">
            <v>24150</v>
          </cell>
        </row>
        <row r="4020">
          <cell r="D4020">
            <v>0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  <cell r="J4020">
            <v>0</v>
          </cell>
          <cell r="K4020">
            <v>0</v>
          </cell>
          <cell r="L4020">
            <v>0</v>
          </cell>
        </row>
        <row r="4021">
          <cell r="D4021">
            <v>0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  <cell r="J4021">
            <v>0</v>
          </cell>
          <cell r="K4021">
            <v>0</v>
          </cell>
          <cell r="L4021">
            <v>0</v>
          </cell>
        </row>
        <row r="4022">
          <cell r="D4022">
            <v>0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  <cell r="L4022">
            <v>0</v>
          </cell>
        </row>
        <row r="4023">
          <cell r="D4023">
            <v>0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  <cell r="L4023">
            <v>0</v>
          </cell>
        </row>
        <row r="4024">
          <cell r="D4024">
            <v>0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  <cell r="L4024">
            <v>0</v>
          </cell>
        </row>
        <row r="4025">
          <cell r="D4025">
            <v>0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  <cell r="J4025">
            <v>0</v>
          </cell>
          <cell r="K4025">
            <v>0</v>
          </cell>
          <cell r="L4025">
            <v>0</v>
          </cell>
        </row>
        <row r="4026">
          <cell r="D4026">
            <v>0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  <cell r="J4026">
            <v>0</v>
          </cell>
          <cell r="K4026">
            <v>0</v>
          </cell>
          <cell r="L4026">
            <v>0</v>
          </cell>
        </row>
        <row r="4027">
          <cell r="D4027">
            <v>0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  <cell r="J4027">
            <v>0</v>
          </cell>
          <cell r="K4027">
            <v>0</v>
          </cell>
          <cell r="L4027">
            <v>0</v>
          </cell>
        </row>
        <row r="4028">
          <cell r="D4028">
            <v>0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  <cell r="J4028">
            <v>0</v>
          </cell>
          <cell r="K4028">
            <v>0</v>
          </cell>
          <cell r="L4028">
            <v>0</v>
          </cell>
        </row>
        <row r="4029">
          <cell r="D4029">
            <v>0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  <cell r="J4029">
            <v>0</v>
          </cell>
          <cell r="K4029">
            <v>0</v>
          </cell>
          <cell r="L4029">
            <v>0</v>
          </cell>
        </row>
        <row r="4030">
          <cell r="D4030">
            <v>0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  <cell r="J4030">
            <v>0</v>
          </cell>
          <cell r="K4030">
            <v>0</v>
          </cell>
          <cell r="L4030">
            <v>0</v>
          </cell>
        </row>
        <row r="4031">
          <cell r="D4031">
            <v>0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  <cell r="J4031">
            <v>0</v>
          </cell>
          <cell r="K4031">
            <v>0</v>
          </cell>
          <cell r="L4031">
            <v>0</v>
          </cell>
        </row>
        <row r="4032">
          <cell r="D4032">
            <v>0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  <cell r="J4032">
            <v>0</v>
          </cell>
          <cell r="K4032">
            <v>0</v>
          </cell>
          <cell r="L4032">
            <v>0</v>
          </cell>
        </row>
        <row r="4033">
          <cell r="D4033">
            <v>0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  <cell r="J4033">
            <v>0</v>
          </cell>
          <cell r="K4033">
            <v>0</v>
          </cell>
          <cell r="L4033">
            <v>0</v>
          </cell>
        </row>
        <row r="4034">
          <cell r="D4034">
            <v>0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  <cell r="J4034">
            <v>0</v>
          </cell>
          <cell r="K4034">
            <v>0</v>
          </cell>
          <cell r="L4034">
            <v>0</v>
          </cell>
        </row>
        <row r="4035">
          <cell r="D4035">
            <v>0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  <cell r="J4035">
            <v>0</v>
          </cell>
          <cell r="K4035">
            <v>0</v>
          </cell>
          <cell r="L4035">
            <v>0</v>
          </cell>
        </row>
        <row r="4036">
          <cell r="D4036">
            <v>0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  <cell r="J4036">
            <v>0</v>
          </cell>
          <cell r="K4036">
            <v>0</v>
          </cell>
          <cell r="L4036">
            <v>0</v>
          </cell>
        </row>
        <row r="4037">
          <cell r="D4037">
            <v>0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  <cell r="J4037">
            <v>0</v>
          </cell>
          <cell r="K4037">
            <v>0</v>
          </cell>
          <cell r="L4037">
            <v>0</v>
          </cell>
        </row>
        <row r="4038">
          <cell r="D4038">
            <v>0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  <cell r="L4038">
            <v>0</v>
          </cell>
        </row>
        <row r="4039">
          <cell r="D4039">
            <v>0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  <cell r="J4039">
            <v>0</v>
          </cell>
          <cell r="K4039">
            <v>0</v>
          </cell>
          <cell r="L4039">
            <v>0</v>
          </cell>
        </row>
        <row r="4040">
          <cell r="D4040">
            <v>0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  <cell r="J4040">
            <v>0</v>
          </cell>
          <cell r="K4040">
            <v>0</v>
          </cell>
          <cell r="L4040">
            <v>0</v>
          </cell>
        </row>
        <row r="4041">
          <cell r="D4041">
            <v>0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  <cell r="J4041">
            <v>0</v>
          </cell>
          <cell r="K4041">
            <v>0</v>
          </cell>
          <cell r="L4041">
            <v>0</v>
          </cell>
        </row>
        <row r="4042">
          <cell r="D4042">
            <v>0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  <cell r="J4042">
            <v>0</v>
          </cell>
          <cell r="K4042">
            <v>0</v>
          </cell>
          <cell r="L4042">
            <v>0</v>
          </cell>
        </row>
        <row r="4043">
          <cell r="D4043">
            <v>0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  <cell r="J4043">
            <v>0</v>
          </cell>
          <cell r="K4043">
            <v>0</v>
          </cell>
          <cell r="L4043">
            <v>0</v>
          </cell>
        </row>
        <row r="4044">
          <cell r="D4044">
            <v>0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  <cell r="J4044">
            <v>0</v>
          </cell>
          <cell r="K4044">
            <v>0</v>
          </cell>
          <cell r="L4044">
            <v>0</v>
          </cell>
        </row>
        <row r="4045">
          <cell r="D4045">
            <v>0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  <cell r="J4045">
            <v>0</v>
          </cell>
          <cell r="K4045">
            <v>0</v>
          </cell>
          <cell r="L4045">
            <v>0</v>
          </cell>
        </row>
        <row r="4046">
          <cell r="D4046">
            <v>0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  <cell r="J4046">
            <v>0</v>
          </cell>
          <cell r="K4046">
            <v>0</v>
          </cell>
          <cell r="L4046">
            <v>0</v>
          </cell>
        </row>
        <row r="4047">
          <cell r="D4047">
            <v>0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  <cell r="J4047">
            <v>0</v>
          </cell>
          <cell r="K4047">
            <v>0</v>
          </cell>
          <cell r="L4047">
            <v>0</v>
          </cell>
        </row>
        <row r="4048">
          <cell r="F4048" t="str">
            <v>TOTAL (C/taxa):</v>
          </cell>
          <cell r="I4048">
            <v>1</v>
          </cell>
          <cell r="J4048">
            <v>350</v>
          </cell>
          <cell r="L4048">
            <v>24150</v>
          </cell>
        </row>
        <row r="4049">
          <cell r="F4049" t="str">
            <v>BDI (%) EMPREITADA:</v>
          </cell>
          <cell r="I4049">
            <v>0.45</v>
          </cell>
          <cell r="J4049">
            <v>0</v>
          </cell>
          <cell r="L4049">
            <v>0</v>
          </cell>
        </row>
        <row r="4050">
          <cell r="F4050" t="str">
            <v>BDI (%) EQUIPAMENTOS:</v>
          </cell>
          <cell r="I4050">
            <v>0.45</v>
          </cell>
          <cell r="J4050">
            <v>0</v>
          </cell>
        </row>
        <row r="4051">
          <cell r="F4051" t="str">
            <v>BDI (%) MÃO DE OBRA:</v>
          </cell>
          <cell r="I4051">
            <v>0.45</v>
          </cell>
          <cell r="J4051">
            <v>0</v>
          </cell>
        </row>
        <row r="4052">
          <cell r="F4052" t="str">
            <v>BDI (%) MATERIAL:</v>
          </cell>
          <cell r="J4052">
            <v>0</v>
          </cell>
        </row>
        <row r="4053">
          <cell r="F4053" t="str">
            <v>TOTAL TAXA:</v>
          </cell>
          <cell r="I4053">
            <v>0</v>
          </cell>
          <cell r="J4053">
            <v>0</v>
          </cell>
        </row>
        <row r="4054">
          <cell r="C4054" t="str">
            <v>PREÇO TOTAL (c/ taxa):</v>
          </cell>
          <cell r="I4054">
            <v>1</v>
          </cell>
          <cell r="J4054">
            <v>350</v>
          </cell>
        </row>
        <row r="4055">
          <cell r="C4055" t="str">
            <v>Obs.</v>
          </cell>
        </row>
        <row r="4059">
          <cell r="C4059" t="str">
            <v>cód - serv</v>
          </cell>
          <cell r="D4059" t="str">
            <v>Descrição</v>
          </cell>
          <cell r="F4059" t="str">
            <v>unidade</v>
          </cell>
          <cell r="G4059" t="str">
            <v>Quantidade do Serviço</v>
          </cell>
          <cell r="I4059" t="str">
            <v>Valor Unitario do Serviço</v>
          </cell>
          <cell r="K4059" t="str">
            <v>Valor Total</v>
          </cell>
        </row>
        <row r="4060">
          <cell r="C4060">
            <v>347001</v>
          </cell>
          <cell r="D4060" t="str">
            <v>ESTAÇÃO ELEVATÓRIA DE ESGOTO</v>
          </cell>
          <cell r="E4060" t="e">
            <v>#NAME?</v>
          </cell>
          <cell r="F4060" t="str">
            <v>UN</v>
          </cell>
          <cell r="G4060">
            <v>2</v>
          </cell>
          <cell r="I4060">
            <v>250000</v>
          </cell>
          <cell r="K4060">
            <v>500000</v>
          </cell>
        </row>
        <row r="4062">
          <cell r="C4062" t="str">
            <v>cód - comp.</v>
          </cell>
          <cell r="D4062" t="str">
            <v>componentes</v>
          </cell>
          <cell r="E4062" t="str">
            <v>desig.</v>
          </cell>
          <cell r="F4062" t="str">
            <v>unidade</v>
          </cell>
          <cell r="G4062" t="str">
            <v>coef.</v>
          </cell>
          <cell r="H4062" t="str">
            <v>Valor Unitário</v>
          </cell>
          <cell r="I4062" t="str">
            <v>Valor unit. c/ BDI</v>
          </cell>
          <cell r="J4062" t="str">
            <v>Custo p/ Serv. X comp</v>
          </cell>
          <cell r="K4062" t="str">
            <v>Quant. Total x comp.</v>
          </cell>
          <cell r="L4062" t="str">
            <v>Quant. Total x comp.</v>
          </cell>
        </row>
        <row r="4063">
          <cell r="C4063">
            <v>3001584</v>
          </cell>
          <cell r="D4063" t="str">
            <v>Exec.Da Estação Elevatória De Esgoto</v>
          </cell>
          <cell r="E4063" t="str">
            <v>EMPR.</v>
          </cell>
          <cell r="F4063" t="str">
            <v xml:space="preserve">un </v>
          </cell>
          <cell r="G4063">
            <v>1</v>
          </cell>
          <cell r="H4063">
            <v>172413.79310344829</v>
          </cell>
          <cell r="I4063">
            <v>250000</v>
          </cell>
          <cell r="J4063">
            <v>250000</v>
          </cell>
          <cell r="K4063">
            <v>2</v>
          </cell>
          <cell r="L4063">
            <v>500000</v>
          </cell>
        </row>
        <row r="4064">
          <cell r="D4064">
            <v>0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  <cell r="J4064">
            <v>0</v>
          </cell>
          <cell r="K4064">
            <v>0</v>
          </cell>
          <cell r="L4064">
            <v>0</v>
          </cell>
        </row>
        <row r="4065">
          <cell r="D4065">
            <v>0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  <cell r="J4065">
            <v>0</v>
          </cell>
          <cell r="K4065">
            <v>0</v>
          </cell>
          <cell r="L4065">
            <v>0</v>
          </cell>
        </row>
        <row r="4066">
          <cell r="D4066">
            <v>0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  <cell r="J4066">
            <v>0</v>
          </cell>
          <cell r="K4066">
            <v>0</v>
          </cell>
          <cell r="L4066">
            <v>0</v>
          </cell>
        </row>
        <row r="4067">
          <cell r="D4067">
            <v>0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  <cell r="J4067">
            <v>0</v>
          </cell>
          <cell r="K4067">
            <v>0</v>
          </cell>
          <cell r="L4067">
            <v>0</v>
          </cell>
        </row>
        <row r="4068">
          <cell r="D4068">
            <v>0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  <cell r="J4068">
            <v>0</v>
          </cell>
          <cell r="K4068">
            <v>0</v>
          </cell>
          <cell r="L4068">
            <v>0</v>
          </cell>
        </row>
        <row r="4069">
          <cell r="D4069">
            <v>0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  <cell r="J4069">
            <v>0</v>
          </cell>
          <cell r="K4069">
            <v>0</v>
          </cell>
          <cell r="L4069">
            <v>0</v>
          </cell>
        </row>
        <row r="4070">
          <cell r="D4070">
            <v>0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  <cell r="J4070">
            <v>0</v>
          </cell>
          <cell r="K4070">
            <v>0</v>
          </cell>
          <cell r="L4070">
            <v>0</v>
          </cell>
        </row>
        <row r="4071">
          <cell r="D4071">
            <v>0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  <cell r="J4071">
            <v>0</v>
          </cell>
          <cell r="K4071">
            <v>0</v>
          </cell>
          <cell r="L4071">
            <v>0</v>
          </cell>
        </row>
        <row r="4072">
          <cell r="D4072">
            <v>0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  <cell r="J4072">
            <v>0</v>
          </cell>
          <cell r="K4072">
            <v>0</v>
          </cell>
          <cell r="L4072">
            <v>0</v>
          </cell>
        </row>
        <row r="4073">
          <cell r="D4073">
            <v>0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  <cell r="J4073">
            <v>0</v>
          </cell>
          <cell r="K4073">
            <v>0</v>
          </cell>
          <cell r="L4073">
            <v>0</v>
          </cell>
        </row>
        <row r="4074">
          <cell r="D4074">
            <v>0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  <cell r="J4074">
            <v>0</v>
          </cell>
          <cell r="K4074">
            <v>0</v>
          </cell>
          <cell r="L4074">
            <v>0</v>
          </cell>
        </row>
        <row r="4075">
          <cell r="D4075">
            <v>0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  <cell r="J4075">
            <v>0</v>
          </cell>
          <cell r="K4075">
            <v>0</v>
          </cell>
          <cell r="L4075">
            <v>0</v>
          </cell>
        </row>
        <row r="4076">
          <cell r="D4076">
            <v>0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  <cell r="J4076">
            <v>0</v>
          </cell>
          <cell r="K4076">
            <v>0</v>
          </cell>
          <cell r="L4076">
            <v>0</v>
          </cell>
        </row>
        <row r="4077">
          <cell r="D4077">
            <v>0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  <cell r="J4077">
            <v>0</v>
          </cell>
          <cell r="K4077">
            <v>0</v>
          </cell>
          <cell r="L4077">
            <v>0</v>
          </cell>
        </row>
        <row r="4078">
          <cell r="D4078">
            <v>0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  <cell r="J4078">
            <v>0</v>
          </cell>
          <cell r="K4078">
            <v>0</v>
          </cell>
          <cell r="L4078">
            <v>0</v>
          </cell>
        </row>
        <row r="4079">
          <cell r="D4079">
            <v>0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  <cell r="J4079">
            <v>0</v>
          </cell>
          <cell r="K4079">
            <v>0</v>
          </cell>
          <cell r="L4079">
            <v>0</v>
          </cell>
        </row>
        <row r="4080">
          <cell r="D4080">
            <v>0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  <cell r="J4080">
            <v>0</v>
          </cell>
          <cell r="K4080">
            <v>0</v>
          </cell>
          <cell r="L4080">
            <v>0</v>
          </cell>
        </row>
        <row r="4081">
          <cell r="D4081">
            <v>0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  <cell r="J4081">
            <v>0</v>
          </cell>
          <cell r="K4081">
            <v>0</v>
          </cell>
          <cell r="L4081">
            <v>0</v>
          </cell>
        </row>
        <row r="4082">
          <cell r="D4082">
            <v>0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  <cell r="J4082">
            <v>0</v>
          </cell>
          <cell r="K4082">
            <v>0</v>
          </cell>
          <cell r="L4082">
            <v>0</v>
          </cell>
        </row>
        <row r="4083">
          <cell r="D4083">
            <v>0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  <cell r="J4083">
            <v>0</v>
          </cell>
          <cell r="K4083">
            <v>0</v>
          </cell>
          <cell r="L4083">
            <v>0</v>
          </cell>
        </row>
        <row r="4084">
          <cell r="D4084">
            <v>0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  <cell r="J4084">
            <v>0</v>
          </cell>
          <cell r="K4084">
            <v>0</v>
          </cell>
          <cell r="L4084">
            <v>0</v>
          </cell>
        </row>
        <row r="4085">
          <cell r="D4085">
            <v>0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  <cell r="J4085">
            <v>0</v>
          </cell>
          <cell r="K4085">
            <v>0</v>
          </cell>
          <cell r="L4085">
            <v>0</v>
          </cell>
        </row>
        <row r="4086">
          <cell r="D4086">
            <v>0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  <cell r="J4086">
            <v>0</v>
          </cell>
          <cell r="K4086">
            <v>0</v>
          </cell>
          <cell r="L4086">
            <v>0</v>
          </cell>
        </row>
        <row r="4087">
          <cell r="D4087">
            <v>0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  <cell r="J4087">
            <v>0</v>
          </cell>
          <cell r="K4087">
            <v>0</v>
          </cell>
          <cell r="L4087">
            <v>0</v>
          </cell>
        </row>
        <row r="4088">
          <cell r="D4088">
            <v>0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  <cell r="J4088">
            <v>0</v>
          </cell>
          <cell r="K4088">
            <v>0</v>
          </cell>
          <cell r="L4088">
            <v>0</v>
          </cell>
        </row>
        <row r="4089">
          <cell r="D4089">
            <v>0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  <cell r="J4089">
            <v>0</v>
          </cell>
          <cell r="K4089">
            <v>0</v>
          </cell>
          <cell r="L4089">
            <v>0</v>
          </cell>
        </row>
        <row r="4090">
          <cell r="D4090">
            <v>0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  <cell r="J4090">
            <v>0</v>
          </cell>
          <cell r="K4090">
            <v>0</v>
          </cell>
          <cell r="L4090">
            <v>0</v>
          </cell>
        </row>
        <row r="4091">
          <cell r="D4091">
            <v>0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  <cell r="J4091">
            <v>0</v>
          </cell>
          <cell r="K4091">
            <v>0</v>
          </cell>
          <cell r="L4091">
            <v>0</v>
          </cell>
        </row>
        <row r="4092">
          <cell r="F4092" t="str">
            <v>TOTAL (C/taxa):</v>
          </cell>
          <cell r="I4092">
            <v>0.55000000000000004</v>
          </cell>
          <cell r="J4092">
            <v>137500</v>
          </cell>
          <cell r="L4092">
            <v>500000</v>
          </cell>
        </row>
        <row r="4093">
          <cell r="F4093" t="str">
            <v>BDI (%) EMPREITADA:</v>
          </cell>
          <cell r="I4093">
            <v>0.45</v>
          </cell>
          <cell r="J4093">
            <v>112500</v>
          </cell>
          <cell r="L4093">
            <v>0</v>
          </cell>
        </row>
        <row r="4094">
          <cell r="F4094" t="str">
            <v>BDI (%) EQUIPAMENTOS:</v>
          </cell>
          <cell r="I4094">
            <v>0.45</v>
          </cell>
          <cell r="J4094">
            <v>0</v>
          </cell>
        </row>
        <row r="4095">
          <cell r="F4095" t="str">
            <v>BDI (%) MÃO DE OBRA:</v>
          </cell>
          <cell r="I4095">
            <v>0.45</v>
          </cell>
          <cell r="J4095">
            <v>0</v>
          </cell>
        </row>
        <row r="4096">
          <cell r="F4096" t="str">
            <v>BDI (%) MATERIAL:</v>
          </cell>
          <cell r="J4096">
            <v>0</v>
          </cell>
        </row>
        <row r="4097">
          <cell r="F4097" t="str">
            <v>TOTAL TAXA:</v>
          </cell>
          <cell r="I4097">
            <v>0.45</v>
          </cell>
          <cell r="J4097">
            <v>112500</v>
          </cell>
        </row>
        <row r="4098">
          <cell r="C4098" t="str">
            <v>PREÇO TOTAL (c/ taxa):</v>
          </cell>
          <cell r="I4098">
            <v>1</v>
          </cell>
          <cell r="J4098">
            <v>250000</v>
          </cell>
        </row>
        <row r="4099">
          <cell r="C4099" t="str">
            <v>Obs.</v>
          </cell>
        </row>
        <row r="4103">
          <cell r="C4103" t="str">
            <v>cód - serv</v>
          </cell>
          <cell r="D4103" t="str">
            <v>Descrição</v>
          </cell>
          <cell r="F4103" t="str">
            <v>unidade</v>
          </cell>
          <cell r="G4103" t="str">
            <v>Quantidade do Serviço</v>
          </cell>
          <cell r="I4103" t="str">
            <v>Valor Unitario do Serviço</v>
          </cell>
          <cell r="K4103" t="str">
            <v>Valor Total</v>
          </cell>
        </row>
        <row r="4104">
          <cell r="C4104">
            <v>348001</v>
          </cell>
          <cell r="D4104" t="str">
            <v>ESTAÇÃO DE TRATAMENTO DE ESGOTO</v>
          </cell>
          <cell r="E4104" t="e">
            <v>#NAME?</v>
          </cell>
          <cell r="F4104" t="str">
            <v>UN</v>
          </cell>
          <cell r="G4104">
            <v>1</v>
          </cell>
          <cell r="I4104">
            <v>1000000</v>
          </cell>
          <cell r="K4104">
            <v>1000000</v>
          </cell>
        </row>
        <row r="4106">
          <cell r="C4106" t="str">
            <v>cód - comp.</v>
          </cell>
          <cell r="D4106" t="str">
            <v>componentes</v>
          </cell>
          <cell r="E4106" t="str">
            <v>desig.</v>
          </cell>
          <cell r="F4106" t="str">
            <v>unidade</v>
          </cell>
          <cell r="G4106" t="str">
            <v>coef.</v>
          </cell>
          <cell r="H4106" t="str">
            <v>Valor Unitário</v>
          </cell>
          <cell r="I4106" t="str">
            <v>Valor unit. c/ BDI</v>
          </cell>
          <cell r="J4106" t="str">
            <v>Custo p/ Serv. X comp</v>
          </cell>
          <cell r="K4106" t="str">
            <v>Quant. Total x comp.</v>
          </cell>
          <cell r="L4106" t="str">
            <v>Quant. Total x comp.</v>
          </cell>
        </row>
        <row r="4107">
          <cell r="C4107">
            <v>3001585</v>
          </cell>
          <cell r="D4107" t="str">
            <v>Exec.Da Estação Tratamento De Esgoto</v>
          </cell>
          <cell r="E4107" t="str">
            <v>EMPR.</v>
          </cell>
          <cell r="F4107" t="str">
            <v xml:space="preserve">un </v>
          </cell>
          <cell r="G4107">
            <v>1</v>
          </cell>
          <cell r="H4107">
            <v>689655.17241379316</v>
          </cell>
          <cell r="I4107">
            <v>1000000</v>
          </cell>
          <cell r="J4107">
            <v>1000000</v>
          </cell>
          <cell r="K4107">
            <v>1</v>
          </cell>
          <cell r="L4107">
            <v>1000000</v>
          </cell>
        </row>
        <row r="4108">
          <cell r="D4108">
            <v>0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  <cell r="J4108">
            <v>0</v>
          </cell>
          <cell r="K4108">
            <v>0</v>
          </cell>
          <cell r="L4108">
            <v>0</v>
          </cell>
        </row>
        <row r="4109">
          <cell r="D4109">
            <v>0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  <cell r="J4109">
            <v>0</v>
          </cell>
          <cell r="K4109">
            <v>0</v>
          </cell>
          <cell r="L4109">
            <v>0</v>
          </cell>
        </row>
        <row r="4110">
          <cell r="D4110">
            <v>0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  <cell r="J4110">
            <v>0</v>
          </cell>
          <cell r="K4110">
            <v>0</v>
          </cell>
          <cell r="L4110">
            <v>0</v>
          </cell>
        </row>
        <row r="4111">
          <cell r="D4111">
            <v>0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  <cell r="J4111">
            <v>0</v>
          </cell>
          <cell r="K4111">
            <v>0</v>
          </cell>
          <cell r="L4111">
            <v>0</v>
          </cell>
        </row>
        <row r="4112">
          <cell r="D4112">
            <v>0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  <cell r="J4112">
            <v>0</v>
          </cell>
          <cell r="K4112">
            <v>0</v>
          </cell>
          <cell r="L4112">
            <v>0</v>
          </cell>
        </row>
        <row r="4113">
          <cell r="D4113">
            <v>0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  <cell r="J4113">
            <v>0</v>
          </cell>
          <cell r="K4113">
            <v>0</v>
          </cell>
          <cell r="L4113">
            <v>0</v>
          </cell>
        </row>
        <row r="4114">
          <cell r="D4114">
            <v>0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  <cell r="J4114">
            <v>0</v>
          </cell>
          <cell r="K4114">
            <v>0</v>
          </cell>
          <cell r="L4114">
            <v>0</v>
          </cell>
        </row>
        <row r="4115">
          <cell r="D4115">
            <v>0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  <cell r="J4115">
            <v>0</v>
          </cell>
          <cell r="K4115">
            <v>0</v>
          </cell>
          <cell r="L4115">
            <v>0</v>
          </cell>
        </row>
        <row r="4116">
          <cell r="D4116">
            <v>0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  <cell r="J4116">
            <v>0</v>
          </cell>
          <cell r="K4116">
            <v>0</v>
          </cell>
          <cell r="L4116">
            <v>0</v>
          </cell>
        </row>
        <row r="4117">
          <cell r="D4117">
            <v>0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  <cell r="J4117">
            <v>0</v>
          </cell>
          <cell r="K4117">
            <v>0</v>
          </cell>
          <cell r="L4117">
            <v>0</v>
          </cell>
        </row>
        <row r="4118">
          <cell r="D4118">
            <v>0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  <cell r="J4118">
            <v>0</v>
          </cell>
          <cell r="K4118">
            <v>0</v>
          </cell>
          <cell r="L4118">
            <v>0</v>
          </cell>
        </row>
        <row r="4119">
          <cell r="D4119">
            <v>0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  <cell r="J4119">
            <v>0</v>
          </cell>
          <cell r="K4119">
            <v>0</v>
          </cell>
          <cell r="L4119">
            <v>0</v>
          </cell>
        </row>
        <row r="4120">
          <cell r="D4120">
            <v>0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  <cell r="J4120">
            <v>0</v>
          </cell>
          <cell r="K4120">
            <v>0</v>
          </cell>
          <cell r="L4120">
            <v>0</v>
          </cell>
        </row>
        <row r="4121">
          <cell r="D4121">
            <v>0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  <cell r="J4121">
            <v>0</v>
          </cell>
          <cell r="K4121">
            <v>0</v>
          </cell>
          <cell r="L4121">
            <v>0</v>
          </cell>
        </row>
        <row r="4122">
          <cell r="D4122">
            <v>0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  <cell r="J4122">
            <v>0</v>
          </cell>
          <cell r="K4122">
            <v>0</v>
          </cell>
          <cell r="L4122">
            <v>0</v>
          </cell>
        </row>
        <row r="4123">
          <cell r="D4123">
            <v>0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  <cell r="J4123">
            <v>0</v>
          </cell>
          <cell r="K4123">
            <v>0</v>
          </cell>
          <cell r="L4123">
            <v>0</v>
          </cell>
        </row>
        <row r="4124">
          <cell r="D4124">
            <v>0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  <cell r="J4124">
            <v>0</v>
          </cell>
          <cell r="K4124">
            <v>0</v>
          </cell>
          <cell r="L4124">
            <v>0</v>
          </cell>
        </row>
        <row r="4125">
          <cell r="D4125">
            <v>0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  <cell r="J4125">
            <v>0</v>
          </cell>
          <cell r="K4125">
            <v>0</v>
          </cell>
          <cell r="L4125">
            <v>0</v>
          </cell>
        </row>
        <row r="4126">
          <cell r="D4126">
            <v>0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  <cell r="J4126">
            <v>0</v>
          </cell>
          <cell r="K4126">
            <v>0</v>
          </cell>
          <cell r="L4126">
            <v>0</v>
          </cell>
        </row>
        <row r="4127">
          <cell r="D4127">
            <v>0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  <cell r="J4127">
            <v>0</v>
          </cell>
          <cell r="K4127">
            <v>0</v>
          </cell>
          <cell r="L4127">
            <v>0</v>
          </cell>
        </row>
        <row r="4128">
          <cell r="D4128">
            <v>0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  <cell r="J4128">
            <v>0</v>
          </cell>
          <cell r="K4128">
            <v>0</v>
          </cell>
          <cell r="L4128">
            <v>0</v>
          </cell>
        </row>
        <row r="4129">
          <cell r="D4129">
            <v>0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  <cell r="J4129">
            <v>0</v>
          </cell>
          <cell r="K4129">
            <v>0</v>
          </cell>
          <cell r="L4129">
            <v>0</v>
          </cell>
        </row>
        <row r="4130">
          <cell r="D4130">
            <v>0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  <cell r="J4130">
            <v>0</v>
          </cell>
          <cell r="K4130">
            <v>0</v>
          </cell>
          <cell r="L4130">
            <v>0</v>
          </cell>
        </row>
        <row r="4131">
          <cell r="D4131">
            <v>0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  <cell r="J4131">
            <v>0</v>
          </cell>
          <cell r="K4131">
            <v>0</v>
          </cell>
          <cell r="L4131">
            <v>0</v>
          </cell>
        </row>
        <row r="4132">
          <cell r="D4132">
            <v>0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  <cell r="J4132">
            <v>0</v>
          </cell>
          <cell r="K4132">
            <v>0</v>
          </cell>
          <cell r="L4132">
            <v>0</v>
          </cell>
        </row>
        <row r="4133">
          <cell r="D4133">
            <v>0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  <cell r="J4133">
            <v>0</v>
          </cell>
          <cell r="K4133">
            <v>0</v>
          </cell>
          <cell r="L4133">
            <v>0</v>
          </cell>
        </row>
        <row r="4134">
          <cell r="D4134">
            <v>0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  <cell r="J4134">
            <v>0</v>
          </cell>
          <cell r="K4134">
            <v>0</v>
          </cell>
          <cell r="L4134">
            <v>0</v>
          </cell>
        </row>
        <row r="4135">
          <cell r="D4135">
            <v>0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  <cell r="J4135">
            <v>0</v>
          </cell>
          <cell r="K4135">
            <v>0</v>
          </cell>
          <cell r="L4135">
            <v>0</v>
          </cell>
        </row>
        <row r="4136">
          <cell r="F4136" t="str">
            <v>TOTAL (C/taxa):</v>
          </cell>
          <cell r="I4136">
            <v>0.55000000000000004</v>
          </cell>
          <cell r="J4136">
            <v>550000</v>
          </cell>
          <cell r="L4136">
            <v>1000000</v>
          </cell>
        </row>
        <row r="4137">
          <cell r="F4137" t="str">
            <v>BDI (%) EMPREITADA:</v>
          </cell>
          <cell r="I4137">
            <v>0.45</v>
          </cell>
          <cell r="J4137">
            <v>450000</v>
          </cell>
          <cell r="L4137">
            <v>0</v>
          </cell>
        </row>
        <row r="4138">
          <cell r="F4138" t="str">
            <v>BDI (%) EQUIPAMENTOS:</v>
          </cell>
          <cell r="I4138">
            <v>0.45</v>
          </cell>
          <cell r="J4138">
            <v>0</v>
          </cell>
        </row>
        <row r="4139">
          <cell r="F4139" t="str">
            <v>BDI (%) MÃO DE OBRA:</v>
          </cell>
          <cell r="I4139">
            <v>0.45</v>
          </cell>
          <cell r="J4139">
            <v>0</v>
          </cell>
        </row>
        <row r="4140">
          <cell r="F4140" t="str">
            <v>BDI (%) MATERIAL:</v>
          </cell>
          <cell r="J4140">
            <v>0</v>
          </cell>
        </row>
        <row r="4141">
          <cell r="F4141" t="str">
            <v>TOTAL TAXA:</v>
          </cell>
          <cell r="I4141">
            <v>0.45</v>
          </cell>
          <cell r="J4141">
            <v>450000</v>
          </cell>
        </row>
        <row r="4142">
          <cell r="C4142" t="str">
            <v>PREÇO TOTAL (c/ taxa):</v>
          </cell>
          <cell r="I4142">
            <v>1</v>
          </cell>
          <cell r="J4142">
            <v>1000000</v>
          </cell>
        </row>
        <row r="4143">
          <cell r="C4143" t="str">
            <v>Obs.</v>
          </cell>
        </row>
        <row r="4147">
          <cell r="C4147" t="str">
            <v>cód - serv</v>
          </cell>
          <cell r="D4147" t="str">
            <v>Descrição</v>
          </cell>
          <cell r="F4147" t="str">
            <v>unidade</v>
          </cell>
          <cell r="G4147" t="str">
            <v>Quantidade do Serviço</v>
          </cell>
          <cell r="I4147" t="str">
            <v>Valor Unitario do Serviço</v>
          </cell>
          <cell r="K4147" t="str">
            <v>Valor Total</v>
          </cell>
        </row>
        <row r="4148">
          <cell r="C4148">
            <v>360101</v>
          </cell>
          <cell r="D4148" t="str">
            <v>MURO - LIMPEZA E NIVELAMENTO MANUAL</v>
          </cell>
          <cell r="E4148" t="e">
            <v>#NAME?</v>
          </cell>
          <cell r="F4148" t="str">
            <v>M2</v>
          </cell>
          <cell r="G4148">
            <v>901.5</v>
          </cell>
          <cell r="I4148">
            <v>7.9894999999999996</v>
          </cell>
          <cell r="K4148">
            <v>7202.5342499999997</v>
          </cell>
        </row>
        <row r="4150">
          <cell r="C4150" t="str">
            <v>cód - comp.</v>
          </cell>
          <cell r="D4150" t="str">
            <v>componentes</v>
          </cell>
          <cell r="E4150" t="str">
            <v>desig.</v>
          </cell>
          <cell r="F4150" t="str">
            <v>unidade</v>
          </cell>
          <cell r="G4150" t="str">
            <v>coef.</v>
          </cell>
          <cell r="H4150" t="str">
            <v>Valor Unitário</v>
          </cell>
          <cell r="I4150" t="str">
            <v>Valor unit. c/ BDI</v>
          </cell>
          <cell r="J4150" t="str">
            <v>Custo p/ Serv. X comp</v>
          </cell>
          <cell r="K4150" t="str">
            <v>Quant. Total x comp.</v>
          </cell>
          <cell r="L4150" t="str">
            <v>Quant. Total x comp.</v>
          </cell>
        </row>
        <row r="4151">
          <cell r="C4151">
            <v>3000702</v>
          </cell>
          <cell r="D4151" t="str">
            <v>Fornecimento de mão de obra - servente</v>
          </cell>
          <cell r="E4151" t="str">
            <v>M.O.</v>
          </cell>
          <cell r="F4151" t="str">
            <v>h</v>
          </cell>
          <cell r="G4151">
            <v>0.5</v>
          </cell>
          <cell r="H4151">
            <v>11.02</v>
          </cell>
          <cell r="I4151">
            <v>15.978999999999999</v>
          </cell>
          <cell r="J4151">
            <v>7.9894999999999996</v>
          </cell>
          <cell r="K4151">
            <v>450.75</v>
          </cell>
          <cell r="L4151">
            <v>7202.5342499999997</v>
          </cell>
        </row>
        <row r="4152">
          <cell r="D4152">
            <v>0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  <cell r="J4152">
            <v>0</v>
          </cell>
          <cell r="K4152">
            <v>0</v>
          </cell>
          <cell r="L4152">
            <v>0</v>
          </cell>
        </row>
        <row r="4153">
          <cell r="D4153">
            <v>0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  <cell r="J4153">
            <v>0</v>
          </cell>
          <cell r="K4153">
            <v>0</v>
          </cell>
          <cell r="L4153">
            <v>0</v>
          </cell>
        </row>
        <row r="4154">
          <cell r="D4154">
            <v>0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  <cell r="J4154">
            <v>0</v>
          </cell>
          <cell r="K4154">
            <v>0</v>
          </cell>
          <cell r="L4154">
            <v>0</v>
          </cell>
        </row>
        <row r="4155">
          <cell r="D4155">
            <v>0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  <cell r="J4155">
            <v>0</v>
          </cell>
          <cell r="K4155">
            <v>0</v>
          </cell>
          <cell r="L4155">
            <v>0</v>
          </cell>
        </row>
        <row r="4156">
          <cell r="D4156">
            <v>0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  <cell r="J4156">
            <v>0</v>
          </cell>
          <cell r="K4156">
            <v>0</v>
          </cell>
          <cell r="L4156">
            <v>0</v>
          </cell>
        </row>
        <row r="4157">
          <cell r="D4157">
            <v>0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  <cell r="J4157">
            <v>0</v>
          </cell>
          <cell r="K4157">
            <v>0</v>
          </cell>
          <cell r="L4157">
            <v>0</v>
          </cell>
        </row>
        <row r="4158">
          <cell r="D4158">
            <v>0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  <cell r="J4158">
            <v>0</v>
          </cell>
          <cell r="K4158">
            <v>0</v>
          </cell>
          <cell r="L4158">
            <v>0</v>
          </cell>
        </row>
        <row r="4159">
          <cell r="D4159">
            <v>0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  <cell r="J4159">
            <v>0</v>
          </cell>
          <cell r="K4159">
            <v>0</v>
          </cell>
          <cell r="L4159">
            <v>0</v>
          </cell>
        </row>
        <row r="4160">
          <cell r="D4160">
            <v>0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  <cell r="J4160">
            <v>0</v>
          </cell>
          <cell r="K4160">
            <v>0</v>
          </cell>
          <cell r="L4160">
            <v>0</v>
          </cell>
        </row>
        <row r="4161">
          <cell r="D4161">
            <v>0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  <cell r="J4161">
            <v>0</v>
          </cell>
          <cell r="K4161">
            <v>0</v>
          </cell>
          <cell r="L4161">
            <v>0</v>
          </cell>
        </row>
        <row r="4162">
          <cell r="D4162">
            <v>0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  <cell r="J4162">
            <v>0</v>
          </cell>
          <cell r="K4162">
            <v>0</v>
          </cell>
          <cell r="L4162">
            <v>0</v>
          </cell>
        </row>
        <row r="4163">
          <cell r="D4163">
            <v>0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  <cell r="J4163">
            <v>0</v>
          </cell>
          <cell r="K4163">
            <v>0</v>
          </cell>
          <cell r="L4163">
            <v>0</v>
          </cell>
        </row>
        <row r="4164">
          <cell r="D4164">
            <v>0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  <cell r="J4164">
            <v>0</v>
          </cell>
          <cell r="K4164">
            <v>0</v>
          </cell>
          <cell r="L4164">
            <v>0</v>
          </cell>
        </row>
        <row r="4165">
          <cell r="D4165">
            <v>0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  <cell r="J4165">
            <v>0</v>
          </cell>
          <cell r="K4165">
            <v>0</v>
          </cell>
          <cell r="L4165">
            <v>0</v>
          </cell>
        </row>
        <row r="4166">
          <cell r="D4166">
            <v>0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  <cell r="J4166">
            <v>0</v>
          </cell>
          <cell r="K4166">
            <v>0</v>
          </cell>
          <cell r="L4166">
            <v>0</v>
          </cell>
        </row>
        <row r="4167">
          <cell r="D4167">
            <v>0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  <cell r="J4167">
            <v>0</v>
          </cell>
          <cell r="K4167">
            <v>0</v>
          </cell>
          <cell r="L4167">
            <v>0</v>
          </cell>
        </row>
        <row r="4168">
          <cell r="D4168">
            <v>0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  <cell r="J4168">
            <v>0</v>
          </cell>
          <cell r="K4168">
            <v>0</v>
          </cell>
          <cell r="L4168">
            <v>0</v>
          </cell>
        </row>
        <row r="4169">
          <cell r="D4169">
            <v>0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  <cell r="J4169">
            <v>0</v>
          </cell>
          <cell r="K4169">
            <v>0</v>
          </cell>
          <cell r="L4169">
            <v>0</v>
          </cell>
        </row>
        <row r="4170">
          <cell r="D4170">
            <v>0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  <cell r="J4170">
            <v>0</v>
          </cell>
          <cell r="K4170">
            <v>0</v>
          </cell>
          <cell r="L4170">
            <v>0</v>
          </cell>
        </row>
        <row r="4171">
          <cell r="D4171">
            <v>0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  <cell r="J4171">
            <v>0</v>
          </cell>
          <cell r="K4171">
            <v>0</v>
          </cell>
          <cell r="L4171">
            <v>0</v>
          </cell>
        </row>
        <row r="4172">
          <cell r="D4172">
            <v>0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  <cell r="J4172">
            <v>0</v>
          </cell>
          <cell r="K4172">
            <v>0</v>
          </cell>
          <cell r="L4172">
            <v>0</v>
          </cell>
        </row>
        <row r="4173">
          <cell r="D4173">
            <v>0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  <cell r="J4173">
            <v>0</v>
          </cell>
          <cell r="K4173">
            <v>0</v>
          </cell>
          <cell r="L4173">
            <v>0</v>
          </cell>
        </row>
        <row r="4174">
          <cell r="D4174">
            <v>0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  <cell r="J4174">
            <v>0</v>
          </cell>
          <cell r="K4174">
            <v>0</v>
          </cell>
          <cell r="L4174">
            <v>0</v>
          </cell>
        </row>
        <row r="4175">
          <cell r="D4175">
            <v>0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  <cell r="J4175">
            <v>0</v>
          </cell>
          <cell r="K4175">
            <v>0</v>
          </cell>
          <cell r="L4175">
            <v>0</v>
          </cell>
        </row>
        <row r="4176">
          <cell r="D4176">
            <v>0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  <cell r="J4176">
            <v>0</v>
          </cell>
          <cell r="K4176">
            <v>0</v>
          </cell>
          <cell r="L4176">
            <v>0</v>
          </cell>
        </row>
        <row r="4177">
          <cell r="D4177">
            <v>0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  <cell r="J4177">
            <v>0</v>
          </cell>
          <cell r="K4177">
            <v>0</v>
          </cell>
          <cell r="L4177">
            <v>0</v>
          </cell>
        </row>
        <row r="4178">
          <cell r="D4178">
            <v>0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  <cell r="J4178">
            <v>0</v>
          </cell>
          <cell r="K4178">
            <v>0</v>
          </cell>
          <cell r="L4178">
            <v>0</v>
          </cell>
        </row>
        <row r="4179">
          <cell r="D4179">
            <v>0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  <cell r="J4179">
            <v>0</v>
          </cell>
          <cell r="K4179">
            <v>0</v>
          </cell>
          <cell r="L4179">
            <v>0</v>
          </cell>
        </row>
        <row r="4180">
          <cell r="F4180" t="str">
            <v>TOTAL (C/taxa):</v>
          </cell>
          <cell r="I4180">
            <v>0.54940859878590653</v>
          </cell>
          <cell r="J4180">
            <v>4.3895</v>
          </cell>
          <cell r="L4180">
            <v>7202.5342499999997</v>
          </cell>
        </row>
        <row r="4181">
          <cell r="F4181" t="str">
            <v>BDI (%) EMPREITADA:</v>
          </cell>
          <cell r="I4181">
            <v>0.45</v>
          </cell>
          <cell r="J4181">
            <v>0</v>
          </cell>
          <cell r="L4181">
            <v>0</v>
          </cell>
        </row>
        <row r="4182">
          <cell r="F4182" t="str">
            <v>BDI (%) EQUIPAMENTOS:</v>
          </cell>
          <cell r="I4182">
            <v>0.45</v>
          </cell>
          <cell r="J4182">
            <v>0</v>
          </cell>
        </row>
        <row r="4183">
          <cell r="F4183" t="str">
            <v>BDI (%) MÃO DE OBRA:</v>
          </cell>
          <cell r="I4183">
            <v>0.45</v>
          </cell>
          <cell r="J4183">
            <v>3.6</v>
          </cell>
        </row>
        <row r="4184">
          <cell r="F4184" t="str">
            <v>BDI (%) MATERIAL:</v>
          </cell>
          <cell r="J4184">
            <v>0</v>
          </cell>
        </row>
        <row r="4185">
          <cell r="F4185" t="str">
            <v>TOTAL TAXA:</v>
          </cell>
          <cell r="I4185">
            <v>0.45059140121409352</v>
          </cell>
          <cell r="J4185">
            <v>3.6</v>
          </cell>
        </row>
        <row r="4186">
          <cell r="C4186" t="str">
            <v>PREÇO TOTAL (c/ taxa):</v>
          </cell>
          <cell r="I4186">
            <v>1</v>
          </cell>
          <cell r="J4186">
            <v>7.9894999999999996</v>
          </cell>
        </row>
        <row r="4187">
          <cell r="C4187" t="str">
            <v>Obs.</v>
          </cell>
        </row>
        <row r="4191">
          <cell r="C4191" t="str">
            <v>cód - serv</v>
          </cell>
          <cell r="D4191" t="str">
            <v>Descrição</v>
          </cell>
          <cell r="F4191" t="str">
            <v>unidade</v>
          </cell>
          <cell r="G4191" t="str">
            <v>Quantidade do Serviço</v>
          </cell>
          <cell r="I4191" t="str">
            <v>Valor Unitario do Serviço</v>
          </cell>
          <cell r="K4191" t="str">
            <v>Valor Total</v>
          </cell>
        </row>
        <row r="4192">
          <cell r="C4192">
            <v>360105</v>
          </cell>
          <cell r="D4192" t="str">
            <v>MURO - ESCAVAÇÃO MANUAL DE VALAS</v>
          </cell>
          <cell r="E4192" t="e">
            <v>#NAME?</v>
          </cell>
          <cell r="F4192" t="str">
            <v>M3</v>
          </cell>
          <cell r="G4192">
            <v>180.3</v>
          </cell>
          <cell r="I4192">
            <v>15.978999999999999</v>
          </cell>
          <cell r="K4192">
            <v>2881.0137</v>
          </cell>
        </row>
        <row r="4194">
          <cell r="C4194" t="str">
            <v>cód - comp.</v>
          </cell>
          <cell r="D4194" t="str">
            <v>componentes</v>
          </cell>
          <cell r="E4194" t="str">
            <v>desig.</v>
          </cell>
          <cell r="F4194" t="str">
            <v>unidade</v>
          </cell>
          <cell r="G4194" t="str">
            <v>coef.</v>
          </cell>
          <cell r="H4194" t="str">
            <v>Valor Unitário</v>
          </cell>
          <cell r="I4194" t="str">
            <v>Valor unit. c/ BDI</v>
          </cell>
          <cell r="J4194" t="str">
            <v>Custo p/ Serv. X comp</v>
          </cell>
          <cell r="K4194" t="str">
            <v>Quant. Total x comp.</v>
          </cell>
          <cell r="L4194" t="str">
            <v>Quant. Total x comp.</v>
          </cell>
        </row>
        <row r="4195">
          <cell r="C4195">
            <v>3000702</v>
          </cell>
          <cell r="D4195" t="str">
            <v>Fornecimento de mão de obra - servente</v>
          </cell>
          <cell r="E4195" t="str">
            <v>M.O.</v>
          </cell>
          <cell r="F4195" t="str">
            <v>h</v>
          </cell>
          <cell r="G4195">
            <v>1</v>
          </cell>
          <cell r="H4195">
            <v>11.02</v>
          </cell>
          <cell r="I4195">
            <v>15.978999999999999</v>
          </cell>
          <cell r="J4195">
            <v>15.978999999999999</v>
          </cell>
          <cell r="K4195">
            <v>180.3</v>
          </cell>
          <cell r="L4195">
            <v>2881.0137</v>
          </cell>
        </row>
        <row r="4196">
          <cell r="D4196">
            <v>0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  <cell r="J4196">
            <v>0</v>
          </cell>
          <cell r="K4196">
            <v>0</v>
          </cell>
          <cell r="L4196">
            <v>0</v>
          </cell>
        </row>
        <row r="4197">
          <cell r="D4197">
            <v>0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  <cell r="J4197">
            <v>0</v>
          </cell>
          <cell r="K4197">
            <v>0</v>
          </cell>
          <cell r="L4197">
            <v>0</v>
          </cell>
        </row>
        <row r="4198">
          <cell r="D4198">
            <v>0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  <cell r="J4198">
            <v>0</v>
          </cell>
          <cell r="K4198">
            <v>0</v>
          </cell>
          <cell r="L4198">
            <v>0</v>
          </cell>
        </row>
        <row r="4199">
          <cell r="D4199">
            <v>0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  <cell r="J4199">
            <v>0</v>
          </cell>
          <cell r="K4199">
            <v>0</v>
          </cell>
          <cell r="L4199">
            <v>0</v>
          </cell>
        </row>
        <row r="4200">
          <cell r="D4200">
            <v>0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  <cell r="J4200">
            <v>0</v>
          </cell>
          <cell r="K4200">
            <v>0</v>
          </cell>
          <cell r="L4200">
            <v>0</v>
          </cell>
        </row>
        <row r="4201">
          <cell r="D4201">
            <v>0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  <cell r="J4201">
            <v>0</v>
          </cell>
          <cell r="K4201">
            <v>0</v>
          </cell>
          <cell r="L4201">
            <v>0</v>
          </cell>
        </row>
        <row r="4202">
          <cell r="D4202">
            <v>0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  <cell r="J4202">
            <v>0</v>
          </cell>
          <cell r="K4202">
            <v>0</v>
          </cell>
          <cell r="L4202">
            <v>0</v>
          </cell>
        </row>
        <row r="4203">
          <cell r="D4203">
            <v>0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  <cell r="J4203">
            <v>0</v>
          </cell>
          <cell r="K4203">
            <v>0</v>
          </cell>
          <cell r="L4203">
            <v>0</v>
          </cell>
        </row>
        <row r="4204">
          <cell r="D4204">
            <v>0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  <cell r="J4204">
            <v>0</v>
          </cell>
          <cell r="K4204">
            <v>0</v>
          </cell>
          <cell r="L4204">
            <v>0</v>
          </cell>
        </row>
        <row r="4205">
          <cell r="D4205">
            <v>0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  <cell r="J4205">
            <v>0</v>
          </cell>
          <cell r="K4205">
            <v>0</v>
          </cell>
          <cell r="L4205">
            <v>0</v>
          </cell>
        </row>
        <row r="4206">
          <cell r="D4206">
            <v>0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  <cell r="J4206">
            <v>0</v>
          </cell>
          <cell r="K4206">
            <v>0</v>
          </cell>
          <cell r="L4206">
            <v>0</v>
          </cell>
        </row>
        <row r="4207">
          <cell r="D4207">
            <v>0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  <cell r="J4207">
            <v>0</v>
          </cell>
          <cell r="K4207">
            <v>0</v>
          </cell>
          <cell r="L4207">
            <v>0</v>
          </cell>
        </row>
        <row r="4208">
          <cell r="D4208">
            <v>0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  <cell r="J4208">
            <v>0</v>
          </cell>
          <cell r="K4208">
            <v>0</v>
          </cell>
          <cell r="L4208">
            <v>0</v>
          </cell>
        </row>
        <row r="4209">
          <cell r="D4209">
            <v>0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  <cell r="J4209">
            <v>0</v>
          </cell>
          <cell r="K4209">
            <v>0</v>
          </cell>
          <cell r="L4209">
            <v>0</v>
          </cell>
        </row>
        <row r="4210">
          <cell r="D4210">
            <v>0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  <cell r="J4210">
            <v>0</v>
          </cell>
          <cell r="K4210">
            <v>0</v>
          </cell>
          <cell r="L4210">
            <v>0</v>
          </cell>
        </row>
        <row r="4211">
          <cell r="D4211">
            <v>0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  <cell r="J4211">
            <v>0</v>
          </cell>
          <cell r="K4211">
            <v>0</v>
          </cell>
          <cell r="L4211">
            <v>0</v>
          </cell>
        </row>
        <row r="4212">
          <cell r="D4212">
            <v>0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  <cell r="J4212">
            <v>0</v>
          </cell>
          <cell r="K4212">
            <v>0</v>
          </cell>
          <cell r="L4212">
            <v>0</v>
          </cell>
        </row>
        <row r="4213">
          <cell r="D4213">
            <v>0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  <cell r="J4213">
            <v>0</v>
          </cell>
          <cell r="K4213">
            <v>0</v>
          </cell>
          <cell r="L4213">
            <v>0</v>
          </cell>
        </row>
        <row r="4214">
          <cell r="D4214">
            <v>0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  <cell r="J4214">
            <v>0</v>
          </cell>
          <cell r="K4214">
            <v>0</v>
          </cell>
          <cell r="L4214">
            <v>0</v>
          </cell>
        </row>
        <row r="4215">
          <cell r="D4215">
            <v>0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  <cell r="J4215">
            <v>0</v>
          </cell>
          <cell r="K4215">
            <v>0</v>
          </cell>
          <cell r="L4215">
            <v>0</v>
          </cell>
        </row>
        <row r="4216">
          <cell r="D4216">
            <v>0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  <cell r="J4216">
            <v>0</v>
          </cell>
          <cell r="K4216">
            <v>0</v>
          </cell>
          <cell r="L4216">
            <v>0</v>
          </cell>
        </row>
        <row r="4217">
          <cell r="D4217">
            <v>0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  <cell r="J4217">
            <v>0</v>
          </cell>
          <cell r="K4217">
            <v>0</v>
          </cell>
          <cell r="L4217">
            <v>0</v>
          </cell>
        </row>
        <row r="4218">
          <cell r="D4218">
            <v>0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  <cell r="J4218">
            <v>0</v>
          </cell>
          <cell r="K4218">
            <v>0</v>
          </cell>
          <cell r="L4218">
            <v>0</v>
          </cell>
        </row>
        <row r="4219">
          <cell r="D4219">
            <v>0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  <cell r="J4219">
            <v>0</v>
          </cell>
          <cell r="K4219">
            <v>0</v>
          </cell>
          <cell r="L4219">
            <v>0</v>
          </cell>
        </row>
        <row r="4220">
          <cell r="D4220">
            <v>0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  <cell r="L4220">
            <v>0</v>
          </cell>
        </row>
        <row r="4221">
          <cell r="D4221">
            <v>0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  <cell r="J4221">
            <v>0</v>
          </cell>
          <cell r="K4221">
            <v>0</v>
          </cell>
          <cell r="L4221">
            <v>0</v>
          </cell>
        </row>
        <row r="4222">
          <cell r="D4222">
            <v>0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  <cell r="J4222">
            <v>0</v>
          </cell>
          <cell r="K4222">
            <v>0</v>
          </cell>
          <cell r="L4222">
            <v>0</v>
          </cell>
        </row>
        <row r="4223">
          <cell r="D4223">
            <v>0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  <cell r="J4223">
            <v>0</v>
          </cell>
          <cell r="K4223">
            <v>0</v>
          </cell>
          <cell r="L4223">
            <v>0</v>
          </cell>
        </row>
        <row r="4224">
          <cell r="F4224" t="str">
            <v>TOTAL (C/taxa):</v>
          </cell>
          <cell r="I4224">
            <v>0.55003442017648152</v>
          </cell>
          <cell r="J4224">
            <v>8.7889999999999979</v>
          </cell>
          <cell r="L4224">
            <v>2881.0137</v>
          </cell>
        </row>
        <row r="4225">
          <cell r="F4225" t="str">
            <v>BDI (%) EMPREITADA:</v>
          </cell>
          <cell r="I4225">
            <v>0.45</v>
          </cell>
          <cell r="J4225">
            <v>0</v>
          </cell>
          <cell r="L4225">
            <v>0</v>
          </cell>
        </row>
        <row r="4226">
          <cell r="F4226" t="str">
            <v>BDI (%) EQUIPAMENTOS:</v>
          </cell>
          <cell r="I4226">
            <v>0.45</v>
          </cell>
          <cell r="J4226">
            <v>0</v>
          </cell>
        </row>
        <row r="4227">
          <cell r="F4227" t="str">
            <v>BDI (%) MÃO DE OBRA:</v>
          </cell>
          <cell r="I4227">
            <v>0.45</v>
          </cell>
          <cell r="J4227">
            <v>7.19</v>
          </cell>
        </row>
        <row r="4228">
          <cell r="F4228" t="str">
            <v>BDI (%) MATERIAL:</v>
          </cell>
          <cell r="J4228">
            <v>0</v>
          </cell>
        </row>
        <row r="4229">
          <cell r="F4229" t="str">
            <v>TOTAL TAXA:</v>
          </cell>
          <cell r="I4229">
            <v>0.44996557982351842</v>
          </cell>
          <cell r="J4229">
            <v>7.19</v>
          </cell>
        </row>
        <row r="4230">
          <cell r="C4230" t="str">
            <v>PREÇO TOTAL (c/ taxa):</v>
          </cell>
          <cell r="I4230">
            <v>1</v>
          </cell>
          <cell r="J4230">
            <v>15.978999999999999</v>
          </cell>
        </row>
        <row r="4231">
          <cell r="C4231" t="str">
            <v>Obs.</v>
          </cell>
        </row>
        <row r="4235">
          <cell r="C4235" t="str">
            <v>cód - serv</v>
          </cell>
          <cell r="D4235" t="str">
            <v>Descrição</v>
          </cell>
          <cell r="F4235" t="str">
            <v>unidade</v>
          </cell>
          <cell r="G4235" t="str">
            <v>Quantidade do Serviço</v>
          </cell>
          <cell r="I4235" t="str">
            <v>Valor Unitario do Serviço</v>
          </cell>
          <cell r="K4235" t="str">
            <v>Valor Total</v>
          </cell>
        </row>
        <row r="4236">
          <cell r="C4236">
            <v>360110</v>
          </cell>
          <cell r="D4236" t="str">
            <v>MURO - APILOAMENTO MECÂNICO DO FUNDO DE VALAS - REGULARIZAÇÃO DE BASE</v>
          </cell>
          <cell r="E4236" t="e">
            <v>#NAME?</v>
          </cell>
          <cell r="F4236" t="str">
            <v>M2</v>
          </cell>
          <cell r="G4236">
            <v>306.51000000000005</v>
          </cell>
          <cell r="I4236">
            <v>1.9973749999999999</v>
          </cell>
          <cell r="K4236">
            <v>612.2154112500001</v>
          </cell>
        </row>
        <row r="4238">
          <cell r="C4238" t="str">
            <v>cód - comp.</v>
          </cell>
          <cell r="D4238" t="str">
            <v>componentes</v>
          </cell>
          <cell r="E4238" t="str">
            <v>desig.</v>
          </cell>
          <cell r="F4238" t="str">
            <v>unidade</v>
          </cell>
          <cell r="G4238" t="str">
            <v>coef.</v>
          </cell>
          <cell r="H4238" t="str">
            <v>Valor Unitário</v>
          </cell>
          <cell r="I4238" t="str">
            <v>Valor unit. c/ BDI</v>
          </cell>
          <cell r="J4238" t="str">
            <v>Custo p/ Serv. X comp</v>
          </cell>
          <cell r="K4238" t="str">
            <v>Quant. Total x comp.</v>
          </cell>
          <cell r="L4238" t="str">
            <v>Quant. Total x comp.</v>
          </cell>
        </row>
        <row r="4239">
          <cell r="C4239">
            <v>3000702</v>
          </cell>
          <cell r="D4239" t="str">
            <v>Fornecimento de mão de obra - servente</v>
          </cell>
          <cell r="E4239" t="str">
            <v>M.O.</v>
          </cell>
          <cell r="F4239" t="str">
            <v>h</v>
          </cell>
          <cell r="G4239">
            <v>0.125</v>
          </cell>
          <cell r="H4239">
            <v>11.02</v>
          </cell>
          <cell r="I4239">
            <v>15.978999999999999</v>
          </cell>
          <cell r="J4239">
            <v>1.9973749999999999</v>
          </cell>
          <cell r="K4239">
            <v>38.31</v>
          </cell>
          <cell r="L4239">
            <v>612.15548999999999</v>
          </cell>
        </row>
        <row r="4240">
          <cell r="D4240">
            <v>0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  <cell r="J4240">
            <v>0</v>
          </cell>
          <cell r="K4240">
            <v>0</v>
          </cell>
          <cell r="L4240">
            <v>0</v>
          </cell>
        </row>
        <row r="4241">
          <cell r="D4241">
            <v>0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  <cell r="J4241">
            <v>0</v>
          </cell>
          <cell r="K4241">
            <v>0</v>
          </cell>
          <cell r="L4241">
            <v>0</v>
          </cell>
        </row>
        <row r="4242">
          <cell r="D4242">
            <v>0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  <cell r="J4242">
            <v>0</v>
          </cell>
          <cell r="K4242">
            <v>0</v>
          </cell>
          <cell r="L4242">
            <v>0</v>
          </cell>
        </row>
        <row r="4243">
          <cell r="D4243">
            <v>0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  <cell r="J4243">
            <v>0</v>
          </cell>
          <cell r="K4243">
            <v>0</v>
          </cell>
          <cell r="L4243">
            <v>0</v>
          </cell>
        </row>
        <row r="4244">
          <cell r="D4244">
            <v>0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  <cell r="J4244">
            <v>0</v>
          </cell>
          <cell r="K4244">
            <v>0</v>
          </cell>
          <cell r="L4244">
            <v>0</v>
          </cell>
        </row>
        <row r="4245">
          <cell r="D4245">
            <v>0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  <cell r="J4245">
            <v>0</v>
          </cell>
          <cell r="K4245">
            <v>0</v>
          </cell>
          <cell r="L4245">
            <v>0</v>
          </cell>
        </row>
        <row r="4246">
          <cell r="D4246">
            <v>0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  <cell r="J4246">
            <v>0</v>
          </cell>
          <cell r="K4246">
            <v>0</v>
          </cell>
          <cell r="L4246">
            <v>0</v>
          </cell>
        </row>
        <row r="4247">
          <cell r="D4247">
            <v>0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  <cell r="J4247">
            <v>0</v>
          </cell>
          <cell r="K4247">
            <v>0</v>
          </cell>
          <cell r="L4247">
            <v>0</v>
          </cell>
        </row>
        <row r="4248">
          <cell r="D4248">
            <v>0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  <cell r="J4248">
            <v>0</v>
          </cell>
          <cell r="K4248">
            <v>0</v>
          </cell>
          <cell r="L4248">
            <v>0</v>
          </cell>
        </row>
        <row r="4249">
          <cell r="D4249">
            <v>0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  <cell r="J4249">
            <v>0</v>
          </cell>
          <cell r="K4249">
            <v>0</v>
          </cell>
          <cell r="L4249">
            <v>0</v>
          </cell>
        </row>
        <row r="4250">
          <cell r="D4250">
            <v>0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  <cell r="J4250">
            <v>0</v>
          </cell>
          <cell r="K4250">
            <v>0</v>
          </cell>
          <cell r="L4250">
            <v>0</v>
          </cell>
        </row>
        <row r="4251">
          <cell r="D4251">
            <v>0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  <cell r="J4251">
            <v>0</v>
          </cell>
          <cell r="K4251">
            <v>0</v>
          </cell>
          <cell r="L4251">
            <v>0</v>
          </cell>
        </row>
        <row r="4252">
          <cell r="D4252">
            <v>0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  <cell r="J4252">
            <v>0</v>
          </cell>
          <cell r="K4252">
            <v>0</v>
          </cell>
          <cell r="L4252">
            <v>0</v>
          </cell>
        </row>
        <row r="4253">
          <cell r="D4253">
            <v>0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  <cell r="J4253">
            <v>0</v>
          </cell>
          <cell r="K4253">
            <v>0</v>
          </cell>
          <cell r="L4253">
            <v>0</v>
          </cell>
        </row>
        <row r="4254">
          <cell r="D4254">
            <v>0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  <cell r="J4254">
            <v>0</v>
          </cell>
          <cell r="K4254">
            <v>0</v>
          </cell>
          <cell r="L4254">
            <v>0</v>
          </cell>
        </row>
        <row r="4255">
          <cell r="D4255">
            <v>0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  <cell r="J4255">
            <v>0</v>
          </cell>
          <cell r="K4255">
            <v>0</v>
          </cell>
          <cell r="L4255">
            <v>0</v>
          </cell>
        </row>
        <row r="4256">
          <cell r="D4256">
            <v>0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  <cell r="J4256">
            <v>0</v>
          </cell>
          <cell r="K4256">
            <v>0</v>
          </cell>
          <cell r="L4256">
            <v>0</v>
          </cell>
        </row>
        <row r="4257">
          <cell r="D4257">
            <v>0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  <cell r="J4257">
            <v>0</v>
          </cell>
          <cell r="K4257">
            <v>0</v>
          </cell>
          <cell r="L4257">
            <v>0</v>
          </cell>
        </row>
        <row r="4258">
          <cell r="D4258">
            <v>0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  <cell r="J4258">
            <v>0</v>
          </cell>
          <cell r="K4258">
            <v>0</v>
          </cell>
          <cell r="L4258">
            <v>0</v>
          </cell>
        </row>
        <row r="4259">
          <cell r="D4259">
            <v>0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  <cell r="J4259">
            <v>0</v>
          </cell>
          <cell r="K4259">
            <v>0</v>
          </cell>
          <cell r="L4259">
            <v>0</v>
          </cell>
        </row>
        <row r="4260">
          <cell r="D4260">
            <v>0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  <cell r="J4260">
            <v>0</v>
          </cell>
          <cell r="K4260">
            <v>0</v>
          </cell>
          <cell r="L4260">
            <v>0</v>
          </cell>
        </row>
        <row r="4261">
          <cell r="D4261">
            <v>0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  <cell r="J4261">
            <v>0</v>
          </cell>
          <cell r="K4261">
            <v>0</v>
          </cell>
          <cell r="L4261">
            <v>0</v>
          </cell>
        </row>
        <row r="4262">
          <cell r="D4262">
            <v>0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  <cell r="J4262">
            <v>0</v>
          </cell>
          <cell r="K4262">
            <v>0</v>
          </cell>
          <cell r="L4262">
            <v>0</v>
          </cell>
        </row>
        <row r="4263">
          <cell r="D4263">
            <v>0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  <cell r="J4263">
            <v>0</v>
          </cell>
          <cell r="K4263">
            <v>0</v>
          </cell>
          <cell r="L4263">
            <v>0</v>
          </cell>
        </row>
        <row r="4264">
          <cell r="D4264">
            <v>0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  <cell r="J4264">
            <v>0</v>
          </cell>
          <cell r="K4264">
            <v>0</v>
          </cell>
          <cell r="L4264">
            <v>0</v>
          </cell>
        </row>
        <row r="4265">
          <cell r="D4265">
            <v>0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  <cell r="J4265">
            <v>0</v>
          </cell>
          <cell r="K4265">
            <v>0</v>
          </cell>
          <cell r="L4265">
            <v>0</v>
          </cell>
        </row>
        <row r="4266">
          <cell r="D4266">
            <v>0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  <cell r="J4266">
            <v>0</v>
          </cell>
          <cell r="K4266">
            <v>0</v>
          </cell>
          <cell r="L4266">
            <v>0</v>
          </cell>
        </row>
        <row r="4267">
          <cell r="D4267">
            <v>0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  <cell r="J4267">
            <v>0</v>
          </cell>
          <cell r="K4267">
            <v>0</v>
          </cell>
          <cell r="L4267">
            <v>0</v>
          </cell>
        </row>
        <row r="4268">
          <cell r="F4268" t="str">
            <v>TOTAL (C/taxa):</v>
          </cell>
          <cell r="I4268">
            <v>0.54940859878590653</v>
          </cell>
          <cell r="J4268">
            <v>1.097375</v>
          </cell>
          <cell r="L4268">
            <v>612.15548999999999</v>
          </cell>
        </row>
        <row r="4269">
          <cell r="F4269" t="str">
            <v>BDI (%) EMPREITADA:</v>
          </cell>
          <cell r="I4269">
            <v>0.45</v>
          </cell>
          <cell r="J4269">
            <v>0</v>
          </cell>
          <cell r="L4269">
            <v>-5.9921250000115833E-2</v>
          </cell>
        </row>
        <row r="4270">
          <cell r="F4270" t="str">
            <v>BDI (%) EQUIPAMENTOS:</v>
          </cell>
          <cell r="I4270">
            <v>0.45</v>
          </cell>
          <cell r="J4270">
            <v>0</v>
          </cell>
        </row>
        <row r="4271">
          <cell r="F4271" t="str">
            <v>BDI (%) MÃO DE OBRA:</v>
          </cell>
          <cell r="I4271">
            <v>0.45</v>
          </cell>
          <cell r="J4271">
            <v>0.9</v>
          </cell>
        </row>
        <row r="4272">
          <cell r="F4272" t="str">
            <v>BDI (%) MATERIAL:</v>
          </cell>
          <cell r="J4272">
            <v>0</v>
          </cell>
        </row>
        <row r="4273">
          <cell r="F4273" t="str">
            <v>TOTAL TAXA:</v>
          </cell>
          <cell r="I4273">
            <v>0.45059140121409352</v>
          </cell>
          <cell r="J4273">
            <v>0.9</v>
          </cell>
        </row>
        <row r="4274">
          <cell r="C4274" t="str">
            <v>PREÇO TOTAL (c/ taxa):</v>
          </cell>
          <cell r="I4274">
            <v>1</v>
          </cell>
          <cell r="J4274">
            <v>1.9973749999999999</v>
          </cell>
        </row>
        <row r="4275">
          <cell r="C4275" t="str">
            <v>Obs.</v>
          </cell>
        </row>
        <row r="4279">
          <cell r="C4279" t="str">
            <v>cód - serv</v>
          </cell>
          <cell r="D4279" t="str">
            <v>Descrição</v>
          </cell>
          <cell r="F4279" t="str">
            <v>unidade</v>
          </cell>
          <cell r="G4279" t="str">
            <v>Quantidade do Serviço</v>
          </cell>
          <cell r="I4279" t="str">
            <v>Valor Unitario do Serviço</v>
          </cell>
          <cell r="K4279" t="str">
            <v>Valor Total</v>
          </cell>
        </row>
        <row r="4280">
          <cell r="C4280">
            <v>360115</v>
          </cell>
          <cell r="D4280" t="str">
            <v>MURO - BROCA DE CONCRETO ARMADO Ø 25,0CM</v>
          </cell>
          <cell r="E4280" t="e">
            <v>#NAME?</v>
          </cell>
          <cell r="F4280" t="str">
            <v>M</v>
          </cell>
          <cell r="G4280">
            <v>1352.25</v>
          </cell>
          <cell r="I4280">
            <v>57.595741340000004</v>
          </cell>
          <cell r="K4280">
            <v>77883.841227015</v>
          </cell>
        </row>
        <row r="4282">
          <cell r="C4282" t="str">
            <v>cód - comp.</v>
          </cell>
          <cell r="D4282" t="str">
            <v>componentes</v>
          </cell>
          <cell r="E4282" t="str">
            <v>desig.</v>
          </cell>
          <cell r="F4282" t="str">
            <v>unidade</v>
          </cell>
          <cell r="G4282" t="str">
            <v>coef.</v>
          </cell>
          <cell r="H4282" t="str">
            <v>Valor Unitário</v>
          </cell>
          <cell r="I4282" t="str">
            <v>Valor unit. c/ BDI</v>
          </cell>
          <cell r="J4282" t="str">
            <v>Custo p/ Serv. X comp</v>
          </cell>
          <cell r="K4282" t="str">
            <v>Quant. Total x comp.</v>
          </cell>
          <cell r="L4282" t="str">
            <v>Quant. Total x comp.</v>
          </cell>
        </row>
        <row r="4283">
          <cell r="C4283">
            <v>1000032</v>
          </cell>
          <cell r="D4283" t="str">
            <v>Aço p/concreto armado CA-50 10mm Corte/Dobra NBR7480</v>
          </cell>
          <cell r="E4283" t="str">
            <v>MAT.</v>
          </cell>
          <cell r="F4283" t="str">
            <v>kg</v>
          </cell>
          <cell r="G4283">
            <v>1</v>
          </cell>
          <cell r="H4283">
            <v>4.67</v>
          </cell>
          <cell r="I4283">
            <v>4.67</v>
          </cell>
          <cell r="J4283">
            <v>4.67</v>
          </cell>
          <cell r="K4283">
            <v>1352.25</v>
          </cell>
          <cell r="L4283">
            <v>6315.0074999999997</v>
          </cell>
        </row>
        <row r="4284">
          <cell r="C4284">
            <v>1000108</v>
          </cell>
          <cell r="D4284" t="str">
            <v>Arame recozido simples número 18</v>
          </cell>
          <cell r="E4284" t="str">
            <v>MAT.</v>
          </cell>
          <cell r="F4284" t="str">
            <v>kg</v>
          </cell>
          <cell r="G4284">
            <v>0.01</v>
          </cell>
          <cell r="H4284">
            <v>5.43</v>
          </cell>
          <cell r="I4284">
            <v>5.43</v>
          </cell>
          <cell r="J4284">
            <v>5.4300000000000001E-2</v>
          </cell>
          <cell r="K4284">
            <v>13.52</v>
          </cell>
          <cell r="L4284">
            <v>73.413599999999988</v>
          </cell>
        </row>
        <row r="4285">
          <cell r="C4285">
            <v>1000111</v>
          </cell>
          <cell r="D4285" t="str">
            <v>Areia lavada média NBR7211</v>
          </cell>
          <cell r="E4285" t="str">
            <v>MAT.</v>
          </cell>
          <cell r="F4285" t="str">
            <v>m3</v>
          </cell>
          <cell r="G4285">
            <v>3.1899999999999998E-2</v>
          </cell>
          <cell r="H4285">
            <v>57</v>
          </cell>
          <cell r="I4285">
            <v>57</v>
          </cell>
          <cell r="J4285">
            <v>1.8182999999999998</v>
          </cell>
          <cell r="K4285">
            <v>43.14</v>
          </cell>
          <cell r="L4285">
            <v>2458.98</v>
          </cell>
        </row>
        <row r="4286">
          <cell r="C4286">
            <v>1001764</v>
          </cell>
          <cell r="D4286" t="str">
            <v>Pedra britada número 1 NBR7211</v>
          </cell>
          <cell r="E4286" t="str">
            <v>MAT.</v>
          </cell>
          <cell r="F4286" t="str">
            <v>m3</v>
          </cell>
          <cell r="G4286">
            <v>4.2900000000000001E-2</v>
          </cell>
          <cell r="H4286">
            <v>56.614599999999996</v>
          </cell>
          <cell r="I4286">
            <v>56.614599999999996</v>
          </cell>
          <cell r="J4286">
            <v>2.4287663399999997</v>
          </cell>
          <cell r="K4286">
            <v>58.01</v>
          </cell>
          <cell r="L4286">
            <v>3284.2129459999996</v>
          </cell>
        </row>
        <row r="4287">
          <cell r="C4287">
            <v>1005904</v>
          </cell>
          <cell r="D4287" t="str">
            <v>Cimento CP II E-32 50kg NBR11578</v>
          </cell>
          <cell r="E4287" t="str">
            <v>MAT.</v>
          </cell>
          <cell r="F4287" t="str">
            <v>kg</v>
          </cell>
          <cell r="G4287">
            <v>17.75</v>
          </cell>
          <cell r="H4287">
            <v>0.4</v>
          </cell>
          <cell r="I4287">
            <v>0.4</v>
          </cell>
          <cell r="J4287">
            <v>7.1000000000000005</v>
          </cell>
          <cell r="K4287">
            <v>24002.44</v>
          </cell>
          <cell r="L4287">
            <v>9600.9760000000006</v>
          </cell>
        </row>
        <row r="4288">
          <cell r="C4288">
            <v>3000701</v>
          </cell>
          <cell r="D4288" t="str">
            <v>Fornecimento de mão de obra - pedreiro</v>
          </cell>
          <cell r="E4288" t="str">
            <v>M.O.</v>
          </cell>
          <cell r="F4288" t="str">
            <v>h</v>
          </cell>
          <cell r="G4288">
            <v>0.25</v>
          </cell>
          <cell r="H4288">
            <v>13.64</v>
          </cell>
          <cell r="I4288">
            <v>19.777999999999999</v>
          </cell>
          <cell r="J4288">
            <v>4.9444999999999997</v>
          </cell>
          <cell r="K4288">
            <v>338.06</v>
          </cell>
          <cell r="L4288">
            <v>6686.1506799999997</v>
          </cell>
        </row>
        <row r="4289">
          <cell r="C4289">
            <v>3000702</v>
          </cell>
          <cell r="D4289" t="str">
            <v>Fornecimento de mão de obra - servente</v>
          </cell>
          <cell r="E4289" t="str">
            <v>M.O.</v>
          </cell>
          <cell r="F4289" t="str">
            <v>h</v>
          </cell>
          <cell r="G4289">
            <v>2.2000000000000002</v>
          </cell>
          <cell r="H4289">
            <v>11.02</v>
          </cell>
          <cell r="I4289">
            <v>15.978999999999999</v>
          </cell>
          <cell r="J4289">
            <v>35.153800000000004</v>
          </cell>
          <cell r="K4289">
            <v>2974.95</v>
          </cell>
          <cell r="L4289">
            <v>47536.726049999997</v>
          </cell>
        </row>
        <row r="4290">
          <cell r="C4290" t="str">
            <v>M1129</v>
          </cell>
          <cell r="D4290" t="str">
            <v>ARMADOR</v>
          </cell>
          <cell r="E4290" t="str">
            <v>M.O.</v>
          </cell>
          <cell r="F4290" t="str">
            <v>h</v>
          </cell>
          <cell r="G4290">
            <v>7.0000000000000007E-2</v>
          </cell>
          <cell r="H4290">
            <v>14.05</v>
          </cell>
          <cell r="I4290">
            <v>20.372499999999999</v>
          </cell>
          <cell r="J4290">
            <v>1.426075</v>
          </cell>
          <cell r="K4290">
            <v>94.66</v>
          </cell>
          <cell r="L4290">
            <v>1928.4608499999997</v>
          </cell>
        </row>
        <row r="4291">
          <cell r="D4291">
            <v>0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  <cell r="J4291">
            <v>0</v>
          </cell>
          <cell r="K4291">
            <v>0</v>
          </cell>
          <cell r="L4291">
            <v>0</v>
          </cell>
        </row>
        <row r="4292">
          <cell r="D4292">
            <v>0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  <cell r="J4292">
            <v>0</v>
          </cell>
          <cell r="K4292">
            <v>0</v>
          </cell>
          <cell r="L4292">
            <v>0</v>
          </cell>
        </row>
        <row r="4293">
          <cell r="D4293">
            <v>0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  <cell r="J4293">
            <v>0</v>
          </cell>
          <cell r="K4293">
            <v>0</v>
          </cell>
          <cell r="L4293">
            <v>0</v>
          </cell>
        </row>
        <row r="4294">
          <cell r="D4294">
            <v>0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  <cell r="J4294">
            <v>0</v>
          </cell>
          <cell r="K4294">
            <v>0</v>
          </cell>
          <cell r="L4294">
            <v>0</v>
          </cell>
        </row>
        <row r="4295">
          <cell r="D4295">
            <v>0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  <cell r="J4295">
            <v>0</v>
          </cell>
          <cell r="K4295">
            <v>0</v>
          </cell>
          <cell r="L4295">
            <v>0</v>
          </cell>
        </row>
        <row r="4296">
          <cell r="D4296">
            <v>0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  <cell r="J4296">
            <v>0</v>
          </cell>
          <cell r="K4296">
            <v>0</v>
          </cell>
          <cell r="L4296">
            <v>0</v>
          </cell>
        </row>
        <row r="4297">
          <cell r="D4297">
            <v>0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  <cell r="J4297">
            <v>0</v>
          </cell>
          <cell r="K4297">
            <v>0</v>
          </cell>
          <cell r="L4297">
            <v>0</v>
          </cell>
        </row>
        <row r="4298">
          <cell r="D4298">
            <v>0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  <cell r="J4298">
            <v>0</v>
          </cell>
          <cell r="K4298">
            <v>0</v>
          </cell>
          <cell r="L4298">
            <v>0</v>
          </cell>
        </row>
        <row r="4299">
          <cell r="D4299">
            <v>0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  <cell r="J4299">
            <v>0</v>
          </cell>
          <cell r="K4299">
            <v>0</v>
          </cell>
          <cell r="L4299">
            <v>0</v>
          </cell>
        </row>
        <row r="4300">
          <cell r="D4300">
            <v>0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  <cell r="J4300">
            <v>0</v>
          </cell>
          <cell r="K4300">
            <v>0</v>
          </cell>
          <cell r="L4300">
            <v>0</v>
          </cell>
        </row>
        <row r="4301">
          <cell r="D4301">
            <v>0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  <cell r="J4301">
            <v>0</v>
          </cell>
          <cell r="K4301">
            <v>0</v>
          </cell>
          <cell r="L4301">
            <v>0</v>
          </cell>
        </row>
        <row r="4302">
          <cell r="D4302">
            <v>0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  <cell r="J4302">
            <v>0</v>
          </cell>
          <cell r="K4302">
            <v>0</v>
          </cell>
          <cell r="L4302">
            <v>0</v>
          </cell>
        </row>
        <row r="4303">
          <cell r="D4303">
            <v>0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  <cell r="J4303">
            <v>0</v>
          </cell>
          <cell r="K4303">
            <v>0</v>
          </cell>
          <cell r="L4303">
            <v>0</v>
          </cell>
        </row>
        <row r="4304">
          <cell r="D4304">
            <v>0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  <cell r="L4304">
            <v>0</v>
          </cell>
        </row>
        <row r="4305">
          <cell r="D4305">
            <v>0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  <cell r="J4305">
            <v>0</v>
          </cell>
          <cell r="K4305">
            <v>0</v>
          </cell>
          <cell r="L4305">
            <v>0</v>
          </cell>
        </row>
        <row r="4306">
          <cell r="D4306">
            <v>0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  <cell r="L4306">
            <v>0</v>
          </cell>
        </row>
        <row r="4307">
          <cell r="D4307">
            <v>0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  <cell r="L4307">
            <v>0</v>
          </cell>
        </row>
        <row r="4308">
          <cell r="D4308">
            <v>0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  <cell r="J4308">
            <v>0</v>
          </cell>
          <cell r="K4308">
            <v>0</v>
          </cell>
          <cell r="L4308">
            <v>0</v>
          </cell>
        </row>
        <row r="4309">
          <cell r="D4309">
            <v>0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  <cell r="J4309">
            <v>0</v>
          </cell>
          <cell r="K4309">
            <v>0</v>
          </cell>
          <cell r="L4309">
            <v>0</v>
          </cell>
        </row>
        <row r="4310">
          <cell r="D4310">
            <v>0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  <cell r="J4310">
            <v>0</v>
          </cell>
          <cell r="K4310">
            <v>0</v>
          </cell>
          <cell r="L4310">
            <v>0</v>
          </cell>
        </row>
        <row r="4311">
          <cell r="D4311">
            <v>0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  <cell r="J4311">
            <v>0</v>
          </cell>
          <cell r="K4311">
            <v>0</v>
          </cell>
          <cell r="L4311">
            <v>0</v>
          </cell>
        </row>
        <row r="4312">
          <cell r="F4312" t="str">
            <v>TOTAL (C/taxa):</v>
          </cell>
          <cell r="I4312">
            <v>0.67549684116975028</v>
          </cell>
          <cell r="J4312">
            <v>38.905741340000006</v>
          </cell>
          <cell r="L4312">
            <v>77883.92762599999</v>
          </cell>
        </row>
        <row r="4313">
          <cell r="F4313" t="str">
            <v>BDI (%) EMPREITADA:</v>
          </cell>
          <cell r="I4313">
            <v>0.45</v>
          </cell>
          <cell r="J4313">
            <v>0</v>
          </cell>
          <cell r="L4313">
            <v>8.6398984989500605E-2</v>
          </cell>
        </row>
        <row r="4314">
          <cell r="F4314" t="str">
            <v>BDI (%) EQUIPAMENTOS:</v>
          </cell>
          <cell r="I4314">
            <v>0.45</v>
          </cell>
          <cell r="J4314">
            <v>0</v>
          </cell>
        </row>
        <row r="4315">
          <cell r="F4315" t="str">
            <v>BDI (%) MÃO DE OBRA:</v>
          </cell>
          <cell r="I4315">
            <v>0.45</v>
          </cell>
          <cell r="J4315">
            <v>18.690000000000001</v>
          </cell>
        </row>
        <row r="4316">
          <cell r="F4316" t="str">
            <v>BDI (%) MATERIAL:</v>
          </cell>
          <cell r="J4316">
            <v>0</v>
          </cell>
        </row>
        <row r="4317">
          <cell r="F4317" t="str">
            <v>TOTAL TAXA:</v>
          </cell>
          <cell r="I4317">
            <v>0.32450315883024972</v>
          </cell>
          <cell r="J4317">
            <v>18.690000000000001</v>
          </cell>
        </row>
        <row r="4318">
          <cell r="C4318" t="str">
            <v>PREÇO TOTAL (c/ taxa):</v>
          </cell>
          <cell r="I4318">
            <v>1</v>
          </cell>
          <cell r="J4318">
            <v>57.595741340000004</v>
          </cell>
        </row>
        <row r="4319">
          <cell r="C4319" t="str">
            <v>Obs.</v>
          </cell>
        </row>
        <row r="4323">
          <cell r="C4323" t="str">
            <v>cód - serv</v>
          </cell>
          <cell r="D4323" t="str">
            <v>Descrição</v>
          </cell>
          <cell r="F4323" t="str">
            <v>unidade</v>
          </cell>
          <cell r="G4323" t="str">
            <v>Quantidade do Serviço</v>
          </cell>
          <cell r="I4323" t="str">
            <v>Valor Unitario do Serviço</v>
          </cell>
          <cell r="K4323" t="str">
            <v>Valor Total</v>
          </cell>
        </row>
        <row r="4324">
          <cell r="C4324">
            <v>360116</v>
          </cell>
          <cell r="D4324" t="str">
            <v>MURO - LASTRO DE BRITA 1</v>
          </cell>
          <cell r="E4324" t="e">
            <v>#NAME?</v>
          </cell>
          <cell r="F4324" t="str">
            <v>M3</v>
          </cell>
          <cell r="G4324">
            <v>18.03</v>
          </cell>
          <cell r="I4324">
            <v>61.442704999999997</v>
          </cell>
          <cell r="K4324">
            <v>1107.8119711500001</v>
          </cell>
        </row>
        <row r="4326">
          <cell r="C4326" t="str">
            <v>cód - comp.</v>
          </cell>
          <cell r="D4326" t="str">
            <v>componentes</v>
          </cell>
          <cell r="E4326" t="str">
            <v>desig.</v>
          </cell>
          <cell r="F4326" t="str">
            <v>unidade</v>
          </cell>
          <cell r="G4326" t="str">
            <v>coef.</v>
          </cell>
          <cell r="H4326" t="str">
            <v>Valor Unitário</v>
          </cell>
          <cell r="I4326" t="str">
            <v>Valor unit. c/ BDI</v>
          </cell>
          <cell r="J4326" t="str">
            <v>Custo p/ Serv. X comp</v>
          </cell>
          <cell r="K4326" t="str">
            <v>Quant. Total x comp.</v>
          </cell>
          <cell r="L4326" t="str">
            <v>Quant. Total x comp.</v>
          </cell>
        </row>
        <row r="4327">
          <cell r="C4327">
            <v>1001764</v>
          </cell>
          <cell r="D4327" t="str">
            <v>Pedra britada número 1 NBR7211</v>
          </cell>
          <cell r="E4327" t="str">
            <v>MAT.</v>
          </cell>
          <cell r="F4327" t="str">
            <v>m3</v>
          </cell>
          <cell r="G4327">
            <v>1.05</v>
          </cell>
          <cell r="H4327">
            <v>56.614599999999996</v>
          </cell>
          <cell r="I4327">
            <v>56.614599999999996</v>
          </cell>
          <cell r="J4327">
            <v>59.445329999999998</v>
          </cell>
          <cell r="K4327">
            <v>18.93</v>
          </cell>
          <cell r="L4327">
            <v>1071.7143779999999</v>
          </cell>
        </row>
        <row r="4328">
          <cell r="C4328">
            <v>3000702</v>
          </cell>
          <cell r="D4328" t="str">
            <v>Fornecimento de mão de obra - servente</v>
          </cell>
          <cell r="E4328" t="str">
            <v>M.O.</v>
          </cell>
          <cell r="F4328" t="str">
            <v>h</v>
          </cell>
          <cell r="G4328">
            <v>0.125</v>
          </cell>
          <cell r="H4328">
            <v>11.02</v>
          </cell>
          <cell r="I4328">
            <v>15.978999999999999</v>
          </cell>
          <cell r="J4328">
            <v>1.9973749999999999</v>
          </cell>
          <cell r="K4328">
            <v>2.25</v>
          </cell>
          <cell r="L4328">
            <v>35.952749999999995</v>
          </cell>
        </row>
        <row r="4329">
          <cell r="D4329">
            <v>0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  <cell r="J4329">
            <v>0</v>
          </cell>
          <cell r="K4329">
            <v>0</v>
          </cell>
          <cell r="L4329">
            <v>0</v>
          </cell>
        </row>
        <row r="4330">
          <cell r="D4330">
            <v>0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  <cell r="J4330">
            <v>0</v>
          </cell>
          <cell r="K4330">
            <v>0</v>
          </cell>
          <cell r="L4330">
            <v>0</v>
          </cell>
        </row>
        <row r="4331">
          <cell r="D4331">
            <v>0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  <cell r="J4331">
            <v>0</v>
          </cell>
          <cell r="K4331">
            <v>0</v>
          </cell>
          <cell r="L4331">
            <v>0</v>
          </cell>
        </row>
        <row r="4332">
          <cell r="D4332">
            <v>0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  <cell r="J4332">
            <v>0</v>
          </cell>
          <cell r="K4332">
            <v>0</v>
          </cell>
          <cell r="L4332">
            <v>0</v>
          </cell>
        </row>
        <row r="4333">
          <cell r="D4333">
            <v>0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  <cell r="J4333">
            <v>0</v>
          </cell>
          <cell r="K4333">
            <v>0</v>
          </cell>
          <cell r="L4333">
            <v>0</v>
          </cell>
        </row>
        <row r="4334">
          <cell r="D4334">
            <v>0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  <cell r="J4334">
            <v>0</v>
          </cell>
          <cell r="K4334">
            <v>0</v>
          </cell>
          <cell r="L4334">
            <v>0</v>
          </cell>
        </row>
        <row r="4335">
          <cell r="D4335">
            <v>0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  <cell r="J4335">
            <v>0</v>
          </cell>
          <cell r="K4335">
            <v>0</v>
          </cell>
          <cell r="L4335">
            <v>0</v>
          </cell>
        </row>
        <row r="4336">
          <cell r="D4336">
            <v>0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  <cell r="J4336">
            <v>0</v>
          </cell>
          <cell r="K4336">
            <v>0</v>
          </cell>
          <cell r="L4336">
            <v>0</v>
          </cell>
        </row>
        <row r="4337">
          <cell r="D4337">
            <v>0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  <cell r="J4337">
            <v>0</v>
          </cell>
          <cell r="K4337">
            <v>0</v>
          </cell>
          <cell r="L4337">
            <v>0</v>
          </cell>
        </row>
        <row r="4338">
          <cell r="D4338">
            <v>0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  <cell r="J4338">
            <v>0</v>
          </cell>
          <cell r="K4338">
            <v>0</v>
          </cell>
          <cell r="L4338">
            <v>0</v>
          </cell>
        </row>
        <row r="4339">
          <cell r="D4339">
            <v>0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  <cell r="J4339">
            <v>0</v>
          </cell>
          <cell r="K4339">
            <v>0</v>
          </cell>
          <cell r="L4339">
            <v>0</v>
          </cell>
        </row>
        <row r="4340">
          <cell r="D4340">
            <v>0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  <cell r="J4340">
            <v>0</v>
          </cell>
          <cell r="K4340">
            <v>0</v>
          </cell>
          <cell r="L4340">
            <v>0</v>
          </cell>
        </row>
        <row r="4341">
          <cell r="D4341">
            <v>0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  <cell r="J4341">
            <v>0</v>
          </cell>
          <cell r="K4341">
            <v>0</v>
          </cell>
          <cell r="L4341">
            <v>0</v>
          </cell>
        </row>
        <row r="4342">
          <cell r="D4342">
            <v>0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  <cell r="J4342">
            <v>0</v>
          </cell>
          <cell r="K4342">
            <v>0</v>
          </cell>
          <cell r="L4342">
            <v>0</v>
          </cell>
        </row>
        <row r="4343">
          <cell r="D4343">
            <v>0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  <cell r="J4343">
            <v>0</v>
          </cell>
          <cell r="K4343">
            <v>0</v>
          </cell>
          <cell r="L4343">
            <v>0</v>
          </cell>
        </row>
        <row r="4344">
          <cell r="D4344">
            <v>0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  <cell r="J4344">
            <v>0</v>
          </cell>
          <cell r="K4344">
            <v>0</v>
          </cell>
          <cell r="L4344">
            <v>0</v>
          </cell>
        </row>
        <row r="4345">
          <cell r="D4345">
            <v>0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  <cell r="J4345">
            <v>0</v>
          </cell>
          <cell r="K4345">
            <v>0</v>
          </cell>
          <cell r="L4345">
            <v>0</v>
          </cell>
        </row>
        <row r="4346">
          <cell r="D4346">
            <v>0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  <cell r="J4346">
            <v>0</v>
          </cell>
          <cell r="K4346">
            <v>0</v>
          </cell>
          <cell r="L4346">
            <v>0</v>
          </cell>
        </row>
        <row r="4347">
          <cell r="D4347">
            <v>0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  <cell r="J4347">
            <v>0</v>
          </cell>
          <cell r="K4347">
            <v>0</v>
          </cell>
          <cell r="L4347">
            <v>0</v>
          </cell>
        </row>
        <row r="4348">
          <cell r="D4348">
            <v>0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  <cell r="J4348">
            <v>0</v>
          </cell>
          <cell r="K4348">
            <v>0</v>
          </cell>
          <cell r="L4348">
            <v>0</v>
          </cell>
        </row>
        <row r="4349">
          <cell r="D4349">
            <v>0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  <cell r="J4349">
            <v>0</v>
          </cell>
          <cell r="K4349">
            <v>0</v>
          </cell>
          <cell r="L4349">
            <v>0</v>
          </cell>
        </row>
        <row r="4350">
          <cell r="D4350">
            <v>0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  <cell r="J4350">
            <v>0</v>
          </cell>
          <cell r="K4350">
            <v>0</v>
          </cell>
          <cell r="L4350">
            <v>0</v>
          </cell>
        </row>
        <row r="4351">
          <cell r="D4351">
            <v>0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  <cell r="J4351">
            <v>0</v>
          </cell>
          <cell r="K4351">
            <v>0</v>
          </cell>
          <cell r="L4351">
            <v>0</v>
          </cell>
        </row>
        <row r="4352">
          <cell r="D4352">
            <v>0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  <cell r="J4352">
            <v>0</v>
          </cell>
          <cell r="K4352">
            <v>0</v>
          </cell>
          <cell r="L4352">
            <v>0</v>
          </cell>
        </row>
        <row r="4353">
          <cell r="D4353">
            <v>0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  <cell r="J4353">
            <v>0</v>
          </cell>
          <cell r="K4353">
            <v>0</v>
          </cell>
          <cell r="L4353">
            <v>0</v>
          </cell>
        </row>
        <row r="4354">
          <cell r="D4354">
            <v>0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  <cell r="J4354">
            <v>0</v>
          </cell>
          <cell r="K4354">
            <v>0</v>
          </cell>
          <cell r="L4354">
            <v>0</v>
          </cell>
        </row>
        <row r="4355">
          <cell r="D4355">
            <v>0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  <cell r="J4355">
            <v>0</v>
          </cell>
          <cell r="K4355">
            <v>0</v>
          </cell>
          <cell r="L4355">
            <v>0</v>
          </cell>
        </row>
        <row r="4356">
          <cell r="F4356" t="str">
            <v>TOTAL (C/taxa):</v>
          </cell>
          <cell r="I4356">
            <v>0.98535220739386398</v>
          </cell>
          <cell r="J4356">
            <v>60.542704999999998</v>
          </cell>
          <cell r="L4356">
            <v>1107.6671279999998</v>
          </cell>
        </row>
        <row r="4357">
          <cell r="F4357" t="str">
            <v>BDI (%) EMPREITADA:</v>
          </cell>
          <cell r="I4357">
            <v>0.45</v>
          </cell>
          <cell r="J4357">
            <v>0</v>
          </cell>
          <cell r="L4357">
            <v>-0.14484315000026982</v>
          </cell>
        </row>
        <row r="4358">
          <cell r="F4358" t="str">
            <v>BDI (%) EQUIPAMENTOS:</v>
          </cell>
          <cell r="I4358">
            <v>0.45</v>
          </cell>
          <cell r="J4358">
            <v>0</v>
          </cell>
        </row>
        <row r="4359">
          <cell r="F4359" t="str">
            <v>BDI (%) MÃO DE OBRA:</v>
          </cell>
          <cell r="I4359">
            <v>0.45</v>
          </cell>
          <cell r="J4359">
            <v>0.9</v>
          </cell>
        </row>
        <row r="4360">
          <cell r="F4360" t="str">
            <v>BDI (%) MATERIAL:</v>
          </cell>
          <cell r="I4360">
            <v>0</v>
          </cell>
          <cell r="J4360">
            <v>0</v>
          </cell>
        </row>
        <row r="4361">
          <cell r="F4361" t="str">
            <v>TOTAL TAXA:</v>
          </cell>
          <cell r="I4361">
            <v>1.4647792606136075E-2</v>
          </cell>
          <cell r="J4361">
            <v>0.9</v>
          </cell>
        </row>
        <row r="4362">
          <cell r="C4362" t="str">
            <v>PREÇO TOTAL (c/ taxa):</v>
          </cell>
          <cell r="I4362">
            <v>1</v>
          </cell>
          <cell r="J4362">
            <v>61.442704999999997</v>
          </cell>
        </row>
        <row r="4363">
          <cell r="C4363" t="str">
            <v>Obs.</v>
          </cell>
        </row>
        <row r="4367">
          <cell r="C4367" t="str">
            <v>cód - serv</v>
          </cell>
          <cell r="D4367" t="str">
            <v>Descrição</v>
          </cell>
          <cell r="F4367" t="str">
            <v>unidade</v>
          </cell>
          <cell r="G4367" t="str">
            <v>Quantidade do Serviço</v>
          </cell>
          <cell r="I4367" t="str">
            <v>Valor Unitario do Serviço</v>
          </cell>
          <cell r="K4367" t="str">
            <v>Valor Total</v>
          </cell>
        </row>
        <row r="4368">
          <cell r="C4368">
            <v>360117</v>
          </cell>
          <cell r="D4368" t="str">
            <v>MURO - FORMAS DE TÁBUAS DE PINHO</v>
          </cell>
          <cell r="E4368" t="e">
            <v>#NAME?</v>
          </cell>
          <cell r="F4368" t="str">
            <v>M2</v>
          </cell>
          <cell r="G4368">
            <v>721.2</v>
          </cell>
          <cell r="I4368">
            <v>82.062399999999997</v>
          </cell>
          <cell r="K4368">
            <v>59183.402880000001</v>
          </cell>
        </row>
        <row r="4370">
          <cell r="C4370" t="str">
            <v>cód - comp.</v>
          </cell>
          <cell r="D4370" t="str">
            <v>componentes</v>
          </cell>
          <cell r="E4370" t="str">
            <v>desig.</v>
          </cell>
          <cell r="F4370" t="str">
            <v>unidade</v>
          </cell>
          <cell r="G4370" t="str">
            <v>coef.</v>
          </cell>
          <cell r="H4370" t="str">
            <v>Valor Unitário</v>
          </cell>
          <cell r="I4370" t="str">
            <v>Valor unit. c/ BDI</v>
          </cell>
          <cell r="J4370" t="str">
            <v>Custo p/ Serv. X comp</v>
          </cell>
          <cell r="K4370" t="str">
            <v>Quant. Total x comp.</v>
          </cell>
          <cell r="L4370" t="str">
            <v>Quant. Total x comp.</v>
          </cell>
        </row>
        <row r="4371">
          <cell r="C4371">
            <v>1001904</v>
          </cell>
          <cell r="D4371" t="str">
            <v>PREGO ARDOX C/CAB. 18jpX30lpp (2 3/4polX10bwg)</v>
          </cell>
          <cell r="E4371" t="str">
            <v>MAT.</v>
          </cell>
          <cell r="F4371" t="str">
            <v>kg</v>
          </cell>
          <cell r="G4371">
            <v>0.16</v>
          </cell>
          <cell r="H4371">
            <v>5.67</v>
          </cell>
          <cell r="I4371">
            <v>5.67</v>
          </cell>
          <cell r="J4371">
            <v>0.90720000000000001</v>
          </cell>
          <cell r="K4371">
            <v>115.39</v>
          </cell>
          <cell r="L4371">
            <v>654.26130000000001</v>
          </cell>
        </row>
        <row r="4372">
          <cell r="C4372">
            <v>1010836</v>
          </cell>
          <cell r="D4372" t="str">
            <v>Caibro de Pinus 3x3"</v>
          </cell>
          <cell r="E4372" t="str">
            <v>MAT.</v>
          </cell>
          <cell r="F4372" t="str">
            <v>m</v>
          </cell>
          <cell r="G4372">
            <v>2.4</v>
          </cell>
          <cell r="H4372">
            <v>3.85</v>
          </cell>
          <cell r="I4372">
            <v>3.85</v>
          </cell>
          <cell r="J4372">
            <v>9.24</v>
          </cell>
          <cell r="K4372">
            <v>1730.88</v>
          </cell>
          <cell r="L4372">
            <v>6663.8880000000008</v>
          </cell>
        </row>
        <row r="4373">
          <cell r="C4373">
            <v>1012321</v>
          </cell>
          <cell r="D4373" t="str">
            <v>RIPA PINHO DO PARANÁ 1POL x 15CM</v>
          </cell>
          <cell r="E4373" t="str">
            <v>MAT.</v>
          </cell>
          <cell r="F4373" t="str">
            <v>m</v>
          </cell>
          <cell r="G4373">
            <v>1.4</v>
          </cell>
          <cell r="H4373">
            <v>2.0099999999999998</v>
          </cell>
          <cell r="I4373">
            <v>2.0099999999999998</v>
          </cell>
          <cell r="J4373">
            <v>2.8139999999999996</v>
          </cell>
          <cell r="K4373">
            <v>1009.68</v>
          </cell>
          <cell r="L4373">
            <v>2029.4567999999997</v>
          </cell>
        </row>
        <row r="4374">
          <cell r="C4374">
            <v>1014430</v>
          </cell>
          <cell r="D4374" t="str">
            <v>DESMOLDANTE 18L SEPAROL METAL</v>
          </cell>
          <cell r="E4374" t="str">
            <v>MAT.</v>
          </cell>
          <cell r="F4374" t="str">
            <v>gl</v>
          </cell>
          <cell r="G4374">
            <v>0.05</v>
          </cell>
          <cell r="H4374">
            <v>3.8</v>
          </cell>
          <cell r="I4374">
            <v>3.8</v>
          </cell>
          <cell r="J4374">
            <v>0.19</v>
          </cell>
          <cell r="K4374">
            <v>36.06</v>
          </cell>
          <cell r="L4374">
            <v>137.02799999999999</v>
          </cell>
        </row>
        <row r="4375">
          <cell r="C4375">
            <v>1014667</v>
          </cell>
          <cell r="D4375" t="str">
            <v>Tabua Pinus Aparelhado 2,3Cmx30Cm</v>
          </cell>
          <cell r="E4375" t="str">
            <v>MAT.</v>
          </cell>
          <cell r="F4375" t="str">
            <v>m2</v>
          </cell>
          <cell r="G4375">
            <v>0.9</v>
          </cell>
          <cell r="H4375">
            <v>13</v>
          </cell>
          <cell r="I4375">
            <v>13</v>
          </cell>
          <cell r="J4375">
            <v>11.700000000000001</v>
          </cell>
          <cell r="K4375">
            <v>649.08000000000004</v>
          </cell>
          <cell r="L4375">
            <v>8438.0400000000009</v>
          </cell>
        </row>
        <row r="4376">
          <cell r="C4376">
            <v>3000700</v>
          </cell>
          <cell r="D4376" t="str">
            <v>Fornecimento de mão de obra - carpinteiro</v>
          </cell>
          <cell r="E4376" t="str">
            <v>M.O.</v>
          </cell>
          <cell r="F4376" t="str">
            <v>h</v>
          </cell>
          <cell r="G4376">
            <v>1.6</v>
          </cell>
          <cell r="H4376">
            <v>13.64</v>
          </cell>
          <cell r="I4376">
            <v>19.777999999999999</v>
          </cell>
          <cell r="J4376">
            <v>31.6448</v>
          </cell>
          <cell r="K4376">
            <v>1153.92</v>
          </cell>
          <cell r="L4376">
            <v>22822.229759999998</v>
          </cell>
        </row>
        <row r="4377">
          <cell r="C4377">
            <v>3000702</v>
          </cell>
          <cell r="D4377" t="str">
            <v>Fornecimento de mão de obra - servente</v>
          </cell>
          <cell r="E4377" t="str">
            <v>M.O.</v>
          </cell>
          <cell r="F4377" t="str">
            <v>h</v>
          </cell>
          <cell r="G4377">
            <v>1.6</v>
          </cell>
          <cell r="H4377">
            <v>11.02</v>
          </cell>
          <cell r="I4377">
            <v>15.978999999999999</v>
          </cell>
          <cell r="J4377">
            <v>25.566400000000002</v>
          </cell>
          <cell r="K4377">
            <v>1153.92</v>
          </cell>
          <cell r="L4377">
            <v>18438.487680000002</v>
          </cell>
        </row>
        <row r="4378">
          <cell r="D4378">
            <v>0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  <cell r="J4378">
            <v>0</v>
          </cell>
          <cell r="K4378">
            <v>0</v>
          </cell>
          <cell r="L4378">
            <v>0</v>
          </cell>
        </row>
        <row r="4379">
          <cell r="D4379">
            <v>0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  <cell r="J4379">
            <v>0</v>
          </cell>
          <cell r="K4379">
            <v>0</v>
          </cell>
          <cell r="L4379">
            <v>0</v>
          </cell>
        </row>
        <row r="4380">
          <cell r="D4380">
            <v>0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  <cell r="J4380">
            <v>0</v>
          </cell>
          <cell r="K4380">
            <v>0</v>
          </cell>
          <cell r="L4380">
            <v>0</v>
          </cell>
        </row>
        <row r="4381">
          <cell r="D4381">
            <v>0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  <cell r="J4381">
            <v>0</v>
          </cell>
          <cell r="K4381">
            <v>0</v>
          </cell>
          <cell r="L4381">
            <v>0</v>
          </cell>
        </row>
        <row r="4382">
          <cell r="D4382">
            <v>0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  <cell r="J4382">
            <v>0</v>
          </cell>
          <cell r="K4382">
            <v>0</v>
          </cell>
          <cell r="L4382">
            <v>0</v>
          </cell>
        </row>
        <row r="4383">
          <cell r="D4383">
            <v>0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  <cell r="J4383">
            <v>0</v>
          </cell>
          <cell r="K4383">
            <v>0</v>
          </cell>
          <cell r="L4383">
            <v>0</v>
          </cell>
        </row>
        <row r="4384">
          <cell r="D4384">
            <v>0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  <cell r="J4384">
            <v>0</v>
          </cell>
          <cell r="K4384">
            <v>0</v>
          </cell>
          <cell r="L4384">
            <v>0</v>
          </cell>
        </row>
        <row r="4385">
          <cell r="D4385">
            <v>0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  <cell r="J4385">
            <v>0</v>
          </cell>
          <cell r="K4385">
            <v>0</v>
          </cell>
          <cell r="L4385">
            <v>0</v>
          </cell>
        </row>
        <row r="4386">
          <cell r="D4386">
            <v>0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  <cell r="J4386">
            <v>0</v>
          </cell>
          <cell r="K4386">
            <v>0</v>
          </cell>
          <cell r="L4386">
            <v>0</v>
          </cell>
        </row>
        <row r="4387">
          <cell r="D4387">
            <v>0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  <cell r="J4387">
            <v>0</v>
          </cell>
          <cell r="K4387">
            <v>0</v>
          </cell>
          <cell r="L4387">
            <v>0</v>
          </cell>
        </row>
        <row r="4388">
          <cell r="D4388">
            <v>0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  <cell r="J4388">
            <v>0</v>
          </cell>
          <cell r="K4388">
            <v>0</v>
          </cell>
          <cell r="L4388">
            <v>0</v>
          </cell>
        </row>
        <row r="4389">
          <cell r="D4389">
            <v>0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  <cell r="J4389">
            <v>0</v>
          </cell>
          <cell r="K4389">
            <v>0</v>
          </cell>
          <cell r="L4389">
            <v>0</v>
          </cell>
        </row>
        <row r="4390">
          <cell r="D4390">
            <v>0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  <cell r="J4390">
            <v>0</v>
          </cell>
          <cell r="K4390">
            <v>0</v>
          </cell>
          <cell r="L4390">
            <v>0</v>
          </cell>
        </row>
        <row r="4391">
          <cell r="D4391">
            <v>0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  <cell r="J4391">
            <v>0</v>
          </cell>
          <cell r="K4391">
            <v>0</v>
          </cell>
          <cell r="L4391">
            <v>0</v>
          </cell>
        </row>
        <row r="4392">
          <cell r="D4392">
            <v>0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  <cell r="J4392">
            <v>0</v>
          </cell>
          <cell r="K4392">
            <v>0</v>
          </cell>
          <cell r="L4392">
            <v>0</v>
          </cell>
        </row>
        <row r="4393">
          <cell r="D4393">
            <v>0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  <cell r="J4393">
            <v>0</v>
          </cell>
          <cell r="K4393">
            <v>0</v>
          </cell>
          <cell r="L4393">
            <v>0</v>
          </cell>
        </row>
        <row r="4394">
          <cell r="D4394">
            <v>0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  <cell r="J4394">
            <v>0</v>
          </cell>
          <cell r="K4394">
            <v>0</v>
          </cell>
          <cell r="L4394">
            <v>0</v>
          </cell>
        </row>
        <row r="4395">
          <cell r="D4395">
            <v>0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  <cell r="J4395">
            <v>0</v>
          </cell>
          <cell r="K4395">
            <v>0</v>
          </cell>
          <cell r="L4395">
            <v>0</v>
          </cell>
        </row>
        <row r="4396">
          <cell r="D4396">
            <v>0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  <cell r="J4396">
            <v>0</v>
          </cell>
          <cell r="K4396">
            <v>0</v>
          </cell>
          <cell r="L4396">
            <v>0</v>
          </cell>
        </row>
        <row r="4397">
          <cell r="D4397">
            <v>0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  <cell r="J4397">
            <v>0</v>
          </cell>
          <cell r="K4397">
            <v>0</v>
          </cell>
          <cell r="L4397">
            <v>0</v>
          </cell>
        </row>
        <row r="4398">
          <cell r="D4398">
            <v>0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  <cell r="J4398">
            <v>0</v>
          </cell>
          <cell r="K4398">
            <v>0</v>
          </cell>
          <cell r="L4398">
            <v>0</v>
          </cell>
        </row>
        <row r="4399">
          <cell r="D4399">
            <v>0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  <cell r="J4399">
            <v>0</v>
          </cell>
          <cell r="K4399">
            <v>0</v>
          </cell>
          <cell r="L4399">
            <v>0</v>
          </cell>
        </row>
        <row r="4400">
          <cell r="F4400" t="str">
            <v>TOTAL (C/taxa):</v>
          </cell>
          <cell r="I4400">
            <v>0.68621439294975528</v>
          </cell>
          <cell r="J4400">
            <v>56.312399999999997</v>
          </cell>
          <cell r="L4400">
            <v>59183.391540000011</v>
          </cell>
        </row>
        <row r="4401">
          <cell r="F4401" t="str">
            <v>BDI (%) EMPREITADA:</v>
          </cell>
          <cell r="I4401">
            <v>0.45</v>
          </cell>
          <cell r="J4401">
            <v>0</v>
          </cell>
          <cell r="L4401">
            <v>-1.1339999990013894E-2</v>
          </cell>
        </row>
        <row r="4402">
          <cell r="F4402" t="str">
            <v>BDI (%) EQUIPAMENTOS:</v>
          </cell>
          <cell r="I4402">
            <v>0.45</v>
          </cell>
          <cell r="J4402">
            <v>0</v>
          </cell>
        </row>
        <row r="4403">
          <cell r="F4403" t="str">
            <v>BDI (%) MÃO DE OBRA:</v>
          </cell>
          <cell r="I4403">
            <v>0.45</v>
          </cell>
          <cell r="J4403">
            <v>25.75</v>
          </cell>
        </row>
        <row r="4404">
          <cell r="F4404" t="str">
            <v>BDI (%) MATERIAL:</v>
          </cell>
          <cell r="I4404">
            <v>0</v>
          </cell>
          <cell r="J4404">
            <v>0</v>
          </cell>
        </row>
        <row r="4405">
          <cell r="F4405" t="str">
            <v>TOTAL TAXA:</v>
          </cell>
          <cell r="I4405">
            <v>0.31378560705024472</v>
          </cell>
          <cell r="J4405">
            <v>25.75</v>
          </cell>
        </row>
        <row r="4406">
          <cell r="C4406" t="str">
            <v>PREÇO TOTAL (c/ taxa):</v>
          </cell>
          <cell r="I4406">
            <v>1</v>
          </cell>
          <cell r="J4406">
            <v>82.062399999999997</v>
          </cell>
        </row>
        <row r="4407">
          <cell r="C4407" t="str">
            <v>Obs.</v>
          </cell>
        </row>
        <row r="4411">
          <cell r="C4411" t="str">
            <v>cód - serv</v>
          </cell>
          <cell r="D4411" t="str">
            <v>Descrição</v>
          </cell>
          <cell r="F4411" t="str">
            <v>unidade</v>
          </cell>
          <cell r="G4411" t="str">
            <v>Quantidade do Serviço</v>
          </cell>
          <cell r="I4411" t="str">
            <v>Valor Unitario do Serviço</v>
          </cell>
          <cell r="K4411" t="str">
            <v>Valor Total</v>
          </cell>
        </row>
        <row r="4412">
          <cell r="C4412">
            <v>360118</v>
          </cell>
          <cell r="D4412" t="str">
            <v>MURO - ARMAÇÃO:-AÇO CA 50 (FUNDAÇÕES)</v>
          </cell>
          <cell r="E4412" t="e">
            <v>#NAME?</v>
          </cell>
          <cell r="F4412" t="str">
            <v>KG</v>
          </cell>
          <cell r="G4412">
            <v>5246.7300000000005</v>
          </cell>
          <cell r="I4412">
            <v>8.1107875000000007</v>
          </cell>
          <cell r="K4412">
            <v>42555.112099875005</v>
          </cell>
        </row>
        <row r="4414">
          <cell r="C4414" t="str">
            <v>cód - comp.</v>
          </cell>
          <cell r="D4414" t="str">
            <v>componentes</v>
          </cell>
          <cell r="E4414" t="str">
            <v>desig.</v>
          </cell>
          <cell r="F4414" t="str">
            <v>unidade</v>
          </cell>
          <cell r="G4414" t="str">
            <v>coef.</v>
          </cell>
          <cell r="H4414" t="str">
            <v>Valor Unitário</v>
          </cell>
          <cell r="I4414" t="str">
            <v>Valor unit. c/ BDI</v>
          </cell>
          <cell r="J4414" t="str">
            <v>Custo p/ Serv. X comp</v>
          </cell>
          <cell r="K4414" t="str">
            <v>Quant. Total x comp.</v>
          </cell>
          <cell r="L4414" t="str">
            <v>Quant. Total x comp.</v>
          </cell>
        </row>
        <row r="4415">
          <cell r="C4415">
            <v>1000032</v>
          </cell>
          <cell r="D4415" t="str">
            <v>Aço p/concreto armado CA-50 10mm Corte/Dobra NBR7480</v>
          </cell>
          <cell r="E4415" t="str">
            <v>MAT.</v>
          </cell>
          <cell r="F4415" t="str">
            <v>kg</v>
          </cell>
          <cell r="G4415">
            <v>1.05</v>
          </cell>
          <cell r="H4415">
            <v>4.67</v>
          </cell>
          <cell r="I4415">
            <v>4.67</v>
          </cell>
          <cell r="J4415">
            <v>4.9035000000000002</v>
          </cell>
          <cell r="K4415">
            <v>5509.07</v>
          </cell>
          <cell r="L4415">
            <v>25727.356899999999</v>
          </cell>
        </row>
        <row r="4416">
          <cell r="C4416">
            <v>1000108</v>
          </cell>
          <cell r="D4416" t="str">
            <v>Arame recozido simples número 18</v>
          </cell>
          <cell r="E4416" t="str">
            <v>MAT.</v>
          </cell>
          <cell r="F4416" t="str">
            <v>kg</v>
          </cell>
          <cell r="G4416">
            <v>1.4999999999999999E-2</v>
          </cell>
          <cell r="H4416">
            <v>5.43</v>
          </cell>
          <cell r="I4416">
            <v>5.43</v>
          </cell>
          <cell r="J4416">
            <v>8.1449999999999995E-2</v>
          </cell>
          <cell r="K4416">
            <v>78.7</v>
          </cell>
          <cell r="L4416">
            <v>427.34100000000001</v>
          </cell>
        </row>
        <row r="4417">
          <cell r="C4417">
            <v>3000702</v>
          </cell>
          <cell r="D4417" t="str">
            <v>Fornecimento de mão de obra - servente</v>
          </cell>
          <cell r="E4417" t="str">
            <v>M.O.</v>
          </cell>
          <cell r="F4417" t="str">
            <v>h</v>
          </cell>
          <cell r="G4417">
            <v>0.1</v>
          </cell>
          <cell r="H4417">
            <v>11.02</v>
          </cell>
          <cell r="I4417">
            <v>15.978999999999999</v>
          </cell>
          <cell r="J4417">
            <v>1.5979000000000001</v>
          </cell>
          <cell r="K4417">
            <v>524.66999999999996</v>
          </cell>
          <cell r="L4417">
            <v>8383.7019299999993</v>
          </cell>
        </row>
        <row r="4418">
          <cell r="C4418" t="str">
            <v>M1129</v>
          </cell>
          <cell r="D4418" t="str">
            <v>ARMADOR</v>
          </cell>
          <cell r="E4418" t="str">
            <v>M.O.</v>
          </cell>
          <cell r="F4418" t="str">
            <v>h</v>
          </cell>
          <cell r="G4418">
            <v>7.4999999999999997E-2</v>
          </cell>
          <cell r="H4418">
            <v>14.05</v>
          </cell>
          <cell r="I4418">
            <v>20.372499999999999</v>
          </cell>
          <cell r="J4418">
            <v>1.5279374999999999</v>
          </cell>
          <cell r="K4418">
            <v>393.5</v>
          </cell>
          <cell r="L4418">
            <v>8016.5787499999997</v>
          </cell>
        </row>
        <row r="4419">
          <cell r="D4419">
            <v>0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  <cell r="J4419">
            <v>0</v>
          </cell>
          <cell r="K4419">
            <v>0</v>
          </cell>
          <cell r="L4419">
            <v>0</v>
          </cell>
        </row>
        <row r="4420">
          <cell r="D4420">
            <v>0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  <cell r="J4420">
            <v>0</v>
          </cell>
          <cell r="K4420">
            <v>0</v>
          </cell>
          <cell r="L4420">
            <v>0</v>
          </cell>
        </row>
        <row r="4421">
          <cell r="D4421">
            <v>0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  <cell r="L4421">
            <v>0</v>
          </cell>
        </row>
        <row r="4422">
          <cell r="D4422">
            <v>0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  <cell r="J4422">
            <v>0</v>
          </cell>
          <cell r="K4422">
            <v>0</v>
          </cell>
          <cell r="L4422">
            <v>0</v>
          </cell>
        </row>
        <row r="4423">
          <cell r="D4423">
            <v>0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  <cell r="J4423">
            <v>0</v>
          </cell>
          <cell r="K4423">
            <v>0</v>
          </cell>
          <cell r="L4423">
            <v>0</v>
          </cell>
        </row>
        <row r="4424">
          <cell r="D4424">
            <v>0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  <cell r="J4424">
            <v>0</v>
          </cell>
          <cell r="K4424">
            <v>0</v>
          </cell>
          <cell r="L4424">
            <v>0</v>
          </cell>
        </row>
        <row r="4425">
          <cell r="D4425">
            <v>0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  <cell r="J4425">
            <v>0</v>
          </cell>
          <cell r="K4425">
            <v>0</v>
          </cell>
          <cell r="L4425">
            <v>0</v>
          </cell>
        </row>
        <row r="4426">
          <cell r="D4426">
            <v>0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  <cell r="J4426">
            <v>0</v>
          </cell>
          <cell r="K4426">
            <v>0</v>
          </cell>
          <cell r="L4426">
            <v>0</v>
          </cell>
        </row>
        <row r="4427">
          <cell r="D4427">
            <v>0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  <cell r="J4427">
            <v>0</v>
          </cell>
          <cell r="K4427">
            <v>0</v>
          </cell>
          <cell r="L4427">
            <v>0</v>
          </cell>
        </row>
        <row r="4428">
          <cell r="D4428">
            <v>0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  <cell r="J4428">
            <v>0</v>
          </cell>
          <cell r="K4428">
            <v>0</v>
          </cell>
          <cell r="L4428">
            <v>0</v>
          </cell>
        </row>
        <row r="4429">
          <cell r="D4429">
            <v>0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  <cell r="J4429">
            <v>0</v>
          </cell>
          <cell r="K4429">
            <v>0</v>
          </cell>
          <cell r="L4429">
            <v>0</v>
          </cell>
        </row>
        <row r="4430">
          <cell r="D4430">
            <v>0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  <cell r="L4430">
            <v>0</v>
          </cell>
        </row>
        <row r="4431">
          <cell r="D4431">
            <v>0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  <cell r="J4431">
            <v>0</v>
          </cell>
          <cell r="K4431">
            <v>0</v>
          </cell>
          <cell r="L4431">
            <v>0</v>
          </cell>
        </row>
        <row r="4432">
          <cell r="D4432">
            <v>0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  <cell r="J4432">
            <v>0</v>
          </cell>
          <cell r="K4432">
            <v>0</v>
          </cell>
          <cell r="L4432">
            <v>0</v>
          </cell>
        </row>
        <row r="4433">
          <cell r="D4433">
            <v>0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  <cell r="J4433">
            <v>0</v>
          </cell>
          <cell r="K4433">
            <v>0</v>
          </cell>
          <cell r="L4433">
            <v>0</v>
          </cell>
        </row>
        <row r="4434">
          <cell r="D4434">
            <v>0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  <cell r="J4434">
            <v>0</v>
          </cell>
          <cell r="K4434">
            <v>0</v>
          </cell>
          <cell r="L4434">
            <v>0</v>
          </cell>
        </row>
        <row r="4435">
          <cell r="D4435">
            <v>0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  <cell r="J4435">
            <v>0</v>
          </cell>
          <cell r="K4435">
            <v>0</v>
          </cell>
          <cell r="L4435">
            <v>0</v>
          </cell>
        </row>
        <row r="4436">
          <cell r="D4436">
            <v>0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  <cell r="J4436">
            <v>0</v>
          </cell>
          <cell r="K4436">
            <v>0</v>
          </cell>
          <cell r="L4436">
            <v>0</v>
          </cell>
        </row>
        <row r="4437">
          <cell r="D4437">
            <v>0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  <cell r="J4437">
            <v>0</v>
          </cell>
          <cell r="K4437">
            <v>0</v>
          </cell>
          <cell r="L4437">
            <v>0</v>
          </cell>
        </row>
        <row r="4438">
          <cell r="D4438">
            <v>0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  <cell r="J4438">
            <v>0</v>
          </cell>
          <cell r="K4438">
            <v>0</v>
          </cell>
          <cell r="L4438">
            <v>0</v>
          </cell>
        </row>
        <row r="4439">
          <cell r="D4439">
            <v>0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  <cell r="J4439">
            <v>0</v>
          </cell>
          <cell r="K4439">
            <v>0</v>
          </cell>
          <cell r="L4439">
            <v>0</v>
          </cell>
        </row>
        <row r="4440">
          <cell r="D4440">
            <v>0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  <cell r="J4440">
            <v>0</v>
          </cell>
          <cell r="K4440">
            <v>0</v>
          </cell>
          <cell r="L4440">
            <v>0</v>
          </cell>
        </row>
        <row r="4441">
          <cell r="D4441">
            <v>0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  <cell r="J4441">
            <v>0</v>
          </cell>
          <cell r="K4441">
            <v>0</v>
          </cell>
          <cell r="L4441">
            <v>0</v>
          </cell>
        </row>
        <row r="4442">
          <cell r="D4442">
            <v>0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  <cell r="J4442">
            <v>0</v>
          </cell>
          <cell r="K4442">
            <v>0</v>
          </cell>
          <cell r="L4442">
            <v>0</v>
          </cell>
        </row>
        <row r="4443">
          <cell r="D4443">
            <v>0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  <cell r="J4443">
            <v>0</v>
          </cell>
          <cell r="K4443">
            <v>0</v>
          </cell>
          <cell r="L4443">
            <v>0</v>
          </cell>
        </row>
        <row r="4444">
          <cell r="F4444" t="str">
            <v>TOTAL (C/taxa):</v>
          </cell>
          <cell r="I4444">
            <v>0.82615744772008881</v>
          </cell>
          <cell r="J4444">
            <v>6.7007875000000006</v>
          </cell>
          <cell r="L4444">
            <v>42554.978579999995</v>
          </cell>
        </row>
        <row r="4445">
          <cell r="F4445" t="str">
            <v>BDI (%) EMPREITADA:</v>
          </cell>
          <cell r="I4445">
            <v>0.45</v>
          </cell>
          <cell r="J4445">
            <v>0</v>
          </cell>
          <cell r="L4445">
            <v>-0.13351987500936957</v>
          </cell>
        </row>
        <row r="4446">
          <cell r="F4446" t="str">
            <v>BDI (%) EQUIPAMENTOS:</v>
          </cell>
          <cell r="I4446">
            <v>0.45</v>
          </cell>
          <cell r="J4446">
            <v>0</v>
          </cell>
        </row>
        <row r="4447">
          <cell r="F4447" t="str">
            <v>BDI (%) MÃO DE OBRA:</v>
          </cell>
          <cell r="I4447">
            <v>0.45</v>
          </cell>
          <cell r="J4447">
            <v>1.41</v>
          </cell>
        </row>
        <row r="4448">
          <cell r="F4448" t="str">
            <v>BDI (%) MATERIAL:</v>
          </cell>
          <cell r="I4448">
            <v>0</v>
          </cell>
          <cell r="J4448">
            <v>0</v>
          </cell>
        </row>
        <row r="4449">
          <cell r="F4449" t="str">
            <v>TOTAL TAXA:</v>
          </cell>
          <cell r="I4449">
            <v>0.17384255227991113</v>
          </cell>
          <cell r="J4449">
            <v>1.41</v>
          </cell>
        </row>
        <row r="4450">
          <cell r="C4450" t="str">
            <v>PREÇO TOTAL (c/ taxa):</v>
          </cell>
          <cell r="I4450">
            <v>1</v>
          </cell>
          <cell r="J4450">
            <v>8.1107875000000007</v>
          </cell>
        </row>
        <row r="4451">
          <cell r="C4451" t="str">
            <v>Obs.</v>
          </cell>
        </row>
        <row r="4455">
          <cell r="C4455" t="str">
            <v>cód - serv</v>
          </cell>
          <cell r="D4455" t="str">
            <v>Descrição</v>
          </cell>
          <cell r="F4455" t="str">
            <v>unidade</v>
          </cell>
          <cell r="G4455" t="str">
            <v>Quantidade do Serviço</v>
          </cell>
          <cell r="I4455" t="str">
            <v>Valor Unitario do Serviço</v>
          </cell>
          <cell r="K4455" t="str">
            <v>Valor Total</v>
          </cell>
        </row>
        <row r="4456">
          <cell r="C4456">
            <v>360119</v>
          </cell>
          <cell r="D4456" t="str">
            <v>MURO - CONCRETO USINADO (COMERCIAL) FCK=20MPA:-COM LANÇAMENTO</v>
          </cell>
          <cell r="E4456" t="e">
            <v>#NAME?</v>
          </cell>
          <cell r="F4456" t="str">
            <v>M3</v>
          </cell>
          <cell r="G4456">
            <v>162.26999999999998</v>
          </cell>
          <cell r="I4456">
            <v>565.93000000000006</v>
          </cell>
          <cell r="K4456">
            <v>91833.4611</v>
          </cell>
        </row>
        <row r="4458">
          <cell r="C4458" t="str">
            <v>cód - comp.</v>
          </cell>
          <cell r="D4458" t="str">
            <v>componentes</v>
          </cell>
          <cell r="E4458" t="str">
            <v>desig.</v>
          </cell>
          <cell r="F4458" t="str">
            <v>unidade</v>
          </cell>
          <cell r="G4458" t="str">
            <v>coef.</v>
          </cell>
          <cell r="H4458" t="str">
            <v>Valor Unitário</v>
          </cell>
          <cell r="I4458" t="str">
            <v>Valor unit. c/ BDI</v>
          </cell>
          <cell r="J4458" t="str">
            <v>Custo p/ Serv. X comp</v>
          </cell>
          <cell r="K4458" t="str">
            <v>Quant. Total x comp.</v>
          </cell>
          <cell r="L4458" t="str">
            <v>Quant. Total x comp.</v>
          </cell>
        </row>
        <row r="4459">
          <cell r="C4459">
            <v>3000701</v>
          </cell>
          <cell r="D4459" t="str">
            <v>Fornecimento de mão de obra - pedreiro</v>
          </cell>
          <cell r="E4459" t="str">
            <v>M.O.</v>
          </cell>
          <cell r="F4459">
            <v>0</v>
          </cell>
          <cell r="G4459">
            <v>2</v>
          </cell>
          <cell r="H4459">
            <v>13.64</v>
          </cell>
          <cell r="I4459">
            <v>19.777999999999999</v>
          </cell>
          <cell r="J4459">
            <v>39.555999999999997</v>
          </cell>
          <cell r="K4459">
            <v>324.54000000000002</v>
          </cell>
          <cell r="L4459">
            <v>6418.7521200000001</v>
          </cell>
        </row>
        <row r="4460">
          <cell r="C4460">
            <v>3000702</v>
          </cell>
          <cell r="D4460" t="str">
            <v>Fornecimento de mão de obra - servente</v>
          </cell>
          <cell r="E4460" t="str">
            <v>M.O.</v>
          </cell>
          <cell r="F4460">
            <v>0</v>
          </cell>
          <cell r="G4460">
            <v>6</v>
          </cell>
          <cell r="H4460">
            <v>11.02</v>
          </cell>
          <cell r="I4460">
            <v>15.978999999999999</v>
          </cell>
          <cell r="J4460">
            <v>95.873999999999995</v>
          </cell>
          <cell r="K4460">
            <v>973.62</v>
          </cell>
          <cell r="L4460">
            <v>15557.473979999999</v>
          </cell>
        </row>
        <row r="4461">
          <cell r="C4461">
            <v>3001503</v>
          </cell>
          <cell r="D4461" t="str">
            <v>Concreto FCK 20,0 MPA-Slump22+- 2(400kg) NBR7212 e NBR12655</v>
          </cell>
          <cell r="E4461" t="str">
            <v>MAT.</v>
          </cell>
          <cell r="F4461" t="str">
            <v>m3</v>
          </cell>
          <cell r="G4461">
            <v>1.05</v>
          </cell>
          <cell r="H4461">
            <v>410</v>
          </cell>
          <cell r="I4461">
            <v>410</v>
          </cell>
          <cell r="J4461">
            <v>430.5</v>
          </cell>
          <cell r="K4461">
            <v>170.38</v>
          </cell>
          <cell r="L4461">
            <v>69855.8</v>
          </cell>
        </row>
        <row r="4462">
          <cell r="D4462">
            <v>0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  <cell r="L4462">
            <v>0</v>
          </cell>
        </row>
        <row r="4463">
          <cell r="D4463">
            <v>0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  <cell r="J4463">
            <v>0</v>
          </cell>
          <cell r="K4463">
            <v>0</v>
          </cell>
          <cell r="L4463">
            <v>0</v>
          </cell>
        </row>
        <row r="4464">
          <cell r="D4464">
            <v>0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  <cell r="J4464">
            <v>0</v>
          </cell>
          <cell r="K4464">
            <v>0</v>
          </cell>
          <cell r="L4464">
            <v>0</v>
          </cell>
        </row>
        <row r="4465">
          <cell r="D4465">
            <v>0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  <cell r="J4465">
            <v>0</v>
          </cell>
          <cell r="K4465">
            <v>0</v>
          </cell>
          <cell r="L4465">
            <v>0</v>
          </cell>
        </row>
        <row r="4466">
          <cell r="D4466">
            <v>0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  <cell r="J4466">
            <v>0</v>
          </cell>
          <cell r="K4466">
            <v>0</v>
          </cell>
          <cell r="L4466">
            <v>0</v>
          </cell>
        </row>
        <row r="4467">
          <cell r="D4467">
            <v>0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  <cell r="J4467">
            <v>0</v>
          </cell>
          <cell r="K4467">
            <v>0</v>
          </cell>
          <cell r="L4467">
            <v>0</v>
          </cell>
        </row>
        <row r="4468">
          <cell r="D4468">
            <v>0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  <cell r="J4468">
            <v>0</v>
          </cell>
          <cell r="K4468">
            <v>0</v>
          </cell>
          <cell r="L4468">
            <v>0</v>
          </cell>
        </row>
        <row r="4469">
          <cell r="D4469">
            <v>0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  <cell r="J4469">
            <v>0</v>
          </cell>
          <cell r="K4469">
            <v>0</v>
          </cell>
          <cell r="L4469">
            <v>0</v>
          </cell>
        </row>
        <row r="4470">
          <cell r="D4470">
            <v>0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  <cell r="J4470">
            <v>0</v>
          </cell>
          <cell r="K4470">
            <v>0</v>
          </cell>
          <cell r="L4470">
            <v>0</v>
          </cell>
        </row>
        <row r="4471">
          <cell r="D4471">
            <v>0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  <cell r="J4471">
            <v>0</v>
          </cell>
          <cell r="K4471">
            <v>0</v>
          </cell>
          <cell r="L4471">
            <v>0</v>
          </cell>
        </row>
        <row r="4472">
          <cell r="D4472">
            <v>0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  <cell r="J4472">
            <v>0</v>
          </cell>
          <cell r="K4472">
            <v>0</v>
          </cell>
          <cell r="L4472">
            <v>0</v>
          </cell>
        </row>
        <row r="4473">
          <cell r="D4473">
            <v>0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  <cell r="J4473">
            <v>0</v>
          </cell>
          <cell r="K4473">
            <v>0</v>
          </cell>
          <cell r="L4473">
            <v>0</v>
          </cell>
        </row>
        <row r="4474">
          <cell r="D4474">
            <v>0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  <cell r="J4474">
            <v>0</v>
          </cell>
          <cell r="K4474">
            <v>0</v>
          </cell>
          <cell r="L4474">
            <v>0</v>
          </cell>
        </row>
        <row r="4475">
          <cell r="D4475">
            <v>0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  <cell r="J4475">
            <v>0</v>
          </cell>
          <cell r="K4475">
            <v>0</v>
          </cell>
          <cell r="L4475">
            <v>0</v>
          </cell>
        </row>
        <row r="4476">
          <cell r="D4476">
            <v>0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  <cell r="J4476">
            <v>0</v>
          </cell>
          <cell r="K4476">
            <v>0</v>
          </cell>
          <cell r="L4476">
            <v>0</v>
          </cell>
        </row>
        <row r="4477">
          <cell r="D4477">
            <v>0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  <cell r="J4477">
            <v>0</v>
          </cell>
          <cell r="K4477">
            <v>0</v>
          </cell>
          <cell r="L4477">
            <v>0</v>
          </cell>
        </row>
        <row r="4478">
          <cell r="D4478">
            <v>0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  <cell r="J4478">
            <v>0</v>
          </cell>
          <cell r="K4478">
            <v>0</v>
          </cell>
          <cell r="L4478">
            <v>0</v>
          </cell>
        </row>
        <row r="4479">
          <cell r="D4479">
            <v>0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  <cell r="J4479">
            <v>0</v>
          </cell>
          <cell r="K4479">
            <v>0</v>
          </cell>
          <cell r="L4479">
            <v>0</v>
          </cell>
        </row>
        <row r="4480">
          <cell r="D4480">
            <v>0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  <cell r="J4480">
            <v>0</v>
          </cell>
          <cell r="K4480">
            <v>0</v>
          </cell>
          <cell r="L4480">
            <v>0</v>
          </cell>
        </row>
        <row r="4481">
          <cell r="D4481">
            <v>0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  <cell r="J4481">
            <v>0</v>
          </cell>
          <cell r="K4481">
            <v>0</v>
          </cell>
          <cell r="L4481">
            <v>0</v>
          </cell>
        </row>
        <row r="4482">
          <cell r="D4482">
            <v>0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  <cell r="J4482">
            <v>0</v>
          </cell>
          <cell r="K4482">
            <v>0</v>
          </cell>
          <cell r="L4482">
            <v>0</v>
          </cell>
        </row>
        <row r="4483">
          <cell r="D4483">
            <v>0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  <cell r="J4483">
            <v>0</v>
          </cell>
          <cell r="K4483">
            <v>0</v>
          </cell>
          <cell r="L4483">
            <v>0</v>
          </cell>
        </row>
        <row r="4484">
          <cell r="D4484">
            <v>0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  <cell r="J4484">
            <v>0</v>
          </cell>
          <cell r="K4484">
            <v>0</v>
          </cell>
          <cell r="L4484">
            <v>0</v>
          </cell>
        </row>
        <row r="4485">
          <cell r="D4485">
            <v>0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  <cell r="J4485">
            <v>0</v>
          </cell>
          <cell r="K4485">
            <v>0</v>
          </cell>
          <cell r="L4485">
            <v>0</v>
          </cell>
        </row>
        <row r="4486">
          <cell r="D4486">
            <v>0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  <cell r="J4486">
            <v>0</v>
          </cell>
          <cell r="K4486">
            <v>0</v>
          </cell>
          <cell r="L4486">
            <v>0</v>
          </cell>
        </row>
        <row r="4487">
          <cell r="D4487">
            <v>0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  <cell r="J4487">
            <v>0</v>
          </cell>
          <cell r="K4487">
            <v>0</v>
          </cell>
          <cell r="L4487">
            <v>0</v>
          </cell>
        </row>
        <row r="4488">
          <cell r="F4488" t="str">
            <v>TOTAL (C/taxa):</v>
          </cell>
          <cell r="I4488">
            <v>0.89231883801883627</v>
          </cell>
          <cell r="J4488">
            <v>504.99000000000007</v>
          </cell>
          <cell r="L4488">
            <v>91832.026100000003</v>
          </cell>
        </row>
        <row r="4489">
          <cell r="F4489" t="str">
            <v>BDI (%) EMPREITADA:</v>
          </cell>
          <cell r="I4489">
            <v>0.45</v>
          </cell>
          <cell r="J4489">
            <v>0</v>
          </cell>
          <cell r="L4489">
            <v>-1.4349999999976717</v>
          </cell>
        </row>
        <row r="4490">
          <cell r="F4490" t="str">
            <v>BDI (%) EQUIPAMENTOS:</v>
          </cell>
          <cell r="I4490">
            <v>0.45</v>
          </cell>
          <cell r="J4490">
            <v>0</v>
          </cell>
        </row>
        <row r="4491">
          <cell r="F4491" t="str">
            <v>BDI (%) MÃO DE OBRA:</v>
          </cell>
          <cell r="I4491">
            <v>0.45</v>
          </cell>
          <cell r="J4491">
            <v>60.94</v>
          </cell>
        </row>
        <row r="4492">
          <cell r="F4492" t="str">
            <v>BDI (%) MATERIAL:</v>
          </cell>
          <cell r="I4492">
            <v>0</v>
          </cell>
          <cell r="J4492">
            <v>0</v>
          </cell>
        </row>
        <row r="4493">
          <cell r="F4493" t="str">
            <v>TOTAL TAXA:</v>
          </cell>
          <cell r="I4493">
            <v>0.10768116198116373</v>
          </cell>
          <cell r="J4493">
            <v>60.94</v>
          </cell>
        </row>
        <row r="4494">
          <cell r="C4494" t="str">
            <v>PREÇO TOTAL (c/ taxa):</v>
          </cell>
          <cell r="I4494">
            <v>1</v>
          </cell>
          <cell r="J4494">
            <v>565.93000000000006</v>
          </cell>
        </row>
        <row r="4495">
          <cell r="C4495" t="str">
            <v>Obs.</v>
          </cell>
        </row>
        <row r="4499">
          <cell r="C4499" t="str">
            <v>cód - serv</v>
          </cell>
          <cell r="D4499" t="str">
            <v>Descrição</v>
          </cell>
          <cell r="F4499" t="str">
            <v>unidade</v>
          </cell>
          <cell r="G4499" t="str">
            <v>Quantidade do Serviço</v>
          </cell>
          <cell r="I4499" t="str">
            <v>Valor Unitario do Serviço</v>
          </cell>
          <cell r="K4499" t="str">
            <v>Valor Total</v>
          </cell>
        </row>
        <row r="4500">
          <cell r="C4500">
            <v>360120</v>
          </cell>
          <cell r="D4500" t="str">
            <v>MURO - IMPERMEABILIZAÇÃO</v>
          </cell>
          <cell r="E4500" t="e">
            <v>#NAME?</v>
          </cell>
          <cell r="F4500" t="str">
            <v>M2</v>
          </cell>
          <cell r="G4500">
            <v>1442.4</v>
          </cell>
          <cell r="I4500">
            <v>6.6958000000000002</v>
          </cell>
          <cell r="K4500">
            <v>9658.021920000001</v>
          </cell>
        </row>
        <row r="4502">
          <cell r="C4502" t="str">
            <v>cód - comp.</v>
          </cell>
          <cell r="D4502" t="str">
            <v>componentes</v>
          </cell>
          <cell r="E4502" t="str">
            <v>desig.</v>
          </cell>
          <cell r="F4502" t="str">
            <v>unidade</v>
          </cell>
          <cell r="G4502" t="str">
            <v>coef.</v>
          </cell>
          <cell r="H4502" t="str">
            <v>Valor Unitário</v>
          </cell>
          <cell r="I4502" t="str">
            <v>Valor unit. c/ BDI</v>
          </cell>
          <cell r="J4502" t="str">
            <v>Custo p/ Serv. X comp</v>
          </cell>
          <cell r="K4502" t="str">
            <v>Quant. Total x comp.</v>
          </cell>
          <cell r="L4502" t="str">
            <v>Quant. Total x comp.</v>
          </cell>
        </row>
        <row r="4503">
          <cell r="C4503">
            <v>1002529</v>
          </cell>
          <cell r="D4503" t="str">
            <v>Tinta asfáltica líquido viscoso preto inflamável rendimento300-500ml/m2 embalagem c/200ll; Neutrol - Vedacit</v>
          </cell>
          <cell r="E4503" t="str">
            <v>MAT.</v>
          </cell>
          <cell r="F4503" t="str">
            <v>l</v>
          </cell>
          <cell r="G4503">
            <v>1</v>
          </cell>
          <cell r="H4503">
            <v>3.5</v>
          </cell>
          <cell r="I4503">
            <v>3.5</v>
          </cell>
          <cell r="J4503">
            <v>3.5</v>
          </cell>
          <cell r="K4503">
            <v>1442.4</v>
          </cell>
          <cell r="L4503">
            <v>5048.4000000000005</v>
          </cell>
        </row>
        <row r="4504">
          <cell r="C4504">
            <v>3000702</v>
          </cell>
          <cell r="D4504" t="str">
            <v>Fornecimento de mão de obra - servente</v>
          </cell>
          <cell r="E4504" t="str">
            <v>M.O.</v>
          </cell>
          <cell r="F4504" t="str">
            <v>h</v>
          </cell>
          <cell r="G4504">
            <v>0.2</v>
          </cell>
          <cell r="H4504">
            <v>11.02</v>
          </cell>
          <cell r="I4504">
            <v>15.978999999999999</v>
          </cell>
          <cell r="J4504">
            <v>3.1958000000000002</v>
          </cell>
          <cell r="K4504">
            <v>288.48</v>
          </cell>
          <cell r="L4504">
            <v>4609.6219200000005</v>
          </cell>
        </row>
        <row r="4505">
          <cell r="D4505">
            <v>0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  <cell r="J4505">
            <v>0</v>
          </cell>
          <cell r="K4505">
            <v>0</v>
          </cell>
          <cell r="L4505">
            <v>0</v>
          </cell>
        </row>
        <row r="4506">
          <cell r="D4506">
            <v>0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  <cell r="L4506">
            <v>0</v>
          </cell>
        </row>
        <row r="4507">
          <cell r="D4507">
            <v>0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  <cell r="J4507">
            <v>0</v>
          </cell>
          <cell r="K4507">
            <v>0</v>
          </cell>
          <cell r="L4507">
            <v>0</v>
          </cell>
        </row>
        <row r="4508">
          <cell r="D4508">
            <v>0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  <cell r="J4508">
            <v>0</v>
          </cell>
          <cell r="K4508">
            <v>0</v>
          </cell>
          <cell r="L4508">
            <v>0</v>
          </cell>
        </row>
        <row r="4509">
          <cell r="D4509">
            <v>0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  <cell r="J4509">
            <v>0</v>
          </cell>
          <cell r="K4509">
            <v>0</v>
          </cell>
          <cell r="L4509">
            <v>0</v>
          </cell>
        </row>
        <row r="4510">
          <cell r="D4510">
            <v>0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  <cell r="J4510">
            <v>0</v>
          </cell>
          <cell r="K4510">
            <v>0</v>
          </cell>
          <cell r="L4510">
            <v>0</v>
          </cell>
        </row>
        <row r="4511">
          <cell r="D4511">
            <v>0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  <cell r="J4511">
            <v>0</v>
          </cell>
          <cell r="K4511">
            <v>0</v>
          </cell>
          <cell r="L4511">
            <v>0</v>
          </cell>
        </row>
        <row r="4512">
          <cell r="D4512">
            <v>0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  <cell r="J4512">
            <v>0</v>
          </cell>
          <cell r="K4512">
            <v>0</v>
          </cell>
          <cell r="L4512">
            <v>0</v>
          </cell>
        </row>
        <row r="4513">
          <cell r="D4513">
            <v>0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  <cell r="J4513">
            <v>0</v>
          </cell>
          <cell r="K4513">
            <v>0</v>
          </cell>
          <cell r="L4513">
            <v>0</v>
          </cell>
        </row>
        <row r="4514">
          <cell r="D4514">
            <v>0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  <cell r="J4514">
            <v>0</v>
          </cell>
          <cell r="K4514">
            <v>0</v>
          </cell>
          <cell r="L4514">
            <v>0</v>
          </cell>
        </row>
        <row r="4515">
          <cell r="D4515">
            <v>0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  <cell r="J4515">
            <v>0</v>
          </cell>
          <cell r="K4515">
            <v>0</v>
          </cell>
          <cell r="L4515">
            <v>0</v>
          </cell>
        </row>
        <row r="4516">
          <cell r="D4516">
            <v>0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  <cell r="J4516">
            <v>0</v>
          </cell>
          <cell r="K4516">
            <v>0</v>
          </cell>
          <cell r="L4516">
            <v>0</v>
          </cell>
        </row>
        <row r="4517">
          <cell r="D4517">
            <v>0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  <cell r="J4517">
            <v>0</v>
          </cell>
          <cell r="K4517">
            <v>0</v>
          </cell>
          <cell r="L4517">
            <v>0</v>
          </cell>
        </row>
        <row r="4518">
          <cell r="D4518">
            <v>0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  <cell r="J4518">
            <v>0</v>
          </cell>
          <cell r="K4518">
            <v>0</v>
          </cell>
          <cell r="L4518">
            <v>0</v>
          </cell>
        </row>
        <row r="4519">
          <cell r="D4519">
            <v>0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  <cell r="J4519">
            <v>0</v>
          </cell>
          <cell r="K4519">
            <v>0</v>
          </cell>
          <cell r="L4519">
            <v>0</v>
          </cell>
        </row>
        <row r="4520">
          <cell r="D4520">
            <v>0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  <cell r="J4520">
            <v>0</v>
          </cell>
          <cell r="K4520">
            <v>0</v>
          </cell>
          <cell r="L4520">
            <v>0</v>
          </cell>
        </row>
        <row r="4521">
          <cell r="D4521">
            <v>0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  <cell r="J4521">
            <v>0</v>
          </cell>
          <cell r="K4521">
            <v>0</v>
          </cell>
          <cell r="L4521">
            <v>0</v>
          </cell>
        </row>
        <row r="4522">
          <cell r="D4522">
            <v>0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  <cell r="J4522">
            <v>0</v>
          </cell>
          <cell r="K4522">
            <v>0</v>
          </cell>
          <cell r="L4522">
            <v>0</v>
          </cell>
        </row>
        <row r="4523">
          <cell r="D4523">
            <v>0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  <cell r="J4523">
            <v>0</v>
          </cell>
          <cell r="K4523">
            <v>0</v>
          </cell>
          <cell r="L4523">
            <v>0</v>
          </cell>
        </row>
        <row r="4524">
          <cell r="D4524">
            <v>0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  <cell r="J4524">
            <v>0</v>
          </cell>
          <cell r="K4524">
            <v>0</v>
          </cell>
          <cell r="L4524">
            <v>0</v>
          </cell>
        </row>
        <row r="4525">
          <cell r="D4525">
            <v>0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  <cell r="J4525">
            <v>0</v>
          </cell>
          <cell r="K4525">
            <v>0</v>
          </cell>
          <cell r="L4525">
            <v>0</v>
          </cell>
        </row>
        <row r="4526">
          <cell r="D4526">
            <v>0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  <cell r="J4526">
            <v>0</v>
          </cell>
          <cell r="K4526">
            <v>0</v>
          </cell>
          <cell r="L4526">
            <v>0</v>
          </cell>
        </row>
        <row r="4527">
          <cell r="D4527">
            <v>0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  <cell r="J4527">
            <v>0</v>
          </cell>
          <cell r="K4527">
            <v>0</v>
          </cell>
          <cell r="L4527">
            <v>0</v>
          </cell>
        </row>
        <row r="4528">
          <cell r="D4528">
            <v>0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  <cell r="J4528">
            <v>0</v>
          </cell>
          <cell r="K4528">
            <v>0</v>
          </cell>
          <cell r="L4528">
            <v>0</v>
          </cell>
        </row>
        <row r="4529">
          <cell r="D4529">
            <v>0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  <cell r="J4529">
            <v>0</v>
          </cell>
          <cell r="K4529">
            <v>0</v>
          </cell>
          <cell r="L4529">
            <v>0</v>
          </cell>
        </row>
        <row r="4530">
          <cell r="D4530">
            <v>0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  <cell r="J4530">
            <v>0</v>
          </cell>
          <cell r="K4530">
            <v>0</v>
          </cell>
          <cell r="L4530">
            <v>0</v>
          </cell>
        </row>
        <row r="4531">
          <cell r="F4531" t="str">
            <v>TOTAL (C/taxa):</v>
          </cell>
          <cell r="I4531">
            <v>0.78493981301711524</v>
          </cell>
          <cell r="J4531">
            <v>5.2558000000000007</v>
          </cell>
          <cell r="L4531">
            <v>9658.021920000001</v>
          </cell>
        </row>
        <row r="4532">
          <cell r="F4532" t="str">
            <v>BDI (%) EMPREITADA:</v>
          </cell>
          <cell r="I4532">
            <v>0.45</v>
          </cell>
          <cell r="J4532">
            <v>0</v>
          </cell>
          <cell r="L4532">
            <v>0</v>
          </cell>
        </row>
        <row r="4533">
          <cell r="F4533" t="str">
            <v>BDI (%) EQUIPAMENTOS:</v>
          </cell>
          <cell r="I4533">
            <v>0.45</v>
          </cell>
          <cell r="J4533">
            <v>0</v>
          </cell>
        </row>
        <row r="4534">
          <cell r="F4534" t="str">
            <v>BDI (%) MÃO DE OBRA:</v>
          </cell>
          <cell r="I4534">
            <v>0.45</v>
          </cell>
          <cell r="J4534">
            <v>1.44</v>
          </cell>
        </row>
        <row r="4535">
          <cell r="F4535" t="str">
            <v>BDI (%) MATERIAL:</v>
          </cell>
          <cell r="I4535">
            <v>0</v>
          </cell>
          <cell r="J4535">
            <v>0</v>
          </cell>
        </row>
        <row r="4536">
          <cell r="F4536" t="str">
            <v>TOTAL TAXA:</v>
          </cell>
          <cell r="I4536">
            <v>0.21506018698288479</v>
          </cell>
          <cell r="J4536">
            <v>1.44</v>
          </cell>
        </row>
        <row r="4537">
          <cell r="C4537" t="str">
            <v>PREÇO TOTAL (c/ taxa):</v>
          </cell>
          <cell r="I4537">
            <v>1</v>
          </cell>
          <cell r="J4537">
            <v>6.6958000000000002</v>
          </cell>
        </row>
        <row r="4538">
          <cell r="C4538" t="str">
            <v>Obs.</v>
          </cell>
        </row>
        <row r="4542">
          <cell r="C4542" t="str">
            <v>cód - serv</v>
          </cell>
          <cell r="D4542" t="str">
            <v>Descrição</v>
          </cell>
          <cell r="F4542" t="str">
            <v>unidade</v>
          </cell>
          <cell r="G4542" t="str">
            <v>Quantidade do Serviço</v>
          </cell>
          <cell r="I4542" t="str">
            <v>Valor Unitario do Serviço</v>
          </cell>
          <cell r="K4542" t="str">
            <v>Valor Total</v>
          </cell>
        </row>
        <row r="4543">
          <cell r="C4543">
            <v>360121</v>
          </cell>
          <cell r="D4543" t="str">
            <v>MURO - ALVENARIA DE BLOCOS DE CONCRETO ESTRUTURAIS INCLUSIVE PILARETES E VERGAS ARMADOS</v>
          </cell>
          <cell r="E4543" t="e">
            <v>#NAME?</v>
          </cell>
          <cell r="F4543" t="str">
            <v>M2</v>
          </cell>
          <cell r="G4543">
            <v>4723.8600000000006</v>
          </cell>
          <cell r="I4543">
            <v>98.821799999999982</v>
          </cell>
          <cell r="K4543">
            <v>466820.34814799996</v>
          </cell>
        </row>
        <row r="4545">
          <cell r="C4545" t="str">
            <v>cód - comp.</v>
          </cell>
          <cell r="D4545" t="str">
            <v>componentes</v>
          </cell>
          <cell r="E4545" t="str">
            <v>desig.</v>
          </cell>
          <cell r="F4545" t="str">
            <v>unidade</v>
          </cell>
          <cell r="G4545" t="str">
            <v>coef.</v>
          </cell>
          <cell r="H4545" t="str">
            <v>Valor Unitário</v>
          </cell>
          <cell r="I4545" t="str">
            <v>Valor unit. c/ BDI</v>
          </cell>
          <cell r="J4545" t="str">
            <v>Custo p/ Serv. X comp</v>
          </cell>
          <cell r="K4545" t="str">
            <v>Quant. Total x comp.</v>
          </cell>
          <cell r="L4545" t="str">
            <v>Quant. Total x comp.</v>
          </cell>
        </row>
        <row r="4546">
          <cell r="C4546">
            <v>1000032</v>
          </cell>
          <cell r="D4546" t="str">
            <v>Aço p/concreto armado CA-50 10mm Corte/Dobra NBR7480</v>
          </cell>
          <cell r="E4546" t="str">
            <v>MAT.</v>
          </cell>
          <cell r="F4546" t="str">
            <v>kg</v>
          </cell>
          <cell r="G4546">
            <v>1.1200000000000001</v>
          </cell>
          <cell r="H4546">
            <v>4.67</v>
          </cell>
          <cell r="I4546">
            <v>4.67</v>
          </cell>
          <cell r="J4546">
            <v>5.2304000000000004</v>
          </cell>
          <cell r="K4546">
            <v>5290.72</v>
          </cell>
          <cell r="L4546">
            <v>24707.662400000001</v>
          </cell>
        </row>
        <row r="4547">
          <cell r="C4547">
            <v>1000111</v>
          </cell>
          <cell r="D4547" t="str">
            <v>Areia lavada média NBR7211</v>
          </cell>
          <cell r="E4547" t="str">
            <v>MAT.</v>
          </cell>
          <cell r="F4547" t="str">
            <v>m3</v>
          </cell>
          <cell r="G4547">
            <v>1.6E-2</v>
          </cell>
          <cell r="H4547">
            <v>57</v>
          </cell>
          <cell r="I4547">
            <v>57</v>
          </cell>
          <cell r="J4547">
            <v>0.91200000000000003</v>
          </cell>
          <cell r="K4547">
            <v>75.58</v>
          </cell>
          <cell r="L4547">
            <v>4308.0599999999995</v>
          </cell>
        </row>
        <row r="4548">
          <cell r="C4548">
            <v>1000857</v>
          </cell>
          <cell r="D4548" t="str">
            <v>Cal hidratado embalagem c/20kg NBR7175</v>
          </cell>
          <cell r="E4548" t="str">
            <v>MAT.</v>
          </cell>
          <cell r="F4548" t="str">
            <v>kg</v>
          </cell>
          <cell r="G4548">
            <v>0.6</v>
          </cell>
          <cell r="H4548">
            <v>0.38</v>
          </cell>
          <cell r="I4548">
            <v>0.38</v>
          </cell>
          <cell r="J4548">
            <v>0.22799999999999998</v>
          </cell>
          <cell r="K4548">
            <v>2834.32</v>
          </cell>
          <cell r="L4548">
            <v>1077.0416</v>
          </cell>
        </row>
        <row r="4549">
          <cell r="C4549">
            <v>1002911</v>
          </cell>
          <cell r="D4549" t="str">
            <v>Bloco concr vedação paletizado 14x19x29cm-MV 1530 NBR7173</v>
          </cell>
          <cell r="E4549" t="str">
            <v>MAT.</v>
          </cell>
          <cell r="F4549" t="str">
            <v xml:space="preserve">un </v>
          </cell>
          <cell r="G4549">
            <v>2.7</v>
          </cell>
          <cell r="H4549">
            <v>1.7</v>
          </cell>
          <cell r="I4549">
            <v>1.7</v>
          </cell>
          <cell r="J4549">
            <v>4.59</v>
          </cell>
          <cell r="K4549">
            <v>12754.42</v>
          </cell>
          <cell r="L4549">
            <v>21682.513999999999</v>
          </cell>
        </row>
        <row r="4550">
          <cell r="C4550">
            <v>1002912</v>
          </cell>
          <cell r="D4550" t="str">
            <v>Bloco concr vedação paletizado 14x19x39cm-NBR7173</v>
          </cell>
          <cell r="E4550" t="str">
            <v>MAT.</v>
          </cell>
          <cell r="F4550" t="str">
            <v xml:space="preserve">un </v>
          </cell>
          <cell r="G4550">
            <v>11.65</v>
          </cell>
          <cell r="H4550">
            <v>1.9</v>
          </cell>
          <cell r="I4550">
            <v>1.9</v>
          </cell>
          <cell r="J4550">
            <v>22.134999999999998</v>
          </cell>
          <cell r="K4550">
            <v>55032.97</v>
          </cell>
          <cell r="L4550">
            <v>104562.643</v>
          </cell>
        </row>
        <row r="4551">
          <cell r="C4551">
            <v>1005904</v>
          </cell>
          <cell r="D4551" t="str">
            <v>Cimento CP II E-32 50kg NBR11578</v>
          </cell>
          <cell r="E4551" t="str">
            <v>MAT.</v>
          </cell>
          <cell r="F4551" t="str">
            <v>kg</v>
          </cell>
          <cell r="G4551">
            <v>4.4999999999999998E-2</v>
          </cell>
          <cell r="H4551">
            <v>0.4</v>
          </cell>
          <cell r="I4551">
            <v>0.4</v>
          </cell>
          <cell r="J4551">
            <v>1.7999999999999999E-2</v>
          </cell>
          <cell r="K4551">
            <v>212.57</v>
          </cell>
          <cell r="L4551">
            <v>85.028000000000006</v>
          </cell>
        </row>
        <row r="4552">
          <cell r="C4552">
            <v>3000701</v>
          </cell>
          <cell r="D4552" t="str">
            <v>Fornecimento de mão de obra - pedreiro</v>
          </cell>
          <cell r="E4552" t="str">
            <v>M.O.</v>
          </cell>
          <cell r="F4552" t="str">
            <v>h</v>
          </cell>
          <cell r="G4552">
            <v>1.2</v>
          </cell>
          <cell r="H4552">
            <v>13.64</v>
          </cell>
          <cell r="I4552">
            <v>19.777999999999999</v>
          </cell>
          <cell r="J4552">
            <v>23.733599999999999</v>
          </cell>
          <cell r="K4552">
            <v>5668.63</v>
          </cell>
          <cell r="L4552">
            <v>112114.16413999999</v>
          </cell>
        </row>
        <row r="4553">
          <cell r="C4553">
            <v>3000702</v>
          </cell>
          <cell r="D4553" t="str">
            <v>Fornecimento de mão de obra - servente</v>
          </cell>
          <cell r="E4553" t="str">
            <v>M.O.</v>
          </cell>
          <cell r="F4553" t="str">
            <v>h</v>
          </cell>
          <cell r="G4553">
            <v>1.2</v>
          </cell>
          <cell r="H4553">
            <v>11.02</v>
          </cell>
          <cell r="I4553">
            <v>15.978999999999999</v>
          </cell>
          <cell r="J4553">
            <v>19.174799999999998</v>
          </cell>
          <cell r="K4553">
            <v>5668.63</v>
          </cell>
          <cell r="L4553">
            <v>90579.038769999999</v>
          </cell>
        </row>
        <row r="4554">
          <cell r="C4554">
            <v>3002670</v>
          </cell>
          <cell r="D4554" t="str">
            <v>CONCRETO FCK 15 MPA 0 SLUMP 18+-3</v>
          </cell>
          <cell r="E4554" t="str">
            <v>MAT.</v>
          </cell>
          <cell r="F4554" t="str">
            <v>m3</v>
          </cell>
          <cell r="G4554">
            <v>0.06</v>
          </cell>
          <cell r="H4554">
            <v>380</v>
          </cell>
          <cell r="I4554">
            <v>380</v>
          </cell>
          <cell r="J4554">
            <v>22.8</v>
          </cell>
          <cell r="K4554">
            <v>283.43</v>
          </cell>
          <cell r="L4554">
            <v>107703.40000000001</v>
          </cell>
        </row>
        <row r="4555">
          <cell r="D4555">
            <v>0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  <cell r="J4555">
            <v>0</v>
          </cell>
          <cell r="K4555">
            <v>0</v>
          </cell>
          <cell r="L4555">
            <v>0</v>
          </cell>
        </row>
        <row r="4556">
          <cell r="D4556">
            <v>0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  <cell r="J4556">
            <v>0</v>
          </cell>
          <cell r="K4556">
            <v>0</v>
          </cell>
          <cell r="L4556">
            <v>0</v>
          </cell>
        </row>
        <row r="4557">
          <cell r="D4557">
            <v>0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  <cell r="J4557">
            <v>0</v>
          </cell>
          <cell r="K4557">
            <v>0</v>
          </cell>
          <cell r="L4557">
            <v>0</v>
          </cell>
        </row>
        <row r="4558">
          <cell r="D4558">
            <v>0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  <cell r="J4558">
            <v>0</v>
          </cell>
          <cell r="K4558">
            <v>0</v>
          </cell>
          <cell r="L4558">
            <v>0</v>
          </cell>
        </row>
        <row r="4559">
          <cell r="D4559">
            <v>0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  <cell r="J4559">
            <v>0</v>
          </cell>
          <cell r="K4559">
            <v>0</v>
          </cell>
          <cell r="L4559">
            <v>0</v>
          </cell>
        </row>
        <row r="4560">
          <cell r="D4560">
            <v>0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  <cell r="J4560">
            <v>0</v>
          </cell>
          <cell r="K4560">
            <v>0</v>
          </cell>
          <cell r="L4560">
            <v>0</v>
          </cell>
        </row>
        <row r="4561">
          <cell r="D4561">
            <v>0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  <cell r="J4561">
            <v>0</v>
          </cell>
          <cell r="K4561">
            <v>0</v>
          </cell>
          <cell r="L4561">
            <v>0</v>
          </cell>
        </row>
        <row r="4562">
          <cell r="D4562">
            <v>0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  <cell r="J4562">
            <v>0</v>
          </cell>
          <cell r="K4562">
            <v>0</v>
          </cell>
          <cell r="L4562">
            <v>0</v>
          </cell>
        </row>
        <row r="4563">
          <cell r="D4563">
            <v>0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  <cell r="J4563">
            <v>0</v>
          </cell>
          <cell r="K4563">
            <v>0</v>
          </cell>
          <cell r="L4563">
            <v>0</v>
          </cell>
        </row>
        <row r="4564">
          <cell r="D4564">
            <v>0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  <cell r="J4564">
            <v>0</v>
          </cell>
          <cell r="K4564">
            <v>0</v>
          </cell>
          <cell r="L4564">
            <v>0</v>
          </cell>
        </row>
        <row r="4565">
          <cell r="D4565">
            <v>0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  <cell r="J4565">
            <v>0</v>
          </cell>
          <cell r="K4565">
            <v>0</v>
          </cell>
          <cell r="L4565">
            <v>0</v>
          </cell>
        </row>
        <row r="4566">
          <cell r="D4566">
            <v>0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  <cell r="J4566">
            <v>0</v>
          </cell>
          <cell r="K4566">
            <v>0</v>
          </cell>
          <cell r="L4566">
            <v>0</v>
          </cell>
        </row>
        <row r="4567">
          <cell r="D4567">
            <v>0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  <cell r="J4567">
            <v>0</v>
          </cell>
          <cell r="K4567">
            <v>0</v>
          </cell>
          <cell r="L4567">
            <v>0</v>
          </cell>
        </row>
        <row r="4568">
          <cell r="D4568">
            <v>0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  <cell r="J4568">
            <v>0</v>
          </cell>
          <cell r="K4568">
            <v>0</v>
          </cell>
          <cell r="L4568">
            <v>0</v>
          </cell>
        </row>
        <row r="4569">
          <cell r="D4569">
            <v>0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  <cell r="J4569">
            <v>0</v>
          </cell>
          <cell r="K4569">
            <v>0</v>
          </cell>
          <cell r="L4569">
            <v>0</v>
          </cell>
        </row>
        <row r="4570">
          <cell r="D4570">
            <v>0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  <cell r="J4570">
            <v>0</v>
          </cell>
          <cell r="K4570">
            <v>0</v>
          </cell>
          <cell r="L4570">
            <v>0</v>
          </cell>
        </row>
        <row r="4571">
          <cell r="D4571">
            <v>0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  <cell r="J4571">
            <v>0</v>
          </cell>
          <cell r="K4571">
            <v>0</v>
          </cell>
          <cell r="L4571">
            <v>0</v>
          </cell>
        </row>
        <row r="4572">
          <cell r="D4572">
            <v>0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  <cell r="J4572">
            <v>0</v>
          </cell>
          <cell r="K4572">
            <v>0</v>
          </cell>
          <cell r="L4572">
            <v>0</v>
          </cell>
        </row>
        <row r="4573">
          <cell r="D4573">
            <v>0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  <cell r="J4573">
            <v>0</v>
          </cell>
          <cell r="K4573">
            <v>0</v>
          </cell>
          <cell r="L4573">
            <v>0</v>
          </cell>
        </row>
        <row r="4574">
          <cell r="D4574">
            <v>0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  <cell r="J4574">
            <v>0</v>
          </cell>
          <cell r="K4574">
            <v>0</v>
          </cell>
          <cell r="L4574">
            <v>0</v>
          </cell>
        </row>
        <row r="4575">
          <cell r="F4575" t="str">
            <v>TOTAL (C/taxa):</v>
          </cell>
          <cell r="I4575">
            <v>0.80459777093718177</v>
          </cell>
          <cell r="J4575">
            <v>79.51179999999998</v>
          </cell>
          <cell r="L4575">
            <v>466819.55190999998</v>
          </cell>
        </row>
        <row r="4576">
          <cell r="F4576" t="str">
            <v>BDI (%) EMPREITADA:</v>
          </cell>
          <cell r="I4576">
            <v>0.45</v>
          </cell>
          <cell r="J4576">
            <v>0</v>
          </cell>
          <cell r="L4576">
            <v>-0.79623799998080358</v>
          </cell>
        </row>
        <row r="4577">
          <cell r="F4577" t="str">
            <v>BDI (%) EQUIPAMENTOS:</v>
          </cell>
          <cell r="I4577">
            <v>0.45</v>
          </cell>
          <cell r="J4577">
            <v>0</v>
          </cell>
        </row>
        <row r="4578">
          <cell r="F4578" t="str">
            <v>BDI (%) MÃO DE OBRA:</v>
          </cell>
          <cell r="I4578">
            <v>0.45</v>
          </cell>
          <cell r="J4578">
            <v>19.309999999999999</v>
          </cell>
        </row>
        <row r="4579">
          <cell r="F4579" t="str">
            <v>BDI (%) MATERIAL:</v>
          </cell>
          <cell r="I4579">
            <v>0</v>
          </cell>
          <cell r="J4579">
            <v>0</v>
          </cell>
        </row>
        <row r="4580">
          <cell r="F4580" t="str">
            <v>TOTAL TAXA:</v>
          </cell>
          <cell r="I4580">
            <v>0.19540222906281815</v>
          </cell>
          <cell r="J4580">
            <v>19.309999999999999</v>
          </cell>
        </row>
        <row r="4581">
          <cell r="C4581" t="str">
            <v>PREÇO TOTAL (c/ taxa):</v>
          </cell>
          <cell r="I4581">
            <v>0.99999999999999989</v>
          </cell>
          <cell r="J4581">
            <v>98.821799999999982</v>
          </cell>
        </row>
        <row r="4582">
          <cell r="C4582" t="str">
            <v>Obs.</v>
          </cell>
        </row>
        <row r="4586">
          <cell r="C4586" t="str">
            <v>cód - serv</v>
          </cell>
          <cell r="D4586" t="str">
            <v>Descrição</v>
          </cell>
          <cell r="F4586" t="str">
            <v>unidade</v>
          </cell>
          <cell r="G4586" t="str">
            <v>Quantidade do Serviço</v>
          </cell>
          <cell r="I4586" t="str">
            <v>Valor Unitario do Serviço</v>
          </cell>
          <cell r="K4586" t="str">
            <v>Valor Total</v>
          </cell>
        </row>
        <row r="4587">
          <cell r="C4587">
            <v>360122</v>
          </cell>
          <cell r="D4587" t="str">
            <v>MURO - CHAPIM DE CONCRETO TIPO A (PILAR)</v>
          </cell>
          <cell r="E4587" t="e">
            <v>#NAME?</v>
          </cell>
          <cell r="F4587" t="str">
            <v>UN</v>
          </cell>
          <cell r="G4587">
            <v>450.75</v>
          </cell>
          <cell r="I4587">
            <v>29.2834</v>
          </cell>
          <cell r="K4587">
            <v>13199.492550000001</v>
          </cell>
        </row>
        <row r="4589">
          <cell r="C4589" t="str">
            <v>cód - comp.</v>
          </cell>
          <cell r="D4589" t="str">
            <v>componentes</v>
          </cell>
          <cell r="E4589" t="str">
            <v>desig.</v>
          </cell>
          <cell r="F4589" t="str">
            <v>unidade</v>
          </cell>
          <cell r="G4589" t="str">
            <v>coef.</v>
          </cell>
          <cell r="H4589" t="str">
            <v>Valor Unitário</v>
          </cell>
          <cell r="I4589" t="str">
            <v>Valor unit. c/ BDI</v>
          </cell>
          <cell r="J4589" t="str">
            <v>Custo p/ Serv. X comp</v>
          </cell>
          <cell r="K4589" t="str">
            <v>Quant. Total x comp.</v>
          </cell>
          <cell r="L4589" t="str">
            <v>Quant. Total x comp.</v>
          </cell>
        </row>
        <row r="4590">
          <cell r="C4590">
            <v>1000986</v>
          </cell>
          <cell r="D4590" t="str">
            <v>Formas De Tábuas De Pinho</v>
          </cell>
          <cell r="E4590" t="str">
            <v>MAT.</v>
          </cell>
          <cell r="F4590" t="str">
            <v>m2</v>
          </cell>
          <cell r="G4590">
            <v>0.245</v>
          </cell>
          <cell r="H4590">
            <v>74.67</v>
          </cell>
          <cell r="I4590">
            <v>74.67</v>
          </cell>
          <cell r="J4590">
            <v>18.294149999999998</v>
          </cell>
          <cell r="K4590">
            <v>110.43</v>
          </cell>
          <cell r="L4590">
            <v>8245.8081000000002</v>
          </cell>
        </row>
        <row r="4591">
          <cell r="C4591">
            <v>3000701</v>
          </cell>
          <cell r="D4591" t="str">
            <v>Pedreiro</v>
          </cell>
          <cell r="E4591" t="str">
            <v>M.O.</v>
          </cell>
          <cell r="F4591" t="str">
            <v>h</v>
          </cell>
          <cell r="G4591">
            <v>0.25</v>
          </cell>
          <cell r="H4591">
            <v>13.64</v>
          </cell>
          <cell r="I4591">
            <v>19.777999999999999</v>
          </cell>
          <cell r="J4591">
            <v>4.9444999999999997</v>
          </cell>
          <cell r="K4591">
            <v>112.69</v>
          </cell>
          <cell r="L4591">
            <v>2228.7828199999999</v>
          </cell>
        </row>
        <row r="4592">
          <cell r="C4592">
            <v>3000702</v>
          </cell>
          <cell r="D4592" t="str">
            <v>Servente</v>
          </cell>
          <cell r="E4592" t="str">
            <v>M.O.</v>
          </cell>
          <cell r="F4592" t="str">
            <v>h</v>
          </cell>
          <cell r="G4592">
            <v>0.25</v>
          </cell>
          <cell r="H4592">
            <v>11.02</v>
          </cell>
          <cell r="I4592">
            <v>15.978999999999999</v>
          </cell>
          <cell r="J4592">
            <v>3.9947499999999998</v>
          </cell>
          <cell r="K4592">
            <v>112.69</v>
          </cell>
          <cell r="L4592">
            <v>1800.6735099999999</v>
          </cell>
        </row>
        <row r="4593">
          <cell r="C4593">
            <v>3001503</v>
          </cell>
          <cell r="D4593" t="str">
            <v>Concreto Fck 20,0 Mpa Usinado</v>
          </cell>
          <cell r="E4593" t="str">
            <v>MAT.</v>
          </cell>
          <cell r="F4593" t="str">
            <v>m3</v>
          </cell>
          <cell r="G4593">
            <v>5.0000000000000001E-3</v>
          </cell>
          <cell r="H4593">
            <v>410</v>
          </cell>
          <cell r="I4593">
            <v>410</v>
          </cell>
          <cell r="J4593">
            <v>2.0499999999999998</v>
          </cell>
          <cell r="K4593">
            <v>2.25</v>
          </cell>
          <cell r="L4593">
            <v>922.5</v>
          </cell>
        </row>
        <row r="4594">
          <cell r="D4594">
            <v>0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  <cell r="J4594">
            <v>0</v>
          </cell>
          <cell r="K4594">
            <v>0</v>
          </cell>
          <cell r="L4594">
            <v>0</v>
          </cell>
        </row>
        <row r="4595">
          <cell r="D4595">
            <v>0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  <cell r="J4595">
            <v>0</v>
          </cell>
          <cell r="K4595">
            <v>0</v>
          </cell>
          <cell r="L4595">
            <v>0</v>
          </cell>
        </row>
        <row r="4596">
          <cell r="D4596">
            <v>0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  <cell r="J4596">
            <v>0</v>
          </cell>
          <cell r="K4596">
            <v>0</v>
          </cell>
          <cell r="L4596">
            <v>0</v>
          </cell>
        </row>
        <row r="4597">
          <cell r="D4597">
            <v>0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  <cell r="J4597">
            <v>0</v>
          </cell>
          <cell r="K4597">
            <v>0</v>
          </cell>
          <cell r="L4597">
            <v>0</v>
          </cell>
        </row>
        <row r="4598">
          <cell r="D4598">
            <v>0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  <cell r="J4598">
            <v>0</v>
          </cell>
          <cell r="K4598">
            <v>0</v>
          </cell>
          <cell r="L4598">
            <v>0</v>
          </cell>
        </row>
        <row r="4599">
          <cell r="D4599">
            <v>0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  <cell r="J4599">
            <v>0</v>
          </cell>
          <cell r="K4599">
            <v>0</v>
          </cell>
          <cell r="L4599">
            <v>0</v>
          </cell>
        </row>
        <row r="4600">
          <cell r="D4600">
            <v>0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  <cell r="J4600">
            <v>0</v>
          </cell>
          <cell r="K4600">
            <v>0</v>
          </cell>
          <cell r="L4600">
            <v>0</v>
          </cell>
        </row>
        <row r="4601">
          <cell r="D4601">
            <v>0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  <cell r="J4601">
            <v>0</v>
          </cell>
          <cell r="K4601">
            <v>0</v>
          </cell>
          <cell r="L4601">
            <v>0</v>
          </cell>
        </row>
        <row r="4602">
          <cell r="D4602">
            <v>0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  <cell r="J4602">
            <v>0</v>
          </cell>
          <cell r="K4602">
            <v>0</v>
          </cell>
          <cell r="L4602">
            <v>0</v>
          </cell>
        </row>
        <row r="4603">
          <cell r="D4603">
            <v>0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  <cell r="J4603">
            <v>0</v>
          </cell>
          <cell r="K4603">
            <v>0</v>
          </cell>
          <cell r="L4603">
            <v>0</v>
          </cell>
        </row>
        <row r="4604">
          <cell r="D4604">
            <v>0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  <cell r="J4604">
            <v>0</v>
          </cell>
          <cell r="K4604">
            <v>0</v>
          </cell>
          <cell r="L4604">
            <v>0</v>
          </cell>
        </row>
        <row r="4605">
          <cell r="D4605">
            <v>0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  <cell r="J4605">
            <v>0</v>
          </cell>
          <cell r="K4605">
            <v>0</v>
          </cell>
          <cell r="L4605">
            <v>0</v>
          </cell>
        </row>
        <row r="4606">
          <cell r="D4606">
            <v>0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  <cell r="J4606">
            <v>0</v>
          </cell>
          <cell r="K4606">
            <v>0</v>
          </cell>
          <cell r="L4606">
            <v>0</v>
          </cell>
        </row>
        <row r="4607">
          <cell r="D4607">
            <v>0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  <cell r="J4607">
            <v>0</v>
          </cell>
          <cell r="K4607">
            <v>0</v>
          </cell>
          <cell r="L4607">
            <v>0</v>
          </cell>
        </row>
        <row r="4608">
          <cell r="D4608">
            <v>0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  <cell r="J4608">
            <v>0</v>
          </cell>
          <cell r="K4608">
            <v>0</v>
          </cell>
          <cell r="L4608">
            <v>0</v>
          </cell>
        </row>
        <row r="4609">
          <cell r="D4609">
            <v>0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  <cell r="J4609">
            <v>0</v>
          </cell>
          <cell r="K4609">
            <v>0</v>
          </cell>
          <cell r="L4609">
            <v>0</v>
          </cell>
        </row>
        <row r="4610">
          <cell r="D4610">
            <v>0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  <cell r="J4610">
            <v>0</v>
          </cell>
          <cell r="K4610">
            <v>0</v>
          </cell>
          <cell r="L4610">
            <v>0</v>
          </cell>
        </row>
        <row r="4611">
          <cell r="D4611">
            <v>0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  <cell r="J4611">
            <v>0</v>
          </cell>
          <cell r="K4611">
            <v>0</v>
          </cell>
          <cell r="L4611">
            <v>0</v>
          </cell>
        </row>
        <row r="4612">
          <cell r="D4612">
            <v>0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  <cell r="J4612">
            <v>0</v>
          </cell>
          <cell r="K4612">
            <v>0</v>
          </cell>
          <cell r="L4612">
            <v>0</v>
          </cell>
        </row>
        <row r="4613">
          <cell r="D4613">
            <v>0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  <cell r="J4613">
            <v>0</v>
          </cell>
          <cell r="K4613">
            <v>0</v>
          </cell>
          <cell r="L4613">
            <v>0</v>
          </cell>
        </row>
        <row r="4614">
          <cell r="D4614">
            <v>0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  <cell r="J4614">
            <v>0</v>
          </cell>
          <cell r="K4614">
            <v>0</v>
          </cell>
          <cell r="L4614">
            <v>0</v>
          </cell>
        </row>
        <row r="4615">
          <cell r="D4615">
            <v>0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  <cell r="J4615">
            <v>0</v>
          </cell>
          <cell r="K4615">
            <v>0</v>
          </cell>
          <cell r="L4615">
            <v>0</v>
          </cell>
        </row>
        <row r="4616">
          <cell r="D4616">
            <v>0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  <cell r="J4616">
            <v>0</v>
          </cell>
          <cell r="K4616">
            <v>0</v>
          </cell>
          <cell r="L4616">
            <v>0</v>
          </cell>
        </row>
        <row r="4617">
          <cell r="D4617">
            <v>0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  <cell r="J4617">
            <v>0</v>
          </cell>
          <cell r="K4617">
            <v>0</v>
          </cell>
          <cell r="L4617">
            <v>0</v>
          </cell>
        </row>
        <row r="4618">
          <cell r="D4618">
            <v>0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  <cell r="J4618">
            <v>0</v>
          </cell>
          <cell r="K4618">
            <v>0</v>
          </cell>
          <cell r="L4618">
            <v>0</v>
          </cell>
        </row>
        <row r="4619">
          <cell r="F4619" t="str">
            <v>TOTAL (C/taxa):</v>
          </cell>
          <cell r="I4619">
            <v>0.86272085891665584</v>
          </cell>
          <cell r="J4619">
            <v>25.263400000000001</v>
          </cell>
          <cell r="L4619">
            <v>13197.764430000001</v>
          </cell>
        </row>
        <row r="4620">
          <cell r="F4620" t="str">
            <v>BDI (%) EMPREITADA:</v>
          </cell>
          <cell r="I4620">
            <v>0.45</v>
          </cell>
          <cell r="J4620">
            <v>0</v>
          </cell>
          <cell r="L4620">
            <v>-1.7281199999997625</v>
          </cell>
        </row>
        <row r="4621">
          <cell r="F4621" t="str">
            <v>BDI (%) EQUIPAMENTOS:</v>
          </cell>
          <cell r="I4621">
            <v>0.45</v>
          </cell>
          <cell r="J4621">
            <v>0</v>
          </cell>
        </row>
        <row r="4622">
          <cell r="F4622" t="str">
            <v>BDI (%) MÃO DE OBRA:</v>
          </cell>
          <cell r="I4622">
            <v>0.45</v>
          </cell>
          <cell r="J4622">
            <v>4.0199999999999996</v>
          </cell>
        </row>
        <row r="4623">
          <cell r="F4623" t="str">
            <v>BDI (%) MATERIAL:</v>
          </cell>
          <cell r="I4623">
            <v>0</v>
          </cell>
          <cell r="J4623">
            <v>0</v>
          </cell>
        </row>
        <row r="4624">
          <cell r="F4624" t="str">
            <v>TOTAL TAXA:</v>
          </cell>
          <cell r="I4624">
            <v>0.13727914108334413</v>
          </cell>
          <cell r="J4624">
            <v>4.0199999999999996</v>
          </cell>
        </row>
        <row r="4625">
          <cell r="C4625" t="str">
            <v>PREÇO TOTAL (c/ taxa):</v>
          </cell>
          <cell r="I4625">
            <v>1</v>
          </cell>
          <cell r="J4625">
            <v>29.2834</v>
          </cell>
        </row>
        <row r="4626">
          <cell r="C4626" t="str">
            <v>Obs.</v>
          </cell>
        </row>
        <row r="4630">
          <cell r="C4630" t="str">
            <v>cód - serv</v>
          </cell>
          <cell r="D4630" t="str">
            <v>Descrição</v>
          </cell>
          <cell r="F4630" t="str">
            <v>unidade</v>
          </cell>
          <cell r="G4630" t="str">
            <v>Quantidade do Serviço</v>
          </cell>
          <cell r="I4630" t="str">
            <v>Valor Unitario do Serviço</v>
          </cell>
          <cell r="K4630" t="str">
            <v>Valor Total</v>
          </cell>
        </row>
        <row r="4631">
          <cell r="C4631">
            <v>360123</v>
          </cell>
          <cell r="D4631" t="str">
            <v>MURO - CHAPIM DE CONCRETO TIPO B (ACABAMENTO)</v>
          </cell>
          <cell r="E4631" t="e">
            <v>#NAME?</v>
          </cell>
          <cell r="F4631" t="str">
            <v>M</v>
          </cell>
          <cell r="G4631">
            <v>1694.82</v>
          </cell>
          <cell r="I4631">
            <v>18.653400000000001</v>
          </cell>
          <cell r="K4631">
            <v>31614.155387999999</v>
          </cell>
        </row>
        <row r="4633">
          <cell r="C4633" t="str">
            <v>cód - comp.</v>
          </cell>
          <cell r="D4633" t="str">
            <v>componentes</v>
          </cell>
          <cell r="E4633" t="str">
            <v>desig.</v>
          </cell>
          <cell r="F4633" t="str">
            <v>unidade</v>
          </cell>
          <cell r="G4633" t="str">
            <v>coef.</v>
          </cell>
          <cell r="H4633" t="str">
            <v>Valor Unitário</v>
          </cell>
          <cell r="I4633" t="str">
            <v>Valor unit. c/ BDI</v>
          </cell>
          <cell r="J4633" t="str">
            <v>Custo p/ Serv. X comp</v>
          </cell>
          <cell r="K4633" t="str">
            <v>Quant. Total x comp.</v>
          </cell>
          <cell r="L4633" t="str">
            <v>Quant. Total x comp.</v>
          </cell>
        </row>
        <row r="4634">
          <cell r="C4634">
            <v>1014667</v>
          </cell>
          <cell r="D4634" t="str">
            <v>Tábua de madeira pinho de segunda aparelhada 1x12pol s/sub-bitola;Empório da madeira NBR11700</v>
          </cell>
          <cell r="E4634" t="str">
            <v>MAT.</v>
          </cell>
          <cell r="F4634" t="str">
            <v>m2</v>
          </cell>
          <cell r="G4634">
            <v>0.5</v>
          </cell>
          <cell r="H4634">
            <v>13</v>
          </cell>
          <cell r="I4634">
            <v>13</v>
          </cell>
          <cell r="J4634">
            <v>6.5</v>
          </cell>
          <cell r="K4634">
            <v>847.41</v>
          </cell>
          <cell r="L4634">
            <v>11016.33</v>
          </cell>
        </row>
        <row r="4635">
          <cell r="C4635">
            <v>3000701</v>
          </cell>
          <cell r="D4635" t="str">
            <v>Fornecimento de mão de obra - pedreiro</v>
          </cell>
          <cell r="E4635" t="str">
            <v>M.O.</v>
          </cell>
          <cell r="F4635" t="str">
            <v>h</v>
          </cell>
          <cell r="G4635">
            <v>0.2</v>
          </cell>
          <cell r="H4635">
            <v>13.64</v>
          </cell>
          <cell r="I4635">
            <v>19.777999999999999</v>
          </cell>
          <cell r="J4635">
            <v>3.9556</v>
          </cell>
          <cell r="K4635">
            <v>338.96</v>
          </cell>
          <cell r="L4635">
            <v>6703.9508799999994</v>
          </cell>
        </row>
        <row r="4636">
          <cell r="C4636">
            <v>3000702</v>
          </cell>
          <cell r="D4636" t="str">
            <v>Fornecimento de mão de obra - servente</v>
          </cell>
          <cell r="E4636" t="str">
            <v>M.O.</v>
          </cell>
          <cell r="F4636" t="str">
            <v>h</v>
          </cell>
          <cell r="G4636">
            <v>0.2</v>
          </cell>
          <cell r="H4636">
            <v>11.02</v>
          </cell>
          <cell r="I4636">
            <v>15.978999999999999</v>
          </cell>
          <cell r="J4636">
            <v>3.1958000000000002</v>
          </cell>
          <cell r="K4636">
            <v>338.96</v>
          </cell>
          <cell r="L4636">
            <v>5416.2418399999997</v>
          </cell>
        </row>
        <row r="4637">
          <cell r="C4637">
            <v>3001503</v>
          </cell>
          <cell r="D4637" t="str">
            <v>Concreto FCK 20,0 MPA-Slump22+- 2(400kg) NBR7212 e NBR12655</v>
          </cell>
          <cell r="E4637" t="str">
            <v>MAT.</v>
          </cell>
          <cell r="F4637" t="str">
            <v>m3</v>
          </cell>
          <cell r="G4637">
            <v>1.2200000000000001E-2</v>
          </cell>
          <cell r="H4637">
            <v>410</v>
          </cell>
          <cell r="I4637">
            <v>410</v>
          </cell>
          <cell r="J4637">
            <v>5.0020000000000007</v>
          </cell>
          <cell r="K4637">
            <v>20.68</v>
          </cell>
          <cell r="L4637">
            <v>8478.7999999999993</v>
          </cell>
        </row>
        <row r="4638">
          <cell r="D4638">
            <v>0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  <cell r="J4638">
            <v>0</v>
          </cell>
          <cell r="K4638">
            <v>0</v>
          </cell>
          <cell r="L4638">
            <v>0</v>
          </cell>
        </row>
        <row r="4639">
          <cell r="D4639">
            <v>0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  <cell r="J4639">
            <v>0</v>
          </cell>
          <cell r="K4639">
            <v>0</v>
          </cell>
          <cell r="L4639">
            <v>0</v>
          </cell>
        </row>
        <row r="4640">
          <cell r="D4640">
            <v>0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  <cell r="J4640">
            <v>0</v>
          </cell>
          <cell r="K4640">
            <v>0</v>
          </cell>
          <cell r="L4640">
            <v>0</v>
          </cell>
        </row>
        <row r="4641">
          <cell r="D4641">
            <v>0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  <cell r="J4641">
            <v>0</v>
          </cell>
          <cell r="K4641">
            <v>0</v>
          </cell>
          <cell r="L4641">
            <v>0</v>
          </cell>
        </row>
        <row r="4642">
          <cell r="D4642">
            <v>0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  <cell r="J4642">
            <v>0</v>
          </cell>
          <cell r="K4642">
            <v>0</v>
          </cell>
          <cell r="L4642">
            <v>0</v>
          </cell>
        </row>
        <row r="4643">
          <cell r="D4643">
            <v>0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  <cell r="J4643">
            <v>0</v>
          </cell>
          <cell r="K4643">
            <v>0</v>
          </cell>
          <cell r="L4643">
            <v>0</v>
          </cell>
        </row>
        <row r="4644">
          <cell r="D4644">
            <v>0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  <cell r="J4644">
            <v>0</v>
          </cell>
          <cell r="K4644">
            <v>0</v>
          </cell>
          <cell r="L4644">
            <v>0</v>
          </cell>
        </row>
        <row r="4645">
          <cell r="D4645">
            <v>0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  <cell r="J4645">
            <v>0</v>
          </cell>
          <cell r="K4645">
            <v>0</v>
          </cell>
          <cell r="L4645">
            <v>0</v>
          </cell>
        </row>
        <row r="4646">
          <cell r="D4646">
            <v>0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  <cell r="J4646">
            <v>0</v>
          </cell>
          <cell r="K4646">
            <v>0</v>
          </cell>
          <cell r="L4646">
            <v>0</v>
          </cell>
        </row>
        <row r="4647">
          <cell r="D4647">
            <v>0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  <cell r="J4647">
            <v>0</v>
          </cell>
          <cell r="K4647">
            <v>0</v>
          </cell>
          <cell r="L4647">
            <v>0</v>
          </cell>
        </row>
        <row r="4648">
          <cell r="D4648">
            <v>0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  <cell r="J4648">
            <v>0</v>
          </cell>
          <cell r="K4648">
            <v>0</v>
          </cell>
          <cell r="L4648">
            <v>0</v>
          </cell>
        </row>
        <row r="4649">
          <cell r="D4649">
            <v>0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  <cell r="J4649">
            <v>0</v>
          </cell>
          <cell r="K4649">
            <v>0</v>
          </cell>
          <cell r="L4649">
            <v>0</v>
          </cell>
        </row>
        <row r="4650">
          <cell r="D4650">
            <v>0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  <cell r="J4650">
            <v>0</v>
          </cell>
          <cell r="K4650">
            <v>0</v>
          </cell>
          <cell r="L4650">
            <v>0</v>
          </cell>
        </row>
        <row r="4651">
          <cell r="D4651">
            <v>0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  <cell r="J4651">
            <v>0</v>
          </cell>
          <cell r="K4651">
            <v>0</v>
          </cell>
          <cell r="L4651">
            <v>0</v>
          </cell>
        </row>
        <row r="4652">
          <cell r="D4652">
            <v>0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  <cell r="J4652">
            <v>0</v>
          </cell>
          <cell r="K4652">
            <v>0</v>
          </cell>
          <cell r="L4652">
            <v>0</v>
          </cell>
        </row>
        <row r="4653">
          <cell r="D4653">
            <v>0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  <cell r="L4653">
            <v>0</v>
          </cell>
        </row>
        <row r="4654">
          <cell r="D4654">
            <v>0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  <cell r="J4654">
            <v>0</v>
          </cell>
          <cell r="K4654">
            <v>0</v>
          </cell>
          <cell r="L4654">
            <v>0</v>
          </cell>
        </row>
        <row r="4655">
          <cell r="D4655">
            <v>0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  <cell r="J4655">
            <v>0</v>
          </cell>
          <cell r="K4655">
            <v>0</v>
          </cell>
          <cell r="L4655">
            <v>0</v>
          </cell>
        </row>
        <row r="4656">
          <cell r="D4656">
            <v>0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  <cell r="J4656">
            <v>0</v>
          </cell>
          <cell r="K4656">
            <v>0</v>
          </cell>
          <cell r="L4656">
            <v>0</v>
          </cell>
        </row>
        <row r="4657">
          <cell r="D4657">
            <v>0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  <cell r="J4657">
            <v>0</v>
          </cell>
          <cell r="K4657">
            <v>0</v>
          </cell>
          <cell r="L4657">
            <v>0</v>
          </cell>
        </row>
        <row r="4658">
          <cell r="D4658">
            <v>0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  <cell r="J4658">
            <v>0</v>
          </cell>
          <cell r="K4658">
            <v>0</v>
          </cell>
          <cell r="L4658">
            <v>0</v>
          </cell>
        </row>
        <row r="4659">
          <cell r="D4659">
            <v>0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  <cell r="J4659">
            <v>0</v>
          </cell>
          <cell r="K4659">
            <v>0</v>
          </cell>
          <cell r="L4659">
            <v>0</v>
          </cell>
        </row>
        <row r="4660">
          <cell r="D4660">
            <v>0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  <cell r="J4660">
            <v>0</v>
          </cell>
          <cell r="K4660">
            <v>0</v>
          </cell>
          <cell r="L4660">
            <v>0</v>
          </cell>
        </row>
        <row r="4661">
          <cell r="D4661">
            <v>0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  <cell r="J4661">
            <v>0</v>
          </cell>
          <cell r="K4661">
            <v>0</v>
          </cell>
          <cell r="L4661">
            <v>0</v>
          </cell>
        </row>
        <row r="4662">
          <cell r="D4662">
            <v>0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  <cell r="J4662">
            <v>0</v>
          </cell>
          <cell r="K4662">
            <v>0</v>
          </cell>
          <cell r="L4662">
            <v>0</v>
          </cell>
        </row>
        <row r="4663">
          <cell r="F4663" t="str">
            <v>TOTAL (C/taxa):</v>
          </cell>
          <cell r="I4663">
            <v>0.8273773145914417</v>
          </cell>
          <cell r="J4663">
            <v>15.433400000000001</v>
          </cell>
          <cell r="L4663">
            <v>31615.322719999996</v>
          </cell>
        </row>
        <row r="4664">
          <cell r="F4664" t="str">
            <v>BDI (%) EMPREITADA:</v>
          </cell>
          <cell r="I4664">
            <v>0.45</v>
          </cell>
          <cell r="J4664">
            <v>0</v>
          </cell>
          <cell r="L4664">
            <v>1.1673319999972591</v>
          </cell>
        </row>
        <row r="4665">
          <cell r="F4665" t="str">
            <v>BDI (%) EQUIPAMENTOS:</v>
          </cell>
          <cell r="I4665">
            <v>0.45</v>
          </cell>
          <cell r="J4665">
            <v>0</v>
          </cell>
        </row>
        <row r="4666">
          <cell r="F4666" t="str">
            <v>BDI (%) MÃO DE OBRA:</v>
          </cell>
          <cell r="I4666">
            <v>0.45</v>
          </cell>
          <cell r="J4666">
            <v>3.22</v>
          </cell>
        </row>
        <row r="4667">
          <cell r="F4667" t="str">
            <v>BDI (%) MATERIAL:</v>
          </cell>
          <cell r="I4667">
            <v>0</v>
          </cell>
          <cell r="J4667">
            <v>0</v>
          </cell>
        </row>
        <row r="4668">
          <cell r="F4668" t="str">
            <v>TOTAL TAXA:</v>
          </cell>
          <cell r="I4668">
            <v>0.17262268540855821</v>
          </cell>
          <cell r="J4668">
            <v>3.22</v>
          </cell>
        </row>
        <row r="4669">
          <cell r="C4669" t="str">
            <v>PREÇO TOTAL (c/ taxa):</v>
          </cell>
          <cell r="I4669">
            <v>0.99999999999999989</v>
          </cell>
          <cell r="J4669">
            <v>18.653400000000001</v>
          </cell>
        </row>
        <row r="4670">
          <cell r="C4670" t="str">
            <v>Obs.</v>
          </cell>
        </row>
        <row r="4674">
          <cell r="C4674" t="str">
            <v>cód - serv</v>
          </cell>
          <cell r="D4674" t="str">
            <v>Descrição</v>
          </cell>
          <cell r="F4674" t="str">
            <v>unidade</v>
          </cell>
          <cell r="G4674" t="str">
            <v>Quantidade do Serviço</v>
          </cell>
          <cell r="I4674" t="str">
            <v>Valor Unitario do Serviço</v>
          </cell>
          <cell r="K4674" t="str">
            <v>Valor Total</v>
          </cell>
        </row>
        <row r="4675">
          <cell r="C4675">
            <v>360124</v>
          </cell>
          <cell r="D4675" t="str">
            <v>MURO - ELETRODUTO DE PEAD INCLUSIVE CAIXAS DE PASSAGEM</v>
          </cell>
          <cell r="E4675" t="e">
            <v>#NAME?</v>
          </cell>
          <cell r="F4675" t="str">
            <v>M</v>
          </cell>
          <cell r="G4675">
            <v>3786.3</v>
          </cell>
          <cell r="I4675">
            <v>4.0186250000000001</v>
          </cell>
          <cell r="K4675">
            <v>15215.719837500001</v>
          </cell>
        </row>
        <row r="4677">
          <cell r="C4677" t="str">
            <v>cód - comp.</v>
          </cell>
          <cell r="D4677" t="str">
            <v>componentes</v>
          </cell>
          <cell r="E4677" t="str">
            <v>desig.</v>
          </cell>
          <cell r="F4677" t="str">
            <v>unidade</v>
          </cell>
          <cell r="G4677" t="str">
            <v>coef.</v>
          </cell>
          <cell r="H4677" t="str">
            <v>Valor Unitário</v>
          </cell>
          <cell r="I4677" t="str">
            <v>Valor unit. c/ BDI</v>
          </cell>
          <cell r="J4677" t="str">
            <v>Custo p/ Serv. X comp</v>
          </cell>
          <cell r="K4677" t="str">
            <v>Quant. Total x comp.</v>
          </cell>
          <cell r="L4677" t="str">
            <v>Quant. Total x comp.</v>
          </cell>
        </row>
        <row r="4678">
          <cell r="C4678">
            <v>1007103</v>
          </cell>
          <cell r="D4678" t="str">
            <v>Eletroduto pvc rígido ø 1"</v>
          </cell>
          <cell r="E4678" t="str">
            <v>MAT.</v>
          </cell>
          <cell r="F4678" t="str">
            <v>m</v>
          </cell>
          <cell r="G4678">
            <v>1</v>
          </cell>
          <cell r="H4678">
            <v>2</v>
          </cell>
          <cell r="I4678">
            <v>2</v>
          </cell>
          <cell r="J4678">
            <v>2</v>
          </cell>
          <cell r="K4678">
            <v>3786.3</v>
          </cell>
          <cell r="L4678">
            <v>7572.6</v>
          </cell>
        </row>
        <row r="4679">
          <cell r="C4679">
            <v>1013159</v>
          </cell>
          <cell r="D4679" t="str">
            <v>CONDULETE SEM ROSCA TIPO X 1POL EM ALUMINIO (GALVANIZADO) -TUPY</v>
          </cell>
          <cell r="E4679" t="str">
            <v>MAT.</v>
          </cell>
          <cell r="F4679" t="str">
            <v xml:space="preserve">un </v>
          </cell>
          <cell r="G4679">
            <v>0.1</v>
          </cell>
          <cell r="H4679">
            <v>10</v>
          </cell>
          <cell r="I4679">
            <v>10</v>
          </cell>
          <cell r="J4679">
            <v>1</v>
          </cell>
          <cell r="K4679">
            <v>378.63</v>
          </cell>
          <cell r="L4679">
            <v>3786.3</v>
          </cell>
        </row>
        <row r="4680">
          <cell r="C4680" t="str">
            <v>M1132</v>
          </cell>
          <cell r="D4680" t="str">
            <v>ELETRICISTA</v>
          </cell>
          <cell r="E4680" t="str">
            <v>M.O.</v>
          </cell>
          <cell r="F4680" t="str">
            <v>h</v>
          </cell>
          <cell r="G4680">
            <v>0.05</v>
          </cell>
          <cell r="H4680">
            <v>14.05</v>
          </cell>
          <cell r="I4680">
            <v>20.372499999999999</v>
          </cell>
          <cell r="J4680">
            <v>1.0186249999999999</v>
          </cell>
          <cell r="K4680">
            <v>189.32</v>
          </cell>
          <cell r="L4680">
            <v>3856.9216999999994</v>
          </cell>
        </row>
        <row r="4681">
          <cell r="D4681">
            <v>0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  <cell r="J4681">
            <v>0</v>
          </cell>
          <cell r="K4681">
            <v>0</v>
          </cell>
          <cell r="L4681">
            <v>0</v>
          </cell>
        </row>
        <row r="4682">
          <cell r="D4682">
            <v>0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  <cell r="J4682">
            <v>0</v>
          </cell>
          <cell r="K4682">
            <v>0</v>
          </cell>
          <cell r="L4682">
            <v>0</v>
          </cell>
        </row>
        <row r="4683">
          <cell r="D4683">
            <v>0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  <cell r="J4683">
            <v>0</v>
          </cell>
          <cell r="K4683">
            <v>0</v>
          </cell>
          <cell r="L4683">
            <v>0</v>
          </cell>
        </row>
        <row r="4684">
          <cell r="D4684">
            <v>0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  <cell r="J4684">
            <v>0</v>
          </cell>
          <cell r="K4684">
            <v>0</v>
          </cell>
          <cell r="L4684">
            <v>0</v>
          </cell>
        </row>
        <row r="4685">
          <cell r="D4685">
            <v>0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  <cell r="J4685">
            <v>0</v>
          </cell>
          <cell r="K4685">
            <v>0</v>
          </cell>
          <cell r="L4685">
            <v>0</v>
          </cell>
        </row>
        <row r="4686">
          <cell r="D4686">
            <v>0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  <cell r="J4686">
            <v>0</v>
          </cell>
          <cell r="K4686">
            <v>0</v>
          </cell>
          <cell r="L4686">
            <v>0</v>
          </cell>
        </row>
        <row r="4687">
          <cell r="D4687">
            <v>0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  <cell r="J4687">
            <v>0</v>
          </cell>
          <cell r="K4687">
            <v>0</v>
          </cell>
          <cell r="L4687">
            <v>0</v>
          </cell>
        </row>
        <row r="4688">
          <cell r="D4688">
            <v>0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  <cell r="J4688">
            <v>0</v>
          </cell>
          <cell r="K4688">
            <v>0</v>
          </cell>
          <cell r="L4688">
            <v>0</v>
          </cell>
        </row>
        <row r="4689">
          <cell r="D4689">
            <v>0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  <cell r="J4689">
            <v>0</v>
          </cell>
          <cell r="K4689">
            <v>0</v>
          </cell>
          <cell r="L4689">
            <v>0</v>
          </cell>
        </row>
        <row r="4690">
          <cell r="D4690">
            <v>0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  <cell r="J4690">
            <v>0</v>
          </cell>
          <cell r="K4690">
            <v>0</v>
          </cell>
          <cell r="L4690">
            <v>0</v>
          </cell>
        </row>
        <row r="4691">
          <cell r="D4691">
            <v>0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  <cell r="J4691">
            <v>0</v>
          </cell>
          <cell r="K4691">
            <v>0</v>
          </cell>
          <cell r="L4691">
            <v>0</v>
          </cell>
        </row>
        <row r="4692">
          <cell r="D4692">
            <v>0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  <cell r="J4692">
            <v>0</v>
          </cell>
          <cell r="K4692">
            <v>0</v>
          </cell>
          <cell r="L4692">
            <v>0</v>
          </cell>
        </row>
        <row r="4693">
          <cell r="D4693">
            <v>0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  <cell r="J4693">
            <v>0</v>
          </cell>
          <cell r="K4693">
            <v>0</v>
          </cell>
          <cell r="L4693">
            <v>0</v>
          </cell>
        </row>
        <row r="4694">
          <cell r="D4694">
            <v>0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  <cell r="J4694">
            <v>0</v>
          </cell>
          <cell r="K4694">
            <v>0</v>
          </cell>
          <cell r="L4694">
            <v>0</v>
          </cell>
        </row>
        <row r="4695">
          <cell r="D4695">
            <v>0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  <cell r="J4695">
            <v>0</v>
          </cell>
          <cell r="K4695">
            <v>0</v>
          </cell>
          <cell r="L4695">
            <v>0</v>
          </cell>
        </row>
        <row r="4696">
          <cell r="D4696">
            <v>0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  <cell r="J4696">
            <v>0</v>
          </cell>
          <cell r="K4696">
            <v>0</v>
          </cell>
          <cell r="L4696">
            <v>0</v>
          </cell>
        </row>
        <row r="4697">
          <cell r="D4697">
            <v>0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  <cell r="J4697">
            <v>0</v>
          </cell>
          <cell r="K4697">
            <v>0</v>
          </cell>
          <cell r="L4697">
            <v>0</v>
          </cell>
        </row>
        <row r="4698">
          <cell r="D4698">
            <v>0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  <cell r="J4698">
            <v>0</v>
          </cell>
          <cell r="K4698">
            <v>0</v>
          </cell>
          <cell r="L4698">
            <v>0</v>
          </cell>
        </row>
        <row r="4699">
          <cell r="D4699">
            <v>0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  <cell r="J4699">
            <v>0</v>
          </cell>
          <cell r="K4699">
            <v>0</v>
          </cell>
          <cell r="L4699">
            <v>0</v>
          </cell>
        </row>
        <row r="4700">
          <cell r="D4700">
            <v>0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  <cell r="J4700">
            <v>0</v>
          </cell>
          <cell r="K4700">
            <v>0</v>
          </cell>
          <cell r="L4700">
            <v>0</v>
          </cell>
        </row>
        <row r="4701">
          <cell r="D4701">
            <v>0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  <cell r="J4701">
            <v>0</v>
          </cell>
          <cell r="K4701">
            <v>0</v>
          </cell>
          <cell r="L4701">
            <v>0</v>
          </cell>
        </row>
        <row r="4702">
          <cell r="D4702">
            <v>0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  <cell r="J4702">
            <v>0</v>
          </cell>
          <cell r="K4702">
            <v>0</v>
          </cell>
          <cell r="L4702">
            <v>0</v>
          </cell>
        </row>
        <row r="4703">
          <cell r="D4703">
            <v>0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  <cell r="J4703">
            <v>0</v>
          </cell>
          <cell r="K4703">
            <v>0</v>
          </cell>
          <cell r="L4703">
            <v>0</v>
          </cell>
        </row>
        <row r="4704">
          <cell r="D4704">
            <v>0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  <cell r="J4704">
            <v>0</v>
          </cell>
          <cell r="K4704">
            <v>0</v>
          </cell>
          <cell r="L4704">
            <v>0</v>
          </cell>
        </row>
        <row r="4705">
          <cell r="D4705">
            <v>0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  <cell r="J4705">
            <v>0</v>
          </cell>
          <cell r="K4705">
            <v>0</v>
          </cell>
          <cell r="L4705">
            <v>0</v>
          </cell>
        </row>
        <row r="4706">
          <cell r="F4706" t="str">
            <v>TOTAL (C/taxa):</v>
          </cell>
          <cell r="I4706">
            <v>0.88553298702914551</v>
          </cell>
          <cell r="J4706">
            <v>3.5586250000000001</v>
          </cell>
          <cell r="L4706">
            <v>15215.8217</v>
          </cell>
        </row>
        <row r="4707">
          <cell r="F4707" t="str">
            <v>BDI (%) EMPREITADA:</v>
          </cell>
          <cell r="I4707">
            <v>0.45</v>
          </cell>
          <cell r="J4707">
            <v>0</v>
          </cell>
          <cell r="L4707">
            <v>0.10186249999969732</v>
          </cell>
        </row>
        <row r="4708">
          <cell r="F4708" t="str">
            <v>BDI (%) EQUIPAMENTOS:</v>
          </cell>
          <cell r="I4708">
            <v>0.45</v>
          </cell>
          <cell r="J4708">
            <v>0</v>
          </cell>
        </row>
        <row r="4709">
          <cell r="F4709" t="str">
            <v>BDI (%) MÃO DE OBRA:</v>
          </cell>
          <cell r="I4709">
            <v>0.45</v>
          </cell>
          <cell r="J4709">
            <v>0.46</v>
          </cell>
        </row>
        <row r="4710">
          <cell r="F4710" t="str">
            <v>BDI (%) MATERIAL:</v>
          </cell>
          <cell r="I4710">
            <v>0</v>
          </cell>
          <cell r="J4710">
            <v>0</v>
          </cell>
        </row>
        <row r="4711">
          <cell r="F4711" t="str">
            <v>TOTAL TAXA:</v>
          </cell>
          <cell r="I4711">
            <v>0.11446701297085446</v>
          </cell>
          <cell r="J4711">
            <v>0.46</v>
          </cell>
        </row>
        <row r="4712">
          <cell r="C4712" t="str">
            <v>PREÇO TOTAL (c/ taxa):</v>
          </cell>
          <cell r="I4712">
            <v>1</v>
          </cell>
          <cell r="J4712">
            <v>4.0186250000000001</v>
          </cell>
        </row>
        <row r="4713">
          <cell r="C4713" t="str">
            <v>Obs.</v>
          </cell>
        </row>
        <row r="4717">
          <cell r="C4717" t="str">
            <v>cód - serv</v>
          </cell>
          <cell r="D4717" t="str">
            <v>Descrição</v>
          </cell>
          <cell r="F4717" t="str">
            <v>unidade</v>
          </cell>
          <cell r="G4717" t="str">
            <v>Quantidade do Serviço</v>
          </cell>
          <cell r="I4717" t="str">
            <v>Valor Unitario do Serviço</v>
          </cell>
          <cell r="K4717" t="str">
            <v>Valor Total</v>
          </cell>
        </row>
        <row r="4718">
          <cell r="C4718">
            <v>360125</v>
          </cell>
          <cell r="D4718" t="str">
            <v>MURO - PINTURA EM LATÉX ACRÍLICO EM PAREDE EXTERNA COM DUAS DEMÃOS - SEM MASSA CORRIDA</v>
          </cell>
          <cell r="E4718" t="e">
            <v>#NAME?</v>
          </cell>
          <cell r="F4718" t="str">
            <v>M2</v>
          </cell>
          <cell r="G4718">
            <v>9880.44</v>
          </cell>
          <cell r="I4718">
            <v>11.779249999999999</v>
          </cell>
          <cell r="K4718">
            <v>116384.17286999999</v>
          </cell>
        </row>
        <row r="4720">
          <cell r="C4720" t="str">
            <v>cód - comp.</v>
          </cell>
          <cell r="D4720" t="str">
            <v>componentes</v>
          </cell>
          <cell r="E4720" t="str">
            <v>desig.</v>
          </cell>
          <cell r="F4720" t="str">
            <v>unidade</v>
          </cell>
          <cell r="G4720" t="str">
            <v>coef.</v>
          </cell>
          <cell r="H4720" t="str">
            <v>Valor Unitário</v>
          </cell>
          <cell r="I4720" t="str">
            <v>Valor unit. c/ BDI</v>
          </cell>
          <cell r="J4720" t="str">
            <v>Custo p/ Serv. X comp</v>
          </cell>
          <cell r="K4720" t="str">
            <v>Quant. Total x comp.</v>
          </cell>
          <cell r="L4720" t="str">
            <v>Quant. Total x comp.</v>
          </cell>
        </row>
        <row r="4721">
          <cell r="C4721">
            <v>1010121</v>
          </cell>
          <cell r="D4721" t="str">
            <v>TINTA LATEX VERMELHO BORDÔ 18L</v>
          </cell>
          <cell r="E4721" t="str">
            <v>MAT.</v>
          </cell>
          <cell r="F4721" t="str">
            <v>gl</v>
          </cell>
          <cell r="G4721">
            <v>0.04</v>
          </cell>
          <cell r="H4721">
            <v>26</v>
          </cell>
          <cell r="I4721">
            <v>26</v>
          </cell>
          <cell r="J4721">
            <v>1.04</v>
          </cell>
          <cell r="K4721">
            <v>395.22</v>
          </cell>
          <cell r="L4721">
            <v>10275.720000000001</v>
          </cell>
        </row>
        <row r="4722">
          <cell r="C4722">
            <v>1011411</v>
          </cell>
          <cell r="D4722" t="str">
            <v>LIXA P/MASSA NUMERO 220  20X20CM</v>
          </cell>
          <cell r="E4722" t="str">
            <v>MAT.</v>
          </cell>
          <cell r="F4722" t="str">
            <v xml:space="preserve">un </v>
          </cell>
          <cell r="G4722">
            <v>0.1</v>
          </cell>
          <cell r="H4722">
            <v>15</v>
          </cell>
          <cell r="I4722">
            <v>15</v>
          </cell>
          <cell r="J4722">
            <v>1.5</v>
          </cell>
          <cell r="K4722">
            <v>988.04</v>
          </cell>
          <cell r="L4722">
            <v>14820.599999999999</v>
          </cell>
        </row>
        <row r="4723">
          <cell r="C4723">
            <v>1013809</v>
          </cell>
          <cell r="D4723" t="str">
            <v>SELADOR ACRILICO BRANCO 6001 22KG 315 - TERRACOR</v>
          </cell>
          <cell r="E4723" t="str">
            <v>MAT.</v>
          </cell>
          <cell r="F4723" t="str">
            <v>gl</v>
          </cell>
          <cell r="G4723">
            <v>0.02</v>
          </cell>
          <cell r="H4723">
            <v>15</v>
          </cell>
          <cell r="I4723">
            <v>15</v>
          </cell>
          <cell r="J4723">
            <v>0.3</v>
          </cell>
          <cell r="K4723">
            <v>197.61</v>
          </cell>
          <cell r="L4723">
            <v>2964.15</v>
          </cell>
        </row>
        <row r="4724">
          <cell r="C4724">
            <v>3000702</v>
          </cell>
          <cell r="D4724" t="str">
            <v>Fornecimento de mão de obra - servente</v>
          </cell>
          <cell r="E4724" t="str">
            <v>M.O.</v>
          </cell>
          <cell r="F4724" t="str">
            <v>h</v>
          </cell>
          <cell r="G4724">
            <v>0.25</v>
          </cell>
          <cell r="H4724">
            <v>11.02</v>
          </cell>
          <cell r="I4724">
            <v>15.978999999999999</v>
          </cell>
          <cell r="J4724">
            <v>3.9947499999999998</v>
          </cell>
          <cell r="K4724">
            <v>2470.11</v>
          </cell>
          <cell r="L4724">
            <v>39469.887690000003</v>
          </cell>
        </row>
        <row r="4725">
          <cell r="C4725" t="str">
            <v>M1130</v>
          </cell>
          <cell r="D4725" t="str">
            <v>PINTOR</v>
          </cell>
          <cell r="E4725" t="str">
            <v>M.O.</v>
          </cell>
          <cell r="F4725" t="str">
            <v>h</v>
          </cell>
          <cell r="G4725">
            <v>0.25</v>
          </cell>
          <cell r="H4725">
            <v>13.64</v>
          </cell>
          <cell r="I4725">
            <v>19.777999999999999</v>
          </cell>
          <cell r="J4725">
            <v>4.9444999999999997</v>
          </cell>
          <cell r="K4725">
            <v>2470.11</v>
          </cell>
          <cell r="L4725">
            <v>48853.835579999999</v>
          </cell>
        </row>
        <row r="4726">
          <cell r="D4726">
            <v>0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  <cell r="J4726">
            <v>0</v>
          </cell>
          <cell r="K4726">
            <v>0</v>
          </cell>
          <cell r="L4726">
            <v>0</v>
          </cell>
        </row>
        <row r="4727">
          <cell r="D4727">
            <v>0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  <cell r="J4727">
            <v>0</v>
          </cell>
          <cell r="K4727">
            <v>0</v>
          </cell>
          <cell r="L4727">
            <v>0</v>
          </cell>
        </row>
        <row r="4728">
          <cell r="D4728">
            <v>0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  <cell r="J4728">
            <v>0</v>
          </cell>
          <cell r="K4728">
            <v>0</v>
          </cell>
          <cell r="L4728">
            <v>0</v>
          </cell>
        </row>
        <row r="4729">
          <cell r="D4729">
            <v>0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  <cell r="J4729">
            <v>0</v>
          </cell>
          <cell r="K4729">
            <v>0</v>
          </cell>
          <cell r="L4729">
            <v>0</v>
          </cell>
        </row>
        <row r="4730">
          <cell r="D4730">
            <v>0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  <cell r="J4730">
            <v>0</v>
          </cell>
          <cell r="K4730">
            <v>0</v>
          </cell>
          <cell r="L4730">
            <v>0</v>
          </cell>
        </row>
        <row r="4731">
          <cell r="D4731">
            <v>0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  <cell r="J4731">
            <v>0</v>
          </cell>
          <cell r="K4731">
            <v>0</v>
          </cell>
          <cell r="L4731">
            <v>0</v>
          </cell>
        </row>
        <row r="4732">
          <cell r="D4732">
            <v>0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  <cell r="J4732">
            <v>0</v>
          </cell>
          <cell r="K4732">
            <v>0</v>
          </cell>
          <cell r="L4732">
            <v>0</v>
          </cell>
        </row>
        <row r="4733">
          <cell r="D4733">
            <v>0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  <cell r="J4733">
            <v>0</v>
          </cell>
          <cell r="K4733">
            <v>0</v>
          </cell>
          <cell r="L4733">
            <v>0</v>
          </cell>
        </row>
        <row r="4734">
          <cell r="D4734">
            <v>0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  <cell r="J4734">
            <v>0</v>
          </cell>
          <cell r="K4734">
            <v>0</v>
          </cell>
          <cell r="L4734">
            <v>0</v>
          </cell>
        </row>
        <row r="4735">
          <cell r="D4735">
            <v>0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  <cell r="J4735">
            <v>0</v>
          </cell>
          <cell r="K4735">
            <v>0</v>
          </cell>
          <cell r="L4735">
            <v>0</v>
          </cell>
        </row>
        <row r="4736">
          <cell r="D4736">
            <v>0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  <cell r="J4736">
            <v>0</v>
          </cell>
          <cell r="K4736">
            <v>0</v>
          </cell>
          <cell r="L4736">
            <v>0</v>
          </cell>
        </row>
        <row r="4737">
          <cell r="D4737">
            <v>0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  <cell r="J4737">
            <v>0</v>
          </cell>
          <cell r="K4737">
            <v>0</v>
          </cell>
          <cell r="L4737">
            <v>0</v>
          </cell>
        </row>
        <row r="4738">
          <cell r="D4738">
            <v>0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  <cell r="L4738">
            <v>0</v>
          </cell>
        </row>
        <row r="4739">
          <cell r="D4739">
            <v>0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  <cell r="J4739">
            <v>0</v>
          </cell>
          <cell r="K4739">
            <v>0</v>
          </cell>
          <cell r="L4739">
            <v>0</v>
          </cell>
        </row>
        <row r="4740">
          <cell r="D4740">
            <v>0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  <cell r="J4740">
            <v>0</v>
          </cell>
          <cell r="K4740">
            <v>0</v>
          </cell>
          <cell r="L4740">
            <v>0</v>
          </cell>
        </row>
        <row r="4741">
          <cell r="D4741">
            <v>0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  <cell r="J4741">
            <v>0</v>
          </cell>
          <cell r="K4741">
            <v>0</v>
          </cell>
          <cell r="L4741">
            <v>0</v>
          </cell>
        </row>
        <row r="4742">
          <cell r="D4742">
            <v>0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  <cell r="J4742">
            <v>0</v>
          </cell>
          <cell r="K4742">
            <v>0</v>
          </cell>
          <cell r="L4742">
            <v>0</v>
          </cell>
        </row>
        <row r="4743">
          <cell r="D4743">
            <v>0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  <cell r="J4743">
            <v>0</v>
          </cell>
          <cell r="K4743">
            <v>0</v>
          </cell>
          <cell r="L4743">
            <v>0</v>
          </cell>
        </row>
        <row r="4744">
          <cell r="D4744">
            <v>0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  <cell r="J4744">
            <v>0</v>
          </cell>
          <cell r="K4744">
            <v>0</v>
          </cell>
          <cell r="L4744">
            <v>0</v>
          </cell>
        </row>
        <row r="4745">
          <cell r="D4745">
            <v>0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  <cell r="J4745">
            <v>0</v>
          </cell>
          <cell r="K4745">
            <v>0</v>
          </cell>
          <cell r="L4745">
            <v>0</v>
          </cell>
        </row>
        <row r="4746">
          <cell r="D4746">
            <v>0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  <cell r="J4746">
            <v>0</v>
          </cell>
          <cell r="K4746">
            <v>0</v>
          </cell>
          <cell r="L4746">
            <v>0</v>
          </cell>
        </row>
        <row r="4747">
          <cell r="D4747">
            <v>0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  <cell r="J4747">
            <v>0</v>
          </cell>
          <cell r="K4747">
            <v>0</v>
          </cell>
          <cell r="L4747">
            <v>0</v>
          </cell>
        </row>
        <row r="4748">
          <cell r="D4748">
            <v>0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  <cell r="J4748">
            <v>0</v>
          </cell>
          <cell r="K4748">
            <v>0</v>
          </cell>
          <cell r="L4748">
            <v>0</v>
          </cell>
        </row>
        <row r="4749">
          <cell r="D4749">
            <v>0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  <cell r="J4749">
            <v>0</v>
          </cell>
          <cell r="K4749">
            <v>0</v>
          </cell>
          <cell r="L4749">
            <v>0</v>
          </cell>
        </row>
        <row r="4750">
          <cell r="F4750" t="str">
            <v>TOTAL (C/taxa):</v>
          </cell>
          <cell r="I4750">
            <v>0.65872190504488826</v>
          </cell>
          <cell r="J4750">
            <v>7.7592499999999998</v>
          </cell>
          <cell r="L4750">
            <v>116384.19327</v>
          </cell>
        </row>
        <row r="4751">
          <cell r="F4751" t="str">
            <v>BDI (%) EMPREITADA:</v>
          </cell>
          <cell r="I4751">
            <v>0.45</v>
          </cell>
          <cell r="J4751">
            <v>0</v>
          </cell>
          <cell r="L4751">
            <v>2.0400000008521602E-2</v>
          </cell>
        </row>
        <row r="4752">
          <cell r="F4752" t="str">
            <v>BDI (%) EQUIPAMENTOS:</v>
          </cell>
          <cell r="I4752">
            <v>0.45</v>
          </cell>
          <cell r="J4752">
            <v>0</v>
          </cell>
        </row>
        <row r="4753">
          <cell r="F4753" t="str">
            <v>BDI (%) MÃO DE OBRA:</v>
          </cell>
          <cell r="I4753">
            <v>0.45</v>
          </cell>
          <cell r="J4753">
            <v>4.0199999999999996</v>
          </cell>
        </row>
        <row r="4754">
          <cell r="F4754" t="str">
            <v>BDI (%) MATERIAL:</v>
          </cell>
          <cell r="I4754">
            <v>0</v>
          </cell>
          <cell r="J4754">
            <v>0</v>
          </cell>
        </row>
        <row r="4755">
          <cell r="F4755" t="str">
            <v>TOTAL TAXA:</v>
          </cell>
          <cell r="I4755">
            <v>0.34127809495511174</v>
          </cell>
          <cell r="J4755">
            <v>4.0199999999999996</v>
          </cell>
        </row>
        <row r="4756">
          <cell r="C4756" t="str">
            <v>PREÇO TOTAL (c/ taxa):</v>
          </cell>
          <cell r="I4756">
            <v>1</v>
          </cell>
          <cell r="J4756">
            <v>11.779249999999999</v>
          </cell>
        </row>
        <row r="4757">
          <cell r="C4757" t="str">
            <v>Obs.</v>
          </cell>
        </row>
        <row r="4761">
          <cell r="C4761" t="str">
            <v>cód - serv</v>
          </cell>
          <cell r="D4761" t="str">
            <v>Descrição</v>
          </cell>
          <cell r="F4761" t="str">
            <v>unidade</v>
          </cell>
          <cell r="G4761" t="str">
            <v>Quantidade do Serviço</v>
          </cell>
          <cell r="I4761" t="str">
            <v>Valor Unitario do Serviço</v>
          </cell>
          <cell r="K4761" t="str">
            <v>Valor Total</v>
          </cell>
        </row>
        <row r="4762">
          <cell r="C4762">
            <v>360205</v>
          </cell>
          <cell r="D4762" t="str">
            <v>GRADIL - LIMPEZA E NIVELAMENTO MANUAL</v>
          </cell>
          <cell r="E4762" t="e">
            <v>#NAME?</v>
          </cell>
          <cell r="F4762" t="str">
            <v>M2</v>
          </cell>
          <cell r="G4762">
            <v>942</v>
          </cell>
          <cell r="I4762">
            <v>7.9894999999999996</v>
          </cell>
          <cell r="K4762">
            <v>7526.1089999999995</v>
          </cell>
        </row>
        <row r="4764">
          <cell r="C4764" t="str">
            <v>cód - comp.</v>
          </cell>
          <cell r="D4764" t="str">
            <v>componentes</v>
          </cell>
          <cell r="E4764" t="str">
            <v>desig.</v>
          </cell>
          <cell r="F4764" t="str">
            <v>unidade</v>
          </cell>
          <cell r="G4764" t="str">
            <v>coef.</v>
          </cell>
          <cell r="H4764" t="str">
            <v>Valor Unitário</v>
          </cell>
          <cell r="I4764" t="str">
            <v>Valor unit. c/ BDI</v>
          </cell>
          <cell r="J4764" t="str">
            <v>Custo p/ Serv. X comp</v>
          </cell>
          <cell r="K4764" t="str">
            <v>Quant. Total x comp.</v>
          </cell>
          <cell r="L4764" t="str">
            <v>Quant. Total x comp.</v>
          </cell>
        </row>
        <row r="4765">
          <cell r="C4765">
            <v>3000702</v>
          </cell>
          <cell r="D4765" t="str">
            <v>Fornecimento de mão de obra - servente</v>
          </cell>
          <cell r="E4765" t="str">
            <v>M.O.</v>
          </cell>
          <cell r="F4765" t="str">
            <v>h</v>
          </cell>
          <cell r="G4765">
            <v>0.5</v>
          </cell>
          <cell r="H4765">
            <v>11.02</v>
          </cell>
          <cell r="I4765">
            <v>15.978999999999999</v>
          </cell>
          <cell r="J4765">
            <v>7.9894999999999996</v>
          </cell>
          <cell r="K4765">
            <v>471</v>
          </cell>
          <cell r="L4765">
            <v>7526.1089999999995</v>
          </cell>
        </row>
        <row r="4766">
          <cell r="D4766">
            <v>0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  <cell r="J4766">
            <v>0</v>
          </cell>
          <cell r="K4766">
            <v>0</v>
          </cell>
          <cell r="L4766">
            <v>0</v>
          </cell>
        </row>
        <row r="4767">
          <cell r="D4767">
            <v>0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  <cell r="J4767">
            <v>0</v>
          </cell>
          <cell r="K4767">
            <v>0</v>
          </cell>
          <cell r="L4767">
            <v>0</v>
          </cell>
        </row>
        <row r="4768">
          <cell r="D4768">
            <v>0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  <cell r="J4768">
            <v>0</v>
          </cell>
          <cell r="K4768">
            <v>0</v>
          </cell>
          <cell r="L4768">
            <v>0</v>
          </cell>
        </row>
        <row r="4769">
          <cell r="D4769">
            <v>0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  <cell r="J4769">
            <v>0</v>
          </cell>
          <cell r="K4769">
            <v>0</v>
          </cell>
          <cell r="L4769">
            <v>0</v>
          </cell>
        </row>
        <row r="4770">
          <cell r="D4770">
            <v>0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  <cell r="J4770">
            <v>0</v>
          </cell>
          <cell r="K4770">
            <v>0</v>
          </cell>
          <cell r="L4770">
            <v>0</v>
          </cell>
        </row>
        <row r="4771">
          <cell r="D4771">
            <v>0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  <cell r="J4771">
            <v>0</v>
          </cell>
          <cell r="K4771">
            <v>0</v>
          </cell>
          <cell r="L4771">
            <v>0</v>
          </cell>
        </row>
        <row r="4772">
          <cell r="D4772">
            <v>0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  <cell r="J4772">
            <v>0</v>
          </cell>
          <cell r="K4772">
            <v>0</v>
          </cell>
          <cell r="L4772">
            <v>0</v>
          </cell>
        </row>
        <row r="4773">
          <cell r="D4773">
            <v>0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  <cell r="J4773">
            <v>0</v>
          </cell>
          <cell r="K4773">
            <v>0</v>
          </cell>
          <cell r="L4773">
            <v>0</v>
          </cell>
        </row>
        <row r="4774">
          <cell r="D4774">
            <v>0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  <cell r="J4774">
            <v>0</v>
          </cell>
          <cell r="K4774">
            <v>0</v>
          </cell>
          <cell r="L4774">
            <v>0</v>
          </cell>
        </row>
        <row r="4775">
          <cell r="D4775">
            <v>0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  <cell r="J4775">
            <v>0</v>
          </cell>
          <cell r="K4775">
            <v>0</v>
          </cell>
          <cell r="L4775">
            <v>0</v>
          </cell>
        </row>
        <row r="4776">
          <cell r="D4776">
            <v>0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  <cell r="J4776">
            <v>0</v>
          </cell>
          <cell r="K4776">
            <v>0</v>
          </cell>
          <cell r="L4776">
            <v>0</v>
          </cell>
        </row>
        <row r="4777">
          <cell r="D4777">
            <v>0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  <cell r="J4777">
            <v>0</v>
          </cell>
          <cell r="K4777">
            <v>0</v>
          </cell>
          <cell r="L4777">
            <v>0</v>
          </cell>
        </row>
        <row r="4778">
          <cell r="D4778">
            <v>0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  <cell r="J4778">
            <v>0</v>
          </cell>
          <cell r="K4778">
            <v>0</v>
          </cell>
          <cell r="L4778">
            <v>0</v>
          </cell>
        </row>
        <row r="4779">
          <cell r="D4779">
            <v>0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  <cell r="J4779">
            <v>0</v>
          </cell>
          <cell r="K4779">
            <v>0</v>
          </cell>
          <cell r="L4779">
            <v>0</v>
          </cell>
        </row>
        <row r="4780">
          <cell r="D4780">
            <v>0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  <cell r="J4780">
            <v>0</v>
          </cell>
          <cell r="K4780">
            <v>0</v>
          </cell>
          <cell r="L4780">
            <v>0</v>
          </cell>
        </row>
        <row r="4781">
          <cell r="D4781">
            <v>0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  <cell r="J4781">
            <v>0</v>
          </cell>
          <cell r="K4781">
            <v>0</v>
          </cell>
          <cell r="L4781">
            <v>0</v>
          </cell>
        </row>
        <row r="4782">
          <cell r="D4782">
            <v>0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  <cell r="J4782">
            <v>0</v>
          </cell>
          <cell r="K4782">
            <v>0</v>
          </cell>
          <cell r="L4782">
            <v>0</v>
          </cell>
        </row>
        <row r="4783">
          <cell r="D4783">
            <v>0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  <cell r="J4783">
            <v>0</v>
          </cell>
          <cell r="K4783">
            <v>0</v>
          </cell>
          <cell r="L4783">
            <v>0</v>
          </cell>
        </row>
        <row r="4784">
          <cell r="D4784">
            <v>0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  <cell r="J4784">
            <v>0</v>
          </cell>
          <cell r="K4784">
            <v>0</v>
          </cell>
          <cell r="L4784">
            <v>0</v>
          </cell>
        </row>
        <row r="4785">
          <cell r="D4785">
            <v>0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  <cell r="J4785">
            <v>0</v>
          </cell>
          <cell r="K4785">
            <v>0</v>
          </cell>
          <cell r="L4785">
            <v>0</v>
          </cell>
        </row>
        <row r="4786">
          <cell r="D4786">
            <v>0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  <cell r="J4786">
            <v>0</v>
          </cell>
          <cell r="K4786">
            <v>0</v>
          </cell>
          <cell r="L4786">
            <v>0</v>
          </cell>
        </row>
        <row r="4787">
          <cell r="D4787">
            <v>0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  <cell r="J4787">
            <v>0</v>
          </cell>
          <cell r="K4787">
            <v>0</v>
          </cell>
          <cell r="L4787">
            <v>0</v>
          </cell>
        </row>
        <row r="4788">
          <cell r="D4788">
            <v>0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  <cell r="J4788">
            <v>0</v>
          </cell>
          <cell r="K4788">
            <v>0</v>
          </cell>
          <cell r="L4788">
            <v>0</v>
          </cell>
        </row>
        <row r="4789">
          <cell r="D4789">
            <v>0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  <cell r="J4789">
            <v>0</v>
          </cell>
          <cell r="K4789">
            <v>0</v>
          </cell>
          <cell r="L4789">
            <v>0</v>
          </cell>
        </row>
        <row r="4790">
          <cell r="D4790">
            <v>0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  <cell r="J4790">
            <v>0</v>
          </cell>
          <cell r="K4790">
            <v>0</v>
          </cell>
          <cell r="L4790">
            <v>0</v>
          </cell>
        </row>
        <row r="4791">
          <cell r="D4791">
            <v>0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  <cell r="J4791">
            <v>0</v>
          </cell>
          <cell r="K4791">
            <v>0</v>
          </cell>
          <cell r="L4791">
            <v>0</v>
          </cell>
        </row>
        <row r="4792">
          <cell r="D4792">
            <v>0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  <cell r="J4792">
            <v>0</v>
          </cell>
          <cell r="K4792">
            <v>0</v>
          </cell>
          <cell r="L4792">
            <v>0</v>
          </cell>
        </row>
        <row r="4793">
          <cell r="D4793">
            <v>0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  <cell r="J4793">
            <v>0</v>
          </cell>
          <cell r="K4793">
            <v>0</v>
          </cell>
          <cell r="L4793">
            <v>0</v>
          </cell>
        </row>
        <row r="4794">
          <cell r="F4794" t="str">
            <v>TOTAL (C/taxa):</v>
          </cell>
          <cell r="I4794">
            <v>0.54940859878590653</v>
          </cell>
          <cell r="J4794">
            <v>4.3895</v>
          </cell>
          <cell r="L4794">
            <v>7526.1089999999995</v>
          </cell>
        </row>
        <row r="4795">
          <cell r="F4795" t="str">
            <v>BDI (%) EMPREITADA:</v>
          </cell>
          <cell r="I4795">
            <v>0.45</v>
          </cell>
          <cell r="J4795">
            <v>0</v>
          </cell>
          <cell r="L4795">
            <v>0</v>
          </cell>
        </row>
        <row r="4796">
          <cell r="F4796" t="str">
            <v>BDI (%) EQUIPAMENTOS:</v>
          </cell>
          <cell r="I4796">
            <v>0.45</v>
          </cell>
          <cell r="J4796">
            <v>0</v>
          </cell>
        </row>
        <row r="4797">
          <cell r="F4797" t="str">
            <v>BDI (%) MÃO DE OBRA:</v>
          </cell>
          <cell r="I4797">
            <v>0.45</v>
          </cell>
          <cell r="J4797">
            <v>3.6</v>
          </cell>
        </row>
        <row r="4798">
          <cell r="F4798" t="str">
            <v>BDI (%) MATERIAL:</v>
          </cell>
          <cell r="J4798">
            <v>0</v>
          </cell>
        </row>
        <row r="4799">
          <cell r="F4799" t="str">
            <v>TOTAL TAXA:</v>
          </cell>
          <cell r="I4799">
            <v>0.45059140121409352</v>
          </cell>
          <cell r="J4799">
            <v>3.6</v>
          </cell>
        </row>
        <row r="4800">
          <cell r="C4800" t="str">
            <v>PREÇO TOTAL (c/ taxa):</v>
          </cell>
          <cell r="I4800">
            <v>1</v>
          </cell>
          <cell r="J4800">
            <v>7.9894999999999996</v>
          </cell>
        </row>
        <row r="4801">
          <cell r="C4801" t="str">
            <v>Obs.</v>
          </cell>
        </row>
        <row r="4805">
          <cell r="C4805" t="str">
            <v>cód - serv</v>
          </cell>
          <cell r="D4805" t="str">
            <v>Descrição</v>
          </cell>
          <cell r="F4805" t="str">
            <v>unidade</v>
          </cell>
          <cell r="G4805" t="str">
            <v>Quantidade do Serviço</v>
          </cell>
          <cell r="I4805" t="str">
            <v>Valor Unitario do Serviço</v>
          </cell>
          <cell r="K4805" t="str">
            <v>Valor Total</v>
          </cell>
        </row>
        <row r="4806">
          <cell r="C4806">
            <v>360206</v>
          </cell>
          <cell r="D4806" t="str">
            <v>GRADIL - ESCAVAÇÃO MANUAL DE VALAS</v>
          </cell>
          <cell r="E4806" t="e">
            <v>#NAME?</v>
          </cell>
          <cell r="F4806" t="str">
            <v>M3</v>
          </cell>
          <cell r="G4806">
            <v>94.2</v>
          </cell>
          <cell r="I4806">
            <v>15.978999999999999</v>
          </cell>
          <cell r="K4806">
            <v>1505.2218</v>
          </cell>
        </row>
        <row r="4808">
          <cell r="C4808" t="str">
            <v>cód - comp.</v>
          </cell>
          <cell r="D4808" t="str">
            <v>componentes</v>
          </cell>
          <cell r="E4808" t="str">
            <v>desig.</v>
          </cell>
          <cell r="F4808" t="str">
            <v>unidade</v>
          </cell>
          <cell r="G4808" t="str">
            <v>coef.</v>
          </cell>
          <cell r="H4808" t="str">
            <v>Valor Unitário</v>
          </cell>
          <cell r="I4808" t="str">
            <v>Valor unit. c/ BDI</v>
          </cell>
          <cell r="J4808" t="str">
            <v>Custo p/ Serv. X comp</v>
          </cell>
          <cell r="K4808" t="str">
            <v>Quant. Total x comp.</v>
          </cell>
          <cell r="L4808" t="str">
            <v>Quant. Total x comp.</v>
          </cell>
        </row>
        <row r="4809">
          <cell r="C4809">
            <v>3000702</v>
          </cell>
          <cell r="D4809" t="str">
            <v>Fornecimento de mão de obra - servente</v>
          </cell>
          <cell r="E4809" t="str">
            <v>M.O.</v>
          </cell>
          <cell r="F4809" t="str">
            <v>h</v>
          </cell>
          <cell r="G4809">
            <v>1</v>
          </cell>
          <cell r="H4809">
            <v>11.02</v>
          </cell>
          <cell r="I4809">
            <v>15.978999999999999</v>
          </cell>
          <cell r="J4809">
            <v>15.978999999999999</v>
          </cell>
          <cell r="K4809">
            <v>94.2</v>
          </cell>
          <cell r="L4809">
            <v>1505.2218</v>
          </cell>
        </row>
        <row r="4810">
          <cell r="D4810">
            <v>0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  <cell r="J4810">
            <v>0</v>
          </cell>
          <cell r="K4810">
            <v>0</v>
          </cell>
          <cell r="L4810">
            <v>0</v>
          </cell>
        </row>
        <row r="4811">
          <cell r="D4811">
            <v>0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  <cell r="J4811">
            <v>0</v>
          </cell>
          <cell r="K4811">
            <v>0</v>
          </cell>
          <cell r="L4811">
            <v>0</v>
          </cell>
        </row>
        <row r="4812">
          <cell r="D4812">
            <v>0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  <cell r="J4812">
            <v>0</v>
          </cell>
          <cell r="K4812">
            <v>0</v>
          </cell>
          <cell r="L4812">
            <v>0</v>
          </cell>
        </row>
        <row r="4813">
          <cell r="D4813">
            <v>0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  <cell r="J4813">
            <v>0</v>
          </cell>
          <cell r="K4813">
            <v>0</v>
          </cell>
          <cell r="L4813">
            <v>0</v>
          </cell>
        </row>
        <row r="4814">
          <cell r="D4814">
            <v>0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  <cell r="L4814">
            <v>0</v>
          </cell>
        </row>
        <row r="4815">
          <cell r="D4815">
            <v>0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  <cell r="J4815">
            <v>0</v>
          </cell>
          <cell r="K4815">
            <v>0</v>
          </cell>
          <cell r="L4815">
            <v>0</v>
          </cell>
        </row>
        <row r="4816">
          <cell r="D4816">
            <v>0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  <cell r="J4816">
            <v>0</v>
          </cell>
          <cell r="K4816">
            <v>0</v>
          </cell>
          <cell r="L4816">
            <v>0</v>
          </cell>
        </row>
        <row r="4817">
          <cell r="D4817">
            <v>0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  <cell r="J4817">
            <v>0</v>
          </cell>
          <cell r="K4817">
            <v>0</v>
          </cell>
          <cell r="L4817">
            <v>0</v>
          </cell>
        </row>
        <row r="4818">
          <cell r="D4818">
            <v>0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  <cell r="J4818">
            <v>0</v>
          </cell>
          <cell r="K4818">
            <v>0</v>
          </cell>
          <cell r="L4818">
            <v>0</v>
          </cell>
        </row>
        <row r="4819">
          <cell r="D4819">
            <v>0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  <cell r="J4819">
            <v>0</v>
          </cell>
          <cell r="K4819">
            <v>0</v>
          </cell>
          <cell r="L4819">
            <v>0</v>
          </cell>
        </row>
        <row r="4820">
          <cell r="D4820">
            <v>0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  <cell r="J4820">
            <v>0</v>
          </cell>
          <cell r="K4820">
            <v>0</v>
          </cell>
          <cell r="L4820">
            <v>0</v>
          </cell>
        </row>
        <row r="4821">
          <cell r="D4821">
            <v>0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  <cell r="J4821">
            <v>0</v>
          </cell>
          <cell r="K4821">
            <v>0</v>
          </cell>
          <cell r="L4821">
            <v>0</v>
          </cell>
        </row>
        <row r="4822">
          <cell r="D4822">
            <v>0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  <cell r="J4822">
            <v>0</v>
          </cell>
          <cell r="K4822">
            <v>0</v>
          </cell>
          <cell r="L4822">
            <v>0</v>
          </cell>
        </row>
        <row r="4823">
          <cell r="D4823">
            <v>0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  <cell r="J4823">
            <v>0</v>
          </cell>
          <cell r="K4823">
            <v>0</v>
          </cell>
          <cell r="L4823">
            <v>0</v>
          </cell>
        </row>
        <row r="4824">
          <cell r="D4824">
            <v>0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  <cell r="J4824">
            <v>0</v>
          </cell>
          <cell r="K4824">
            <v>0</v>
          </cell>
          <cell r="L4824">
            <v>0</v>
          </cell>
        </row>
        <row r="4825">
          <cell r="D4825">
            <v>0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  <cell r="J4825">
            <v>0</v>
          </cell>
          <cell r="K4825">
            <v>0</v>
          </cell>
          <cell r="L4825">
            <v>0</v>
          </cell>
        </row>
        <row r="4826">
          <cell r="D4826">
            <v>0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  <cell r="J4826">
            <v>0</v>
          </cell>
          <cell r="K4826">
            <v>0</v>
          </cell>
          <cell r="L4826">
            <v>0</v>
          </cell>
        </row>
        <row r="4827">
          <cell r="D4827">
            <v>0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  <cell r="J4827">
            <v>0</v>
          </cell>
          <cell r="K4827">
            <v>0</v>
          </cell>
          <cell r="L4827">
            <v>0</v>
          </cell>
        </row>
        <row r="4828">
          <cell r="D4828">
            <v>0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  <cell r="J4828">
            <v>0</v>
          </cell>
          <cell r="K4828">
            <v>0</v>
          </cell>
          <cell r="L4828">
            <v>0</v>
          </cell>
        </row>
        <row r="4829">
          <cell r="D4829">
            <v>0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  <cell r="J4829">
            <v>0</v>
          </cell>
          <cell r="K4829">
            <v>0</v>
          </cell>
          <cell r="L4829">
            <v>0</v>
          </cell>
        </row>
        <row r="4830">
          <cell r="D4830">
            <v>0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  <cell r="J4830">
            <v>0</v>
          </cell>
          <cell r="K4830">
            <v>0</v>
          </cell>
          <cell r="L4830">
            <v>0</v>
          </cell>
        </row>
        <row r="4831">
          <cell r="D4831">
            <v>0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  <cell r="J4831">
            <v>0</v>
          </cell>
          <cell r="K4831">
            <v>0</v>
          </cell>
          <cell r="L4831">
            <v>0</v>
          </cell>
        </row>
        <row r="4832">
          <cell r="D4832">
            <v>0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  <cell r="J4832">
            <v>0</v>
          </cell>
          <cell r="K4832">
            <v>0</v>
          </cell>
          <cell r="L4832">
            <v>0</v>
          </cell>
        </row>
        <row r="4833">
          <cell r="D4833">
            <v>0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  <cell r="J4833">
            <v>0</v>
          </cell>
          <cell r="K4833">
            <v>0</v>
          </cell>
          <cell r="L4833">
            <v>0</v>
          </cell>
        </row>
        <row r="4834">
          <cell r="D4834">
            <v>0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  <cell r="J4834">
            <v>0</v>
          </cell>
          <cell r="K4834">
            <v>0</v>
          </cell>
          <cell r="L4834">
            <v>0</v>
          </cell>
        </row>
        <row r="4835">
          <cell r="D4835">
            <v>0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  <cell r="J4835">
            <v>0</v>
          </cell>
          <cell r="K4835">
            <v>0</v>
          </cell>
          <cell r="L4835">
            <v>0</v>
          </cell>
        </row>
        <row r="4836">
          <cell r="D4836">
            <v>0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  <cell r="J4836">
            <v>0</v>
          </cell>
          <cell r="K4836">
            <v>0</v>
          </cell>
          <cell r="L4836">
            <v>0</v>
          </cell>
        </row>
        <row r="4837">
          <cell r="D4837">
            <v>0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  <cell r="J4837">
            <v>0</v>
          </cell>
          <cell r="K4837">
            <v>0</v>
          </cell>
          <cell r="L4837">
            <v>0</v>
          </cell>
        </row>
        <row r="4838">
          <cell r="F4838" t="str">
            <v>TOTAL (C/taxa):</v>
          </cell>
          <cell r="I4838">
            <v>0.55003442017648152</v>
          </cell>
          <cell r="J4838">
            <v>8.7889999999999979</v>
          </cell>
          <cell r="L4838">
            <v>1505.2218</v>
          </cell>
        </row>
        <row r="4839">
          <cell r="F4839" t="str">
            <v>BDI (%) EMPREITADA:</v>
          </cell>
          <cell r="I4839">
            <v>0.45</v>
          </cell>
          <cell r="J4839">
            <v>0</v>
          </cell>
          <cell r="L4839">
            <v>0</v>
          </cell>
        </row>
        <row r="4840">
          <cell r="F4840" t="str">
            <v>BDI (%) EQUIPAMENTOS:</v>
          </cell>
          <cell r="I4840">
            <v>0.45</v>
          </cell>
          <cell r="J4840">
            <v>0</v>
          </cell>
        </row>
        <row r="4841">
          <cell r="F4841" t="str">
            <v>BDI (%) MÃO DE OBRA:</v>
          </cell>
          <cell r="I4841">
            <v>0.45</v>
          </cell>
          <cell r="J4841">
            <v>7.19</v>
          </cell>
        </row>
        <row r="4842">
          <cell r="F4842" t="str">
            <v>BDI (%) MATERIAL:</v>
          </cell>
          <cell r="J4842">
            <v>0</v>
          </cell>
        </row>
        <row r="4843">
          <cell r="F4843" t="str">
            <v>TOTAL TAXA:</v>
          </cell>
          <cell r="I4843">
            <v>0.44996557982351842</v>
          </cell>
          <cell r="J4843">
            <v>7.19</v>
          </cell>
        </row>
        <row r="4844">
          <cell r="C4844" t="str">
            <v>PREÇO TOTAL (c/ taxa):</v>
          </cell>
          <cell r="I4844">
            <v>1</v>
          </cell>
          <cell r="J4844">
            <v>15.978999999999999</v>
          </cell>
        </row>
        <row r="4845">
          <cell r="C4845" t="str">
            <v>Obs.</v>
          </cell>
        </row>
        <row r="4849">
          <cell r="C4849" t="str">
            <v>cód - serv</v>
          </cell>
          <cell r="D4849" t="str">
            <v>Descrição</v>
          </cell>
          <cell r="F4849" t="str">
            <v>unidade</v>
          </cell>
          <cell r="G4849" t="str">
            <v>Quantidade do Serviço</v>
          </cell>
          <cell r="I4849" t="str">
            <v>Valor Unitario do Serviço</v>
          </cell>
          <cell r="K4849" t="str">
            <v>Valor Total</v>
          </cell>
        </row>
        <row r="4850">
          <cell r="C4850">
            <v>360207</v>
          </cell>
          <cell r="D4850" t="str">
            <v>GRADIL - APILOAMENTO MECÂNICO DO FUNDO DE VALAS - REGULARIZAÇÃO DE BASE</v>
          </cell>
          <cell r="E4850" t="e">
            <v>#NAME?</v>
          </cell>
          <cell r="F4850" t="str">
            <v>M2</v>
          </cell>
          <cell r="G4850">
            <v>942</v>
          </cell>
          <cell r="I4850">
            <v>1.9973749999999999</v>
          </cell>
          <cell r="K4850">
            <v>1881.5272499999999</v>
          </cell>
        </row>
        <row r="4852">
          <cell r="C4852" t="str">
            <v>cód - comp.</v>
          </cell>
          <cell r="D4852" t="str">
            <v>componentes</v>
          </cell>
          <cell r="E4852" t="str">
            <v>desig.</v>
          </cell>
          <cell r="F4852" t="str">
            <v>unidade</v>
          </cell>
          <cell r="G4852" t="str">
            <v>coef.</v>
          </cell>
          <cell r="H4852" t="str">
            <v>Valor Unitário</v>
          </cell>
          <cell r="I4852" t="str">
            <v>Valor unit. c/ BDI</v>
          </cell>
          <cell r="J4852" t="str">
            <v>Custo p/ Serv. X comp</v>
          </cell>
          <cell r="K4852" t="str">
            <v>Quant. Total x comp.</v>
          </cell>
          <cell r="L4852" t="str">
            <v>Quant. Total x comp.</v>
          </cell>
        </row>
        <row r="4853">
          <cell r="C4853">
            <v>3000702</v>
          </cell>
          <cell r="D4853" t="str">
            <v>Fornecimento de mão de obra - servente</v>
          </cell>
          <cell r="E4853" t="str">
            <v>M.O.</v>
          </cell>
          <cell r="F4853" t="str">
            <v>h</v>
          </cell>
          <cell r="G4853">
            <v>0.125</v>
          </cell>
          <cell r="H4853">
            <v>11.02</v>
          </cell>
          <cell r="I4853">
            <v>15.978999999999999</v>
          </cell>
          <cell r="J4853">
            <v>1.9973749999999999</v>
          </cell>
          <cell r="K4853">
            <v>117.75</v>
          </cell>
          <cell r="L4853">
            <v>1881.5272499999999</v>
          </cell>
        </row>
        <row r="4854">
          <cell r="D4854">
            <v>0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  <cell r="J4854">
            <v>0</v>
          </cell>
          <cell r="K4854">
            <v>0</v>
          </cell>
          <cell r="L4854">
            <v>0</v>
          </cell>
        </row>
        <row r="4855">
          <cell r="D4855">
            <v>0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  <cell r="J4855">
            <v>0</v>
          </cell>
          <cell r="K4855">
            <v>0</v>
          </cell>
          <cell r="L4855">
            <v>0</v>
          </cell>
        </row>
        <row r="4856">
          <cell r="D4856">
            <v>0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  <cell r="J4856">
            <v>0</v>
          </cell>
          <cell r="K4856">
            <v>0</v>
          </cell>
          <cell r="L4856">
            <v>0</v>
          </cell>
        </row>
        <row r="4857">
          <cell r="D4857">
            <v>0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  <cell r="J4857">
            <v>0</v>
          </cell>
          <cell r="K4857">
            <v>0</v>
          </cell>
          <cell r="L4857">
            <v>0</v>
          </cell>
        </row>
        <row r="4858">
          <cell r="D4858">
            <v>0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  <cell r="J4858">
            <v>0</v>
          </cell>
          <cell r="K4858">
            <v>0</v>
          </cell>
          <cell r="L4858">
            <v>0</v>
          </cell>
        </row>
        <row r="4859">
          <cell r="D4859">
            <v>0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  <cell r="J4859">
            <v>0</v>
          </cell>
          <cell r="K4859">
            <v>0</v>
          </cell>
          <cell r="L4859">
            <v>0</v>
          </cell>
        </row>
        <row r="4860">
          <cell r="D4860">
            <v>0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  <cell r="J4860">
            <v>0</v>
          </cell>
          <cell r="K4860">
            <v>0</v>
          </cell>
          <cell r="L4860">
            <v>0</v>
          </cell>
        </row>
        <row r="4861">
          <cell r="D4861">
            <v>0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  <cell r="J4861">
            <v>0</v>
          </cell>
          <cell r="K4861">
            <v>0</v>
          </cell>
          <cell r="L4861">
            <v>0</v>
          </cell>
        </row>
        <row r="4862">
          <cell r="D4862">
            <v>0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  <cell r="J4862">
            <v>0</v>
          </cell>
          <cell r="K4862">
            <v>0</v>
          </cell>
          <cell r="L4862">
            <v>0</v>
          </cell>
        </row>
        <row r="4863">
          <cell r="D4863">
            <v>0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  <cell r="J4863">
            <v>0</v>
          </cell>
          <cell r="K4863">
            <v>0</v>
          </cell>
          <cell r="L4863">
            <v>0</v>
          </cell>
        </row>
        <row r="4864">
          <cell r="D4864">
            <v>0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  <cell r="J4864">
            <v>0</v>
          </cell>
          <cell r="K4864">
            <v>0</v>
          </cell>
          <cell r="L4864">
            <v>0</v>
          </cell>
        </row>
        <row r="4865">
          <cell r="D4865">
            <v>0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  <cell r="J4865">
            <v>0</v>
          </cell>
          <cell r="K4865">
            <v>0</v>
          </cell>
          <cell r="L4865">
            <v>0</v>
          </cell>
        </row>
        <row r="4866">
          <cell r="D4866">
            <v>0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  <cell r="J4866">
            <v>0</v>
          </cell>
          <cell r="K4866">
            <v>0</v>
          </cell>
          <cell r="L4866">
            <v>0</v>
          </cell>
        </row>
        <row r="4867">
          <cell r="D4867">
            <v>0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  <cell r="J4867">
            <v>0</v>
          </cell>
          <cell r="K4867">
            <v>0</v>
          </cell>
          <cell r="L4867">
            <v>0</v>
          </cell>
        </row>
        <row r="4868">
          <cell r="D4868">
            <v>0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  <cell r="J4868">
            <v>0</v>
          </cell>
          <cell r="K4868">
            <v>0</v>
          </cell>
          <cell r="L4868">
            <v>0</v>
          </cell>
        </row>
        <row r="4869">
          <cell r="D4869">
            <v>0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  <cell r="J4869">
            <v>0</v>
          </cell>
          <cell r="K4869">
            <v>0</v>
          </cell>
          <cell r="L4869">
            <v>0</v>
          </cell>
        </row>
        <row r="4870">
          <cell r="D4870">
            <v>0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  <cell r="J4870">
            <v>0</v>
          </cell>
          <cell r="K4870">
            <v>0</v>
          </cell>
          <cell r="L4870">
            <v>0</v>
          </cell>
        </row>
        <row r="4871">
          <cell r="D4871">
            <v>0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  <cell r="J4871">
            <v>0</v>
          </cell>
          <cell r="K4871">
            <v>0</v>
          </cell>
          <cell r="L4871">
            <v>0</v>
          </cell>
        </row>
        <row r="4872">
          <cell r="D4872">
            <v>0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  <cell r="J4872">
            <v>0</v>
          </cell>
          <cell r="K4872">
            <v>0</v>
          </cell>
          <cell r="L4872">
            <v>0</v>
          </cell>
        </row>
        <row r="4873">
          <cell r="D4873">
            <v>0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  <cell r="J4873">
            <v>0</v>
          </cell>
          <cell r="K4873">
            <v>0</v>
          </cell>
          <cell r="L4873">
            <v>0</v>
          </cell>
        </row>
        <row r="4874">
          <cell r="D4874">
            <v>0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  <cell r="J4874">
            <v>0</v>
          </cell>
          <cell r="K4874">
            <v>0</v>
          </cell>
          <cell r="L4874">
            <v>0</v>
          </cell>
        </row>
        <row r="4875">
          <cell r="D4875">
            <v>0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  <cell r="J4875">
            <v>0</v>
          </cell>
          <cell r="K4875">
            <v>0</v>
          </cell>
          <cell r="L4875">
            <v>0</v>
          </cell>
        </row>
        <row r="4876">
          <cell r="D4876">
            <v>0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  <cell r="J4876">
            <v>0</v>
          </cell>
          <cell r="K4876">
            <v>0</v>
          </cell>
          <cell r="L4876">
            <v>0</v>
          </cell>
        </row>
        <row r="4877">
          <cell r="D4877">
            <v>0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  <cell r="J4877">
            <v>0</v>
          </cell>
          <cell r="K4877">
            <v>0</v>
          </cell>
          <cell r="L4877">
            <v>0</v>
          </cell>
        </row>
        <row r="4878">
          <cell r="D4878">
            <v>0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  <cell r="J4878">
            <v>0</v>
          </cell>
          <cell r="K4878">
            <v>0</v>
          </cell>
          <cell r="L4878">
            <v>0</v>
          </cell>
        </row>
        <row r="4879">
          <cell r="D4879">
            <v>0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  <cell r="J4879">
            <v>0</v>
          </cell>
          <cell r="K4879">
            <v>0</v>
          </cell>
          <cell r="L4879">
            <v>0</v>
          </cell>
        </row>
        <row r="4880">
          <cell r="D4880">
            <v>0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  <cell r="J4880">
            <v>0</v>
          </cell>
          <cell r="K4880">
            <v>0</v>
          </cell>
          <cell r="L4880">
            <v>0</v>
          </cell>
        </row>
        <row r="4881">
          <cell r="D4881">
            <v>0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  <cell r="J4881">
            <v>0</v>
          </cell>
          <cell r="K4881">
            <v>0</v>
          </cell>
          <cell r="L4881">
            <v>0</v>
          </cell>
        </row>
        <row r="4882">
          <cell r="F4882" t="str">
            <v>TOTAL (C/taxa):</v>
          </cell>
          <cell r="I4882">
            <v>0.54940859878590653</v>
          </cell>
          <cell r="J4882">
            <v>1.097375</v>
          </cell>
          <cell r="L4882">
            <v>1881.5272499999999</v>
          </cell>
        </row>
        <row r="4883">
          <cell r="F4883" t="str">
            <v>BDI (%) EMPREITADA:</v>
          </cell>
          <cell r="I4883">
            <v>0.45</v>
          </cell>
          <cell r="J4883">
            <v>0</v>
          </cell>
          <cell r="L4883">
            <v>0</v>
          </cell>
        </row>
        <row r="4884">
          <cell r="F4884" t="str">
            <v>BDI (%) EQUIPAMENTOS:</v>
          </cell>
          <cell r="I4884">
            <v>0.45</v>
          </cell>
          <cell r="J4884">
            <v>0</v>
          </cell>
        </row>
        <row r="4885">
          <cell r="F4885" t="str">
            <v>BDI (%) MÃO DE OBRA:</v>
          </cell>
          <cell r="I4885">
            <v>0.45</v>
          </cell>
          <cell r="J4885">
            <v>0.9</v>
          </cell>
        </row>
        <row r="4886">
          <cell r="F4886" t="str">
            <v>BDI (%) MATERIAL:</v>
          </cell>
          <cell r="J4886">
            <v>0</v>
          </cell>
        </row>
        <row r="4887">
          <cell r="F4887" t="str">
            <v>TOTAL TAXA:</v>
          </cell>
          <cell r="I4887">
            <v>0.45059140121409352</v>
          </cell>
          <cell r="J4887">
            <v>0.9</v>
          </cell>
        </row>
        <row r="4888">
          <cell r="C4888" t="str">
            <v>PREÇO TOTAL (c/ taxa):</v>
          </cell>
          <cell r="I4888">
            <v>1</v>
          </cell>
          <cell r="J4888">
            <v>1.9973749999999999</v>
          </cell>
        </row>
        <row r="4889">
          <cell r="C4889" t="str">
            <v>Obs.</v>
          </cell>
        </row>
        <row r="4893">
          <cell r="C4893" t="str">
            <v>cód - serv</v>
          </cell>
          <cell r="D4893" t="str">
            <v>Descrição</v>
          </cell>
          <cell r="F4893" t="str">
            <v>unidade</v>
          </cell>
          <cell r="G4893" t="str">
            <v>Quantidade do Serviço</v>
          </cell>
          <cell r="I4893" t="str">
            <v>Valor Unitario do Serviço</v>
          </cell>
          <cell r="K4893" t="str">
            <v>Valor Total</v>
          </cell>
        </row>
        <row r="4894">
          <cell r="C4894">
            <v>360208</v>
          </cell>
          <cell r="D4894" t="str">
            <v>GRADIL - BROCA DE CONCRETO ARMADO Ø 25,0CM</v>
          </cell>
          <cell r="E4894" t="e">
            <v>#NAME?</v>
          </cell>
          <cell r="F4894" t="str">
            <v>M</v>
          </cell>
          <cell r="G4894">
            <v>1413</v>
          </cell>
          <cell r="I4894">
            <v>57.595741340000004</v>
          </cell>
          <cell r="K4894">
            <v>81382.78251342001</v>
          </cell>
        </row>
        <row r="4896">
          <cell r="C4896" t="str">
            <v>cód - comp.</v>
          </cell>
          <cell r="D4896" t="str">
            <v>componentes</v>
          </cell>
          <cell r="E4896" t="str">
            <v>desig.</v>
          </cell>
          <cell r="F4896" t="str">
            <v>unidade</v>
          </cell>
          <cell r="G4896" t="str">
            <v>coef.</v>
          </cell>
          <cell r="H4896" t="str">
            <v>Valor Unitário</v>
          </cell>
          <cell r="I4896" t="str">
            <v>Valor unit. c/ BDI</v>
          </cell>
          <cell r="J4896" t="str">
            <v>Custo p/ Serv. X comp</v>
          </cell>
          <cell r="K4896" t="str">
            <v>Quant. Total x comp.</v>
          </cell>
          <cell r="L4896" t="str">
            <v>Quant. Total x comp.</v>
          </cell>
        </row>
        <row r="4897">
          <cell r="C4897">
            <v>1000032</v>
          </cell>
          <cell r="D4897" t="str">
            <v>Aço p/concreto armado CA-50 10mm Corte/Dobra NBR7480</v>
          </cell>
          <cell r="E4897" t="str">
            <v>MAT.</v>
          </cell>
          <cell r="F4897" t="str">
            <v>kg</v>
          </cell>
          <cell r="G4897">
            <v>1</v>
          </cell>
          <cell r="H4897">
            <v>4.67</v>
          </cell>
          <cell r="I4897">
            <v>4.67</v>
          </cell>
          <cell r="J4897">
            <v>4.67</v>
          </cell>
          <cell r="K4897">
            <v>1413</v>
          </cell>
          <cell r="L4897">
            <v>6598.71</v>
          </cell>
        </row>
        <row r="4898">
          <cell r="C4898">
            <v>1000108</v>
          </cell>
          <cell r="D4898" t="str">
            <v>Arame recozido simples número 18</v>
          </cell>
          <cell r="E4898" t="str">
            <v>MAT.</v>
          </cell>
          <cell r="F4898" t="str">
            <v>kg</v>
          </cell>
          <cell r="G4898">
            <v>0.01</v>
          </cell>
          <cell r="H4898">
            <v>5.43</v>
          </cell>
          <cell r="I4898">
            <v>5.43</v>
          </cell>
          <cell r="J4898">
            <v>5.4300000000000001E-2</v>
          </cell>
          <cell r="K4898">
            <v>14.13</v>
          </cell>
          <cell r="L4898">
            <v>76.725899999999996</v>
          </cell>
        </row>
        <row r="4899">
          <cell r="C4899">
            <v>1000111</v>
          </cell>
          <cell r="D4899" t="str">
            <v>Areia lavada média NBR7211</v>
          </cell>
          <cell r="E4899" t="str">
            <v>MAT.</v>
          </cell>
          <cell r="F4899" t="str">
            <v>m3</v>
          </cell>
          <cell r="G4899">
            <v>3.1899999999999998E-2</v>
          </cell>
          <cell r="H4899">
            <v>57</v>
          </cell>
          <cell r="I4899">
            <v>57</v>
          </cell>
          <cell r="J4899">
            <v>1.8182999999999998</v>
          </cell>
          <cell r="K4899">
            <v>45.07</v>
          </cell>
          <cell r="L4899">
            <v>2568.9900000000002</v>
          </cell>
        </row>
        <row r="4900">
          <cell r="C4900">
            <v>1001764</v>
          </cell>
          <cell r="D4900" t="str">
            <v>Pedra britada número 1 NBR7211</v>
          </cell>
          <cell r="E4900" t="str">
            <v>MAT.</v>
          </cell>
          <cell r="F4900" t="str">
            <v>m3</v>
          </cell>
          <cell r="G4900">
            <v>4.2900000000000001E-2</v>
          </cell>
          <cell r="H4900">
            <v>56.614599999999996</v>
          </cell>
          <cell r="I4900">
            <v>56.614599999999996</v>
          </cell>
          <cell r="J4900">
            <v>2.4287663399999997</v>
          </cell>
          <cell r="K4900">
            <v>60.62</v>
          </cell>
          <cell r="L4900">
            <v>3431.9770519999997</v>
          </cell>
        </row>
        <row r="4901">
          <cell r="C4901">
            <v>1005904</v>
          </cell>
          <cell r="D4901" t="str">
            <v>Cimento CP II E-32 50kg NBR11578</v>
          </cell>
          <cell r="E4901" t="str">
            <v>MAT.</v>
          </cell>
          <cell r="F4901" t="str">
            <v>kg</v>
          </cell>
          <cell r="G4901">
            <v>17.75</v>
          </cell>
          <cell r="H4901">
            <v>0.4</v>
          </cell>
          <cell r="I4901">
            <v>0.4</v>
          </cell>
          <cell r="J4901">
            <v>7.1000000000000005</v>
          </cell>
          <cell r="K4901">
            <v>25080.75</v>
          </cell>
          <cell r="L4901">
            <v>10032.300000000001</v>
          </cell>
        </row>
        <row r="4902">
          <cell r="C4902">
            <v>3000701</v>
          </cell>
          <cell r="D4902" t="str">
            <v>Fornecimento de mão de obra - pedreiro</v>
          </cell>
          <cell r="E4902" t="str">
            <v>M.O.</v>
          </cell>
          <cell r="F4902" t="str">
            <v>h</v>
          </cell>
          <cell r="G4902">
            <v>0.25</v>
          </cell>
          <cell r="H4902">
            <v>13.64</v>
          </cell>
          <cell r="I4902">
            <v>19.777999999999999</v>
          </cell>
          <cell r="J4902">
            <v>4.9444999999999997</v>
          </cell>
          <cell r="K4902">
            <v>353.25</v>
          </cell>
          <cell r="L4902">
            <v>6986.5784999999996</v>
          </cell>
        </row>
        <row r="4903">
          <cell r="C4903">
            <v>3000702</v>
          </cell>
          <cell r="D4903" t="str">
            <v>Fornecimento de mão de obra - servente</v>
          </cell>
          <cell r="E4903" t="str">
            <v>M.O.</v>
          </cell>
          <cell r="F4903" t="str">
            <v>h</v>
          </cell>
          <cell r="G4903">
            <v>2.2000000000000002</v>
          </cell>
          <cell r="H4903">
            <v>11.02</v>
          </cell>
          <cell r="I4903">
            <v>15.978999999999999</v>
          </cell>
          <cell r="J4903">
            <v>35.153800000000004</v>
          </cell>
          <cell r="K4903">
            <v>3108.6</v>
          </cell>
          <cell r="L4903">
            <v>49672.319399999993</v>
          </cell>
        </row>
        <row r="4904">
          <cell r="C4904" t="str">
            <v>M1129</v>
          </cell>
          <cell r="D4904" t="str">
            <v>ARMADOR</v>
          </cell>
          <cell r="E4904" t="str">
            <v>M.O.</v>
          </cell>
          <cell r="F4904" t="str">
            <v>h</v>
          </cell>
          <cell r="G4904">
            <v>7.0000000000000007E-2</v>
          </cell>
          <cell r="H4904">
            <v>14.05</v>
          </cell>
          <cell r="I4904">
            <v>20.372499999999999</v>
          </cell>
          <cell r="J4904">
            <v>1.426075</v>
          </cell>
          <cell r="K4904">
            <v>98.91</v>
          </cell>
          <cell r="L4904">
            <v>2015.0439749999998</v>
          </cell>
        </row>
        <row r="4905">
          <cell r="D4905">
            <v>0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  <cell r="J4905">
            <v>0</v>
          </cell>
          <cell r="K4905">
            <v>0</v>
          </cell>
          <cell r="L4905">
            <v>0</v>
          </cell>
        </row>
        <row r="4906">
          <cell r="D4906">
            <v>0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  <cell r="J4906">
            <v>0</v>
          </cell>
          <cell r="K4906">
            <v>0</v>
          </cell>
          <cell r="L4906">
            <v>0</v>
          </cell>
        </row>
        <row r="4907">
          <cell r="D4907">
            <v>0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  <cell r="J4907">
            <v>0</v>
          </cell>
          <cell r="K4907">
            <v>0</v>
          </cell>
          <cell r="L4907">
            <v>0</v>
          </cell>
        </row>
        <row r="4908">
          <cell r="D4908">
            <v>0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  <cell r="J4908">
            <v>0</v>
          </cell>
          <cell r="K4908">
            <v>0</v>
          </cell>
          <cell r="L4908">
            <v>0</v>
          </cell>
        </row>
        <row r="4909">
          <cell r="D4909">
            <v>0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  <cell r="J4909">
            <v>0</v>
          </cell>
          <cell r="K4909">
            <v>0</v>
          </cell>
          <cell r="L4909">
            <v>0</v>
          </cell>
        </row>
        <row r="4910">
          <cell r="D4910">
            <v>0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  <cell r="J4910">
            <v>0</v>
          </cell>
          <cell r="K4910">
            <v>0</v>
          </cell>
          <cell r="L4910">
            <v>0</v>
          </cell>
        </row>
        <row r="4911">
          <cell r="D4911">
            <v>0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  <cell r="J4911">
            <v>0</v>
          </cell>
          <cell r="K4911">
            <v>0</v>
          </cell>
          <cell r="L4911">
            <v>0</v>
          </cell>
        </row>
        <row r="4912">
          <cell r="D4912">
            <v>0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  <cell r="J4912">
            <v>0</v>
          </cell>
          <cell r="K4912">
            <v>0</v>
          </cell>
          <cell r="L4912">
            <v>0</v>
          </cell>
        </row>
        <row r="4913">
          <cell r="D4913">
            <v>0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  <cell r="J4913">
            <v>0</v>
          </cell>
          <cell r="K4913">
            <v>0</v>
          </cell>
          <cell r="L4913">
            <v>0</v>
          </cell>
        </row>
        <row r="4914">
          <cell r="D4914">
            <v>0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  <cell r="J4914">
            <v>0</v>
          </cell>
          <cell r="K4914">
            <v>0</v>
          </cell>
          <cell r="L4914">
            <v>0</v>
          </cell>
        </row>
        <row r="4915">
          <cell r="D4915">
            <v>0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  <cell r="J4915">
            <v>0</v>
          </cell>
          <cell r="K4915">
            <v>0</v>
          </cell>
          <cell r="L4915">
            <v>0</v>
          </cell>
        </row>
        <row r="4916">
          <cell r="D4916">
            <v>0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  <cell r="J4916">
            <v>0</v>
          </cell>
          <cell r="K4916">
            <v>0</v>
          </cell>
          <cell r="L4916">
            <v>0</v>
          </cell>
        </row>
        <row r="4917">
          <cell r="D4917">
            <v>0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  <cell r="J4917">
            <v>0</v>
          </cell>
          <cell r="K4917">
            <v>0</v>
          </cell>
          <cell r="L4917">
            <v>0</v>
          </cell>
        </row>
        <row r="4918">
          <cell r="D4918">
            <v>0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  <cell r="J4918">
            <v>0</v>
          </cell>
          <cell r="K4918">
            <v>0</v>
          </cell>
          <cell r="L4918">
            <v>0</v>
          </cell>
        </row>
        <row r="4919">
          <cell r="D4919">
            <v>0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  <cell r="J4919">
            <v>0</v>
          </cell>
          <cell r="K4919">
            <v>0</v>
          </cell>
          <cell r="L4919">
            <v>0</v>
          </cell>
        </row>
        <row r="4920">
          <cell r="D4920">
            <v>0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  <cell r="J4920">
            <v>0</v>
          </cell>
          <cell r="K4920">
            <v>0</v>
          </cell>
          <cell r="L4920">
            <v>0</v>
          </cell>
        </row>
        <row r="4921">
          <cell r="D4921">
            <v>0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  <cell r="J4921">
            <v>0</v>
          </cell>
          <cell r="K4921">
            <v>0</v>
          </cell>
          <cell r="L4921">
            <v>0</v>
          </cell>
        </row>
        <row r="4922">
          <cell r="D4922">
            <v>0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  <cell r="J4922">
            <v>0</v>
          </cell>
          <cell r="K4922">
            <v>0</v>
          </cell>
          <cell r="L4922">
            <v>0</v>
          </cell>
        </row>
        <row r="4923">
          <cell r="D4923">
            <v>0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  <cell r="J4923">
            <v>0</v>
          </cell>
          <cell r="K4923">
            <v>0</v>
          </cell>
          <cell r="L4923">
            <v>0</v>
          </cell>
        </row>
        <row r="4924">
          <cell r="D4924">
            <v>0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  <cell r="J4924">
            <v>0</v>
          </cell>
          <cell r="K4924">
            <v>0</v>
          </cell>
          <cell r="L4924">
            <v>0</v>
          </cell>
        </row>
        <row r="4925">
          <cell r="D4925">
            <v>0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  <cell r="J4925">
            <v>0</v>
          </cell>
          <cell r="K4925">
            <v>0</v>
          </cell>
          <cell r="L4925">
            <v>0</v>
          </cell>
        </row>
        <row r="4926">
          <cell r="F4926" t="str">
            <v>TOTAL (C/taxa):</v>
          </cell>
          <cell r="I4926">
            <v>0.67549684116975028</v>
          </cell>
          <cell r="J4926">
            <v>38.905741340000006</v>
          </cell>
          <cell r="L4926">
            <v>81382.644826999982</v>
          </cell>
        </row>
        <row r="4927">
          <cell r="F4927" t="str">
            <v>BDI (%) EMPREITADA:</v>
          </cell>
          <cell r="I4927">
            <v>0.45</v>
          </cell>
          <cell r="J4927">
            <v>0</v>
          </cell>
          <cell r="L4927">
            <v>-0.13768642002833076</v>
          </cell>
        </row>
        <row r="4928">
          <cell r="F4928" t="str">
            <v>BDI (%) EQUIPAMENTOS:</v>
          </cell>
          <cell r="I4928">
            <v>0.45</v>
          </cell>
          <cell r="J4928">
            <v>0</v>
          </cell>
        </row>
        <row r="4929">
          <cell r="F4929" t="str">
            <v>BDI (%) MÃO DE OBRA:</v>
          </cell>
          <cell r="I4929">
            <v>0.45</v>
          </cell>
          <cell r="J4929">
            <v>18.690000000000001</v>
          </cell>
        </row>
        <row r="4930">
          <cell r="F4930" t="str">
            <v>BDI (%) MATERIAL:</v>
          </cell>
          <cell r="J4930">
            <v>0</v>
          </cell>
        </row>
        <row r="4931">
          <cell r="F4931" t="str">
            <v>TOTAL TAXA:</v>
          </cell>
          <cell r="I4931">
            <v>0.32450315883024972</v>
          </cell>
          <cell r="J4931">
            <v>18.690000000000001</v>
          </cell>
        </row>
        <row r="4932">
          <cell r="C4932" t="str">
            <v>PREÇO TOTAL (c/ taxa):</v>
          </cell>
          <cell r="I4932">
            <v>1</v>
          </cell>
          <cell r="J4932">
            <v>57.595741340000004</v>
          </cell>
        </row>
        <row r="4933">
          <cell r="C4933" t="str">
            <v>Obs.</v>
          </cell>
        </row>
        <row r="4937">
          <cell r="C4937" t="str">
            <v>cód - serv</v>
          </cell>
          <cell r="D4937" t="str">
            <v>Descrição</v>
          </cell>
          <cell r="F4937" t="str">
            <v>unidade</v>
          </cell>
          <cell r="G4937" t="str">
            <v>Quantidade do Serviço</v>
          </cell>
          <cell r="I4937" t="str">
            <v>Valor Unitario do Serviço</v>
          </cell>
          <cell r="K4937" t="str">
            <v>Valor Total</v>
          </cell>
        </row>
        <row r="4938">
          <cell r="C4938">
            <v>360209</v>
          </cell>
          <cell r="D4938" t="str">
            <v>GRADIL - LASTRO DE BRITA 1</v>
          </cell>
          <cell r="E4938" t="e">
            <v>#NAME?</v>
          </cell>
          <cell r="F4938" t="str">
            <v>M3</v>
          </cell>
          <cell r="G4938">
            <v>37.68</v>
          </cell>
          <cell r="I4938">
            <v>61.442704999999997</v>
          </cell>
          <cell r="K4938">
            <v>2315.1611244000001</v>
          </cell>
        </row>
        <row r="4940">
          <cell r="C4940" t="str">
            <v>cód - comp.</v>
          </cell>
          <cell r="D4940" t="str">
            <v>componentes</v>
          </cell>
          <cell r="E4940" t="str">
            <v>desig.</v>
          </cell>
          <cell r="F4940" t="str">
            <v>unidade</v>
          </cell>
          <cell r="G4940" t="str">
            <v>coef.</v>
          </cell>
          <cell r="H4940" t="str">
            <v>Valor Unitário</v>
          </cell>
          <cell r="I4940" t="str">
            <v>Valor unit. c/ BDI</v>
          </cell>
          <cell r="J4940" t="str">
            <v>Custo p/ Serv. X comp</v>
          </cell>
          <cell r="K4940" t="str">
            <v>Quant. Total x comp.</v>
          </cell>
          <cell r="L4940" t="str">
            <v>Quant. Total x comp.</v>
          </cell>
        </row>
        <row r="4941">
          <cell r="C4941">
            <v>1001764</v>
          </cell>
          <cell r="D4941" t="str">
            <v>Pedra britada número 1 NBR7211</v>
          </cell>
          <cell r="E4941" t="str">
            <v>MAT.</v>
          </cell>
          <cell r="F4941" t="str">
            <v>m3</v>
          </cell>
          <cell r="G4941">
            <v>1.05</v>
          </cell>
          <cell r="H4941">
            <v>56.614599999999996</v>
          </cell>
          <cell r="I4941">
            <v>56.614599999999996</v>
          </cell>
          <cell r="J4941">
            <v>59.445329999999998</v>
          </cell>
          <cell r="K4941">
            <v>39.56</v>
          </cell>
          <cell r="L4941">
            <v>2239.6735760000001</v>
          </cell>
        </row>
        <row r="4942">
          <cell r="C4942">
            <v>3000702</v>
          </cell>
          <cell r="D4942" t="str">
            <v>Fornecimento de mão de obra - servente</v>
          </cell>
          <cell r="E4942" t="str">
            <v>M.O.</v>
          </cell>
          <cell r="F4942" t="str">
            <v>h</v>
          </cell>
          <cell r="G4942">
            <v>0.125</v>
          </cell>
          <cell r="H4942">
            <v>11.02</v>
          </cell>
          <cell r="I4942">
            <v>15.978999999999999</v>
          </cell>
          <cell r="J4942">
            <v>1.9973749999999999</v>
          </cell>
          <cell r="K4942">
            <v>4.71</v>
          </cell>
          <cell r="L4942">
            <v>75.261089999999996</v>
          </cell>
        </row>
        <row r="4943">
          <cell r="D4943">
            <v>0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  <cell r="J4943">
            <v>0</v>
          </cell>
          <cell r="K4943">
            <v>0</v>
          </cell>
          <cell r="L4943">
            <v>0</v>
          </cell>
        </row>
        <row r="4944">
          <cell r="D4944">
            <v>0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  <cell r="J4944">
            <v>0</v>
          </cell>
          <cell r="K4944">
            <v>0</v>
          </cell>
          <cell r="L4944">
            <v>0</v>
          </cell>
        </row>
        <row r="4945">
          <cell r="D4945">
            <v>0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  <cell r="J4945">
            <v>0</v>
          </cell>
          <cell r="K4945">
            <v>0</v>
          </cell>
          <cell r="L4945">
            <v>0</v>
          </cell>
        </row>
        <row r="4946">
          <cell r="D4946">
            <v>0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  <cell r="J4946">
            <v>0</v>
          </cell>
          <cell r="K4946">
            <v>0</v>
          </cell>
          <cell r="L4946">
            <v>0</v>
          </cell>
        </row>
        <row r="4947">
          <cell r="D4947">
            <v>0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  <cell r="J4947">
            <v>0</v>
          </cell>
          <cell r="K4947">
            <v>0</v>
          </cell>
          <cell r="L4947">
            <v>0</v>
          </cell>
        </row>
        <row r="4948">
          <cell r="D4948">
            <v>0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  <cell r="J4948">
            <v>0</v>
          </cell>
          <cell r="K4948">
            <v>0</v>
          </cell>
          <cell r="L4948">
            <v>0</v>
          </cell>
        </row>
        <row r="4949">
          <cell r="D4949">
            <v>0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  <cell r="J4949">
            <v>0</v>
          </cell>
          <cell r="K4949">
            <v>0</v>
          </cell>
          <cell r="L4949">
            <v>0</v>
          </cell>
        </row>
        <row r="4950">
          <cell r="D4950">
            <v>0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  <cell r="J4950">
            <v>0</v>
          </cell>
          <cell r="K4950">
            <v>0</v>
          </cell>
          <cell r="L4950">
            <v>0</v>
          </cell>
        </row>
        <row r="4951">
          <cell r="D4951">
            <v>0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  <cell r="J4951">
            <v>0</v>
          </cell>
          <cell r="K4951">
            <v>0</v>
          </cell>
          <cell r="L4951">
            <v>0</v>
          </cell>
        </row>
        <row r="4952">
          <cell r="D4952">
            <v>0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  <cell r="J4952">
            <v>0</v>
          </cell>
          <cell r="K4952">
            <v>0</v>
          </cell>
          <cell r="L4952">
            <v>0</v>
          </cell>
        </row>
        <row r="4953">
          <cell r="D4953">
            <v>0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  <cell r="J4953">
            <v>0</v>
          </cell>
          <cell r="K4953">
            <v>0</v>
          </cell>
          <cell r="L4953">
            <v>0</v>
          </cell>
        </row>
        <row r="4954">
          <cell r="D4954">
            <v>0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  <cell r="J4954">
            <v>0</v>
          </cell>
          <cell r="K4954">
            <v>0</v>
          </cell>
          <cell r="L4954">
            <v>0</v>
          </cell>
        </row>
        <row r="4955">
          <cell r="D4955">
            <v>0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  <cell r="J4955">
            <v>0</v>
          </cell>
          <cell r="K4955">
            <v>0</v>
          </cell>
          <cell r="L4955">
            <v>0</v>
          </cell>
        </row>
        <row r="4956">
          <cell r="D4956">
            <v>0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  <cell r="J4956">
            <v>0</v>
          </cell>
          <cell r="K4956">
            <v>0</v>
          </cell>
          <cell r="L4956">
            <v>0</v>
          </cell>
        </row>
        <row r="4957">
          <cell r="D4957">
            <v>0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  <cell r="J4957">
            <v>0</v>
          </cell>
          <cell r="K4957">
            <v>0</v>
          </cell>
          <cell r="L4957">
            <v>0</v>
          </cell>
        </row>
        <row r="4958">
          <cell r="D4958">
            <v>0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  <cell r="J4958">
            <v>0</v>
          </cell>
          <cell r="K4958">
            <v>0</v>
          </cell>
          <cell r="L4958">
            <v>0</v>
          </cell>
        </row>
        <row r="4959">
          <cell r="D4959">
            <v>0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  <cell r="J4959">
            <v>0</v>
          </cell>
          <cell r="K4959">
            <v>0</v>
          </cell>
          <cell r="L4959">
            <v>0</v>
          </cell>
        </row>
        <row r="4960">
          <cell r="D4960">
            <v>0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  <cell r="J4960">
            <v>0</v>
          </cell>
          <cell r="K4960">
            <v>0</v>
          </cell>
          <cell r="L4960">
            <v>0</v>
          </cell>
        </row>
        <row r="4961">
          <cell r="D4961">
            <v>0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  <cell r="J4961">
            <v>0</v>
          </cell>
          <cell r="K4961">
            <v>0</v>
          </cell>
          <cell r="L4961">
            <v>0</v>
          </cell>
        </row>
        <row r="4962">
          <cell r="D4962">
            <v>0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  <cell r="J4962">
            <v>0</v>
          </cell>
          <cell r="K4962">
            <v>0</v>
          </cell>
          <cell r="L4962">
            <v>0</v>
          </cell>
        </row>
        <row r="4963">
          <cell r="D4963">
            <v>0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  <cell r="J4963">
            <v>0</v>
          </cell>
          <cell r="K4963">
            <v>0</v>
          </cell>
          <cell r="L4963">
            <v>0</v>
          </cell>
        </row>
        <row r="4964">
          <cell r="D4964">
            <v>0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  <cell r="J4964">
            <v>0</v>
          </cell>
          <cell r="K4964">
            <v>0</v>
          </cell>
          <cell r="L4964">
            <v>0</v>
          </cell>
        </row>
        <row r="4965">
          <cell r="D4965">
            <v>0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  <cell r="J4965">
            <v>0</v>
          </cell>
          <cell r="K4965">
            <v>0</v>
          </cell>
          <cell r="L4965">
            <v>0</v>
          </cell>
        </row>
        <row r="4966">
          <cell r="D4966">
            <v>0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  <cell r="J4966">
            <v>0</v>
          </cell>
          <cell r="K4966">
            <v>0</v>
          </cell>
          <cell r="L4966">
            <v>0</v>
          </cell>
        </row>
        <row r="4967">
          <cell r="D4967">
            <v>0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  <cell r="J4967">
            <v>0</v>
          </cell>
          <cell r="K4967">
            <v>0</v>
          </cell>
          <cell r="L4967">
            <v>0</v>
          </cell>
        </row>
        <row r="4968">
          <cell r="D4968">
            <v>0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  <cell r="J4968">
            <v>0</v>
          </cell>
          <cell r="K4968">
            <v>0</v>
          </cell>
          <cell r="L4968">
            <v>0</v>
          </cell>
        </row>
        <row r="4969">
          <cell r="D4969">
            <v>0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  <cell r="J4969">
            <v>0</v>
          </cell>
          <cell r="K4969">
            <v>0</v>
          </cell>
          <cell r="L4969">
            <v>0</v>
          </cell>
        </row>
        <row r="4970">
          <cell r="F4970" t="str">
            <v>TOTAL (C/taxa):</v>
          </cell>
          <cell r="I4970">
            <v>0.98535220739386398</v>
          </cell>
          <cell r="J4970">
            <v>60.542704999999998</v>
          </cell>
          <cell r="L4970">
            <v>2314.9346660000001</v>
          </cell>
        </row>
        <row r="4971">
          <cell r="F4971" t="str">
            <v>BDI (%) EMPREITADA:</v>
          </cell>
          <cell r="I4971">
            <v>0.45</v>
          </cell>
          <cell r="J4971">
            <v>0</v>
          </cell>
          <cell r="L4971">
            <v>-0.22645839999995587</v>
          </cell>
        </row>
        <row r="4972">
          <cell r="F4972" t="str">
            <v>BDI (%) EQUIPAMENTOS:</v>
          </cell>
          <cell r="I4972">
            <v>0.45</v>
          </cell>
          <cell r="J4972">
            <v>0</v>
          </cell>
        </row>
        <row r="4973">
          <cell r="F4973" t="str">
            <v>BDI (%) MÃO DE OBRA:</v>
          </cell>
          <cell r="I4973">
            <v>0.45</v>
          </cell>
          <cell r="J4973">
            <v>0.9</v>
          </cell>
        </row>
        <row r="4974">
          <cell r="F4974" t="str">
            <v>BDI (%) MATERIAL:</v>
          </cell>
          <cell r="J4974">
            <v>0</v>
          </cell>
        </row>
        <row r="4975">
          <cell r="F4975" t="str">
            <v>TOTAL TAXA:</v>
          </cell>
          <cell r="I4975">
            <v>1.4647792606136075E-2</v>
          </cell>
          <cell r="J4975">
            <v>0.9</v>
          </cell>
        </row>
        <row r="4976">
          <cell r="C4976" t="str">
            <v>PREÇO TOTAL (c/ taxa):</v>
          </cell>
          <cell r="I4976">
            <v>1</v>
          </cell>
          <cell r="J4976">
            <v>61.442704999999997</v>
          </cell>
        </row>
        <row r="4977">
          <cell r="C4977" t="str">
            <v>Obs.</v>
          </cell>
        </row>
        <row r="4981">
          <cell r="C4981" t="str">
            <v>cód - serv</v>
          </cell>
          <cell r="D4981" t="str">
            <v>Descrição</v>
          </cell>
          <cell r="F4981" t="str">
            <v>unidade</v>
          </cell>
          <cell r="G4981" t="str">
            <v>Quantidade do Serviço</v>
          </cell>
          <cell r="I4981" t="str">
            <v>Valor Unitario do Serviço</v>
          </cell>
          <cell r="K4981" t="str">
            <v>Valor Total</v>
          </cell>
        </row>
        <row r="4982">
          <cell r="C4982">
            <v>360210</v>
          </cell>
          <cell r="D4982" t="str">
            <v>GRADIL - FORMAS DE TÁBUAS DE PINHO</v>
          </cell>
          <cell r="E4982" t="e">
            <v>#NAME?</v>
          </cell>
          <cell r="F4982" t="str">
            <v>M2</v>
          </cell>
          <cell r="G4982">
            <v>188.4</v>
          </cell>
          <cell r="I4982">
            <v>82.062399999999997</v>
          </cell>
          <cell r="K4982">
            <v>15460.55616</v>
          </cell>
        </row>
        <row r="4984">
          <cell r="C4984" t="str">
            <v>cód - comp.</v>
          </cell>
          <cell r="D4984" t="str">
            <v>componentes</v>
          </cell>
          <cell r="E4984" t="str">
            <v>desig.</v>
          </cell>
          <cell r="F4984" t="str">
            <v>unidade</v>
          </cell>
          <cell r="G4984" t="str">
            <v>coef.</v>
          </cell>
          <cell r="H4984" t="str">
            <v>Valor Unitário</v>
          </cell>
          <cell r="I4984" t="str">
            <v>Valor unit. c/ BDI</v>
          </cell>
          <cell r="J4984" t="str">
            <v>Custo p/ Serv. X comp</v>
          </cell>
          <cell r="K4984" t="str">
            <v>Quant. Total x comp.</v>
          </cell>
          <cell r="L4984" t="str">
            <v>Quant. Total x comp.</v>
          </cell>
        </row>
        <row r="4985">
          <cell r="C4985">
            <v>1001904</v>
          </cell>
          <cell r="D4985" t="str">
            <v>PREGO ARDOX C/CAB. 18jpX30lpp (2 3/4polX10bwg)</v>
          </cell>
          <cell r="E4985" t="str">
            <v>MAT.</v>
          </cell>
          <cell r="F4985" t="str">
            <v>kg</v>
          </cell>
          <cell r="G4985">
            <v>0.16</v>
          </cell>
          <cell r="H4985">
            <v>5.67</v>
          </cell>
          <cell r="I4985">
            <v>5.67</v>
          </cell>
          <cell r="J4985">
            <v>0.90720000000000001</v>
          </cell>
          <cell r="K4985">
            <v>30.14</v>
          </cell>
          <cell r="L4985">
            <v>170.8938</v>
          </cell>
        </row>
        <row r="4986">
          <cell r="C4986">
            <v>1014667</v>
          </cell>
          <cell r="D4986" t="str">
            <v>Tabua Pinus Aparelhado 2,3Cmx30Cm</v>
          </cell>
          <cell r="E4986" t="str">
            <v>MAT.</v>
          </cell>
          <cell r="F4986" t="str">
            <v>m2</v>
          </cell>
          <cell r="G4986">
            <v>0.9</v>
          </cell>
          <cell r="H4986">
            <v>13</v>
          </cell>
          <cell r="I4986">
            <v>13</v>
          </cell>
          <cell r="J4986">
            <v>11.700000000000001</v>
          </cell>
          <cell r="K4986">
            <v>169.56</v>
          </cell>
          <cell r="L4986">
            <v>2204.2800000000002</v>
          </cell>
        </row>
        <row r="4987">
          <cell r="C4987">
            <v>1010836</v>
          </cell>
          <cell r="D4987" t="str">
            <v>Caibro de Pinus 3x3"</v>
          </cell>
          <cell r="E4987" t="str">
            <v>MAT.</v>
          </cell>
          <cell r="F4987" t="str">
            <v>m</v>
          </cell>
          <cell r="G4987">
            <v>2.4</v>
          </cell>
          <cell r="H4987">
            <v>3.85</v>
          </cell>
          <cell r="I4987">
            <v>3.85</v>
          </cell>
          <cell r="J4987">
            <v>9.24</v>
          </cell>
          <cell r="K4987">
            <v>452.16</v>
          </cell>
          <cell r="L4987">
            <v>1740.816</v>
          </cell>
        </row>
        <row r="4988">
          <cell r="C4988">
            <v>1012321</v>
          </cell>
          <cell r="D4988" t="str">
            <v>RIPA PINHO DO PARANÁ 1POL x 15CM</v>
          </cell>
          <cell r="E4988" t="str">
            <v>MAT.</v>
          </cell>
          <cell r="F4988" t="str">
            <v>m</v>
          </cell>
          <cell r="G4988">
            <v>1.4</v>
          </cell>
          <cell r="H4988">
            <v>2.0099999999999998</v>
          </cell>
          <cell r="I4988">
            <v>2.0099999999999998</v>
          </cell>
          <cell r="J4988">
            <v>2.8139999999999996</v>
          </cell>
          <cell r="K4988">
            <v>263.76</v>
          </cell>
          <cell r="L4988">
            <v>530.15759999999989</v>
          </cell>
        </row>
        <row r="4989">
          <cell r="C4989">
            <v>1014430</v>
          </cell>
          <cell r="D4989" t="str">
            <v>DESMOLDANTE 18L SEPAROL METAL</v>
          </cell>
          <cell r="E4989" t="str">
            <v>MAT.</v>
          </cell>
          <cell r="F4989" t="str">
            <v>gl</v>
          </cell>
          <cell r="G4989">
            <v>0.05</v>
          </cell>
          <cell r="H4989">
            <v>3.8</v>
          </cell>
          <cell r="I4989">
            <v>3.8</v>
          </cell>
          <cell r="J4989">
            <v>0.19</v>
          </cell>
          <cell r="K4989">
            <v>9.42</v>
          </cell>
          <cell r="L4989">
            <v>35.795999999999999</v>
          </cell>
        </row>
        <row r="4990">
          <cell r="C4990">
            <v>3000700</v>
          </cell>
          <cell r="D4990" t="str">
            <v>Fornecimento de mão de obra - carpinteiro</v>
          </cell>
          <cell r="E4990" t="str">
            <v>M.O.</v>
          </cell>
          <cell r="F4990" t="str">
            <v>h</v>
          </cell>
          <cell r="G4990">
            <v>1.6</v>
          </cell>
          <cell r="H4990">
            <v>13.64</v>
          </cell>
          <cell r="I4990">
            <v>19.777999999999999</v>
          </cell>
          <cell r="J4990">
            <v>31.6448</v>
          </cell>
          <cell r="K4990">
            <v>301.44</v>
          </cell>
          <cell r="L4990">
            <v>5961.8803199999993</v>
          </cell>
        </row>
        <row r="4991">
          <cell r="C4991">
            <v>3000702</v>
          </cell>
          <cell r="D4991" t="str">
            <v>Fornecimento de mão de obra - servente</v>
          </cell>
          <cell r="E4991" t="str">
            <v>M.O.</v>
          </cell>
          <cell r="F4991" t="str">
            <v>h</v>
          </cell>
          <cell r="G4991">
            <v>1.6</v>
          </cell>
          <cell r="H4991">
            <v>11.02</v>
          </cell>
          <cell r="I4991">
            <v>15.978999999999999</v>
          </cell>
          <cell r="J4991">
            <v>25.566400000000002</v>
          </cell>
          <cell r="K4991">
            <v>301.44</v>
          </cell>
          <cell r="L4991">
            <v>4816.7097599999997</v>
          </cell>
        </row>
        <row r="4992">
          <cell r="D4992">
            <v>0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  <cell r="J4992">
            <v>0</v>
          </cell>
          <cell r="K4992">
            <v>0</v>
          </cell>
          <cell r="L4992">
            <v>0</v>
          </cell>
        </row>
        <row r="4993">
          <cell r="D4993">
            <v>0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  <cell r="J4993">
            <v>0</v>
          </cell>
          <cell r="K4993">
            <v>0</v>
          </cell>
          <cell r="L4993">
            <v>0</v>
          </cell>
        </row>
        <row r="4994">
          <cell r="D4994">
            <v>0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  <cell r="J4994">
            <v>0</v>
          </cell>
          <cell r="K4994">
            <v>0</v>
          </cell>
          <cell r="L4994">
            <v>0</v>
          </cell>
        </row>
        <row r="4995">
          <cell r="D4995">
            <v>0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  <cell r="J4995">
            <v>0</v>
          </cell>
          <cell r="K4995">
            <v>0</v>
          </cell>
          <cell r="L4995">
            <v>0</v>
          </cell>
        </row>
        <row r="4996">
          <cell r="D4996">
            <v>0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  <cell r="J4996">
            <v>0</v>
          </cell>
          <cell r="K4996">
            <v>0</v>
          </cell>
          <cell r="L4996">
            <v>0</v>
          </cell>
        </row>
        <row r="4997">
          <cell r="D4997">
            <v>0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  <cell r="J4997">
            <v>0</v>
          </cell>
          <cell r="K4997">
            <v>0</v>
          </cell>
          <cell r="L4997">
            <v>0</v>
          </cell>
        </row>
        <row r="4998">
          <cell r="D4998">
            <v>0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  <cell r="J4998">
            <v>0</v>
          </cell>
          <cell r="K4998">
            <v>0</v>
          </cell>
          <cell r="L4998">
            <v>0</v>
          </cell>
        </row>
        <row r="4999">
          <cell r="D4999">
            <v>0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  <cell r="J4999">
            <v>0</v>
          </cell>
          <cell r="K4999">
            <v>0</v>
          </cell>
          <cell r="L4999">
            <v>0</v>
          </cell>
        </row>
        <row r="5000">
          <cell r="D5000">
            <v>0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  <cell r="J5000">
            <v>0</v>
          </cell>
          <cell r="K5000">
            <v>0</v>
          </cell>
          <cell r="L5000">
            <v>0</v>
          </cell>
        </row>
        <row r="5001">
          <cell r="D5001">
            <v>0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  <cell r="J5001">
            <v>0</v>
          </cell>
          <cell r="K5001">
            <v>0</v>
          </cell>
          <cell r="L5001">
            <v>0</v>
          </cell>
        </row>
        <row r="5002">
          <cell r="D5002">
            <v>0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  <cell r="J5002">
            <v>0</v>
          </cell>
          <cell r="K5002">
            <v>0</v>
          </cell>
          <cell r="L5002">
            <v>0</v>
          </cell>
        </row>
        <row r="5003">
          <cell r="D5003">
            <v>0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  <cell r="J5003">
            <v>0</v>
          </cell>
          <cell r="K5003">
            <v>0</v>
          </cell>
          <cell r="L5003">
            <v>0</v>
          </cell>
        </row>
        <row r="5004">
          <cell r="D5004">
            <v>0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  <cell r="J5004">
            <v>0</v>
          </cell>
          <cell r="K5004">
            <v>0</v>
          </cell>
          <cell r="L5004">
            <v>0</v>
          </cell>
        </row>
        <row r="5005">
          <cell r="D5005">
            <v>0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  <cell r="J5005">
            <v>0</v>
          </cell>
          <cell r="K5005">
            <v>0</v>
          </cell>
          <cell r="L5005">
            <v>0</v>
          </cell>
        </row>
        <row r="5006">
          <cell r="D5006">
            <v>0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  <cell r="J5006">
            <v>0</v>
          </cell>
          <cell r="K5006">
            <v>0</v>
          </cell>
          <cell r="L5006">
            <v>0</v>
          </cell>
        </row>
        <row r="5007">
          <cell r="D5007">
            <v>0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  <cell r="J5007">
            <v>0</v>
          </cell>
          <cell r="K5007">
            <v>0</v>
          </cell>
          <cell r="L5007">
            <v>0</v>
          </cell>
        </row>
        <row r="5008">
          <cell r="D5008">
            <v>0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  <cell r="J5008">
            <v>0</v>
          </cell>
          <cell r="K5008">
            <v>0</v>
          </cell>
          <cell r="L5008">
            <v>0</v>
          </cell>
        </row>
        <row r="5009">
          <cell r="D5009">
            <v>0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  <cell r="J5009">
            <v>0</v>
          </cell>
          <cell r="K5009">
            <v>0</v>
          </cell>
          <cell r="L5009">
            <v>0</v>
          </cell>
        </row>
        <row r="5010">
          <cell r="D5010">
            <v>0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  <cell r="J5010">
            <v>0</v>
          </cell>
          <cell r="K5010">
            <v>0</v>
          </cell>
          <cell r="L5010">
            <v>0</v>
          </cell>
        </row>
        <row r="5011">
          <cell r="D5011">
            <v>0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  <cell r="J5011">
            <v>0</v>
          </cell>
          <cell r="K5011">
            <v>0</v>
          </cell>
          <cell r="L5011">
            <v>0</v>
          </cell>
        </row>
        <row r="5012">
          <cell r="D5012">
            <v>0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  <cell r="J5012">
            <v>0</v>
          </cell>
          <cell r="K5012">
            <v>0</v>
          </cell>
          <cell r="L5012">
            <v>0</v>
          </cell>
        </row>
        <row r="5013">
          <cell r="D5013">
            <v>0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  <cell r="J5013">
            <v>0</v>
          </cell>
          <cell r="K5013">
            <v>0</v>
          </cell>
          <cell r="L5013">
            <v>0</v>
          </cell>
        </row>
        <row r="5014">
          <cell r="F5014" t="str">
            <v>TOTAL (C/taxa):</v>
          </cell>
          <cell r="I5014">
            <v>0.68621439294975528</v>
          </cell>
          <cell r="J5014">
            <v>56.312399999999997</v>
          </cell>
          <cell r="L5014">
            <v>15460.53348</v>
          </cell>
        </row>
        <row r="5015">
          <cell r="F5015" t="str">
            <v>BDI (%) EMPREITADA:</v>
          </cell>
          <cell r="I5015">
            <v>0.45</v>
          </cell>
          <cell r="J5015">
            <v>0</v>
          </cell>
          <cell r="L5015">
            <v>-2.2680000000036671E-2</v>
          </cell>
        </row>
        <row r="5016">
          <cell r="F5016" t="str">
            <v>BDI (%) EQUIPAMENTOS:</v>
          </cell>
          <cell r="I5016">
            <v>0.45</v>
          </cell>
          <cell r="J5016">
            <v>0</v>
          </cell>
        </row>
        <row r="5017">
          <cell r="F5017" t="str">
            <v>BDI (%) MÃO DE OBRA:</v>
          </cell>
          <cell r="I5017">
            <v>0.45</v>
          </cell>
          <cell r="J5017">
            <v>25.75</v>
          </cell>
        </row>
        <row r="5018">
          <cell r="F5018" t="str">
            <v>BDI (%) MATERIAL:</v>
          </cell>
          <cell r="J5018">
            <v>0</v>
          </cell>
        </row>
        <row r="5019">
          <cell r="F5019" t="str">
            <v>TOTAL TAXA:</v>
          </cell>
          <cell r="I5019">
            <v>0.31378560705024472</v>
          </cell>
          <cell r="J5019">
            <v>25.75</v>
          </cell>
        </row>
        <row r="5020">
          <cell r="C5020" t="str">
            <v>PREÇO TOTAL (c/ taxa):</v>
          </cell>
          <cell r="I5020">
            <v>1</v>
          </cell>
          <cell r="J5020">
            <v>82.062399999999997</v>
          </cell>
        </row>
        <row r="5021">
          <cell r="C5021" t="str">
            <v>Obs.</v>
          </cell>
        </row>
        <row r="5025">
          <cell r="C5025" t="str">
            <v>cód - serv</v>
          </cell>
          <cell r="D5025" t="str">
            <v>Descrição</v>
          </cell>
          <cell r="F5025" t="str">
            <v>unidade</v>
          </cell>
          <cell r="G5025" t="str">
            <v>Quantidade do Serviço</v>
          </cell>
          <cell r="I5025" t="str">
            <v>Valor Unitario do Serviço</v>
          </cell>
          <cell r="K5025" t="str">
            <v>Valor Total</v>
          </cell>
        </row>
        <row r="5026">
          <cell r="C5026">
            <v>360211</v>
          </cell>
          <cell r="D5026" t="str">
            <v>GRADIL - ARMAÇÃO:-AÇO CA 50 (FUNDAÇÕES)</v>
          </cell>
          <cell r="E5026" t="e">
            <v>#NAME?</v>
          </cell>
          <cell r="F5026" t="str">
            <v>KG</v>
          </cell>
          <cell r="G5026">
            <v>3014.4</v>
          </cell>
          <cell r="I5026">
            <v>8.1107875000000007</v>
          </cell>
          <cell r="K5026">
            <v>24449.157840000003</v>
          </cell>
        </row>
        <row r="5028">
          <cell r="C5028" t="str">
            <v>cód - comp.</v>
          </cell>
          <cell r="D5028" t="str">
            <v>componentes</v>
          </cell>
          <cell r="E5028" t="str">
            <v>desig.</v>
          </cell>
          <cell r="F5028" t="str">
            <v>unidade</v>
          </cell>
          <cell r="G5028" t="str">
            <v>coef.</v>
          </cell>
          <cell r="H5028" t="str">
            <v>Valor Unitário</v>
          </cell>
          <cell r="I5028" t="str">
            <v>Valor unit. c/ BDI</v>
          </cell>
          <cell r="J5028" t="str">
            <v>Custo p/ Serv. X comp</v>
          </cell>
          <cell r="K5028" t="str">
            <v>Quant. Total x comp.</v>
          </cell>
          <cell r="L5028" t="str">
            <v>Quant. Total x comp.</v>
          </cell>
        </row>
        <row r="5029">
          <cell r="C5029">
            <v>1000032</v>
          </cell>
          <cell r="D5029" t="str">
            <v>Aço p/concreto armado CA-50 10mm Corte/Dobra NBR7480</v>
          </cell>
          <cell r="E5029" t="str">
            <v>MAT.</v>
          </cell>
          <cell r="F5029" t="str">
            <v>kg</v>
          </cell>
          <cell r="G5029">
            <v>1.05</v>
          </cell>
          <cell r="H5029">
            <v>4.67</v>
          </cell>
          <cell r="I5029">
            <v>4.67</v>
          </cell>
          <cell r="J5029">
            <v>4.9035000000000002</v>
          </cell>
          <cell r="K5029">
            <v>3165.12</v>
          </cell>
          <cell r="L5029">
            <v>14781.1104</v>
          </cell>
        </row>
        <row r="5030">
          <cell r="C5030">
            <v>1000108</v>
          </cell>
          <cell r="D5030" t="str">
            <v>Arame recozido simples número 18</v>
          </cell>
          <cell r="E5030" t="str">
            <v>MAT.</v>
          </cell>
          <cell r="F5030" t="str">
            <v>kg</v>
          </cell>
          <cell r="G5030">
            <v>1.4999999999999999E-2</v>
          </cell>
          <cell r="H5030">
            <v>5.43</v>
          </cell>
          <cell r="I5030">
            <v>5.43</v>
          </cell>
          <cell r="J5030">
            <v>8.1449999999999995E-2</v>
          </cell>
          <cell r="K5030">
            <v>45.22</v>
          </cell>
          <cell r="L5030">
            <v>245.54459999999997</v>
          </cell>
        </row>
        <row r="5031">
          <cell r="C5031">
            <v>3000702</v>
          </cell>
          <cell r="D5031" t="str">
            <v>Fornecimento de mão de obra - servente</v>
          </cell>
          <cell r="E5031" t="str">
            <v>M.O.</v>
          </cell>
          <cell r="F5031" t="str">
            <v>h</v>
          </cell>
          <cell r="G5031">
            <v>0.1</v>
          </cell>
          <cell r="H5031">
            <v>11.02</v>
          </cell>
          <cell r="I5031">
            <v>15.978999999999999</v>
          </cell>
          <cell r="J5031">
            <v>1.5979000000000001</v>
          </cell>
          <cell r="K5031">
            <v>301.44</v>
          </cell>
          <cell r="L5031">
            <v>4816.7097599999997</v>
          </cell>
        </row>
        <row r="5032">
          <cell r="C5032" t="str">
            <v>M1129</v>
          </cell>
          <cell r="D5032" t="str">
            <v>ARMADOR</v>
          </cell>
          <cell r="E5032" t="str">
            <v>M.O.</v>
          </cell>
          <cell r="F5032" t="str">
            <v>h</v>
          </cell>
          <cell r="G5032">
            <v>7.4999999999999997E-2</v>
          </cell>
          <cell r="H5032">
            <v>14.05</v>
          </cell>
          <cell r="I5032">
            <v>20.372499999999999</v>
          </cell>
          <cell r="J5032">
            <v>1.5279374999999999</v>
          </cell>
          <cell r="K5032">
            <v>226.08</v>
          </cell>
          <cell r="L5032">
            <v>4605.8148000000001</v>
          </cell>
        </row>
        <row r="5033">
          <cell r="D5033">
            <v>0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  <cell r="J5033">
            <v>0</v>
          </cell>
          <cell r="K5033">
            <v>0</v>
          </cell>
          <cell r="L5033">
            <v>0</v>
          </cell>
        </row>
        <row r="5034">
          <cell r="D5034">
            <v>0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  <cell r="L5034">
            <v>0</v>
          </cell>
        </row>
        <row r="5035">
          <cell r="D5035">
            <v>0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  <cell r="J5035">
            <v>0</v>
          </cell>
          <cell r="K5035">
            <v>0</v>
          </cell>
          <cell r="L5035">
            <v>0</v>
          </cell>
        </row>
        <row r="5036">
          <cell r="D5036">
            <v>0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  <cell r="J5036">
            <v>0</v>
          </cell>
          <cell r="K5036">
            <v>0</v>
          </cell>
          <cell r="L5036">
            <v>0</v>
          </cell>
        </row>
        <row r="5037">
          <cell r="D5037">
            <v>0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  <cell r="J5037">
            <v>0</v>
          </cell>
          <cell r="K5037">
            <v>0</v>
          </cell>
          <cell r="L5037">
            <v>0</v>
          </cell>
        </row>
        <row r="5038">
          <cell r="D5038">
            <v>0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  <cell r="J5038">
            <v>0</v>
          </cell>
          <cell r="K5038">
            <v>0</v>
          </cell>
          <cell r="L5038">
            <v>0</v>
          </cell>
        </row>
        <row r="5039">
          <cell r="D5039">
            <v>0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  <cell r="J5039">
            <v>0</v>
          </cell>
          <cell r="K5039">
            <v>0</v>
          </cell>
          <cell r="L5039">
            <v>0</v>
          </cell>
        </row>
        <row r="5040">
          <cell r="D5040">
            <v>0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  <cell r="J5040">
            <v>0</v>
          </cell>
          <cell r="K5040">
            <v>0</v>
          </cell>
          <cell r="L5040">
            <v>0</v>
          </cell>
        </row>
        <row r="5041">
          <cell r="D5041">
            <v>0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  <cell r="J5041">
            <v>0</v>
          </cell>
          <cell r="K5041">
            <v>0</v>
          </cell>
          <cell r="L5041">
            <v>0</v>
          </cell>
        </row>
        <row r="5042">
          <cell r="D5042">
            <v>0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  <cell r="J5042">
            <v>0</v>
          </cell>
          <cell r="K5042">
            <v>0</v>
          </cell>
          <cell r="L5042">
            <v>0</v>
          </cell>
        </row>
        <row r="5043">
          <cell r="D5043">
            <v>0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  <cell r="J5043">
            <v>0</v>
          </cell>
          <cell r="K5043">
            <v>0</v>
          </cell>
          <cell r="L5043">
            <v>0</v>
          </cell>
        </row>
        <row r="5044">
          <cell r="D5044">
            <v>0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  <cell r="J5044">
            <v>0</v>
          </cell>
          <cell r="K5044">
            <v>0</v>
          </cell>
          <cell r="L5044">
            <v>0</v>
          </cell>
        </row>
        <row r="5045">
          <cell r="D5045">
            <v>0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  <cell r="J5045">
            <v>0</v>
          </cell>
          <cell r="K5045">
            <v>0</v>
          </cell>
          <cell r="L5045">
            <v>0</v>
          </cell>
        </row>
        <row r="5046">
          <cell r="D5046">
            <v>0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  <cell r="J5046">
            <v>0</v>
          </cell>
          <cell r="K5046">
            <v>0</v>
          </cell>
          <cell r="L5046">
            <v>0</v>
          </cell>
        </row>
        <row r="5047">
          <cell r="D5047">
            <v>0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  <cell r="J5047">
            <v>0</v>
          </cell>
          <cell r="K5047">
            <v>0</v>
          </cell>
          <cell r="L5047">
            <v>0</v>
          </cell>
        </row>
        <row r="5048">
          <cell r="D5048">
            <v>0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  <cell r="J5048">
            <v>0</v>
          </cell>
          <cell r="K5048">
            <v>0</v>
          </cell>
          <cell r="L5048">
            <v>0</v>
          </cell>
        </row>
        <row r="5049">
          <cell r="D5049">
            <v>0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  <cell r="J5049">
            <v>0</v>
          </cell>
          <cell r="K5049">
            <v>0</v>
          </cell>
          <cell r="L5049">
            <v>0</v>
          </cell>
        </row>
        <row r="5050">
          <cell r="D5050">
            <v>0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  <cell r="J5050">
            <v>0</v>
          </cell>
          <cell r="K5050">
            <v>0</v>
          </cell>
          <cell r="L5050">
            <v>0</v>
          </cell>
        </row>
        <row r="5051">
          <cell r="D5051">
            <v>0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  <cell r="J5051">
            <v>0</v>
          </cell>
          <cell r="K5051">
            <v>0</v>
          </cell>
          <cell r="L5051">
            <v>0</v>
          </cell>
        </row>
        <row r="5052">
          <cell r="D5052">
            <v>0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  <cell r="J5052">
            <v>0</v>
          </cell>
          <cell r="K5052">
            <v>0</v>
          </cell>
          <cell r="L5052">
            <v>0</v>
          </cell>
        </row>
        <row r="5053">
          <cell r="D5053">
            <v>0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  <cell r="J5053">
            <v>0</v>
          </cell>
          <cell r="K5053">
            <v>0</v>
          </cell>
          <cell r="L5053">
            <v>0</v>
          </cell>
        </row>
        <row r="5054">
          <cell r="D5054">
            <v>0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  <cell r="J5054">
            <v>0</v>
          </cell>
          <cell r="K5054">
            <v>0</v>
          </cell>
          <cell r="L5054">
            <v>0</v>
          </cell>
        </row>
        <row r="5055">
          <cell r="D5055">
            <v>0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  <cell r="J5055">
            <v>0</v>
          </cell>
          <cell r="K5055">
            <v>0</v>
          </cell>
          <cell r="L5055">
            <v>0</v>
          </cell>
        </row>
        <row r="5056">
          <cell r="D5056">
            <v>0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  <cell r="J5056">
            <v>0</v>
          </cell>
          <cell r="K5056">
            <v>0</v>
          </cell>
          <cell r="L5056">
            <v>0</v>
          </cell>
        </row>
        <row r="5057">
          <cell r="D5057">
            <v>0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  <cell r="J5057">
            <v>0</v>
          </cell>
          <cell r="K5057">
            <v>0</v>
          </cell>
          <cell r="L5057">
            <v>0</v>
          </cell>
        </row>
        <row r="5058">
          <cell r="F5058" t="str">
            <v>TOTAL (C/taxa):</v>
          </cell>
          <cell r="I5058">
            <v>0.82615744772008881</v>
          </cell>
          <cell r="J5058">
            <v>6.7007875000000006</v>
          </cell>
          <cell r="L5058">
            <v>24449.179559999997</v>
          </cell>
        </row>
        <row r="5059">
          <cell r="F5059" t="str">
            <v>BDI (%) EMPREITADA:</v>
          </cell>
          <cell r="I5059">
            <v>0.45</v>
          </cell>
          <cell r="J5059">
            <v>0</v>
          </cell>
          <cell r="L5059">
            <v>2.1719999993365491E-2</v>
          </cell>
        </row>
        <row r="5060">
          <cell r="F5060" t="str">
            <v>BDI (%) EQUIPAMENTOS:</v>
          </cell>
          <cell r="I5060">
            <v>0.45</v>
          </cell>
          <cell r="J5060">
            <v>0</v>
          </cell>
        </row>
        <row r="5061">
          <cell r="F5061" t="str">
            <v>BDI (%) MÃO DE OBRA:</v>
          </cell>
          <cell r="I5061">
            <v>0.45</v>
          </cell>
          <cell r="J5061">
            <v>1.41</v>
          </cell>
        </row>
        <row r="5062">
          <cell r="F5062" t="str">
            <v>BDI (%) MATERIAL:</v>
          </cell>
          <cell r="J5062">
            <v>0</v>
          </cell>
        </row>
        <row r="5063">
          <cell r="F5063" t="str">
            <v>TOTAL TAXA:</v>
          </cell>
          <cell r="I5063">
            <v>0.17384255227991113</v>
          </cell>
          <cell r="J5063">
            <v>1.41</v>
          </cell>
        </row>
        <row r="5064">
          <cell r="C5064" t="str">
            <v>PREÇO TOTAL (c/ taxa):</v>
          </cell>
          <cell r="I5064">
            <v>1</v>
          </cell>
          <cell r="J5064">
            <v>8.1107875000000007</v>
          </cell>
        </row>
        <row r="5065">
          <cell r="C5065" t="str">
            <v>Obs.</v>
          </cell>
        </row>
        <row r="5069">
          <cell r="C5069" t="str">
            <v>cód - serv</v>
          </cell>
          <cell r="D5069" t="str">
            <v>Descrição</v>
          </cell>
          <cell r="F5069" t="str">
            <v>unidade</v>
          </cell>
          <cell r="G5069" t="str">
            <v>Quantidade do Serviço</v>
          </cell>
          <cell r="I5069" t="str">
            <v>Valor Unitario do Serviço</v>
          </cell>
          <cell r="K5069" t="str">
            <v>Valor Total</v>
          </cell>
        </row>
        <row r="5070">
          <cell r="C5070">
            <v>360212</v>
          </cell>
          <cell r="D5070" t="str">
            <v>GRADIL - CONCRETO USINADO (COMERCIAL) FCK=20MPA:-COM LANÇAMENTO</v>
          </cell>
          <cell r="E5070" t="e">
            <v>#NAME?</v>
          </cell>
          <cell r="F5070" t="str">
            <v>M3</v>
          </cell>
          <cell r="G5070">
            <v>75.36</v>
          </cell>
          <cell r="I5070">
            <v>565.93000000000006</v>
          </cell>
          <cell r="K5070">
            <v>42648.484800000006</v>
          </cell>
        </row>
        <row r="5072">
          <cell r="C5072" t="str">
            <v>cód - comp.</v>
          </cell>
          <cell r="D5072" t="str">
            <v>componentes</v>
          </cell>
          <cell r="E5072" t="str">
            <v>desig.</v>
          </cell>
          <cell r="F5072" t="str">
            <v>unidade</v>
          </cell>
          <cell r="G5072" t="str">
            <v>coef.</v>
          </cell>
          <cell r="H5072" t="str">
            <v>Valor Unitário</v>
          </cell>
          <cell r="I5072" t="str">
            <v>Valor unit. c/ BDI</v>
          </cell>
          <cell r="J5072" t="str">
            <v>Custo p/ Serv. X comp</v>
          </cell>
          <cell r="K5072" t="str">
            <v>Quant. Total x comp.</v>
          </cell>
          <cell r="L5072" t="str">
            <v>Quant. Total x comp.</v>
          </cell>
        </row>
        <row r="5073">
          <cell r="C5073">
            <v>3000701</v>
          </cell>
          <cell r="D5073" t="str">
            <v>Fornecimento de mão de obra - pedreiro</v>
          </cell>
          <cell r="E5073" t="str">
            <v>M.O.</v>
          </cell>
          <cell r="F5073" t="str">
            <v>h</v>
          </cell>
          <cell r="G5073">
            <v>2</v>
          </cell>
          <cell r="H5073">
            <v>13.64</v>
          </cell>
          <cell r="I5073">
            <v>19.777999999999999</v>
          </cell>
          <cell r="J5073">
            <v>39.555999999999997</v>
          </cell>
          <cell r="K5073">
            <v>150.72</v>
          </cell>
          <cell r="L5073">
            <v>2980.9401599999997</v>
          </cell>
        </row>
        <row r="5074">
          <cell r="C5074">
            <v>3000702</v>
          </cell>
          <cell r="D5074" t="str">
            <v>Fornecimento de mão de obra - servente</v>
          </cell>
          <cell r="E5074" t="str">
            <v>M.O.</v>
          </cell>
          <cell r="F5074" t="str">
            <v>h</v>
          </cell>
          <cell r="G5074">
            <v>6</v>
          </cell>
          <cell r="H5074">
            <v>11.02</v>
          </cell>
          <cell r="I5074">
            <v>15.978999999999999</v>
          </cell>
          <cell r="J5074">
            <v>95.873999999999995</v>
          </cell>
          <cell r="K5074">
            <v>452.16</v>
          </cell>
          <cell r="L5074">
            <v>7225.0646399999996</v>
          </cell>
        </row>
        <row r="5075">
          <cell r="C5075">
            <v>3001503</v>
          </cell>
          <cell r="D5075" t="str">
            <v>Concreto FCK 20,0 MPA-Slump22+- 2(400kg) NBR7212 e NBR12655</v>
          </cell>
          <cell r="E5075" t="str">
            <v>MAT.</v>
          </cell>
          <cell r="F5075" t="str">
            <v>m3</v>
          </cell>
          <cell r="G5075">
            <v>1.05</v>
          </cell>
          <cell r="H5075">
            <v>410</v>
          </cell>
          <cell r="I5075">
            <v>410</v>
          </cell>
          <cell r="J5075">
            <v>430.5</v>
          </cell>
          <cell r="K5075">
            <v>79.13</v>
          </cell>
          <cell r="L5075">
            <v>32443.3</v>
          </cell>
        </row>
        <row r="5076">
          <cell r="D5076">
            <v>0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  <cell r="J5076">
            <v>0</v>
          </cell>
          <cell r="K5076">
            <v>0</v>
          </cell>
          <cell r="L5076">
            <v>0</v>
          </cell>
        </row>
        <row r="5077">
          <cell r="D5077">
            <v>0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  <cell r="J5077">
            <v>0</v>
          </cell>
          <cell r="K5077">
            <v>0</v>
          </cell>
          <cell r="L5077">
            <v>0</v>
          </cell>
        </row>
        <row r="5078">
          <cell r="D5078">
            <v>0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  <cell r="J5078">
            <v>0</v>
          </cell>
          <cell r="K5078">
            <v>0</v>
          </cell>
          <cell r="L5078">
            <v>0</v>
          </cell>
        </row>
        <row r="5079">
          <cell r="D5079">
            <v>0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  <cell r="J5079">
            <v>0</v>
          </cell>
          <cell r="K5079">
            <v>0</v>
          </cell>
          <cell r="L5079">
            <v>0</v>
          </cell>
        </row>
        <row r="5080">
          <cell r="D5080">
            <v>0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  <cell r="J5080">
            <v>0</v>
          </cell>
          <cell r="K5080">
            <v>0</v>
          </cell>
          <cell r="L5080">
            <v>0</v>
          </cell>
        </row>
        <row r="5081">
          <cell r="D5081">
            <v>0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  <cell r="J5081">
            <v>0</v>
          </cell>
          <cell r="K5081">
            <v>0</v>
          </cell>
          <cell r="L5081">
            <v>0</v>
          </cell>
        </row>
        <row r="5082">
          <cell r="D5082">
            <v>0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  <cell r="J5082">
            <v>0</v>
          </cell>
          <cell r="K5082">
            <v>0</v>
          </cell>
          <cell r="L5082">
            <v>0</v>
          </cell>
        </row>
        <row r="5083">
          <cell r="D5083">
            <v>0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  <cell r="J5083">
            <v>0</v>
          </cell>
          <cell r="K5083">
            <v>0</v>
          </cell>
          <cell r="L5083">
            <v>0</v>
          </cell>
        </row>
        <row r="5084">
          <cell r="D5084">
            <v>0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  <cell r="J5084">
            <v>0</v>
          </cell>
          <cell r="K5084">
            <v>0</v>
          </cell>
          <cell r="L5084">
            <v>0</v>
          </cell>
        </row>
        <row r="5085">
          <cell r="D5085">
            <v>0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  <cell r="J5085">
            <v>0</v>
          </cell>
          <cell r="K5085">
            <v>0</v>
          </cell>
          <cell r="L5085">
            <v>0</v>
          </cell>
        </row>
        <row r="5086">
          <cell r="D5086">
            <v>0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  <cell r="J5086">
            <v>0</v>
          </cell>
          <cell r="K5086">
            <v>0</v>
          </cell>
          <cell r="L5086">
            <v>0</v>
          </cell>
        </row>
        <row r="5087">
          <cell r="D5087">
            <v>0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  <cell r="J5087">
            <v>0</v>
          </cell>
          <cell r="K5087">
            <v>0</v>
          </cell>
          <cell r="L5087">
            <v>0</v>
          </cell>
        </row>
        <row r="5088">
          <cell r="D5088">
            <v>0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  <cell r="J5088">
            <v>0</v>
          </cell>
          <cell r="K5088">
            <v>0</v>
          </cell>
          <cell r="L5088">
            <v>0</v>
          </cell>
        </row>
        <row r="5089">
          <cell r="D5089">
            <v>0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  <cell r="J5089">
            <v>0</v>
          </cell>
          <cell r="K5089">
            <v>0</v>
          </cell>
          <cell r="L5089">
            <v>0</v>
          </cell>
        </row>
        <row r="5090">
          <cell r="D5090">
            <v>0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  <cell r="J5090">
            <v>0</v>
          </cell>
          <cell r="K5090">
            <v>0</v>
          </cell>
          <cell r="L5090">
            <v>0</v>
          </cell>
        </row>
        <row r="5091">
          <cell r="D5091">
            <v>0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  <cell r="J5091">
            <v>0</v>
          </cell>
          <cell r="K5091">
            <v>0</v>
          </cell>
          <cell r="L5091">
            <v>0</v>
          </cell>
        </row>
        <row r="5092">
          <cell r="D5092">
            <v>0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  <cell r="J5092">
            <v>0</v>
          </cell>
          <cell r="K5092">
            <v>0</v>
          </cell>
          <cell r="L5092">
            <v>0</v>
          </cell>
        </row>
        <row r="5093">
          <cell r="D5093">
            <v>0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  <cell r="J5093">
            <v>0</v>
          </cell>
          <cell r="K5093">
            <v>0</v>
          </cell>
          <cell r="L5093">
            <v>0</v>
          </cell>
        </row>
        <row r="5094">
          <cell r="D5094">
            <v>0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  <cell r="J5094">
            <v>0</v>
          </cell>
          <cell r="K5094">
            <v>0</v>
          </cell>
          <cell r="L5094">
            <v>0</v>
          </cell>
        </row>
        <row r="5095">
          <cell r="D5095">
            <v>0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  <cell r="J5095">
            <v>0</v>
          </cell>
          <cell r="K5095">
            <v>0</v>
          </cell>
          <cell r="L5095">
            <v>0</v>
          </cell>
        </row>
        <row r="5096">
          <cell r="D5096">
            <v>0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  <cell r="J5096">
            <v>0</v>
          </cell>
          <cell r="K5096">
            <v>0</v>
          </cell>
          <cell r="L5096">
            <v>0</v>
          </cell>
        </row>
        <row r="5097">
          <cell r="D5097">
            <v>0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  <cell r="J5097">
            <v>0</v>
          </cell>
          <cell r="K5097">
            <v>0</v>
          </cell>
          <cell r="L5097">
            <v>0</v>
          </cell>
        </row>
        <row r="5098">
          <cell r="D5098">
            <v>0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  <cell r="J5098">
            <v>0</v>
          </cell>
          <cell r="K5098">
            <v>0</v>
          </cell>
          <cell r="L5098">
            <v>0</v>
          </cell>
        </row>
        <row r="5099">
          <cell r="D5099">
            <v>0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  <cell r="J5099">
            <v>0</v>
          </cell>
          <cell r="K5099">
            <v>0</v>
          </cell>
          <cell r="L5099">
            <v>0</v>
          </cell>
        </row>
        <row r="5100">
          <cell r="D5100">
            <v>0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  <cell r="J5100">
            <v>0</v>
          </cell>
          <cell r="K5100">
            <v>0</v>
          </cell>
          <cell r="L5100">
            <v>0</v>
          </cell>
        </row>
        <row r="5101">
          <cell r="D5101">
            <v>0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  <cell r="J5101">
            <v>0</v>
          </cell>
          <cell r="K5101">
            <v>0</v>
          </cell>
          <cell r="L5101">
            <v>0</v>
          </cell>
        </row>
        <row r="5102">
          <cell r="F5102" t="str">
            <v>TOTAL (C/taxa):</v>
          </cell>
          <cell r="I5102">
            <v>0.89231883801883627</v>
          </cell>
          <cell r="J5102">
            <v>504.99000000000007</v>
          </cell>
          <cell r="L5102">
            <v>42649.304799999998</v>
          </cell>
        </row>
        <row r="5103">
          <cell r="F5103" t="str">
            <v>BDI (%) EMPREITADA:</v>
          </cell>
          <cell r="I5103">
            <v>0.45</v>
          </cell>
          <cell r="J5103">
            <v>0</v>
          </cell>
          <cell r="L5103">
            <v>0.819999999992433</v>
          </cell>
        </row>
        <row r="5104">
          <cell r="F5104" t="str">
            <v>BDI (%) EQUIPAMENTOS:</v>
          </cell>
          <cell r="I5104">
            <v>0.45</v>
          </cell>
          <cell r="J5104">
            <v>0</v>
          </cell>
        </row>
        <row r="5105">
          <cell r="F5105" t="str">
            <v>BDI (%) MÃO DE OBRA:</v>
          </cell>
          <cell r="I5105">
            <v>0.45</v>
          </cell>
          <cell r="J5105">
            <v>60.94</v>
          </cell>
        </row>
        <row r="5106">
          <cell r="F5106" t="str">
            <v>BDI (%) MATERIAL:</v>
          </cell>
          <cell r="J5106">
            <v>0</v>
          </cell>
        </row>
        <row r="5107">
          <cell r="F5107" t="str">
            <v>TOTAL TAXA:</v>
          </cell>
          <cell r="I5107">
            <v>0.10768116198116373</v>
          </cell>
          <cell r="J5107">
            <v>60.94</v>
          </cell>
        </row>
        <row r="5108">
          <cell r="C5108" t="str">
            <v>PREÇO TOTAL (c/ taxa):</v>
          </cell>
          <cell r="I5108">
            <v>1</v>
          </cell>
          <cell r="J5108">
            <v>565.93000000000006</v>
          </cell>
        </row>
        <row r="5109">
          <cell r="C5109" t="str">
            <v>Obs.</v>
          </cell>
        </row>
        <row r="5113">
          <cell r="C5113" t="str">
            <v>cód - serv</v>
          </cell>
          <cell r="D5113" t="str">
            <v>Descrição</v>
          </cell>
          <cell r="F5113" t="str">
            <v>unidade</v>
          </cell>
          <cell r="G5113" t="str">
            <v>Quantidade do Serviço</v>
          </cell>
          <cell r="I5113" t="str">
            <v>Valor Unitario do Serviço</v>
          </cell>
          <cell r="K5113" t="str">
            <v>Valor Total</v>
          </cell>
        </row>
        <row r="5114">
          <cell r="C5114">
            <v>360213</v>
          </cell>
          <cell r="D5114" t="str">
            <v>GRADIL - IMPERMEABILIZAÇÃO</v>
          </cell>
          <cell r="E5114" t="e">
            <v>#NAME?</v>
          </cell>
          <cell r="F5114" t="str">
            <v>M2</v>
          </cell>
          <cell r="G5114">
            <v>1243.44</v>
          </cell>
          <cell r="I5114">
            <v>6.6958000000000002</v>
          </cell>
          <cell r="K5114">
            <v>8325.8255520000002</v>
          </cell>
        </row>
        <row r="5116">
          <cell r="C5116" t="str">
            <v>cód - comp.</v>
          </cell>
          <cell r="D5116" t="str">
            <v>componentes</v>
          </cell>
          <cell r="E5116" t="str">
            <v>desig.</v>
          </cell>
          <cell r="F5116" t="str">
            <v>unidade</v>
          </cell>
          <cell r="G5116" t="str">
            <v>coef.</v>
          </cell>
          <cell r="H5116" t="str">
            <v>Valor Unitário</v>
          </cell>
          <cell r="I5116" t="str">
            <v>Valor unit. c/ BDI</v>
          </cell>
          <cell r="J5116" t="str">
            <v>Custo p/ Serv. X comp</v>
          </cell>
          <cell r="K5116" t="str">
            <v>Quant. Total x comp.</v>
          </cell>
          <cell r="L5116" t="str">
            <v>Quant. Total x comp.</v>
          </cell>
        </row>
        <row r="5117">
          <cell r="C5117">
            <v>1002529</v>
          </cell>
          <cell r="D5117" t="str">
            <v>Tinta asfáltica líquido viscoso preto inflamável rendimento300-500ml/m2 embalagem c/200ll; Neutrol - Vedacit</v>
          </cell>
          <cell r="E5117" t="str">
            <v>MAT.</v>
          </cell>
          <cell r="F5117" t="str">
            <v>l</v>
          </cell>
          <cell r="G5117">
            <v>1</v>
          </cell>
          <cell r="H5117">
            <v>3.5</v>
          </cell>
          <cell r="I5117">
            <v>3.5</v>
          </cell>
          <cell r="J5117">
            <v>3.5</v>
          </cell>
          <cell r="K5117">
            <v>1243.44</v>
          </cell>
          <cell r="L5117">
            <v>4352.04</v>
          </cell>
        </row>
        <row r="5118">
          <cell r="C5118">
            <v>3000702</v>
          </cell>
          <cell r="D5118" t="str">
            <v>Fornecimento de mão de obra - servente</v>
          </cell>
          <cell r="E5118" t="str">
            <v>M.O.</v>
          </cell>
          <cell r="F5118" t="str">
            <v>h</v>
          </cell>
          <cell r="G5118">
            <v>0.2</v>
          </cell>
          <cell r="H5118">
            <v>11.02</v>
          </cell>
          <cell r="I5118">
            <v>15.978999999999999</v>
          </cell>
          <cell r="J5118">
            <v>3.1958000000000002</v>
          </cell>
          <cell r="K5118">
            <v>248.69</v>
          </cell>
          <cell r="L5118">
            <v>3973.8175099999999</v>
          </cell>
        </row>
        <row r="5119">
          <cell r="D5119">
            <v>0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  <cell r="J5119">
            <v>0</v>
          </cell>
          <cell r="K5119">
            <v>0</v>
          </cell>
          <cell r="L5119">
            <v>0</v>
          </cell>
        </row>
        <row r="5120">
          <cell r="D5120">
            <v>0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  <cell r="J5120">
            <v>0</v>
          </cell>
          <cell r="K5120">
            <v>0</v>
          </cell>
          <cell r="L5120">
            <v>0</v>
          </cell>
        </row>
        <row r="5121">
          <cell r="D5121">
            <v>0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  <cell r="J5121">
            <v>0</v>
          </cell>
          <cell r="K5121">
            <v>0</v>
          </cell>
          <cell r="L5121">
            <v>0</v>
          </cell>
        </row>
        <row r="5122">
          <cell r="D5122">
            <v>0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  <cell r="J5122">
            <v>0</v>
          </cell>
          <cell r="K5122">
            <v>0</v>
          </cell>
          <cell r="L5122">
            <v>0</v>
          </cell>
        </row>
        <row r="5123">
          <cell r="D5123">
            <v>0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  <cell r="J5123">
            <v>0</v>
          </cell>
          <cell r="K5123">
            <v>0</v>
          </cell>
          <cell r="L5123">
            <v>0</v>
          </cell>
        </row>
        <row r="5124">
          <cell r="D5124">
            <v>0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  <cell r="J5124">
            <v>0</v>
          </cell>
          <cell r="K5124">
            <v>0</v>
          </cell>
          <cell r="L5124">
            <v>0</v>
          </cell>
        </row>
        <row r="5125">
          <cell r="D5125">
            <v>0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  <cell r="J5125">
            <v>0</v>
          </cell>
          <cell r="K5125">
            <v>0</v>
          </cell>
          <cell r="L5125">
            <v>0</v>
          </cell>
        </row>
        <row r="5126">
          <cell r="D5126">
            <v>0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  <cell r="J5126">
            <v>0</v>
          </cell>
          <cell r="K5126">
            <v>0</v>
          </cell>
          <cell r="L5126">
            <v>0</v>
          </cell>
        </row>
        <row r="5127">
          <cell r="D5127">
            <v>0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  <cell r="J5127">
            <v>0</v>
          </cell>
          <cell r="K5127">
            <v>0</v>
          </cell>
          <cell r="L5127">
            <v>0</v>
          </cell>
        </row>
        <row r="5128">
          <cell r="D5128">
            <v>0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  <cell r="J5128">
            <v>0</v>
          </cell>
          <cell r="K5128">
            <v>0</v>
          </cell>
          <cell r="L5128">
            <v>0</v>
          </cell>
        </row>
        <row r="5129">
          <cell r="D5129">
            <v>0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  <cell r="J5129">
            <v>0</v>
          </cell>
          <cell r="K5129">
            <v>0</v>
          </cell>
          <cell r="L5129">
            <v>0</v>
          </cell>
        </row>
        <row r="5130">
          <cell r="D5130">
            <v>0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  <cell r="J5130">
            <v>0</v>
          </cell>
          <cell r="K5130">
            <v>0</v>
          </cell>
          <cell r="L5130">
            <v>0</v>
          </cell>
        </row>
        <row r="5131">
          <cell r="D5131">
            <v>0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  <cell r="J5131">
            <v>0</v>
          </cell>
          <cell r="K5131">
            <v>0</v>
          </cell>
          <cell r="L5131">
            <v>0</v>
          </cell>
        </row>
        <row r="5132">
          <cell r="D5132">
            <v>0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  <cell r="J5132">
            <v>0</v>
          </cell>
          <cell r="K5132">
            <v>0</v>
          </cell>
          <cell r="L5132">
            <v>0</v>
          </cell>
        </row>
        <row r="5133">
          <cell r="D5133">
            <v>0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  <cell r="J5133">
            <v>0</v>
          </cell>
          <cell r="K5133">
            <v>0</v>
          </cell>
          <cell r="L5133">
            <v>0</v>
          </cell>
        </row>
        <row r="5134">
          <cell r="D5134">
            <v>0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  <cell r="J5134">
            <v>0</v>
          </cell>
          <cell r="K5134">
            <v>0</v>
          </cell>
          <cell r="L5134">
            <v>0</v>
          </cell>
        </row>
        <row r="5135">
          <cell r="D5135">
            <v>0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  <cell r="J5135">
            <v>0</v>
          </cell>
          <cell r="K5135">
            <v>0</v>
          </cell>
          <cell r="L5135">
            <v>0</v>
          </cell>
        </row>
        <row r="5136">
          <cell r="D5136">
            <v>0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  <cell r="J5136">
            <v>0</v>
          </cell>
          <cell r="K5136">
            <v>0</v>
          </cell>
          <cell r="L5136">
            <v>0</v>
          </cell>
        </row>
        <row r="5137">
          <cell r="D5137">
            <v>0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  <cell r="J5137">
            <v>0</v>
          </cell>
          <cell r="K5137">
            <v>0</v>
          </cell>
          <cell r="L5137">
            <v>0</v>
          </cell>
        </row>
        <row r="5138">
          <cell r="D5138">
            <v>0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  <cell r="J5138">
            <v>0</v>
          </cell>
          <cell r="K5138">
            <v>0</v>
          </cell>
          <cell r="L5138">
            <v>0</v>
          </cell>
        </row>
        <row r="5139">
          <cell r="D5139">
            <v>0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  <cell r="J5139">
            <v>0</v>
          </cell>
          <cell r="K5139">
            <v>0</v>
          </cell>
          <cell r="L5139">
            <v>0</v>
          </cell>
        </row>
        <row r="5140">
          <cell r="D5140">
            <v>0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  <cell r="J5140">
            <v>0</v>
          </cell>
          <cell r="K5140">
            <v>0</v>
          </cell>
          <cell r="L5140">
            <v>0</v>
          </cell>
        </row>
        <row r="5141">
          <cell r="D5141">
            <v>0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  <cell r="J5141">
            <v>0</v>
          </cell>
          <cell r="K5141">
            <v>0</v>
          </cell>
          <cell r="L5141">
            <v>0</v>
          </cell>
        </row>
        <row r="5142">
          <cell r="D5142">
            <v>0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  <cell r="J5142">
            <v>0</v>
          </cell>
          <cell r="K5142">
            <v>0</v>
          </cell>
          <cell r="L5142">
            <v>0</v>
          </cell>
        </row>
        <row r="5143">
          <cell r="D5143">
            <v>0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  <cell r="J5143">
            <v>0</v>
          </cell>
          <cell r="K5143">
            <v>0</v>
          </cell>
          <cell r="L5143">
            <v>0</v>
          </cell>
        </row>
        <row r="5144">
          <cell r="D5144">
            <v>0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  <cell r="J5144">
            <v>0</v>
          </cell>
          <cell r="K5144">
            <v>0</v>
          </cell>
          <cell r="L5144">
            <v>0</v>
          </cell>
        </row>
        <row r="5145">
          <cell r="F5145" t="str">
            <v>TOTAL (C/taxa):</v>
          </cell>
          <cell r="I5145">
            <v>0.78493981301711524</v>
          </cell>
          <cell r="J5145">
            <v>5.2558000000000007</v>
          </cell>
          <cell r="L5145">
            <v>8325.8575099999998</v>
          </cell>
        </row>
        <row r="5146">
          <cell r="F5146" t="str">
            <v>BDI (%) EMPREITADA:</v>
          </cell>
          <cell r="I5146">
            <v>0.45</v>
          </cell>
          <cell r="J5146">
            <v>0</v>
          </cell>
          <cell r="L5146">
            <v>3.1957999999576714E-2</v>
          </cell>
        </row>
        <row r="5147">
          <cell r="F5147" t="str">
            <v>BDI (%) EQUIPAMENTOS:</v>
          </cell>
          <cell r="I5147">
            <v>0.45</v>
          </cell>
          <cell r="J5147">
            <v>0</v>
          </cell>
        </row>
        <row r="5148">
          <cell r="F5148" t="str">
            <v>BDI (%) MÃO DE OBRA:</v>
          </cell>
          <cell r="I5148">
            <v>0.45</v>
          </cell>
          <cell r="J5148">
            <v>1.44</v>
          </cell>
        </row>
        <row r="5149">
          <cell r="F5149" t="str">
            <v>BDI (%) MATERIAL:</v>
          </cell>
          <cell r="J5149">
            <v>0</v>
          </cell>
        </row>
        <row r="5150">
          <cell r="F5150" t="str">
            <v>TOTAL TAXA:</v>
          </cell>
          <cell r="I5150">
            <v>0.21506018698288479</v>
          </cell>
          <cell r="J5150">
            <v>1.44</v>
          </cell>
        </row>
        <row r="5151">
          <cell r="C5151" t="str">
            <v>PREÇO TOTAL (c/ taxa):</v>
          </cell>
          <cell r="I5151">
            <v>1</v>
          </cell>
          <cell r="J5151">
            <v>6.6958000000000002</v>
          </cell>
        </row>
        <row r="5152">
          <cell r="C5152" t="str">
            <v>Obs.</v>
          </cell>
        </row>
        <row r="5156">
          <cell r="C5156" t="str">
            <v>cód - serv</v>
          </cell>
          <cell r="D5156" t="str">
            <v>Descrição</v>
          </cell>
          <cell r="F5156" t="str">
            <v>unidade</v>
          </cell>
          <cell r="G5156" t="str">
            <v>Quantidade do Serviço</v>
          </cell>
          <cell r="I5156" t="str">
            <v>Valor Unitario do Serviço</v>
          </cell>
          <cell r="K5156" t="str">
            <v>Valor Total</v>
          </cell>
        </row>
        <row r="5157">
          <cell r="C5157">
            <v>360214</v>
          </cell>
          <cell r="D5157" t="str">
            <v>GRADIL - ALVENARIA DE BLOCOS DE CONCRETO ESTRUTURAIS INCLUSIVE PILARETES E VERGAS ARMADOS</v>
          </cell>
          <cell r="E5157" t="e">
            <v>#NAME?</v>
          </cell>
          <cell r="F5157" t="str">
            <v>M2</v>
          </cell>
          <cell r="G5157">
            <v>1695.6000000000001</v>
          </cell>
          <cell r="I5157">
            <v>98.821799999999982</v>
          </cell>
          <cell r="K5157">
            <v>167562.24407999997</v>
          </cell>
        </row>
        <row r="5159">
          <cell r="C5159" t="str">
            <v>cód - comp.</v>
          </cell>
          <cell r="D5159" t="str">
            <v>componentes</v>
          </cell>
          <cell r="E5159" t="str">
            <v>desig.</v>
          </cell>
          <cell r="F5159" t="str">
            <v>unidade</v>
          </cell>
          <cell r="G5159" t="str">
            <v>coef.</v>
          </cell>
          <cell r="H5159" t="str">
            <v>Valor Unitário</v>
          </cell>
          <cell r="I5159" t="str">
            <v>Valor unit. c/ BDI</v>
          </cell>
          <cell r="J5159" t="str">
            <v>Custo p/ Serv. X comp</v>
          </cell>
          <cell r="K5159" t="str">
            <v>Quant. Total x comp.</v>
          </cell>
          <cell r="L5159" t="str">
            <v>Quant. Total x comp.</v>
          </cell>
        </row>
        <row r="5160">
          <cell r="C5160">
            <v>1000032</v>
          </cell>
          <cell r="D5160" t="str">
            <v>Aço p/concreto armado CA-50 10mm Corte/Dobra NBR7480</v>
          </cell>
          <cell r="E5160" t="str">
            <v>MAT.</v>
          </cell>
          <cell r="F5160" t="str">
            <v>kg</v>
          </cell>
          <cell r="G5160">
            <v>1.1200000000000001</v>
          </cell>
          <cell r="H5160">
            <v>4.67</v>
          </cell>
          <cell r="I5160">
            <v>4.67</v>
          </cell>
          <cell r="J5160">
            <v>5.2304000000000004</v>
          </cell>
          <cell r="K5160">
            <v>1899.07</v>
          </cell>
          <cell r="L5160">
            <v>8868.6569</v>
          </cell>
        </row>
        <row r="5161">
          <cell r="C5161">
            <v>1000111</v>
          </cell>
          <cell r="D5161" t="str">
            <v>Areia lavada média NBR7211</v>
          </cell>
          <cell r="E5161" t="str">
            <v>MAT.</v>
          </cell>
          <cell r="F5161" t="str">
            <v>m3</v>
          </cell>
          <cell r="G5161">
            <v>1.6E-2</v>
          </cell>
          <cell r="H5161">
            <v>57</v>
          </cell>
          <cell r="I5161">
            <v>57</v>
          </cell>
          <cell r="J5161">
            <v>0.91200000000000003</v>
          </cell>
          <cell r="K5161">
            <v>27.13</v>
          </cell>
          <cell r="L5161">
            <v>1546.4099999999999</v>
          </cell>
        </row>
        <row r="5162">
          <cell r="C5162">
            <v>1000857</v>
          </cell>
          <cell r="D5162" t="str">
            <v>Cal hidratado embalagem c/20kg NBR7175</v>
          </cell>
          <cell r="E5162" t="str">
            <v>MAT.</v>
          </cell>
          <cell r="F5162" t="str">
            <v>kg</v>
          </cell>
          <cell r="G5162">
            <v>0.6</v>
          </cell>
          <cell r="H5162">
            <v>0.38</v>
          </cell>
          <cell r="I5162">
            <v>0.38</v>
          </cell>
          <cell r="J5162">
            <v>0.22799999999999998</v>
          </cell>
          <cell r="K5162">
            <v>1017.36</v>
          </cell>
          <cell r="L5162">
            <v>386.59680000000003</v>
          </cell>
        </row>
        <row r="5163">
          <cell r="C5163">
            <v>1002911</v>
          </cell>
          <cell r="D5163" t="str">
            <v>Bloco concr vedação paletizado 14x19x29cm-MV 1530 NBR7173</v>
          </cell>
          <cell r="E5163" t="str">
            <v>MAT.</v>
          </cell>
          <cell r="F5163" t="str">
            <v xml:space="preserve">un </v>
          </cell>
          <cell r="G5163">
            <v>2.7</v>
          </cell>
          <cell r="H5163">
            <v>1.7</v>
          </cell>
          <cell r="I5163">
            <v>1.7</v>
          </cell>
          <cell r="J5163">
            <v>4.59</v>
          </cell>
          <cell r="K5163">
            <v>4578.12</v>
          </cell>
          <cell r="L5163">
            <v>7782.8039999999992</v>
          </cell>
        </row>
        <row r="5164">
          <cell r="C5164">
            <v>1002912</v>
          </cell>
          <cell r="D5164" t="str">
            <v>Bloco concr vedação paletizado 14x19x39cm-NBR7173</v>
          </cell>
          <cell r="E5164" t="str">
            <v>MAT.</v>
          </cell>
          <cell r="F5164" t="str">
            <v xml:space="preserve">un </v>
          </cell>
          <cell r="G5164">
            <v>11.65</v>
          </cell>
          <cell r="H5164">
            <v>1.9</v>
          </cell>
          <cell r="I5164">
            <v>1.9</v>
          </cell>
          <cell r="J5164">
            <v>22.134999999999998</v>
          </cell>
          <cell r="K5164">
            <v>19753.740000000002</v>
          </cell>
          <cell r="L5164">
            <v>37532.106</v>
          </cell>
        </row>
        <row r="5165">
          <cell r="C5165">
            <v>1005904</v>
          </cell>
          <cell r="D5165" t="str">
            <v>Cimento CP II E-32 50kg NBR11578</v>
          </cell>
          <cell r="E5165" t="str">
            <v>MAT.</v>
          </cell>
          <cell r="F5165" t="str">
            <v>kg</v>
          </cell>
          <cell r="G5165">
            <v>4.4999999999999998E-2</v>
          </cell>
          <cell r="H5165">
            <v>0.4</v>
          </cell>
          <cell r="I5165">
            <v>0.4</v>
          </cell>
          <cell r="J5165">
            <v>1.7999999999999999E-2</v>
          </cell>
          <cell r="K5165">
            <v>76.3</v>
          </cell>
          <cell r="L5165">
            <v>30.52</v>
          </cell>
        </row>
        <row r="5166">
          <cell r="C5166">
            <v>3000701</v>
          </cell>
          <cell r="D5166" t="str">
            <v>Fornecimento de mão de obra - pedreiro</v>
          </cell>
          <cell r="E5166" t="str">
            <v>M.O.</v>
          </cell>
          <cell r="F5166" t="str">
            <v>h</v>
          </cell>
          <cell r="G5166">
            <v>1.2</v>
          </cell>
          <cell r="H5166">
            <v>13.64</v>
          </cell>
          <cell r="I5166">
            <v>19.777999999999999</v>
          </cell>
          <cell r="J5166">
            <v>23.733599999999999</v>
          </cell>
          <cell r="K5166">
            <v>2034.72</v>
          </cell>
          <cell r="L5166">
            <v>40242.692159999999</v>
          </cell>
        </row>
        <row r="5167">
          <cell r="C5167">
            <v>3000702</v>
          </cell>
          <cell r="D5167" t="str">
            <v>Fornecimento de mão de obra - servente</v>
          </cell>
          <cell r="E5167" t="str">
            <v>M.O.</v>
          </cell>
          <cell r="F5167" t="str">
            <v>h</v>
          </cell>
          <cell r="G5167">
            <v>1.2</v>
          </cell>
          <cell r="H5167">
            <v>11.02</v>
          </cell>
          <cell r="I5167">
            <v>15.978999999999999</v>
          </cell>
          <cell r="J5167">
            <v>19.174799999999998</v>
          </cell>
          <cell r="K5167">
            <v>2034.72</v>
          </cell>
          <cell r="L5167">
            <v>32512.79088</v>
          </cell>
        </row>
        <row r="5168">
          <cell r="C5168">
            <v>3002670</v>
          </cell>
          <cell r="D5168" t="str">
            <v>CONCRETO FCK 15 MPA 0 SLUMP 18+-3</v>
          </cell>
          <cell r="E5168" t="str">
            <v>MAT.</v>
          </cell>
          <cell r="F5168" t="str">
            <v>m3</v>
          </cell>
          <cell r="G5168">
            <v>0.06</v>
          </cell>
          <cell r="H5168">
            <v>380</v>
          </cell>
          <cell r="I5168">
            <v>380</v>
          </cell>
          <cell r="J5168">
            <v>22.8</v>
          </cell>
          <cell r="K5168">
            <v>101.74</v>
          </cell>
          <cell r="L5168">
            <v>38661.199999999997</v>
          </cell>
        </row>
        <row r="5169">
          <cell r="D5169">
            <v>0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  <cell r="J5169">
            <v>0</v>
          </cell>
          <cell r="K5169">
            <v>0</v>
          </cell>
          <cell r="L5169">
            <v>0</v>
          </cell>
        </row>
        <row r="5170">
          <cell r="D5170">
            <v>0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  <cell r="J5170">
            <v>0</v>
          </cell>
          <cell r="K5170">
            <v>0</v>
          </cell>
          <cell r="L5170">
            <v>0</v>
          </cell>
        </row>
        <row r="5171">
          <cell r="D5171">
            <v>0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  <cell r="J5171">
            <v>0</v>
          </cell>
          <cell r="K5171">
            <v>0</v>
          </cell>
          <cell r="L5171">
            <v>0</v>
          </cell>
        </row>
        <row r="5172">
          <cell r="D5172">
            <v>0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  <cell r="J5172">
            <v>0</v>
          </cell>
          <cell r="K5172">
            <v>0</v>
          </cell>
          <cell r="L5172">
            <v>0</v>
          </cell>
        </row>
        <row r="5173">
          <cell r="D5173">
            <v>0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  <cell r="L5173">
            <v>0</v>
          </cell>
        </row>
        <row r="5174">
          <cell r="D5174">
            <v>0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  <cell r="J5174">
            <v>0</v>
          </cell>
          <cell r="K5174">
            <v>0</v>
          </cell>
          <cell r="L5174">
            <v>0</v>
          </cell>
        </row>
        <row r="5175">
          <cell r="D5175">
            <v>0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  <cell r="J5175">
            <v>0</v>
          </cell>
          <cell r="K5175">
            <v>0</v>
          </cell>
          <cell r="L5175">
            <v>0</v>
          </cell>
        </row>
        <row r="5176">
          <cell r="D5176">
            <v>0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  <cell r="J5176">
            <v>0</v>
          </cell>
          <cell r="K5176">
            <v>0</v>
          </cell>
          <cell r="L5176">
            <v>0</v>
          </cell>
        </row>
        <row r="5177">
          <cell r="D5177">
            <v>0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  <cell r="J5177">
            <v>0</v>
          </cell>
          <cell r="K5177">
            <v>0</v>
          </cell>
          <cell r="L5177">
            <v>0</v>
          </cell>
        </row>
        <row r="5178">
          <cell r="D5178">
            <v>0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  <cell r="J5178">
            <v>0</v>
          </cell>
          <cell r="K5178">
            <v>0</v>
          </cell>
          <cell r="L5178">
            <v>0</v>
          </cell>
        </row>
        <row r="5179">
          <cell r="D5179">
            <v>0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  <cell r="J5179">
            <v>0</v>
          </cell>
          <cell r="K5179">
            <v>0</v>
          </cell>
          <cell r="L5179">
            <v>0</v>
          </cell>
        </row>
        <row r="5180">
          <cell r="D5180">
            <v>0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  <cell r="J5180">
            <v>0</v>
          </cell>
          <cell r="K5180">
            <v>0</v>
          </cell>
          <cell r="L5180">
            <v>0</v>
          </cell>
        </row>
        <row r="5181">
          <cell r="D5181">
            <v>0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  <cell r="J5181">
            <v>0</v>
          </cell>
          <cell r="K5181">
            <v>0</v>
          </cell>
          <cell r="L5181">
            <v>0</v>
          </cell>
        </row>
        <row r="5182">
          <cell r="D5182">
            <v>0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  <cell r="J5182">
            <v>0</v>
          </cell>
          <cell r="K5182">
            <v>0</v>
          </cell>
          <cell r="L5182">
            <v>0</v>
          </cell>
        </row>
        <row r="5183">
          <cell r="D5183">
            <v>0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  <cell r="J5183">
            <v>0</v>
          </cell>
          <cell r="K5183">
            <v>0</v>
          </cell>
          <cell r="L5183">
            <v>0</v>
          </cell>
        </row>
        <row r="5184">
          <cell r="D5184">
            <v>0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  <cell r="J5184">
            <v>0</v>
          </cell>
          <cell r="K5184">
            <v>0</v>
          </cell>
          <cell r="L5184">
            <v>0</v>
          </cell>
        </row>
        <row r="5185">
          <cell r="D5185">
            <v>0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  <cell r="J5185">
            <v>0</v>
          </cell>
          <cell r="K5185">
            <v>0</v>
          </cell>
          <cell r="L5185">
            <v>0</v>
          </cell>
        </row>
        <row r="5186">
          <cell r="D5186">
            <v>0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  <cell r="J5186">
            <v>0</v>
          </cell>
          <cell r="K5186">
            <v>0</v>
          </cell>
          <cell r="L5186">
            <v>0</v>
          </cell>
        </row>
        <row r="5187">
          <cell r="D5187">
            <v>0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  <cell r="J5187">
            <v>0</v>
          </cell>
          <cell r="K5187">
            <v>0</v>
          </cell>
          <cell r="L5187">
            <v>0</v>
          </cell>
        </row>
        <row r="5188">
          <cell r="D5188">
            <v>0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  <cell r="J5188">
            <v>0</v>
          </cell>
          <cell r="K5188">
            <v>0</v>
          </cell>
          <cell r="L5188">
            <v>0</v>
          </cell>
        </row>
        <row r="5189">
          <cell r="F5189" t="str">
            <v>TOTAL (C/taxa):</v>
          </cell>
          <cell r="I5189">
            <v>0.80459777093718177</v>
          </cell>
          <cell r="J5189">
            <v>79.51179999999998</v>
          </cell>
          <cell r="L5189">
            <v>167563.77674</v>
          </cell>
        </row>
        <row r="5190">
          <cell r="F5190" t="str">
            <v>BDI (%) EMPREITADA:</v>
          </cell>
          <cell r="I5190">
            <v>0.45</v>
          </cell>
          <cell r="J5190">
            <v>0</v>
          </cell>
          <cell r="L5190">
            <v>1.532660000026226</v>
          </cell>
        </row>
        <row r="5191">
          <cell r="F5191" t="str">
            <v>BDI (%) EQUIPAMENTOS:</v>
          </cell>
          <cell r="I5191">
            <v>0.45</v>
          </cell>
          <cell r="J5191">
            <v>0</v>
          </cell>
        </row>
        <row r="5192">
          <cell r="F5192" t="str">
            <v>BDI (%) MÃO DE OBRA:</v>
          </cell>
          <cell r="I5192">
            <v>0.45</v>
          </cell>
          <cell r="J5192">
            <v>19.309999999999999</v>
          </cell>
        </row>
        <row r="5193">
          <cell r="F5193" t="str">
            <v>BDI (%) MATERIAL:</v>
          </cell>
          <cell r="J5193">
            <v>0</v>
          </cell>
        </row>
        <row r="5194">
          <cell r="F5194" t="str">
            <v>TOTAL TAXA:</v>
          </cell>
          <cell r="I5194">
            <v>0.19540222906281815</v>
          </cell>
          <cell r="J5194">
            <v>19.309999999999999</v>
          </cell>
        </row>
        <row r="5195">
          <cell r="C5195" t="str">
            <v>PREÇO TOTAL (c/ taxa):</v>
          </cell>
          <cell r="I5195">
            <v>0.99999999999999989</v>
          </cell>
          <cell r="J5195">
            <v>98.821799999999982</v>
          </cell>
        </row>
        <row r="5196">
          <cell r="C5196" t="str">
            <v>Obs.</v>
          </cell>
        </row>
        <row r="5200">
          <cell r="C5200" t="str">
            <v>cód - serv</v>
          </cell>
          <cell r="D5200" t="str">
            <v>Descrição</v>
          </cell>
          <cell r="F5200" t="str">
            <v>unidade</v>
          </cell>
          <cell r="G5200" t="str">
            <v>Quantidade do Serviço</v>
          </cell>
          <cell r="I5200" t="str">
            <v>Valor Unitario do Serviço</v>
          </cell>
          <cell r="K5200" t="str">
            <v>Valor Total</v>
          </cell>
        </row>
        <row r="5201">
          <cell r="C5201">
            <v>360215</v>
          </cell>
          <cell r="D5201" t="str">
            <v>GRADIL - CHAPIM DE CONCRETO TIPO A (PILAR)</v>
          </cell>
          <cell r="E5201" t="e">
            <v>#NAME?</v>
          </cell>
          <cell r="F5201" t="str">
            <v>UN</v>
          </cell>
          <cell r="G5201">
            <v>0</v>
          </cell>
          <cell r="I5201">
            <v>29.2834</v>
          </cell>
          <cell r="K5201">
            <v>0</v>
          </cell>
        </row>
        <row r="5203">
          <cell r="C5203" t="str">
            <v>cód - comp.</v>
          </cell>
          <cell r="D5203" t="str">
            <v>componentes</v>
          </cell>
          <cell r="E5203" t="str">
            <v>desig.</v>
          </cell>
          <cell r="F5203" t="str">
            <v>unidade</v>
          </cell>
          <cell r="G5203" t="str">
            <v>coef.</v>
          </cell>
          <cell r="H5203" t="str">
            <v>Valor Unitário</v>
          </cell>
          <cell r="I5203" t="str">
            <v>Valor unit. c/ BDI</v>
          </cell>
          <cell r="J5203" t="str">
            <v>Custo p/ Serv. X comp</v>
          </cell>
          <cell r="K5203" t="str">
            <v>Quant. Total x comp.</v>
          </cell>
          <cell r="L5203" t="str">
            <v>Quant. Total x comp.</v>
          </cell>
        </row>
        <row r="5204">
          <cell r="C5204">
            <v>1000986</v>
          </cell>
          <cell r="D5204" t="str">
            <v>Formas De Tábuas De Pinho</v>
          </cell>
          <cell r="E5204" t="str">
            <v>MAT.</v>
          </cell>
          <cell r="F5204" t="str">
            <v>m2</v>
          </cell>
          <cell r="G5204">
            <v>0.245</v>
          </cell>
          <cell r="H5204">
            <v>74.67</v>
          </cell>
          <cell r="I5204">
            <v>74.67</v>
          </cell>
          <cell r="J5204">
            <v>18.294149999999998</v>
          </cell>
          <cell r="K5204">
            <v>0</v>
          </cell>
          <cell r="L5204">
            <v>0</v>
          </cell>
        </row>
        <row r="5205">
          <cell r="C5205">
            <v>3000701</v>
          </cell>
          <cell r="D5205" t="str">
            <v>Pedreiro</v>
          </cell>
          <cell r="E5205" t="str">
            <v>M.O.</v>
          </cell>
          <cell r="F5205" t="str">
            <v>h</v>
          </cell>
          <cell r="G5205">
            <v>0.25</v>
          </cell>
          <cell r="H5205">
            <v>13.64</v>
          </cell>
          <cell r="I5205">
            <v>19.777999999999999</v>
          </cell>
          <cell r="J5205">
            <v>4.9444999999999997</v>
          </cell>
          <cell r="K5205">
            <v>0</v>
          </cell>
          <cell r="L5205">
            <v>0</v>
          </cell>
        </row>
        <row r="5206">
          <cell r="C5206">
            <v>3000702</v>
          </cell>
          <cell r="D5206" t="str">
            <v>Servente</v>
          </cell>
          <cell r="E5206" t="str">
            <v>M.O.</v>
          </cell>
          <cell r="F5206" t="str">
            <v>h</v>
          </cell>
          <cell r="G5206">
            <v>0.25</v>
          </cell>
          <cell r="H5206">
            <v>11.02</v>
          </cell>
          <cell r="I5206">
            <v>15.978999999999999</v>
          </cell>
          <cell r="J5206">
            <v>3.9947499999999998</v>
          </cell>
          <cell r="K5206">
            <v>0</v>
          </cell>
          <cell r="L5206">
            <v>0</v>
          </cell>
        </row>
        <row r="5207">
          <cell r="C5207">
            <v>3001503</v>
          </cell>
          <cell r="D5207" t="str">
            <v>Concreto Fck 20,0 Mpa Usinado</v>
          </cell>
          <cell r="E5207" t="str">
            <v>MAT.</v>
          </cell>
          <cell r="F5207" t="str">
            <v>m3</v>
          </cell>
          <cell r="G5207">
            <v>5.0000000000000001E-3</v>
          </cell>
          <cell r="H5207">
            <v>410</v>
          </cell>
          <cell r="I5207">
            <v>410</v>
          </cell>
          <cell r="J5207">
            <v>2.0499999999999998</v>
          </cell>
          <cell r="K5207">
            <v>0</v>
          </cell>
          <cell r="L5207">
            <v>0</v>
          </cell>
        </row>
        <row r="5208">
          <cell r="D5208">
            <v>0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  <cell r="J5208">
            <v>0</v>
          </cell>
          <cell r="K5208">
            <v>0</v>
          </cell>
          <cell r="L5208">
            <v>0</v>
          </cell>
        </row>
        <row r="5209">
          <cell r="D5209">
            <v>0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  <cell r="J5209">
            <v>0</v>
          </cell>
          <cell r="K5209">
            <v>0</v>
          </cell>
          <cell r="L5209">
            <v>0</v>
          </cell>
        </row>
        <row r="5210">
          <cell r="D5210">
            <v>0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  <cell r="J5210">
            <v>0</v>
          </cell>
          <cell r="K5210">
            <v>0</v>
          </cell>
          <cell r="L5210">
            <v>0</v>
          </cell>
        </row>
        <row r="5211">
          <cell r="D5211">
            <v>0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  <cell r="J5211">
            <v>0</v>
          </cell>
          <cell r="K5211">
            <v>0</v>
          </cell>
          <cell r="L5211">
            <v>0</v>
          </cell>
        </row>
        <row r="5212">
          <cell r="D5212">
            <v>0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  <cell r="J5212">
            <v>0</v>
          </cell>
          <cell r="K5212">
            <v>0</v>
          </cell>
          <cell r="L5212">
            <v>0</v>
          </cell>
        </row>
        <row r="5213">
          <cell r="D5213">
            <v>0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  <cell r="J5213">
            <v>0</v>
          </cell>
          <cell r="K5213">
            <v>0</v>
          </cell>
          <cell r="L5213">
            <v>0</v>
          </cell>
        </row>
        <row r="5214">
          <cell r="D5214">
            <v>0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  <cell r="J5214">
            <v>0</v>
          </cell>
          <cell r="K5214">
            <v>0</v>
          </cell>
          <cell r="L5214">
            <v>0</v>
          </cell>
        </row>
        <row r="5215">
          <cell r="D5215">
            <v>0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  <cell r="J5215">
            <v>0</v>
          </cell>
          <cell r="K5215">
            <v>0</v>
          </cell>
          <cell r="L5215">
            <v>0</v>
          </cell>
        </row>
        <row r="5216">
          <cell r="D5216">
            <v>0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  <cell r="J5216">
            <v>0</v>
          </cell>
          <cell r="K5216">
            <v>0</v>
          </cell>
          <cell r="L5216">
            <v>0</v>
          </cell>
        </row>
        <row r="5217">
          <cell r="D5217">
            <v>0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  <cell r="J5217">
            <v>0</v>
          </cell>
          <cell r="K5217">
            <v>0</v>
          </cell>
          <cell r="L5217">
            <v>0</v>
          </cell>
        </row>
        <row r="5218">
          <cell r="D5218">
            <v>0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  <cell r="J5218">
            <v>0</v>
          </cell>
          <cell r="K5218">
            <v>0</v>
          </cell>
          <cell r="L5218">
            <v>0</v>
          </cell>
        </row>
        <row r="5219">
          <cell r="D5219">
            <v>0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  <cell r="J5219">
            <v>0</v>
          </cell>
          <cell r="K5219">
            <v>0</v>
          </cell>
          <cell r="L5219">
            <v>0</v>
          </cell>
        </row>
        <row r="5220">
          <cell r="D5220">
            <v>0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  <cell r="J5220">
            <v>0</v>
          </cell>
          <cell r="K5220">
            <v>0</v>
          </cell>
          <cell r="L5220">
            <v>0</v>
          </cell>
        </row>
        <row r="5221">
          <cell r="D5221">
            <v>0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  <cell r="J5221">
            <v>0</v>
          </cell>
          <cell r="K5221">
            <v>0</v>
          </cell>
          <cell r="L5221">
            <v>0</v>
          </cell>
        </row>
        <row r="5222">
          <cell r="D5222">
            <v>0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  <cell r="J5222">
            <v>0</v>
          </cell>
          <cell r="K5222">
            <v>0</v>
          </cell>
          <cell r="L5222">
            <v>0</v>
          </cell>
        </row>
        <row r="5223">
          <cell r="D5223">
            <v>0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  <cell r="J5223">
            <v>0</v>
          </cell>
          <cell r="K5223">
            <v>0</v>
          </cell>
          <cell r="L5223">
            <v>0</v>
          </cell>
        </row>
        <row r="5224">
          <cell r="D5224">
            <v>0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  <cell r="J5224">
            <v>0</v>
          </cell>
          <cell r="K5224">
            <v>0</v>
          </cell>
          <cell r="L5224">
            <v>0</v>
          </cell>
        </row>
        <row r="5225">
          <cell r="D5225">
            <v>0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  <cell r="J5225">
            <v>0</v>
          </cell>
          <cell r="K5225">
            <v>0</v>
          </cell>
          <cell r="L5225">
            <v>0</v>
          </cell>
        </row>
        <row r="5226">
          <cell r="D5226">
            <v>0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  <cell r="J5226">
            <v>0</v>
          </cell>
          <cell r="K5226">
            <v>0</v>
          </cell>
          <cell r="L5226">
            <v>0</v>
          </cell>
        </row>
        <row r="5227">
          <cell r="D5227">
            <v>0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  <cell r="J5227">
            <v>0</v>
          </cell>
          <cell r="K5227">
            <v>0</v>
          </cell>
          <cell r="L5227">
            <v>0</v>
          </cell>
        </row>
        <row r="5228">
          <cell r="D5228">
            <v>0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  <cell r="J5228">
            <v>0</v>
          </cell>
          <cell r="K5228">
            <v>0</v>
          </cell>
          <cell r="L5228">
            <v>0</v>
          </cell>
        </row>
        <row r="5229">
          <cell r="D5229">
            <v>0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  <cell r="J5229">
            <v>0</v>
          </cell>
          <cell r="K5229">
            <v>0</v>
          </cell>
          <cell r="L5229">
            <v>0</v>
          </cell>
        </row>
        <row r="5230">
          <cell r="D5230">
            <v>0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  <cell r="J5230">
            <v>0</v>
          </cell>
          <cell r="K5230">
            <v>0</v>
          </cell>
          <cell r="L5230">
            <v>0</v>
          </cell>
        </row>
        <row r="5231">
          <cell r="D5231">
            <v>0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  <cell r="J5231">
            <v>0</v>
          </cell>
          <cell r="K5231">
            <v>0</v>
          </cell>
          <cell r="L5231">
            <v>0</v>
          </cell>
        </row>
        <row r="5232">
          <cell r="D5232">
            <v>0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  <cell r="J5232">
            <v>0</v>
          </cell>
          <cell r="K5232">
            <v>0</v>
          </cell>
          <cell r="L5232">
            <v>0</v>
          </cell>
        </row>
        <row r="5233">
          <cell r="F5233" t="str">
            <v>TOTAL (C/taxa):</v>
          </cell>
          <cell r="I5233">
            <v>0.86272085891665584</v>
          </cell>
          <cell r="J5233">
            <v>25.263400000000001</v>
          </cell>
          <cell r="L5233">
            <v>0</v>
          </cell>
        </row>
        <row r="5234">
          <cell r="F5234" t="str">
            <v>BDI (%) EMPREITADA:</v>
          </cell>
          <cell r="I5234">
            <v>0.45</v>
          </cell>
          <cell r="J5234">
            <v>0</v>
          </cell>
          <cell r="L5234">
            <v>0</v>
          </cell>
        </row>
        <row r="5235">
          <cell r="F5235" t="str">
            <v>BDI (%) EQUIPAMENTOS:</v>
          </cell>
          <cell r="I5235">
            <v>0.45</v>
          </cell>
          <cell r="J5235">
            <v>0</v>
          </cell>
        </row>
        <row r="5236">
          <cell r="F5236" t="str">
            <v>BDI (%) MÃO DE OBRA:</v>
          </cell>
          <cell r="I5236">
            <v>0.45</v>
          </cell>
          <cell r="J5236">
            <v>4.0199999999999996</v>
          </cell>
        </row>
        <row r="5237">
          <cell r="F5237" t="str">
            <v>BDI (%) MATERIAL:</v>
          </cell>
          <cell r="J5237">
            <v>0</v>
          </cell>
        </row>
        <row r="5238">
          <cell r="F5238" t="str">
            <v>TOTAL TAXA:</v>
          </cell>
          <cell r="I5238">
            <v>0.13727914108334413</v>
          </cell>
          <cell r="J5238">
            <v>4.0199999999999996</v>
          </cell>
        </row>
        <row r="5239">
          <cell r="C5239" t="str">
            <v>PREÇO TOTAL (c/ taxa):</v>
          </cell>
          <cell r="I5239">
            <v>1</v>
          </cell>
          <cell r="J5239">
            <v>29.2834</v>
          </cell>
        </row>
        <row r="5240">
          <cell r="C5240" t="str">
            <v>Obs.</v>
          </cell>
        </row>
        <row r="5244">
          <cell r="C5244" t="str">
            <v>cód - serv</v>
          </cell>
          <cell r="D5244" t="str">
            <v>Descrição</v>
          </cell>
          <cell r="F5244" t="str">
            <v>unidade</v>
          </cell>
          <cell r="G5244" t="str">
            <v>Quantidade do Serviço</v>
          </cell>
          <cell r="I5244" t="str">
            <v>Valor Unitario do Serviço</v>
          </cell>
          <cell r="K5244" t="str">
            <v>Valor Total</v>
          </cell>
        </row>
        <row r="5245">
          <cell r="C5245">
            <v>360216</v>
          </cell>
          <cell r="D5245" t="str">
            <v>GRADIL - CHAPIM DE CONCRETO TIPO B (ACABAMENTO)</v>
          </cell>
          <cell r="E5245" t="e">
            <v>#NAME?</v>
          </cell>
          <cell r="F5245" t="str">
            <v>M</v>
          </cell>
          <cell r="G5245">
            <v>1884</v>
          </cell>
          <cell r="I5245">
            <v>18.653400000000001</v>
          </cell>
          <cell r="K5245">
            <v>35143.005600000004</v>
          </cell>
        </row>
        <row r="5247">
          <cell r="C5247" t="str">
            <v>cód - comp.</v>
          </cell>
          <cell r="D5247" t="str">
            <v>componentes</v>
          </cell>
          <cell r="E5247" t="str">
            <v>desig.</v>
          </cell>
          <cell r="F5247" t="str">
            <v>unidade</v>
          </cell>
          <cell r="G5247" t="str">
            <v>coef.</v>
          </cell>
          <cell r="H5247" t="str">
            <v>Valor Unitário</v>
          </cell>
          <cell r="I5247" t="str">
            <v>Valor unit. c/ BDI</v>
          </cell>
          <cell r="J5247" t="str">
            <v>Custo p/ Serv. X comp</v>
          </cell>
          <cell r="K5247" t="str">
            <v>Quant. Total x comp.</v>
          </cell>
          <cell r="L5247" t="str">
            <v>Quant. Total x comp.</v>
          </cell>
        </row>
        <row r="5248">
          <cell r="C5248">
            <v>1014667</v>
          </cell>
          <cell r="D5248" t="str">
            <v>Tábua de madeira pinho de segunda aparelhada 1x12pol s/sub-bitola;Empório da madeira NBR11700</v>
          </cell>
          <cell r="E5248" t="str">
            <v>MAT.</v>
          </cell>
          <cell r="F5248" t="str">
            <v>m2</v>
          </cell>
          <cell r="G5248">
            <v>0.5</v>
          </cell>
          <cell r="H5248">
            <v>13</v>
          </cell>
          <cell r="I5248">
            <v>13</v>
          </cell>
          <cell r="J5248">
            <v>6.5</v>
          </cell>
          <cell r="K5248">
            <v>942</v>
          </cell>
          <cell r="L5248">
            <v>12246</v>
          </cell>
        </row>
        <row r="5249">
          <cell r="C5249">
            <v>3000701</v>
          </cell>
          <cell r="D5249" t="str">
            <v>Fornecimento de mão de obra - pedreiro</v>
          </cell>
          <cell r="E5249" t="str">
            <v>M.O.</v>
          </cell>
          <cell r="F5249" t="str">
            <v>h</v>
          </cell>
          <cell r="G5249">
            <v>0.2</v>
          </cell>
          <cell r="H5249">
            <v>13.64</v>
          </cell>
          <cell r="I5249">
            <v>19.777999999999999</v>
          </cell>
          <cell r="J5249">
            <v>3.9556</v>
          </cell>
          <cell r="K5249">
            <v>376.8</v>
          </cell>
          <cell r="L5249">
            <v>7452.3503999999994</v>
          </cell>
        </row>
        <row r="5250">
          <cell r="C5250">
            <v>3000702</v>
          </cell>
          <cell r="D5250" t="str">
            <v>Fornecimento de mão de obra - servente</v>
          </cell>
          <cell r="E5250" t="str">
            <v>M.O.</v>
          </cell>
          <cell r="F5250" t="str">
            <v>h</v>
          </cell>
          <cell r="G5250">
            <v>0.2</v>
          </cell>
          <cell r="H5250">
            <v>11.02</v>
          </cell>
          <cell r="I5250">
            <v>15.978999999999999</v>
          </cell>
          <cell r="J5250">
            <v>3.1958000000000002</v>
          </cell>
          <cell r="K5250">
            <v>376.8</v>
          </cell>
          <cell r="L5250">
            <v>6020.8872000000001</v>
          </cell>
        </row>
        <row r="5251">
          <cell r="C5251">
            <v>3001503</v>
          </cell>
          <cell r="D5251" t="str">
            <v>Concreto FCK 20,0 MPA-Slump22+- 2(400kg) NBR7212 e NBR12655</v>
          </cell>
          <cell r="E5251" t="str">
            <v>MAT.</v>
          </cell>
          <cell r="F5251" t="str">
            <v>m3</v>
          </cell>
          <cell r="G5251">
            <v>1.2200000000000001E-2</v>
          </cell>
          <cell r="H5251">
            <v>410</v>
          </cell>
          <cell r="I5251">
            <v>410</v>
          </cell>
          <cell r="J5251">
            <v>5.0020000000000007</v>
          </cell>
          <cell r="K5251">
            <v>22.98</v>
          </cell>
          <cell r="L5251">
            <v>9421.7999999999993</v>
          </cell>
        </row>
        <row r="5252">
          <cell r="D5252">
            <v>0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  <cell r="J5252">
            <v>0</v>
          </cell>
          <cell r="K5252">
            <v>0</v>
          </cell>
          <cell r="L5252">
            <v>0</v>
          </cell>
        </row>
        <row r="5253">
          <cell r="D5253">
            <v>0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  <cell r="J5253">
            <v>0</v>
          </cell>
          <cell r="K5253">
            <v>0</v>
          </cell>
          <cell r="L5253">
            <v>0</v>
          </cell>
        </row>
        <row r="5254">
          <cell r="D5254">
            <v>0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  <cell r="J5254">
            <v>0</v>
          </cell>
          <cell r="K5254">
            <v>0</v>
          </cell>
          <cell r="L5254">
            <v>0</v>
          </cell>
        </row>
        <row r="5255">
          <cell r="D5255">
            <v>0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  <cell r="J5255">
            <v>0</v>
          </cell>
          <cell r="K5255">
            <v>0</v>
          </cell>
          <cell r="L5255">
            <v>0</v>
          </cell>
        </row>
        <row r="5256">
          <cell r="D5256">
            <v>0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  <cell r="J5256">
            <v>0</v>
          </cell>
          <cell r="K5256">
            <v>0</v>
          </cell>
          <cell r="L5256">
            <v>0</v>
          </cell>
        </row>
        <row r="5257">
          <cell r="D5257">
            <v>0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  <cell r="J5257">
            <v>0</v>
          </cell>
          <cell r="K5257">
            <v>0</v>
          </cell>
          <cell r="L5257">
            <v>0</v>
          </cell>
        </row>
        <row r="5258">
          <cell r="D5258">
            <v>0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  <cell r="J5258">
            <v>0</v>
          </cell>
          <cell r="K5258">
            <v>0</v>
          </cell>
          <cell r="L5258">
            <v>0</v>
          </cell>
        </row>
        <row r="5259">
          <cell r="D5259">
            <v>0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  <cell r="J5259">
            <v>0</v>
          </cell>
          <cell r="K5259">
            <v>0</v>
          </cell>
          <cell r="L5259">
            <v>0</v>
          </cell>
        </row>
        <row r="5260">
          <cell r="D5260">
            <v>0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  <cell r="J5260">
            <v>0</v>
          </cell>
          <cell r="K5260">
            <v>0</v>
          </cell>
          <cell r="L5260">
            <v>0</v>
          </cell>
        </row>
        <row r="5261">
          <cell r="D5261">
            <v>0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  <cell r="J5261">
            <v>0</v>
          </cell>
          <cell r="K5261">
            <v>0</v>
          </cell>
          <cell r="L5261">
            <v>0</v>
          </cell>
        </row>
        <row r="5262">
          <cell r="D5262">
            <v>0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  <cell r="J5262">
            <v>0</v>
          </cell>
          <cell r="K5262">
            <v>0</v>
          </cell>
          <cell r="L5262">
            <v>0</v>
          </cell>
        </row>
        <row r="5263">
          <cell r="D5263">
            <v>0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  <cell r="J5263">
            <v>0</v>
          </cell>
          <cell r="K5263">
            <v>0</v>
          </cell>
          <cell r="L5263">
            <v>0</v>
          </cell>
        </row>
        <row r="5264">
          <cell r="D5264">
            <v>0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  <cell r="J5264">
            <v>0</v>
          </cell>
          <cell r="K5264">
            <v>0</v>
          </cell>
          <cell r="L5264">
            <v>0</v>
          </cell>
        </row>
        <row r="5265">
          <cell r="D5265">
            <v>0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  <cell r="J5265">
            <v>0</v>
          </cell>
          <cell r="K5265">
            <v>0</v>
          </cell>
          <cell r="L5265">
            <v>0</v>
          </cell>
        </row>
        <row r="5266">
          <cell r="D5266">
            <v>0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  <cell r="J5266">
            <v>0</v>
          </cell>
          <cell r="K5266">
            <v>0</v>
          </cell>
          <cell r="L5266">
            <v>0</v>
          </cell>
        </row>
        <row r="5267">
          <cell r="D5267">
            <v>0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  <cell r="J5267">
            <v>0</v>
          </cell>
          <cell r="K5267">
            <v>0</v>
          </cell>
          <cell r="L5267">
            <v>0</v>
          </cell>
        </row>
        <row r="5268">
          <cell r="D5268">
            <v>0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  <cell r="J5268">
            <v>0</v>
          </cell>
          <cell r="K5268">
            <v>0</v>
          </cell>
          <cell r="L5268">
            <v>0</v>
          </cell>
        </row>
        <row r="5269">
          <cell r="D5269">
            <v>0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  <cell r="J5269">
            <v>0</v>
          </cell>
          <cell r="K5269">
            <v>0</v>
          </cell>
          <cell r="L5269">
            <v>0</v>
          </cell>
        </row>
        <row r="5270">
          <cell r="D5270">
            <v>0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  <cell r="J5270">
            <v>0</v>
          </cell>
          <cell r="K5270">
            <v>0</v>
          </cell>
          <cell r="L5270">
            <v>0</v>
          </cell>
        </row>
        <row r="5271">
          <cell r="D5271">
            <v>0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  <cell r="J5271">
            <v>0</v>
          </cell>
          <cell r="K5271">
            <v>0</v>
          </cell>
          <cell r="L5271">
            <v>0</v>
          </cell>
        </row>
        <row r="5272">
          <cell r="D5272">
            <v>0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  <cell r="J5272">
            <v>0</v>
          </cell>
          <cell r="K5272">
            <v>0</v>
          </cell>
          <cell r="L5272">
            <v>0</v>
          </cell>
        </row>
        <row r="5273">
          <cell r="D5273">
            <v>0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  <cell r="J5273">
            <v>0</v>
          </cell>
          <cell r="K5273">
            <v>0</v>
          </cell>
          <cell r="L5273">
            <v>0</v>
          </cell>
        </row>
        <row r="5274">
          <cell r="D5274">
            <v>0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  <cell r="J5274">
            <v>0</v>
          </cell>
          <cell r="K5274">
            <v>0</v>
          </cell>
          <cell r="L5274">
            <v>0</v>
          </cell>
        </row>
        <row r="5275">
          <cell r="D5275">
            <v>0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  <cell r="J5275">
            <v>0</v>
          </cell>
          <cell r="K5275">
            <v>0</v>
          </cell>
          <cell r="L5275">
            <v>0</v>
          </cell>
        </row>
        <row r="5276">
          <cell r="D5276">
            <v>0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  <cell r="J5276">
            <v>0</v>
          </cell>
          <cell r="K5276">
            <v>0</v>
          </cell>
          <cell r="L5276">
            <v>0</v>
          </cell>
        </row>
        <row r="5277">
          <cell r="F5277" t="str">
            <v>TOTAL (C/taxa):</v>
          </cell>
          <cell r="I5277">
            <v>0.8273773145914417</v>
          </cell>
          <cell r="J5277">
            <v>15.433400000000001</v>
          </cell>
          <cell r="L5277">
            <v>35141.037599999996</v>
          </cell>
        </row>
        <row r="5278">
          <cell r="F5278" t="str">
            <v>BDI (%) EMPREITADA:</v>
          </cell>
          <cell r="I5278">
            <v>0.45</v>
          </cell>
          <cell r="J5278">
            <v>0</v>
          </cell>
          <cell r="L5278">
            <v>-1.9680000000080327</v>
          </cell>
        </row>
        <row r="5279">
          <cell r="F5279" t="str">
            <v>BDI (%) EQUIPAMENTOS:</v>
          </cell>
          <cell r="I5279">
            <v>0.45</v>
          </cell>
          <cell r="J5279">
            <v>0</v>
          </cell>
        </row>
        <row r="5280">
          <cell r="F5280" t="str">
            <v>BDI (%) MÃO DE OBRA:</v>
          </cell>
          <cell r="I5280">
            <v>0.45</v>
          </cell>
          <cell r="J5280">
            <v>3.22</v>
          </cell>
        </row>
        <row r="5281">
          <cell r="F5281" t="str">
            <v>BDI (%) MATERIAL:</v>
          </cell>
          <cell r="J5281">
            <v>0</v>
          </cell>
        </row>
        <row r="5282">
          <cell r="F5282" t="str">
            <v>TOTAL TAXA:</v>
          </cell>
          <cell r="I5282">
            <v>0.17262268540855821</v>
          </cell>
          <cell r="J5282">
            <v>3.22</v>
          </cell>
        </row>
        <row r="5283">
          <cell r="C5283" t="str">
            <v>PREÇO TOTAL (c/ taxa):</v>
          </cell>
          <cell r="I5283">
            <v>0.99999999999999989</v>
          </cell>
          <cell r="J5283">
            <v>18.653400000000001</v>
          </cell>
        </row>
        <row r="5284">
          <cell r="C5284" t="str">
            <v>Obs.</v>
          </cell>
        </row>
        <row r="5288">
          <cell r="C5288" t="str">
            <v>cód - serv</v>
          </cell>
          <cell r="D5288" t="str">
            <v>Descrição</v>
          </cell>
          <cell r="F5288" t="str">
            <v>unidade</v>
          </cell>
          <cell r="G5288" t="str">
            <v>Quantidade do Serviço</v>
          </cell>
          <cell r="I5288" t="str">
            <v>Valor Unitario do Serviço</v>
          </cell>
          <cell r="K5288" t="str">
            <v>Valor Total</v>
          </cell>
        </row>
        <row r="5289">
          <cell r="C5289">
            <v>360217</v>
          </cell>
          <cell r="D5289" t="str">
            <v>GRADIL - ELETRODUTO DE PEAD INCLUSIVE CAIXAS DE PASSAGEM</v>
          </cell>
          <cell r="E5289" t="e">
            <v>#NAME?</v>
          </cell>
          <cell r="F5289" t="str">
            <v>M</v>
          </cell>
          <cell r="G5289">
            <v>3956.4</v>
          </cell>
          <cell r="I5289">
            <v>4.0186250000000001</v>
          </cell>
          <cell r="K5289">
            <v>15899.28795</v>
          </cell>
        </row>
        <row r="5291">
          <cell r="C5291" t="str">
            <v>cód - comp.</v>
          </cell>
          <cell r="D5291" t="str">
            <v>componentes</v>
          </cell>
          <cell r="E5291" t="str">
            <v>desig.</v>
          </cell>
          <cell r="F5291" t="str">
            <v>unidade</v>
          </cell>
          <cell r="G5291" t="str">
            <v>coef.</v>
          </cell>
          <cell r="H5291" t="str">
            <v>Valor Unitário</v>
          </cell>
          <cell r="I5291" t="str">
            <v>Valor unit. c/ BDI</v>
          </cell>
          <cell r="J5291" t="str">
            <v>Custo p/ Serv. X comp</v>
          </cell>
          <cell r="K5291" t="str">
            <v>Quant. Total x comp.</v>
          </cell>
          <cell r="L5291" t="str">
            <v>Quant. Total x comp.</v>
          </cell>
        </row>
        <row r="5292">
          <cell r="C5292">
            <v>1007103</v>
          </cell>
          <cell r="D5292" t="str">
            <v>Eletroduto pvc rígido ø 1"</v>
          </cell>
          <cell r="E5292" t="str">
            <v>MAT.</v>
          </cell>
          <cell r="F5292" t="str">
            <v>m</v>
          </cell>
          <cell r="G5292">
            <v>1</v>
          </cell>
          <cell r="H5292">
            <v>2</v>
          </cell>
          <cell r="I5292">
            <v>2</v>
          </cell>
          <cell r="J5292">
            <v>2</v>
          </cell>
          <cell r="K5292">
            <v>3956.4</v>
          </cell>
          <cell r="L5292">
            <v>7912.8</v>
          </cell>
        </row>
        <row r="5293">
          <cell r="C5293">
            <v>1013159</v>
          </cell>
          <cell r="D5293" t="str">
            <v>CONDULETE SEM ROSCA TIPO X 1POL EM ALUMINIO (GALVANIZADO) -TUPY</v>
          </cell>
          <cell r="E5293" t="str">
            <v>MAT.</v>
          </cell>
          <cell r="F5293" t="str">
            <v xml:space="preserve">un </v>
          </cell>
          <cell r="G5293">
            <v>0.1</v>
          </cell>
          <cell r="H5293">
            <v>10</v>
          </cell>
          <cell r="I5293">
            <v>10</v>
          </cell>
          <cell r="J5293">
            <v>1</v>
          </cell>
          <cell r="K5293">
            <v>395.64</v>
          </cell>
          <cell r="L5293">
            <v>3956.3999999999996</v>
          </cell>
        </row>
        <row r="5294">
          <cell r="C5294" t="str">
            <v>M1132</v>
          </cell>
          <cell r="D5294" t="str">
            <v>ELETRICISTA</v>
          </cell>
          <cell r="E5294" t="str">
            <v>M.O.</v>
          </cell>
          <cell r="F5294" t="str">
            <v>h</v>
          </cell>
          <cell r="G5294">
            <v>0.05</v>
          </cell>
          <cell r="H5294">
            <v>14.05</v>
          </cell>
          <cell r="I5294">
            <v>20.372499999999999</v>
          </cell>
          <cell r="J5294">
            <v>1.0186249999999999</v>
          </cell>
          <cell r="K5294">
            <v>197.82</v>
          </cell>
          <cell r="L5294">
            <v>4030.0879499999996</v>
          </cell>
        </row>
        <row r="5295">
          <cell r="D5295">
            <v>0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  <cell r="J5295">
            <v>0</v>
          </cell>
          <cell r="K5295">
            <v>0</v>
          </cell>
          <cell r="L5295">
            <v>0</v>
          </cell>
        </row>
        <row r="5296">
          <cell r="D5296">
            <v>0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  <cell r="J5296">
            <v>0</v>
          </cell>
          <cell r="K5296">
            <v>0</v>
          </cell>
          <cell r="L5296">
            <v>0</v>
          </cell>
        </row>
        <row r="5297">
          <cell r="D5297">
            <v>0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  <cell r="J5297">
            <v>0</v>
          </cell>
          <cell r="K5297">
            <v>0</v>
          </cell>
          <cell r="L5297">
            <v>0</v>
          </cell>
        </row>
        <row r="5298">
          <cell r="D5298">
            <v>0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  <cell r="J5298">
            <v>0</v>
          </cell>
          <cell r="K5298">
            <v>0</v>
          </cell>
          <cell r="L5298">
            <v>0</v>
          </cell>
        </row>
        <row r="5299">
          <cell r="D5299">
            <v>0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  <cell r="J5299">
            <v>0</v>
          </cell>
          <cell r="K5299">
            <v>0</v>
          </cell>
          <cell r="L5299">
            <v>0</v>
          </cell>
        </row>
        <row r="5300">
          <cell r="D5300">
            <v>0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  <cell r="J5300">
            <v>0</v>
          </cell>
          <cell r="K5300">
            <v>0</v>
          </cell>
          <cell r="L5300">
            <v>0</v>
          </cell>
        </row>
        <row r="5301">
          <cell r="D5301">
            <v>0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  <cell r="J5301">
            <v>0</v>
          </cell>
          <cell r="K5301">
            <v>0</v>
          </cell>
          <cell r="L5301">
            <v>0</v>
          </cell>
        </row>
        <row r="5302">
          <cell r="D5302">
            <v>0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  <cell r="J5302">
            <v>0</v>
          </cell>
          <cell r="K5302">
            <v>0</v>
          </cell>
          <cell r="L5302">
            <v>0</v>
          </cell>
        </row>
        <row r="5303">
          <cell r="D5303">
            <v>0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  <cell r="J5303">
            <v>0</v>
          </cell>
          <cell r="K5303">
            <v>0</v>
          </cell>
          <cell r="L5303">
            <v>0</v>
          </cell>
        </row>
        <row r="5304">
          <cell r="D5304">
            <v>0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  <cell r="J5304">
            <v>0</v>
          </cell>
          <cell r="K5304">
            <v>0</v>
          </cell>
          <cell r="L5304">
            <v>0</v>
          </cell>
        </row>
        <row r="5305">
          <cell r="D5305">
            <v>0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  <cell r="J5305">
            <v>0</v>
          </cell>
          <cell r="K5305">
            <v>0</v>
          </cell>
          <cell r="L5305">
            <v>0</v>
          </cell>
        </row>
        <row r="5306">
          <cell r="D5306">
            <v>0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  <cell r="J5306">
            <v>0</v>
          </cell>
          <cell r="K5306">
            <v>0</v>
          </cell>
          <cell r="L5306">
            <v>0</v>
          </cell>
        </row>
        <row r="5307">
          <cell r="D5307">
            <v>0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  <cell r="J5307">
            <v>0</v>
          </cell>
          <cell r="K5307">
            <v>0</v>
          </cell>
          <cell r="L5307">
            <v>0</v>
          </cell>
        </row>
        <row r="5308">
          <cell r="D5308">
            <v>0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  <cell r="J5308">
            <v>0</v>
          </cell>
          <cell r="K5308">
            <v>0</v>
          </cell>
          <cell r="L5308">
            <v>0</v>
          </cell>
        </row>
        <row r="5309">
          <cell r="D5309">
            <v>0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  <cell r="J5309">
            <v>0</v>
          </cell>
          <cell r="K5309">
            <v>0</v>
          </cell>
          <cell r="L5309">
            <v>0</v>
          </cell>
        </row>
        <row r="5310">
          <cell r="D5310">
            <v>0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  <cell r="J5310">
            <v>0</v>
          </cell>
          <cell r="K5310">
            <v>0</v>
          </cell>
          <cell r="L5310">
            <v>0</v>
          </cell>
        </row>
        <row r="5311">
          <cell r="D5311">
            <v>0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  <cell r="J5311">
            <v>0</v>
          </cell>
          <cell r="K5311">
            <v>0</v>
          </cell>
          <cell r="L5311">
            <v>0</v>
          </cell>
        </row>
        <row r="5312">
          <cell r="D5312">
            <v>0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  <cell r="J5312">
            <v>0</v>
          </cell>
          <cell r="K5312">
            <v>0</v>
          </cell>
          <cell r="L5312">
            <v>0</v>
          </cell>
        </row>
        <row r="5313">
          <cell r="D5313">
            <v>0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  <cell r="J5313">
            <v>0</v>
          </cell>
          <cell r="K5313">
            <v>0</v>
          </cell>
          <cell r="L5313">
            <v>0</v>
          </cell>
        </row>
        <row r="5314">
          <cell r="D5314">
            <v>0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  <cell r="J5314">
            <v>0</v>
          </cell>
          <cell r="K5314">
            <v>0</v>
          </cell>
          <cell r="L5314">
            <v>0</v>
          </cell>
        </row>
        <row r="5315">
          <cell r="D5315">
            <v>0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  <cell r="J5315">
            <v>0</v>
          </cell>
          <cell r="K5315">
            <v>0</v>
          </cell>
          <cell r="L5315">
            <v>0</v>
          </cell>
        </row>
        <row r="5316">
          <cell r="D5316">
            <v>0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  <cell r="J5316">
            <v>0</v>
          </cell>
          <cell r="K5316">
            <v>0</v>
          </cell>
          <cell r="L5316">
            <v>0</v>
          </cell>
        </row>
        <row r="5317">
          <cell r="D5317">
            <v>0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  <cell r="J5317">
            <v>0</v>
          </cell>
          <cell r="K5317">
            <v>0</v>
          </cell>
          <cell r="L5317">
            <v>0</v>
          </cell>
        </row>
        <row r="5318">
          <cell r="D5318">
            <v>0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  <cell r="J5318">
            <v>0</v>
          </cell>
          <cell r="K5318">
            <v>0</v>
          </cell>
          <cell r="L5318">
            <v>0</v>
          </cell>
        </row>
        <row r="5319">
          <cell r="F5319" t="str">
            <v>TOTAL (C/taxa):</v>
          </cell>
          <cell r="I5319">
            <v>0.88553298702914551</v>
          </cell>
          <cell r="J5319">
            <v>3.5586250000000001</v>
          </cell>
          <cell r="L5319">
            <v>15899.28795</v>
          </cell>
        </row>
        <row r="5320">
          <cell r="F5320" t="str">
            <v>BDI (%) EMPREITADA:</v>
          </cell>
          <cell r="I5320">
            <v>0.45</v>
          </cell>
          <cell r="J5320">
            <v>0</v>
          </cell>
          <cell r="L5320">
            <v>0</v>
          </cell>
        </row>
        <row r="5321">
          <cell r="F5321" t="str">
            <v>BDI (%) EQUIPAMENTOS:</v>
          </cell>
          <cell r="I5321">
            <v>0.45</v>
          </cell>
          <cell r="J5321">
            <v>0</v>
          </cell>
        </row>
        <row r="5322">
          <cell r="F5322" t="str">
            <v>BDI (%) MÃO DE OBRA:</v>
          </cell>
          <cell r="I5322">
            <v>0.45</v>
          </cell>
          <cell r="J5322">
            <v>0.46</v>
          </cell>
        </row>
        <row r="5323">
          <cell r="F5323" t="str">
            <v>BDI (%) MATERIAL:</v>
          </cell>
          <cell r="J5323">
            <v>0</v>
          </cell>
        </row>
        <row r="5324">
          <cell r="F5324" t="str">
            <v>TOTAL TAXA:</v>
          </cell>
          <cell r="I5324">
            <v>0.11446701297085446</v>
          </cell>
          <cell r="J5324">
            <v>0.46</v>
          </cell>
        </row>
        <row r="5325">
          <cell r="C5325" t="str">
            <v>PREÇO TOTAL (c/ taxa):</v>
          </cell>
          <cell r="I5325">
            <v>1</v>
          </cell>
          <cell r="J5325">
            <v>4.0186250000000001</v>
          </cell>
        </row>
        <row r="5326">
          <cell r="C5326" t="str">
            <v>Obs.</v>
          </cell>
        </row>
        <row r="5330">
          <cell r="C5330" t="str">
            <v>cód - serv</v>
          </cell>
          <cell r="D5330" t="str">
            <v>Descrição</v>
          </cell>
          <cell r="F5330" t="str">
            <v>unidade</v>
          </cell>
          <cell r="G5330" t="str">
            <v>Quantidade do Serviço</v>
          </cell>
          <cell r="I5330" t="str">
            <v>Valor Unitario do Serviço</v>
          </cell>
          <cell r="K5330" t="str">
            <v>Valor Total</v>
          </cell>
        </row>
        <row r="5331">
          <cell r="C5331">
            <v>360218</v>
          </cell>
          <cell r="D5331" t="str">
            <v>GRADIL - PINTURA EM LATÉX ACRÍLICO EM PAREDE EXTERNA COM DUAS DEMÃOS - SEM MASSA CORRIDA</v>
          </cell>
          <cell r="E5331" t="e">
            <v>#NAME?</v>
          </cell>
          <cell r="F5331" t="str">
            <v>M2</v>
          </cell>
          <cell r="G5331">
            <v>3052.0800000000008</v>
          </cell>
          <cell r="I5331">
            <v>11.779249999999999</v>
          </cell>
          <cell r="K5331">
            <v>35951.213340000009</v>
          </cell>
        </row>
        <row r="5333">
          <cell r="C5333" t="str">
            <v>cód - comp.</v>
          </cell>
          <cell r="D5333" t="str">
            <v>componentes</v>
          </cell>
          <cell r="E5333" t="str">
            <v>desig.</v>
          </cell>
          <cell r="F5333" t="str">
            <v>unidade</v>
          </cell>
          <cell r="G5333" t="str">
            <v>coef.</v>
          </cell>
          <cell r="H5333" t="str">
            <v>Valor Unitário</v>
          </cell>
          <cell r="I5333" t="str">
            <v>Valor unit. c/ BDI</v>
          </cell>
          <cell r="J5333" t="str">
            <v>Custo p/ Serv. X comp</v>
          </cell>
          <cell r="K5333" t="str">
            <v>Quant. Total x comp.</v>
          </cell>
          <cell r="L5333" t="str">
            <v>Quant. Total x comp.</v>
          </cell>
        </row>
        <row r="5334">
          <cell r="C5334">
            <v>1010121</v>
          </cell>
          <cell r="D5334" t="str">
            <v>TINTA LATEX VERMELHO BORDÔ 18L</v>
          </cell>
          <cell r="E5334" t="str">
            <v>MAT.</v>
          </cell>
          <cell r="F5334" t="str">
            <v>gl</v>
          </cell>
          <cell r="G5334">
            <v>0.04</v>
          </cell>
          <cell r="H5334">
            <v>26</v>
          </cell>
          <cell r="I5334">
            <v>26</v>
          </cell>
          <cell r="J5334">
            <v>1.04</v>
          </cell>
          <cell r="K5334">
            <v>122.08</v>
          </cell>
          <cell r="L5334">
            <v>3174.08</v>
          </cell>
        </row>
        <row r="5335">
          <cell r="C5335">
            <v>1011411</v>
          </cell>
          <cell r="D5335" t="str">
            <v>LIXA P/MASSA NUMERO 220  20X20CM</v>
          </cell>
          <cell r="E5335" t="str">
            <v>MAT.</v>
          </cell>
          <cell r="F5335" t="str">
            <v xml:space="preserve">un </v>
          </cell>
          <cell r="G5335">
            <v>0.1</v>
          </cell>
          <cell r="H5335">
            <v>15</v>
          </cell>
          <cell r="I5335">
            <v>15</v>
          </cell>
          <cell r="J5335">
            <v>1.5</v>
          </cell>
          <cell r="K5335">
            <v>305.20999999999998</v>
          </cell>
          <cell r="L5335">
            <v>4578.1499999999996</v>
          </cell>
        </row>
        <row r="5336">
          <cell r="C5336">
            <v>1013809</v>
          </cell>
          <cell r="D5336" t="str">
            <v>SELADOR ACRILICO BRANCO 6001 22KG 315 - TERRACOR</v>
          </cell>
          <cell r="E5336" t="str">
            <v>MAT.</v>
          </cell>
          <cell r="F5336" t="str">
            <v>gl</v>
          </cell>
          <cell r="G5336">
            <v>0.02</v>
          </cell>
          <cell r="H5336">
            <v>15</v>
          </cell>
          <cell r="I5336">
            <v>15</v>
          </cell>
          <cell r="J5336">
            <v>0.3</v>
          </cell>
          <cell r="K5336">
            <v>61.04</v>
          </cell>
          <cell r="L5336">
            <v>915.6</v>
          </cell>
        </row>
        <row r="5337">
          <cell r="C5337">
            <v>3000702</v>
          </cell>
          <cell r="D5337" t="str">
            <v>Fornecimento de mão de obra - servente</v>
          </cell>
          <cell r="E5337" t="str">
            <v>M.O.</v>
          </cell>
          <cell r="F5337" t="str">
            <v>h</v>
          </cell>
          <cell r="G5337">
            <v>0.25</v>
          </cell>
          <cell r="H5337">
            <v>11.02</v>
          </cell>
          <cell r="I5337">
            <v>15.978999999999999</v>
          </cell>
          <cell r="J5337">
            <v>3.9947499999999998</v>
          </cell>
          <cell r="K5337">
            <v>763.02</v>
          </cell>
          <cell r="L5337">
            <v>12192.296579999998</v>
          </cell>
        </row>
        <row r="5338">
          <cell r="C5338" t="str">
            <v>M1130</v>
          </cell>
          <cell r="D5338" t="str">
            <v>PINTOR</v>
          </cell>
          <cell r="E5338" t="str">
            <v>M.O.</v>
          </cell>
          <cell r="F5338" t="str">
            <v>h</v>
          </cell>
          <cell r="G5338">
            <v>0.25</v>
          </cell>
          <cell r="H5338">
            <v>13.64</v>
          </cell>
          <cell r="I5338">
            <v>19.777999999999999</v>
          </cell>
          <cell r="J5338">
            <v>4.9444999999999997</v>
          </cell>
          <cell r="K5338">
            <v>763.02</v>
          </cell>
          <cell r="L5338">
            <v>15091.009559999999</v>
          </cell>
        </row>
        <row r="5339">
          <cell r="D5339">
            <v>0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  <cell r="J5339">
            <v>0</v>
          </cell>
          <cell r="K5339">
            <v>0</v>
          </cell>
          <cell r="L5339">
            <v>0</v>
          </cell>
        </row>
        <row r="5340">
          <cell r="D5340">
            <v>0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  <cell r="J5340">
            <v>0</v>
          </cell>
          <cell r="K5340">
            <v>0</v>
          </cell>
          <cell r="L5340">
            <v>0</v>
          </cell>
        </row>
        <row r="5341">
          <cell r="D5341">
            <v>0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  <cell r="J5341">
            <v>0</v>
          </cell>
          <cell r="K5341">
            <v>0</v>
          </cell>
          <cell r="L5341">
            <v>0</v>
          </cell>
        </row>
        <row r="5342">
          <cell r="D5342">
            <v>0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  <cell r="J5342">
            <v>0</v>
          </cell>
          <cell r="K5342">
            <v>0</v>
          </cell>
          <cell r="L5342">
            <v>0</v>
          </cell>
        </row>
        <row r="5343">
          <cell r="D5343">
            <v>0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  <cell r="J5343">
            <v>0</v>
          </cell>
          <cell r="K5343">
            <v>0</v>
          </cell>
          <cell r="L5343">
            <v>0</v>
          </cell>
        </row>
        <row r="5344">
          <cell r="D5344">
            <v>0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  <cell r="J5344">
            <v>0</v>
          </cell>
          <cell r="K5344">
            <v>0</v>
          </cell>
          <cell r="L5344">
            <v>0</v>
          </cell>
        </row>
        <row r="5345">
          <cell r="D5345">
            <v>0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  <cell r="J5345">
            <v>0</v>
          </cell>
          <cell r="K5345">
            <v>0</v>
          </cell>
          <cell r="L5345">
            <v>0</v>
          </cell>
        </row>
        <row r="5346">
          <cell r="D5346">
            <v>0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  <cell r="J5346">
            <v>0</v>
          </cell>
          <cell r="K5346">
            <v>0</v>
          </cell>
          <cell r="L5346">
            <v>0</v>
          </cell>
        </row>
        <row r="5347">
          <cell r="D5347">
            <v>0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  <cell r="J5347">
            <v>0</v>
          </cell>
          <cell r="K5347">
            <v>0</v>
          </cell>
          <cell r="L5347">
            <v>0</v>
          </cell>
        </row>
        <row r="5348">
          <cell r="D5348">
            <v>0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  <cell r="J5348">
            <v>0</v>
          </cell>
          <cell r="K5348">
            <v>0</v>
          </cell>
          <cell r="L5348">
            <v>0</v>
          </cell>
        </row>
        <row r="5349">
          <cell r="D5349">
            <v>0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  <cell r="J5349">
            <v>0</v>
          </cell>
          <cell r="K5349">
            <v>0</v>
          </cell>
          <cell r="L5349">
            <v>0</v>
          </cell>
        </row>
        <row r="5350">
          <cell r="D5350">
            <v>0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  <cell r="J5350">
            <v>0</v>
          </cell>
          <cell r="K5350">
            <v>0</v>
          </cell>
          <cell r="L5350">
            <v>0</v>
          </cell>
        </row>
        <row r="5351">
          <cell r="D5351">
            <v>0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  <cell r="J5351">
            <v>0</v>
          </cell>
          <cell r="K5351">
            <v>0</v>
          </cell>
          <cell r="L5351">
            <v>0</v>
          </cell>
        </row>
        <row r="5352">
          <cell r="D5352">
            <v>0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  <cell r="J5352">
            <v>0</v>
          </cell>
          <cell r="K5352">
            <v>0</v>
          </cell>
          <cell r="L5352">
            <v>0</v>
          </cell>
        </row>
        <row r="5353">
          <cell r="D5353">
            <v>0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  <cell r="J5353">
            <v>0</v>
          </cell>
          <cell r="K5353">
            <v>0</v>
          </cell>
          <cell r="L5353">
            <v>0</v>
          </cell>
        </row>
        <row r="5354">
          <cell r="D5354">
            <v>0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  <cell r="J5354">
            <v>0</v>
          </cell>
          <cell r="K5354">
            <v>0</v>
          </cell>
          <cell r="L5354">
            <v>0</v>
          </cell>
        </row>
        <row r="5355">
          <cell r="D5355">
            <v>0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  <cell r="J5355">
            <v>0</v>
          </cell>
          <cell r="K5355">
            <v>0</v>
          </cell>
          <cell r="L5355">
            <v>0</v>
          </cell>
        </row>
        <row r="5356">
          <cell r="D5356">
            <v>0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  <cell r="J5356">
            <v>0</v>
          </cell>
          <cell r="K5356">
            <v>0</v>
          </cell>
          <cell r="L5356">
            <v>0</v>
          </cell>
        </row>
        <row r="5357">
          <cell r="D5357">
            <v>0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  <cell r="J5357">
            <v>0</v>
          </cell>
          <cell r="K5357">
            <v>0</v>
          </cell>
          <cell r="L5357">
            <v>0</v>
          </cell>
        </row>
        <row r="5358">
          <cell r="D5358">
            <v>0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  <cell r="L5358">
            <v>0</v>
          </cell>
        </row>
        <row r="5359">
          <cell r="D5359">
            <v>0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  <cell r="J5359">
            <v>0</v>
          </cell>
          <cell r="K5359">
            <v>0</v>
          </cell>
          <cell r="L5359">
            <v>0</v>
          </cell>
        </row>
        <row r="5360">
          <cell r="D5360">
            <v>0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  <cell r="J5360">
            <v>0</v>
          </cell>
          <cell r="K5360">
            <v>0</v>
          </cell>
          <cell r="L5360">
            <v>0</v>
          </cell>
        </row>
        <row r="5361">
          <cell r="D5361">
            <v>0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  <cell r="J5361">
            <v>0</v>
          </cell>
          <cell r="K5361">
            <v>0</v>
          </cell>
          <cell r="L5361">
            <v>0</v>
          </cell>
        </row>
        <row r="5362">
          <cell r="D5362">
            <v>0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  <cell r="J5362">
            <v>0</v>
          </cell>
          <cell r="K5362">
            <v>0</v>
          </cell>
          <cell r="L5362">
            <v>0</v>
          </cell>
        </row>
        <row r="5363">
          <cell r="F5363" t="str">
            <v>TOTAL (C/taxa):</v>
          </cell>
          <cell r="I5363">
            <v>0.65872190504488826</v>
          </cell>
          <cell r="J5363">
            <v>7.7592499999999998</v>
          </cell>
          <cell r="L5363">
            <v>35951.136139999995</v>
          </cell>
        </row>
        <row r="5364">
          <cell r="F5364" t="str">
            <v>BDI (%) EMPREITADA:</v>
          </cell>
          <cell r="I5364">
            <v>0.45</v>
          </cell>
          <cell r="J5364">
            <v>0</v>
          </cell>
          <cell r="L5364">
            <v>-7.7200000014272518E-2</v>
          </cell>
        </row>
        <row r="5365">
          <cell r="F5365" t="str">
            <v>BDI (%) EQUIPAMENTOS:</v>
          </cell>
          <cell r="I5365">
            <v>0.45</v>
          </cell>
          <cell r="J5365">
            <v>0</v>
          </cell>
        </row>
        <row r="5366">
          <cell r="F5366" t="str">
            <v>BDI (%) MÃO DE OBRA:</v>
          </cell>
          <cell r="I5366">
            <v>0.45</v>
          </cell>
          <cell r="J5366">
            <v>4.0199999999999996</v>
          </cell>
        </row>
        <row r="5367">
          <cell r="F5367" t="str">
            <v>BDI (%) MATERIAL:</v>
          </cell>
          <cell r="J5367">
            <v>0</v>
          </cell>
        </row>
        <row r="5368">
          <cell r="F5368" t="str">
            <v>TOTAL TAXA:</v>
          </cell>
          <cell r="I5368">
            <v>0.34127809495511174</v>
          </cell>
          <cell r="J5368">
            <v>4.0199999999999996</v>
          </cell>
        </row>
        <row r="5369">
          <cell r="C5369" t="str">
            <v>PREÇO TOTAL (c/ taxa):</v>
          </cell>
          <cell r="I5369">
            <v>1</v>
          </cell>
          <cell r="J5369">
            <v>11.779249999999999</v>
          </cell>
        </row>
        <row r="5370">
          <cell r="C5370" t="str">
            <v>Obs.</v>
          </cell>
        </row>
        <row r="5374">
          <cell r="C5374" t="str">
            <v>cód - serv</v>
          </cell>
          <cell r="D5374" t="str">
            <v>Descrição</v>
          </cell>
          <cell r="F5374" t="str">
            <v>unidade</v>
          </cell>
          <cell r="G5374" t="str">
            <v>Quantidade do Serviço</v>
          </cell>
          <cell r="I5374" t="str">
            <v>Valor Unitario do Serviço</v>
          </cell>
          <cell r="K5374" t="str">
            <v>Valor Total</v>
          </cell>
        </row>
        <row r="5375">
          <cell r="C5375">
            <v>360219</v>
          </cell>
          <cell r="D5375" t="str">
            <v>GRADIL - PAINEL TIPO NYLOFOR 3D H=2,43M</v>
          </cell>
          <cell r="E5375" t="e">
            <v>#NAME?</v>
          </cell>
          <cell r="F5375" t="str">
            <v>M</v>
          </cell>
          <cell r="G5375">
            <v>1884</v>
          </cell>
          <cell r="I5375">
            <v>261.75675000000001</v>
          </cell>
          <cell r="K5375">
            <v>493149.717</v>
          </cell>
        </row>
        <row r="5377">
          <cell r="C5377" t="str">
            <v>cód - comp.</v>
          </cell>
          <cell r="D5377" t="str">
            <v>componentes</v>
          </cell>
          <cell r="E5377" t="str">
            <v>desig.</v>
          </cell>
          <cell r="F5377" t="str">
            <v>unidade</v>
          </cell>
          <cell r="G5377" t="str">
            <v>coef.</v>
          </cell>
          <cell r="H5377" t="str">
            <v>Valor Unitário</v>
          </cell>
          <cell r="I5377" t="str">
            <v>Valor unit. c/ BDI</v>
          </cell>
          <cell r="J5377" t="str">
            <v>Custo p/ Serv. X comp</v>
          </cell>
          <cell r="K5377" t="str">
            <v>Quant. Total x comp.</v>
          </cell>
          <cell r="L5377" t="str">
            <v>Quant. Total x comp.</v>
          </cell>
        </row>
        <row r="5378">
          <cell r="C5378">
            <v>1012699</v>
          </cell>
          <cell r="D5378" t="str">
            <v>POSTE NYLOFOR 3D H=3,20M - BELGO</v>
          </cell>
          <cell r="E5378" t="str">
            <v>MAT.</v>
          </cell>
          <cell r="F5378" t="str">
            <v xml:space="preserve">un </v>
          </cell>
          <cell r="G5378">
            <v>0.4</v>
          </cell>
          <cell r="H5378">
            <v>110.9</v>
          </cell>
          <cell r="I5378">
            <v>110.9</v>
          </cell>
          <cell r="J5378">
            <v>44.360000000000007</v>
          </cell>
          <cell r="K5378">
            <v>753.6</v>
          </cell>
          <cell r="L5378">
            <v>83574.240000000005</v>
          </cell>
        </row>
        <row r="5379">
          <cell r="C5379">
            <v>1012700</v>
          </cell>
          <cell r="D5379" t="str">
            <v>PAINEL NYLOFOR 3D H=2,43M - BELGO</v>
          </cell>
          <cell r="E5379" t="str">
            <v>MAT.</v>
          </cell>
          <cell r="F5379" t="str">
            <v xml:space="preserve">un </v>
          </cell>
          <cell r="G5379">
            <v>0.4</v>
          </cell>
          <cell r="H5379">
            <v>504.07</v>
          </cell>
          <cell r="I5379">
            <v>504.07</v>
          </cell>
          <cell r="J5379">
            <v>201.62800000000001</v>
          </cell>
          <cell r="K5379">
            <v>753.6</v>
          </cell>
          <cell r="L5379">
            <v>379867.152</v>
          </cell>
        </row>
        <row r="5380">
          <cell r="C5380" t="str">
            <v>M1131</v>
          </cell>
          <cell r="D5380" t="str">
            <v>MO COLOCAÇÃO DE GRADIL / ALAMBRADO</v>
          </cell>
          <cell r="E5380" t="str">
            <v>M.O.</v>
          </cell>
          <cell r="F5380" t="str">
            <v>h</v>
          </cell>
          <cell r="G5380">
            <v>0.75</v>
          </cell>
          <cell r="H5380">
            <v>14.5</v>
          </cell>
          <cell r="I5380">
            <v>21.024999999999999</v>
          </cell>
          <cell r="J5380">
            <v>15.768749999999999</v>
          </cell>
          <cell r="K5380">
            <v>1413</v>
          </cell>
          <cell r="L5380">
            <v>29708.324999999997</v>
          </cell>
        </row>
        <row r="5381">
          <cell r="D5381">
            <v>0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  <cell r="J5381">
            <v>0</v>
          </cell>
          <cell r="K5381">
            <v>0</v>
          </cell>
          <cell r="L5381">
            <v>0</v>
          </cell>
        </row>
        <row r="5382">
          <cell r="D5382">
            <v>0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  <cell r="J5382">
            <v>0</v>
          </cell>
          <cell r="K5382">
            <v>0</v>
          </cell>
          <cell r="L5382">
            <v>0</v>
          </cell>
        </row>
        <row r="5383">
          <cell r="D5383">
            <v>0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  <cell r="J5383">
            <v>0</v>
          </cell>
          <cell r="K5383">
            <v>0</v>
          </cell>
          <cell r="L5383">
            <v>0</v>
          </cell>
        </row>
        <row r="5384">
          <cell r="D5384">
            <v>0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  <cell r="J5384">
            <v>0</v>
          </cell>
          <cell r="K5384">
            <v>0</v>
          </cell>
          <cell r="L5384">
            <v>0</v>
          </cell>
        </row>
        <row r="5385">
          <cell r="D5385">
            <v>0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  <cell r="J5385">
            <v>0</v>
          </cell>
          <cell r="K5385">
            <v>0</v>
          </cell>
          <cell r="L5385">
            <v>0</v>
          </cell>
        </row>
        <row r="5386">
          <cell r="D5386">
            <v>0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  <cell r="J5386">
            <v>0</v>
          </cell>
          <cell r="K5386">
            <v>0</v>
          </cell>
          <cell r="L5386">
            <v>0</v>
          </cell>
        </row>
        <row r="5387">
          <cell r="D5387">
            <v>0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  <cell r="J5387">
            <v>0</v>
          </cell>
          <cell r="K5387">
            <v>0</v>
          </cell>
          <cell r="L5387">
            <v>0</v>
          </cell>
        </row>
        <row r="5388">
          <cell r="D5388">
            <v>0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  <cell r="J5388">
            <v>0</v>
          </cell>
          <cell r="K5388">
            <v>0</v>
          </cell>
          <cell r="L5388">
            <v>0</v>
          </cell>
        </row>
        <row r="5389">
          <cell r="D5389">
            <v>0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  <cell r="J5389">
            <v>0</v>
          </cell>
          <cell r="K5389">
            <v>0</v>
          </cell>
          <cell r="L5389">
            <v>0</v>
          </cell>
        </row>
        <row r="5390">
          <cell r="D5390">
            <v>0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  <cell r="J5390">
            <v>0</v>
          </cell>
          <cell r="K5390">
            <v>0</v>
          </cell>
          <cell r="L5390">
            <v>0</v>
          </cell>
        </row>
        <row r="5391">
          <cell r="D5391">
            <v>0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  <cell r="J5391">
            <v>0</v>
          </cell>
          <cell r="K5391">
            <v>0</v>
          </cell>
          <cell r="L5391">
            <v>0</v>
          </cell>
        </row>
        <row r="5392">
          <cell r="D5392">
            <v>0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  <cell r="L5392">
            <v>0</v>
          </cell>
        </row>
        <row r="5393">
          <cell r="D5393">
            <v>0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  <cell r="J5393">
            <v>0</v>
          </cell>
          <cell r="K5393">
            <v>0</v>
          </cell>
          <cell r="L5393">
            <v>0</v>
          </cell>
        </row>
        <row r="5394">
          <cell r="D5394">
            <v>0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  <cell r="J5394">
            <v>0</v>
          </cell>
          <cell r="K5394">
            <v>0</v>
          </cell>
          <cell r="L5394">
            <v>0</v>
          </cell>
        </row>
        <row r="5395">
          <cell r="D5395">
            <v>0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  <cell r="J5395">
            <v>0</v>
          </cell>
          <cell r="K5395">
            <v>0</v>
          </cell>
          <cell r="L5395">
            <v>0</v>
          </cell>
        </row>
        <row r="5396">
          <cell r="D5396">
            <v>0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  <cell r="J5396">
            <v>0</v>
          </cell>
          <cell r="K5396">
            <v>0</v>
          </cell>
          <cell r="L5396">
            <v>0</v>
          </cell>
        </row>
        <row r="5397">
          <cell r="D5397">
            <v>0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  <cell r="J5397">
            <v>0</v>
          </cell>
          <cell r="K5397">
            <v>0</v>
          </cell>
          <cell r="L5397">
            <v>0</v>
          </cell>
        </row>
        <row r="5398">
          <cell r="D5398">
            <v>0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  <cell r="J5398">
            <v>0</v>
          </cell>
          <cell r="K5398">
            <v>0</v>
          </cell>
          <cell r="L5398">
            <v>0</v>
          </cell>
        </row>
        <row r="5399">
          <cell r="D5399">
            <v>0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  <cell r="J5399">
            <v>0</v>
          </cell>
          <cell r="K5399">
            <v>0</v>
          </cell>
          <cell r="L5399">
            <v>0</v>
          </cell>
        </row>
        <row r="5400">
          <cell r="D5400">
            <v>0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  <cell r="J5400">
            <v>0</v>
          </cell>
          <cell r="K5400">
            <v>0</v>
          </cell>
          <cell r="L5400">
            <v>0</v>
          </cell>
        </row>
        <row r="5401">
          <cell r="D5401">
            <v>0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  <cell r="J5401">
            <v>0</v>
          </cell>
          <cell r="K5401">
            <v>0</v>
          </cell>
          <cell r="L5401">
            <v>0</v>
          </cell>
        </row>
        <row r="5402">
          <cell r="D5402">
            <v>0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  <cell r="J5402">
            <v>0</v>
          </cell>
          <cell r="K5402">
            <v>0</v>
          </cell>
          <cell r="L5402">
            <v>0</v>
          </cell>
        </row>
        <row r="5403">
          <cell r="D5403">
            <v>0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  <cell r="J5403">
            <v>0</v>
          </cell>
          <cell r="K5403">
            <v>0</v>
          </cell>
          <cell r="L5403">
            <v>0</v>
          </cell>
        </row>
        <row r="5404">
          <cell r="D5404">
            <v>0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  <cell r="J5404">
            <v>0</v>
          </cell>
          <cell r="K5404">
            <v>0</v>
          </cell>
          <cell r="L5404">
            <v>0</v>
          </cell>
        </row>
        <row r="5405">
          <cell r="D5405">
            <v>0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  <cell r="J5405">
            <v>0</v>
          </cell>
          <cell r="K5405">
            <v>0</v>
          </cell>
          <cell r="L5405">
            <v>0</v>
          </cell>
        </row>
        <row r="5406">
          <cell r="D5406">
            <v>0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  <cell r="J5406">
            <v>0</v>
          </cell>
          <cell r="K5406">
            <v>0</v>
          </cell>
          <cell r="L5406">
            <v>0</v>
          </cell>
        </row>
        <row r="5407">
          <cell r="F5407" t="str">
            <v>TOTAL (C/taxa):</v>
          </cell>
          <cell r="I5407">
            <v>0.97287558009487818</v>
          </cell>
          <cell r="J5407">
            <v>254.65675000000002</v>
          </cell>
          <cell r="L5407">
            <v>493149.717</v>
          </cell>
        </row>
        <row r="5408">
          <cell r="F5408" t="str">
            <v>BDI (%) EMPREITADA:</v>
          </cell>
          <cell r="I5408">
            <v>0.45</v>
          </cell>
          <cell r="J5408">
            <v>0</v>
          </cell>
          <cell r="L5408">
            <v>0</v>
          </cell>
        </row>
        <row r="5409">
          <cell r="F5409" t="str">
            <v>BDI (%) EQUIPAMENTOS:</v>
          </cell>
          <cell r="I5409">
            <v>0.45</v>
          </cell>
          <cell r="J5409">
            <v>0</v>
          </cell>
        </row>
        <row r="5410">
          <cell r="F5410" t="str">
            <v>BDI (%) MÃO DE OBRA:</v>
          </cell>
          <cell r="I5410">
            <v>0.45</v>
          </cell>
          <cell r="J5410">
            <v>7.1</v>
          </cell>
        </row>
        <row r="5411">
          <cell r="F5411" t="str">
            <v>BDI (%) MATERIAL:</v>
          </cell>
          <cell r="J5411">
            <v>0</v>
          </cell>
        </row>
        <row r="5412">
          <cell r="F5412" t="str">
            <v>TOTAL TAXA:</v>
          </cell>
          <cell r="I5412">
            <v>2.7124419905121832E-2</v>
          </cell>
          <cell r="J5412">
            <v>7.1</v>
          </cell>
        </row>
        <row r="5413">
          <cell r="C5413" t="str">
            <v>PREÇO TOTAL (c/ taxa):</v>
          </cell>
          <cell r="I5413">
            <v>1</v>
          </cell>
          <cell r="J5413">
            <v>261.75675000000001</v>
          </cell>
        </row>
        <row r="5414">
          <cell r="C5414" t="str">
            <v>Obs.</v>
          </cell>
        </row>
        <row r="5418">
          <cell r="C5418" t="str">
            <v>cód - serv</v>
          </cell>
          <cell r="D5418" t="str">
            <v>Descrição</v>
          </cell>
          <cell r="F5418" t="str">
            <v>unidade</v>
          </cell>
          <cell r="G5418" t="str">
            <v>Quantidade do Serviço</v>
          </cell>
          <cell r="I5418" t="str">
            <v>Valor Unitario do Serviço</v>
          </cell>
          <cell r="K5418" t="str">
            <v>Valor Total</v>
          </cell>
        </row>
        <row r="5419">
          <cell r="C5419">
            <v>360301</v>
          </cell>
          <cell r="D5419" t="str">
            <v>ALAMBRADO - LIMPEZA E NIVELAMENTO MANUAL</v>
          </cell>
          <cell r="E5419" t="e">
            <v>#NAME?</v>
          </cell>
          <cell r="F5419" t="str">
            <v>M2</v>
          </cell>
          <cell r="G5419">
            <v>138</v>
          </cell>
          <cell r="I5419">
            <v>7.9894999999999996</v>
          </cell>
          <cell r="K5419">
            <v>1102.5509999999999</v>
          </cell>
        </row>
        <row r="5421">
          <cell r="C5421" t="str">
            <v>cód - comp.</v>
          </cell>
          <cell r="D5421" t="str">
            <v>componentes</v>
          </cell>
          <cell r="E5421" t="str">
            <v>desig.</v>
          </cell>
          <cell r="F5421" t="str">
            <v>unidade</v>
          </cell>
          <cell r="G5421" t="str">
            <v>coef.</v>
          </cell>
          <cell r="H5421" t="str">
            <v>Valor Unitário</v>
          </cell>
          <cell r="I5421" t="str">
            <v>Valor unit. c/ BDI</v>
          </cell>
          <cell r="J5421" t="str">
            <v>Custo p/ Serv. X comp</v>
          </cell>
          <cell r="K5421" t="str">
            <v>Quant. Total x comp.</v>
          </cell>
          <cell r="L5421" t="str">
            <v>Quant. Total x comp.</v>
          </cell>
        </row>
        <row r="5422">
          <cell r="C5422">
            <v>3000702</v>
          </cell>
          <cell r="D5422" t="str">
            <v>Fornecimento de mão de obra - servente</v>
          </cell>
          <cell r="E5422" t="str">
            <v>M.O.</v>
          </cell>
          <cell r="F5422" t="str">
            <v>h</v>
          </cell>
          <cell r="G5422">
            <v>0.5</v>
          </cell>
          <cell r="H5422">
            <v>11.02</v>
          </cell>
          <cell r="I5422">
            <v>15.978999999999999</v>
          </cell>
          <cell r="J5422">
            <v>7.9894999999999996</v>
          </cell>
          <cell r="K5422">
            <v>69</v>
          </cell>
          <cell r="L5422">
            <v>1102.5509999999999</v>
          </cell>
        </row>
        <row r="5423">
          <cell r="D5423">
            <v>0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  <cell r="J5423">
            <v>0</v>
          </cell>
          <cell r="K5423">
            <v>0</v>
          </cell>
          <cell r="L5423">
            <v>0</v>
          </cell>
        </row>
        <row r="5424">
          <cell r="D5424">
            <v>0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  <cell r="J5424">
            <v>0</v>
          </cell>
          <cell r="K5424">
            <v>0</v>
          </cell>
          <cell r="L5424">
            <v>0</v>
          </cell>
        </row>
        <row r="5425">
          <cell r="D5425">
            <v>0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  <cell r="J5425">
            <v>0</v>
          </cell>
          <cell r="K5425">
            <v>0</v>
          </cell>
          <cell r="L5425">
            <v>0</v>
          </cell>
        </row>
        <row r="5426">
          <cell r="D5426">
            <v>0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  <cell r="J5426">
            <v>0</v>
          </cell>
          <cell r="K5426">
            <v>0</v>
          </cell>
          <cell r="L5426">
            <v>0</v>
          </cell>
        </row>
        <row r="5427">
          <cell r="D5427">
            <v>0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  <cell r="J5427">
            <v>0</v>
          </cell>
          <cell r="K5427">
            <v>0</v>
          </cell>
          <cell r="L5427">
            <v>0</v>
          </cell>
        </row>
        <row r="5428">
          <cell r="D5428">
            <v>0</v>
          </cell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  <cell r="J5428">
            <v>0</v>
          </cell>
          <cell r="K5428">
            <v>0</v>
          </cell>
          <cell r="L5428">
            <v>0</v>
          </cell>
        </row>
        <row r="5429">
          <cell r="D5429">
            <v>0</v>
          </cell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  <cell r="J5429">
            <v>0</v>
          </cell>
          <cell r="K5429">
            <v>0</v>
          </cell>
          <cell r="L5429">
            <v>0</v>
          </cell>
        </row>
        <row r="5430">
          <cell r="D5430">
            <v>0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  <cell r="J5430">
            <v>0</v>
          </cell>
          <cell r="K5430">
            <v>0</v>
          </cell>
          <cell r="L5430">
            <v>0</v>
          </cell>
        </row>
        <row r="5431">
          <cell r="D5431">
            <v>0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  <cell r="J5431">
            <v>0</v>
          </cell>
          <cell r="K5431">
            <v>0</v>
          </cell>
          <cell r="L5431">
            <v>0</v>
          </cell>
        </row>
        <row r="5432">
          <cell r="D5432">
            <v>0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  <cell r="J5432">
            <v>0</v>
          </cell>
          <cell r="K5432">
            <v>0</v>
          </cell>
          <cell r="L5432">
            <v>0</v>
          </cell>
        </row>
        <row r="5433">
          <cell r="D5433">
            <v>0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  <cell r="J5433">
            <v>0</v>
          </cell>
          <cell r="K5433">
            <v>0</v>
          </cell>
          <cell r="L5433">
            <v>0</v>
          </cell>
        </row>
        <row r="5434">
          <cell r="D5434">
            <v>0</v>
          </cell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  <cell r="J5434">
            <v>0</v>
          </cell>
          <cell r="K5434">
            <v>0</v>
          </cell>
          <cell r="L5434">
            <v>0</v>
          </cell>
        </row>
        <row r="5435">
          <cell r="D5435">
            <v>0</v>
          </cell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  <cell r="J5435">
            <v>0</v>
          </cell>
          <cell r="K5435">
            <v>0</v>
          </cell>
          <cell r="L5435">
            <v>0</v>
          </cell>
        </row>
        <row r="5436">
          <cell r="D5436">
            <v>0</v>
          </cell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  <cell r="J5436">
            <v>0</v>
          </cell>
          <cell r="K5436">
            <v>0</v>
          </cell>
          <cell r="L5436">
            <v>0</v>
          </cell>
        </row>
        <row r="5437">
          <cell r="D5437">
            <v>0</v>
          </cell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  <cell r="J5437">
            <v>0</v>
          </cell>
          <cell r="K5437">
            <v>0</v>
          </cell>
          <cell r="L5437">
            <v>0</v>
          </cell>
        </row>
        <row r="5438">
          <cell r="D5438">
            <v>0</v>
          </cell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  <cell r="J5438">
            <v>0</v>
          </cell>
          <cell r="K5438">
            <v>0</v>
          </cell>
          <cell r="L5438">
            <v>0</v>
          </cell>
        </row>
        <row r="5439">
          <cell r="D5439">
            <v>0</v>
          </cell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  <cell r="J5439">
            <v>0</v>
          </cell>
          <cell r="K5439">
            <v>0</v>
          </cell>
          <cell r="L5439">
            <v>0</v>
          </cell>
        </row>
        <row r="5440">
          <cell r="D5440">
            <v>0</v>
          </cell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  <cell r="J5440">
            <v>0</v>
          </cell>
          <cell r="K5440">
            <v>0</v>
          </cell>
          <cell r="L5440">
            <v>0</v>
          </cell>
        </row>
        <row r="5441">
          <cell r="D5441">
            <v>0</v>
          </cell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  <cell r="J5441">
            <v>0</v>
          </cell>
          <cell r="K5441">
            <v>0</v>
          </cell>
          <cell r="L5441">
            <v>0</v>
          </cell>
        </row>
        <row r="5442">
          <cell r="D5442">
            <v>0</v>
          </cell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  <cell r="J5442">
            <v>0</v>
          </cell>
          <cell r="K5442">
            <v>0</v>
          </cell>
          <cell r="L5442">
            <v>0</v>
          </cell>
        </row>
        <row r="5443">
          <cell r="D5443">
            <v>0</v>
          </cell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  <cell r="J5443">
            <v>0</v>
          </cell>
          <cell r="K5443">
            <v>0</v>
          </cell>
          <cell r="L5443">
            <v>0</v>
          </cell>
        </row>
        <row r="5444">
          <cell r="D5444">
            <v>0</v>
          </cell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  <cell r="J5444">
            <v>0</v>
          </cell>
          <cell r="K5444">
            <v>0</v>
          </cell>
          <cell r="L5444">
            <v>0</v>
          </cell>
        </row>
        <row r="5445">
          <cell r="D5445">
            <v>0</v>
          </cell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  <cell r="J5445">
            <v>0</v>
          </cell>
          <cell r="K5445">
            <v>0</v>
          </cell>
          <cell r="L5445">
            <v>0</v>
          </cell>
        </row>
        <row r="5446">
          <cell r="D5446">
            <v>0</v>
          </cell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  <cell r="J5446">
            <v>0</v>
          </cell>
          <cell r="K5446">
            <v>0</v>
          </cell>
          <cell r="L5446">
            <v>0</v>
          </cell>
        </row>
        <row r="5447">
          <cell r="D5447">
            <v>0</v>
          </cell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  <cell r="J5447">
            <v>0</v>
          </cell>
          <cell r="K5447">
            <v>0</v>
          </cell>
          <cell r="L5447">
            <v>0</v>
          </cell>
        </row>
        <row r="5448">
          <cell r="D5448">
            <v>0</v>
          </cell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  <cell r="J5448">
            <v>0</v>
          </cell>
          <cell r="K5448">
            <v>0</v>
          </cell>
          <cell r="L5448">
            <v>0</v>
          </cell>
        </row>
        <row r="5449">
          <cell r="D5449">
            <v>0</v>
          </cell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  <cell r="J5449">
            <v>0</v>
          </cell>
          <cell r="K5449">
            <v>0</v>
          </cell>
          <cell r="L5449">
            <v>0</v>
          </cell>
        </row>
        <row r="5450">
          <cell r="D5450">
            <v>0</v>
          </cell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  <cell r="J5450">
            <v>0</v>
          </cell>
          <cell r="K5450">
            <v>0</v>
          </cell>
          <cell r="L5450">
            <v>0</v>
          </cell>
        </row>
        <row r="5451">
          <cell r="F5451" t="str">
            <v>TOTAL (C/taxa):</v>
          </cell>
          <cell r="I5451">
            <v>0.54940859878590653</v>
          </cell>
          <cell r="J5451">
            <v>4.3895</v>
          </cell>
          <cell r="L5451">
            <v>1102.5509999999999</v>
          </cell>
        </row>
        <row r="5452">
          <cell r="F5452" t="str">
            <v>BDI (%) EMPREITADA:</v>
          </cell>
          <cell r="I5452">
            <v>0.45</v>
          </cell>
          <cell r="J5452">
            <v>0</v>
          </cell>
          <cell r="L5452">
            <v>0</v>
          </cell>
        </row>
        <row r="5453">
          <cell r="F5453" t="str">
            <v>BDI (%) EQUIPAMENTOS:</v>
          </cell>
          <cell r="I5453">
            <v>0.45</v>
          </cell>
          <cell r="J5453">
            <v>0</v>
          </cell>
        </row>
        <row r="5454">
          <cell r="F5454" t="str">
            <v>BDI (%) MÃO DE OBRA:</v>
          </cell>
          <cell r="I5454">
            <v>0.45</v>
          </cell>
          <cell r="J5454">
            <v>3.6</v>
          </cell>
        </row>
        <row r="5455">
          <cell r="F5455" t="str">
            <v>BDI (%) MATERIAL:</v>
          </cell>
          <cell r="J5455">
            <v>0</v>
          </cell>
        </row>
        <row r="5456">
          <cell r="F5456" t="str">
            <v>TOTAL TAXA:</v>
          </cell>
          <cell r="I5456">
            <v>0.45059140121409352</v>
          </cell>
          <cell r="J5456">
            <v>3.6</v>
          </cell>
        </row>
        <row r="5457">
          <cell r="C5457" t="str">
            <v>PREÇO TOTAL (c/ taxa):</v>
          </cell>
          <cell r="I5457">
            <v>1</v>
          </cell>
          <cell r="J5457">
            <v>7.9894999999999996</v>
          </cell>
        </row>
        <row r="5458">
          <cell r="C5458" t="str">
            <v>Obs.</v>
          </cell>
        </row>
        <row r="5462">
          <cell r="C5462" t="str">
            <v>cód - serv</v>
          </cell>
          <cell r="D5462" t="str">
            <v>Descrição</v>
          </cell>
          <cell r="F5462" t="str">
            <v>unidade</v>
          </cell>
          <cell r="G5462" t="str">
            <v>Quantidade do Serviço</v>
          </cell>
          <cell r="I5462" t="str">
            <v>Valor Unitario do Serviço</v>
          </cell>
          <cell r="K5462" t="str">
            <v>Valor Total</v>
          </cell>
        </row>
        <row r="5463">
          <cell r="C5463">
            <v>360302</v>
          </cell>
          <cell r="D5463" t="str">
            <v>ALAMBRADO - BROCA DE CONCRETO ARMADO Ø 25,0CM</v>
          </cell>
          <cell r="E5463" t="e">
            <v>#NAME?</v>
          </cell>
          <cell r="F5463" t="str">
            <v>M</v>
          </cell>
          <cell r="G5463">
            <v>165.6</v>
          </cell>
          <cell r="I5463">
            <v>57.595741340000004</v>
          </cell>
          <cell r="K5463">
            <v>9537.8547659039996</v>
          </cell>
        </row>
        <row r="5465">
          <cell r="C5465" t="str">
            <v>cód - comp.</v>
          </cell>
          <cell r="D5465" t="str">
            <v>componentes</v>
          </cell>
          <cell r="E5465" t="str">
            <v>desig.</v>
          </cell>
          <cell r="F5465" t="str">
            <v>unidade</v>
          </cell>
          <cell r="G5465" t="str">
            <v>coef.</v>
          </cell>
          <cell r="H5465" t="str">
            <v>Valor Unitário</v>
          </cell>
          <cell r="I5465" t="str">
            <v>Valor unit. c/ BDI</v>
          </cell>
          <cell r="J5465" t="str">
            <v>Custo p/ Serv. X comp</v>
          </cell>
          <cell r="K5465" t="str">
            <v>Quant. Total x comp.</v>
          </cell>
          <cell r="L5465" t="str">
            <v>Quant. Total x comp.</v>
          </cell>
        </row>
        <row r="5466">
          <cell r="C5466">
            <v>1000032</v>
          </cell>
          <cell r="D5466" t="str">
            <v>Aço p/concreto armado CA-50 10mm Corte/Dobra NBR7480</v>
          </cell>
          <cell r="E5466" t="str">
            <v>MAT.</v>
          </cell>
          <cell r="F5466" t="str">
            <v>kg</v>
          </cell>
          <cell r="G5466">
            <v>1</v>
          </cell>
          <cell r="H5466">
            <v>4.67</v>
          </cell>
          <cell r="I5466">
            <v>4.67</v>
          </cell>
          <cell r="J5466">
            <v>4.67</v>
          </cell>
          <cell r="K5466">
            <v>165.6</v>
          </cell>
          <cell r="L5466">
            <v>773.35199999999998</v>
          </cell>
        </row>
        <row r="5467">
          <cell r="C5467">
            <v>1000108</v>
          </cell>
          <cell r="D5467" t="str">
            <v>Arame recozido simples número 18</v>
          </cell>
          <cell r="E5467" t="str">
            <v>MAT.</v>
          </cell>
          <cell r="F5467" t="str">
            <v>kg</v>
          </cell>
          <cell r="G5467">
            <v>0.01</v>
          </cell>
          <cell r="H5467">
            <v>5.43</v>
          </cell>
          <cell r="I5467">
            <v>5.43</v>
          </cell>
          <cell r="J5467">
            <v>5.4300000000000001E-2</v>
          </cell>
          <cell r="K5467">
            <v>1.66</v>
          </cell>
          <cell r="L5467">
            <v>9.0137999999999998</v>
          </cell>
        </row>
        <row r="5468">
          <cell r="C5468">
            <v>1000111</v>
          </cell>
          <cell r="D5468" t="str">
            <v>Areia lavada média NBR7211</v>
          </cell>
          <cell r="E5468" t="str">
            <v>MAT.</v>
          </cell>
          <cell r="F5468" t="str">
            <v>m3</v>
          </cell>
          <cell r="G5468">
            <v>3.1899999999999998E-2</v>
          </cell>
          <cell r="H5468">
            <v>57</v>
          </cell>
          <cell r="I5468">
            <v>57</v>
          </cell>
          <cell r="J5468">
            <v>1.8182999999999998</v>
          </cell>
          <cell r="K5468">
            <v>5.28</v>
          </cell>
          <cell r="L5468">
            <v>300.96000000000004</v>
          </cell>
        </row>
        <row r="5469">
          <cell r="C5469">
            <v>1001764</v>
          </cell>
          <cell r="D5469" t="str">
            <v>Pedra britada número 1 NBR7211</v>
          </cell>
          <cell r="E5469" t="str">
            <v>MAT.</v>
          </cell>
          <cell r="F5469" t="str">
            <v>m3</v>
          </cell>
          <cell r="G5469">
            <v>4.2900000000000001E-2</v>
          </cell>
          <cell r="H5469">
            <v>56.614599999999996</v>
          </cell>
          <cell r="I5469">
            <v>56.614599999999996</v>
          </cell>
          <cell r="J5469">
            <v>2.4287663399999997</v>
          </cell>
          <cell r="K5469">
            <v>7.1</v>
          </cell>
          <cell r="L5469">
            <v>401.96365999999995</v>
          </cell>
        </row>
        <row r="5470">
          <cell r="C5470">
            <v>1005904</v>
          </cell>
          <cell r="D5470" t="str">
            <v>Cimento CP II E-32 50kg NBR11578</v>
          </cell>
          <cell r="E5470" t="str">
            <v>MAT.</v>
          </cell>
          <cell r="F5470" t="str">
            <v>kg</v>
          </cell>
          <cell r="G5470">
            <v>17.75</v>
          </cell>
          <cell r="H5470">
            <v>0.4</v>
          </cell>
          <cell r="I5470">
            <v>0.4</v>
          </cell>
          <cell r="J5470">
            <v>7.1000000000000005</v>
          </cell>
          <cell r="K5470">
            <v>2939.4</v>
          </cell>
          <cell r="L5470">
            <v>1175.76</v>
          </cell>
        </row>
        <row r="5471">
          <cell r="C5471">
            <v>3000701</v>
          </cell>
          <cell r="D5471" t="str">
            <v>Fornecimento de mão de obra - pedreiro</v>
          </cell>
          <cell r="E5471" t="str">
            <v>M.O.</v>
          </cell>
          <cell r="F5471" t="str">
            <v>h</v>
          </cell>
          <cell r="G5471">
            <v>0.25</v>
          </cell>
          <cell r="H5471">
            <v>13.64</v>
          </cell>
          <cell r="I5471">
            <v>19.777999999999999</v>
          </cell>
          <cell r="J5471">
            <v>4.9444999999999997</v>
          </cell>
          <cell r="K5471">
            <v>41.4</v>
          </cell>
          <cell r="L5471">
            <v>818.80919999999992</v>
          </cell>
        </row>
        <row r="5472">
          <cell r="C5472">
            <v>3000702</v>
          </cell>
          <cell r="D5472" t="str">
            <v>Fornecimento de mão de obra - servente</v>
          </cell>
          <cell r="E5472" t="str">
            <v>M.O.</v>
          </cell>
          <cell r="F5472" t="str">
            <v>h</v>
          </cell>
          <cell r="G5472">
            <v>2.2000000000000002</v>
          </cell>
          <cell r="H5472">
            <v>11.02</v>
          </cell>
          <cell r="I5472">
            <v>15.978999999999999</v>
          </cell>
          <cell r="J5472">
            <v>35.153800000000004</v>
          </cell>
          <cell r="K5472">
            <v>364.32</v>
          </cell>
          <cell r="L5472">
            <v>5821.4692799999993</v>
          </cell>
        </row>
        <row r="5473">
          <cell r="C5473" t="str">
            <v>M1129</v>
          </cell>
          <cell r="D5473" t="str">
            <v>ARMADOR</v>
          </cell>
          <cell r="E5473" t="str">
            <v>M.O.</v>
          </cell>
          <cell r="F5473" t="str">
            <v>h</v>
          </cell>
          <cell r="G5473">
            <v>7.0000000000000007E-2</v>
          </cell>
          <cell r="H5473">
            <v>14.05</v>
          </cell>
          <cell r="I5473">
            <v>20.372499999999999</v>
          </cell>
          <cell r="J5473">
            <v>1.426075</v>
          </cell>
          <cell r="K5473">
            <v>11.59</v>
          </cell>
          <cell r="L5473">
            <v>236.11727499999998</v>
          </cell>
        </row>
        <row r="5474">
          <cell r="D5474">
            <v>0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  <cell r="J5474">
            <v>0</v>
          </cell>
          <cell r="K5474">
            <v>0</v>
          </cell>
          <cell r="L5474">
            <v>0</v>
          </cell>
        </row>
        <row r="5475">
          <cell r="D5475">
            <v>0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  <cell r="J5475">
            <v>0</v>
          </cell>
          <cell r="K5475">
            <v>0</v>
          </cell>
          <cell r="L5475">
            <v>0</v>
          </cell>
        </row>
        <row r="5476">
          <cell r="D5476">
            <v>0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  <cell r="J5476">
            <v>0</v>
          </cell>
          <cell r="K5476">
            <v>0</v>
          </cell>
          <cell r="L5476">
            <v>0</v>
          </cell>
        </row>
        <row r="5477">
          <cell r="D5477">
            <v>0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  <cell r="J5477">
            <v>0</v>
          </cell>
          <cell r="K5477">
            <v>0</v>
          </cell>
          <cell r="L5477">
            <v>0</v>
          </cell>
        </row>
        <row r="5478">
          <cell r="D5478">
            <v>0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  <cell r="J5478">
            <v>0</v>
          </cell>
          <cell r="K5478">
            <v>0</v>
          </cell>
          <cell r="L5478">
            <v>0</v>
          </cell>
        </row>
        <row r="5479">
          <cell r="D5479">
            <v>0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  <cell r="J5479">
            <v>0</v>
          </cell>
          <cell r="K5479">
            <v>0</v>
          </cell>
          <cell r="L5479">
            <v>0</v>
          </cell>
        </row>
        <row r="5480">
          <cell r="D5480">
            <v>0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  <cell r="J5480">
            <v>0</v>
          </cell>
          <cell r="K5480">
            <v>0</v>
          </cell>
          <cell r="L5480">
            <v>0</v>
          </cell>
        </row>
        <row r="5481">
          <cell r="D5481">
            <v>0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  <cell r="J5481">
            <v>0</v>
          </cell>
          <cell r="K5481">
            <v>0</v>
          </cell>
          <cell r="L5481">
            <v>0</v>
          </cell>
        </row>
        <row r="5482">
          <cell r="D5482">
            <v>0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  <cell r="J5482">
            <v>0</v>
          </cell>
          <cell r="K5482">
            <v>0</v>
          </cell>
          <cell r="L5482">
            <v>0</v>
          </cell>
        </row>
        <row r="5483">
          <cell r="D5483">
            <v>0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  <cell r="J5483">
            <v>0</v>
          </cell>
          <cell r="K5483">
            <v>0</v>
          </cell>
          <cell r="L5483">
            <v>0</v>
          </cell>
        </row>
        <row r="5484">
          <cell r="D5484">
            <v>0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  <cell r="J5484">
            <v>0</v>
          </cell>
          <cell r="K5484">
            <v>0</v>
          </cell>
          <cell r="L5484">
            <v>0</v>
          </cell>
        </row>
        <row r="5485">
          <cell r="D5485">
            <v>0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  <cell r="J5485">
            <v>0</v>
          </cell>
          <cell r="K5485">
            <v>0</v>
          </cell>
          <cell r="L5485">
            <v>0</v>
          </cell>
        </row>
        <row r="5486">
          <cell r="D5486">
            <v>0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  <cell r="J5486">
            <v>0</v>
          </cell>
          <cell r="K5486">
            <v>0</v>
          </cell>
          <cell r="L5486">
            <v>0</v>
          </cell>
        </row>
        <row r="5487">
          <cell r="D5487">
            <v>0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  <cell r="J5487">
            <v>0</v>
          </cell>
          <cell r="K5487">
            <v>0</v>
          </cell>
          <cell r="L5487">
            <v>0</v>
          </cell>
        </row>
        <row r="5488">
          <cell r="D5488">
            <v>0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  <cell r="J5488">
            <v>0</v>
          </cell>
          <cell r="K5488">
            <v>0</v>
          </cell>
          <cell r="L5488">
            <v>0</v>
          </cell>
        </row>
        <row r="5489">
          <cell r="D5489">
            <v>0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  <cell r="J5489">
            <v>0</v>
          </cell>
          <cell r="K5489">
            <v>0</v>
          </cell>
          <cell r="L5489">
            <v>0</v>
          </cell>
        </row>
        <row r="5490">
          <cell r="D5490">
            <v>0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  <cell r="J5490">
            <v>0</v>
          </cell>
          <cell r="K5490">
            <v>0</v>
          </cell>
          <cell r="L5490">
            <v>0</v>
          </cell>
        </row>
        <row r="5491">
          <cell r="D5491">
            <v>0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  <cell r="J5491">
            <v>0</v>
          </cell>
          <cell r="K5491">
            <v>0</v>
          </cell>
          <cell r="L5491">
            <v>0</v>
          </cell>
        </row>
        <row r="5492">
          <cell r="D5492">
            <v>0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  <cell r="J5492">
            <v>0</v>
          </cell>
          <cell r="K5492">
            <v>0</v>
          </cell>
          <cell r="L5492">
            <v>0</v>
          </cell>
        </row>
        <row r="5493">
          <cell r="D5493">
            <v>0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  <cell r="J5493">
            <v>0</v>
          </cell>
          <cell r="K5493">
            <v>0</v>
          </cell>
          <cell r="L5493">
            <v>0</v>
          </cell>
        </row>
        <row r="5494">
          <cell r="D5494">
            <v>0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  <cell r="J5494">
            <v>0</v>
          </cell>
          <cell r="K5494">
            <v>0</v>
          </cell>
          <cell r="L5494">
            <v>0</v>
          </cell>
        </row>
        <row r="5495">
          <cell r="F5495" t="str">
            <v>TOTAL (C/taxa):</v>
          </cell>
          <cell r="I5495">
            <v>0.67549684116975028</v>
          </cell>
          <cell r="J5495">
            <v>38.905741340000006</v>
          </cell>
          <cell r="L5495">
            <v>9537.4452149999997</v>
          </cell>
        </row>
        <row r="5496">
          <cell r="F5496" t="str">
            <v>BDI (%) EMPREITADA:</v>
          </cell>
          <cell r="I5496">
            <v>0.45</v>
          </cell>
          <cell r="J5496">
            <v>0</v>
          </cell>
          <cell r="L5496">
            <v>-0.40955090399984329</v>
          </cell>
        </row>
        <row r="5497">
          <cell r="F5497" t="str">
            <v>BDI (%) EQUIPAMENTOS:</v>
          </cell>
          <cell r="I5497">
            <v>0.45</v>
          </cell>
          <cell r="J5497">
            <v>0</v>
          </cell>
        </row>
        <row r="5498">
          <cell r="F5498" t="str">
            <v>BDI (%) MÃO DE OBRA:</v>
          </cell>
          <cell r="I5498">
            <v>0.45</v>
          </cell>
          <cell r="J5498">
            <v>18.690000000000001</v>
          </cell>
        </row>
        <row r="5499">
          <cell r="F5499" t="str">
            <v>BDI (%) MATERIAL:</v>
          </cell>
          <cell r="J5499">
            <v>0</v>
          </cell>
        </row>
        <row r="5500">
          <cell r="F5500" t="str">
            <v>TOTAL TAXA:</v>
          </cell>
          <cell r="I5500">
            <v>0.32450315883024972</v>
          </cell>
          <cell r="J5500">
            <v>18.690000000000001</v>
          </cell>
        </row>
        <row r="5501">
          <cell r="C5501" t="str">
            <v>PREÇO TOTAL (c/ taxa):</v>
          </cell>
          <cell r="I5501">
            <v>1</v>
          </cell>
          <cell r="J5501">
            <v>57.595741340000004</v>
          </cell>
        </row>
        <row r="5502">
          <cell r="C5502" t="str">
            <v>Obs.</v>
          </cell>
        </row>
        <row r="5506">
          <cell r="C5506" t="str">
            <v>cód - serv</v>
          </cell>
          <cell r="D5506" t="str">
            <v>Descrição</v>
          </cell>
          <cell r="F5506" t="str">
            <v>unidade</v>
          </cell>
          <cell r="G5506" t="str">
            <v>Quantidade do Serviço</v>
          </cell>
          <cell r="I5506" t="str">
            <v>Valor Unitario do Serviço</v>
          </cell>
          <cell r="K5506" t="str">
            <v>Valor Total</v>
          </cell>
        </row>
        <row r="5507">
          <cell r="C5507">
            <v>360305</v>
          </cell>
          <cell r="D5507" t="str">
            <v>ALAMBRADO - TELA TIPO FORTINET FAMILY MALHA 5X10CM H=2,03</v>
          </cell>
          <cell r="E5507" t="e">
            <v>#NAME?</v>
          </cell>
          <cell r="F5507" t="str">
            <v>M</v>
          </cell>
          <cell r="G5507">
            <v>276</v>
          </cell>
          <cell r="I5507">
            <v>61.428750000000001</v>
          </cell>
          <cell r="K5507">
            <v>16954.334999999999</v>
          </cell>
        </row>
        <row r="5509">
          <cell r="C5509" t="str">
            <v>cód - comp.</v>
          </cell>
          <cell r="D5509" t="str">
            <v>componentes</v>
          </cell>
          <cell r="E5509" t="str">
            <v>desig.</v>
          </cell>
          <cell r="F5509" t="str">
            <v>unidade</v>
          </cell>
          <cell r="G5509" t="str">
            <v>coef.</v>
          </cell>
          <cell r="H5509" t="str">
            <v>Valor Unitário</v>
          </cell>
          <cell r="I5509" t="str">
            <v>Valor unit. c/ BDI</v>
          </cell>
          <cell r="J5509" t="str">
            <v>Custo p/ Serv. X comp</v>
          </cell>
          <cell r="K5509" t="str">
            <v>Quant. Total x comp.</v>
          </cell>
          <cell r="L5509" t="str">
            <v>Quant. Total x comp.</v>
          </cell>
        </row>
        <row r="5510">
          <cell r="C5510">
            <v>1009420</v>
          </cell>
          <cell r="D5510" t="str">
            <v>Escora Fortinet 2,5 Alt 38.10MM 1,55MM Peça-Belgo Mineira</v>
          </cell>
          <cell r="E5510" t="str">
            <v>MAT.</v>
          </cell>
          <cell r="F5510" t="str">
            <v xml:space="preserve">un </v>
          </cell>
          <cell r="G5510">
            <v>0.08</v>
          </cell>
          <cell r="H5510">
            <v>31.24</v>
          </cell>
          <cell r="I5510">
            <v>31.24</v>
          </cell>
          <cell r="J5510">
            <v>2.4992000000000001</v>
          </cell>
          <cell r="K5510">
            <v>22.08</v>
          </cell>
          <cell r="L5510">
            <v>689.77919999999995</v>
          </cell>
        </row>
        <row r="5511">
          <cell r="C5511">
            <v>1009421</v>
          </cell>
          <cell r="D5511" t="str">
            <v>Poste Fortinet Intermediario 2,50 Alt 50,80M Peça-Belgo Mineira</v>
          </cell>
          <cell r="E5511" t="str">
            <v>MAT.</v>
          </cell>
          <cell r="F5511" t="str">
            <v xml:space="preserve">un </v>
          </cell>
          <cell r="G5511">
            <v>0.4</v>
          </cell>
          <cell r="H5511">
            <v>47.56</v>
          </cell>
          <cell r="I5511">
            <v>47.56</v>
          </cell>
          <cell r="J5511">
            <v>19.024000000000001</v>
          </cell>
          <cell r="K5511">
            <v>110.4</v>
          </cell>
          <cell r="L5511">
            <v>5250.6240000000007</v>
          </cell>
        </row>
        <row r="5512">
          <cell r="C5512">
            <v>1011002</v>
          </cell>
          <cell r="D5512" t="str">
            <v>Tela Fortinet Family malha 5x10 bitola 2,50mm rolo 25m Belgo</v>
          </cell>
          <cell r="E5512" t="str">
            <v>MAT.</v>
          </cell>
          <cell r="F5512" t="str">
            <v>rolo</v>
          </cell>
          <cell r="G5512">
            <v>0.04</v>
          </cell>
          <cell r="H5512">
            <v>526</v>
          </cell>
          <cell r="I5512">
            <v>526</v>
          </cell>
          <cell r="J5512">
            <v>21.04</v>
          </cell>
          <cell r="K5512">
            <v>11.04</v>
          </cell>
          <cell r="L5512">
            <v>5807.04</v>
          </cell>
        </row>
        <row r="5513">
          <cell r="C5513">
            <v>1011003</v>
          </cell>
          <cell r="D5513" t="str">
            <v>Poste Fortinet esticador altura 2,70m Bitola 63,5mm Espessura 1,95mmBelgo</v>
          </cell>
          <cell r="E5513" t="str">
            <v>MAT.</v>
          </cell>
          <cell r="F5513" t="str">
            <v xml:space="preserve">un </v>
          </cell>
          <cell r="G5513">
            <v>0.04</v>
          </cell>
          <cell r="H5513">
            <v>77.42</v>
          </cell>
          <cell r="I5513">
            <v>77.42</v>
          </cell>
          <cell r="J5513">
            <v>3.0968</v>
          </cell>
          <cell r="K5513">
            <v>11.04</v>
          </cell>
          <cell r="L5513">
            <v>854.71679999999992</v>
          </cell>
        </row>
        <row r="5514">
          <cell r="C5514" t="str">
            <v>M1131</v>
          </cell>
          <cell r="D5514" t="str">
            <v>MO COLOCAÇÃO DE GRADIL / ALAMBRADO</v>
          </cell>
          <cell r="E5514" t="str">
            <v>M.O.</v>
          </cell>
          <cell r="F5514" t="str">
            <v>h</v>
          </cell>
          <cell r="G5514">
            <v>0.75</v>
          </cell>
          <cell r="H5514">
            <v>14.5</v>
          </cell>
          <cell r="I5514">
            <v>21.024999999999999</v>
          </cell>
          <cell r="J5514">
            <v>15.768749999999999</v>
          </cell>
          <cell r="K5514">
            <v>207</v>
          </cell>
          <cell r="L5514">
            <v>4352.1749999999993</v>
          </cell>
        </row>
        <row r="5515">
          <cell r="D5515">
            <v>0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  <cell r="J5515">
            <v>0</v>
          </cell>
          <cell r="K5515">
            <v>0</v>
          </cell>
          <cell r="L5515">
            <v>0</v>
          </cell>
        </row>
        <row r="5516">
          <cell r="D5516">
            <v>0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  <cell r="J5516">
            <v>0</v>
          </cell>
          <cell r="K5516">
            <v>0</v>
          </cell>
          <cell r="L5516">
            <v>0</v>
          </cell>
        </row>
        <row r="5517">
          <cell r="D5517">
            <v>0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  <cell r="J5517">
            <v>0</v>
          </cell>
          <cell r="K5517">
            <v>0</v>
          </cell>
          <cell r="L5517">
            <v>0</v>
          </cell>
        </row>
        <row r="5518">
          <cell r="D5518">
            <v>0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  <cell r="J5518">
            <v>0</v>
          </cell>
          <cell r="K5518">
            <v>0</v>
          </cell>
          <cell r="L5518">
            <v>0</v>
          </cell>
        </row>
        <row r="5519">
          <cell r="D5519">
            <v>0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  <cell r="J5519">
            <v>0</v>
          </cell>
          <cell r="K5519">
            <v>0</v>
          </cell>
          <cell r="L5519">
            <v>0</v>
          </cell>
        </row>
        <row r="5520">
          <cell r="D5520">
            <v>0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  <cell r="J5520">
            <v>0</v>
          </cell>
          <cell r="K5520">
            <v>0</v>
          </cell>
          <cell r="L5520">
            <v>0</v>
          </cell>
        </row>
        <row r="5521">
          <cell r="D5521">
            <v>0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  <cell r="J5521">
            <v>0</v>
          </cell>
          <cell r="K5521">
            <v>0</v>
          </cell>
          <cell r="L5521">
            <v>0</v>
          </cell>
        </row>
        <row r="5522">
          <cell r="D5522">
            <v>0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  <cell r="J5522">
            <v>0</v>
          </cell>
          <cell r="K5522">
            <v>0</v>
          </cell>
          <cell r="L5522">
            <v>0</v>
          </cell>
        </row>
        <row r="5523">
          <cell r="D5523">
            <v>0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  <cell r="J5523">
            <v>0</v>
          </cell>
          <cell r="K5523">
            <v>0</v>
          </cell>
          <cell r="L5523">
            <v>0</v>
          </cell>
        </row>
        <row r="5524">
          <cell r="D5524">
            <v>0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  <cell r="J5524">
            <v>0</v>
          </cell>
          <cell r="K5524">
            <v>0</v>
          </cell>
          <cell r="L5524">
            <v>0</v>
          </cell>
        </row>
        <row r="5525">
          <cell r="D5525">
            <v>0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  <cell r="J5525">
            <v>0</v>
          </cell>
          <cell r="K5525">
            <v>0</v>
          </cell>
          <cell r="L5525">
            <v>0</v>
          </cell>
        </row>
        <row r="5526">
          <cell r="D5526">
            <v>0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  <cell r="J5526">
            <v>0</v>
          </cell>
          <cell r="K5526">
            <v>0</v>
          </cell>
          <cell r="L5526">
            <v>0</v>
          </cell>
        </row>
        <row r="5527">
          <cell r="D5527">
            <v>0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  <cell r="J5527">
            <v>0</v>
          </cell>
          <cell r="K5527">
            <v>0</v>
          </cell>
          <cell r="L5527">
            <v>0</v>
          </cell>
        </row>
        <row r="5528">
          <cell r="D5528">
            <v>0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  <cell r="J5528">
            <v>0</v>
          </cell>
          <cell r="K5528">
            <v>0</v>
          </cell>
          <cell r="L5528">
            <v>0</v>
          </cell>
        </row>
        <row r="5529">
          <cell r="D5529">
            <v>0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  <cell r="J5529">
            <v>0</v>
          </cell>
          <cell r="K5529">
            <v>0</v>
          </cell>
          <cell r="L5529">
            <v>0</v>
          </cell>
        </row>
        <row r="5530">
          <cell r="D5530">
            <v>0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  <cell r="J5530">
            <v>0</v>
          </cell>
          <cell r="K5530">
            <v>0</v>
          </cell>
          <cell r="L5530">
            <v>0</v>
          </cell>
        </row>
        <row r="5531">
          <cell r="D5531">
            <v>0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  <cell r="J5531">
            <v>0</v>
          </cell>
          <cell r="K5531">
            <v>0</v>
          </cell>
          <cell r="L5531">
            <v>0</v>
          </cell>
        </row>
        <row r="5532">
          <cell r="D5532">
            <v>0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  <cell r="J5532">
            <v>0</v>
          </cell>
          <cell r="K5532">
            <v>0</v>
          </cell>
          <cell r="L5532">
            <v>0</v>
          </cell>
        </row>
        <row r="5533">
          <cell r="D5533">
            <v>0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  <cell r="J5533">
            <v>0</v>
          </cell>
          <cell r="K5533">
            <v>0</v>
          </cell>
          <cell r="L5533">
            <v>0</v>
          </cell>
        </row>
        <row r="5534">
          <cell r="D5534">
            <v>0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  <cell r="J5534">
            <v>0</v>
          </cell>
          <cell r="K5534">
            <v>0</v>
          </cell>
          <cell r="L5534">
            <v>0</v>
          </cell>
        </row>
        <row r="5535">
          <cell r="D5535">
            <v>0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  <cell r="J5535">
            <v>0</v>
          </cell>
          <cell r="K5535">
            <v>0</v>
          </cell>
          <cell r="L5535">
            <v>0</v>
          </cell>
        </row>
        <row r="5536">
          <cell r="D5536">
            <v>0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  <cell r="J5536">
            <v>0</v>
          </cell>
          <cell r="K5536">
            <v>0</v>
          </cell>
          <cell r="L5536">
            <v>0</v>
          </cell>
        </row>
        <row r="5537">
          <cell r="D5537">
            <v>0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  <cell r="J5537">
            <v>0</v>
          </cell>
          <cell r="K5537">
            <v>0</v>
          </cell>
          <cell r="L5537">
            <v>0</v>
          </cell>
        </row>
        <row r="5538">
          <cell r="D5538">
            <v>0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  <cell r="J5538">
            <v>0</v>
          </cell>
          <cell r="K5538">
            <v>0</v>
          </cell>
          <cell r="L5538">
            <v>0</v>
          </cell>
        </row>
        <row r="5539">
          <cell r="F5539" t="str">
            <v>TOTAL (C/taxa):</v>
          </cell>
          <cell r="I5539">
            <v>0.88441894064261439</v>
          </cell>
          <cell r="J5539">
            <v>54.328749999999999</v>
          </cell>
          <cell r="L5539">
            <v>16954.334999999999</v>
          </cell>
        </row>
        <row r="5540">
          <cell r="F5540" t="str">
            <v>BDI (%) EMPREITADA:</v>
          </cell>
          <cell r="I5540">
            <v>0.45</v>
          </cell>
          <cell r="J5540">
            <v>0</v>
          </cell>
          <cell r="L5540">
            <v>0</v>
          </cell>
        </row>
        <row r="5541">
          <cell r="F5541" t="str">
            <v>BDI (%) EQUIPAMENTOS:</v>
          </cell>
          <cell r="I5541">
            <v>0.45</v>
          </cell>
          <cell r="J5541">
            <v>0</v>
          </cell>
        </row>
        <row r="5542">
          <cell r="F5542" t="str">
            <v>BDI (%) MÃO DE OBRA:</v>
          </cell>
          <cell r="I5542">
            <v>0.45</v>
          </cell>
          <cell r="J5542">
            <v>7.1</v>
          </cell>
        </row>
        <row r="5543">
          <cell r="F5543" t="str">
            <v>BDI (%) MATERIAL:</v>
          </cell>
          <cell r="J5543">
            <v>0</v>
          </cell>
        </row>
        <row r="5544">
          <cell r="F5544" t="str">
            <v>TOTAL TAXA:</v>
          </cell>
          <cell r="I5544">
            <v>0.11558105935738558</v>
          </cell>
          <cell r="J5544">
            <v>7.1</v>
          </cell>
        </row>
        <row r="5545">
          <cell r="C5545" t="str">
            <v>PREÇO TOTAL (c/ taxa):</v>
          </cell>
          <cell r="I5545">
            <v>1</v>
          </cell>
          <cell r="J5545">
            <v>61.428750000000001</v>
          </cell>
        </row>
        <row r="5546">
          <cell r="C5546" t="str">
            <v>Obs.</v>
          </cell>
        </row>
        <row r="5550">
          <cell r="C5550" t="str">
            <v>cód - serv</v>
          </cell>
          <cell r="D5550" t="str">
            <v>Descrição</v>
          </cell>
          <cell r="F5550" t="str">
            <v>unidade</v>
          </cell>
          <cell r="G5550" t="str">
            <v>Quantidade do Serviço</v>
          </cell>
          <cell r="I5550" t="str">
            <v>Valor Unitario do Serviço</v>
          </cell>
          <cell r="K5550" t="str">
            <v>Valor Total</v>
          </cell>
        </row>
        <row r="5551">
          <cell r="C5551">
            <v>371005</v>
          </cell>
          <cell r="D5551" t="str">
            <v>ASFÁLTICA PARA TRÁFEGO LEVE - REGULARIZAÇÃO DO SUBLEITO</v>
          </cell>
          <cell r="E5551" t="e">
            <v>#NAME?</v>
          </cell>
          <cell r="F5551" t="str">
            <v>M2</v>
          </cell>
          <cell r="G5551">
            <v>53238</v>
          </cell>
          <cell r="I5551">
            <v>1.2817855</v>
          </cell>
          <cell r="K5551">
            <v>68239.696448999995</v>
          </cell>
        </row>
        <row r="5553">
          <cell r="C5553" t="str">
            <v>cód - comp.</v>
          </cell>
          <cell r="D5553" t="str">
            <v>componentes</v>
          </cell>
          <cell r="E5553" t="str">
            <v>desig.</v>
          </cell>
          <cell r="F5553" t="str">
            <v>unidade</v>
          </cell>
          <cell r="G5553" t="str">
            <v>coef.</v>
          </cell>
          <cell r="H5553" t="str">
            <v>Valor Unitário</v>
          </cell>
          <cell r="I5553" t="str">
            <v>Valor unit. c/ BDI</v>
          </cell>
          <cell r="J5553" t="str">
            <v>Custo p/ Serv. X comp</v>
          </cell>
          <cell r="K5553" t="str">
            <v>Quant. Total x comp.</v>
          </cell>
          <cell r="L5553" t="str">
            <v>Quant. Total x comp.</v>
          </cell>
        </row>
        <row r="5554">
          <cell r="C5554">
            <v>3000678</v>
          </cell>
          <cell r="D5554" t="str">
            <v>Locação de motoniveladora</v>
          </cell>
          <cell r="E5554" t="str">
            <v>EQ.</v>
          </cell>
          <cell r="F5554" t="str">
            <v>h</v>
          </cell>
          <cell r="G5554">
            <v>2E-3</v>
          </cell>
          <cell r="H5554">
            <v>132.38</v>
          </cell>
          <cell r="I5554">
            <v>191.95099999999999</v>
          </cell>
          <cell r="J5554">
            <v>0.38390200000000002</v>
          </cell>
          <cell r="K5554">
            <v>106.48</v>
          </cell>
          <cell r="L5554">
            <v>20438.942480000002</v>
          </cell>
        </row>
        <row r="5555">
          <cell r="C5555">
            <v>3000686</v>
          </cell>
          <cell r="D5555" t="str">
            <v>LOCACAO DE ROLO COMPACTAD.LISO</v>
          </cell>
          <cell r="E5555" t="str">
            <v>EQ.</v>
          </cell>
          <cell r="F5555" t="str">
            <v>h</v>
          </cell>
          <cell r="G5555">
            <v>2E-3</v>
          </cell>
          <cell r="H5555">
            <v>116.63</v>
          </cell>
          <cell r="I5555">
            <v>169.11349999999999</v>
          </cell>
          <cell r="J5555">
            <v>0.338227</v>
          </cell>
          <cell r="K5555">
            <v>106.48</v>
          </cell>
          <cell r="L5555">
            <v>18007.205480000001</v>
          </cell>
        </row>
        <row r="5556">
          <cell r="C5556">
            <v>3000687</v>
          </cell>
          <cell r="D5556" t="str">
            <v>LOCACAO DE ROLO COMPACTAD.PÉ-DE-CARNEIRO</v>
          </cell>
          <cell r="E5556" t="str">
            <v>EQ.</v>
          </cell>
          <cell r="F5556" t="str">
            <v>h</v>
          </cell>
          <cell r="G5556">
            <v>2E-3</v>
          </cell>
          <cell r="H5556">
            <v>107.53</v>
          </cell>
          <cell r="I5556">
            <v>155.91849999999999</v>
          </cell>
          <cell r="J5556">
            <v>0.31183699999999998</v>
          </cell>
          <cell r="K5556">
            <v>106.48</v>
          </cell>
          <cell r="L5556">
            <v>16602.201880000001</v>
          </cell>
        </row>
        <row r="5557">
          <cell r="C5557">
            <v>3000689</v>
          </cell>
          <cell r="D5557" t="str">
            <v>LOCACAO DE TRATOR COM GRADE</v>
          </cell>
          <cell r="E5557" t="str">
            <v>EQ.</v>
          </cell>
          <cell r="F5557" t="str">
            <v>h</v>
          </cell>
          <cell r="G5557">
            <v>5.9999999999999995E-4</v>
          </cell>
          <cell r="H5557">
            <v>66.23</v>
          </cell>
          <cell r="I5557">
            <v>96.033500000000004</v>
          </cell>
          <cell r="J5557">
            <v>5.76201E-2</v>
          </cell>
          <cell r="K5557">
            <v>31.94</v>
          </cell>
          <cell r="L5557">
            <v>3067.3099900000002</v>
          </cell>
        </row>
        <row r="5558">
          <cell r="C5558">
            <v>3000702</v>
          </cell>
          <cell r="D5558" t="str">
            <v>Fornecimento de mão de obra - servente</v>
          </cell>
          <cell r="E5558" t="str">
            <v>M.O.</v>
          </cell>
          <cell r="F5558" t="str">
            <v>h</v>
          </cell>
          <cell r="G5558">
            <v>3.5999999999999999E-3</v>
          </cell>
          <cell r="H5558">
            <v>11.02</v>
          </cell>
          <cell r="I5558">
            <v>15.978999999999999</v>
          </cell>
          <cell r="J5558">
            <v>5.7524399999999996E-2</v>
          </cell>
          <cell r="K5558">
            <v>191.66</v>
          </cell>
          <cell r="L5558">
            <v>3062.53514</v>
          </cell>
        </row>
        <row r="5559">
          <cell r="C5559">
            <v>3001977</v>
          </cell>
          <cell r="D5559" t="str">
            <v>Locação de caminhão pipa 10000 litros</v>
          </cell>
          <cell r="E5559" t="str">
            <v>EQ.</v>
          </cell>
          <cell r="F5559" t="str">
            <v>h</v>
          </cell>
          <cell r="G5559">
            <v>1.5E-3</v>
          </cell>
          <cell r="H5559">
            <v>61</v>
          </cell>
          <cell r="I5559">
            <v>88.45</v>
          </cell>
          <cell r="J5559">
            <v>0.13267500000000002</v>
          </cell>
          <cell r="K5559">
            <v>79.86</v>
          </cell>
          <cell r="L5559">
            <v>7063.6170000000002</v>
          </cell>
        </row>
        <row r="5560">
          <cell r="D5560">
            <v>0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  <cell r="J5560">
            <v>0</v>
          </cell>
          <cell r="K5560">
            <v>0</v>
          </cell>
          <cell r="L5560">
            <v>0</v>
          </cell>
        </row>
        <row r="5561">
          <cell r="D5561">
            <v>0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  <cell r="J5561">
            <v>0</v>
          </cell>
          <cell r="K5561">
            <v>0</v>
          </cell>
          <cell r="L5561">
            <v>0</v>
          </cell>
        </row>
        <row r="5562">
          <cell r="D5562">
            <v>0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  <cell r="J5562">
            <v>0</v>
          </cell>
          <cell r="K5562">
            <v>0</v>
          </cell>
          <cell r="L5562">
            <v>0</v>
          </cell>
        </row>
        <row r="5563">
          <cell r="D5563">
            <v>0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  <cell r="J5563">
            <v>0</v>
          </cell>
          <cell r="K5563">
            <v>0</v>
          </cell>
          <cell r="L5563">
            <v>0</v>
          </cell>
        </row>
        <row r="5564">
          <cell r="D5564">
            <v>0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  <cell r="J5564">
            <v>0</v>
          </cell>
          <cell r="K5564">
            <v>0</v>
          </cell>
          <cell r="L5564">
            <v>0</v>
          </cell>
        </row>
        <row r="5565">
          <cell r="D5565">
            <v>0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  <cell r="J5565">
            <v>0</v>
          </cell>
          <cell r="K5565">
            <v>0</v>
          </cell>
          <cell r="L5565">
            <v>0</v>
          </cell>
        </row>
        <row r="5566">
          <cell r="D5566">
            <v>0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  <cell r="J5566">
            <v>0</v>
          </cell>
          <cell r="K5566">
            <v>0</v>
          </cell>
          <cell r="L5566">
            <v>0</v>
          </cell>
        </row>
        <row r="5567">
          <cell r="D5567">
            <v>0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  <cell r="J5567">
            <v>0</v>
          </cell>
          <cell r="K5567">
            <v>0</v>
          </cell>
          <cell r="L5567">
            <v>0</v>
          </cell>
        </row>
        <row r="5568">
          <cell r="D5568">
            <v>0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  <cell r="J5568">
            <v>0</v>
          </cell>
          <cell r="K5568">
            <v>0</v>
          </cell>
          <cell r="L5568">
            <v>0</v>
          </cell>
        </row>
        <row r="5569">
          <cell r="D5569">
            <v>0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  <cell r="J5569">
            <v>0</v>
          </cell>
          <cell r="K5569">
            <v>0</v>
          </cell>
          <cell r="L5569">
            <v>0</v>
          </cell>
        </row>
        <row r="5570">
          <cell r="D5570">
            <v>0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  <cell r="J5570">
            <v>0</v>
          </cell>
          <cell r="K5570">
            <v>0</v>
          </cell>
          <cell r="L5570">
            <v>0</v>
          </cell>
        </row>
        <row r="5571">
          <cell r="D5571">
            <v>0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  <cell r="J5571">
            <v>0</v>
          </cell>
          <cell r="K5571">
            <v>0</v>
          </cell>
          <cell r="L5571">
            <v>0</v>
          </cell>
        </row>
        <row r="5572">
          <cell r="D5572">
            <v>0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  <cell r="J5572">
            <v>0</v>
          </cell>
          <cell r="K5572">
            <v>0</v>
          </cell>
          <cell r="L5572">
            <v>0</v>
          </cell>
        </row>
        <row r="5573">
          <cell r="D5573">
            <v>0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  <cell r="J5573">
            <v>0</v>
          </cell>
          <cell r="K5573">
            <v>0</v>
          </cell>
          <cell r="L5573">
            <v>0</v>
          </cell>
        </row>
        <row r="5574">
          <cell r="D5574">
            <v>0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  <cell r="J5574">
            <v>0</v>
          </cell>
          <cell r="K5574">
            <v>0</v>
          </cell>
          <cell r="L5574">
            <v>0</v>
          </cell>
        </row>
        <row r="5575">
          <cell r="D5575">
            <v>0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  <cell r="J5575">
            <v>0</v>
          </cell>
          <cell r="K5575">
            <v>0</v>
          </cell>
          <cell r="L5575">
            <v>0</v>
          </cell>
        </row>
        <row r="5576">
          <cell r="D5576">
            <v>0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  <cell r="J5576">
            <v>0</v>
          </cell>
          <cell r="K5576">
            <v>0</v>
          </cell>
          <cell r="L5576">
            <v>0</v>
          </cell>
        </row>
        <row r="5577">
          <cell r="D5577">
            <v>0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  <cell r="J5577">
            <v>0</v>
          </cell>
          <cell r="K5577">
            <v>0</v>
          </cell>
          <cell r="L5577">
            <v>0</v>
          </cell>
        </row>
        <row r="5578">
          <cell r="D5578">
            <v>0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  <cell r="J5578">
            <v>0</v>
          </cell>
          <cell r="K5578">
            <v>0</v>
          </cell>
          <cell r="L5578">
            <v>0</v>
          </cell>
        </row>
        <row r="5579">
          <cell r="D5579">
            <v>0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  <cell r="J5579">
            <v>0</v>
          </cell>
          <cell r="K5579">
            <v>0</v>
          </cell>
          <cell r="L5579">
            <v>0</v>
          </cell>
        </row>
        <row r="5580">
          <cell r="D5580">
            <v>0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  <cell r="J5580">
            <v>0</v>
          </cell>
          <cell r="K5580">
            <v>0</v>
          </cell>
          <cell r="L5580">
            <v>0</v>
          </cell>
        </row>
        <row r="5581">
          <cell r="D5581">
            <v>0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  <cell r="J5581">
            <v>0</v>
          </cell>
          <cell r="K5581">
            <v>0</v>
          </cell>
          <cell r="L5581">
            <v>0</v>
          </cell>
        </row>
        <row r="5582">
          <cell r="D5582">
            <v>0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  <cell r="J5582">
            <v>0</v>
          </cell>
          <cell r="K5582">
            <v>0</v>
          </cell>
          <cell r="L5582">
            <v>0</v>
          </cell>
        </row>
        <row r="5583">
          <cell r="F5583" t="str">
            <v>TOTAL (C/taxa):</v>
          </cell>
          <cell r="I5583">
            <v>0.54750619350897634</v>
          </cell>
          <cell r="J5583">
            <v>0.70178549999999995</v>
          </cell>
          <cell r="L5583">
            <v>68241.81197000001</v>
          </cell>
        </row>
        <row r="5584">
          <cell r="F5584" t="str">
            <v>BDI (%) EMPREITADA:</v>
          </cell>
          <cell r="I5584">
            <v>0.45</v>
          </cell>
          <cell r="J5584">
            <v>0</v>
          </cell>
          <cell r="L5584">
            <v>2.1155210000142688</v>
          </cell>
        </row>
        <row r="5585">
          <cell r="F5585" t="str">
            <v>BDI (%) EQUIPAMENTOS:</v>
          </cell>
          <cell r="I5585">
            <v>0.45</v>
          </cell>
          <cell r="J5585">
            <v>0.55000000000000004</v>
          </cell>
        </row>
        <row r="5586">
          <cell r="F5586" t="str">
            <v>BDI (%) MÃO DE OBRA:</v>
          </cell>
          <cell r="I5586">
            <v>0.45</v>
          </cell>
          <cell r="J5586">
            <v>0.03</v>
          </cell>
        </row>
        <row r="5587">
          <cell r="F5587" t="str">
            <v>BDI (%) MATERIAL:</v>
          </cell>
          <cell r="J5587">
            <v>0</v>
          </cell>
        </row>
        <row r="5588">
          <cell r="F5588" t="str">
            <v>TOTAL TAXA:</v>
          </cell>
          <cell r="I5588">
            <v>0.45249380649102372</v>
          </cell>
          <cell r="J5588">
            <v>0.58000000000000007</v>
          </cell>
        </row>
        <row r="5589">
          <cell r="C5589" t="str">
            <v>PREÇO TOTAL (c/ taxa):</v>
          </cell>
          <cell r="I5589">
            <v>1</v>
          </cell>
          <cell r="J5589">
            <v>1.2817855</v>
          </cell>
        </row>
        <row r="5590">
          <cell r="C5590" t="str">
            <v>Obs.</v>
          </cell>
        </row>
        <row r="5594">
          <cell r="C5594" t="str">
            <v>cód - serv</v>
          </cell>
          <cell r="D5594" t="str">
            <v>Descrição</v>
          </cell>
          <cell r="F5594" t="str">
            <v>unidade</v>
          </cell>
          <cell r="G5594" t="str">
            <v>Quantidade do Serviço</v>
          </cell>
          <cell r="I5594" t="str">
            <v>Valor Unitario do Serviço</v>
          </cell>
          <cell r="K5594" t="str">
            <v>Valor Total</v>
          </cell>
        </row>
        <row r="5595">
          <cell r="C5595">
            <v>371010</v>
          </cell>
          <cell r="D5595" t="str">
            <v>ASFÁLTICA PARA TRÁFEGO LEVE - REFORÇO DO SUBLEITO COM SOLO</v>
          </cell>
          <cell r="E5595" t="e">
            <v>#NAME?</v>
          </cell>
          <cell r="F5595" t="str">
            <v>M3</v>
          </cell>
          <cell r="G5595">
            <v>7985.7</v>
          </cell>
          <cell r="I5595">
            <v>11.021465949999998</v>
          </cell>
          <cell r="K5595">
            <v>88014.120636914988</v>
          </cell>
        </row>
        <row r="5597">
          <cell r="C5597" t="str">
            <v>cód - comp.</v>
          </cell>
          <cell r="D5597" t="str">
            <v>componentes</v>
          </cell>
          <cell r="E5597" t="str">
            <v>desig.</v>
          </cell>
          <cell r="F5597" t="str">
            <v>unidade</v>
          </cell>
          <cell r="G5597" t="str">
            <v>coef.</v>
          </cell>
          <cell r="H5597" t="str">
            <v>Valor Unitário</v>
          </cell>
          <cell r="I5597" t="str">
            <v>Valor unit. c/ BDI</v>
          </cell>
          <cell r="J5597" t="str">
            <v>Custo p/ Serv. X comp</v>
          </cell>
          <cell r="K5597" t="str">
            <v>Quant. Total x comp.</v>
          </cell>
          <cell r="L5597" t="str">
            <v>Quant. Total x comp.</v>
          </cell>
        </row>
        <row r="5598">
          <cell r="C5598">
            <v>3000288</v>
          </cell>
          <cell r="D5598" t="str">
            <v>Escavação mecânica med.corte</v>
          </cell>
          <cell r="E5598" t="str">
            <v>EMPR.</v>
          </cell>
          <cell r="F5598" t="str">
            <v>m3</v>
          </cell>
          <cell r="G5598">
            <v>1.1499999999999999</v>
          </cell>
          <cell r="H5598">
            <v>4.5</v>
          </cell>
          <cell r="I5598">
            <v>6.5249999999999995</v>
          </cell>
          <cell r="J5598">
            <v>7.5037499999999984</v>
          </cell>
          <cell r="K5598">
            <v>9183.56</v>
          </cell>
          <cell r="L5598">
            <v>59922.728999999992</v>
          </cell>
        </row>
        <row r="5599">
          <cell r="C5599">
            <v>3000678</v>
          </cell>
          <cell r="D5599" t="str">
            <v>Locação de motoniveladora</v>
          </cell>
          <cell r="E5599" t="str">
            <v>EQ.</v>
          </cell>
          <cell r="F5599" t="str">
            <v>h</v>
          </cell>
          <cell r="G5599">
            <v>4.5999999999999999E-3</v>
          </cell>
          <cell r="H5599">
            <v>132.38</v>
          </cell>
          <cell r="I5599">
            <v>191.95099999999999</v>
          </cell>
          <cell r="J5599">
            <v>0.88297459999999994</v>
          </cell>
          <cell r="K5599">
            <v>36.729999999999997</v>
          </cell>
          <cell r="L5599">
            <v>7050.3602299999993</v>
          </cell>
        </row>
        <row r="5600">
          <cell r="C5600">
            <v>3000686</v>
          </cell>
          <cell r="D5600" t="str">
            <v>LOCACAO DE ROLO COMPACTAD.LISO</v>
          </cell>
          <cell r="E5600" t="str">
            <v>EQ.</v>
          </cell>
          <cell r="F5600" t="str">
            <v>h</v>
          </cell>
          <cell r="G5600">
            <v>4.5999999999999999E-3</v>
          </cell>
          <cell r="H5600">
            <v>116.63</v>
          </cell>
          <cell r="I5600">
            <v>169.11349999999999</v>
          </cell>
          <cell r="J5600">
            <v>0.77792209999999995</v>
          </cell>
          <cell r="K5600">
            <v>36.729999999999997</v>
          </cell>
          <cell r="L5600">
            <v>6211.5388549999989</v>
          </cell>
        </row>
        <row r="5601">
          <cell r="C5601">
            <v>3000687</v>
          </cell>
          <cell r="D5601" t="str">
            <v>LOCACAO DE ROLO COMPACTAD.PÉ-DE-CARNEIRO</v>
          </cell>
          <cell r="E5601" t="str">
            <v>EQ.</v>
          </cell>
          <cell r="F5601" t="str">
            <v>h</v>
          </cell>
          <cell r="G5601">
            <v>6.0000000000000001E-3</v>
          </cell>
          <cell r="H5601">
            <v>107.53</v>
          </cell>
          <cell r="I5601">
            <v>155.91849999999999</v>
          </cell>
          <cell r="J5601">
            <v>0.93551099999999998</v>
          </cell>
          <cell r="K5601">
            <v>47.91</v>
          </cell>
          <cell r="L5601">
            <v>7470.0553349999991</v>
          </cell>
        </row>
        <row r="5602">
          <cell r="C5602">
            <v>3000689</v>
          </cell>
          <cell r="D5602" t="str">
            <v>LOCACAO DE TRATOR COM GRADE</v>
          </cell>
          <cell r="E5602" t="str">
            <v>EQ.</v>
          </cell>
          <cell r="F5602" t="str">
            <v>h</v>
          </cell>
          <cell r="G5602">
            <v>3.0999999999999999E-3</v>
          </cell>
          <cell r="H5602">
            <v>66.23</v>
          </cell>
          <cell r="I5602">
            <v>96.033500000000004</v>
          </cell>
          <cell r="J5602">
            <v>0.29770384999999999</v>
          </cell>
          <cell r="K5602">
            <v>24.76</v>
          </cell>
          <cell r="L5602">
            <v>2377.7894600000004</v>
          </cell>
        </row>
        <row r="5603">
          <cell r="C5603">
            <v>3000702</v>
          </cell>
          <cell r="D5603" t="str">
            <v>Fornecimento de mão de obra - servente</v>
          </cell>
          <cell r="E5603" t="str">
            <v>M.O.</v>
          </cell>
          <cell r="F5603" t="str">
            <v>h</v>
          </cell>
          <cell r="G5603">
            <v>3.5999999999999999E-3</v>
          </cell>
          <cell r="H5603">
            <v>11.02</v>
          </cell>
          <cell r="I5603">
            <v>15.978999999999999</v>
          </cell>
          <cell r="J5603">
            <v>5.7524399999999996E-2</v>
          </cell>
          <cell r="K5603">
            <v>28.75</v>
          </cell>
          <cell r="L5603">
            <v>459.39624999999995</v>
          </cell>
        </row>
        <row r="5604">
          <cell r="C5604">
            <v>3001977</v>
          </cell>
          <cell r="D5604" t="str">
            <v>Locação de caminhão pipa 10000 litros</v>
          </cell>
          <cell r="E5604" t="str">
            <v>EQ.</v>
          </cell>
          <cell r="F5604" t="str">
            <v>h</v>
          </cell>
          <cell r="G5604">
            <v>6.4000000000000003E-3</v>
          </cell>
          <cell r="H5604">
            <v>61</v>
          </cell>
          <cell r="I5604">
            <v>88.45</v>
          </cell>
          <cell r="J5604">
            <v>0.56608000000000003</v>
          </cell>
          <cell r="K5604">
            <v>51.11</v>
          </cell>
          <cell r="L5604">
            <v>4520.6795000000002</v>
          </cell>
        </row>
        <row r="5605">
          <cell r="C5605" t="str">
            <v>M1133</v>
          </cell>
          <cell r="D5605" t="str">
            <v>ROYALTIES (COMPRA DE MATERIAL - TERRA)</v>
          </cell>
          <cell r="E5605" t="str">
            <v>MAT.</v>
          </cell>
          <cell r="F5605" t="str">
            <v>m3</v>
          </cell>
          <cell r="G5605">
            <v>1</v>
          </cell>
          <cell r="I5605">
            <v>0</v>
          </cell>
          <cell r="J5605">
            <v>0</v>
          </cell>
          <cell r="K5605">
            <v>7985.7</v>
          </cell>
          <cell r="L5605">
            <v>0</v>
          </cell>
        </row>
        <row r="5606">
          <cell r="D5606">
            <v>0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  <cell r="J5606">
            <v>0</v>
          </cell>
          <cell r="K5606">
            <v>0</v>
          </cell>
          <cell r="L5606">
            <v>0</v>
          </cell>
        </row>
        <row r="5607">
          <cell r="D5607">
            <v>0</v>
          </cell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  <cell r="J5607">
            <v>0</v>
          </cell>
          <cell r="K5607">
            <v>0</v>
          </cell>
          <cell r="L5607">
            <v>0</v>
          </cell>
        </row>
        <row r="5608">
          <cell r="D5608">
            <v>0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  <cell r="J5608">
            <v>0</v>
          </cell>
          <cell r="K5608">
            <v>0</v>
          </cell>
          <cell r="L5608">
            <v>0</v>
          </cell>
        </row>
        <row r="5609">
          <cell r="D5609">
            <v>0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  <cell r="J5609">
            <v>0</v>
          </cell>
          <cell r="K5609">
            <v>0</v>
          </cell>
          <cell r="L5609">
            <v>0</v>
          </cell>
        </row>
        <row r="5610">
          <cell r="D5610">
            <v>0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  <cell r="J5610">
            <v>0</v>
          </cell>
          <cell r="K5610">
            <v>0</v>
          </cell>
          <cell r="L5610">
            <v>0</v>
          </cell>
        </row>
        <row r="5611">
          <cell r="D5611">
            <v>0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  <cell r="J5611">
            <v>0</v>
          </cell>
          <cell r="K5611">
            <v>0</v>
          </cell>
          <cell r="L5611">
            <v>0</v>
          </cell>
        </row>
        <row r="5612">
          <cell r="D5612">
            <v>0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  <cell r="J5612">
            <v>0</v>
          </cell>
          <cell r="K5612">
            <v>0</v>
          </cell>
          <cell r="L5612">
            <v>0</v>
          </cell>
        </row>
        <row r="5613">
          <cell r="D5613">
            <v>0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  <cell r="J5613">
            <v>0</v>
          </cell>
          <cell r="K5613">
            <v>0</v>
          </cell>
          <cell r="L5613">
            <v>0</v>
          </cell>
        </row>
        <row r="5614">
          <cell r="D5614">
            <v>0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  <cell r="J5614">
            <v>0</v>
          </cell>
          <cell r="K5614">
            <v>0</v>
          </cell>
          <cell r="L5614">
            <v>0</v>
          </cell>
        </row>
        <row r="5615">
          <cell r="D5615">
            <v>0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  <cell r="J5615">
            <v>0</v>
          </cell>
          <cell r="K5615">
            <v>0</v>
          </cell>
          <cell r="L5615">
            <v>0</v>
          </cell>
        </row>
        <row r="5616">
          <cell r="D5616">
            <v>0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  <cell r="J5616">
            <v>0</v>
          </cell>
          <cell r="K5616">
            <v>0</v>
          </cell>
          <cell r="L5616">
            <v>0</v>
          </cell>
        </row>
        <row r="5617">
          <cell r="D5617">
            <v>0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  <cell r="J5617">
            <v>0</v>
          </cell>
          <cell r="K5617">
            <v>0</v>
          </cell>
          <cell r="L5617">
            <v>0</v>
          </cell>
        </row>
        <row r="5618">
          <cell r="D5618">
            <v>0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  <cell r="J5618">
            <v>0</v>
          </cell>
          <cell r="K5618">
            <v>0</v>
          </cell>
          <cell r="L5618">
            <v>0</v>
          </cell>
        </row>
        <row r="5619">
          <cell r="D5619">
            <v>0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  <cell r="J5619">
            <v>0</v>
          </cell>
          <cell r="K5619">
            <v>0</v>
          </cell>
          <cell r="L5619">
            <v>0</v>
          </cell>
        </row>
        <row r="5620">
          <cell r="D5620">
            <v>0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  <cell r="J5620">
            <v>0</v>
          </cell>
          <cell r="K5620">
            <v>0</v>
          </cell>
          <cell r="L5620">
            <v>0</v>
          </cell>
        </row>
        <row r="5621">
          <cell r="D5621">
            <v>0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  <cell r="J5621">
            <v>0</v>
          </cell>
          <cell r="K5621">
            <v>0</v>
          </cell>
          <cell r="L5621">
            <v>0</v>
          </cell>
        </row>
        <row r="5622">
          <cell r="D5622">
            <v>0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  <cell r="J5622">
            <v>0</v>
          </cell>
          <cell r="K5622">
            <v>0</v>
          </cell>
          <cell r="L5622">
            <v>0</v>
          </cell>
        </row>
        <row r="5623">
          <cell r="D5623">
            <v>0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  <cell r="J5623">
            <v>0</v>
          </cell>
          <cell r="K5623">
            <v>0</v>
          </cell>
          <cell r="L5623">
            <v>0</v>
          </cell>
        </row>
        <row r="5624">
          <cell r="D5624">
            <v>0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  <cell r="J5624">
            <v>0</v>
          </cell>
          <cell r="K5624">
            <v>0</v>
          </cell>
          <cell r="L5624">
            <v>0</v>
          </cell>
        </row>
        <row r="5625">
          <cell r="D5625">
            <v>0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  <cell r="J5625">
            <v>0</v>
          </cell>
          <cell r="K5625">
            <v>0</v>
          </cell>
          <cell r="L5625">
            <v>0</v>
          </cell>
        </row>
        <row r="5626">
          <cell r="D5626">
            <v>0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  <cell r="J5626">
            <v>0</v>
          </cell>
          <cell r="K5626">
            <v>0</v>
          </cell>
          <cell r="L5626">
            <v>0</v>
          </cell>
        </row>
        <row r="5627">
          <cell r="F5627" t="str">
            <v>TOTAL (C/taxa):</v>
          </cell>
          <cell r="I5627">
            <v>0.5490618015292239</v>
          </cell>
          <cell r="J5627">
            <v>6.0514659499999981</v>
          </cell>
          <cell r="L5627">
            <v>88012.548630000005</v>
          </cell>
        </row>
        <row r="5628">
          <cell r="F5628" t="str">
            <v>BDI (%) EMPREITADA:</v>
          </cell>
          <cell r="I5628">
            <v>0.45</v>
          </cell>
          <cell r="J5628">
            <v>3.38</v>
          </cell>
          <cell r="L5628">
            <v>-1.5720069149829214</v>
          </cell>
        </row>
        <row r="5629">
          <cell r="F5629" t="str">
            <v>BDI (%) EQUIPAMENTOS:</v>
          </cell>
          <cell r="I5629">
            <v>0.45</v>
          </cell>
          <cell r="J5629">
            <v>1.56</v>
          </cell>
        </row>
        <row r="5630">
          <cell r="F5630" t="str">
            <v>BDI (%) MÃO DE OBRA:</v>
          </cell>
          <cell r="I5630">
            <v>0.45</v>
          </cell>
          <cell r="J5630">
            <v>0.03</v>
          </cell>
        </row>
        <row r="5631">
          <cell r="F5631" t="str">
            <v>BDI (%) MATERIAL:</v>
          </cell>
          <cell r="J5631">
            <v>0</v>
          </cell>
        </row>
        <row r="5632">
          <cell r="F5632" t="str">
            <v>TOTAL TAXA:</v>
          </cell>
          <cell r="I5632">
            <v>0.4509381984707761</v>
          </cell>
          <cell r="J5632">
            <v>4.97</v>
          </cell>
        </row>
        <row r="5633">
          <cell r="C5633" t="str">
            <v>PREÇO TOTAL (c/ taxa):</v>
          </cell>
          <cell r="I5633">
            <v>1</v>
          </cell>
          <cell r="J5633">
            <v>11.021465949999998</v>
          </cell>
        </row>
        <row r="5634">
          <cell r="C5634" t="str">
            <v>Obs.</v>
          </cell>
        </row>
        <row r="5638">
          <cell r="C5638" t="str">
            <v>cód - serv</v>
          </cell>
          <cell r="D5638" t="str">
            <v>Descrição</v>
          </cell>
          <cell r="F5638" t="str">
            <v>unidade</v>
          </cell>
          <cell r="G5638" t="str">
            <v>Quantidade do Serviço</v>
          </cell>
          <cell r="I5638" t="str">
            <v>Valor Unitario do Serviço</v>
          </cell>
          <cell r="K5638" t="str">
            <v>Valor Total</v>
          </cell>
        </row>
        <row r="5639">
          <cell r="C5639">
            <v>371020</v>
          </cell>
          <cell r="D5639" t="str">
            <v>ASFÁLTICA PARA TRÁFEGO LEVE - SUB-BASE ESTABIL GRANULOM COM MISTURA SOLO CAL:-COM MAT COMERCIAL E JAZIDA PRODUZIDO</v>
          </cell>
          <cell r="E5639" t="e">
            <v>#NAME?</v>
          </cell>
          <cell r="F5639" t="str">
            <v>M3</v>
          </cell>
          <cell r="G5639">
            <v>0</v>
          </cell>
          <cell r="I5639">
            <v>25.81327065</v>
          </cell>
          <cell r="K5639">
            <v>0</v>
          </cell>
        </row>
        <row r="5641">
          <cell r="C5641" t="str">
            <v>cód - comp.</v>
          </cell>
          <cell r="D5641" t="str">
            <v>componentes</v>
          </cell>
          <cell r="E5641" t="str">
            <v>desig.</v>
          </cell>
          <cell r="F5641" t="str">
            <v>unidade</v>
          </cell>
          <cell r="G5641" t="str">
            <v>coef.</v>
          </cell>
          <cell r="H5641" t="str">
            <v>Valor Unitário</v>
          </cell>
          <cell r="I5641" t="str">
            <v>Valor unit. c/ BDI</v>
          </cell>
          <cell r="J5641" t="str">
            <v>Custo p/ Serv. X comp</v>
          </cell>
          <cell r="K5641" t="str">
            <v>Quant. Total x comp.</v>
          </cell>
          <cell r="L5641" t="str">
            <v>Quant. Total x comp.</v>
          </cell>
        </row>
        <row r="5642">
          <cell r="C5642">
            <v>1000857</v>
          </cell>
          <cell r="D5642" t="str">
            <v>Cal hidratado embalagem c/20kg NBR7175</v>
          </cell>
          <cell r="E5642" t="str">
            <v>MAT.</v>
          </cell>
          <cell r="F5642" t="str">
            <v>Kg</v>
          </cell>
          <cell r="G5642">
            <v>40</v>
          </cell>
          <cell r="H5642">
            <v>0.38</v>
          </cell>
          <cell r="I5642">
            <v>0.38</v>
          </cell>
          <cell r="J5642">
            <v>15.2</v>
          </cell>
          <cell r="K5642">
            <v>0</v>
          </cell>
          <cell r="L5642">
            <v>0</v>
          </cell>
        </row>
        <row r="5643">
          <cell r="C5643">
            <v>3000288</v>
          </cell>
          <cell r="D5643" t="str">
            <v>Escavação mecânica med.corte</v>
          </cell>
          <cell r="E5643" t="str">
            <v>EMPR.</v>
          </cell>
          <cell r="F5643" t="str">
            <v>m3</v>
          </cell>
          <cell r="G5643">
            <v>0.96</v>
          </cell>
          <cell r="H5643">
            <v>4.5</v>
          </cell>
          <cell r="I5643">
            <v>6.5249999999999995</v>
          </cell>
          <cell r="J5643">
            <v>6.2639999999999993</v>
          </cell>
          <cell r="K5643">
            <v>0</v>
          </cell>
          <cell r="L5643">
            <v>0</v>
          </cell>
        </row>
        <row r="5644">
          <cell r="C5644">
            <v>3000678</v>
          </cell>
          <cell r="D5644" t="str">
            <v>Locação de motoniveladora</v>
          </cell>
          <cell r="E5644" t="str">
            <v>EQ.</v>
          </cell>
          <cell r="F5644" t="str">
            <v>h</v>
          </cell>
          <cell r="G5644">
            <v>7.0000000000000001E-3</v>
          </cell>
          <cell r="H5644">
            <v>132.38</v>
          </cell>
          <cell r="I5644">
            <v>191.95099999999999</v>
          </cell>
          <cell r="J5644">
            <v>1.3436569999999999</v>
          </cell>
          <cell r="K5644">
            <v>0</v>
          </cell>
          <cell r="L5644">
            <v>0</v>
          </cell>
        </row>
        <row r="5645">
          <cell r="C5645">
            <v>3000686</v>
          </cell>
          <cell r="D5645" t="str">
            <v>LOCACAO DE ROLO COMPACTAD.LISO</v>
          </cell>
          <cell r="E5645" t="str">
            <v>EQ.</v>
          </cell>
          <cell r="F5645" t="str">
            <v>h</v>
          </cell>
          <cell r="G5645">
            <v>4.5999999999999999E-3</v>
          </cell>
          <cell r="H5645">
            <v>116.63</v>
          </cell>
          <cell r="I5645">
            <v>169.11349999999999</v>
          </cell>
          <cell r="J5645">
            <v>0.77792209999999995</v>
          </cell>
          <cell r="K5645">
            <v>0</v>
          </cell>
          <cell r="L5645">
            <v>0</v>
          </cell>
        </row>
        <row r="5646">
          <cell r="C5646">
            <v>3000687</v>
          </cell>
          <cell r="D5646" t="str">
            <v>LOCACAO DE ROLO COMPACTAD.PÉ-DE-CARNEIRO</v>
          </cell>
          <cell r="E5646" t="str">
            <v>EQ.</v>
          </cell>
          <cell r="F5646" t="str">
            <v>h</v>
          </cell>
          <cell r="G5646">
            <v>6.0000000000000001E-3</v>
          </cell>
          <cell r="H5646">
            <v>107.53</v>
          </cell>
          <cell r="I5646">
            <v>155.91849999999999</v>
          </cell>
          <cell r="J5646">
            <v>0.93551099999999998</v>
          </cell>
          <cell r="K5646">
            <v>0</v>
          </cell>
          <cell r="L5646">
            <v>0</v>
          </cell>
        </row>
        <row r="5647">
          <cell r="C5647">
            <v>3000689</v>
          </cell>
          <cell r="D5647" t="str">
            <v>LOCACAO DE TRATOR COM GRADE</v>
          </cell>
          <cell r="E5647" t="str">
            <v>EQ.</v>
          </cell>
          <cell r="F5647" t="str">
            <v>h</v>
          </cell>
          <cell r="G5647">
            <v>4.1000000000000003E-3</v>
          </cell>
          <cell r="H5647">
            <v>66.23</v>
          </cell>
          <cell r="I5647">
            <v>96.033500000000004</v>
          </cell>
          <cell r="J5647">
            <v>0.39373735000000004</v>
          </cell>
          <cell r="K5647">
            <v>0</v>
          </cell>
          <cell r="L5647">
            <v>0</v>
          </cell>
        </row>
        <row r="5648">
          <cell r="C5648">
            <v>3000702</v>
          </cell>
          <cell r="D5648" t="str">
            <v>Fornecimento de mão de obra - servente</v>
          </cell>
          <cell r="E5648" t="str">
            <v>M.O.</v>
          </cell>
          <cell r="F5648" t="str">
            <v>h</v>
          </cell>
          <cell r="G5648">
            <v>2.0799999999999999E-2</v>
          </cell>
          <cell r="H5648">
            <v>11.02</v>
          </cell>
          <cell r="I5648">
            <v>15.978999999999999</v>
          </cell>
          <cell r="J5648">
            <v>0.33236319999999997</v>
          </cell>
          <cell r="K5648">
            <v>0</v>
          </cell>
          <cell r="L5648">
            <v>0</v>
          </cell>
        </row>
        <row r="5649">
          <cell r="C5649">
            <v>3001977</v>
          </cell>
          <cell r="D5649" t="str">
            <v>Locação de caminhão pipa 10000 litros</v>
          </cell>
          <cell r="E5649" t="str">
            <v>EQ.</v>
          </cell>
          <cell r="F5649" t="str">
            <v>h</v>
          </cell>
          <cell r="G5649">
            <v>6.4000000000000003E-3</v>
          </cell>
          <cell r="H5649">
            <v>61</v>
          </cell>
          <cell r="I5649">
            <v>88.45</v>
          </cell>
          <cell r="J5649">
            <v>0.56608000000000003</v>
          </cell>
          <cell r="K5649">
            <v>0</v>
          </cell>
          <cell r="L5649">
            <v>0</v>
          </cell>
        </row>
        <row r="5650">
          <cell r="C5650" t="str">
            <v>M1133</v>
          </cell>
          <cell r="D5650" t="str">
            <v>ROYALTIES (COMPRA DE MATERIAL - TERRA)</v>
          </cell>
          <cell r="E5650" t="str">
            <v>X</v>
          </cell>
          <cell r="F5650" t="str">
            <v>m3</v>
          </cell>
          <cell r="G5650">
            <v>0</v>
          </cell>
          <cell r="H5650">
            <v>9.33</v>
          </cell>
          <cell r="I5650">
            <v>0</v>
          </cell>
          <cell r="J5650">
            <v>0</v>
          </cell>
          <cell r="K5650">
            <v>0</v>
          </cell>
          <cell r="L5650">
            <v>0</v>
          </cell>
        </row>
        <row r="5651">
          <cell r="D5651">
            <v>0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  <cell r="J5651">
            <v>0</v>
          </cell>
          <cell r="K5651">
            <v>0</v>
          </cell>
          <cell r="L5651">
            <v>0</v>
          </cell>
        </row>
        <row r="5652">
          <cell r="D5652">
            <v>0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  <cell r="J5652">
            <v>0</v>
          </cell>
          <cell r="K5652">
            <v>0</v>
          </cell>
          <cell r="L5652">
            <v>0</v>
          </cell>
        </row>
        <row r="5653">
          <cell r="D5653">
            <v>0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  <cell r="J5653">
            <v>0</v>
          </cell>
          <cell r="K5653">
            <v>0</v>
          </cell>
          <cell r="L5653">
            <v>0</v>
          </cell>
        </row>
        <row r="5654">
          <cell r="D5654">
            <v>0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  <cell r="J5654">
            <v>0</v>
          </cell>
          <cell r="K5654">
            <v>0</v>
          </cell>
          <cell r="L5654">
            <v>0</v>
          </cell>
        </row>
        <row r="5655">
          <cell r="D5655">
            <v>0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  <cell r="J5655">
            <v>0</v>
          </cell>
          <cell r="K5655">
            <v>0</v>
          </cell>
          <cell r="L5655">
            <v>0</v>
          </cell>
        </row>
        <row r="5656">
          <cell r="D5656">
            <v>0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  <cell r="J5656">
            <v>0</v>
          </cell>
          <cell r="K5656">
            <v>0</v>
          </cell>
          <cell r="L5656">
            <v>0</v>
          </cell>
        </row>
        <row r="5657">
          <cell r="D5657">
            <v>0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  <cell r="J5657">
            <v>0</v>
          </cell>
          <cell r="K5657">
            <v>0</v>
          </cell>
          <cell r="L5657">
            <v>0</v>
          </cell>
        </row>
        <row r="5658">
          <cell r="D5658">
            <v>0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  <cell r="J5658">
            <v>0</v>
          </cell>
          <cell r="K5658">
            <v>0</v>
          </cell>
          <cell r="L5658">
            <v>0</v>
          </cell>
        </row>
        <row r="5659">
          <cell r="D5659">
            <v>0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  <cell r="J5659">
            <v>0</v>
          </cell>
          <cell r="K5659">
            <v>0</v>
          </cell>
          <cell r="L5659">
            <v>0</v>
          </cell>
        </row>
        <row r="5660">
          <cell r="D5660">
            <v>0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  <cell r="J5660">
            <v>0</v>
          </cell>
          <cell r="K5660">
            <v>0</v>
          </cell>
          <cell r="L5660">
            <v>0</v>
          </cell>
        </row>
        <row r="5661">
          <cell r="D5661">
            <v>0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  <cell r="J5661">
            <v>0</v>
          </cell>
          <cell r="K5661">
            <v>0</v>
          </cell>
          <cell r="L5661">
            <v>0</v>
          </cell>
        </row>
        <row r="5662">
          <cell r="D5662">
            <v>0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  <cell r="J5662">
            <v>0</v>
          </cell>
          <cell r="K5662">
            <v>0</v>
          </cell>
          <cell r="L5662">
            <v>0</v>
          </cell>
        </row>
        <row r="5663">
          <cell r="D5663">
            <v>0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  <cell r="J5663">
            <v>0</v>
          </cell>
          <cell r="K5663">
            <v>0</v>
          </cell>
          <cell r="L5663">
            <v>0</v>
          </cell>
        </row>
        <row r="5664">
          <cell r="D5664">
            <v>0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  <cell r="J5664">
            <v>0</v>
          </cell>
          <cell r="K5664">
            <v>0</v>
          </cell>
          <cell r="L5664">
            <v>0</v>
          </cell>
        </row>
        <row r="5665">
          <cell r="D5665">
            <v>0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  <cell r="J5665">
            <v>0</v>
          </cell>
          <cell r="K5665">
            <v>0</v>
          </cell>
          <cell r="L5665">
            <v>0</v>
          </cell>
        </row>
        <row r="5666">
          <cell r="D5666">
            <v>0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  <cell r="J5666">
            <v>0</v>
          </cell>
          <cell r="K5666">
            <v>0</v>
          </cell>
          <cell r="L5666">
            <v>0</v>
          </cell>
        </row>
        <row r="5667">
          <cell r="D5667">
            <v>0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  <cell r="J5667">
            <v>0</v>
          </cell>
          <cell r="K5667">
            <v>0</v>
          </cell>
          <cell r="L5667">
            <v>0</v>
          </cell>
        </row>
        <row r="5668">
          <cell r="D5668">
            <v>0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  <cell r="J5668">
            <v>0</v>
          </cell>
          <cell r="K5668">
            <v>0</v>
          </cell>
          <cell r="L5668">
            <v>0</v>
          </cell>
        </row>
        <row r="5669">
          <cell r="D5669">
            <v>0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  <cell r="J5669">
            <v>0</v>
          </cell>
          <cell r="K5669">
            <v>0</v>
          </cell>
          <cell r="L5669">
            <v>0</v>
          </cell>
        </row>
        <row r="5670">
          <cell r="D5670">
            <v>0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  <cell r="J5670">
            <v>0</v>
          </cell>
          <cell r="K5670">
            <v>0</v>
          </cell>
          <cell r="L5670">
            <v>0</v>
          </cell>
        </row>
        <row r="5671">
          <cell r="F5671" t="str">
            <v>TOTAL (C/taxa):</v>
          </cell>
          <cell r="I5671">
            <v>0.81482393049638591</v>
          </cell>
          <cell r="J5671">
            <v>21.033270649999999</v>
          </cell>
          <cell r="L5671">
            <v>0</v>
          </cell>
        </row>
        <row r="5672">
          <cell r="F5672" t="str">
            <v>BDI (%) EMPREITADA:</v>
          </cell>
          <cell r="I5672">
            <v>0.45</v>
          </cell>
          <cell r="J5672">
            <v>2.82</v>
          </cell>
          <cell r="L5672">
            <v>0</v>
          </cell>
        </row>
        <row r="5673">
          <cell r="F5673" t="str">
            <v>BDI (%) EQUIPAMENTOS:</v>
          </cell>
          <cell r="I5673">
            <v>0.45</v>
          </cell>
          <cell r="J5673">
            <v>1.81</v>
          </cell>
        </row>
        <row r="5674">
          <cell r="F5674" t="str">
            <v>BDI (%) MÃO DE OBRA:</v>
          </cell>
          <cell r="I5674">
            <v>0.45</v>
          </cell>
          <cell r="J5674">
            <v>0.15</v>
          </cell>
        </row>
        <row r="5675">
          <cell r="F5675" t="str">
            <v>BDI (%) MATERIAL:</v>
          </cell>
          <cell r="J5675">
            <v>0</v>
          </cell>
        </row>
        <row r="5676">
          <cell r="F5676" t="str">
            <v>TOTAL TAXA:</v>
          </cell>
          <cell r="I5676">
            <v>0.18517606950361404</v>
          </cell>
          <cell r="J5676">
            <v>4.78</v>
          </cell>
        </row>
        <row r="5677">
          <cell r="C5677" t="str">
            <v>PREÇO TOTAL (c/ taxa):</v>
          </cell>
          <cell r="I5677">
            <v>1</v>
          </cell>
          <cell r="J5677">
            <v>25.81327065</v>
          </cell>
        </row>
        <row r="5678">
          <cell r="C5678" t="str">
            <v>Obs.</v>
          </cell>
        </row>
        <row r="5682">
          <cell r="C5682" t="str">
            <v>cód - serv</v>
          </cell>
          <cell r="D5682" t="str">
            <v>Descrição</v>
          </cell>
          <cell r="F5682" t="str">
            <v>unidade</v>
          </cell>
          <cell r="G5682" t="str">
            <v>Quantidade do Serviço</v>
          </cell>
          <cell r="I5682" t="str">
            <v>Valor Unitario do Serviço</v>
          </cell>
          <cell r="K5682" t="str">
            <v>Valor Total</v>
          </cell>
        </row>
        <row r="5683">
          <cell r="C5683">
            <v>371025</v>
          </cell>
          <cell r="D5683" t="str">
            <v>ASFÁLTICA PARA TRÁFEGO LEVE - BASE DE BGS (BRITA GRADUADA SIMPLES)</v>
          </cell>
          <cell r="E5683" t="e">
            <v>#NAME?</v>
          </cell>
          <cell r="F5683" t="str">
            <v>M3</v>
          </cell>
          <cell r="G5683">
            <v>10393</v>
          </cell>
          <cell r="I5683">
            <v>103.58573699999999</v>
          </cell>
          <cell r="K5683">
            <v>1076566.564641</v>
          </cell>
        </row>
        <row r="5685">
          <cell r="C5685" t="str">
            <v>cód - comp.</v>
          </cell>
          <cell r="D5685" t="str">
            <v>componentes</v>
          </cell>
          <cell r="E5685" t="str">
            <v>desig.</v>
          </cell>
          <cell r="F5685" t="str">
            <v>unidade</v>
          </cell>
          <cell r="G5685" t="str">
            <v>coef.</v>
          </cell>
          <cell r="H5685" t="str">
            <v>Valor Unitário</v>
          </cell>
          <cell r="I5685" t="str">
            <v>Valor unit. c/ BDI</v>
          </cell>
          <cell r="J5685" t="str">
            <v>Custo p/ Serv. X comp</v>
          </cell>
          <cell r="K5685" t="str">
            <v>Quant. Total x comp.</v>
          </cell>
          <cell r="L5685" t="str">
            <v>Quant. Total x comp.</v>
          </cell>
        </row>
        <row r="5686">
          <cell r="C5686">
            <v>3000665</v>
          </cell>
          <cell r="D5686" t="str">
            <v>Locação de caminhão basculante truck</v>
          </cell>
          <cell r="E5686" t="str">
            <v>EQ.</v>
          </cell>
          <cell r="F5686" t="str">
            <v>h</v>
          </cell>
          <cell r="G5686">
            <v>8.0000000000000002E-3</v>
          </cell>
          <cell r="H5686">
            <v>114.62</v>
          </cell>
          <cell r="I5686">
            <v>166.19900000000001</v>
          </cell>
          <cell r="J5686">
            <v>1.3295920000000001</v>
          </cell>
          <cell r="K5686">
            <v>83.14</v>
          </cell>
          <cell r="L5686">
            <v>13817.784860000002</v>
          </cell>
        </row>
        <row r="5687">
          <cell r="C5687">
            <v>3000678</v>
          </cell>
          <cell r="D5687" t="str">
            <v>Locação de motoniveladora</v>
          </cell>
          <cell r="E5687" t="str">
            <v>EQ.</v>
          </cell>
          <cell r="F5687" t="str">
            <v>h</v>
          </cell>
          <cell r="G5687">
            <v>8.0000000000000002E-3</v>
          </cell>
          <cell r="H5687">
            <v>132.38</v>
          </cell>
          <cell r="I5687">
            <v>191.95099999999999</v>
          </cell>
          <cell r="J5687">
            <v>1.5356080000000001</v>
          </cell>
          <cell r="K5687">
            <v>83.14</v>
          </cell>
          <cell r="L5687">
            <v>15958.806139999999</v>
          </cell>
        </row>
        <row r="5688">
          <cell r="C5688">
            <v>3000686</v>
          </cell>
          <cell r="D5688" t="str">
            <v>LOCACAO DE ROLO COMPACTAD.LISO</v>
          </cell>
          <cell r="E5688" t="str">
            <v>EQ.</v>
          </cell>
          <cell r="F5688" t="str">
            <v>h</v>
          </cell>
          <cell r="G5688">
            <v>0.01</v>
          </cell>
          <cell r="H5688">
            <v>116.63</v>
          </cell>
          <cell r="I5688">
            <v>169.11349999999999</v>
          </cell>
          <cell r="J5688">
            <v>1.6911349999999998</v>
          </cell>
          <cell r="K5688">
            <v>103.93</v>
          </cell>
          <cell r="L5688">
            <v>17575.966055000001</v>
          </cell>
        </row>
        <row r="5689">
          <cell r="C5689">
            <v>3000687</v>
          </cell>
          <cell r="D5689" t="str">
            <v>LOCACAO DE ROLO COMPACTAD.PÉ-DE-CARNEIRO</v>
          </cell>
          <cell r="E5689" t="str">
            <v>EQ.</v>
          </cell>
          <cell r="F5689" t="str">
            <v>h</v>
          </cell>
          <cell r="G5689">
            <v>0.01</v>
          </cell>
          <cell r="H5689">
            <v>107.53</v>
          </cell>
          <cell r="I5689">
            <v>155.91849999999999</v>
          </cell>
          <cell r="J5689">
            <v>1.559185</v>
          </cell>
          <cell r="K5689">
            <v>103.93</v>
          </cell>
          <cell r="L5689">
            <v>16204.609705000001</v>
          </cell>
        </row>
        <row r="5690">
          <cell r="C5690">
            <v>3000702</v>
          </cell>
          <cell r="D5690" t="str">
            <v>Fornecimento de mão de obra - servente</v>
          </cell>
          <cell r="E5690" t="str">
            <v>M.O.</v>
          </cell>
          <cell r="F5690" t="str">
            <v>h</v>
          </cell>
          <cell r="G5690">
            <v>2.3E-2</v>
          </cell>
          <cell r="H5690">
            <v>11.02</v>
          </cell>
          <cell r="I5690">
            <v>15.978999999999999</v>
          </cell>
          <cell r="J5690">
            <v>0.36751699999999998</v>
          </cell>
          <cell r="K5690">
            <v>239.04</v>
          </cell>
          <cell r="L5690">
            <v>3819.6201599999995</v>
          </cell>
        </row>
        <row r="5691">
          <cell r="C5691">
            <v>3001145</v>
          </cell>
          <cell r="D5691" t="str">
            <v>Exec.base brita graduada simples (BGS)</v>
          </cell>
          <cell r="E5691" t="str">
            <v>MAT.</v>
          </cell>
          <cell r="F5691" t="str">
            <v>m3</v>
          </cell>
          <cell r="G5691">
            <v>1.4</v>
          </cell>
          <cell r="H5691">
            <v>68.98</v>
          </cell>
          <cell r="I5691">
            <v>68.98</v>
          </cell>
          <cell r="J5691">
            <v>96.572000000000003</v>
          </cell>
          <cell r="K5691">
            <v>14550.2</v>
          </cell>
          <cell r="L5691">
            <v>1003672.7960000001</v>
          </cell>
        </row>
        <row r="5692">
          <cell r="C5692">
            <v>3001977</v>
          </cell>
          <cell r="D5692" t="str">
            <v>Locação de caminhão pipa 10000 litros</v>
          </cell>
          <cell r="E5692" t="str">
            <v>EQ.</v>
          </cell>
          <cell r="F5692" t="str">
            <v>h</v>
          </cell>
          <cell r="G5692">
            <v>6.0000000000000001E-3</v>
          </cell>
          <cell r="H5692">
            <v>61</v>
          </cell>
          <cell r="I5692">
            <v>88.45</v>
          </cell>
          <cell r="J5692">
            <v>0.53070000000000006</v>
          </cell>
          <cell r="K5692">
            <v>62.36</v>
          </cell>
          <cell r="L5692">
            <v>5515.7420000000002</v>
          </cell>
        </row>
        <row r="5693">
          <cell r="D5693">
            <v>0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  <cell r="J5693">
            <v>0</v>
          </cell>
          <cell r="K5693">
            <v>0</v>
          </cell>
          <cell r="L5693">
            <v>0</v>
          </cell>
        </row>
        <row r="5694">
          <cell r="D5694">
            <v>0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  <cell r="J5694">
            <v>0</v>
          </cell>
          <cell r="K5694">
            <v>0</v>
          </cell>
          <cell r="L5694">
            <v>0</v>
          </cell>
        </row>
        <row r="5695">
          <cell r="D5695">
            <v>0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  <cell r="L5695">
            <v>0</v>
          </cell>
        </row>
        <row r="5696">
          <cell r="D5696">
            <v>0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  <cell r="L5696">
            <v>0</v>
          </cell>
        </row>
        <row r="5697">
          <cell r="D5697">
            <v>0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  <cell r="L5697">
            <v>0</v>
          </cell>
        </row>
        <row r="5698">
          <cell r="D5698">
            <v>0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  <cell r="J5698">
            <v>0</v>
          </cell>
          <cell r="K5698">
            <v>0</v>
          </cell>
          <cell r="L5698">
            <v>0</v>
          </cell>
        </row>
        <row r="5699">
          <cell r="D5699">
            <v>0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  <cell r="J5699">
            <v>0</v>
          </cell>
          <cell r="K5699">
            <v>0</v>
          </cell>
          <cell r="L5699">
            <v>0</v>
          </cell>
        </row>
        <row r="5700">
          <cell r="D5700">
            <v>0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  <cell r="J5700">
            <v>0</v>
          </cell>
          <cell r="K5700">
            <v>0</v>
          </cell>
          <cell r="L5700">
            <v>0</v>
          </cell>
        </row>
        <row r="5701">
          <cell r="D5701">
            <v>0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  <cell r="J5701">
            <v>0</v>
          </cell>
          <cell r="K5701">
            <v>0</v>
          </cell>
          <cell r="L5701">
            <v>0</v>
          </cell>
        </row>
        <row r="5702">
          <cell r="D5702">
            <v>0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  <cell r="J5702">
            <v>0</v>
          </cell>
          <cell r="K5702">
            <v>0</v>
          </cell>
          <cell r="L5702">
            <v>0</v>
          </cell>
        </row>
        <row r="5703">
          <cell r="D5703">
            <v>0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  <cell r="J5703">
            <v>0</v>
          </cell>
          <cell r="K5703">
            <v>0</v>
          </cell>
          <cell r="L5703">
            <v>0</v>
          </cell>
        </row>
        <row r="5704">
          <cell r="D5704">
            <v>0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  <cell r="J5704">
            <v>0</v>
          </cell>
          <cell r="K5704">
            <v>0</v>
          </cell>
          <cell r="L5704">
            <v>0</v>
          </cell>
        </row>
        <row r="5705">
          <cell r="D5705">
            <v>0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  <cell r="J5705">
            <v>0</v>
          </cell>
          <cell r="K5705">
            <v>0</v>
          </cell>
          <cell r="L5705">
            <v>0</v>
          </cell>
        </row>
        <row r="5706">
          <cell r="D5706">
            <v>0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  <cell r="J5706">
            <v>0</v>
          </cell>
          <cell r="K5706">
            <v>0</v>
          </cell>
          <cell r="L5706">
            <v>0</v>
          </cell>
        </row>
        <row r="5707">
          <cell r="D5707">
            <v>0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  <cell r="J5707">
            <v>0</v>
          </cell>
          <cell r="K5707">
            <v>0</v>
          </cell>
          <cell r="L5707">
            <v>0</v>
          </cell>
        </row>
        <row r="5708">
          <cell r="D5708">
            <v>0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  <cell r="L5708">
            <v>0</v>
          </cell>
        </row>
        <row r="5709">
          <cell r="D5709">
            <v>0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  <cell r="J5709">
            <v>0</v>
          </cell>
          <cell r="K5709">
            <v>0</v>
          </cell>
          <cell r="L5709">
            <v>0</v>
          </cell>
        </row>
        <row r="5710">
          <cell r="D5710">
            <v>0</v>
          </cell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  <cell r="J5710">
            <v>0</v>
          </cell>
          <cell r="K5710">
            <v>0</v>
          </cell>
          <cell r="L5710">
            <v>0</v>
          </cell>
        </row>
        <row r="5711">
          <cell r="D5711">
            <v>0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  <cell r="J5711">
            <v>0</v>
          </cell>
          <cell r="K5711">
            <v>0</v>
          </cell>
          <cell r="L5711">
            <v>0</v>
          </cell>
        </row>
        <row r="5712">
          <cell r="D5712">
            <v>0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  <cell r="J5712">
            <v>0</v>
          </cell>
          <cell r="K5712">
            <v>0</v>
          </cell>
          <cell r="L5712">
            <v>0</v>
          </cell>
        </row>
        <row r="5713">
          <cell r="D5713">
            <v>0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  <cell r="J5713">
            <v>0</v>
          </cell>
          <cell r="K5713">
            <v>0</v>
          </cell>
          <cell r="L5713">
            <v>0</v>
          </cell>
        </row>
        <row r="5714">
          <cell r="D5714">
            <v>0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  <cell r="J5714">
            <v>0</v>
          </cell>
          <cell r="K5714">
            <v>0</v>
          </cell>
          <cell r="L5714">
            <v>0</v>
          </cell>
        </row>
        <row r="5715">
          <cell r="F5715" t="str">
            <v>TOTAL (C/taxa):</v>
          </cell>
          <cell r="I5715">
            <v>0.96949386960484729</v>
          </cell>
          <cell r="J5715">
            <v>100.425737</v>
          </cell>
          <cell r="L5715">
            <v>1076565.3249200003</v>
          </cell>
        </row>
        <row r="5716">
          <cell r="F5716" t="str">
            <v>BDI (%) EMPREITADA:</v>
          </cell>
          <cell r="I5716">
            <v>0.45</v>
          </cell>
          <cell r="J5716">
            <v>0</v>
          </cell>
          <cell r="L5716">
            <v>-1.2397209997288883</v>
          </cell>
        </row>
        <row r="5717">
          <cell r="F5717" t="str">
            <v>BDI (%) EQUIPAMENTOS:</v>
          </cell>
          <cell r="I5717">
            <v>0.45</v>
          </cell>
          <cell r="J5717">
            <v>2.99</v>
          </cell>
        </row>
        <row r="5718">
          <cell r="F5718" t="str">
            <v>BDI (%) MÃO DE OBRA:</v>
          </cell>
          <cell r="I5718">
            <v>0.45</v>
          </cell>
          <cell r="J5718">
            <v>0.17</v>
          </cell>
        </row>
        <row r="5719">
          <cell r="F5719" t="str">
            <v>BDI (%) MATERIAL:</v>
          </cell>
          <cell r="J5719">
            <v>0</v>
          </cell>
        </row>
        <row r="5720">
          <cell r="F5720" t="str">
            <v>TOTAL TAXA:</v>
          </cell>
          <cell r="I5720">
            <v>3.0506130395152764E-2</v>
          </cell>
          <cell r="J5720">
            <v>3.16</v>
          </cell>
        </row>
        <row r="5721">
          <cell r="C5721" t="str">
            <v>PREÇO TOTAL (c/ taxa):</v>
          </cell>
          <cell r="I5721">
            <v>1</v>
          </cell>
          <cell r="J5721">
            <v>103.58573699999999</v>
          </cell>
        </row>
        <row r="5722">
          <cell r="C5722" t="str">
            <v>Obs.</v>
          </cell>
        </row>
        <row r="5726">
          <cell r="C5726" t="str">
            <v>cód - serv</v>
          </cell>
          <cell r="D5726" t="str">
            <v>Descrição</v>
          </cell>
          <cell r="F5726" t="str">
            <v>unidade</v>
          </cell>
          <cell r="G5726" t="str">
            <v>Quantidade do Serviço</v>
          </cell>
          <cell r="I5726" t="str">
            <v>Valor Unitario do Serviço</v>
          </cell>
          <cell r="K5726" t="str">
            <v>Valor Total</v>
          </cell>
        </row>
        <row r="5727">
          <cell r="C5727">
            <v>371030</v>
          </cell>
          <cell r="D5727" t="str">
            <v>ASFÁLTICA PARA TRÁFEGO LEVE - IMPRIMAÇÃO IMPERMEABILIZANTE</v>
          </cell>
          <cell r="E5727" t="e">
            <v>#NAME?</v>
          </cell>
          <cell r="F5727" t="str">
            <v>M2</v>
          </cell>
          <cell r="G5727">
            <v>40006</v>
          </cell>
          <cell r="I5727">
            <v>3.5384916500000001</v>
          </cell>
          <cell r="K5727">
            <v>141560.89694989999</v>
          </cell>
        </row>
        <row r="5729">
          <cell r="C5729" t="str">
            <v>cód - comp.</v>
          </cell>
          <cell r="D5729" t="str">
            <v>componentes</v>
          </cell>
          <cell r="E5729" t="str">
            <v>desig.</v>
          </cell>
          <cell r="F5729" t="str">
            <v>unidade</v>
          </cell>
          <cell r="G5729" t="str">
            <v>coef.</v>
          </cell>
          <cell r="H5729" t="str">
            <v>Valor Unitário</v>
          </cell>
          <cell r="I5729" t="str">
            <v>Valor unit. c/ BDI</v>
          </cell>
          <cell r="J5729" t="str">
            <v>Custo p/ Serv. X comp</v>
          </cell>
          <cell r="K5729" t="str">
            <v>Quant. Total x comp.</v>
          </cell>
          <cell r="L5729" t="str">
            <v>Quant. Total x comp.</v>
          </cell>
        </row>
        <row r="5730">
          <cell r="C5730">
            <v>1000193</v>
          </cell>
          <cell r="D5730" t="str">
            <v>Asfalto diluído CM30 viscosidade cinemática 30 - 60</v>
          </cell>
          <cell r="E5730" t="str">
            <v>MAT.</v>
          </cell>
          <cell r="F5730" t="str">
            <v>t</v>
          </cell>
          <cell r="G5730">
            <v>1.5E-3</v>
          </cell>
          <cell r="H5730">
            <v>2200</v>
          </cell>
          <cell r="I5730">
            <v>2200</v>
          </cell>
          <cell r="J5730">
            <v>3.3000000000000003</v>
          </cell>
          <cell r="K5730">
            <v>60.01</v>
          </cell>
          <cell r="L5730">
            <v>132022</v>
          </cell>
        </row>
        <row r="5731">
          <cell r="C5731">
            <v>3000667</v>
          </cell>
          <cell r="D5731" t="str">
            <v>Locação de caminhão espargidor</v>
          </cell>
          <cell r="E5731" t="str">
            <v>EQ.</v>
          </cell>
          <cell r="F5731" t="str">
            <v>h</v>
          </cell>
          <cell r="G5731">
            <v>8.9999999999999998E-4</v>
          </cell>
          <cell r="H5731">
            <v>115.58</v>
          </cell>
          <cell r="I5731">
            <v>167.59099999999998</v>
          </cell>
          <cell r="J5731">
            <v>0.15083189999999999</v>
          </cell>
          <cell r="K5731">
            <v>36.01</v>
          </cell>
          <cell r="L5731">
            <v>6034.9519099999989</v>
          </cell>
        </row>
        <row r="5732">
          <cell r="C5732">
            <v>3000689</v>
          </cell>
          <cell r="D5732" t="str">
            <v>LOCACAO DE TRATOR COM GRADE</v>
          </cell>
          <cell r="E5732" t="str">
            <v>EQ.</v>
          </cell>
          <cell r="F5732" t="str">
            <v>h</v>
          </cell>
          <cell r="G5732">
            <v>4.0000000000000002E-4</v>
          </cell>
          <cell r="H5732">
            <v>66.23</v>
          </cell>
          <cell r="I5732">
            <v>96.033500000000004</v>
          </cell>
          <cell r="J5732">
            <v>3.84134E-2</v>
          </cell>
          <cell r="K5732">
            <v>16</v>
          </cell>
          <cell r="L5732">
            <v>1536.5360000000001</v>
          </cell>
        </row>
        <row r="5733">
          <cell r="C5733">
            <v>3000702</v>
          </cell>
          <cell r="D5733" t="str">
            <v>Fornecimento de mão de obra - servente</v>
          </cell>
          <cell r="E5733" t="str">
            <v>M.O.</v>
          </cell>
          <cell r="F5733" t="str">
            <v>h</v>
          </cell>
          <cell r="G5733">
            <v>2.7000000000000001E-3</v>
          </cell>
          <cell r="H5733">
            <v>11.02</v>
          </cell>
          <cell r="I5733">
            <v>15.978999999999999</v>
          </cell>
          <cell r="J5733">
            <v>4.3143300000000002E-2</v>
          </cell>
          <cell r="K5733">
            <v>108.02</v>
          </cell>
          <cell r="L5733">
            <v>1726.0515799999998</v>
          </cell>
        </row>
        <row r="5734">
          <cell r="C5734" t="str">
            <v>M1134</v>
          </cell>
          <cell r="D5734" t="str">
            <v>VASSOURA MEÂNICA REBOCÁVEL</v>
          </cell>
          <cell r="E5734" t="str">
            <v>EQ.</v>
          </cell>
          <cell r="F5734" t="str">
            <v>h</v>
          </cell>
          <cell r="G5734">
            <v>2.9999999999999997E-4</v>
          </cell>
          <cell r="H5734">
            <v>3.83</v>
          </cell>
          <cell r="I5734">
            <v>5.5534999999999997</v>
          </cell>
          <cell r="J5734">
            <v>1.6660499999999996E-3</v>
          </cell>
          <cell r="K5734">
            <v>12</v>
          </cell>
          <cell r="L5734">
            <v>66.641999999999996</v>
          </cell>
        </row>
        <row r="5735">
          <cell r="C5735" t="str">
            <v>M1135</v>
          </cell>
          <cell r="D5735" t="str">
            <v>TANQUE DE ESTOCAGEM DE ASFALTO - 20000 L</v>
          </cell>
          <cell r="E5735" t="str">
            <v>EQ.</v>
          </cell>
          <cell r="F5735" t="str">
            <v>h</v>
          </cell>
          <cell r="G5735">
            <v>8.9999999999999998E-4</v>
          </cell>
          <cell r="H5735">
            <v>3.4</v>
          </cell>
          <cell r="I5735">
            <v>4.93</v>
          </cell>
          <cell r="J5735">
            <v>4.437E-3</v>
          </cell>
          <cell r="K5735">
            <v>36.01</v>
          </cell>
          <cell r="L5735">
            <v>177.52929999999998</v>
          </cell>
        </row>
        <row r="5736">
          <cell r="D5736">
            <v>0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  <cell r="J5736">
            <v>0</v>
          </cell>
          <cell r="K5736">
            <v>0</v>
          </cell>
          <cell r="L5736">
            <v>0</v>
          </cell>
        </row>
        <row r="5737">
          <cell r="D5737">
            <v>0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  <cell r="J5737">
            <v>0</v>
          </cell>
          <cell r="K5737">
            <v>0</v>
          </cell>
          <cell r="L5737">
            <v>0</v>
          </cell>
        </row>
        <row r="5738">
          <cell r="D5738">
            <v>0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  <cell r="J5738">
            <v>0</v>
          </cell>
          <cell r="K5738">
            <v>0</v>
          </cell>
          <cell r="L5738">
            <v>0</v>
          </cell>
        </row>
        <row r="5739">
          <cell r="D5739">
            <v>0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  <cell r="J5739">
            <v>0</v>
          </cell>
          <cell r="K5739">
            <v>0</v>
          </cell>
          <cell r="L5739">
            <v>0</v>
          </cell>
        </row>
        <row r="5740">
          <cell r="D5740">
            <v>0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  <cell r="J5740">
            <v>0</v>
          </cell>
          <cell r="K5740">
            <v>0</v>
          </cell>
          <cell r="L5740">
            <v>0</v>
          </cell>
        </row>
        <row r="5741">
          <cell r="D5741">
            <v>0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  <cell r="J5741">
            <v>0</v>
          </cell>
          <cell r="K5741">
            <v>0</v>
          </cell>
          <cell r="L5741">
            <v>0</v>
          </cell>
        </row>
        <row r="5742">
          <cell r="D5742">
            <v>0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  <cell r="J5742">
            <v>0</v>
          </cell>
          <cell r="K5742">
            <v>0</v>
          </cell>
          <cell r="L5742">
            <v>0</v>
          </cell>
        </row>
        <row r="5743">
          <cell r="D5743">
            <v>0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  <cell r="J5743">
            <v>0</v>
          </cell>
          <cell r="K5743">
            <v>0</v>
          </cell>
          <cell r="L5743">
            <v>0</v>
          </cell>
        </row>
        <row r="5744">
          <cell r="D5744">
            <v>0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  <cell r="J5744">
            <v>0</v>
          </cell>
          <cell r="K5744">
            <v>0</v>
          </cell>
          <cell r="L5744">
            <v>0</v>
          </cell>
        </row>
        <row r="5745">
          <cell r="D5745">
            <v>0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  <cell r="J5745">
            <v>0</v>
          </cell>
          <cell r="K5745">
            <v>0</v>
          </cell>
          <cell r="L5745">
            <v>0</v>
          </cell>
        </row>
        <row r="5746">
          <cell r="D5746">
            <v>0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  <cell r="J5746">
            <v>0</v>
          </cell>
          <cell r="K5746">
            <v>0</v>
          </cell>
          <cell r="L5746">
            <v>0</v>
          </cell>
        </row>
        <row r="5747">
          <cell r="D5747">
            <v>0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  <cell r="J5747">
            <v>0</v>
          </cell>
          <cell r="K5747">
            <v>0</v>
          </cell>
          <cell r="L5747">
            <v>0</v>
          </cell>
        </row>
        <row r="5748">
          <cell r="D5748">
            <v>0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  <cell r="J5748">
            <v>0</v>
          </cell>
          <cell r="K5748">
            <v>0</v>
          </cell>
          <cell r="L5748">
            <v>0</v>
          </cell>
        </row>
        <row r="5749">
          <cell r="D5749">
            <v>0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  <cell r="J5749">
            <v>0</v>
          </cell>
          <cell r="K5749">
            <v>0</v>
          </cell>
          <cell r="L5749">
            <v>0</v>
          </cell>
        </row>
        <row r="5750">
          <cell r="D5750">
            <v>0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  <cell r="J5750">
            <v>0</v>
          </cell>
          <cell r="K5750">
            <v>0</v>
          </cell>
          <cell r="L5750">
            <v>0</v>
          </cell>
        </row>
        <row r="5751">
          <cell r="D5751">
            <v>0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  <cell r="J5751">
            <v>0</v>
          </cell>
          <cell r="K5751">
            <v>0</v>
          </cell>
          <cell r="L5751">
            <v>0</v>
          </cell>
        </row>
        <row r="5752">
          <cell r="D5752">
            <v>0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  <cell r="J5752">
            <v>0</v>
          </cell>
          <cell r="K5752">
            <v>0</v>
          </cell>
          <cell r="L5752">
            <v>0</v>
          </cell>
        </row>
        <row r="5753">
          <cell r="D5753">
            <v>0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  <cell r="J5753">
            <v>0</v>
          </cell>
          <cell r="K5753">
            <v>0</v>
          </cell>
          <cell r="L5753">
            <v>0</v>
          </cell>
        </row>
        <row r="5754">
          <cell r="D5754">
            <v>0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  <cell r="J5754">
            <v>0</v>
          </cell>
          <cell r="K5754">
            <v>0</v>
          </cell>
          <cell r="L5754">
            <v>0</v>
          </cell>
        </row>
        <row r="5755">
          <cell r="D5755">
            <v>0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  <cell r="J5755">
            <v>0</v>
          </cell>
          <cell r="K5755">
            <v>0</v>
          </cell>
          <cell r="L5755">
            <v>0</v>
          </cell>
        </row>
        <row r="5756">
          <cell r="D5756">
            <v>0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  <cell r="J5756">
            <v>0</v>
          </cell>
          <cell r="K5756">
            <v>0</v>
          </cell>
          <cell r="L5756">
            <v>0</v>
          </cell>
        </row>
        <row r="5757">
          <cell r="D5757">
            <v>0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  <cell r="J5757">
            <v>0</v>
          </cell>
          <cell r="K5757">
            <v>0</v>
          </cell>
          <cell r="L5757">
            <v>0</v>
          </cell>
        </row>
        <row r="5758">
          <cell r="D5758">
            <v>0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  <cell r="J5758">
            <v>0</v>
          </cell>
          <cell r="K5758">
            <v>0</v>
          </cell>
          <cell r="L5758">
            <v>0</v>
          </cell>
        </row>
        <row r="5759">
          <cell r="F5759" t="str">
            <v>TOTAL (C/taxa):</v>
          </cell>
          <cell r="I5759">
            <v>0.96891330801925168</v>
          </cell>
          <cell r="J5759">
            <v>3.4284916500000002</v>
          </cell>
          <cell r="L5759">
            <v>141563.71078999998</v>
          </cell>
        </row>
        <row r="5760">
          <cell r="F5760" t="str">
            <v>BDI (%) EMPREITADA:</v>
          </cell>
          <cell r="I5760">
            <v>0.45</v>
          </cell>
          <cell r="J5760">
            <v>0</v>
          </cell>
          <cell r="L5760">
            <v>2.8138400999887381</v>
          </cell>
        </row>
        <row r="5761">
          <cell r="F5761" t="str">
            <v>BDI (%) EQUIPAMENTOS:</v>
          </cell>
          <cell r="I5761">
            <v>0.45</v>
          </cell>
          <cell r="J5761">
            <v>0.09</v>
          </cell>
        </row>
        <row r="5762">
          <cell r="F5762" t="str">
            <v>BDI (%) MÃO DE OBRA:</v>
          </cell>
          <cell r="I5762">
            <v>0.45</v>
          </cell>
          <cell r="J5762">
            <v>0.02</v>
          </cell>
        </row>
        <row r="5763">
          <cell r="F5763" t="str">
            <v>BDI (%) MATERIAL:</v>
          </cell>
          <cell r="J5763">
            <v>0</v>
          </cell>
        </row>
        <row r="5764">
          <cell r="F5764" t="str">
            <v>TOTAL TAXA:</v>
          </cell>
          <cell r="I5764">
            <v>3.108669198074835E-2</v>
          </cell>
          <cell r="J5764">
            <v>0.11</v>
          </cell>
        </row>
        <row r="5765">
          <cell r="C5765" t="str">
            <v>PREÇO TOTAL (c/ taxa):</v>
          </cell>
          <cell r="I5765">
            <v>1</v>
          </cell>
          <cell r="J5765">
            <v>3.5384916500000001</v>
          </cell>
        </row>
        <row r="5766">
          <cell r="C5766" t="str">
            <v>Obs.</v>
          </cell>
        </row>
        <row r="5770">
          <cell r="C5770" t="str">
            <v>cód - serv</v>
          </cell>
          <cell r="D5770" t="str">
            <v>Descrição</v>
          </cell>
          <cell r="F5770" t="str">
            <v>unidade</v>
          </cell>
          <cell r="G5770" t="str">
            <v>Quantidade do Serviço</v>
          </cell>
          <cell r="I5770" t="str">
            <v>Valor Unitario do Serviço</v>
          </cell>
          <cell r="K5770" t="str">
            <v>Valor Total</v>
          </cell>
        </row>
        <row r="5771">
          <cell r="C5771">
            <v>371035</v>
          </cell>
          <cell r="D5771" t="str">
            <v>ASFÁLTICA PARA TRÁFEGO LEVE - PINTURA DE LIGAÇÃO</v>
          </cell>
          <cell r="E5771" t="e">
            <v>#NAME?</v>
          </cell>
          <cell r="F5771" t="str">
            <v>M2</v>
          </cell>
          <cell r="G5771">
            <v>40006</v>
          </cell>
          <cell r="I5771">
            <v>3.1533574999999998</v>
          </cell>
          <cell r="K5771">
            <v>126153.220145</v>
          </cell>
        </row>
        <row r="5773">
          <cell r="C5773" t="str">
            <v>cód - comp.</v>
          </cell>
          <cell r="D5773" t="str">
            <v>componentes</v>
          </cell>
          <cell r="E5773" t="str">
            <v>desig.</v>
          </cell>
          <cell r="F5773" t="str">
            <v>unidade</v>
          </cell>
          <cell r="G5773" t="str">
            <v>coef.</v>
          </cell>
          <cell r="H5773" t="str">
            <v>Valor Unitário</v>
          </cell>
          <cell r="I5773" t="str">
            <v>Valor unit. c/ BDI</v>
          </cell>
          <cell r="J5773" t="str">
            <v>Custo p/ Serv. X comp</v>
          </cell>
          <cell r="K5773" t="str">
            <v>Quant. Total x comp.</v>
          </cell>
          <cell r="L5773" t="str">
            <v>Quant. Total x comp.</v>
          </cell>
        </row>
        <row r="5774">
          <cell r="C5774">
            <v>1005444</v>
          </cell>
          <cell r="D5774" t="str">
            <v>Emulsão asfáltica tipo RR2C</v>
          </cell>
          <cell r="E5774" t="str">
            <v>MAT.</v>
          </cell>
          <cell r="F5774" t="str">
            <v>t</v>
          </cell>
          <cell r="G5774">
            <v>8.0000000000000004E-4</v>
          </cell>
          <cell r="H5774">
            <v>3700</v>
          </cell>
          <cell r="I5774">
            <v>3700</v>
          </cell>
          <cell r="J5774">
            <v>2.96</v>
          </cell>
          <cell r="K5774">
            <v>32</v>
          </cell>
          <cell r="L5774">
            <v>118400</v>
          </cell>
        </row>
        <row r="5775">
          <cell r="C5775">
            <v>3000667</v>
          </cell>
          <cell r="D5775" t="str">
            <v>Locação de caminhão espargidor</v>
          </cell>
          <cell r="E5775" t="str">
            <v>EQ.</v>
          </cell>
          <cell r="F5775" t="str">
            <v>h</v>
          </cell>
          <cell r="G5775">
            <v>6.9999999999999999E-4</v>
          </cell>
          <cell r="H5775">
            <v>115.58</v>
          </cell>
          <cell r="I5775">
            <v>167.59099999999998</v>
          </cell>
          <cell r="J5775">
            <v>0.11731369999999998</v>
          </cell>
          <cell r="K5775">
            <v>28</v>
          </cell>
          <cell r="L5775">
            <v>4692.5479999999998</v>
          </cell>
        </row>
        <row r="5776">
          <cell r="C5776">
            <v>3000689</v>
          </cell>
          <cell r="D5776" t="str">
            <v>LOCACAO DE TRATOR COM GRADE</v>
          </cell>
          <cell r="E5776" t="str">
            <v>EQ.</v>
          </cell>
          <cell r="F5776" t="str">
            <v>h</v>
          </cell>
          <cell r="G5776">
            <v>4.0000000000000002E-4</v>
          </cell>
          <cell r="H5776">
            <v>66.23</v>
          </cell>
          <cell r="I5776">
            <v>96.033500000000004</v>
          </cell>
          <cell r="J5776">
            <v>3.84134E-2</v>
          </cell>
          <cell r="K5776">
            <v>16</v>
          </cell>
          <cell r="L5776">
            <v>1536.5360000000001</v>
          </cell>
        </row>
        <row r="5777">
          <cell r="C5777">
            <v>3000702</v>
          </cell>
          <cell r="D5777" t="str">
            <v>Fornecimento de mão de obra - servente</v>
          </cell>
          <cell r="E5777" t="str">
            <v>M.O.</v>
          </cell>
          <cell r="F5777" t="str">
            <v>h</v>
          </cell>
          <cell r="G5777">
            <v>2E-3</v>
          </cell>
          <cell r="H5777">
            <v>11.02</v>
          </cell>
          <cell r="I5777">
            <v>15.978999999999999</v>
          </cell>
          <cell r="J5777">
            <v>3.1958E-2</v>
          </cell>
          <cell r="K5777">
            <v>80.010000000000005</v>
          </cell>
          <cell r="L5777">
            <v>1278.4797900000001</v>
          </cell>
        </row>
        <row r="5778">
          <cell r="C5778" t="str">
            <v>M1134</v>
          </cell>
          <cell r="D5778" t="str">
            <v>VASSOURA MEÂNICA REBOCÁVEL</v>
          </cell>
          <cell r="E5778" t="str">
            <v>EQ.</v>
          </cell>
          <cell r="F5778" t="str">
            <v>h</v>
          </cell>
          <cell r="G5778">
            <v>4.0000000000000002E-4</v>
          </cell>
          <cell r="H5778">
            <v>3.83</v>
          </cell>
          <cell r="I5778">
            <v>5.5534999999999997</v>
          </cell>
          <cell r="J5778">
            <v>2.2214000000000001E-3</v>
          </cell>
          <cell r="K5778">
            <v>16</v>
          </cell>
          <cell r="L5778">
            <v>88.855999999999995</v>
          </cell>
        </row>
        <row r="5779">
          <cell r="C5779" t="str">
            <v>M1135</v>
          </cell>
          <cell r="D5779" t="str">
            <v>TANQUE DE ESTOCAGEM DE ASFALTO - 20000 L</v>
          </cell>
          <cell r="E5779" t="str">
            <v>EQ.</v>
          </cell>
          <cell r="F5779" t="str">
            <v>h</v>
          </cell>
          <cell r="G5779">
            <v>6.9999999999999999E-4</v>
          </cell>
          <cell r="H5779">
            <v>3.4</v>
          </cell>
          <cell r="I5779">
            <v>4.93</v>
          </cell>
          <cell r="J5779">
            <v>3.4509999999999996E-3</v>
          </cell>
          <cell r="K5779">
            <v>28</v>
          </cell>
          <cell r="L5779">
            <v>138.04</v>
          </cell>
        </row>
        <row r="5780">
          <cell r="D5780">
            <v>0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  <cell r="J5780">
            <v>0</v>
          </cell>
          <cell r="K5780">
            <v>0</v>
          </cell>
          <cell r="L5780">
            <v>0</v>
          </cell>
        </row>
        <row r="5781">
          <cell r="D5781">
            <v>0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  <cell r="J5781">
            <v>0</v>
          </cell>
          <cell r="K5781">
            <v>0</v>
          </cell>
          <cell r="L5781">
            <v>0</v>
          </cell>
        </row>
        <row r="5782">
          <cell r="D5782">
            <v>0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  <cell r="J5782">
            <v>0</v>
          </cell>
          <cell r="K5782">
            <v>0</v>
          </cell>
          <cell r="L5782">
            <v>0</v>
          </cell>
        </row>
        <row r="5783">
          <cell r="D5783">
            <v>0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  <cell r="J5783">
            <v>0</v>
          </cell>
          <cell r="K5783">
            <v>0</v>
          </cell>
          <cell r="L5783">
            <v>0</v>
          </cell>
        </row>
        <row r="5784">
          <cell r="D5784">
            <v>0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  <cell r="J5784">
            <v>0</v>
          </cell>
          <cell r="K5784">
            <v>0</v>
          </cell>
          <cell r="L5784">
            <v>0</v>
          </cell>
        </row>
        <row r="5785">
          <cell r="D5785">
            <v>0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  <cell r="L5785">
            <v>0</v>
          </cell>
        </row>
        <row r="5786">
          <cell r="D5786">
            <v>0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  <cell r="J5786">
            <v>0</v>
          </cell>
          <cell r="K5786">
            <v>0</v>
          </cell>
          <cell r="L5786">
            <v>0</v>
          </cell>
        </row>
        <row r="5787">
          <cell r="D5787">
            <v>0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  <cell r="J5787">
            <v>0</v>
          </cell>
          <cell r="K5787">
            <v>0</v>
          </cell>
          <cell r="L5787">
            <v>0</v>
          </cell>
        </row>
        <row r="5788">
          <cell r="D5788">
            <v>0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  <cell r="J5788">
            <v>0</v>
          </cell>
          <cell r="K5788">
            <v>0</v>
          </cell>
          <cell r="L5788">
            <v>0</v>
          </cell>
        </row>
        <row r="5789">
          <cell r="D5789">
            <v>0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  <cell r="J5789">
            <v>0</v>
          </cell>
          <cell r="K5789">
            <v>0</v>
          </cell>
          <cell r="L5789">
            <v>0</v>
          </cell>
        </row>
        <row r="5790">
          <cell r="D5790">
            <v>0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  <cell r="J5790">
            <v>0</v>
          </cell>
          <cell r="K5790">
            <v>0</v>
          </cell>
          <cell r="L5790">
            <v>0</v>
          </cell>
        </row>
        <row r="5791">
          <cell r="D5791">
            <v>0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  <cell r="J5791">
            <v>0</v>
          </cell>
          <cell r="K5791">
            <v>0</v>
          </cell>
          <cell r="L5791">
            <v>0</v>
          </cell>
        </row>
        <row r="5792">
          <cell r="D5792">
            <v>0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  <cell r="J5792">
            <v>0</v>
          </cell>
          <cell r="K5792">
            <v>0</v>
          </cell>
          <cell r="L5792">
            <v>0</v>
          </cell>
        </row>
        <row r="5793">
          <cell r="D5793">
            <v>0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  <cell r="J5793">
            <v>0</v>
          </cell>
          <cell r="K5793">
            <v>0</v>
          </cell>
          <cell r="L5793">
            <v>0</v>
          </cell>
        </row>
        <row r="5794">
          <cell r="D5794">
            <v>0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  <cell r="J5794">
            <v>0</v>
          </cell>
          <cell r="K5794">
            <v>0</v>
          </cell>
          <cell r="L5794">
            <v>0</v>
          </cell>
        </row>
        <row r="5795">
          <cell r="D5795">
            <v>0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  <cell r="J5795">
            <v>0</v>
          </cell>
          <cell r="K5795">
            <v>0</v>
          </cell>
          <cell r="L5795">
            <v>0</v>
          </cell>
        </row>
        <row r="5796">
          <cell r="D5796">
            <v>0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  <cell r="J5796">
            <v>0</v>
          </cell>
          <cell r="K5796">
            <v>0</v>
          </cell>
          <cell r="L5796">
            <v>0</v>
          </cell>
        </row>
        <row r="5797">
          <cell r="D5797">
            <v>0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  <cell r="J5797">
            <v>0</v>
          </cell>
          <cell r="K5797">
            <v>0</v>
          </cell>
          <cell r="L5797">
            <v>0</v>
          </cell>
        </row>
        <row r="5798">
          <cell r="D5798">
            <v>0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  <cell r="L5798">
            <v>0</v>
          </cell>
        </row>
        <row r="5799">
          <cell r="D5799">
            <v>0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  <cell r="L5799">
            <v>0</v>
          </cell>
        </row>
        <row r="5800">
          <cell r="D5800">
            <v>0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  <cell r="L5800">
            <v>0</v>
          </cell>
        </row>
        <row r="5801">
          <cell r="D5801">
            <v>0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  <cell r="J5801">
            <v>0</v>
          </cell>
          <cell r="K5801">
            <v>0</v>
          </cell>
          <cell r="L5801">
            <v>0</v>
          </cell>
        </row>
        <row r="5802">
          <cell r="D5802">
            <v>0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  <cell r="J5802">
            <v>0</v>
          </cell>
          <cell r="K5802">
            <v>0</v>
          </cell>
          <cell r="L5802">
            <v>0</v>
          </cell>
        </row>
        <row r="5803">
          <cell r="F5803" t="str">
            <v>TOTAL (C/taxa):</v>
          </cell>
          <cell r="I5803">
            <v>0.97463021557181506</v>
          </cell>
          <cell r="J5803">
            <v>3.0733574999999997</v>
          </cell>
          <cell r="L5803">
            <v>126134.45978999999</v>
          </cell>
        </row>
        <row r="5804">
          <cell r="F5804" t="str">
            <v>BDI (%) EMPREITADA:</v>
          </cell>
          <cell r="I5804">
            <v>0.45</v>
          </cell>
          <cell r="J5804">
            <v>0</v>
          </cell>
          <cell r="L5804">
            <v>-18.760355000005802</v>
          </cell>
        </row>
        <row r="5805">
          <cell r="F5805" t="str">
            <v>BDI (%) EQUIPAMENTOS:</v>
          </cell>
          <cell r="I5805">
            <v>0.45</v>
          </cell>
          <cell r="J5805">
            <v>7.0000000000000007E-2</v>
          </cell>
        </row>
        <row r="5806">
          <cell r="F5806" t="str">
            <v>BDI (%) MÃO DE OBRA:</v>
          </cell>
          <cell r="I5806">
            <v>0.45</v>
          </cell>
          <cell r="J5806">
            <v>0.01</v>
          </cell>
        </row>
        <row r="5807">
          <cell r="F5807" t="str">
            <v>BDI (%) MATERIAL:</v>
          </cell>
          <cell r="J5807">
            <v>0</v>
          </cell>
        </row>
        <row r="5808">
          <cell r="F5808" t="str">
            <v>TOTAL TAXA:</v>
          </cell>
          <cell r="I5808">
            <v>2.5369784428184883E-2</v>
          </cell>
          <cell r="J5808">
            <v>0.08</v>
          </cell>
        </row>
        <row r="5809">
          <cell r="C5809" t="str">
            <v>PREÇO TOTAL (c/ taxa):</v>
          </cell>
          <cell r="I5809">
            <v>1</v>
          </cell>
          <cell r="J5809">
            <v>3.1533574999999998</v>
          </cell>
        </row>
        <row r="5810">
          <cell r="C5810" t="str">
            <v>Obs.</v>
          </cell>
        </row>
        <row r="5814">
          <cell r="C5814" t="str">
            <v>cód - serv</v>
          </cell>
          <cell r="D5814" t="str">
            <v>Descrição</v>
          </cell>
          <cell r="F5814" t="str">
            <v>unidade</v>
          </cell>
          <cell r="G5814" t="str">
            <v>Quantidade do Serviço</v>
          </cell>
          <cell r="I5814" t="str">
            <v>Valor Unitario do Serviço</v>
          </cell>
          <cell r="K5814" t="str">
            <v>Valor Total</v>
          </cell>
        </row>
        <row r="5815">
          <cell r="C5815">
            <v>371045</v>
          </cell>
          <cell r="D5815" t="str">
            <v>ASFÁLTICA PARA TRÁFEGO LEVE - CONCRETO BETUMINOSO USINADO A QUENTE - CAPA DE ROLAMENTO</v>
          </cell>
          <cell r="E5815" t="e">
            <v>#NAME?</v>
          </cell>
          <cell r="F5815" t="str">
            <v>M3</v>
          </cell>
          <cell r="G5815">
            <v>1600.24</v>
          </cell>
          <cell r="I5815">
            <v>968.80522555000005</v>
          </cell>
          <cell r="K5815">
            <v>1550320.8741341322</v>
          </cell>
        </row>
        <row r="5817">
          <cell r="C5817" t="str">
            <v>cód - comp.</v>
          </cell>
          <cell r="D5817" t="str">
            <v>componentes</v>
          </cell>
          <cell r="E5817" t="str">
            <v>desig.</v>
          </cell>
          <cell r="F5817" t="str">
            <v>unidade</v>
          </cell>
          <cell r="G5817" t="str">
            <v>coef.</v>
          </cell>
          <cell r="H5817" t="str">
            <v>Valor Unitário</v>
          </cell>
          <cell r="I5817" t="str">
            <v>Valor unit. c/ BDI</v>
          </cell>
          <cell r="J5817" t="str">
            <v>Custo p/ Serv. X comp</v>
          </cell>
          <cell r="K5817" t="str">
            <v>Quant. Total x comp.</v>
          </cell>
          <cell r="L5817" t="str">
            <v>Quant. Total x comp.</v>
          </cell>
        </row>
        <row r="5818">
          <cell r="C5818">
            <v>3000686</v>
          </cell>
          <cell r="D5818" t="str">
            <v>LOCACAO DE ROLO COMPACTAD.LISO</v>
          </cell>
          <cell r="E5818" t="str">
            <v>EQ.</v>
          </cell>
          <cell r="F5818" t="str">
            <v>h</v>
          </cell>
          <cell r="G5818">
            <v>1.8800000000000001E-2</v>
          </cell>
          <cell r="H5818">
            <v>116.63</v>
          </cell>
          <cell r="I5818">
            <v>169.11349999999999</v>
          </cell>
          <cell r="J5818">
            <v>3.1793337999999998</v>
          </cell>
          <cell r="K5818">
            <v>30.08</v>
          </cell>
          <cell r="L5818">
            <v>5086.9340799999991</v>
          </cell>
        </row>
        <row r="5819">
          <cell r="C5819">
            <v>3000689</v>
          </cell>
          <cell r="D5819" t="str">
            <v>LOCACAO DE TRATOR COM GRADE</v>
          </cell>
          <cell r="E5819" t="str">
            <v>EQ.</v>
          </cell>
          <cell r="F5819" t="str">
            <v>h</v>
          </cell>
          <cell r="G5819">
            <v>7.7000000000000002E-3</v>
          </cell>
          <cell r="H5819">
            <v>66.23</v>
          </cell>
          <cell r="I5819">
            <v>96.033500000000004</v>
          </cell>
          <cell r="J5819">
            <v>0.73945795000000003</v>
          </cell>
          <cell r="K5819">
            <v>12.32</v>
          </cell>
          <cell r="L5819">
            <v>1183.1327200000001</v>
          </cell>
        </row>
        <row r="5820">
          <cell r="C5820">
            <v>3000702</v>
          </cell>
          <cell r="D5820" t="str">
            <v>Fornecimento de mão de obra - servente</v>
          </cell>
          <cell r="E5820" t="str">
            <v>M.O.</v>
          </cell>
          <cell r="F5820" t="str">
            <v>h</v>
          </cell>
          <cell r="G5820">
            <v>0.25600000000000001</v>
          </cell>
          <cell r="H5820">
            <v>11.02</v>
          </cell>
          <cell r="I5820">
            <v>15.978999999999999</v>
          </cell>
          <cell r="J5820">
            <v>4.090624</v>
          </cell>
          <cell r="K5820">
            <v>409.66</v>
          </cell>
          <cell r="L5820">
            <v>6545.9571400000004</v>
          </cell>
        </row>
        <row r="5821">
          <cell r="C5821">
            <v>3001598</v>
          </cell>
          <cell r="D5821" t="str">
            <v>Forn.concreto betuminoso usinado quente</v>
          </cell>
          <cell r="E5821" t="str">
            <v>MAT.</v>
          </cell>
          <cell r="F5821" t="str">
            <v>m3</v>
          </cell>
          <cell r="G5821">
            <v>1.1000000000000001</v>
          </cell>
          <cell r="H5821">
            <v>864</v>
          </cell>
          <cell r="I5821">
            <v>864</v>
          </cell>
          <cell r="J5821">
            <v>950.40000000000009</v>
          </cell>
          <cell r="K5821">
            <v>1760.26</v>
          </cell>
          <cell r="L5821">
            <v>1520864.64</v>
          </cell>
        </row>
        <row r="5822">
          <cell r="C5822" t="str">
            <v>M1134</v>
          </cell>
          <cell r="D5822" t="str">
            <v>VASSOURA MEÂNICA REBOCÁVEL</v>
          </cell>
          <cell r="E5822" t="str">
            <v>EQ.</v>
          </cell>
          <cell r="F5822" t="str">
            <v>h</v>
          </cell>
          <cell r="G5822">
            <v>7.7000000000000002E-3</v>
          </cell>
          <cell r="H5822">
            <v>3.83</v>
          </cell>
          <cell r="I5822">
            <v>5.5534999999999997</v>
          </cell>
          <cell r="J5822">
            <v>4.276195E-2</v>
          </cell>
          <cell r="K5822">
            <v>12.32</v>
          </cell>
          <cell r="L5822">
            <v>68.419119999999992</v>
          </cell>
        </row>
        <row r="5823">
          <cell r="C5823" t="str">
            <v>M1136</v>
          </cell>
          <cell r="D5823" t="str">
            <v>Rolo Compactador De Pneus Autoprop.- 21T (97 Kw)</v>
          </cell>
          <cell r="E5823" t="str">
            <v>EQ.</v>
          </cell>
          <cell r="F5823" t="str">
            <v>h</v>
          </cell>
          <cell r="G5823">
            <v>1.8499999999999999E-2</v>
          </cell>
          <cell r="H5823">
            <v>107.52</v>
          </cell>
          <cell r="I5823">
            <v>155.904</v>
          </cell>
          <cell r="J5823">
            <v>2.8842239999999997</v>
          </cell>
          <cell r="K5823">
            <v>29.6</v>
          </cell>
          <cell r="L5823">
            <v>4614.7583999999997</v>
          </cell>
        </row>
        <row r="5824">
          <cell r="C5824" t="str">
            <v>M1137</v>
          </cell>
          <cell r="D5824" t="str">
            <v>GREIDISTA</v>
          </cell>
          <cell r="E5824" t="str">
            <v>M.O.</v>
          </cell>
          <cell r="F5824" t="str">
            <v>h</v>
          </cell>
          <cell r="G5824">
            <v>0.128</v>
          </cell>
          <cell r="H5824">
            <v>13.64</v>
          </cell>
          <cell r="I5824">
            <v>19.777999999999999</v>
          </cell>
          <cell r="J5824">
            <v>2.5315840000000001</v>
          </cell>
          <cell r="K5824">
            <v>204.83</v>
          </cell>
          <cell r="L5824">
            <v>4051.1277399999999</v>
          </cell>
        </row>
        <row r="5825">
          <cell r="C5825" t="str">
            <v>M1138</v>
          </cell>
          <cell r="D5825" t="str">
            <v>Vibroacabadora de Asfalto - sobre Esteiras (74 kW)</v>
          </cell>
          <cell r="E5825" t="str">
            <v>EQ.</v>
          </cell>
          <cell r="F5825" t="str">
            <v>h</v>
          </cell>
          <cell r="G5825">
            <v>2.5700000000000001E-2</v>
          </cell>
          <cell r="H5825">
            <v>132.49</v>
          </cell>
          <cell r="I5825">
            <v>192.1105</v>
          </cell>
          <cell r="J5825">
            <v>4.9372398500000001</v>
          </cell>
          <cell r="K5825">
            <v>41.13</v>
          </cell>
          <cell r="L5825">
            <v>7901.5048650000008</v>
          </cell>
        </row>
        <row r="5826">
          <cell r="D5826">
            <v>0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  <cell r="J5826">
            <v>0</v>
          </cell>
          <cell r="K5826">
            <v>0</v>
          </cell>
          <cell r="L5826">
            <v>0</v>
          </cell>
        </row>
        <row r="5827">
          <cell r="D5827">
            <v>0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  <cell r="J5827">
            <v>0</v>
          </cell>
          <cell r="K5827">
            <v>0</v>
          </cell>
          <cell r="L5827">
            <v>0</v>
          </cell>
        </row>
        <row r="5828">
          <cell r="D5828">
            <v>0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  <cell r="J5828">
            <v>0</v>
          </cell>
          <cell r="K5828">
            <v>0</v>
          </cell>
          <cell r="L5828">
            <v>0</v>
          </cell>
        </row>
        <row r="5829">
          <cell r="D5829">
            <v>0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  <cell r="J5829">
            <v>0</v>
          </cell>
          <cell r="K5829">
            <v>0</v>
          </cell>
          <cell r="L5829">
            <v>0</v>
          </cell>
        </row>
        <row r="5830">
          <cell r="D5830">
            <v>0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  <cell r="J5830">
            <v>0</v>
          </cell>
          <cell r="K5830">
            <v>0</v>
          </cell>
          <cell r="L5830">
            <v>0</v>
          </cell>
        </row>
        <row r="5831">
          <cell r="D5831">
            <v>0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  <cell r="J5831">
            <v>0</v>
          </cell>
          <cell r="K5831">
            <v>0</v>
          </cell>
          <cell r="L5831">
            <v>0</v>
          </cell>
        </row>
        <row r="5832">
          <cell r="D5832">
            <v>0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  <cell r="J5832">
            <v>0</v>
          </cell>
          <cell r="K5832">
            <v>0</v>
          </cell>
          <cell r="L5832">
            <v>0</v>
          </cell>
        </row>
        <row r="5833">
          <cell r="D5833">
            <v>0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  <cell r="J5833">
            <v>0</v>
          </cell>
          <cell r="K5833">
            <v>0</v>
          </cell>
          <cell r="L5833">
            <v>0</v>
          </cell>
        </row>
        <row r="5834">
          <cell r="D5834">
            <v>0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  <cell r="J5834">
            <v>0</v>
          </cell>
          <cell r="K5834">
            <v>0</v>
          </cell>
          <cell r="L5834">
            <v>0</v>
          </cell>
        </row>
        <row r="5835">
          <cell r="D5835">
            <v>0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  <cell r="J5835">
            <v>0</v>
          </cell>
          <cell r="K5835">
            <v>0</v>
          </cell>
          <cell r="L5835">
            <v>0</v>
          </cell>
        </row>
        <row r="5836">
          <cell r="D5836">
            <v>0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  <cell r="J5836">
            <v>0</v>
          </cell>
          <cell r="K5836">
            <v>0</v>
          </cell>
          <cell r="L5836">
            <v>0</v>
          </cell>
        </row>
        <row r="5837">
          <cell r="D5837">
            <v>0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  <cell r="J5837">
            <v>0</v>
          </cell>
          <cell r="K5837">
            <v>0</v>
          </cell>
          <cell r="L5837">
            <v>0</v>
          </cell>
        </row>
        <row r="5838">
          <cell r="D5838">
            <v>0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  <cell r="J5838">
            <v>0</v>
          </cell>
          <cell r="K5838">
            <v>0</v>
          </cell>
          <cell r="L5838">
            <v>0</v>
          </cell>
        </row>
        <row r="5839">
          <cell r="D5839">
            <v>0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  <cell r="J5839">
            <v>0</v>
          </cell>
          <cell r="K5839">
            <v>0</v>
          </cell>
          <cell r="L5839">
            <v>0</v>
          </cell>
        </row>
        <row r="5840">
          <cell r="D5840">
            <v>0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  <cell r="J5840">
            <v>0</v>
          </cell>
          <cell r="K5840">
            <v>0</v>
          </cell>
          <cell r="L5840">
            <v>0</v>
          </cell>
        </row>
        <row r="5841">
          <cell r="D5841">
            <v>0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  <cell r="J5841">
            <v>0</v>
          </cell>
          <cell r="K5841">
            <v>0</v>
          </cell>
          <cell r="L5841">
            <v>0</v>
          </cell>
        </row>
        <row r="5842">
          <cell r="D5842">
            <v>0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  <cell r="J5842">
            <v>0</v>
          </cell>
          <cell r="K5842">
            <v>0</v>
          </cell>
          <cell r="L5842">
            <v>0</v>
          </cell>
        </row>
        <row r="5843">
          <cell r="D5843">
            <v>0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  <cell r="J5843">
            <v>0</v>
          </cell>
          <cell r="K5843">
            <v>0</v>
          </cell>
          <cell r="L5843">
            <v>0</v>
          </cell>
        </row>
        <row r="5844">
          <cell r="D5844">
            <v>0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  <cell r="J5844">
            <v>0</v>
          </cell>
          <cell r="K5844">
            <v>0</v>
          </cell>
          <cell r="L5844">
            <v>0</v>
          </cell>
        </row>
        <row r="5845">
          <cell r="D5845">
            <v>0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  <cell r="L5845">
            <v>0</v>
          </cell>
        </row>
        <row r="5846">
          <cell r="D5846">
            <v>0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  <cell r="L5846">
            <v>0</v>
          </cell>
        </row>
        <row r="5847">
          <cell r="F5847" t="str">
            <v>TOTAL (C/taxa):</v>
          </cell>
          <cell r="I5847">
            <v>0.99145339044254299</v>
          </cell>
          <cell r="J5847">
            <v>960.52522555000007</v>
          </cell>
          <cell r="L5847">
            <v>1550316.4740649997</v>
          </cell>
        </row>
        <row r="5848">
          <cell r="F5848" t="str">
            <v>BDI (%) EMPREITADA:</v>
          </cell>
          <cell r="I5848">
            <v>0.45</v>
          </cell>
          <cell r="J5848">
            <v>0</v>
          </cell>
          <cell r="L5848">
            <v>-4.4000691324472427</v>
          </cell>
        </row>
        <row r="5849">
          <cell r="F5849" t="str">
            <v>BDI (%) EQUIPAMENTOS:</v>
          </cell>
          <cell r="I5849">
            <v>0.45</v>
          </cell>
          <cell r="J5849">
            <v>5.3</v>
          </cell>
        </row>
        <row r="5850">
          <cell r="F5850" t="str">
            <v>BDI (%) MÃO DE OBRA:</v>
          </cell>
          <cell r="I5850">
            <v>0.45</v>
          </cell>
          <cell r="J5850">
            <v>2.98</v>
          </cell>
        </row>
        <row r="5851">
          <cell r="F5851" t="str">
            <v>BDI (%) MATERIAL:</v>
          </cell>
          <cell r="I5851">
            <v>0</v>
          </cell>
          <cell r="J5851">
            <v>0</v>
          </cell>
        </row>
        <row r="5852">
          <cell r="F5852" t="str">
            <v>TOTAL TAXA:</v>
          </cell>
          <cell r="I5852">
            <v>8.5466095574570876E-3</v>
          </cell>
          <cell r="J5852">
            <v>8.2799999999999994</v>
          </cell>
        </row>
        <row r="5853">
          <cell r="C5853" t="str">
            <v>PREÇO TOTAL (c/ taxa):</v>
          </cell>
          <cell r="I5853">
            <v>1</v>
          </cell>
          <cell r="J5853">
            <v>968.80522555000005</v>
          </cell>
        </row>
        <row r="5854">
          <cell r="C5854" t="str">
            <v>Obs.</v>
          </cell>
        </row>
        <row r="5858">
          <cell r="C5858" t="str">
            <v>cód - serv</v>
          </cell>
          <cell r="D5858" t="str">
            <v>Descrição</v>
          </cell>
          <cell r="F5858" t="str">
            <v>unidade</v>
          </cell>
          <cell r="G5858" t="str">
            <v>Quantidade do Serviço</v>
          </cell>
          <cell r="I5858" t="str">
            <v>Valor Unitario do Serviço</v>
          </cell>
          <cell r="K5858" t="str">
            <v>Valor Total</v>
          </cell>
        </row>
        <row r="5859">
          <cell r="C5859">
            <v>371505</v>
          </cell>
          <cell r="D5859" t="str">
            <v>ASFÁLTICA PARA TRÁFEGO MÉDIO - REGULARIZAÇÃO DO SUBLEITO</v>
          </cell>
          <cell r="E5859" t="e">
            <v>#NAME?</v>
          </cell>
          <cell r="F5859" t="str">
            <v>M2</v>
          </cell>
          <cell r="G5859">
            <v>7142</v>
          </cell>
          <cell r="I5859">
            <v>1.2817855</v>
          </cell>
          <cell r="K5859">
            <v>9154.512041</v>
          </cell>
        </row>
        <row r="5861">
          <cell r="C5861" t="str">
            <v>cód - comp.</v>
          </cell>
          <cell r="D5861" t="str">
            <v>componentes</v>
          </cell>
          <cell r="E5861" t="str">
            <v>desig.</v>
          </cell>
          <cell r="F5861" t="str">
            <v>unidade</v>
          </cell>
          <cell r="G5861" t="str">
            <v>coef.</v>
          </cell>
          <cell r="H5861" t="str">
            <v>Valor Unitário</v>
          </cell>
          <cell r="I5861" t="str">
            <v>Valor unit. c/ BDI</v>
          </cell>
          <cell r="J5861" t="str">
            <v>Custo p/ Serv. X comp</v>
          </cell>
          <cell r="K5861" t="str">
            <v>Quant. Total x comp.</v>
          </cell>
          <cell r="L5861" t="str">
            <v>Quant. Total x comp.</v>
          </cell>
        </row>
        <row r="5862">
          <cell r="C5862">
            <v>3000678</v>
          </cell>
          <cell r="D5862" t="str">
            <v>Locação de motoniveladora</v>
          </cell>
          <cell r="E5862" t="str">
            <v>EQ.</v>
          </cell>
          <cell r="F5862" t="str">
            <v>h</v>
          </cell>
          <cell r="G5862">
            <v>2E-3</v>
          </cell>
          <cell r="H5862">
            <v>132.38</v>
          </cell>
          <cell r="I5862">
            <v>191.95099999999999</v>
          </cell>
          <cell r="J5862">
            <v>0.38390200000000002</v>
          </cell>
          <cell r="K5862">
            <v>14.28</v>
          </cell>
          <cell r="L5862">
            <v>2741.0602799999997</v>
          </cell>
        </row>
        <row r="5863">
          <cell r="C5863">
            <v>3000686</v>
          </cell>
          <cell r="D5863" t="str">
            <v>LOCACAO DE ROLO COMPACTAD.LISO</v>
          </cell>
          <cell r="E5863" t="str">
            <v>EQ.</v>
          </cell>
          <cell r="F5863" t="str">
            <v>h</v>
          </cell>
          <cell r="G5863">
            <v>2E-3</v>
          </cell>
          <cell r="H5863">
            <v>116.63</v>
          </cell>
          <cell r="I5863">
            <v>169.11349999999999</v>
          </cell>
          <cell r="J5863">
            <v>0.338227</v>
          </cell>
          <cell r="K5863">
            <v>14.28</v>
          </cell>
          <cell r="L5863">
            <v>2414.9407799999999</v>
          </cell>
        </row>
        <row r="5864">
          <cell r="C5864">
            <v>3000687</v>
          </cell>
          <cell r="D5864" t="str">
            <v>LOCACAO DE ROLO COMPACTAD.PÉ-DE-CARNEIRO</v>
          </cell>
          <cell r="E5864" t="str">
            <v>EQ.</v>
          </cell>
          <cell r="F5864" t="str">
            <v>h</v>
          </cell>
          <cell r="G5864">
            <v>2E-3</v>
          </cell>
          <cell r="H5864">
            <v>107.53</v>
          </cell>
          <cell r="I5864">
            <v>155.91849999999999</v>
          </cell>
          <cell r="J5864">
            <v>0.31183699999999998</v>
          </cell>
          <cell r="K5864">
            <v>14.28</v>
          </cell>
          <cell r="L5864">
            <v>2226.5161799999996</v>
          </cell>
        </row>
        <row r="5865">
          <cell r="C5865">
            <v>3000689</v>
          </cell>
          <cell r="D5865" t="str">
            <v>LOCACAO DE TRATOR COM GRADE</v>
          </cell>
          <cell r="E5865" t="str">
            <v>EQ.</v>
          </cell>
          <cell r="F5865" t="str">
            <v>h</v>
          </cell>
          <cell r="G5865">
            <v>5.9999999999999995E-4</v>
          </cell>
          <cell r="H5865">
            <v>66.23</v>
          </cell>
          <cell r="I5865">
            <v>96.033500000000004</v>
          </cell>
          <cell r="J5865">
            <v>5.76201E-2</v>
          </cell>
          <cell r="K5865">
            <v>4.29</v>
          </cell>
          <cell r="L5865">
            <v>411.98371500000002</v>
          </cell>
        </row>
        <row r="5866">
          <cell r="C5866">
            <v>3000702</v>
          </cell>
          <cell r="D5866" t="str">
            <v>Fornecimento de mão de obra - servente</v>
          </cell>
          <cell r="E5866" t="str">
            <v>M.O.</v>
          </cell>
          <cell r="F5866" t="str">
            <v>h</v>
          </cell>
          <cell r="G5866">
            <v>3.5999999999999999E-3</v>
          </cell>
          <cell r="H5866">
            <v>11.02</v>
          </cell>
          <cell r="I5866">
            <v>15.978999999999999</v>
          </cell>
          <cell r="J5866">
            <v>5.7524399999999996E-2</v>
          </cell>
          <cell r="K5866">
            <v>25.71</v>
          </cell>
          <cell r="L5866">
            <v>410.82008999999999</v>
          </cell>
        </row>
        <row r="5867">
          <cell r="C5867">
            <v>3001977</v>
          </cell>
          <cell r="D5867" t="str">
            <v>Locação de caminhão pipa 10000 litros</v>
          </cell>
          <cell r="E5867" t="str">
            <v>EQ.</v>
          </cell>
          <cell r="F5867" t="str">
            <v>h</v>
          </cell>
          <cell r="G5867">
            <v>1.5E-3</v>
          </cell>
          <cell r="H5867">
            <v>61</v>
          </cell>
          <cell r="I5867">
            <v>88.45</v>
          </cell>
          <cell r="J5867">
            <v>0.13267500000000002</v>
          </cell>
          <cell r="K5867">
            <v>10.71</v>
          </cell>
          <cell r="L5867">
            <v>947.29950000000008</v>
          </cell>
        </row>
        <row r="5868">
          <cell r="D5868">
            <v>0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  <cell r="J5868">
            <v>0</v>
          </cell>
          <cell r="K5868">
            <v>0</v>
          </cell>
          <cell r="L5868">
            <v>0</v>
          </cell>
        </row>
        <row r="5869">
          <cell r="D5869">
            <v>0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  <cell r="J5869">
            <v>0</v>
          </cell>
          <cell r="K5869">
            <v>0</v>
          </cell>
          <cell r="L5869">
            <v>0</v>
          </cell>
        </row>
        <row r="5870">
          <cell r="D5870">
            <v>0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  <cell r="J5870">
            <v>0</v>
          </cell>
          <cell r="K5870">
            <v>0</v>
          </cell>
          <cell r="L5870">
            <v>0</v>
          </cell>
        </row>
        <row r="5871">
          <cell r="D5871">
            <v>0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  <cell r="J5871">
            <v>0</v>
          </cell>
          <cell r="K5871">
            <v>0</v>
          </cell>
          <cell r="L5871">
            <v>0</v>
          </cell>
        </row>
        <row r="5872">
          <cell r="D5872">
            <v>0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  <cell r="J5872">
            <v>0</v>
          </cell>
          <cell r="K5872">
            <v>0</v>
          </cell>
          <cell r="L5872">
            <v>0</v>
          </cell>
        </row>
        <row r="5873">
          <cell r="D5873">
            <v>0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  <cell r="J5873">
            <v>0</v>
          </cell>
          <cell r="K5873">
            <v>0</v>
          </cell>
          <cell r="L5873">
            <v>0</v>
          </cell>
        </row>
        <row r="5874">
          <cell r="D5874">
            <v>0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  <cell r="J5874">
            <v>0</v>
          </cell>
          <cell r="K5874">
            <v>0</v>
          </cell>
          <cell r="L5874">
            <v>0</v>
          </cell>
        </row>
        <row r="5875">
          <cell r="D5875">
            <v>0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  <cell r="J5875">
            <v>0</v>
          </cell>
          <cell r="K5875">
            <v>0</v>
          </cell>
          <cell r="L5875">
            <v>0</v>
          </cell>
        </row>
        <row r="5876">
          <cell r="D5876">
            <v>0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  <cell r="J5876">
            <v>0</v>
          </cell>
          <cell r="K5876">
            <v>0</v>
          </cell>
          <cell r="L5876">
            <v>0</v>
          </cell>
        </row>
        <row r="5877">
          <cell r="D5877">
            <v>0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  <cell r="J5877">
            <v>0</v>
          </cell>
          <cell r="K5877">
            <v>0</v>
          </cell>
          <cell r="L5877">
            <v>0</v>
          </cell>
        </row>
        <row r="5878">
          <cell r="D5878">
            <v>0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  <cell r="J5878">
            <v>0</v>
          </cell>
          <cell r="K5878">
            <v>0</v>
          </cell>
          <cell r="L5878">
            <v>0</v>
          </cell>
        </row>
        <row r="5879">
          <cell r="D5879">
            <v>0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  <cell r="J5879">
            <v>0</v>
          </cell>
          <cell r="K5879">
            <v>0</v>
          </cell>
          <cell r="L5879">
            <v>0</v>
          </cell>
        </row>
        <row r="5880">
          <cell r="D5880">
            <v>0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  <cell r="J5880">
            <v>0</v>
          </cell>
          <cell r="K5880">
            <v>0</v>
          </cell>
          <cell r="L5880">
            <v>0</v>
          </cell>
        </row>
        <row r="5881">
          <cell r="D5881">
            <v>0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  <cell r="J5881">
            <v>0</v>
          </cell>
          <cell r="K5881">
            <v>0</v>
          </cell>
          <cell r="L5881">
            <v>0</v>
          </cell>
        </row>
        <row r="5882">
          <cell r="D5882">
            <v>0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  <cell r="J5882">
            <v>0</v>
          </cell>
          <cell r="K5882">
            <v>0</v>
          </cell>
          <cell r="L5882">
            <v>0</v>
          </cell>
        </row>
        <row r="5883">
          <cell r="D5883">
            <v>0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  <cell r="J5883">
            <v>0</v>
          </cell>
          <cell r="K5883">
            <v>0</v>
          </cell>
          <cell r="L5883">
            <v>0</v>
          </cell>
        </row>
        <row r="5884">
          <cell r="D5884">
            <v>0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  <cell r="J5884">
            <v>0</v>
          </cell>
          <cell r="K5884">
            <v>0</v>
          </cell>
          <cell r="L5884">
            <v>0</v>
          </cell>
        </row>
        <row r="5885">
          <cell r="D5885">
            <v>0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  <cell r="J5885">
            <v>0</v>
          </cell>
          <cell r="K5885">
            <v>0</v>
          </cell>
          <cell r="L5885">
            <v>0</v>
          </cell>
        </row>
        <row r="5886">
          <cell r="D5886">
            <v>0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  <cell r="J5886">
            <v>0</v>
          </cell>
          <cell r="K5886">
            <v>0</v>
          </cell>
          <cell r="L5886">
            <v>0</v>
          </cell>
        </row>
        <row r="5887">
          <cell r="D5887">
            <v>0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  <cell r="J5887">
            <v>0</v>
          </cell>
          <cell r="K5887">
            <v>0</v>
          </cell>
          <cell r="L5887">
            <v>0</v>
          </cell>
        </row>
        <row r="5888">
          <cell r="D5888">
            <v>0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  <cell r="J5888">
            <v>0</v>
          </cell>
          <cell r="K5888">
            <v>0</v>
          </cell>
          <cell r="L5888">
            <v>0</v>
          </cell>
        </row>
        <row r="5889">
          <cell r="D5889">
            <v>0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  <cell r="J5889">
            <v>0</v>
          </cell>
          <cell r="K5889">
            <v>0</v>
          </cell>
          <cell r="L5889">
            <v>0</v>
          </cell>
        </row>
        <row r="5890">
          <cell r="D5890">
            <v>0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  <cell r="J5890">
            <v>0</v>
          </cell>
          <cell r="K5890">
            <v>0</v>
          </cell>
          <cell r="L5890">
            <v>0</v>
          </cell>
        </row>
        <row r="5891">
          <cell r="F5891" t="str">
            <v>TOTAL (C/taxa):</v>
          </cell>
          <cell r="I5891">
            <v>0.54750619350897634</v>
          </cell>
          <cell r="J5891">
            <v>0.70178549999999995</v>
          </cell>
          <cell r="L5891">
            <v>9152.6205449999979</v>
          </cell>
        </row>
        <row r="5892">
          <cell r="F5892" t="str">
            <v>BDI (%) EMPREITADA:</v>
          </cell>
          <cell r="I5892">
            <v>0.45</v>
          </cell>
          <cell r="J5892">
            <v>0</v>
          </cell>
          <cell r="L5892">
            <v>-1.8914960000020073</v>
          </cell>
        </row>
        <row r="5893">
          <cell r="F5893" t="str">
            <v>BDI (%) EQUIPAMENTOS:</v>
          </cell>
          <cell r="I5893">
            <v>0.45</v>
          </cell>
          <cell r="J5893">
            <v>0.55000000000000004</v>
          </cell>
        </row>
        <row r="5894">
          <cell r="F5894" t="str">
            <v>BDI (%) MÃO DE OBRA:</v>
          </cell>
          <cell r="I5894">
            <v>0.45</v>
          </cell>
          <cell r="J5894">
            <v>0.03</v>
          </cell>
        </row>
        <row r="5895">
          <cell r="F5895" t="str">
            <v>BDI (%) MATERIAL:</v>
          </cell>
          <cell r="J5895">
            <v>0</v>
          </cell>
        </row>
        <row r="5896">
          <cell r="F5896" t="str">
            <v>TOTAL TAXA:</v>
          </cell>
          <cell r="I5896">
            <v>0.45249380649102372</v>
          </cell>
          <cell r="J5896">
            <v>0.58000000000000007</v>
          </cell>
        </row>
        <row r="5897">
          <cell r="C5897" t="str">
            <v>PREÇO TOTAL (c/ taxa):</v>
          </cell>
          <cell r="I5897">
            <v>1</v>
          </cell>
          <cell r="J5897">
            <v>1.2817855</v>
          </cell>
        </row>
        <row r="5898">
          <cell r="C5898" t="str">
            <v>Obs.</v>
          </cell>
        </row>
        <row r="5902">
          <cell r="C5902" t="str">
            <v>cód - serv</v>
          </cell>
          <cell r="D5902" t="str">
            <v>Descrição</v>
          </cell>
          <cell r="F5902" t="str">
            <v>unidade</v>
          </cell>
          <cell r="G5902" t="str">
            <v>Quantidade do Serviço</v>
          </cell>
          <cell r="I5902" t="str">
            <v>Valor Unitario do Serviço</v>
          </cell>
          <cell r="K5902" t="str">
            <v>Valor Total</v>
          </cell>
        </row>
        <row r="5903">
          <cell r="C5903">
            <v>371510</v>
          </cell>
          <cell r="D5903" t="str">
            <v>ASFÁLTICA PARA TRÁFEGO MÉDIO - REFORÇO DO SUBLEITO COM SOLO</v>
          </cell>
          <cell r="E5903" t="e">
            <v>#NAME?</v>
          </cell>
          <cell r="F5903" t="str">
            <v>M3</v>
          </cell>
          <cell r="G5903">
            <v>7142</v>
          </cell>
          <cell r="I5903">
            <v>11.021465949999998</v>
          </cell>
          <cell r="K5903">
            <v>78715.309814899985</v>
          </cell>
        </row>
        <row r="5905">
          <cell r="C5905" t="str">
            <v>cód - comp.</v>
          </cell>
          <cell r="D5905" t="str">
            <v>componentes</v>
          </cell>
          <cell r="E5905" t="str">
            <v>desig.</v>
          </cell>
          <cell r="F5905" t="str">
            <v>unidade</v>
          </cell>
          <cell r="G5905" t="str">
            <v>coef.</v>
          </cell>
          <cell r="H5905" t="str">
            <v>Valor Unitário</v>
          </cell>
          <cell r="I5905" t="str">
            <v>Valor unit. c/ BDI</v>
          </cell>
          <cell r="J5905" t="str">
            <v>Custo p/ Serv. X comp</v>
          </cell>
          <cell r="K5905" t="str">
            <v>Quant. Total x comp.</v>
          </cell>
          <cell r="L5905" t="str">
            <v>Quant. Total x comp.</v>
          </cell>
        </row>
        <row r="5906">
          <cell r="C5906">
            <v>3000288</v>
          </cell>
          <cell r="D5906" t="str">
            <v>Escavação mecânica med.corte</v>
          </cell>
          <cell r="E5906" t="str">
            <v>EMPR.</v>
          </cell>
          <cell r="F5906" t="str">
            <v>m3</v>
          </cell>
          <cell r="G5906">
            <v>1.1499999999999999</v>
          </cell>
          <cell r="H5906">
            <v>4.5</v>
          </cell>
          <cell r="I5906">
            <v>6.5249999999999995</v>
          </cell>
          <cell r="J5906">
            <v>7.5037499999999984</v>
          </cell>
          <cell r="K5906">
            <v>8213.2999999999993</v>
          </cell>
          <cell r="L5906">
            <v>53591.782499999994</v>
          </cell>
        </row>
        <row r="5907">
          <cell r="C5907">
            <v>3000678</v>
          </cell>
          <cell r="D5907" t="str">
            <v>Locação de motoniveladora</v>
          </cell>
          <cell r="E5907" t="str">
            <v>EQ.</v>
          </cell>
          <cell r="F5907" t="str">
            <v>h</v>
          </cell>
          <cell r="G5907">
            <v>4.5999999999999999E-3</v>
          </cell>
          <cell r="H5907">
            <v>132.38</v>
          </cell>
          <cell r="I5907">
            <v>191.95099999999999</v>
          </cell>
          <cell r="J5907">
            <v>0.88297459999999994</v>
          </cell>
          <cell r="K5907">
            <v>32.85</v>
          </cell>
          <cell r="L5907">
            <v>6305.5903500000004</v>
          </cell>
        </row>
        <row r="5908">
          <cell r="C5908">
            <v>3000686</v>
          </cell>
          <cell r="D5908" t="str">
            <v>LOCACAO DE ROLO COMPACTAD.LISO</v>
          </cell>
          <cell r="E5908" t="str">
            <v>EQ.</v>
          </cell>
          <cell r="F5908" t="str">
            <v>h</v>
          </cell>
          <cell r="G5908">
            <v>4.5999999999999999E-3</v>
          </cell>
          <cell r="H5908">
            <v>116.63</v>
          </cell>
          <cell r="I5908">
            <v>169.11349999999999</v>
          </cell>
          <cell r="J5908">
            <v>0.77792209999999995</v>
          </cell>
          <cell r="K5908">
            <v>32.85</v>
          </cell>
          <cell r="L5908">
            <v>5555.3784749999995</v>
          </cell>
        </row>
        <row r="5909">
          <cell r="C5909">
            <v>3000687</v>
          </cell>
          <cell r="D5909" t="str">
            <v>LOCACAO DE ROLO COMPACTAD.PÉ-DE-CARNEIRO</v>
          </cell>
          <cell r="E5909" t="str">
            <v>EQ.</v>
          </cell>
          <cell r="F5909" t="str">
            <v>h</v>
          </cell>
          <cell r="G5909">
            <v>6.0000000000000001E-3</v>
          </cell>
          <cell r="H5909">
            <v>107.53</v>
          </cell>
          <cell r="I5909">
            <v>155.91849999999999</v>
          </cell>
          <cell r="J5909">
            <v>0.93551099999999998</v>
          </cell>
          <cell r="K5909">
            <v>42.85</v>
          </cell>
          <cell r="L5909">
            <v>6681.1077249999998</v>
          </cell>
        </row>
        <row r="5910">
          <cell r="C5910">
            <v>3000689</v>
          </cell>
          <cell r="D5910" t="str">
            <v>LOCACAO DE TRATOR COM GRADE</v>
          </cell>
          <cell r="E5910" t="str">
            <v>EQ.</v>
          </cell>
          <cell r="F5910" t="str">
            <v>h</v>
          </cell>
          <cell r="G5910">
            <v>3.0999999999999999E-3</v>
          </cell>
          <cell r="H5910">
            <v>66.23</v>
          </cell>
          <cell r="I5910">
            <v>96.033500000000004</v>
          </cell>
          <cell r="J5910">
            <v>0.29770384999999999</v>
          </cell>
          <cell r="K5910">
            <v>22.14</v>
          </cell>
          <cell r="L5910">
            <v>2126.1816900000003</v>
          </cell>
        </row>
        <row r="5911">
          <cell r="C5911">
            <v>3000702</v>
          </cell>
          <cell r="D5911" t="str">
            <v>Fornecimento de mão de obra - servente</v>
          </cell>
          <cell r="E5911" t="str">
            <v>M.O.</v>
          </cell>
          <cell r="F5911" t="str">
            <v>h</v>
          </cell>
          <cell r="G5911">
            <v>3.5999999999999999E-3</v>
          </cell>
          <cell r="H5911">
            <v>11.02</v>
          </cell>
          <cell r="I5911">
            <v>15.978999999999999</v>
          </cell>
          <cell r="J5911">
            <v>5.7524399999999996E-2</v>
          </cell>
          <cell r="K5911">
            <v>25.71</v>
          </cell>
          <cell r="L5911">
            <v>410.82008999999999</v>
          </cell>
        </row>
        <row r="5912">
          <cell r="C5912">
            <v>3001977</v>
          </cell>
          <cell r="D5912" t="str">
            <v>Locação de caminhão pipa 10000 litros</v>
          </cell>
          <cell r="E5912" t="str">
            <v>EQ.</v>
          </cell>
          <cell r="F5912" t="str">
            <v>h</v>
          </cell>
          <cell r="G5912">
            <v>6.4000000000000003E-3</v>
          </cell>
          <cell r="H5912">
            <v>61</v>
          </cell>
          <cell r="I5912">
            <v>88.45</v>
          </cell>
          <cell r="J5912">
            <v>0.56608000000000003</v>
          </cell>
          <cell r="K5912">
            <v>45.71</v>
          </cell>
          <cell r="L5912">
            <v>4043.0495000000001</v>
          </cell>
        </row>
        <row r="5913">
          <cell r="C5913" t="str">
            <v>M1133</v>
          </cell>
          <cell r="D5913" t="str">
            <v>ROYALTIES (COMPRA DE MATERIAL - TERRA)</v>
          </cell>
          <cell r="E5913" t="str">
            <v>MAT.</v>
          </cell>
          <cell r="F5913" t="str">
            <v>m3</v>
          </cell>
          <cell r="G5913">
            <v>1</v>
          </cell>
          <cell r="I5913">
            <v>0</v>
          </cell>
          <cell r="J5913">
            <v>0</v>
          </cell>
          <cell r="K5913">
            <v>7142</v>
          </cell>
          <cell r="L5913">
            <v>0</v>
          </cell>
        </row>
        <row r="5914">
          <cell r="D5914">
            <v>0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  <cell r="J5914">
            <v>0</v>
          </cell>
          <cell r="K5914">
            <v>0</v>
          </cell>
          <cell r="L5914">
            <v>0</v>
          </cell>
        </row>
        <row r="5915">
          <cell r="D5915">
            <v>0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  <cell r="J5915">
            <v>0</v>
          </cell>
          <cell r="K5915">
            <v>0</v>
          </cell>
          <cell r="L5915">
            <v>0</v>
          </cell>
        </row>
        <row r="5916">
          <cell r="D5916">
            <v>0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  <cell r="J5916">
            <v>0</v>
          </cell>
          <cell r="K5916">
            <v>0</v>
          </cell>
          <cell r="L5916">
            <v>0</v>
          </cell>
        </row>
        <row r="5917">
          <cell r="D5917">
            <v>0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  <cell r="J5917">
            <v>0</v>
          </cell>
          <cell r="K5917">
            <v>0</v>
          </cell>
          <cell r="L5917">
            <v>0</v>
          </cell>
        </row>
        <row r="5918">
          <cell r="D5918">
            <v>0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  <cell r="J5918">
            <v>0</v>
          </cell>
          <cell r="K5918">
            <v>0</v>
          </cell>
          <cell r="L5918">
            <v>0</v>
          </cell>
        </row>
        <row r="5919">
          <cell r="D5919">
            <v>0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  <cell r="J5919">
            <v>0</v>
          </cell>
          <cell r="K5919">
            <v>0</v>
          </cell>
          <cell r="L5919">
            <v>0</v>
          </cell>
        </row>
        <row r="5920">
          <cell r="D5920">
            <v>0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  <cell r="J5920">
            <v>0</v>
          </cell>
          <cell r="K5920">
            <v>0</v>
          </cell>
          <cell r="L5920">
            <v>0</v>
          </cell>
        </row>
        <row r="5921">
          <cell r="D5921">
            <v>0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  <cell r="J5921">
            <v>0</v>
          </cell>
          <cell r="K5921">
            <v>0</v>
          </cell>
          <cell r="L5921">
            <v>0</v>
          </cell>
        </row>
        <row r="5922">
          <cell r="D5922">
            <v>0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  <cell r="J5922">
            <v>0</v>
          </cell>
          <cell r="K5922">
            <v>0</v>
          </cell>
          <cell r="L5922">
            <v>0</v>
          </cell>
        </row>
        <row r="5923">
          <cell r="D5923">
            <v>0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  <cell r="J5923">
            <v>0</v>
          </cell>
          <cell r="K5923">
            <v>0</v>
          </cell>
          <cell r="L5923">
            <v>0</v>
          </cell>
        </row>
        <row r="5924">
          <cell r="D5924">
            <v>0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  <cell r="J5924">
            <v>0</v>
          </cell>
          <cell r="K5924">
            <v>0</v>
          </cell>
          <cell r="L5924">
            <v>0</v>
          </cell>
        </row>
        <row r="5925">
          <cell r="D5925">
            <v>0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  <cell r="J5925">
            <v>0</v>
          </cell>
          <cell r="K5925">
            <v>0</v>
          </cell>
          <cell r="L5925">
            <v>0</v>
          </cell>
        </row>
        <row r="5926">
          <cell r="D5926">
            <v>0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  <cell r="J5926">
            <v>0</v>
          </cell>
          <cell r="K5926">
            <v>0</v>
          </cell>
          <cell r="L5926">
            <v>0</v>
          </cell>
        </row>
        <row r="5927">
          <cell r="D5927">
            <v>0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  <cell r="J5927">
            <v>0</v>
          </cell>
          <cell r="K5927">
            <v>0</v>
          </cell>
          <cell r="L5927">
            <v>0</v>
          </cell>
        </row>
        <row r="5928">
          <cell r="D5928">
            <v>0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  <cell r="J5928">
            <v>0</v>
          </cell>
          <cell r="K5928">
            <v>0</v>
          </cell>
          <cell r="L5928">
            <v>0</v>
          </cell>
        </row>
        <row r="5929">
          <cell r="D5929">
            <v>0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  <cell r="J5929">
            <v>0</v>
          </cell>
          <cell r="K5929">
            <v>0</v>
          </cell>
          <cell r="L5929">
            <v>0</v>
          </cell>
        </row>
        <row r="5930">
          <cell r="D5930">
            <v>0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  <cell r="J5930">
            <v>0</v>
          </cell>
          <cell r="K5930">
            <v>0</v>
          </cell>
          <cell r="L5930">
            <v>0</v>
          </cell>
        </row>
        <row r="5931">
          <cell r="D5931">
            <v>0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  <cell r="J5931">
            <v>0</v>
          </cell>
          <cell r="K5931">
            <v>0</v>
          </cell>
          <cell r="L5931">
            <v>0</v>
          </cell>
        </row>
        <row r="5932">
          <cell r="D5932">
            <v>0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  <cell r="J5932">
            <v>0</v>
          </cell>
          <cell r="K5932">
            <v>0</v>
          </cell>
          <cell r="L5932">
            <v>0</v>
          </cell>
        </row>
        <row r="5933">
          <cell r="D5933">
            <v>0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  <cell r="J5933">
            <v>0</v>
          </cell>
          <cell r="K5933">
            <v>0</v>
          </cell>
          <cell r="L5933">
            <v>0</v>
          </cell>
        </row>
        <row r="5934">
          <cell r="D5934">
            <v>0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  <cell r="J5934">
            <v>0</v>
          </cell>
          <cell r="K5934">
            <v>0</v>
          </cell>
          <cell r="L5934">
            <v>0</v>
          </cell>
        </row>
        <row r="5935">
          <cell r="F5935" t="str">
            <v>TOTAL (C/taxa):</v>
          </cell>
          <cell r="I5935">
            <v>0.5490618015292239</v>
          </cell>
          <cell r="J5935">
            <v>6.0514659499999981</v>
          </cell>
          <cell r="L5935">
            <v>78713.91032999997</v>
          </cell>
        </row>
        <row r="5936">
          <cell r="F5936" t="str">
            <v>BDI (%) EMPREITADA:</v>
          </cell>
          <cell r="I5936">
            <v>0.45</v>
          </cell>
          <cell r="J5936">
            <v>3.38</v>
          </cell>
          <cell r="L5936">
            <v>-1.3994849000155227</v>
          </cell>
        </row>
        <row r="5937">
          <cell r="F5937" t="str">
            <v>BDI (%) EQUIPAMENTOS:</v>
          </cell>
          <cell r="I5937">
            <v>0.45</v>
          </cell>
          <cell r="J5937">
            <v>1.56</v>
          </cell>
        </row>
        <row r="5938">
          <cell r="F5938" t="str">
            <v>BDI (%) MÃO DE OBRA:</v>
          </cell>
          <cell r="I5938">
            <v>0.45</v>
          </cell>
          <cell r="J5938">
            <v>0.03</v>
          </cell>
        </row>
        <row r="5939">
          <cell r="F5939" t="str">
            <v>BDI (%) MATERIAL:</v>
          </cell>
          <cell r="J5939">
            <v>0</v>
          </cell>
        </row>
        <row r="5940">
          <cell r="F5940" t="str">
            <v>TOTAL TAXA:</v>
          </cell>
          <cell r="I5940">
            <v>0.4509381984707761</v>
          </cell>
          <cell r="J5940">
            <v>4.97</v>
          </cell>
        </row>
        <row r="5941">
          <cell r="C5941" t="str">
            <v>PREÇO TOTAL (c/ taxa):</v>
          </cell>
          <cell r="I5941">
            <v>1</v>
          </cell>
          <cell r="J5941">
            <v>11.021465949999998</v>
          </cell>
        </row>
        <row r="5942">
          <cell r="C5942" t="str">
            <v>Obs.</v>
          </cell>
        </row>
        <row r="5946">
          <cell r="C5946" t="str">
            <v>cód - serv</v>
          </cell>
          <cell r="D5946" t="str">
            <v>Descrição</v>
          </cell>
          <cell r="F5946" t="str">
            <v>unidade</v>
          </cell>
          <cell r="G5946" t="str">
            <v>Quantidade do Serviço</v>
          </cell>
          <cell r="I5946" t="str">
            <v>Valor Unitario do Serviço</v>
          </cell>
          <cell r="K5946" t="str">
            <v>Valor Total</v>
          </cell>
        </row>
        <row r="5947">
          <cell r="C5947">
            <v>371520</v>
          </cell>
          <cell r="D5947" t="str">
            <v>ASFÁLTICA PARA TRÁFEGO MÉDIO - SUB-BASE ESTABIL GRANULOM COM MISTURA SOLO CAL:-COM MAT COMERCIAL E JAZIDA PRODUZIDO</v>
          </cell>
          <cell r="E5947" t="e">
            <v>#NAME?</v>
          </cell>
          <cell r="F5947" t="str">
            <v>M3</v>
          </cell>
          <cell r="G5947">
            <v>0</v>
          </cell>
          <cell r="I5947">
            <v>25.81327065</v>
          </cell>
          <cell r="K5947">
            <v>0</v>
          </cell>
        </row>
        <row r="5949">
          <cell r="C5949" t="str">
            <v>cód - comp.</v>
          </cell>
          <cell r="D5949" t="str">
            <v>componentes</v>
          </cell>
          <cell r="E5949" t="str">
            <v>desig.</v>
          </cell>
          <cell r="F5949" t="str">
            <v>unidade</v>
          </cell>
          <cell r="G5949" t="str">
            <v>coef.</v>
          </cell>
          <cell r="H5949" t="str">
            <v>Valor Unitário</v>
          </cell>
          <cell r="I5949" t="str">
            <v>Valor unit. c/ BDI</v>
          </cell>
          <cell r="J5949" t="str">
            <v>Custo p/ Serv. X comp</v>
          </cell>
          <cell r="K5949" t="str">
            <v>Quant. Total x comp.</v>
          </cell>
          <cell r="L5949" t="str">
            <v>Quant. Total x comp.</v>
          </cell>
        </row>
        <row r="5950">
          <cell r="C5950">
            <v>1000857</v>
          </cell>
          <cell r="D5950" t="str">
            <v>Cal hidratado embalagem c/20kg NBR7175</v>
          </cell>
          <cell r="E5950" t="str">
            <v>MAT.</v>
          </cell>
          <cell r="F5950" t="str">
            <v>Kg</v>
          </cell>
          <cell r="G5950">
            <v>40</v>
          </cell>
          <cell r="H5950">
            <v>0.38</v>
          </cell>
          <cell r="I5950">
            <v>0.38</v>
          </cell>
          <cell r="J5950">
            <v>15.2</v>
          </cell>
          <cell r="K5950">
            <v>0</v>
          </cell>
          <cell r="L5950">
            <v>0</v>
          </cell>
        </row>
        <row r="5951">
          <cell r="C5951">
            <v>3000288</v>
          </cell>
          <cell r="D5951" t="str">
            <v>Escavação mecânica med.corte</v>
          </cell>
          <cell r="E5951" t="str">
            <v>EMPR.</v>
          </cell>
          <cell r="F5951" t="str">
            <v>m3</v>
          </cell>
          <cell r="G5951">
            <v>0.96</v>
          </cell>
          <cell r="H5951">
            <v>4.5</v>
          </cell>
          <cell r="I5951">
            <v>6.5249999999999995</v>
          </cell>
          <cell r="J5951">
            <v>6.2639999999999993</v>
          </cell>
          <cell r="K5951">
            <v>0</v>
          </cell>
          <cell r="L5951">
            <v>0</v>
          </cell>
        </row>
        <row r="5952">
          <cell r="C5952">
            <v>3000678</v>
          </cell>
          <cell r="D5952" t="str">
            <v>Locação de motoniveladora</v>
          </cell>
          <cell r="E5952" t="str">
            <v>EQ.</v>
          </cell>
          <cell r="F5952" t="str">
            <v>h</v>
          </cell>
          <cell r="G5952">
            <v>7.0000000000000001E-3</v>
          </cell>
          <cell r="H5952">
            <v>132.38</v>
          </cell>
          <cell r="I5952">
            <v>191.95099999999999</v>
          </cell>
          <cell r="J5952">
            <v>1.3436569999999999</v>
          </cell>
          <cell r="K5952">
            <v>0</v>
          </cell>
          <cell r="L5952">
            <v>0</v>
          </cell>
        </row>
        <row r="5953">
          <cell r="C5953">
            <v>3000686</v>
          </cell>
          <cell r="D5953" t="str">
            <v>LOCACAO DE ROLO COMPACTAD.LISO</v>
          </cell>
          <cell r="E5953" t="str">
            <v>EQ.</v>
          </cell>
          <cell r="F5953" t="str">
            <v>h</v>
          </cell>
          <cell r="G5953">
            <v>4.5999999999999999E-3</v>
          </cell>
          <cell r="H5953">
            <v>116.63</v>
          </cell>
          <cell r="I5953">
            <v>169.11349999999999</v>
          </cell>
          <cell r="J5953">
            <v>0.77792209999999995</v>
          </cell>
          <cell r="K5953">
            <v>0</v>
          </cell>
          <cell r="L5953">
            <v>0</v>
          </cell>
        </row>
        <row r="5954">
          <cell r="C5954">
            <v>3000687</v>
          </cell>
          <cell r="D5954" t="str">
            <v>LOCACAO DE ROLO COMPACTAD.PÉ-DE-CARNEIRO</v>
          </cell>
          <cell r="E5954" t="str">
            <v>EQ.</v>
          </cell>
          <cell r="F5954" t="str">
            <v>h</v>
          </cell>
          <cell r="G5954">
            <v>6.0000000000000001E-3</v>
          </cell>
          <cell r="H5954">
            <v>107.53</v>
          </cell>
          <cell r="I5954">
            <v>155.91849999999999</v>
          </cell>
          <cell r="J5954">
            <v>0.93551099999999998</v>
          </cell>
          <cell r="K5954">
            <v>0</v>
          </cell>
          <cell r="L5954">
            <v>0</v>
          </cell>
        </row>
        <row r="5955">
          <cell r="C5955">
            <v>3000689</v>
          </cell>
          <cell r="D5955" t="str">
            <v>LOCACAO DE TRATOR COM GRADE</v>
          </cell>
          <cell r="E5955" t="str">
            <v>EQ.</v>
          </cell>
          <cell r="F5955" t="str">
            <v>h</v>
          </cell>
          <cell r="G5955">
            <v>4.1000000000000003E-3</v>
          </cell>
          <cell r="H5955">
            <v>66.23</v>
          </cell>
          <cell r="I5955">
            <v>96.033500000000004</v>
          </cell>
          <cell r="J5955">
            <v>0.39373735000000004</v>
          </cell>
          <cell r="K5955">
            <v>0</v>
          </cell>
          <cell r="L5955">
            <v>0</v>
          </cell>
        </row>
        <row r="5956">
          <cell r="C5956">
            <v>3000702</v>
          </cell>
          <cell r="D5956" t="str">
            <v>Fornecimento de mão de obra - servente</v>
          </cell>
          <cell r="E5956" t="str">
            <v>M.O.</v>
          </cell>
          <cell r="F5956" t="str">
            <v>h</v>
          </cell>
          <cell r="G5956">
            <v>2.0799999999999999E-2</v>
          </cell>
          <cell r="H5956">
            <v>11.02</v>
          </cell>
          <cell r="I5956">
            <v>15.978999999999999</v>
          </cell>
          <cell r="J5956">
            <v>0.33236319999999997</v>
          </cell>
          <cell r="K5956">
            <v>0</v>
          </cell>
          <cell r="L5956">
            <v>0</v>
          </cell>
        </row>
        <row r="5957">
          <cell r="C5957">
            <v>3001977</v>
          </cell>
          <cell r="D5957" t="str">
            <v>Locação de caminhão pipa 10000 litros</v>
          </cell>
          <cell r="E5957" t="str">
            <v>EQ.</v>
          </cell>
          <cell r="F5957" t="str">
            <v>h</v>
          </cell>
          <cell r="G5957">
            <v>6.4000000000000003E-3</v>
          </cell>
          <cell r="H5957">
            <v>61</v>
          </cell>
          <cell r="I5957">
            <v>88.45</v>
          </cell>
          <cell r="J5957">
            <v>0.56608000000000003</v>
          </cell>
          <cell r="K5957">
            <v>0</v>
          </cell>
          <cell r="L5957">
            <v>0</v>
          </cell>
        </row>
        <row r="5958">
          <cell r="C5958" t="str">
            <v>M1133</v>
          </cell>
          <cell r="D5958" t="str">
            <v>ROYALTIES (COMPRA DE MATERIAL - TERRA)</v>
          </cell>
          <cell r="E5958" t="str">
            <v>X</v>
          </cell>
          <cell r="F5958" t="str">
            <v>m3</v>
          </cell>
          <cell r="G5958">
            <v>0</v>
          </cell>
          <cell r="H5958">
            <v>9.33</v>
          </cell>
          <cell r="I5958">
            <v>0</v>
          </cell>
          <cell r="J5958">
            <v>0</v>
          </cell>
          <cell r="K5958">
            <v>0</v>
          </cell>
          <cell r="L5958">
            <v>0</v>
          </cell>
        </row>
        <row r="5959">
          <cell r="D5959">
            <v>0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  <cell r="J5959">
            <v>0</v>
          </cell>
          <cell r="K5959">
            <v>0</v>
          </cell>
          <cell r="L5959">
            <v>0</v>
          </cell>
        </row>
        <row r="5960">
          <cell r="D5960">
            <v>0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  <cell r="J5960">
            <v>0</v>
          </cell>
          <cell r="K5960">
            <v>0</v>
          </cell>
          <cell r="L5960">
            <v>0</v>
          </cell>
        </row>
        <row r="5961">
          <cell r="D5961">
            <v>0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  <cell r="J5961">
            <v>0</v>
          </cell>
          <cell r="K5961">
            <v>0</v>
          </cell>
          <cell r="L5961">
            <v>0</v>
          </cell>
        </row>
        <row r="5962">
          <cell r="D5962">
            <v>0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  <cell r="J5962">
            <v>0</v>
          </cell>
          <cell r="K5962">
            <v>0</v>
          </cell>
          <cell r="L5962">
            <v>0</v>
          </cell>
        </row>
        <row r="5963">
          <cell r="D5963">
            <v>0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  <cell r="J5963">
            <v>0</v>
          </cell>
          <cell r="K5963">
            <v>0</v>
          </cell>
          <cell r="L5963">
            <v>0</v>
          </cell>
        </row>
        <row r="5964">
          <cell r="D5964">
            <v>0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  <cell r="J5964">
            <v>0</v>
          </cell>
          <cell r="K5964">
            <v>0</v>
          </cell>
          <cell r="L5964">
            <v>0</v>
          </cell>
        </row>
        <row r="5965">
          <cell r="D5965">
            <v>0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  <cell r="J5965">
            <v>0</v>
          </cell>
          <cell r="K5965">
            <v>0</v>
          </cell>
          <cell r="L5965">
            <v>0</v>
          </cell>
        </row>
        <row r="5966">
          <cell r="D5966">
            <v>0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  <cell r="J5966">
            <v>0</v>
          </cell>
          <cell r="K5966">
            <v>0</v>
          </cell>
          <cell r="L5966">
            <v>0</v>
          </cell>
        </row>
        <row r="5967">
          <cell r="D5967">
            <v>0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  <cell r="J5967">
            <v>0</v>
          </cell>
          <cell r="K5967">
            <v>0</v>
          </cell>
          <cell r="L5967">
            <v>0</v>
          </cell>
        </row>
        <row r="5968">
          <cell r="D5968">
            <v>0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  <cell r="J5968">
            <v>0</v>
          </cell>
          <cell r="K5968">
            <v>0</v>
          </cell>
          <cell r="L5968">
            <v>0</v>
          </cell>
        </row>
        <row r="5969">
          <cell r="D5969">
            <v>0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  <cell r="J5969">
            <v>0</v>
          </cell>
          <cell r="K5969">
            <v>0</v>
          </cell>
          <cell r="L5969">
            <v>0</v>
          </cell>
        </row>
        <row r="5970">
          <cell r="D5970">
            <v>0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  <cell r="J5970">
            <v>0</v>
          </cell>
          <cell r="K5970">
            <v>0</v>
          </cell>
          <cell r="L5970">
            <v>0</v>
          </cell>
        </row>
        <row r="5971">
          <cell r="D5971">
            <v>0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  <cell r="J5971">
            <v>0</v>
          </cell>
          <cell r="K5971">
            <v>0</v>
          </cell>
          <cell r="L5971">
            <v>0</v>
          </cell>
        </row>
        <row r="5972">
          <cell r="D5972">
            <v>0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  <cell r="J5972">
            <v>0</v>
          </cell>
          <cell r="K5972">
            <v>0</v>
          </cell>
          <cell r="L5972">
            <v>0</v>
          </cell>
        </row>
        <row r="5973">
          <cell r="D5973">
            <v>0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  <cell r="J5973">
            <v>0</v>
          </cell>
          <cell r="K5973">
            <v>0</v>
          </cell>
          <cell r="L5973">
            <v>0</v>
          </cell>
        </row>
        <row r="5974">
          <cell r="D5974">
            <v>0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  <cell r="J5974">
            <v>0</v>
          </cell>
          <cell r="K5974">
            <v>0</v>
          </cell>
          <cell r="L5974">
            <v>0</v>
          </cell>
        </row>
        <row r="5975">
          <cell r="D5975">
            <v>0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  <cell r="J5975">
            <v>0</v>
          </cell>
          <cell r="K5975">
            <v>0</v>
          </cell>
          <cell r="L5975">
            <v>0</v>
          </cell>
        </row>
        <row r="5976">
          <cell r="D5976">
            <v>0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  <cell r="J5976">
            <v>0</v>
          </cell>
          <cell r="K5976">
            <v>0</v>
          </cell>
          <cell r="L5976">
            <v>0</v>
          </cell>
        </row>
        <row r="5977">
          <cell r="D5977">
            <v>0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  <cell r="J5977">
            <v>0</v>
          </cell>
          <cell r="K5977">
            <v>0</v>
          </cell>
          <cell r="L5977">
            <v>0</v>
          </cell>
        </row>
        <row r="5978">
          <cell r="D5978">
            <v>0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  <cell r="J5978">
            <v>0</v>
          </cell>
          <cell r="K5978">
            <v>0</v>
          </cell>
          <cell r="L5978">
            <v>0</v>
          </cell>
        </row>
        <row r="5979">
          <cell r="F5979" t="str">
            <v>TOTAL (C/taxa):</v>
          </cell>
          <cell r="I5979">
            <v>0.81482393049638591</v>
          </cell>
          <cell r="J5979">
            <v>21.033270649999999</v>
          </cell>
          <cell r="L5979">
            <v>0</v>
          </cell>
        </row>
        <row r="5980">
          <cell r="F5980" t="str">
            <v>BDI (%) EMPREITADA:</v>
          </cell>
          <cell r="I5980">
            <v>0.45</v>
          </cell>
          <cell r="J5980">
            <v>2.82</v>
          </cell>
          <cell r="L5980">
            <v>0</v>
          </cell>
        </row>
        <row r="5981">
          <cell r="F5981" t="str">
            <v>BDI (%) EQUIPAMENTOS:</v>
          </cell>
          <cell r="I5981">
            <v>0.45</v>
          </cell>
          <cell r="J5981">
            <v>1.81</v>
          </cell>
        </row>
        <row r="5982">
          <cell r="F5982" t="str">
            <v>BDI (%) MÃO DE OBRA:</v>
          </cell>
          <cell r="I5982">
            <v>0.45</v>
          </cell>
          <cell r="J5982">
            <v>0.15</v>
          </cell>
        </row>
        <row r="5983">
          <cell r="F5983" t="str">
            <v>BDI (%) MATERIAL:</v>
          </cell>
          <cell r="J5983">
            <v>0</v>
          </cell>
        </row>
        <row r="5984">
          <cell r="F5984" t="str">
            <v>TOTAL TAXA:</v>
          </cell>
          <cell r="I5984">
            <v>0.18517606950361404</v>
          </cell>
          <cell r="J5984">
            <v>4.78</v>
          </cell>
        </row>
        <row r="5985">
          <cell r="C5985" t="str">
            <v>PREÇO TOTAL (c/ taxa):</v>
          </cell>
          <cell r="I5985">
            <v>1</v>
          </cell>
          <cell r="J5985">
            <v>25.81327065</v>
          </cell>
        </row>
        <row r="5986">
          <cell r="C5986" t="str">
            <v>Obs.</v>
          </cell>
        </row>
        <row r="5990">
          <cell r="C5990" t="str">
            <v>cód - serv</v>
          </cell>
          <cell r="D5990" t="str">
            <v>Descrição</v>
          </cell>
          <cell r="F5990" t="str">
            <v>unidade</v>
          </cell>
          <cell r="G5990" t="str">
            <v>Quantidade do Serviço</v>
          </cell>
          <cell r="I5990" t="str">
            <v>Valor Unitario do Serviço</v>
          </cell>
          <cell r="K5990" t="str">
            <v>Valor Total</v>
          </cell>
        </row>
        <row r="5991">
          <cell r="C5991">
            <v>371525</v>
          </cell>
          <cell r="D5991" t="str">
            <v>ASFÁLTICA PARA TRÁFEGO MÉDIO - BASE DE BGS (BRITA GRADUADA SIMPLES):-COM BRITA COMERCIAL</v>
          </cell>
          <cell r="E5991" t="e">
            <v>#NAME?</v>
          </cell>
          <cell r="F5991" t="str">
            <v>M3</v>
          </cell>
          <cell r="G5991">
            <v>1384</v>
          </cell>
          <cell r="I5991">
            <v>103.58573699999999</v>
          </cell>
          <cell r="K5991">
            <v>143362.66000800001</v>
          </cell>
        </row>
        <row r="5993">
          <cell r="C5993" t="str">
            <v>cód - comp.</v>
          </cell>
          <cell r="D5993" t="str">
            <v>componentes</v>
          </cell>
          <cell r="E5993" t="str">
            <v>desig.</v>
          </cell>
          <cell r="F5993" t="str">
            <v>unidade</v>
          </cell>
          <cell r="G5993" t="str">
            <v>coef.</v>
          </cell>
          <cell r="H5993" t="str">
            <v>Valor Unitário</v>
          </cell>
          <cell r="I5993" t="str">
            <v>Valor unit. c/ BDI</v>
          </cell>
          <cell r="J5993" t="str">
            <v>Custo p/ Serv. X comp</v>
          </cell>
          <cell r="K5993" t="str">
            <v>Quant. Total x comp.</v>
          </cell>
          <cell r="L5993" t="str">
            <v>Quant. Total x comp.</v>
          </cell>
        </row>
        <row r="5994">
          <cell r="C5994">
            <v>3000665</v>
          </cell>
          <cell r="D5994" t="str">
            <v>Locação de caminhão basculante truck</v>
          </cell>
          <cell r="E5994" t="str">
            <v>EQ.</v>
          </cell>
          <cell r="F5994" t="str">
            <v>h</v>
          </cell>
          <cell r="G5994">
            <v>8.0000000000000002E-3</v>
          </cell>
          <cell r="H5994">
            <v>114.62</v>
          </cell>
          <cell r="I5994">
            <v>166.19900000000001</v>
          </cell>
          <cell r="J5994">
            <v>1.3295920000000001</v>
          </cell>
          <cell r="K5994">
            <v>11.07</v>
          </cell>
          <cell r="L5994">
            <v>1839.8229300000003</v>
          </cell>
        </row>
        <row r="5995">
          <cell r="C5995">
            <v>3000678</v>
          </cell>
          <cell r="D5995" t="str">
            <v>Locação de motoniveladora</v>
          </cell>
          <cell r="E5995" t="str">
            <v>EQ.</v>
          </cell>
          <cell r="F5995" t="str">
            <v>h</v>
          </cell>
          <cell r="G5995">
            <v>8.0000000000000002E-3</v>
          </cell>
          <cell r="H5995">
            <v>132.38</v>
          </cell>
          <cell r="I5995">
            <v>191.95099999999999</v>
          </cell>
          <cell r="J5995">
            <v>1.5356080000000001</v>
          </cell>
          <cell r="K5995">
            <v>11.07</v>
          </cell>
          <cell r="L5995">
            <v>2124.8975700000001</v>
          </cell>
        </row>
        <row r="5996">
          <cell r="C5996">
            <v>3000686</v>
          </cell>
          <cell r="D5996" t="str">
            <v>LOCACAO DE ROLO COMPACTAD.LISO</v>
          </cell>
          <cell r="E5996" t="str">
            <v>EQ.</v>
          </cell>
          <cell r="F5996" t="str">
            <v>h</v>
          </cell>
          <cell r="G5996">
            <v>0.01</v>
          </cell>
          <cell r="H5996">
            <v>116.63</v>
          </cell>
          <cell r="I5996">
            <v>169.11349999999999</v>
          </cell>
          <cell r="J5996">
            <v>1.6911349999999998</v>
          </cell>
          <cell r="K5996">
            <v>13.84</v>
          </cell>
          <cell r="L5996">
            <v>2340.5308399999999</v>
          </cell>
        </row>
        <row r="5997">
          <cell r="C5997">
            <v>3000687</v>
          </cell>
          <cell r="D5997" t="str">
            <v>LOCACAO DE ROLO COMPACTAD.PÉ-DE-CARNEIRO</v>
          </cell>
          <cell r="E5997" t="str">
            <v>EQ.</v>
          </cell>
          <cell r="F5997" t="str">
            <v>h</v>
          </cell>
          <cell r="G5997">
            <v>0.01</v>
          </cell>
          <cell r="H5997">
            <v>107.53</v>
          </cell>
          <cell r="I5997">
            <v>155.91849999999999</v>
          </cell>
          <cell r="J5997">
            <v>1.559185</v>
          </cell>
          <cell r="K5997">
            <v>13.84</v>
          </cell>
          <cell r="L5997">
            <v>2157.9120399999997</v>
          </cell>
        </row>
        <row r="5998">
          <cell r="C5998">
            <v>3000702</v>
          </cell>
          <cell r="D5998" t="str">
            <v>Fornecimento de mão de obra - servente</v>
          </cell>
          <cell r="E5998" t="str">
            <v>M.O.</v>
          </cell>
          <cell r="F5998" t="str">
            <v>h</v>
          </cell>
          <cell r="G5998">
            <v>2.3E-2</v>
          </cell>
          <cell r="H5998">
            <v>11.02</v>
          </cell>
          <cell r="I5998">
            <v>15.978999999999999</v>
          </cell>
          <cell r="J5998">
            <v>0.36751699999999998</v>
          </cell>
          <cell r="K5998">
            <v>31.83</v>
          </cell>
          <cell r="L5998">
            <v>508.61156999999997</v>
          </cell>
        </row>
        <row r="5999">
          <cell r="C5999">
            <v>3001145</v>
          </cell>
          <cell r="D5999" t="str">
            <v>Exec.base brita graduada simples (BGS)</v>
          </cell>
          <cell r="E5999" t="str">
            <v>MAT.</v>
          </cell>
          <cell r="F5999" t="str">
            <v>m3</v>
          </cell>
          <cell r="G5999">
            <v>1.4</v>
          </cell>
          <cell r="H5999">
            <v>68.98</v>
          </cell>
          <cell r="I5999">
            <v>68.98</v>
          </cell>
          <cell r="J5999">
            <v>96.572000000000003</v>
          </cell>
          <cell r="K5999">
            <v>1937.6</v>
          </cell>
          <cell r="L5999">
            <v>133655.64800000002</v>
          </cell>
        </row>
        <row r="6000">
          <cell r="C6000">
            <v>3001977</v>
          </cell>
          <cell r="D6000" t="str">
            <v>Locação de caminhão pipa 10000 litros</v>
          </cell>
          <cell r="E6000" t="str">
            <v>EQ.</v>
          </cell>
          <cell r="F6000" t="str">
            <v>h</v>
          </cell>
          <cell r="G6000">
            <v>6.0000000000000001E-3</v>
          </cell>
          <cell r="H6000">
            <v>61</v>
          </cell>
          <cell r="I6000">
            <v>88.45</v>
          </cell>
          <cell r="J6000">
            <v>0.53070000000000006</v>
          </cell>
          <cell r="K6000">
            <v>8.3000000000000007</v>
          </cell>
          <cell r="L6000">
            <v>734.1350000000001</v>
          </cell>
        </row>
        <row r="6001">
          <cell r="D6001">
            <v>0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  <cell r="J6001">
            <v>0</v>
          </cell>
          <cell r="K6001">
            <v>0</v>
          </cell>
          <cell r="L6001">
            <v>0</v>
          </cell>
        </row>
        <row r="6002">
          <cell r="D6002">
            <v>0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  <cell r="J6002">
            <v>0</v>
          </cell>
          <cell r="K6002">
            <v>0</v>
          </cell>
          <cell r="L6002">
            <v>0</v>
          </cell>
        </row>
        <row r="6003">
          <cell r="D6003">
            <v>0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  <cell r="J6003">
            <v>0</v>
          </cell>
          <cell r="K6003">
            <v>0</v>
          </cell>
          <cell r="L6003">
            <v>0</v>
          </cell>
        </row>
        <row r="6004">
          <cell r="D6004">
            <v>0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  <cell r="J6004">
            <v>0</v>
          </cell>
          <cell r="K6004">
            <v>0</v>
          </cell>
          <cell r="L6004">
            <v>0</v>
          </cell>
        </row>
        <row r="6005">
          <cell r="D6005">
            <v>0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  <cell r="J6005">
            <v>0</v>
          </cell>
          <cell r="K6005">
            <v>0</v>
          </cell>
          <cell r="L6005">
            <v>0</v>
          </cell>
        </row>
        <row r="6006">
          <cell r="D6006">
            <v>0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  <cell r="J6006">
            <v>0</v>
          </cell>
          <cell r="K6006">
            <v>0</v>
          </cell>
          <cell r="L6006">
            <v>0</v>
          </cell>
        </row>
        <row r="6007">
          <cell r="D6007">
            <v>0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  <cell r="J6007">
            <v>0</v>
          </cell>
          <cell r="K6007">
            <v>0</v>
          </cell>
          <cell r="L6007">
            <v>0</v>
          </cell>
        </row>
        <row r="6008">
          <cell r="D6008">
            <v>0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  <cell r="J6008">
            <v>0</v>
          </cell>
          <cell r="K6008">
            <v>0</v>
          </cell>
          <cell r="L6008">
            <v>0</v>
          </cell>
        </row>
        <row r="6009">
          <cell r="D6009">
            <v>0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  <cell r="J6009">
            <v>0</v>
          </cell>
          <cell r="K6009">
            <v>0</v>
          </cell>
          <cell r="L6009">
            <v>0</v>
          </cell>
        </row>
        <row r="6010">
          <cell r="D6010">
            <v>0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  <cell r="J6010">
            <v>0</v>
          </cell>
          <cell r="K6010">
            <v>0</v>
          </cell>
          <cell r="L6010">
            <v>0</v>
          </cell>
        </row>
        <row r="6011">
          <cell r="D6011">
            <v>0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  <cell r="J6011">
            <v>0</v>
          </cell>
          <cell r="K6011">
            <v>0</v>
          </cell>
          <cell r="L6011">
            <v>0</v>
          </cell>
        </row>
        <row r="6012">
          <cell r="D6012">
            <v>0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  <cell r="J6012">
            <v>0</v>
          </cell>
          <cell r="K6012">
            <v>0</v>
          </cell>
          <cell r="L6012">
            <v>0</v>
          </cell>
        </row>
        <row r="6013">
          <cell r="D6013">
            <v>0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  <cell r="J6013">
            <v>0</v>
          </cell>
          <cell r="K6013">
            <v>0</v>
          </cell>
          <cell r="L6013">
            <v>0</v>
          </cell>
        </row>
        <row r="6014">
          <cell r="D6014">
            <v>0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  <cell r="J6014">
            <v>0</v>
          </cell>
          <cell r="K6014">
            <v>0</v>
          </cell>
          <cell r="L6014">
            <v>0</v>
          </cell>
        </row>
        <row r="6015">
          <cell r="D6015">
            <v>0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  <cell r="J6015">
            <v>0</v>
          </cell>
          <cell r="K6015">
            <v>0</v>
          </cell>
          <cell r="L6015">
            <v>0</v>
          </cell>
        </row>
        <row r="6016">
          <cell r="D6016">
            <v>0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  <cell r="J6016">
            <v>0</v>
          </cell>
          <cell r="K6016">
            <v>0</v>
          </cell>
          <cell r="L6016">
            <v>0</v>
          </cell>
        </row>
        <row r="6017">
          <cell r="D6017">
            <v>0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  <cell r="J6017">
            <v>0</v>
          </cell>
          <cell r="K6017">
            <v>0</v>
          </cell>
          <cell r="L6017">
            <v>0</v>
          </cell>
        </row>
        <row r="6018">
          <cell r="D6018">
            <v>0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  <cell r="J6018">
            <v>0</v>
          </cell>
          <cell r="K6018">
            <v>0</v>
          </cell>
          <cell r="L6018">
            <v>0</v>
          </cell>
        </row>
        <row r="6019">
          <cell r="D6019">
            <v>0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  <cell r="J6019">
            <v>0</v>
          </cell>
          <cell r="K6019">
            <v>0</v>
          </cell>
          <cell r="L6019">
            <v>0</v>
          </cell>
        </row>
        <row r="6020">
          <cell r="D6020">
            <v>0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  <cell r="J6020">
            <v>0</v>
          </cell>
          <cell r="K6020">
            <v>0</v>
          </cell>
          <cell r="L6020">
            <v>0</v>
          </cell>
        </row>
        <row r="6021">
          <cell r="D6021">
            <v>0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  <cell r="J6021">
            <v>0</v>
          </cell>
          <cell r="K6021">
            <v>0</v>
          </cell>
          <cell r="L6021">
            <v>0</v>
          </cell>
        </row>
        <row r="6022">
          <cell r="D6022">
            <v>0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  <cell r="J6022">
            <v>0</v>
          </cell>
          <cell r="K6022">
            <v>0</v>
          </cell>
          <cell r="L6022">
            <v>0</v>
          </cell>
        </row>
        <row r="6023">
          <cell r="F6023" t="str">
            <v>TOTAL (C/taxa):</v>
          </cell>
          <cell r="I6023">
            <v>0.96949386960484729</v>
          </cell>
          <cell r="J6023">
            <v>100.425737</v>
          </cell>
          <cell r="L6023">
            <v>143361.55795000002</v>
          </cell>
        </row>
        <row r="6024">
          <cell r="F6024" t="str">
            <v>BDI (%) EMPREITADA:</v>
          </cell>
          <cell r="I6024">
            <v>0.45</v>
          </cell>
          <cell r="J6024">
            <v>0</v>
          </cell>
          <cell r="L6024">
            <v>-1.1020579999894835</v>
          </cell>
        </row>
        <row r="6025">
          <cell r="F6025" t="str">
            <v>BDI (%) EQUIPAMENTOS:</v>
          </cell>
          <cell r="I6025">
            <v>0.45</v>
          </cell>
          <cell r="J6025">
            <v>2.99</v>
          </cell>
        </row>
        <row r="6026">
          <cell r="F6026" t="str">
            <v>BDI (%) MÃO DE OBRA:</v>
          </cell>
          <cell r="I6026">
            <v>0.45</v>
          </cell>
          <cell r="J6026">
            <v>0.17</v>
          </cell>
        </row>
        <row r="6027">
          <cell r="F6027" t="str">
            <v>BDI (%) MATERIAL:</v>
          </cell>
          <cell r="J6027">
            <v>0</v>
          </cell>
        </row>
        <row r="6028">
          <cell r="F6028" t="str">
            <v>TOTAL TAXA:</v>
          </cell>
          <cell r="I6028">
            <v>3.0506130395152764E-2</v>
          </cell>
          <cell r="J6028">
            <v>3.16</v>
          </cell>
        </row>
        <row r="6029">
          <cell r="C6029" t="str">
            <v>PREÇO TOTAL (c/ taxa):</v>
          </cell>
          <cell r="I6029">
            <v>1</v>
          </cell>
          <cell r="J6029">
            <v>103.58573699999999</v>
          </cell>
        </row>
        <row r="6030">
          <cell r="C6030" t="str">
            <v>Obs.</v>
          </cell>
        </row>
        <row r="6034">
          <cell r="C6034" t="str">
            <v>cód - serv</v>
          </cell>
          <cell r="D6034" t="str">
            <v>Descrição</v>
          </cell>
          <cell r="F6034" t="str">
            <v>unidade</v>
          </cell>
          <cell r="G6034" t="str">
            <v>Quantidade do Serviço</v>
          </cell>
          <cell r="I6034" t="str">
            <v>Valor Unitario do Serviço</v>
          </cell>
          <cell r="K6034" t="str">
            <v>Valor Total</v>
          </cell>
        </row>
        <row r="6035">
          <cell r="C6035">
            <v>371530</v>
          </cell>
          <cell r="D6035" t="str">
            <v>ASFÁLTICA PARA TRÁFEGO MÉDIO - IMPRIMAÇÃO IMPERMEABILIZANTE</v>
          </cell>
          <cell r="E6035" t="e">
            <v>#NAME?</v>
          </cell>
          <cell r="F6035" t="str">
            <v>M2</v>
          </cell>
          <cell r="G6035">
            <v>5262</v>
          </cell>
          <cell r="I6035">
            <v>3.5384916500000001</v>
          </cell>
          <cell r="K6035">
            <v>18619.543062299999</v>
          </cell>
        </row>
        <row r="6037">
          <cell r="C6037" t="str">
            <v>cód - comp.</v>
          </cell>
          <cell r="D6037" t="str">
            <v>componentes</v>
          </cell>
          <cell r="E6037" t="str">
            <v>desig.</v>
          </cell>
          <cell r="F6037" t="str">
            <v>unidade</v>
          </cell>
          <cell r="G6037" t="str">
            <v>coef.</v>
          </cell>
          <cell r="H6037" t="str">
            <v>Valor Unitário</v>
          </cell>
          <cell r="I6037" t="str">
            <v>Valor unit. c/ BDI</v>
          </cell>
          <cell r="J6037" t="str">
            <v>Custo p/ Serv. X comp</v>
          </cell>
          <cell r="K6037" t="str">
            <v>Quant. Total x comp.</v>
          </cell>
          <cell r="L6037" t="str">
            <v>Quant. Total x comp.</v>
          </cell>
        </row>
        <row r="6038">
          <cell r="C6038">
            <v>1000193</v>
          </cell>
          <cell r="D6038" t="str">
            <v>Asfalto diluído CM30 viscosidade cinemática 30 - 60</v>
          </cell>
          <cell r="E6038" t="str">
            <v>MAT.</v>
          </cell>
          <cell r="F6038" t="str">
            <v>t</v>
          </cell>
          <cell r="G6038">
            <v>1.5E-3</v>
          </cell>
          <cell r="H6038">
            <v>2200</v>
          </cell>
          <cell r="I6038">
            <v>2200</v>
          </cell>
          <cell r="J6038">
            <v>3.3000000000000003</v>
          </cell>
          <cell r="K6038">
            <v>7.89</v>
          </cell>
          <cell r="L6038">
            <v>17358</v>
          </cell>
        </row>
        <row r="6039">
          <cell r="C6039">
            <v>3000667</v>
          </cell>
          <cell r="D6039" t="str">
            <v>Locação de caminhão espargidor</v>
          </cell>
          <cell r="E6039" t="str">
            <v>EQ.</v>
          </cell>
          <cell r="F6039" t="str">
            <v>h</v>
          </cell>
          <cell r="G6039">
            <v>8.9999999999999998E-4</v>
          </cell>
          <cell r="H6039">
            <v>115.58</v>
          </cell>
          <cell r="I6039">
            <v>167.59099999999998</v>
          </cell>
          <cell r="J6039">
            <v>0.15083189999999999</v>
          </cell>
          <cell r="K6039">
            <v>4.74</v>
          </cell>
          <cell r="L6039">
            <v>794.38133999999991</v>
          </cell>
        </row>
        <row r="6040">
          <cell r="C6040">
            <v>3000689</v>
          </cell>
          <cell r="D6040" t="str">
            <v>LOCACAO DE TRATOR COM GRADE</v>
          </cell>
          <cell r="E6040" t="str">
            <v>EQ.</v>
          </cell>
          <cell r="F6040" t="str">
            <v>h</v>
          </cell>
          <cell r="G6040">
            <v>4.0000000000000002E-4</v>
          </cell>
          <cell r="H6040">
            <v>66.23</v>
          </cell>
          <cell r="I6040">
            <v>96.033500000000004</v>
          </cell>
          <cell r="J6040">
            <v>3.84134E-2</v>
          </cell>
          <cell r="K6040">
            <v>2.1</v>
          </cell>
          <cell r="L6040">
            <v>201.67035000000001</v>
          </cell>
        </row>
        <row r="6041">
          <cell r="C6041">
            <v>3000702</v>
          </cell>
          <cell r="D6041" t="str">
            <v>Fornecimento de mão de obra - servente</v>
          </cell>
          <cell r="E6041" t="str">
            <v>M.O.</v>
          </cell>
          <cell r="F6041" t="str">
            <v>h</v>
          </cell>
          <cell r="G6041">
            <v>2.7000000000000001E-3</v>
          </cell>
          <cell r="H6041">
            <v>11.02</v>
          </cell>
          <cell r="I6041">
            <v>15.978999999999999</v>
          </cell>
          <cell r="J6041">
            <v>4.3143300000000002E-2</v>
          </cell>
          <cell r="K6041">
            <v>14.21</v>
          </cell>
          <cell r="L6041">
            <v>227.06159</v>
          </cell>
        </row>
        <row r="6042">
          <cell r="C6042" t="str">
            <v>M1134</v>
          </cell>
          <cell r="D6042" t="str">
            <v>VASSOURA MEÂNICA REBOCÁVEL</v>
          </cell>
          <cell r="E6042" t="str">
            <v>EQ.</v>
          </cell>
          <cell r="F6042" t="str">
            <v>h</v>
          </cell>
          <cell r="G6042">
            <v>2.9999999999999997E-4</v>
          </cell>
          <cell r="H6042">
            <v>3.83</v>
          </cell>
          <cell r="I6042">
            <v>5.5534999999999997</v>
          </cell>
          <cell r="J6042">
            <v>1.6660499999999996E-3</v>
          </cell>
          <cell r="K6042">
            <v>1.58</v>
          </cell>
          <cell r="L6042">
            <v>8.7745300000000004</v>
          </cell>
        </row>
        <row r="6043">
          <cell r="C6043" t="str">
            <v>M1135</v>
          </cell>
          <cell r="D6043" t="str">
            <v>TANQUE DE ESTOCAGEM DE ASFALTO - 20000 L</v>
          </cell>
          <cell r="E6043" t="str">
            <v>EQ.</v>
          </cell>
          <cell r="F6043" t="str">
            <v>h</v>
          </cell>
          <cell r="G6043">
            <v>8.9999999999999998E-4</v>
          </cell>
          <cell r="H6043">
            <v>3.4</v>
          </cell>
          <cell r="I6043">
            <v>4.93</v>
          </cell>
          <cell r="J6043">
            <v>4.437E-3</v>
          </cell>
          <cell r="K6043">
            <v>4.74</v>
          </cell>
          <cell r="L6043">
            <v>23.368199999999998</v>
          </cell>
        </row>
        <row r="6044">
          <cell r="D6044">
            <v>0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  <cell r="J6044">
            <v>0</v>
          </cell>
          <cell r="K6044">
            <v>0</v>
          </cell>
          <cell r="L6044">
            <v>0</v>
          </cell>
        </row>
        <row r="6045">
          <cell r="D6045">
            <v>0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  <cell r="J6045">
            <v>0</v>
          </cell>
          <cell r="K6045">
            <v>0</v>
          </cell>
          <cell r="L6045">
            <v>0</v>
          </cell>
        </row>
        <row r="6046">
          <cell r="D6046">
            <v>0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  <cell r="J6046">
            <v>0</v>
          </cell>
          <cell r="K6046">
            <v>0</v>
          </cell>
          <cell r="L6046">
            <v>0</v>
          </cell>
        </row>
        <row r="6047">
          <cell r="D6047">
            <v>0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  <cell r="J6047">
            <v>0</v>
          </cell>
          <cell r="K6047">
            <v>0</v>
          </cell>
          <cell r="L6047">
            <v>0</v>
          </cell>
        </row>
        <row r="6048">
          <cell r="D6048">
            <v>0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  <cell r="J6048">
            <v>0</v>
          </cell>
          <cell r="K6048">
            <v>0</v>
          </cell>
          <cell r="L6048">
            <v>0</v>
          </cell>
        </row>
        <row r="6049">
          <cell r="D6049">
            <v>0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  <cell r="L6049">
            <v>0</v>
          </cell>
        </row>
        <row r="6050">
          <cell r="D6050">
            <v>0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  <cell r="J6050">
            <v>0</v>
          </cell>
          <cell r="K6050">
            <v>0</v>
          </cell>
          <cell r="L6050">
            <v>0</v>
          </cell>
        </row>
        <row r="6051">
          <cell r="D6051">
            <v>0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  <cell r="J6051">
            <v>0</v>
          </cell>
          <cell r="K6051">
            <v>0</v>
          </cell>
          <cell r="L6051">
            <v>0</v>
          </cell>
        </row>
        <row r="6052">
          <cell r="D6052">
            <v>0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  <cell r="J6052">
            <v>0</v>
          </cell>
          <cell r="K6052">
            <v>0</v>
          </cell>
          <cell r="L6052">
            <v>0</v>
          </cell>
        </row>
        <row r="6053">
          <cell r="D6053">
            <v>0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  <cell r="J6053">
            <v>0</v>
          </cell>
          <cell r="K6053">
            <v>0</v>
          </cell>
          <cell r="L6053">
            <v>0</v>
          </cell>
        </row>
        <row r="6054">
          <cell r="D6054">
            <v>0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  <cell r="J6054">
            <v>0</v>
          </cell>
          <cell r="K6054">
            <v>0</v>
          </cell>
          <cell r="L6054">
            <v>0</v>
          </cell>
        </row>
        <row r="6055">
          <cell r="D6055">
            <v>0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  <cell r="J6055">
            <v>0</v>
          </cell>
          <cell r="K6055">
            <v>0</v>
          </cell>
          <cell r="L6055">
            <v>0</v>
          </cell>
        </row>
        <row r="6056">
          <cell r="D6056">
            <v>0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  <cell r="J6056">
            <v>0</v>
          </cell>
          <cell r="K6056">
            <v>0</v>
          </cell>
          <cell r="L6056">
            <v>0</v>
          </cell>
        </row>
        <row r="6057">
          <cell r="D6057">
            <v>0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  <cell r="J6057">
            <v>0</v>
          </cell>
          <cell r="K6057">
            <v>0</v>
          </cell>
          <cell r="L6057">
            <v>0</v>
          </cell>
        </row>
        <row r="6058">
          <cell r="D6058">
            <v>0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  <cell r="J6058">
            <v>0</v>
          </cell>
          <cell r="K6058">
            <v>0</v>
          </cell>
          <cell r="L6058">
            <v>0</v>
          </cell>
        </row>
        <row r="6059">
          <cell r="D6059">
            <v>0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  <cell r="J6059">
            <v>0</v>
          </cell>
          <cell r="K6059">
            <v>0</v>
          </cell>
          <cell r="L6059">
            <v>0</v>
          </cell>
        </row>
        <row r="6060">
          <cell r="D6060">
            <v>0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  <cell r="J6060">
            <v>0</v>
          </cell>
          <cell r="K6060">
            <v>0</v>
          </cell>
          <cell r="L6060">
            <v>0</v>
          </cell>
        </row>
        <row r="6061">
          <cell r="D6061">
            <v>0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  <cell r="J6061">
            <v>0</v>
          </cell>
          <cell r="K6061">
            <v>0</v>
          </cell>
          <cell r="L6061">
            <v>0</v>
          </cell>
        </row>
        <row r="6062">
          <cell r="D6062">
            <v>0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  <cell r="J6062">
            <v>0</v>
          </cell>
          <cell r="K6062">
            <v>0</v>
          </cell>
          <cell r="L6062">
            <v>0</v>
          </cell>
        </row>
        <row r="6063">
          <cell r="D6063">
            <v>0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  <cell r="J6063">
            <v>0</v>
          </cell>
          <cell r="K6063">
            <v>0</v>
          </cell>
          <cell r="L6063">
            <v>0</v>
          </cell>
        </row>
        <row r="6064">
          <cell r="D6064">
            <v>0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  <cell r="J6064">
            <v>0</v>
          </cell>
          <cell r="K6064">
            <v>0</v>
          </cell>
          <cell r="L6064">
            <v>0</v>
          </cell>
        </row>
        <row r="6065">
          <cell r="D6065">
            <v>0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  <cell r="J6065">
            <v>0</v>
          </cell>
          <cell r="K6065">
            <v>0</v>
          </cell>
          <cell r="L6065">
            <v>0</v>
          </cell>
        </row>
        <row r="6066">
          <cell r="D6066">
            <v>0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  <cell r="J6066">
            <v>0</v>
          </cell>
          <cell r="K6066">
            <v>0</v>
          </cell>
          <cell r="L6066">
            <v>0</v>
          </cell>
        </row>
        <row r="6067">
          <cell r="F6067" t="str">
            <v>TOTAL (C/taxa):</v>
          </cell>
          <cell r="I6067">
            <v>0.96891330801925168</v>
          </cell>
          <cell r="J6067">
            <v>3.4284916500000002</v>
          </cell>
          <cell r="L6067">
            <v>18613.256010000001</v>
          </cell>
        </row>
        <row r="6068">
          <cell r="F6068" t="str">
            <v>BDI (%) EMPREITADA:</v>
          </cell>
          <cell r="I6068">
            <v>0.45</v>
          </cell>
          <cell r="J6068">
            <v>0</v>
          </cell>
          <cell r="L6068">
            <v>-6.2870522999983223</v>
          </cell>
        </row>
        <row r="6069">
          <cell r="F6069" t="str">
            <v>BDI (%) EQUIPAMENTOS:</v>
          </cell>
          <cell r="I6069">
            <v>0.45</v>
          </cell>
          <cell r="J6069">
            <v>0.09</v>
          </cell>
        </row>
        <row r="6070">
          <cell r="F6070" t="str">
            <v>BDI (%) MÃO DE OBRA:</v>
          </cell>
          <cell r="I6070">
            <v>0.45</v>
          </cell>
          <cell r="J6070">
            <v>0.02</v>
          </cell>
        </row>
        <row r="6071">
          <cell r="F6071" t="str">
            <v>BDI (%) MATERIAL:</v>
          </cell>
          <cell r="J6071">
            <v>0</v>
          </cell>
        </row>
        <row r="6072">
          <cell r="F6072" t="str">
            <v>TOTAL TAXA:</v>
          </cell>
          <cell r="I6072">
            <v>3.108669198074835E-2</v>
          </cell>
          <cell r="J6072">
            <v>0.11</v>
          </cell>
        </row>
        <row r="6073">
          <cell r="C6073" t="str">
            <v>PREÇO TOTAL (c/ taxa):</v>
          </cell>
          <cell r="I6073">
            <v>1</v>
          </cell>
          <cell r="J6073">
            <v>3.5384916500000001</v>
          </cell>
        </row>
        <row r="6074">
          <cell r="C6074" t="str">
            <v>Obs.</v>
          </cell>
        </row>
        <row r="6078">
          <cell r="C6078" t="str">
            <v>cód - serv</v>
          </cell>
          <cell r="D6078" t="str">
            <v>Descrição</v>
          </cell>
          <cell r="F6078" t="str">
            <v>unidade</v>
          </cell>
          <cell r="G6078" t="str">
            <v>Quantidade do Serviço</v>
          </cell>
          <cell r="I6078" t="str">
            <v>Valor Unitario do Serviço</v>
          </cell>
          <cell r="K6078" t="str">
            <v>Valor Total</v>
          </cell>
        </row>
        <row r="6079">
          <cell r="C6079">
            <v>371535</v>
          </cell>
          <cell r="D6079" t="str">
            <v>ASFÁLTICA PARA TRÁFEGO MÉDIO - PINTURA DE LIGAÇÃO</v>
          </cell>
          <cell r="E6079" t="e">
            <v>#NAME?</v>
          </cell>
          <cell r="F6079" t="str">
            <v>M2</v>
          </cell>
          <cell r="G6079">
            <v>5262</v>
          </cell>
          <cell r="I6079">
            <v>3.1533574999999998</v>
          </cell>
          <cell r="K6079">
            <v>16592.967164999998</v>
          </cell>
        </row>
        <row r="6081">
          <cell r="C6081" t="str">
            <v>cód - comp.</v>
          </cell>
          <cell r="D6081" t="str">
            <v>componentes</v>
          </cell>
          <cell r="E6081" t="str">
            <v>desig.</v>
          </cell>
          <cell r="F6081" t="str">
            <v>unidade</v>
          </cell>
          <cell r="G6081" t="str">
            <v>coef.</v>
          </cell>
          <cell r="H6081" t="str">
            <v>Valor Unitário</v>
          </cell>
          <cell r="I6081" t="str">
            <v>Valor unit. c/ BDI</v>
          </cell>
          <cell r="J6081" t="str">
            <v>Custo p/ Serv. X comp</v>
          </cell>
          <cell r="K6081" t="str">
            <v>Quant. Total x comp.</v>
          </cell>
          <cell r="L6081" t="str">
            <v>Quant. Total x comp.</v>
          </cell>
        </row>
        <row r="6082">
          <cell r="C6082">
            <v>1005444</v>
          </cell>
          <cell r="D6082" t="str">
            <v>Emulsão asfáltica tipo RR2C</v>
          </cell>
          <cell r="E6082" t="str">
            <v>MAT.</v>
          </cell>
          <cell r="F6082" t="str">
            <v>t</v>
          </cell>
          <cell r="G6082">
            <v>8.0000000000000004E-4</v>
          </cell>
          <cell r="H6082">
            <v>3700</v>
          </cell>
          <cell r="I6082">
            <v>3700</v>
          </cell>
          <cell r="J6082">
            <v>2.96</v>
          </cell>
          <cell r="K6082">
            <v>4.21</v>
          </cell>
          <cell r="L6082">
            <v>15577</v>
          </cell>
        </row>
        <row r="6083">
          <cell r="C6083">
            <v>3000667</v>
          </cell>
          <cell r="D6083" t="str">
            <v>Locação de caminhão espargidor</v>
          </cell>
          <cell r="E6083" t="str">
            <v>EQ.</v>
          </cell>
          <cell r="F6083" t="str">
            <v>h</v>
          </cell>
          <cell r="G6083">
            <v>6.9999999999999999E-4</v>
          </cell>
          <cell r="H6083">
            <v>115.58</v>
          </cell>
          <cell r="I6083">
            <v>167.59099999999998</v>
          </cell>
          <cell r="J6083">
            <v>0.11731369999999998</v>
          </cell>
          <cell r="K6083">
            <v>3.68</v>
          </cell>
          <cell r="L6083">
            <v>616.73487999999998</v>
          </cell>
        </row>
        <row r="6084">
          <cell r="C6084">
            <v>3000689</v>
          </cell>
          <cell r="D6084" t="str">
            <v>LOCACAO DE TRATOR COM GRADE</v>
          </cell>
          <cell r="E6084" t="str">
            <v>EQ.</v>
          </cell>
          <cell r="F6084" t="str">
            <v>h</v>
          </cell>
          <cell r="G6084">
            <v>4.0000000000000002E-4</v>
          </cell>
          <cell r="H6084">
            <v>66.23</v>
          </cell>
          <cell r="I6084">
            <v>96.033500000000004</v>
          </cell>
          <cell r="J6084">
            <v>3.84134E-2</v>
          </cell>
          <cell r="K6084">
            <v>2.1</v>
          </cell>
          <cell r="L6084">
            <v>201.67035000000001</v>
          </cell>
        </row>
        <row r="6085">
          <cell r="C6085">
            <v>3000702</v>
          </cell>
          <cell r="D6085" t="str">
            <v>Fornecimento de mão de obra - servente</v>
          </cell>
          <cell r="E6085" t="str">
            <v>M.O.</v>
          </cell>
          <cell r="F6085" t="str">
            <v>h</v>
          </cell>
          <cell r="G6085">
            <v>2E-3</v>
          </cell>
          <cell r="H6085">
            <v>11.02</v>
          </cell>
          <cell r="I6085">
            <v>15.978999999999999</v>
          </cell>
          <cell r="J6085">
            <v>3.1958E-2</v>
          </cell>
          <cell r="K6085">
            <v>10.52</v>
          </cell>
          <cell r="L6085">
            <v>168.09907999999999</v>
          </cell>
        </row>
        <row r="6086">
          <cell r="C6086" t="str">
            <v>M1134</v>
          </cell>
          <cell r="D6086" t="str">
            <v>VASSOURA MEÂNICA REBOCÁVEL</v>
          </cell>
          <cell r="E6086" t="str">
            <v>EQ.</v>
          </cell>
          <cell r="F6086" t="str">
            <v>h</v>
          </cell>
          <cell r="G6086">
            <v>4.0000000000000002E-4</v>
          </cell>
          <cell r="H6086">
            <v>3.83</v>
          </cell>
          <cell r="I6086">
            <v>5.5534999999999997</v>
          </cell>
          <cell r="J6086">
            <v>2.2214000000000001E-3</v>
          </cell>
          <cell r="K6086">
            <v>2.1</v>
          </cell>
          <cell r="L6086">
            <v>11.66235</v>
          </cell>
        </row>
        <row r="6087">
          <cell r="C6087" t="str">
            <v>M1135</v>
          </cell>
          <cell r="D6087" t="str">
            <v>TANQUE DE ESTOCAGEM DE ASFALTO - 20000 L</v>
          </cell>
          <cell r="E6087" t="str">
            <v>EQ.</v>
          </cell>
          <cell r="F6087" t="str">
            <v>h</v>
          </cell>
          <cell r="G6087">
            <v>6.9999999999999999E-4</v>
          </cell>
          <cell r="H6087">
            <v>3.4</v>
          </cell>
          <cell r="I6087">
            <v>4.93</v>
          </cell>
          <cell r="J6087">
            <v>3.4509999999999996E-3</v>
          </cell>
          <cell r="K6087">
            <v>3.68</v>
          </cell>
          <cell r="L6087">
            <v>18.142399999999999</v>
          </cell>
        </row>
        <row r="6088">
          <cell r="D6088">
            <v>0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  <cell r="J6088">
            <v>0</v>
          </cell>
          <cell r="K6088">
            <v>0</v>
          </cell>
          <cell r="L6088">
            <v>0</v>
          </cell>
        </row>
        <row r="6089">
          <cell r="D6089">
            <v>0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  <cell r="J6089">
            <v>0</v>
          </cell>
          <cell r="K6089">
            <v>0</v>
          </cell>
          <cell r="L6089">
            <v>0</v>
          </cell>
        </row>
        <row r="6090">
          <cell r="D6090">
            <v>0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  <cell r="J6090">
            <v>0</v>
          </cell>
          <cell r="K6090">
            <v>0</v>
          </cell>
          <cell r="L6090">
            <v>0</v>
          </cell>
        </row>
        <row r="6091">
          <cell r="D6091">
            <v>0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  <cell r="J6091">
            <v>0</v>
          </cell>
          <cell r="K6091">
            <v>0</v>
          </cell>
          <cell r="L6091">
            <v>0</v>
          </cell>
        </row>
        <row r="6092">
          <cell r="D6092">
            <v>0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  <cell r="J6092">
            <v>0</v>
          </cell>
          <cell r="K6092">
            <v>0</v>
          </cell>
          <cell r="L6092">
            <v>0</v>
          </cell>
        </row>
        <row r="6093">
          <cell r="D6093">
            <v>0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  <cell r="J6093">
            <v>0</v>
          </cell>
          <cell r="K6093">
            <v>0</v>
          </cell>
          <cell r="L6093">
            <v>0</v>
          </cell>
        </row>
        <row r="6094">
          <cell r="D6094">
            <v>0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  <cell r="J6094">
            <v>0</v>
          </cell>
          <cell r="K6094">
            <v>0</v>
          </cell>
          <cell r="L6094">
            <v>0</v>
          </cell>
        </row>
        <row r="6095">
          <cell r="D6095">
            <v>0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  <cell r="J6095">
            <v>0</v>
          </cell>
          <cell r="K6095">
            <v>0</v>
          </cell>
          <cell r="L6095">
            <v>0</v>
          </cell>
        </row>
        <row r="6096">
          <cell r="D6096">
            <v>0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  <cell r="J6096">
            <v>0</v>
          </cell>
          <cell r="K6096">
            <v>0</v>
          </cell>
          <cell r="L6096">
            <v>0</v>
          </cell>
        </row>
        <row r="6097">
          <cell r="D6097">
            <v>0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  <cell r="J6097">
            <v>0</v>
          </cell>
          <cell r="K6097">
            <v>0</v>
          </cell>
          <cell r="L6097">
            <v>0</v>
          </cell>
        </row>
        <row r="6098">
          <cell r="D6098">
            <v>0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  <cell r="J6098">
            <v>0</v>
          </cell>
          <cell r="K6098">
            <v>0</v>
          </cell>
          <cell r="L6098">
            <v>0</v>
          </cell>
        </row>
        <row r="6099">
          <cell r="D6099">
            <v>0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  <cell r="J6099">
            <v>0</v>
          </cell>
          <cell r="K6099">
            <v>0</v>
          </cell>
          <cell r="L6099">
            <v>0</v>
          </cell>
        </row>
        <row r="6100">
          <cell r="D6100">
            <v>0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  <cell r="J6100">
            <v>0</v>
          </cell>
          <cell r="K6100">
            <v>0</v>
          </cell>
          <cell r="L6100">
            <v>0</v>
          </cell>
        </row>
        <row r="6101">
          <cell r="D6101">
            <v>0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  <cell r="J6101">
            <v>0</v>
          </cell>
          <cell r="K6101">
            <v>0</v>
          </cell>
          <cell r="L6101">
            <v>0</v>
          </cell>
        </row>
        <row r="6102">
          <cell r="D6102">
            <v>0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  <cell r="J6102">
            <v>0</v>
          </cell>
          <cell r="K6102">
            <v>0</v>
          </cell>
          <cell r="L6102">
            <v>0</v>
          </cell>
        </row>
        <row r="6103">
          <cell r="D6103">
            <v>0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  <cell r="J6103">
            <v>0</v>
          </cell>
          <cell r="K6103">
            <v>0</v>
          </cell>
          <cell r="L6103">
            <v>0</v>
          </cell>
        </row>
        <row r="6104">
          <cell r="D6104">
            <v>0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  <cell r="L6104">
            <v>0</v>
          </cell>
        </row>
        <row r="6105">
          <cell r="D6105">
            <v>0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  <cell r="J6105">
            <v>0</v>
          </cell>
          <cell r="K6105">
            <v>0</v>
          </cell>
          <cell r="L6105">
            <v>0</v>
          </cell>
        </row>
        <row r="6106">
          <cell r="D6106">
            <v>0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  <cell r="J6106">
            <v>0</v>
          </cell>
          <cell r="K6106">
            <v>0</v>
          </cell>
          <cell r="L6106">
            <v>0</v>
          </cell>
        </row>
        <row r="6107">
          <cell r="D6107">
            <v>0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  <cell r="J6107">
            <v>0</v>
          </cell>
          <cell r="K6107">
            <v>0</v>
          </cell>
          <cell r="L6107">
            <v>0</v>
          </cell>
        </row>
        <row r="6108">
          <cell r="D6108">
            <v>0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  <cell r="J6108">
            <v>0</v>
          </cell>
          <cell r="K6108">
            <v>0</v>
          </cell>
          <cell r="L6108">
            <v>0</v>
          </cell>
        </row>
        <row r="6109">
          <cell r="D6109">
            <v>0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  <cell r="J6109">
            <v>0</v>
          </cell>
          <cell r="K6109">
            <v>0</v>
          </cell>
          <cell r="L6109">
            <v>0</v>
          </cell>
        </row>
        <row r="6110">
          <cell r="D6110">
            <v>0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  <cell r="J6110">
            <v>0</v>
          </cell>
          <cell r="K6110">
            <v>0</v>
          </cell>
          <cell r="L6110">
            <v>0</v>
          </cell>
        </row>
        <row r="6111">
          <cell r="F6111" t="str">
            <v>TOTAL (C/taxa):</v>
          </cell>
          <cell r="I6111">
            <v>0.97463021557181506</v>
          </cell>
          <cell r="J6111">
            <v>3.0733574999999997</v>
          </cell>
          <cell r="L6111">
            <v>16593.30906</v>
          </cell>
        </row>
        <row r="6112">
          <cell r="F6112" t="str">
            <v>BDI (%) EMPREITADA:</v>
          </cell>
          <cell r="I6112">
            <v>0.45</v>
          </cell>
          <cell r="J6112">
            <v>0</v>
          </cell>
          <cell r="L6112">
            <v>0.34189500000138651</v>
          </cell>
        </row>
        <row r="6113">
          <cell r="F6113" t="str">
            <v>BDI (%) EQUIPAMENTOS:</v>
          </cell>
          <cell r="I6113">
            <v>0.45</v>
          </cell>
          <cell r="J6113">
            <v>7.0000000000000007E-2</v>
          </cell>
        </row>
        <row r="6114">
          <cell r="F6114" t="str">
            <v>BDI (%) MÃO DE OBRA:</v>
          </cell>
          <cell r="I6114">
            <v>0.45</v>
          </cell>
          <cell r="J6114">
            <v>0.01</v>
          </cell>
        </row>
        <row r="6115">
          <cell r="F6115" t="str">
            <v>BDI (%) MATERIAL:</v>
          </cell>
          <cell r="J6115">
            <v>0</v>
          </cell>
        </row>
        <row r="6116">
          <cell r="F6116" t="str">
            <v>TOTAL TAXA:</v>
          </cell>
          <cell r="I6116">
            <v>2.5369784428184883E-2</v>
          </cell>
          <cell r="J6116">
            <v>0.08</v>
          </cell>
        </row>
        <row r="6117">
          <cell r="C6117" t="str">
            <v>PREÇO TOTAL (c/ taxa):</v>
          </cell>
          <cell r="I6117">
            <v>1</v>
          </cell>
          <cell r="J6117">
            <v>3.1533574999999998</v>
          </cell>
        </row>
        <row r="6118">
          <cell r="C6118" t="str">
            <v>Obs.</v>
          </cell>
        </row>
        <row r="6122">
          <cell r="C6122" t="str">
            <v>cód - serv</v>
          </cell>
          <cell r="D6122" t="str">
            <v>Descrição</v>
          </cell>
          <cell r="F6122" t="str">
            <v>unidade</v>
          </cell>
          <cell r="G6122" t="str">
            <v>Quantidade do Serviço</v>
          </cell>
          <cell r="I6122" t="str">
            <v>Valor Unitario do Serviço</v>
          </cell>
          <cell r="K6122" t="str">
            <v>Valor Total</v>
          </cell>
        </row>
        <row r="6123">
          <cell r="C6123">
            <v>371545</v>
          </cell>
          <cell r="D6123" t="str">
            <v>ASFÁLTICA PARA TRÁFEGO MÉDIO - CONCRETO BETUMINOSO USINADO A QUENTE - CAPA DE ROLAMENTO</v>
          </cell>
          <cell r="E6123" t="e">
            <v>#NAME?</v>
          </cell>
          <cell r="F6123" t="str">
            <v>M3</v>
          </cell>
          <cell r="G6123">
            <v>263.10000000000002</v>
          </cell>
          <cell r="I6123">
            <v>968.80522555000005</v>
          </cell>
          <cell r="K6123">
            <v>254892.65484220503</v>
          </cell>
        </row>
        <row r="6125">
          <cell r="C6125" t="str">
            <v>cód - comp.</v>
          </cell>
          <cell r="D6125" t="str">
            <v>componentes</v>
          </cell>
          <cell r="E6125" t="str">
            <v>desig.</v>
          </cell>
          <cell r="F6125" t="str">
            <v>unidade</v>
          </cell>
          <cell r="G6125" t="str">
            <v>coef.</v>
          </cell>
          <cell r="H6125" t="str">
            <v>Valor Unitário</v>
          </cell>
          <cell r="I6125" t="str">
            <v>Valor unit. c/ BDI</v>
          </cell>
          <cell r="J6125" t="str">
            <v>Custo p/ Serv. X comp</v>
          </cell>
          <cell r="K6125" t="str">
            <v>Quant. Total x comp.</v>
          </cell>
          <cell r="L6125" t="str">
            <v>Quant. Total x comp.</v>
          </cell>
        </row>
        <row r="6126">
          <cell r="C6126">
            <v>3000686</v>
          </cell>
          <cell r="D6126" t="str">
            <v>LOCACAO DE ROLO COMPACTAD.LISO</v>
          </cell>
          <cell r="E6126" t="str">
            <v>EQ.</v>
          </cell>
          <cell r="F6126" t="str">
            <v>h</v>
          </cell>
          <cell r="G6126">
            <v>1.8800000000000001E-2</v>
          </cell>
          <cell r="H6126">
            <v>116.63</v>
          </cell>
          <cell r="I6126">
            <v>169.11349999999999</v>
          </cell>
          <cell r="J6126">
            <v>3.1793337999999998</v>
          </cell>
          <cell r="K6126">
            <v>4.95</v>
          </cell>
          <cell r="L6126">
            <v>837.11182499999995</v>
          </cell>
        </row>
        <row r="6127">
          <cell r="C6127">
            <v>3000689</v>
          </cell>
          <cell r="D6127" t="str">
            <v>LOCACAO DE TRATOR COM GRADE</v>
          </cell>
          <cell r="E6127" t="str">
            <v>EQ.</v>
          </cell>
          <cell r="F6127" t="str">
            <v>h</v>
          </cell>
          <cell r="G6127">
            <v>7.7000000000000002E-3</v>
          </cell>
          <cell r="H6127">
            <v>66.23</v>
          </cell>
          <cell r="I6127">
            <v>96.033500000000004</v>
          </cell>
          <cell r="J6127">
            <v>0.73945795000000003</v>
          </cell>
          <cell r="K6127">
            <v>2.0299999999999998</v>
          </cell>
          <cell r="L6127">
            <v>194.94800499999999</v>
          </cell>
        </row>
        <row r="6128">
          <cell r="C6128">
            <v>3000702</v>
          </cell>
          <cell r="D6128" t="str">
            <v>Fornecimento de mão de obra - servente</v>
          </cell>
          <cell r="E6128" t="str">
            <v>M.O.</v>
          </cell>
          <cell r="F6128" t="str">
            <v>h</v>
          </cell>
          <cell r="G6128">
            <v>0.25600000000000001</v>
          </cell>
          <cell r="H6128">
            <v>11.02</v>
          </cell>
          <cell r="I6128">
            <v>15.978999999999999</v>
          </cell>
          <cell r="J6128">
            <v>4.090624</v>
          </cell>
          <cell r="K6128">
            <v>67.349999999999994</v>
          </cell>
          <cell r="L6128">
            <v>1076.1856499999999</v>
          </cell>
        </row>
        <row r="6129">
          <cell r="C6129">
            <v>3001598</v>
          </cell>
          <cell r="D6129" t="str">
            <v>Forn.concreto betuminoso usinado quente</v>
          </cell>
          <cell r="E6129" t="str">
            <v>MAT.</v>
          </cell>
          <cell r="F6129" t="str">
            <v>m3</v>
          </cell>
          <cell r="G6129">
            <v>1.1000000000000001</v>
          </cell>
          <cell r="H6129">
            <v>864</v>
          </cell>
          <cell r="I6129">
            <v>864</v>
          </cell>
          <cell r="J6129">
            <v>950.40000000000009</v>
          </cell>
          <cell r="K6129">
            <v>289.41000000000003</v>
          </cell>
          <cell r="L6129">
            <v>250050.24000000002</v>
          </cell>
        </row>
        <row r="6130">
          <cell r="C6130" t="str">
            <v>M1134</v>
          </cell>
          <cell r="D6130" t="str">
            <v>VASSOURA MEÂNICA REBOCÁVEL</v>
          </cell>
          <cell r="E6130" t="str">
            <v>EQ.</v>
          </cell>
          <cell r="F6130" t="str">
            <v>h</v>
          </cell>
          <cell r="G6130">
            <v>7.7000000000000002E-3</v>
          </cell>
          <cell r="H6130">
            <v>3.83</v>
          </cell>
          <cell r="I6130">
            <v>5.5534999999999997</v>
          </cell>
          <cell r="J6130">
            <v>4.276195E-2</v>
          </cell>
          <cell r="K6130">
            <v>2.0299999999999998</v>
          </cell>
          <cell r="L6130">
            <v>11.273604999999998</v>
          </cell>
        </row>
        <row r="6131">
          <cell r="C6131" t="str">
            <v>M1136</v>
          </cell>
          <cell r="D6131" t="str">
            <v>Rolo Compactador De Pneus Autoprop.- 21T (97 Kw)</v>
          </cell>
          <cell r="E6131" t="str">
            <v>EQ.</v>
          </cell>
          <cell r="F6131" t="str">
            <v>h</v>
          </cell>
          <cell r="G6131">
            <v>1.8499999999999999E-2</v>
          </cell>
          <cell r="H6131">
            <v>107.52</v>
          </cell>
          <cell r="I6131">
            <v>155.904</v>
          </cell>
          <cell r="J6131">
            <v>2.8842239999999997</v>
          </cell>
          <cell r="K6131">
            <v>4.87</v>
          </cell>
          <cell r="L6131">
            <v>759.25247999999999</v>
          </cell>
        </row>
        <row r="6132">
          <cell r="C6132" t="str">
            <v>M1137</v>
          </cell>
          <cell r="D6132" t="str">
            <v>GREIDISTA</v>
          </cell>
          <cell r="E6132" t="str">
            <v>M.O.</v>
          </cell>
          <cell r="F6132" t="str">
            <v>h</v>
          </cell>
          <cell r="G6132">
            <v>0.128</v>
          </cell>
          <cell r="H6132">
            <v>13.64</v>
          </cell>
          <cell r="I6132">
            <v>19.777999999999999</v>
          </cell>
          <cell r="J6132">
            <v>2.5315840000000001</v>
          </cell>
          <cell r="K6132">
            <v>33.68</v>
          </cell>
          <cell r="L6132">
            <v>666.12303999999995</v>
          </cell>
        </row>
        <row r="6133">
          <cell r="C6133" t="str">
            <v>M1138</v>
          </cell>
          <cell r="D6133" t="str">
            <v>Vibroacabadora de Asfalto - sobre Esteiras (74 kW)</v>
          </cell>
          <cell r="E6133" t="str">
            <v>EQ.</v>
          </cell>
          <cell r="F6133" t="str">
            <v>h</v>
          </cell>
          <cell r="G6133">
            <v>2.5700000000000001E-2</v>
          </cell>
          <cell r="H6133">
            <v>132.49</v>
          </cell>
          <cell r="I6133">
            <v>192.1105</v>
          </cell>
          <cell r="J6133">
            <v>4.9372398500000001</v>
          </cell>
          <cell r="K6133">
            <v>6.76</v>
          </cell>
          <cell r="L6133">
            <v>1298.66698</v>
          </cell>
        </row>
        <row r="6134">
          <cell r="D6134">
            <v>0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  <cell r="J6134">
            <v>0</v>
          </cell>
          <cell r="K6134">
            <v>0</v>
          </cell>
          <cell r="L6134">
            <v>0</v>
          </cell>
        </row>
        <row r="6135">
          <cell r="D6135">
            <v>0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  <cell r="J6135">
            <v>0</v>
          </cell>
          <cell r="K6135">
            <v>0</v>
          </cell>
          <cell r="L6135">
            <v>0</v>
          </cell>
        </row>
        <row r="6136">
          <cell r="D6136">
            <v>0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  <cell r="J6136">
            <v>0</v>
          </cell>
          <cell r="K6136">
            <v>0</v>
          </cell>
          <cell r="L6136">
            <v>0</v>
          </cell>
        </row>
        <row r="6137">
          <cell r="D6137">
            <v>0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  <cell r="J6137">
            <v>0</v>
          </cell>
          <cell r="K6137">
            <v>0</v>
          </cell>
          <cell r="L6137">
            <v>0</v>
          </cell>
        </row>
        <row r="6138">
          <cell r="D6138">
            <v>0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  <cell r="J6138">
            <v>0</v>
          </cell>
          <cell r="K6138">
            <v>0</v>
          </cell>
          <cell r="L6138">
            <v>0</v>
          </cell>
        </row>
        <row r="6139">
          <cell r="D6139">
            <v>0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  <cell r="J6139">
            <v>0</v>
          </cell>
          <cell r="K6139">
            <v>0</v>
          </cell>
          <cell r="L6139">
            <v>0</v>
          </cell>
        </row>
        <row r="6140">
          <cell r="D6140">
            <v>0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  <cell r="J6140">
            <v>0</v>
          </cell>
          <cell r="K6140">
            <v>0</v>
          </cell>
          <cell r="L6140">
            <v>0</v>
          </cell>
        </row>
        <row r="6141">
          <cell r="D6141">
            <v>0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  <cell r="J6141">
            <v>0</v>
          </cell>
          <cell r="K6141">
            <v>0</v>
          </cell>
          <cell r="L6141">
            <v>0</v>
          </cell>
        </row>
        <row r="6142">
          <cell r="D6142">
            <v>0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  <cell r="J6142">
            <v>0</v>
          </cell>
          <cell r="K6142">
            <v>0</v>
          </cell>
          <cell r="L6142">
            <v>0</v>
          </cell>
        </row>
        <row r="6143">
          <cell r="D6143">
            <v>0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  <cell r="J6143">
            <v>0</v>
          </cell>
          <cell r="K6143">
            <v>0</v>
          </cell>
          <cell r="L6143">
            <v>0</v>
          </cell>
        </row>
        <row r="6144">
          <cell r="D6144">
            <v>0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  <cell r="J6144">
            <v>0</v>
          </cell>
          <cell r="K6144">
            <v>0</v>
          </cell>
          <cell r="L6144">
            <v>0</v>
          </cell>
        </row>
        <row r="6145">
          <cell r="D6145">
            <v>0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  <cell r="J6145">
            <v>0</v>
          </cell>
          <cell r="K6145">
            <v>0</v>
          </cell>
          <cell r="L6145">
            <v>0</v>
          </cell>
        </row>
        <row r="6146">
          <cell r="D6146">
            <v>0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  <cell r="J6146">
            <v>0</v>
          </cell>
          <cell r="K6146">
            <v>0</v>
          </cell>
          <cell r="L6146">
            <v>0</v>
          </cell>
        </row>
        <row r="6147">
          <cell r="D6147">
            <v>0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  <cell r="J6147">
            <v>0</v>
          </cell>
          <cell r="K6147">
            <v>0</v>
          </cell>
          <cell r="L6147">
            <v>0</v>
          </cell>
        </row>
        <row r="6148">
          <cell r="D6148">
            <v>0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  <cell r="J6148">
            <v>0</v>
          </cell>
          <cell r="K6148">
            <v>0</v>
          </cell>
          <cell r="L6148">
            <v>0</v>
          </cell>
        </row>
        <row r="6149">
          <cell r="D6149">
            <v>0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  <cell r="J6149">
            <v>0</v>
          </cell>
          <cell r="K6149">
            <v>0</v>
          </cell>
          <cell r="L6149">
            <v>0</v>
          </cell>
        </row>
        <row r="6150">
          <cell r="D6150">
            <v>0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  <cell r="J6150">
            <v>0</v>
          </cell>
          <cell r="K6150">
            <v>0</v>
          </cell>
          <cell r="L6150">
            <v>0</v>
          </cell>
        </row>
        <row r="6151">
          <cell r="D6151">
            <v>0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  <cell r="J6151">
            <v>0</v>
          </cell>
          <cell r="K6151">
            <v>0</v>
          </cell>
          <cell r="L6151">
            <v>0</v>
          </cell>
        </row>
        <row r="6152">
          <cell r="D6152">
            <v>0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  <cell r="J6152">
            <v>0</v>
          </cell>
          <cell r="K6152">
            <v>0</v>
          </cell>
          <cell r="L6152">
            <v>0</v>
          </cell>
        </row>
        <row r="6153">
          <cell r="D6153">
            <v>0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  <cell r="J6153">
            <v>0</v>
          </cell>
          <cell r="K6153">
            <v>0</v>
          </cell>
          <cell r="L6153">
            <v>0</v>
          </cell>
        </row>
        <row r="6154">
          <cell r="D6154">
            <v>0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  <cell r="J6154">
            <v>0</v>
          </cell>
          <cell r="K6154">
            <v>0</v>
          </cell>
          <cell r="L6154">
            <v>0</v>
          </cell>
        </row>
        <row r="6155">
          <cell r="F6155" t="str">
            <v>TOTAL (C/taxa):</v>
          </cell>
          <cell r="I6155">
            <v>0.99145339044254299</v>
          </cell>
          <cell r="J6155">
            <v>960.52522555000007</v>
          </cell>
          <cell r="L6155">
            <v>254893.80158500004</v>
          </cell>
        </row>
        <row r="6156">
          <cell r="F6156" t="str">
            <v>BDI (%) EMPREITADA:</v>
          </cell>
          <cell r="I6156">
            <v>0.45</v>
          </cell>
          <cell r="J6156">
            <v>0</v>
          </cell>
          <cell r="L6156">
            <v>1.14674279501196</v>
          </cell>
        </row>
        <row r="6157">
          <cell r="F6157" t="str">
            <v>BDI (%) EQUIPAMENTOS:</v>
          </cell>
          <cell r="I6157">
            <v>0.45</v>
          </cell>
          <cell r="J6157">
            <v>5.3</v>
          </cell>
        </row>
        <row r="6158">
          <cell r="F6158" t="str">
            <v>BDI (%) MÃO DE OBRA:</v>
          </cell>
          <cell r="I6158">
            <v>0.45</v>
          </cell>
          <cell r="J6158">
            <v>2.98</v>
          </cell>
        </row>
        <row r="6159">
          <cell r="F6159" t="str">
            <v>BDI (%) MATERIAL:</v>
          </cell>
          <cell r="I6159">
            <v>0</v>
          </cell>
          <cell r="J6159">
            <v>0</v>
          </cell>
        </row>
        <row r="6160">
          <cell r="F6160" t="str">
            <v>TOTAL TAXA:</v>
          </cell>
          <cell r="I6160">
            <v>8.5466095574570876E-3</v>
          </cell>
          <cell r="J6160">
            <v>8.2799999999999994</v>
          </cell>
        </row>
        <row r="6161">
          <cell r="C6161" t="str">
            <v>PREÇO TOTAL (c/ taxa):</v>
          </cell>
          <cell r="I6161">
            <v>1</v>
          </cell>
          <cell r="J6161">
            <v>968.80522555000005</v>
          </cell>
        </row>
        <row r="6162">
          <cell r="C6162" t="str">
            <v>Obs.</v>
          </cell>
        </row>
        <row r="6166">
          <cell r="C6166" t="str">
            <v>cód - serv</v>
          </cell>
          <cell r="D6166" t="str">
            <v>Descrição</v>
          </cell>
          <cell r="F6166" t="str">
            <v>unidade</v>
          </cell>
          <cell r="G6166" t="str">
            <v>Quantidade do Serviço</v>
          </cell>
          <cell r="I6166" t="str">
            <v>Valor Unitario do Serviço</v>
          </cell>
          <cell r="K6166" t="str">
            <v>Valor Total</v>
          </cell>
        </row>
        <row r="6167">
          <cell r="C6167">
            <v>376010</v>
          </cell>
          <cell r="D6167" t="str">
            <v xml:space="preserve">PASSEIO EM CONCRETO, ESPESSURA = 4,0 CM </v>
          </cell>
          <cell r="E6167" t="e">
            <v>#NAME?</v>
          </cell>
          <cell r="F6167" t="str">
            <v>M2</v>
          </cell>
          <cell r="G6167">
            <v>20749.5</v>
          </cell>
          <cell r="I6167">
            <v>43.449100000000001</v>
          </cell>
          <cell r="K6167">
            <v>901547.10045000003</v>
          </cell>
        </row>
        <row r="6169">
          <cell r="C6169" t="str">
            <v>cód - comp.</v>
          </cell>
          <cell r="D6169" t="str">
            <v>componentes</v>
          </cell>
          <cell r="E6169" t="str">
            <v>desig.</v>
          </cell>
          <cell r="F6169" t="str">
            <v>unidade</v>
          </cell>
          <cell r="G6169" t="str">
            <v>coef.</v>
          </cell>
          <cell r="H6169" t="str">
            <v>Valor Unitário</v>
          </cell>
          <cell r="I6169" t="str">
            <v>Valor unit. c/ BDI</v>
          </cell>
          <cell r="J6169" t="str">
            <v>Custo p/ Serv. X comp</v>
          </cell>
          <cell r="K6169" t="str">
            <v>Quant. Total x comp.</v>
          </cell>
          <cell r="L6169" t="str">
            <v>Quant. Total x comp.</v>
          </cell>
        </row>
        <row r="6170">
          <cell r="C6170">
            <v>1008617</v>
          </cell>
          <cell r="D6170" t="str">
            <v>Sarrafo 1.5X10Cm</v>
          </cell>
          <cell r="E6170" t="str">
            <v>MAT.</v>
          </cell>
          <cell r="F6170" t="str">
            <v>m</v>
          </cell>
          <cell r="G6170">
            <v>2</v>
          </cell>
          <cell r="H6170">
            <v>0.96</v>
          </cell>
          <cell r="I6170">
            <v>0.96</v>
          </cell>
          <cell r="J6170">
            <v>1.92</v>
          </cell>
          <cell r="K6170">
            <v>41499</v>
          </cell>
          <cell r="L6170">
            <v>39839.040000000001</v>
          </cell>
        </row>
        <row r="6171">
          <cell r="C6171">
            <v>3000700</v>
          </cell>
          <cell r="D6171" t="str">
            <v>Fornecimento de mão de obra - carpinteiro</v>
          </cell>
          <cell r="E6171" t="str">
            <v>M.O.</v>
          </cell>
          <cell r="F6171" t="str">
            <v>h</v>
          </cell>
          <cell r="G6171">
            <v>0.1</v>
          </cell>
          <cell r="H6171">
            <v>13.64</v>
          </cell>
          <cell r="I6171">
            <v>19.777999999999999</v>
          </cell>
          <cell r="J6171">
            <v>1.9778</v>
          </cell>
          <cell r="K6171">
            <v>2074.9499999999998</v>
          </cell>
          <cell r="L6171">
            <v>41038.361099999995</v>
          </cell>
        </row>
        <row r="6172">
          <cell r="C6172">
            <v>3000701</v>
          </cell>
          <cell r="D6172" t="str">
            <v>Fornecimento de mão de obra - pedreiro</v>
          </cell>
          <cell r="E6172" t="str">
            <v>M.O.</v>
          </cell>
          <cell r="F6172" t="str">
            <v>h</v>
          </cell>
          <cell r="G6172">
            <v>0.35</v>
          </cell>
          <cell r="H6172">
            <v>13.64</v>
          </cell>
          <cell r="I6172">
            <v>19.777999999999999</v>
          </cell>
          <cell r="J6172">
            <v>6.922299999999999</v>
          </cell>
          <cell r="K6172">
            <v>7262.33</v>
          </cell>
          <cell r="L6172">
            <v>143634.36273999998</v>
          </cell>
        </row>
        <row r="6173">
          <cell r="C6173">
            <v>3000702</v>
          </cell>
          <cell r="D6173" t="str">
            <v>Fornecimento de mão de obra - servente</v>
          </cell>
          <cell r="E6173" t="str">
            <v>M.O.</v>
          </cell>
          <cell r="F6173" t="str">
            <v>h</v>
          </cell>
          <cell r="G6173">
            <v>1</v>
          </cell>
          <cell r="H6173">
            <v>11.02</v>
          </cell>
          <cell r="I6173">
            <v>15.978999999999999</v>
          </cell>
          <cell r="J6173">
            <v>15.978999999999999</v>
          </cell>
          <cell r="K6173">
            <v>20749.5</v>
          </cell>
          <cell r="L6173">
            <v>331556.26049999997</v>
          </cell>
        </row>
        <row r="6174">
          <cell r="C6174">
            <v>3001494</v>
          </cell>
          <cell r="D6174" t="str">
            <v>Concreto FCK 15,0 MPA - Slump 8 + - 2 NBR7212 e NBR12655</v>
          </cell>
          <cell r="E6174" t="str">
            <v>MAT.</v>
          </cell>
          <cell r="F6174" t="str">
            <v>m3</v>
          </cell>
          <cell r="G6174">
            <v>4.4999999999999998E-2</v>
          </cell>
          <cell r="H6174">
            <v>370</v>
          </cell>
          <cell r="I6174">
            <v>370</v>
          </cell>
          <cell r="J6174">
            <v>16.649999999999999</v>
          </cell>
          <cell r="K6174">
            <v>933.73</v>
          </cell>
          <cell r="L6174">
            <v>345480.10000000003</v>
          </cell>
        </row>
        <row r="6175">
          <cell r="D6175">
            <v>0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  <cell r="J6175">
            <v>0</v>
          </cell>
          <cell r="K6175">
            <v>0</v>
          </cell>
          <cell r="L6175">
            <v>0</v>
          </cell>
        </row>
        <row r="6176">
          <cell r="D6176">
            <v>0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  <cell r="J6176">
            <v>0</v>
          </cell>
          <cell r="K6176">
            <v>0</v>
          </cell>
          <cell r="L6176">
            <v>0</v>
          </cell>
        </row>
        <row r="6177">
          <cell r="D6177">
            <v>0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  <cell r="J6177">
            <v>0</v>
          </cell>
          <cell r="K6177">
            <v>0</v>
          </cell>
          <cell r="L6177">
            <v>0</v>
          </cell>
        </row>
        <row r="6178">
          <cell r="D6178">
            <v>0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  <cell r="J6178">
            <v>0</v>
          </cell>
          <cell r="K6178">
            <v>0</v>
          </cell>
          <cell r="L6178">
            <v>0</v>
          </cell>
        </row>
        <row r="6179">
          <cell r="D6179">
            <v>0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  <cell r="J6179">
            <v>0</v>
          </cell>
          <cell r="K6179">
            <v>0</v>
          </cell>
          <cell r="L6179">
            <v>0</v>
          </cell>
        </row>
        <row r="6180">
          <cell r="D6180">
            <v>0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  <cell r="J6180">
            <v>0</v>
          </cell>
          <cell r="K6180">
            <v>0</v>
          </cell>
          <cell r="L6180">
            <v>0</v>
          </cell>
        </row>
        <row r="6181">
          <cell r="D6181">
            <v>0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  <cell r="J6181">
            <v>0</v>
          </cell>
          <cell r="K6181">
            <v>0</v>
          </cell>
          <cell r="L6181">
            <v>0</v>
          </cell>
        </row>
        <row r="6182">
          <cell r="D6182">
            <v>0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  <cell r="J6182">
            <v>0</v>
          </cell>
          <cell r="K6182">
            <v>0</v>
          </cell>
          <cell r="L6182">
            <v>0</v>
          </cell>
        </row>
        <row r="6183">
          <cell r="D6183">
            <v>0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  <cell r="J6183">
            <v>0</v>
          </cell>
          <cell r="K6183">
            <v>0</v>
          </cell>
          <cell r="L6183">
            <v>0</v>
          </cell>
        </row>
        <row r="6184">
          <cell r="D6184">
            <v>0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  <cell r="J6184">
            <v>0</v>
          </cell>
          <cell r="K6184">
            <v>0</v>
          </cell>
          <cell r="L6184">
            <v>0</v>
          </cell>
        </row>
        <row r="6185">
          <cell r="D6185">
            <v>0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  <cell r="J6185">
            <v>0</v>
          </cell>
          <cell r="K6185">
            <v>0</v>
          </cell>
          <cell r="L6185">
            <v>0</v>
          </cell>
        </row>
        <row r="6186">
          <cell r="D6186">
            <v>0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  <cell r="J6186">
            <v>0</v>
          </cell>
          <cell r="K6186">
            <v>0</v>
          </cell>
          <cell r="L6186">
            <v>0</v>
          </cell>
        </row>
        <row r="6187">
          <cell r="D6187">
            <v>0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  <cell r="J6187">
            <v>0</v>
          </cell>
          <cell r="K6187">
            <v>0</v>
          </cell>
          <cell r="L6187">
            <v>0</v>
          </cell>
        </row>
        <row r="6188">
          <cell r="D6188">
            <v>0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  <cell r="J6188">
            <v>0</v>
          </cell>
          <cell r="K6188">
            <v>0</v>
          </cell>
          <cell r="L6188">
            <v>0</v>
          </cell>
        </row>
        <row r="6189">
          <cell r="D6189">
            <v>0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  <cell r="L6189">
            <v>0</v>
          </cell>
        </row>
        <row r="6190">
          <cell r="D6190">
            <v>0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  <cell r="J6190">
            <v>0</v>
          </cell>
          <cell r="K6190">
            <v>0</v>
          </cell>
          <cell r="L6190">
            <v>0</v>
          </cell>
        </row>
        <row r="6191">
          <cell r="D6191">
            <v>0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  <cell r="J6191">
            <v>0</v>
          </cell>
          <cell r="K6191">
            <v>0</v>
          </cell>
          <cell r="L6191">
            <v>0</v>
          </cell>
        </row>
        <row r="6192">
          <cell r="D6192">
            <v>0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  <cell r="J6192">
            <v>0</v>
          </cell>
          <cell r="K6192">
            <v>0</v>
          </cell>
          <cell r="L6192">
            <v>0</v>
          </cell>
        </row>
        <row r="6193">
          <cell r="D6193">
            <v>0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  <cell r="J6193">
            <v>0</v>
          </cell>
          <cell r="K6193">
            <v>0</v>
          </cell>
          <cell r="L6193">
            <v>0</v>
          </cell>
        </row>
        <row r="6194">
          <cell r="D6194">
            <v>0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  <cell r="J6194">
            <v>0</v>
          </cell>
          <cell r="K6194">
            <v>0</v>
          </cell>
          <cell r="L6194">
            <v>0</v>
          </cell>
        </row>
        <row r="6195">
          <cell r="D6195">
            <v>0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  <cell r="J6195">
            <v>0</v>
          </cell>
          <cell r="K6195">
            <v>0</v>
          </cell>
          <cell r="L6195">
            <v>0</v>
          </cell>
        </row>
        <row r="6196">
          <cell r="D6196">
            <v>0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  <cell r="J6196">
            <v>0</v>
          </cell>
          <cell r="K6196">
            <v>0</v>
          </cell>
          <cell r="L6196">
            <v>0</v>
          </cell>
        </row>
        <row r="6197">
          <cell r="D6197">
            <v>0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  <cell r="J6197">
            <v>0</v>
          </cell>
          <cell r="K6197">
            <v>0</v>
          </cell>
          <cell r="L6197">
            <v>0</v>
          </cell>
        </row>
        <row r="6198">
          <cell r="D6198">
            <v>0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  <cell r="J6198">
            <v>0</v>
          </cell>
          <cell r="K6198">
            <v>0</v>
          </cell>
          <cell r="L6198">
            <v>0</v>
          </cell>
        </row>
        <row r="6199">
          <cell r="F6199" t="str">
            <v>TOTAL (C/taxa):</v>
          </cell>
          <cell r="I6199">
            <v>0.74222711172383316</v>
          </cell>
          <cell r="J6199">
            <v>32.249099999999999</v>
          </cell>
          <cell r="L6199">
            <v>901548.1243400001</v>
          </cell>
        </row>
        <row r="6200">
          <cell r="F6200" t="str">
            <v>BDI (%) EMPREITADA:</v>
          </cell>
          <cell r="I6200">
            <v>0.45</v>
          </cell>
          <cell r="J6200">
            <v>0</v>
          </cell>
          <cell r="L6200">
            <v>1.0238900000695139</v>
          </cell>
        </row>
        <row r="6201">
          <cell r="F6201" t="str">
            <v>BDI (%) EQUIPAMENTOS:</v>
          </cell>
          <cell r="I6201">
            <v>0.45</v>
          </cell>
          <cell r="J6201">
            <v>0</v>
          </cell>
        </row>
        <row r="6202">
          <cell r="F6202" t="str">
            <v>BDI (%) MÃO DE OBRA:</v>
          </cell>
          <cell r="I6202">
            <v>0.45</v>
          </cell>
          <cell r="J6202">
            <v>11.2</v>
          </cell>
        </row>
        <row r="6203">
          <cell r="F6203" t="str">
            <v>BDI (%) MATERIAL:</v>
          </cell>
          <cell r="J6203">
            <v>0</v>
          </cell>
        </row>
        <row r="6204">
          <cell r="F6204" t="str">
            <v>TOTAL TAXA:</v>
          </cell>
          <cell r="I6204">
            <v>0.25777288827616679</v>
          </cell>
          <cell r="J6204">
            <v>11.2</v>
          </cell>
        </row>
        <row r="6205">
          <cell r="C6205" t="str">
            <v>PREÇO TOTAL (c/ taxa):</v>
          </cell>
          <cell r="I6205">
            <v>1</v>
          </cell>
          <cell r="J6205">
            <v>43.449100000000001</v>
          </cell>
        </row>
        <row r="6206">
          <cell r="C6206" t="str">
            <v>Obs.</v>
          </cell>
        </row>
        <row r="6210">
          <cell r="C6210" t="str">
            <v>cód - serv</v>
          </cell>
          <cell r="D6210" t="str">
            <v>Descrição</v>
          </cell>
          <cell r="F6210" t="str">
            <v>unidade</v>
          </cell>
          <cell r="G6210" t="str">
            <v>Quantidade do Serviço</v>
          </cell>
          <cell r="I6210" t="str">
            <v>Valor Unitario do Serviço</v>
          </cell>
          <cell r="K6210" t="str">
            <v>Valor Total</v>
          </cell>
        </row>
        <row r="6211">
          <cell r="C6211">
            <v>377005</v>
          </cell>
          <cell r="D6211" t="str">
            <v>GUIAS E SARJETAS EXTRUSADAS - COM 45 CM DE LARGURA</v>
          </cell>
          <cell r="E6211" t="e">
            <v>#NAME?</v>
          </cell>
          <cell r="F6211" t="str">
            <v>M</v>
          </cell>
          <cell r="G6211">
            <v>13833</v>
          </cell>
          <cell r="I6211">
            <v>51.022200000000005</v>
          </cell>
          <cell r="K6211">
            <v>705790.09260000009</v>
          </cell>
        </row>
        <row r="6213">
          <cell r="C6213" t="str">
            <v>cód - comp.</v>
          </cell>
          <cell r="D6213" t="str">
            <v>componentes</v>
          </cell>
          <cell r="E6213" t="str">
            <v>desig.</v>
          </cell>
          <cell r="F6213" t="str">
            <v>unidade</v>
          </cell>
          <cell r="G6213" t="str">
            <v>coef.</v>
          </cell>
          <cell r="H6213" t="str">
            <v>Valor Unitário</v>
          </cell>
          <cell r="I6213" t="str">
            <v>Valor unit. c/ BDI</v>
          </cell>
          <cell r="J6213" t="str">
            <v>Custo p/ Serv. X comp</v>
          </cell>
          <cell r="K6213" t="str">
            <v>Quant. Total x comp.</v>
          </cell>
          <cell r="L6213" t="str">
            <v>Quant. Total x comp.</v>
          </cell>
        </row>
        <row r="6214">
          <cell r="C6214">
            <v>1006046</v>
          </cell>
          <cell r="D6214" t="str">
            <v>Compactador Manual De Placa Vibratória C/ Motor Diesel (3Kw)</v>
          </cell>
          <cell r="E6214" t="str">
            <v>EQ.</v>
          </cell>
          <cell r="F6214" t="str">
            <v>h</v>
          </cell>
          <cell r="G6214">
            <v>1.4999999999999999E-2</v>
          </cell>
          <cell r="H6214">
            <v>20</v>
          </cell>
          <cell r="I6214">
            <v>29</v>
          </cell>
          <cell r="J6214">
            <v>0.435</v>
          </cell>
          <cell r="K6214">
            <v>207.5</v>
          </cell>
          <cell r="L6214">
            <v>6017.5</v>
          </cell>
        </row>
        <row r="6215">
          <cell r="C6215">
            <v>3000676</v>
          </cell>
          <cell r="D6215" t="str">
            <v>Maquina Extrusora De Concreto</v>
          </cell>
          <cell r="E6215" t="str">
            <v>EQ.</v>
          </cell>
          <cell r="F6215" t="str">
            <v>h</v>
          </cell>
          <cell r="G6215">
            <v>0.04</v>
          </cell>
          <cell r="H6215">
            <v>5</v>
          </cell>
          <cell r="I6215">
            <v>7.25</v>
          </cell>
          <cell r="J6215">
            <v>0.28999999999999998</v>
          </cell>
          <cell r="K6215">
            <v>553.32000000000005</v>
          </cell>
          <cell r="L6215">
            <v>4011.57</v>
          </cell>
        </row>
        <row r="6216">
          <cell r="C6216">
            <v>3000701</v>
          </cell>
          <cell r="D6216" t="str">
            <v>Fornecimento de mão de obra - pedreiro</v>
          </cell>
          <cell r="E6216" t="str">
            <v>M.O.</v>
          </cell>
          <cell r="F6216" t="str">
            <v>h</v>
          </cell>
          <cell r="G6216">
            <v>0.2</v>
          </cell>
          <cell r="H6216">
            <v>13.64</v>
          </cell>
          <cell r="I6216">
            <v>19.777999999999999</v>
          </cell>
          <cell r="J6216">
            <v>3.9556</v>
          </cell>
          <cell r="K6216">
            <v>2766.6</v>
          </cell>
          <cell r="L6216">
            <v>54717.814799999993</v>
          </cell>
        </row>
        <row r="6217">
          <cell r="C6217">
            <v>3000702</v>
          </cell>
          <cell r="D6217" t="str">
            <v>Fornecimento de mão de obra - servente</v>
          </cell>
          <cell r="E6217" t="str">
            <v>M.O.</v>
          </cell>
          <cell r="F6217" t="str">
            <v>h</v>
          </cell>
          <cell r="G6217">
            <v>0.4</v>
          </cell>
          <cell r="H6217">
            <v>11.02</v>
          </cell>
          <cell r="I6217">
            <v>15.978999999999999</v>
          </cell>
          <cell r="J6217">
            <v>6.3916000000000004</v>
          </cell>
          <cell r="K6217">
            <v>5533.2</v>
          </cell>
          <cell r="L6217">
            <v>88415.002799999987</v>
          </cell>
        </row>
        <row r="6218">
          <cell r="C6218">
            <v>3001531</v>
          </cell>
          <cell r="D6218" t="str">
            <v>Concreto fck 21MPa guias/sarj.estrusadas NBR7212 e NBR12655</v>
          </cell>
          <cell r="E6218" t="str">
            <v>MAT.</v>
          </cell>
          <cell r="F6218" t="str">
            <v>m3</v>
          </cell>
          <cell r="G6218">
            <v>9.4E-2</v>
          </cell>
          <cell r="H6218">
            <v>425</v>
          </cell>
          <cell r="I6218">
            <v>425</v>
          </cell>
          <cell r="J6218">
            <v>39.950000000000003</v>
          </cell>
          <cell r="K6218">
            <v>1300.3</v>
          </cell>
          <cell r="L6218">
            <v>552627.5</v>
          </cell>
        </row>
        <row r="6219">
          <cell r="D6219">
            <v>0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  <cell r="J6219">
            <v>0</v>
          </cell>
          <cell r="K6219">
            <v>0</v>
          </cell>
          <cell r="L6219">
            <v>0</v>
          </cell>
        </row>
        <row r="6220">
          <cell r="D6220">
            <v>0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  <cell r="J6220">
            <v>0</v>
          </cell>
          <cell r="K6220">
            <v>0</v>
          </cell>
          <cell r="L6220">
            <v>0</v>
          </cell>
        </row>
        <row r="6221">
          <cell r="D6221">
            <v>0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  <cell r="J6221">
            <v>0</v>
          </cell>
          <cell r="K6221">
            <v>0</v>
          </cell>
          <cell r="L6221">
            <v>0</v>
          </cell>
        </row>
        <row r="6222">
          <cell r="D6222">
            <v>0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  <cell r="J6222">
            <v>0</v>
          </cell>
          <cell r="K6222">
            <v>0</v>
          </cell>
          <cell r="L6222">
            <v>0</v>
          </cell>
        </row>
        <row r="6223">
          <cell r="D6223">
            <v>0</v>
          </cell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  <cell r="J6223">
            <v>0</v>
          </cell>
          <cell r="K6223">
            <v>0</v>
          </cell>
          <cell r="L6223">
            <v>0</v>
          </cell>
        </row>
        <row r="6224">
          <cell r="D6224">
            <v>0</v>
          </cell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  <cell r="J6224">
            <v>0</v>
          </cell>
          <cell r="K6224">
            <v>0</v>
          </cell>
          <cell r="L6224">
            <v>0</v>
          </cell>
        </row>
        <row r="6225">
          <cell r="D6225">
            <v>0</v>
          </cell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  <cell r="J6225">
            <v>0</v>
          </cell>
          <cell r="K6225">
            <v>0</v>
          </cell>
          <cell r="L6225">
            <v>0</v>
          </cell>
        </row>
        <row r="6226">
          <cell r="D6226">
            <v>0</v>
          </cell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  <cell r="J6226">
            <v>0</v>
          </cell>
          <cell r="K6226">
            <v>0</v>
          </cell>
          <cell r="L6226">
            <v>0</v>
          </cell>
        </row>
        <row r="6227">
          <cell r="D6227">
            <v>0</v>
          </cell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  <cell r="J6227">
            <v>0</v>
          </cell>
          <cell r="K6227">
            <v>0</v>
          </cell>
          <cell r="L6227">
            <v>0</v>
          </cell>
        </row>
        <row r="6228">
          <cell r="D6228">
            <v>0</v>
          </cell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  <cell r="L6228">
            <v>0</v>
          </cell>
        </row>
        <row r="6229">
          <cell r="D6229">
            <v>0</v>
          </cell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  <cell r="J6229">
            <v>0</v>
          </cell>
          <cell r="K6229">
            <v>0</v>
          </cell>
          <cell r="L6229">
            <v>0</v>
          </cell>
        </row>
        <row r="6230">
          <cell r="D6230">
            <v>0</v>
          </cell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  <cell r="J6230">
            <v>0</v>
          </cell>
          <cell r="K6230">
            <v>0</v>
          </cell>
          <cell r="L6230">
            <v>0</v>
          </cell>
        </row>
        <row r="6231">
          <cell r="D6231">
            <v>0</v>
          </cell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  <cell r="J6231">
            <v>0</v>
          </cell>
          <cell r="K6231">
            <v>0</v>
          </cell>
          <cell r="L6231">
            <v>0</v>
          </cell>
        </row>
        <row r="6232">
          <cell r="D6232">
            <v>0</v>
          </cell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  <cell r="J6232">
            <v>0</v>
          </cell>
          <cell r="K6232">
            <v>0</v>
          </cell>
          <cell r="L6232">
            <v>0</v>
          </cell>
        </row>
        <row r="6233">
          <cell r="D6233">
            <v>0</v>
          </cell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  <cell r="J6233">
            <v>0</v>
          </cell>
          <cell r="K6233">
            <v>0</v>
          </cell>
          <cell r="L6233">
            <v>0</v>
          </cell>
        </row>
        <row r="6234">
          <cell r="D6234">
            <v>0</v>
          </cell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  <cell r="J6234">
            <v>0</v>
          </cell>
          <cell r="K6234">
            <v>0</v>
          </cell>
          <cell r="L6234">
            <v>0</v>
          </cell>
        </row>
        <row r="6235">
          <cell r="D6235">
            <v>0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  <cell r="J6235">
            <v>0</v>
          </cell>
          <cell r="K6235">
            <v>0</v>
          </cell>
          <cell r="L6235">
            <v>0</v>
          </cell>
        </row>
        <row r="6236">
          <cell r="D6236">
            <v>0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  <cell r="J6236">
            <v>0</v>
          </cell>
          <cell r="K6236">
            <v>0</v>
          </cell>
          <cell r="L6236">
            <v>0</v>
          </cell>
        </row>
        <row r="6237">
          <cell r="D6237">
            <v>0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  <cell r="J6237">
            <v>0</v>
          </cell>
          <cell r="K6237">
            <v>0</v>
          </cell>
          <cell r="L6237">
            <v>0</v>
          </cell>
        </row>
        <row r="6238">
          <cell r="D6238">
            <v>0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  <cell r="J6238">
            <v>0</v>
          </cell>
          <cell r="K6238">
            <v>0</v>
          </cell>
          <cell r="L6238">
            <v>0</v>
          </cell>
        </row>
        <row r="6239">
          <cell r="D6239">
            <v>0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  <cell r="J6239">
            <v>0</v>
          </cell>
          <cell r="K6239">
            <v>0</v>
          </cell>
          <cell r="L6239">
            <v>0</v>
          </cell>
        </row>
        <row r="6240">
          <cell r="D6240">
            <v>0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  <cell r="J6240">
            <v>0</v>
          </cell>
          <cell r="K6240">
            <v>0</v>
          </cell>
          <cell r="L6240">
            <v>0</v>
          </cell>
        </row>
        <row r="6241">
          <cell r="D6241">
            <v>0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  <cell r="J6241">
            <v>0</v>
          </cell>
          <cell r="K6241">
            <v>0</v>
          </cell>
          <cell r="L6241">
            <v>0</v>
          </cell>
        </row>
        <row r="6242">
          <cell r="D6242">
            <v>0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  <cell r="J6242">
            <v>0</v>
          </cell>
          <cell r="K6242">
            <v>0</v>
          </cell>
          <cell r="L6242">
            <v>0</v>
          </cell>
        </row>
        <row r="6243">
          <cell r="F6243" t="str">
            <v>TOTAL (C/taxa):</v>
          </cell>
          <cell r="I6243">
            <v>0.90219943475585129</v>
          </cell>
          <cell r="J6243">
            <v>46.032200000000003</v>
          </cell>
          <cell r="L6243">
            <v>705789.38760000002</v>
          </cell>
        </row>
        <row r="6244">
          <cell r="F6244" t="str">
            <v>BDI (%) EMPREITADA:</v>
          </cell>
          <cell r="I6244">
            <v>0.45</v>
          </cell>
          <cell r="J6244">
            <v>0</v>
          </cell>
          <cell r="L6244">
            <v>-0.70500000007450581</v>
          </cell>
        </row>
        <row r="6245">
          <cell r="F6245" t="str">
            <v>BDI (%) EQUIPAMENTOS:</v>
          </cell>
          <cell r="I6245">
            <v>0.45</v>
          </cell>
          <cell r="J6245">
            <v>0.33</v>
          </cell>
        </row>
        <row r="6246">
          <cell r="F6246" t="str">
            <v>BDI (%) MÃO DE OBRA:</v>
          </cell>
          <cell r="I6246">
            <v>0.45</v>
          </cell>
          <cell r="J6246">
            <v>4.66</v>
          </cell>
        </row>
        <row r="6247">
          <cell r="F6247" t="str">
            <v>BDI (%) MATERIAL:</v>
          </cell>
          <cell r="J6247">
            <v>0</v>
          </cell>
        </row>
        <row r="6248">
          <cell r="F6248" t="str">
            <v>TOTAL TAXA:</v>
          </cell>
          <cell r="I6248">
            <v>9.7800565244148624E-2</v>
          </cell>
          <cell r="J6248">
            <v>4.99</v>
          </cell>
        </row>
        <row r="6249">
          <cell r="C6249" t="str">
            <v>PREÇO TOTAL (c/ taxa):</v>
          </cell>
          <cell r="I6249">
            <v>0.99999999999999989</v>
          </cell>
          <cell r="J6249">
            <v>51.022200000000005</v>
          </cell>
        </row>
        <row r="6250">
          <cell r="C6250" t="str">
            <v>Obs.</v>
          </cell>
        </row>
        <row r="6254">
          <cell r="C6254" t="str">
            <v>cód - serv</v>
          </cell>
          <cell r="D6254" t="str">
            <v>Descrição</v>
          </cell>
          <cell r="F6254" t="str">
            <v>unidade</v>
          </cell>
          <cell r="G6254" t="str">
            <v>Quantidade do Serviço</v>
          </cell>
          <cell r="I6254" t="str">
            <v>Valor Unitario do Serviço</v>
          </cell>
          <cell r="K6254" t="str">
            <v>Valor Total</v>
          </cell>
        </row>
        <row r="6255">
          <cell r="C6255">
            <v>378005</v>
          </cell>
          <cell r="D6255" t="str">
            <v>EXECUÇÃO DE RAMPAS - ACESSIBILIDADE</v>
          </cell>
          <cell r="E6255" t="e">
            <v>#NAME?</v>
          </cell>
          <cell r="F6255" t="str">
            <v>UN</v>
          </cell>
          <cell r="G6255">
            <v>138</v>
          </cell>
          <cell r="I6255">
            <v>84.1</v>
          </cell>
          <cell r="K6255">
            <v>11605.8</v>
          </cell>
        </row>
        <row r="6257">
          <cell r="C6257" t="str">
            <v>cód - comp.</v>
          </cell>
          <cell r="D6257" t="str">
            <v>componentes</v>
          </cell>
          <cell r="E6257" t="str">
            <v>desig.</v>
          </cell>
          <cell r="F6257" t="str">
            <v>unidade</v>
          </cell>
          <cell r="G6257" t="str">
            <v>coef.</v>
          </cell>
          <cell r="H6257" t="str">
            <v>Valor Unitário</v>
          </cell>
          <cell r="I6257" t="str">
            <v>Valor unit. c/ BDI</v>
          </cell>
          <cell r="J6257" t="str">
            <v>Custo p/ Serv. X comp</v>
          </cell>
          <cell r="K6257" t="str">
            <v>Quant. Total x comp.</v>
          </cell>
          <cell r="L6257" t="str">
            <v>Quant. Total x comp.</v>
          </cell>
        </row>
        <row r="6258">
          <cell r="C6258">
            <v>1008828</v>
          </cell>
          <cell r="D6258" t="str">
            <v>Rampa C/10 Travas Cônicas Az.Acinzentado</v>
          </cell>
          <cell r="E6258" t="str">
            <v>EMPR.</v>
          </cell>
          <cell r="F6258" t="str">
            <v>m</v>
          </cell>
          <cell r="G6258">
            <v>1</v>
          </cell>
          <cell r="H6258">
            <v>58</v>
          </cell>
          <cell r="I6258">
            <v>84.1</v>
          </cell>
          <cell r="J6258">
            <v>84.1</v>
          </cell>
          <cell r="K6258">
            <v>138</v>
          </cell>
          <cell r="L6258">
            <v>11605.8</v>
          </cell>
        </row>
        <row r="6259">
          <cell r="D6259">
            <v>0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  <cell r="J6259">
            <v>0</v>
          </cell>
          <cell r="K6259">
            <v>0</v>
          </cell>
          <cell r="L6259">
            <v>0</v>
          </cell>
        </row>
        <row r="6260">
          <cell r="D6260">
            <v>0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  <cell r="J6260">
            <v>0</v>
          </cell>
          <cell r="K6260">
            <v>0</v>
          </cell>
          <cell r="L6260">
            <v>0</v>
          </cell>
        </row>
        <row r="6261">
          <cell r="D6261">
            <v>0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  <cell r="J6261">
            <v>0</v>
          </cell>
          <cell r="K6261">
            <v>0</v>
          </cell>
          <cell r="L6261">
            <v>0</v>
          </cell>
        </row>
        <row r="6262">
          <cell r="D6262">
            <v>0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  <cell r="J6262">
            <v>0</v>
          </cell>
          <cell r="K6262">
            <v>0</v>
          </cell>
          <cell r="L6262">
            <v>0</v>
          </cell>
        </row>
        <row r="6263">
          <cell r="D6263">
            <v>0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  <cell r="J6263">
            <v>0</v>
          </cell>
          <cell r="K6263">
            <v>0</v>
          </cell>
          <cell r="L6263">
            <v>0</v>
          </cell>
        </row>
        <row r="6264">
          <cell r="D6264">
            <v>0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  <cell r="J6264">
            <v>0</v>
          </cell>
          <cell r="K6264">
            <v>0</v>
          </cell>
          <cell r="L6264">
            <v>0</v>
          </cell>
        </row>
        <row r="6265">
          <cell r="D6265">
            <v>0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  <cell r="J6265">
            <v>0</v>
          </cell>
          <cell r="K6265">
            <v>0</v>
          </cell>
          <cell r="L6265">
            <v>0</v>
          </cell>
        </row>
        <row r="6266">
          <cell r="D6266">
            <v>0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  <cell r="J6266">
            <v>0</v>
          </cell>
          <cell r="K6266">
            <v>0</v>
          </cell>
          <cell r="L6266">
            <v>0</v>
          </cell>
        </row>
        <row r="6267">
          <cell r="D6267">
            <v>0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  <cell r="J6267">
            <v>0</v>
          </cell>
          <cell r="K6267">
            <v>0</v>
          </cell>
          <cell r="L6267">
            <v>0</v>
          </cell>
        </row>
        <row r="6268">
          <cell r="D6268">
            <v>0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  <cell r="J6268">
            <v>0</v>
          </cell>
          <cell r="K6268">
            <v>0</v>
          </cell>
          <cell r="L6268">
            <v>0</v>
          </cell>
        </row>
        <row r="6269">
          <cell r="D6269">
            <v>0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  <cell r="J6269">
            <v>0</v>
          </cell>
          <cell r="K6269">
            <v>0</v>
          </cell>
          <cell r="L6269">
            <v>0</v>
          </cell>
        </row>
        <row r="6270">
          <cell r="D6270">
            <v>0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  <cell r="J6270">
            <v>0</v>
          </cell>
          <cell r="K6270">
            <v>0</v>
          </cell>
          <cell r="L6270">
            <v>0</v>
          </cell>
        </row>
        <row r="6271">
          <cell r="D6271">
            <v>0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  <cell r="J6271">
            <v>0</v>
          </cell>
          <cell r="K6271">
            <v>0</v>
          </cell>
          <cell r="L6271">
            <v>0</v>
          </cell>
        </row>
        <row r="6272">
          <cell r="D6272">
            <v>0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  <cell r="J6272">
            <v>0</v>
          </cell>
          <cell r="K6272">
            <v>0</v>
          </cell>
          <cell r="L6272">
            <v>0</v>
          </cell>
        </row>
        <row r="6273">
          <cell r="D6273">
            <v>0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  <cell r="J6273">
            <v>0</v>
          </cell>
          <cell r="K6273">
            <v>0</v>
          </cell>
          <cell r="L6273">
            <v>0</v>
          </cell>
        </row>
        <row r="6274">
          <cell r="D6274">
            <v>0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  <cell r="J6274">
            <v>0</v>
          </cell>
          <cell r="K6274">
            <v>0</v>
          </cell>
          <cell r="L6274">
            <v>0</v>
          </cell>
        </row>
        <row r="6275">
          <cell r="D6275">
            <v>0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  <cell r="J6275">
            <v>0</v>
          </cell>
          <cell r="K6275">
            <v>0</v>
          </cell>
          <cell r="L6275">
            <v>0</v>
          </cell>
        </row>
        <row r="6276">
          <cell r="D6276">
            <v>0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  <cell r="J6276">
            <v>0</v>
          </cell>
          <cell r="K6276">
            <v>0</v>
          </cell>
          <cell r="L6276">
            <v>0</v>
          </cell>
        </row>
        <row r="6277">
          <cell r="D6277">
            <v>0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  <cell r="J6277">
            <v>0</v>
          </cell>
          <cell r="K6277">
            <v>0</v>
          </cell>
          <cell r="L6277">
            <v>0</v>
          </cell>
        </row>
        <row r="6278">
          <cell r="D6278">
            <v>0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  <cell r="J6278">
            <v>0</v>
          </cell>
          <cell r="K6278">
            <v>0</v>
          </cell>
          <cell r="L6278">
            <v>0</v>
          </cell>
        </row>
        <row r="6279">
          <cell r="D6279">
            <v>0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  <cell r="J6279">
            <v>0</v>
          </cell>
          <cell r="K6279">
            <v>0</v>
          </cell>
          <cell r="L6279">
            <v>0</v>
          </cell>
        </row>
        <row r="6280">
          <cell r="D6280">
            <v>0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  <cell r="J6280">
            <v>0</v>
          </cell>
          <cell r="K6280">
            <v>0</v>
          </cell>
          <cell r="L6280">
            <v>0</v>
          </cell>
        </row>
        <row r="6281">
          <cell r="D6281">
            <v>0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  <cell r="J6281">
            <v>0</v>
          </cell>
          <cell r="K6281">
            <v>0</v>
          </cell>
          <cell r="L6281">
            <v>0</v>
          </cell>
        </row>
        <row r="6282">
          <cell r="D6282">
            <v>0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  <cell r="J6282">
            <v>0</v>
          </cell>
          <cell r="K6282">
            <v>0</v>
          </cell>
          <cell r="L6282">
            <v>0</v>
          </cell>
        </row>
        <row r="6283">
          <cell r="D6283">
            <v>0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  <cell r="J6283">
            <v>0</v>
          </cell>
          <cell r="K6283">
            <v>0</v>
          </cell>
          <cell r="L6283">
            <v>0</v>
          </cell>
        </row>
        <row r="6284">
          <cell r="D6284">
            <v>0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  <cell r="J6284">
            <v>0</v>
          </cell>
          <cell r="K6284">
            <v>0</v>
          </cell>
          <cell r="L6284">
            <v>0</v>
          </cell>
        </row>
        <row r="6285">
          <cell r="D6285">
            <v>0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  <cell r="J6285">
            <v>0</v>
          </cell>
          <cell r="K6285">
            <v>0</v>
          </cell>
          <cell r="L6285">
            <v>0</v>
          </cell>
        </row>
        <row r="6286">
          <cell r="D6286">
            <v>0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  <cell r="J6286">
            <v>0</v>
          </cell>
          <cell r="K6286">
            <v>0</v>
          </cell>
          <cell r="L6286">
            <v>0</v>
          </cell>
        </row>
        <row r="6287">
          <cell r="F6287" t="str">
            <v>TOTAL (C/taxa):</v>
          </cell>
          <cell r="I6287">
            <v>0.54994054696789529</v>
          </cell>
          <cell r="J6287">
            <v>46.249999999999993</v>
          </cell>
          <cell r="L6287">
            <v>11605.8</v>
          </cell>
        </row>
        <row r="6288">
          <cell r="F6288" t="str">
            <v>BDI (%) EMPREITADA:</v>
          </cell>
          <cell r="I6288">
            <v>0.45</v>
          </cell>
          <cell r="J6288">
            <v>37.85</v>
          </cell>
          <cell r="L6288">
            <v>0</v>
          </cell>
        </row>
        <row r="6289">
          <cell r="F6289" t="str">
            <v>BDI (%) EQUIPAMENTOS:</v>
          </cell>
          <cell r="I6289">
            <v>0.45</v>
          </cell>
          <cell r="J6289">
            <v>0</v>
          </cell>
        </row>
        <row r="6290">
          <cell r="F6290" t="str">
            <v>BDI (%) MÃO DE OBRA:</v>
          </cell>
          <cell r="I6290">
            <v>0.45</v>
          </cell>
          <cell r="J6290">
            <v>0</v>
          </cell>
        </row>
        <row r="6291">
          <cell r="F6291" t="str">
            <v>BDI (%) MATERIAL:</v>
          </cell>
          <cell r="J6291">
            <v>0</v>
          </cell>
        </row>
        <row r="6292">
          <cell r="F6292" t="str">
            <v>TOTAL TAXA:</v>
          </cell>
          <cell r="I6292">
            <v>0.45005945303210471</v>
          </cell>
          <cell r="J6292">
            <v>37.85</v>
          </cell>
        </row>
        <row r="6293">
          <cell r="C6293" t="str">
            <v>PREÇO TOTAL (c/ taxa):</v>
          </cell>
          <cell r="I6293">
            <v>1</v>
          </cell>
          <cell r="J6293">
            <v>84.1</v>
          </cell>
        </row>
        <row r="6294">
          <cell r="C6294" t="str">
            <v>Obs.</v>
          </cell>
        </row>
        <row r="6298">
          <cell r="C6298" t="str">
            <v>cód - serv</v>
          </cell>
          <cell r="D6298" t="str">
            <v>Descrição</v>
          </cell>
          <cell r="F6298" t="str">
            <v>unidade</v>
          </cell>
          <cell r="G6298" t="str">
            <v>Quantidade do Serviço</v>
          </cell>
          <cell r="I6298" t="str">
            <v>Valor Unitario do Serviço</v>
          </cell>
          <cell r="K6298" t="str">
            <v>Valor Total</v>
          </cell>
        </row>
        <row r="6299">
          <cell r="C6299">
            <v>381005</v>
          </cell>
          <cell r="D6299" t="str">
            <v xml:space="preserve">REDE ELÉTRICA AÉREA </v>
          </cell>
          <cell r="E6299" t="e">
            <v>#NAME?</v>
          </cell>
          <cell r="F6299" t="str">
            <v>M</v>
          </cell>
          <cell r="G6299">
            <v>7953.9749999999995</v>
          </cell>
          <cell r="I6299">
            <v>180</v>
          </cell>
          <cell r="K6299">
            <v>1431715.5</v>
          </cell>
        </row>
        <row r="6301">
          <cell r="C6301" t="str">
            <v>cód - comp.</v>
          </cell>
          <cell r="D6301" t="str">
            <v>componentes</v>
          </cell>
          <cell r="E6301" t="str">
            <v>desig.</v>
          </cell>
          <cell r="F6301" t="str">
            <v>unidade</v>
          </cell>
          <cell r="G6301" t="str">
            <v>coef.</v>
          </cell>
          <cell r="H6301" t="str">
            <v>Valor Unitário</v>
          </cell>
          <cell r="I6301" t="str">
            <v>Valor unit. c/ BDI</v>
          </cell>
          <cell r="J6301" t="str">
            <v>Custo p/ Serv. X comp</v>
          </cell>
          <cell r="K6301" t="str">
            <v>Quant. Total x comp.</v>
          </cell>
          <cell r="L6301" t="str">
            <v>Quant. Total x comp.</v>
          </cell>
        </row>
        <row r="6302">
          <cell r="C6302">
            <v>3001069</v>
          </cell>
          <cell r="D6302" t="str">
            <v>Urbanização - fornecimento de mão de obra e material para instalaçãode rede elétrica</v>
          </cell>
          <cell r="E6302" t="str">
            <v>EMPR.</v>
          </cell>
          <cell r="F6302" t="str">
            <v>m</v>
          </cell>
          <cell r="G6302">
            <v>1</v>
          </cell>
          <cell r="H6302">
            <v>124.13793103448276</v>
          </cell>
          <cell r="I6302">
            <v>180</v>
          </cell>
          <cell r="J6302">
            <v>180</v>
          </cell>
          <cell r="K6302">
            <v>7953.98</v>
          </cell>
          <cell r="L6302">
            <v>1431716.4</v>
          </cell>
        </row>
        <row r="6303">
          <cell r="D6303">
            <v>0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  <cell r="J6303">
            <v>0</v>
          </cell>
          <cell r="K6303">
            <v>0</v>
          </cell>
          <cell r="L6303">
            <v>0</v>
          </cell>
        </row>
        <row r="6304">
          <cell r="D6304">
            <v>0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  <cell r="J6304">
            <v>0</v>
          </cell>
          <cell r="K6304">
            <v>0</v>
          </cell>
          <cell r="L6304">
            <v>0</v>
          </cell>
        </row>
        <row r="6305">
          <cell r="D6305">
            <v>0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  <cell r="J6305">
            <v>0</v>
          </cell>
          <cell r="K6305">
            <v>0</v>
          </cell>
          <cell r="L6305">
            <v>0</v>
          </cell>
        </row>
        <row r="6306">
          <cell r="D6306">
            <v>0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  <cell r="J6306">
            <v>0</v>
          </cell>
          <cell r="K6306">
            <v>0</v>
          </cell>
          <cell r="L6306">
            <v>0</v>
          </cell>
        </row>
        <row r="6307">
          <cell r="D6307">
            <v>0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  <cell r="J6307">
            <v>0</v>
          </cell>
          <cell r="K6307">
            <v>0</v>
          </cell>
          <cell r="L6307">
            <v>0</v>
          </cell>
        </row>
        <row r="6308">
          <cell r="D6308">
            <v>0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  <cell r="J6308">
            <v>0</v>
          </cell>
          <cell r="K6308">
            <v>0</v>
          </cell>
          <cell r="L6308">
            <v>0</v>
          </cell>
        </row>
        <row r="6309">
          <cell r="D6309">
            <v>0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  <cell r="J6309">
            <v>0</v>
          </cell>
          <cell r="K6309">
            <v>0</v>
          </cell>
          <cell r="L6309">
            <v>0</v>
          </cell>
        </row>
        <row r="6310">
          <cell r="D6310">
            <v>0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  <cell r="J6310">
            <v>0</v>
          </cell>
          <cell r="K6310">
            <v>0</v>
          </cell>
          <cell r="L6310">
            <v>0</v>
          </cell>
        </row>
        <row r="6311">
          <cell r="D6311">
            <v>0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  <cell r="J6311">
            <v>0</v>
          </cell>
          <cell r="K6311">
            <v>0</v>
          </cell>
          <cell r="L6311">
            <v>0</v>
          </cell>
        </row>
        <row r="6312">
          <cell r="D6312">
            <v>0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  <cell r="J6312">
            <v>0</v>
          </cell>
          <cell r="K6312">
            <v>0</v>
          </cell>
          <cell r="L6312">
            <v>0</v>
          </cell>
        </row>
        <row r="6313">
          <cell r="D6313">
            <v>0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  <cell r="J6313">
            <v>0</v>
          </cell>
          <cell r="K6313">
            <v>0</v>
          </cell>
          <cell r="L6313">
            <v>0</v>
          </cell>
        </row>
        <row r="6314">
          <cell r="D6314">
            <v>0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  <cell r="J6314">
            <v>0</v>
          </cell>
          <cell r="K6314">
            <v>0</v>
          </cell>
          <cell r="L6314">
            <v>0</v>
          </cell>
        </row>
        <row r="6315">
          <cell r="D6315">
            <v>0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  <cell r="J6315">
            <v>0</v>
          </cell>
          <cell r="K6315">
            <v>0</v>
          </cell>
          <cell r="L6315">
            <v>0</v>
          </cell>
        </row>
        <row r="6316">
          <cell r="D6316">
            <v>0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  <cell r="J6316">
            <v>0</v>
          </cell>
          <cell r="K6316">
            <v>0</v>
          </cell>
          <cell r="L6316">
            <v>0</v>
          </cell>
        </row>
        <row r="6317">
          <cell r="D6317">
            <v>0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  <cell r="L6317">
            <v>0</v>
          </cell>
        </row>
        <row r="6318">
          <cell r="D6318">
            <v>0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  <cell r="J6318">
            <v>0</v>
          </cell>
          <cell r="K6318">
            <v>0</v>
          </cell>
          <cell r="L6318">
            <v>0</v>
          </cell>
        </row>
        <row r="6319">
          <cell r="D6319">
            <v>0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  <cell r="J6319">
            <v>0</v>
          </cell>
          <cell r="K6319">
            <v>0</v>
          </cell>
          <cell r="L6319">
            <v>0</v>
          </cell>
        </row>
        <row r="6320">
          <cell r="D6320">
            <v>0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  <cell r="J6320">
            <v>0</v>
          </cell>
          <cell r="K6320">
            <v>0</v>
          </cell>
          <cell r="L6320">
            <v>0</v>
          </cell>
        </row>
        <row r="6321">
          <cell r="D6321">
            <v>0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  <cell r="J6321">
            <v>0</v>
          </cell>
          <cell r="K6321">
            <v>0</v>
          </cell>
          <cell r="L6321">
            <v>0</v>
          </cell>
        </row>
        <row r="6322">
          <cell r="D6322">
            <v>0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  <cell r="J6322">
            <v>0</v>
          </cell>
          <cell r="K6322">
            <v>0</v>
          </cell>
          <cell r="L6322">
            <v>0</v>
          </cell>
        </row>
        <row r="6323">
          <cell r="D6323">
            <v>0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  <cell r="J6323">
            <v>0</v>
          </cell>
          <cell r="K6323">
            <v>0</v>
          </cell>
          <cell r="L6323">
            <v>0</v>
          </cell>
        </row>
        <row r="6324">
          <cell r="D6324">
            <v>0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  <cell r="J6324">
            <v>0</v>
          </cell>
          <cell r="K6324">
            <v>0</v>
          </cell>
          <cell r="L6324">
            <v>0</v>
          </cell>
        </row>
        <row r="6325">
          <cell r="D6325">
            <v>0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  <cell r="J6325">
            <v>0</v>
          </cell>
          <cell r="K6325">
            <v>0</v>
          </cell>
          <cell r="L6325">
            <v>0</v>
          </cell>
        </row>
        <row r="6326">
          <cell r="D6326">
            <v>0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  <cell r="J6326">
            <v>0</v>
          </cell>
          <cell r="K6326">
            <v>0</v>
          </cell>
          <cell r="L6326">
            <v>0</v>
          </cell>
        </row>
        <row r="6327">
          <cell r="D6327">
            <v>0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  <cell r="J6327">
            <v>0</v>
          </cell>
          <cell r="K6327">
            <v>0</v>
          </cell>
          <cell r="L6327">
            <v>0</v>
          </cell>
        </row>
        <row r="6328">
          <cell r="D6328">
            <v>0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  <cell r="J6328">
            <v>0</v>
          </cell>
          <cell r="K6328">
            <v>0</v>
          </cell>
          <cell r="L6328">
            <v>0</v>
          </cell>
        </row>
        <row r="6329">
          <cell r="D6329">
            <v>0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  <cell r="J6329">
            <v>0</v>
          </cell>
          <cell r="K6329">
            <v>0</v>
          </cell>
          <cell r="L6329">
            <v>0</v>
          </cell>
        </row>
        <row r="6330">
          <cell r="D6330">
            <v>0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  <cell r="J6330">
            <v>0</v>
          </cell>
          <cell r="K6330">
            <v>0</v>
          </cell>
          <cell r="L6330">
            <v>0</v>
          </cell>
        </row>
        <row r="6331">
          <cell r="F6331" t="str">
            <v>TOTAL (C/taxa):</v>
          </cell>
          <cell r="I6331">
            <v>0.55000000000000004</v>
          </cell>
          <cell r="J6331">
            <v>99</v>
          </cell>
          <cell r="L6331">
            <v>1431716.4</v>
          </cell>
        </row>
        <row r="6332">
          <cell r="F6332" t="str">
            <v>BDI (%) EMPREITADA:</v>
          </cell>
          <cell r="I6332">
            <v>0.45</v>
          </cell>
          <cell r="J6332">
            <v>81</v>
          </cell>
          <cell r="L6332">
            <v>0.89999999990686774</v>
          </cell>
        </row>
        <row r="6333">
          <cell r="F6333" t="str">
            <v>BDI (%) EQUIPAMENTOS:</v>
          </cell>
          <cell r="I6333">
            <v>0.45</v>
          </cell>
          <cell r="J6333">
            <v>0</v>
          </cell>
        </row>
        <row r="6334">
          <cell r="F6334" t="str">
            <v>BDI (%) MÃO DE OBRA:</v>
          </cell>
          <cell r="I6334">
            <v>0.45</v>
          </cell>
          <cell r="J6334">
            <v>0</v>
          </cell>
        </row>
        <row r="6335">
          <cell r="F6335" t="str">
            <v>BDI (%) MATERIAL:</v>
          </cell>
          <cell r="J6335">
            <v>0</v>
          </cell>
        </row>
        <row r="6336">
          <cell r="F6336" t="str">
            <v>TOTAL TAXA:</v>
          </cell>
          <cell r="I6336">
            <v>0.45</v>
          </cell>
          <cell r="J6336">
            <v>81</v>
          </cell>
        </row>
        <row r="6337">
          <cell r="C6337" t="str">
            <v>PREÇO TOTAL (c/ taxa):</v>
          </cell>
          <cell r="I6337">
            <v>1</v>
          </cell>
          <cell r="J6337">
            <v>180</v>
          </cell>
        </row>
        <row r="6338">
          <cell r="C6338" t="str">
            <v>Obs.</v>
          </cell>
        </row>
        <row r="6341">
          <cell r="C6341" t="str">
            <v>cód - serv</v>
          </cell>
          <cell r="D6341" t="str">
            <v>Descrição</v>
          </cell>
          <cell r="F6341" t="str">
            <v>unidade</v>
          </cell>
          <cell r="G6341" t="str">
            <v>Quantidade do Serviço</v>
          </cell>
          <cell r="I6341" t="str">
            <v>Valor Unitario do Serviço</v>
          </cell>
          <cell r="K6341" t="str">
            <v>Valor Total</v>
          </cell>
        </row>
        <row r="6342">
          <cell r="C6342">
            <v>390505</v>
          </cell>
          <cell r="D6342" t="str">
            <v>CONSTRUÇÃO E MANUTENÇÃO DE VIVEIRO DE MUDAS</v>
          </cell>
          <cell r="E6342" t="e">
            <v>#NAME?</v>
          </cell>
          <cell r="F6342" t="str">
            <v>VB</v>
          </cell>
          <cell r="G6342">
            <v>1</v>
          </cell>
          <cell r="I6342">
            <v>149012</v>
          </cell>
          <cell r="K6342">
            <v>149012</v>
          </cell>
        </row>
        <row r="6344">
          <cell r="C6344" t="str">
            <v>cód - comp.</v>
          </cell>
          <cell r="D6344" t="str">
            <v>componentes</v>
          </cell>
          <cell r="E6344" t="str">
            <v>desig.</v>
          </cell>
          <cell r="F6344" t="str">
            <v>unidade</v>
          </cell>
          <cell r="G6344" t="str">
            <v>coef.</v>
          </cell>
          <cell r="H6344" t="str">
            <v>Valor Unitário</v>
          </cell>
          <cell r="I6344" t="str">
            <v>Valor unit. c/ BDI</v>
          </cell>
          <cell r="J6344" t="str">
            <v>Custo p/ Serv. X comp</v>
          </cell>
          <cell r="K6344" t="str">
            <v>Quant. Total x comp.</v>
          </cell>
          <cell r="L6344" t="str">
            <v>Quant. Total x comp.</v>
          </cell>
        </row>
        <row r="6345">
          <cell r="C6345">
            <v>3002124</v>
          </cell>
          <cell r="D6345" t="str">
            <v>Viveiro De Mudas - Plantio E Manutenção</v>
          </cell>
          <cell r="E6345" t="str">
            <v>M.O.</v>
          </cell>
          <cell r="F6345" t="str">
            <v>mês</v>
          </cell>
          <cell r="G6345">
            <v>24</v>
          </cell>
          <cell r="H6345">
            <v>1820</v>
          </cell>
          <cell r="I6345">
            <v>2639</v>
          </cell>
          <cell r="J6345">
            <v>63336</v>
          </cell>
          <cell r="K6345">
            <v>24</v>
          </cell>
          <cell r="L6345">
            <v>63336</v>
          </cell>
        </row>
        <row r="6346">
          <cell r="C6346" t="str">
            <v>M1141</v>
          </cell>
          <cell r="D6346" t="str">
            <v>Viveiro - Aquisição de insumos (vasos, substrato, terra vegetal, mudas, carriola, etc)</v>
          </cell>
          <cell r="E6346" t="str">
            <v>MAT.</v>
          </cell>
          <cell r="F6346" t="str">
            <v>VB</v>
          </cell>
          <cell r="G6346">
            <v>1</v>
          </cell>
          <cell r="H6346">
            <v>57836</v>
          </cell>
          <cell r="I6346">
            <v>57836</v>
          </cell>
          <cell r="J6346">
            <v>57836</v>
          </cell>
          <cell r="K6346">
            <v>1</v>
          </cell>
          <cell r="L6346">
            <v>57836</v>
          </cell>
        </row>
        <row r="6347">
          <cell r="C6347" t="str">
            <v>M1142</v>
          </cell>
          <cell r="D6347" t="str">
            <v>Viveiro - Construção</v>
          </cell>
          <cell r="E6347" t="str">
            <v>EMPR.</v>
          </cell>
          <cell r="F6347" t="str">
            <v xml:space="preserve">un </v>
          </cell>
          <cell r="G6347">
            <v>1</v>
          </cell>
          <cell r="H6347">
            <v>19200</v>
          </cell>
          <cell r="I6347">
            <v>27840</v>
          </cell>
          <cell r="J6347">
            <v>27840</v>
          </cell>
          <cell r="K6347">
            <v>1</v>
          </cell>
          <cell r="L6347">
            <v>27840</v>
          </cell>
        </row>
        <row r="6348">
          <cell r="D6348">
            <v>0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  <cell r="J6348">
            <v>0</v>
          </cell>
          <cell r="K6348">
            <v>0</v>
          </cell>
          <cell r="L6348">
            <v>0</v>
          </cell>
        </row>
        <row r="6349">
          <cell r="D6349">
            <v>0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  <cell r="J6349">
            <v>0</v>
          </cell>
          <cell r="K6349">
            <v>0</v>
          </cell>
          <cell r="L6349">
            <v>0</v>
          </cell>
        </row>
        <row r="6350">
          <cell r="D6350">
            <v>0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  <cell r="J6350">
            <v>0</v>
          </cell>
          <cell r="K6350">
            <v>0</v>
          </cell>
          <cell r="L6350">
            <v>0</v>
          </cell>
        </row>
        <row r="6351">
          <cell r="D6351">
            <v>0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  <cell r="J6351">
            <v>0</v>
          </cell>
          <cell r="K6351">
            <v>0</v>
          </cell>
          <cell r="L6351">
            <v>0</v>
          </cell>
        </row>
        <row r="6352">
          <cell r="D6352">
            <v>0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  <cell r="J6352">
            <v>0</v>
          </cell>
          <cell r="K6352">
            <v>0</v>
          </cell>
          <cell r="L6352">
            <v>0</v>
          </cell>
        </row>
        <row r="6353">
          <cell r="D6353">
            <v>0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  <cell r="J6353">
            <v>0</v>
          </cell>
          <cell r="K6353">
            <v>0</v>
          </cell>
          <cell r="L6353">
            <v>0</v>
          </cell>
        </row>
        <row r="6354">
          <cell r="D6354">
            <v>0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  <cell r="J6354">
            <v>0</v>
          </cell>
          <cell r="K6354">
            <v>0</v>
          </cell>
          <cell r="L6354">
            <v>0</v>
          </cell>
        </row>
        <row r="6355">
          <cell r="D6355">
            <v>0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  <cell r="L6355">
            <v>0</v>
          </cell>
        </row>
        <row r="6356">
          <cell r="D6356">
            <v>0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  <cell r="J6356">
            <v>0</v>
          </cell>
          <cell r="K6356">
            <v>0</v>
          </cell>
          <cell r="L6356">
            <v>0</v>
          </cell>
        </row>
        <row r="6357">
          <cell r="D6357">
            <v>0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  <cell r="J6357">
            <v>0</v>
          </cell>
          <cell r="K6357">
            <v>0</v>
          </cell>
          <cell r="L6357">
            <v>0</v>
          </cell>
        </row>
        <row r="6358">
          <cell r="D6358">
            <v>0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  <cell r="L6358">
            <v>0</v>
          </cell>
        </row>
        <row r="6359">
          <cell r="D6359">
            <v>0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  <cell r="L6359">
            <v>0</v>
          </cell>
        </row>
        <row r="6360">
          <cell r="D6360">
            <v>0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  <cell r="L6360">
            <v>0</v>
          </cell>
        </row>
        <row r="6361">
          <cell r="D6361">
            <v>0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  <cell r="L6361">
            <v>0</v>
          </cell>
        </row>
        <row r="6362">
          <cell r="D6362">
            <v>0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  <cell r="L6362">
            <v>0</v>
          </cell>
        </row>
        <row r="6363">
          <cell r="D6363">
            <v>0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  <cell r="J6363">
            <v>0</v>
          </cell>
          <cell r="K6363">
            <v>0</v>
          </cell>
          <cell r="L6363">
            <v>0</v>
          </cell>
        </row>
        <row r="6364">
          <cell r="D6364">
            <v>0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  <cell r="J6364">
            <v>0</v>
          </cell>
          <cell r="K6364">
            <v>0</v>
          </cell>
          <cell r="L6364">
            <v>0</v>
          </cell>
        </row>
        <row r="6365">
          <cell r="D6365">
            <v>0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  <cell r="J6365">
            <v>0</v>
          </cell>
          <cell r="K6365">
            <v>0</v>
          </cell>
          <cell r="L6365">
            <v>0</v>
          </cell>
        </row>
        <row r="6366">
          <cell r="D6366">
            <v>0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  <cell r="J6366">
            <v>0</v>
          </cell>
          <cell r="K6366">
            <v>0</v>
          </cell>
          <cell r="L6366">
            <v>0</v>
          </cell>
        </row>
        <row r="6367">
          <cell r="D6367">
            <v>0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  <cell r="J6367">
            <v>0</v>
          </cell>
          <cell r="K6367">
            <v>0</v>
          </cell>
          <cell r="L6367">
            <v>0</v>
          </cell>
        </row>
        <row r="6368">
          <cell r="D6368">
            <v>0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  <cell r="J6368">
            <v>0</v>
          </cell>
          <cell r="K6368">
            <v>0</v>
          </cell>
          <cell r="L6368">
            <v>0</v>
          </cell>
        </row>
        <row r="6369">
          <cell r="D6369">
            <v>0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  <cell r="J6369">
            <v>0</v>
          </cell>
          <cell r="K6369">
            <v>0</v>
          </cell>
          <cell r="L6369">
            <v>0</v>
          </cell>
        </row>
        <row r="6370">
          <cell r="D6370">
            <v>0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  <cell r="J6370">
            <v>0</v>
          </cell>
          <cell r="K6370">
            <v>0</v>
          </cell>
          <cell r="L6370">
            <v>0</v>
          </cell>
        </row>
        <row r="6371">
          <cell r="D6371">
            <v>0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  <cell r="J6371">
            <v>0</v>
          </cell>
          <cell r="K6371">
            <v>0</v>
          </cell>
          <cell r="L6371">
            <v>0</v>
          </cell>
        </row>
        <row r="6372">
          <cell r="D6372">
            <v>0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  <cell r="J6372">
            <v>0</v>
          </cell>
          <cell r="K6372">
            <v>0</v>
          </cell>
          <cell r="L6372">
            <v>0</v>
          </cell>
        </row>
        <row r="6373">
          <cell r="D6373">
            <v>0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  <cell r="J6373">
            <v>0</v>
          </cell>
          <cell r="K6373">
            <v>0</v>
          </cell>
          <cell r="L6373">
            <v>0</v>
          </cell>
        </row>
        <row r="6374">
          <cell r="F6374" t="str">
            <v>TOTAL (C/taxa):</v>
          </cell>
          <cell r="I6374">
            <v>0.72465841677180365</v>
          </cell>
          <cell r="J6374">
            <v>107982.8</v>
          </cell>
          <cell r="L6374">
            <v>149012</v>
          </cell>
        </row>
        <row r="6375">
          <cell r="F6375" t="str">
            <v>BDI (%) EMPREITADA:</v>
          </cell>
          <cell r="I6375">
            <v>0.45</v>
          </cell>
          <cell r="J6375">
            <v>12528</v>
          </cell>
          <cell r="L6375">
            <v>0</v>
          </cell>
        </row>
        <row r="6376">
          <cell r="F6376" t="str">
            <v>BDI (%) EQUIPAMENTOS:</v>
          </cell>
          <cell r="I6376">
            <v>0.45</v>
          </cell>
          <cell r="J6376">
            <v>0</v>
          </cell>
        </row>
        <row r="6377">
          <cell r="F6377" t="str">
            <v>BDI (%) MÃO DE OBRA:</v>
          </cell>
          <cell r="I6377">
            <v>0.45</v>
          </cell>
          <cell r="J6377">
            <v>28501.200000000001</v>
          </cell>
        </row>
        <row r="6378">
          <cell r="F6378" t="str">
            <v>BDI (%) MATERIAL:</v>
          </cell>
          <cell r="J6378">
            <v>0</v>
          </cell>
        </row>
        <row r="6379">
          <cell r="F6379" t="str">
            <v>TOTAL TAXA:</v>
          </cell>
          <cell r="I6379">
            <v>0.27534158322819635</v>
          </cell>
          <cell r="J6379">
            <v>41029.199999999997</v>
          </cell>
        </row>
        <row r="6380">
          <cell r="C6380" t="str">
            <v>PREÇO TOTAL (c/ taxa):</v>
          </cell>
          <cell r="I6380">
            <v>1</v>
          </cell>
          <cell r="J6380">
            <v>149012</v>
          </cell>
        </row>
        <row r="6381">
          <cell r="C6381" t="str">
            <v>Obs.</v>
          </cell>
        </row>
        <row r="6385">
          <cell r="C6385" t="str">
            <v>cód - serv</v>
          </cell>
          <cell r="D6385" t="str">
            <v>Descrição</v>
          </cell>
          <cell r="F6385" t="str">
            <v>unidade</v>
          </cell>
          <cell r="G6385" t="str">
            <v>Quantidade do Serviço</v>
          </cell>
          <cell r="I6385" t="str">
            <v>Valor Unitario do Serviço</v>
          </cell>
          <cell r="K6385" t="str">
            <v>Valor Total</v>
          </cell>
        </row>
        <row r="6386">
          <cell r="C6386">
            <v>391005</v>
          </cell>
          <cell r="D6386" t="str">
            <v>PAISAGISMO ORNAMENTAL (FORNECIMENTO E PLANTIO DE MUDAS - ÁRVORES E ARBUSTOS)</v>
          </cell>
          <cell r="E6386" t="e">
            <v>#NAME?</v>
          </cell>
          <cell r="F6386" t="str">
            <v>UN</v>
          </cell>
          <cell r="G6386">
            <v>250</v>
          </cell>
          <cell r="I6386">
            <v>6.5249999999999995</v>
          </cell>
          <cell r="K6386">
            <v>1631.2499999999998</v>
          </cell>
        </row>
        <row r="6388">
          <cell r="C6388" t="str">
            <v>cód - comp.</v>
          </cell>
          <cell r="D6388" t="str">
            <v>componentes</v>
          </cell>
          <cell r="E6388" t="str">
            <v>desig.</v>
          </cell>
          <cell r="F6388" t="str">
            <v>unidade</v>
          </cell>
          <cell r="G6388" t="str">
            <v>coef.</v>
          </cell>
          <cell r="H6388" t="str">
            <v>Valor Unitário</v>
          </cell>
          <cell r="I6388" t="str">
            <v>Valor unit. c/ BDI</v>
          </cell>
          <cell r="J6388" t="str">
            <v>Custo p/ Serv. X comp</v>
          </cell>
          <cell r="K6388" t="str">
            <v>Quant. Total x comp.</v>
          </cell>
          <cell r="L6388" t="str">
            <v>Quant. Total x comp.</v>
          </cell>
        </row>
        <row r="6389">
          <cell r="C6389">
            <v>3001093</v>
          </cell>
          <cell r="D6389" t="str">
            <v>Urbanização - execução de paisagismo ornamental</v>
          </cell>
          <cell r="E6389" t="str">
            <v>EMPR.</v>
          </cell>
          <cell r="F6389" t="str">
            <v>vb</v>
          </cell>
          <cell r="G6389">
            <v>1</v>
          </cell>
          <cell r="H6389">
            <v>4.5</v>
          </cell>
          <cell r="I6389">
            <v>6.5249999999999995</v>
          </cell>
          <cell r="J6389">
            <v>6.5249999999999995</v>
          </cell>
          <cell r="K6389">
            <v>250</v>
          </cell>
          <cell r="L6389">
            <v>1631.2499999999998</v>
          </cell>
        </row>
        <row r="6390">
          <cell r="D6390">
            <v>0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  <cell r="J6390">
            <v>0</v>
          </cell>
          <cell r="K6390">
            <v>0</v>
          </cell>
          <cell r="L6390">
            <v>0</v>
          </cell>
        </row>
        <row r="6391">
          <cell r="D6391">
            <v>0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  <cell r="J6391">
            <v>0</v>
          </cell>
          <cell r="K6391">
            <v>0</v>
          </cell>
          <cell r="L6391">
            <v>0</v>
          </cell>
        </row>
        <row r="6392">
          <cell r="D6392">
            <v>0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  <cell r="J6392">
            <v>0</v>
          </cell>
          <cell r="K6392">
            <v>0</v>
          </cell>
          <cell r="L6392">
            <v>0</v>
          </cell>
        </row>
        <row r="6393">
          <cell r="D6393">
            <v>0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  <cell r="J6393">
            <v>0</v>
          </cell>
          <cell r="K6393">
            <v>0</v>
          </cell>
          <cell r="L6393">
            <v>0</v>
          </cell>
        </row>
        <row r="6394">
          <cell r="D6394">
            <v>0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  <cell r="J6394">
            <v>0</v>
          </cell>
          <cell r="K6394">
            <v>0</v>
          </cell>
          <cell r="L6394">
            <v>0</v>
          </cell>
        </row>
        <row r="6395">
          <cell r="D6395">
            <v>0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  <cell r="J6395">
            <v>0</v>
          </cell>
          <cell r="K6395">
            <v>0</v>
          </cell>
          <cell r="L6395">
            <v>0</v>
          </cell>
        </row>
        <row r="6396">
          <cell r="D6396">
            <v>0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  <cell r="J6396">
            <v>0</v>
          </cell>
          <cell r="K6396">
            <v>0</v>
          </cell>
          <cell r="L6396">
            <v>0</v>
          </cell>
        </row>
        <row r="6397">
          <cell r="D6397">
            <v>0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  <cell r="J6397">
            <v>0</v>
          </cell>
          <cell r="K6397">
            <v>0</v>
          </cell>
          <cell r="L6397">
            <v>0</v>
          </cell>
        </row>
        <row r="6398">
          <cell r="D6398">
            <v>0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  <cell r="J6398">
            <v>0</v>
          </cell>
          <cell r="K6398">
            <v>0</v>
          </cell>
          <cell r="L6398">
            <v>0</v>
          </cell>
        </row>
        <row r="6399">
          <cell r="D6399">
            <v>0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  <cell r="J6399">
            <v>0</v>
          </cell>
          <cell r="K6399">
            <v>0</v>
          </cell>
          <cell r="L6399">
            <v>0</v>
          </cell>
        </row>
        <row r="6400">
          <cell r="D6400">
            <v>0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  <cell r="J6400">
            <v>0</v>
          </cell>
          <cell r="K6400">
            <v>0</v>
          </cell>
          <cell r="L6400">
            <v>0</v>
          </cell>
        </row>
        <row r="6401">
          <cell r="D6401">
            <v>0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  <cell r="J6401">
            <v>0</v>
          </cell>
          <cell r="K6401">
            <v>0</v>
          </cell>
          <cell r="L6401">
            <v>0</v>
          </cell>
        </row>
        <row r="6402">
          <cell r="D6402">
            <v>0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  <cell r="J6402">
            <v>0</v>
          </cell>
          <cell r="K6402">
            <v>0</v>
          </cell>
          <cell r="L6402">
            <v>0</v>
          </cell>
        </row>
        <row r="6403">
          <cell r="D6403">
            <v>0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  <cell r="J6403">
            <v>0</v>
          </cell>
          <cell r="K6403">
            <v>0</v>
          </cell>
          <cell r="L6403">
            <v>0</v>
          </cell>
        </row>
        <row r="6404">
          <cell r="D6404">
            <v>0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  <cell r="J6404">
            <v>0</v>
          </cell>
          <cell r="K6404">
            <v>0</v>
          </cell>
          <cell r="L6404">
            <v>0</v>
          </cell>
        </row>
        <row r="6405">
          <cell r="D6405">
            <v>0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  <cell r="J6405">
            <v>0</v>
          </cell>
          <cell r="K6405">
            <v>0</v>
          </cell>
          <cell r="L6405">
            <v>0</v>
          </cell>
        </row>
        <row r="6406">
          <cell r="D6406">
            <v>0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  <cell r="L6406">
            <v>0</v>
          </cell>
        </row>
        <row r="6407">
          <cell r="D6407">
            <v>0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  <cell r="J6407">
            <v>0</v>
          </cell>
          <cell r="K6407">
            <v>0</v>
          </cell>
          <cell r="L6407">
            <v>0</v>
          </cell>
        </row>
        <row r="6408">
          <cell r="D6408">
            <v>0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  <cell r="J6408">
            <v>0</v>
          </cell>
          <cell r="K6408">
            <v>0</v>
          </cell>
          <cell r="L6408">
            <v>0</v>
          </cell>
        </row>
        <row r="6409">
          <cell r="D6409">
            <v>0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  <cell r="J6409">
            <v>0</v>
          </cell>
          <cell r="K6409">
            <v>0</v>
          </cell>
          <cell r="L6409">
            <v>0</v>
          </cell>
        </row>
        <row r="6410">
          <cell r="D6410">
            <v>0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  <cell r="J6410">
            <v>0</v>
          </cell>
          <cell r="K6410">
            <v>0</v>
          </cell>
          <cell r="L6410">
            <v>0</v>
          </cell>
        </row>
        <row r="6411">
          <cell r="D6411">
            <v>0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  <cell r="J6411">
            <v>0</v>
          </cell>
          <cell r="K6411">
            <v>0</v>
          </cell>
          <cell r="L6411">
            <v>0</v>
          </cell>
        </row>
        <row r="6412">
          <cell r="D6412">
            <v>0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  <cell r="J6412">
            <v>0</v>
          </cell>
          <cell r="K6412">
            <v>0</v>
          </cell>
          <cell r="L6412">
            <v>0</v>
          </cell>
        </row>
        <row r="6413">
          <cell r="D6413">
            <v>0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  <cell r="J6413">
            <v>0</v>
          </cell>
          <cell r="K6413">
            <v>0</v>
          </cell>
          <cell r="L6413">
            <v>0</v>
          </cell>
        </row>
        <row r="6414">
          <cell r="D6414">
            <v>0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  <cell r="J6414">
            <v>0</v>
          </cell>
          <cell r="K6414">
            <v>0</v>
          </cell>
          <cell r="L6414">
            <v>0</v>
          </cell>
        </row>
        <row r="6415">
          <cell r="D6415">
            <v>0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  <cell r="J6415">
            <v>0</v>
          </cell>
          <cell r="K6415">
            <v>0</v>
          </cell>
          <cell r="L6415">
            <v>0</v>
          </cell>
        </row>
        <row r="6416">
          <cell r="D6416">
            <v>0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  <cell r="L6416">
            <v>0</v>
          </cell>
        </row>
        <row r="6417">
          <cell r="D6417">
            <v>0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  <cell r="J6417">
            <v>0</v>
          </cell>
          <cell r="K6417">
            <v>0</v>
          </cell>
          <cell r="L6417">
            <v>0</v>
          </cell>
        </row>
        <row r="6418">
          <cell r="F6418" t="str">
            <v>TOTAL (C/taxa):</v>
          </cell>
          <cell r="I6418">
            <v>0.54942528735632179</v>
          </cell>
          <cell r="J6418">
            <v>3.5849999999999995</v>
          </cell>
          <cell r="L6418">
            <v>1631.2499999999998</v>
          </cell>
        </row>
        <row r="6419">
          <cell r="F6419" t="str">
            <v>BDI (%) EMPREITADA:</v>
          </cell>
          <cell r="I6419">
            <v>0.45</v>
          </cell>
          <cell r="J6419">
            <v>2.94</v>
          </cell>
          <cell r="L6419">
            <v>0</v>
          </cell>
        </row>
        <row r="6420">
          <cell r="F6420" t="str">
            <v>BDI (%) EQUIPAMENTOS:</v>
          </cell>
          <cell r="I6420">
            <v>0.45</v>
          </cell>
          <cell r="J6420">
            <v>0</v>
          </cell>
        </row>
        <row r="6421">
          <cell r="F6421" t="str">
            <v>BDI (%) MÃO DE OBRA:</v>
          </cell>
          <cell r="I6421">
            <v>0.45</v>
          </cell>
          <cell r="J6421">
            <v>0</v>
          </cell>
        </row>
        <row r="6422">
          <cell r="F6422" t="str">
            <v>BDI (%) MATERIAL:</v>
          </cell>
          <cell r="J6422">
            <v>0</v>
          </cell>
        </row>
        <row r="6423">
          <cell r="F6423" t="str">
            <v>TOTAL TAXA:</v>
          </cell>
          <cell r="I6423">
            <v>0.45057471264367821</v>
          </cell>
          <cell r="J6423">
            <v>2.94</v>
          </cell>
        </row>
        <row r="6424">
          <cell r="C6424" t="str">
            <v>PREÇO TOTAL (c/ taxa):</v>
          </cell>
          <cell r="I6424">
            <v>1</v>
          </cell>
          <cell r="J6424">
            <v>6.5249999999999995</v>
          </cell>
        </row>
        <row r="6425">
          <cell r="C6425" t="str">
            <v>Obs.</v>
          </cell>
        </row>
        <row r="6429">
          <cell r="C6429" t="str">
            <v>cód - serv</v>
          </cell>
          <cell r="D6429" t="str">
            <v>Descrição</v>
          </cell>
          <cell r="F6429" t="str">
            <v>unidade</v>
          </cell>
          <cell r="G6429" t="str">
            <v>Quantidade do Serviço</v>
          </cell>
          <cell r="I6429" t="str">
            <v>Valor Unitario do Serviço</v>
          </cell>
          <cell r="K6429" t="str">
            <v>Valor Total</v>
          </cell>
        </row>
        <row r="6430">
          <cell r="C6430">
            <v>391010</v>
          </cell>
          <cell r="D6430" t="str">
            <v>PAISAGISMO ORNAMENTAL (FORNECIMENTO E PLANTIO DE MUDAS - PALMEIRAS E NATIVAS)</v>
          </cell>
          <cell r="E6430" t="e">
            <v>#NAME?</v>
          </cell>
          <cell r="F6430" t="str">
            <v>UN</v>
          </cell>
          <cell r="G6430">
            <v>50</v>
          </cell>
          <cell r="I6430">
            <v>130.5</v>
          </cell>
          <cell r="K6430">
            <v>6525</v>
          </cell>
        </row>
        <row r="6432">
          <cell r="C6432" t="str">
            <v>cód - comp.</v>
          </cell>
          <cell r="D6432" t="str">
            <v>componentes</v>
          </cell>
          <cell r="E6432" t="str">
            <v>desig.</v>
          </cell>
          <cell r="F6432" t="str">
            <v>unidade</v>
          </cell>
          <cell r="G6432" t="str">
            <v>coef.</v>
          </cell>
          <cell r="H6432" t="str">
            <v>Valor Unitário</v>
          </cell>
          <cell r="I6432" t="str">
            <v>Valor unit. c/ BDI</v>
          </cell>
          <cell r="J6432" t="str">
            <v>Custo p/ Serv. X comp</v>
          </cell>
          <cell r="K6432" t="str">
            <v>Quant. Total x comp.</v>
          </cell>
          <cell r="L6432" t="str">
            <v>Quant. Total x comp.</v>
          </cell>
        </row>
        <row r="6433">
          <cell r="C6433">
            <v>3001093</v>
          </cell>
          <cell r="D6433" t="str">
            <v>Urbanização - execução de paisagismo ornamental</v>
          </cell>
          <cell r="E6433" t="str">
            <v>EMPR.</v>
          </cell>
          <cell r="F6433" t="str">
            <v>vb</v>
          </cell>
          <cell r="G6433">
            <v>20</v>
          </cell>
          <cell r="H6433">
            <v>4.5</v>
          </cell>
          <cell r="I6433">
            <v>6.5249999999999995</v>
          </cell>
          <cell r="J6433">
            <v>130.5</v>
          </cell>
          <cell r="K6433">
            <v>1000</v>
          </cell>
          <cell r="L6433">
            <v>6524.9999999999991</v>
          </cell>
        </row>
        <row r="6434">
          <cell r="D6434">
            <v>0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  <cell r="J6434">
            <v>0</v>
          </cell>
          <cell r="K6434">
            <v>0</v>
          </cell>
          <cell r="L6434">
            <v>0</v>
          </cell>
        </row>
        <row r="6435">
          <cell r="D6435">
            <v>0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  <cell r="J6435">
            <v>0</v>
          </cell>
          <cell r="K6435">
            <v>0</v>
          </cell>
          <cell r="L6435">
            <v>0</v>
          </cell>
        </row>
        <row r="6436">
          <cell r="D6436">
            <v>0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  <cell r="J6436">
            <v>0</v>
          </cell>
          <cell r="K6436">
            <v>0</v>
          </cell>
          <cell r="L6436">
            <v>0</v>
          </cell>
        </row>
        <row r="6437">
          <cell r="D6437">
            <v>0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  <cell r="J6437">
            <v>0</v>
          </cell>
          <cell r="K6437">
            <v>0</v>
          </cell>
          <cell r="L6437">
            <v>0</v>
          </cell>
        </row>
        <row r="6438">
          <cell r="D6438">
            <v>0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  <cell r="J6438">
            <v>0</v>
          </cell>
          <cell r="K6438">
            <v>0</v>
          </cell>
          <cell r="L6438">
            <v>0</v>
          </cell>
        </row>
        <row r="6439">
          <cell r="D6439">
            <v>0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  <cell r="J6439">
            <v>0</v>
          </cell>
          <cell r="K6439">
            <v>0</v>
          </cell>
          <cell r="L6439">
            <v>0</v>
          </cell>
        </row>
        <row r="6440">
          <cell r="D6440">
            <v>0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  <cell r="J6440">
            <v>0</v>
          </cell>
          <cell r="K6440">
            <v>0</v>
          </cell>
          <cell r="L6440">
            <v>0</v>
          </cell>
        </row>
        <row r="6441">
          <cell r="D6441">
            <v>0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  <cell r="J6441">
            <v>0</v>
          </cell>
          <cell r="K6441">
            <v>0</v>
          </cell>
          <cell r="L6441">
            <v>0</v>
          </cell>
        </row>
        <row r="6442">
          <cell r="D6442">
            <v>0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  <cell r="J6442">
            <v>0</v>
          </cell>
          <cell r="K6442">
            <v>0</v>
          </cell>
          <cell r="L6442">
            <v>0</v>
          </cell>
        </row>
        <row r="6443">
          <cell r="D6443">
            <v>0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  <cell r="J6443">
            <v>0</v>
          </cell>
          <cell r="K6443">
            <v>0</v>
          </cell>
          <cell r="L6443">
            <v>0</v>
          </cell>
        </row>
        <row r="6444">
          <cell r="D6444">
            <v>0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  <cell r="J6444">
            <v>0</v>
          </cell>
          <cell r="K6444">
            <v>0</v>
          </cell>
          <cell r="L6444">
            <v>0</v>
          </cell>
        </row>
        <row r="6445">
          <cell r="D6445">
            <v>0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  <cell r="L6445">
            <v>0</v>
          </cell>
        </row>
        <row r="6446">
          <cell r="D6446">
            <v>0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  <cell r="J6446">
            <v>0</v>
          </cell>
          <cell r="K6446">
            <v>0</v>
          </cell>
          <cell r="L6446">
            <v>0</v>
          </cell>
        </row>
        <row r="6447">
          <cell r="D6447">
            <v>0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  <cell r="J6447">
            <v>0</v>
          </cell>
          <cell r="K6447">
            <v>0</v>
          </cell>
          <cell r="L6447">
            <v>0</v>
          </cell>
        </row>
        <row r="6448">
          <cell r="D6448">
            <v>0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  <cell r="J6448">
            <v>0</v>
          </cell>
          <cell r="K6448">
            <v>0</v>
          </cell>
          <cell r="L6448">
            <v>0</v>
          </cell>
        </row>
        <row r="6449">
          <cell r="D6449">
            <v>0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  <cell r="J6449">
            <v>0</v>
          </cell>
          <cell r="K6449">
            <v>0</v>
          </cell>
          <cell r="L6449">
            <v>0</v>
          </cell>
        </row>
        <row r="6450">
          <cell r="D6450">
            <v>0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  <cell r="J6450">
            <v>0</v>
          </cell>
          <cell r="K6450">
            <v>0</v>
          </cell>
          <cell r="L6450">
            <v>0</v>
          </cell>
        </row>
        <row r="6451">
          <cell r="D6451">
            <v>0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  <cell r="J6451">
            <v>0</v>
          </cell>
          <cell r="K6451">
            <v>0</v>
          </cell>
          <cell r="L6451">
            <v>0</v>
          </cell>
        </row>
        <row r="6452">
          <cell r="D6452">
            <v>0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  <cell r="J6452">
            <v>0</v>
          </cell>
          <cell r="K6452">
            <v>0</v>
          </cell>
          <cell r="L6452">
            <v>0</v>
          </cell>
        </row>
        <row r="6453">
          <cell r="D6453">
            <v>0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  <cell r="J6453">
            <v>0</v>
          </cell>
          <cell r="K6453">
            <v>0</v>
          </cell>
          <cell r="L6453">
            <v>0</v>
          </cell>
        </row>
        <row r="6454">
          <cell r="D6454">
            <v>0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  <cell r="J6454">
            <v>0</v>
          </cell>
          <cell r="K6454">
            <v>0</v>
          </cell>
          <cell r="L6454">
            <v>0</v>
          </cell>
        </row>
        <row r="6455">
          <cell r="D6455">
            <v>0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  <cell r="J6455">
            <v>0</v>
          </cell>
          <cell r="K6455">
            <v>0</v>
          </cell>
          <cell r="L6455">
            <v>0</v>
          </cell>
        </row>
        <row r="6456">
          <cell r="D6456">
            <v>0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  <cell r="J6456">
            <v>0</v>
          </cell>
          <cell r="K6456">
            <v>0</v>
          </cell>
          <cell r="L6456">
            <v>0</v>
          </cell>
        </row>
        <row r="6457">
          <cell r="D6457">
            <v>0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  <cell r="J6457">
            <v>0</v>
          </cell>
          <cell r="K6457">
            <v>0</v>
          </cell>
          <cell r="L6457">
            <v>0</v>
          </cell>
        </row>
        <row r="6458">
          <cell r="D6458">
            <v>0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  <cell r="J6458">
            <v>0</v>
          </cell>
          <cell r="K6458">
            <v>0</v>
          </cell>
          <cell r="L6458">
            <v>0</v>
          </cell>
        </row>
        <row r="6459">
          <cell r="D6459">
            <v>0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  <cell r="L6459">
            <v>0</v>
          </cell>
        </row>
        <row r="6460">
          <cell r="D6460">
            <v>0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  <cell r="J6460">
            <v>0</v>
          </cell>
          <cell r="K6460">
            <v>0</v>
          </cell>
          <cell r="L6460">
            <v>0</v>
          </cell>
        </row>
        <row r="6461">
          <cell r="D6461">
            <v>0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  <cell r="J6461">
            <v>0</v>
          </cell>
          <cell r="K6461">
            <v>0</v>
          </cell>
          <cell r="L6461">
            <v>0</v>
          </cell>
        </row>
        <row r="6462">
          <cell r="F6462" t="str">
            <v>TOTAL (C/taxa):</v>
          </cell>
          <cell r="I6462">
            <v>0.54996168582375482</v>
          </cell>
          <cell r="J6462">
            <v>71.77000000000001</v>
          </cell>
          <cell r="L6462">
            <v>6524.9999999999991</v>
          </cell>
        </row>
        <row r="6463">
          <cell r="F6463" t="str">
            <v>BDI (%) EMPREITADA:</v>
          </cell>
          <cell r="I6463">
            <v>0.45</v>
          </cell>
          <cell r="J6463">
            <v>58.73</v>
          </cell>
          <cell r="L6463">
            <v>0</v>
          </cell>
        </row>
        <row r="6464">
          <cell r="F6464" t="str">
            <v>BDI (%) EQUIPAMENTOS:</v>
          </cell>
          <cell r="I6464">
            <v>0.45</v>
          </cell>
          <cell r="J6464">
            <v>0</v>
          </cell>
        </row>
        <row r="6465">
          <cell r="F6465" t="str">
            <v>BDI (%) MÃO DE OBRA:</v>
          </cell>
          <cell r="I6465">
            <v>0.45</v>
          </cell>
          <cell r="J6465">
            <v>0</v>
          </cell>
        </row>
        <row r="6466">
          <cell r="F6466" t="str">
            <v>BDI (%) MATERIAL:</v>
          </cell>
          <cell r="J6466">
            <v>0</v>
          </cell>
        </row>
        <row r="6467">
          <cell r="F6467" t="str">
            <v>TOTAL TAXA:</v>
          </cell>
          <cell r="I6467">
            <v>0.45003831417624518</v>
          </cell>
          <cell r="J6467">
            <v>58.73</v>
          </cell>
        </row>
        <row r="6468">
          <cell r="C6468" t="str">
            <v>PREÇO TOTAL (c/ taxa):</v>
          </cell>
          <cell r="I6468">
            <v>1</v>
          </cell>
          <cell r="J6468">
            <v>130.5</v>
          </cell>
        </row>
        <row r="6469">
          <cell r="C6469" t="str">
            <v>Obs.</v>
          </cell>
        </row>
        <row r="6473">
          <cell r="C6473" t="str">
            <v>cód - serv</v>
          </cell>
          <cell r="D6473" t="str">
            <v>Descrição</v>
          </cell>
          <cell r="F6473" t="str">
            <v>unidade</v>
          </cell>
          <cell r="G6473" t="str">
            <v>Quantidade do Serviço</v>
          </cell>
          <cell r="I6473" t="str">
            <v>Valor Unitario do Serviço</v>
          </cell>
          <cell r="K6473" t="str">
            <v>Valor Total</v>
          </cell>
        </row>
        <row r="6474">
          <cell r="C6474">
            <v>391015</v>
          </cell>
          <cell r="D6474" t="str">
            <v>FORNECIMENTO E PLANTIO DE GRAMA TIPO ESMERALDA</v>
          </cell>
          <cell r="E6474" t="e">
            <v>#NAME?</v>
          </cell>
          <cell r="F6474" t="str">
            <v>M2</v>
          </cell>
          <cell r="G6474">
            <v>18195</v>
          </cell>
          <cell r="I6474">
            <v>7.9894999999999996</v>
          </cell>
          <cell r="K6474">
            <v>145368.95249999998</v>
          </cell>
        </row>
        <row r="6476">
          <cell r="C6476" t="str">
            <v>cód - comp.</v>
          </cell>
          <cell r="D6476" t="str">
            <v>componentes</v>
          </cell>
          <cell r="E6476" t="str">
            <v>desig.</v>
          </cell>
          <cell r="F6476" t="str">
            <v>unidade</v>
          </cell>
          <cell r="G6476" t="str">
            <v>coef.</v>
          </cell>
          <cell r="H6476" t="str">
            <v>Valor Unitário</v>
          </cell>
          <cell r="I6476" t="str">
            <v>Valor unit. c/ BDI</v>
          </cell>
          <cell r="J6476" t="str">
            <v>Custo p/ Serv. X comp</v>
          </cell>
          <cell r="K6476" t="str">
            <v>Quant. Total x comp.</v>
          </cell>
          <cell r="L6476" t="str">
            <v>Quant. Total x comp.</v>
          </cell>
        </row>
        <row r="6477">
          <cell r="C6477">
            <v>3001101</v>
          </cell>
          <cell r="D6477" t="str">
            <v>Urbanização - fornecimento de mão de obra e material paraplantio de grama</v>
          </cell>
          <cell r="E6477" t="str">
            <v>EMPR.</v>
          </cell>
          <cell r="F6477" t="str">
            <v>m2</v>
          </cell>
          <cell r="G6477">
            <v>1</v>
          </cell>
          <cell r="H6477">
            <v>5.51</v>
          </cell>
          <cell r="I6477">
            <v>7.9894999999999996</v>
          </cell>
          <cell r="J6477">
            <v>7.9894999999999996</v>
          </cell>
          <cell r="K6477">
            <v>18195</v>
          </cell>
          <cell r="L6477">
            <v>145368.95249999998</v>
          </cell>
        </row>
        <row r="6478">
          <cell r="D6478">
            <v>0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  <cell r="J6478">
            <v>0</v>
          </cell>
          <cell r="K6478">
            <v>0</v>
          </cell>
          <cell r="L6478">
            <v>0</v>
          </cell>
        </row>
        <row r="6479">
          <cell r="D6479">
            <v>0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  <cell r="J6479">
            <v>0</v>
          </cell>
          <cell r="K6479">
            <v>0</v>
          </cell>
          <cell r="L6479">
            <v>0</v>
          </cell>
        </row>
        <row r="6480">
          <cell r="D6480">
            <v>0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  <cell r="J6480">
            <v>0</v>
          </cell>
          <cell r="K6480">
            <v>0</v>
          </cell>
          <cell r="L6480">
            <v>0</v>
          </cell>
        </row>
        <row r="6481">
          <cell r="D6481">
            <v>0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  <cell r="J6481">
            <v>0</v>
          </cell>
          <cell r="K6481">
            <v>0</v>
          </cell>
          <cell r="L6481">
            <v>0</v>
          </cell>
        </row>
        <row r="6482">
          <cell r="D6482">
            <v>0</v>
          </cell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  <cell r="J6482">
            <v>0</v>
          </cell>
          <cell r="K6482">
            <v>0</v>
          </cell>
          <cell r="L6482">
            <v>0</v>
          </cell>
        </row>
        <row r="6483">
          <cell r="D6483">
            <v>0</v>
          </cell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  <cell r="J6483">
            <v>0</v>
          </cell>
          <cell r="K6483">
            <v>0</v>
          </cell>
          <cell r="L6483">
            <v>0</v>
          </cell>
        </row>
        <row r="6484">
          <cell r="D6484">
            <v>0</v>
          </cell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  <cell r="J6484">
            <v>0</v>
          </cell>
          <cell r="K6484">
            <v>0</v>
          </cell>
          <cell r="L6484">
            <v>0</v>
          </cell>
        </row>
        <row r="6485">
          <cell r="D6485">
            <v>0</v>
          </cell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  <cell r="J6485">
            <v>0</v>
          </cell>
          <cell r="K6485">
            <v>0</v>
          </cell>
          <cell r="L6485">
            <v>0</v>
          </cell>
        </row>
        <row r="6486">
          <cell r="D6486">
            <v>0</v>
          </cell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  <cell r="L6486">
            <v>0</v>
          </cell>
        </row>
        <row r="6487">
          <cell r="D6487">
            <v>0</v>
          </cell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  <cell r="L6487">
            <v>0</v>
          </cell>
        </row>
        <row r="6488">
          <cell r="D6488">
            <v>0</v>
          </cell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  <cell r="J6488">
            <v>0</v>
          </cell>
          <cell r="K6488">
            <v>0</v>
          </cell>
          <cell r="L6488">
            <v>0</v>
          </cell>
        </row>
        <row r="6489">
          <cell r="D6489">
            <v>0</v>
          </cell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  <cell r="J6489">
            <v>0</v>
          </cell>
          <cell r="K6489">
            <v>0</v>
          </cell>
          <cell r="L6489">
            <v>0</v>
          </cell>
        </row>
        <row r="6490">
          <cell r="D6490">
            <v>0</v>
          </cell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  <cell r="J6490">
            <v>0</v>
          </cell>
          <cell r="K6490">
            <v>0</v>
          </cell>
          <cell r="L6490">
            <v>0</v>
          </cell>
        </row>
        <row r="6491">
          <cell r="D6491">
            <v>0</v>
          </cell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  <cell r="J6491">
            <v>0</v>
          </cell>
          <cell r="K6491">
            <v>0</v>
          </cell>
          <cell r="L6491">
            <v>0</v>
          </cell>
        </row>
        <row r="6492">
          <cell r="D6492">
            <v>0</v>
          </cell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  <cell r="J6492">
            <v>0</v>
          </cell>
          <cell r="K6492">
            <v>0</v>
          </cell>
          <cell r="L6492">
            <v>0</v>
          </cell>
        </row>
        <row r="6493">
          <cell r="D6493">
            <v>0</v>
          </cell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  <cell r="J6493">
            <v>0</v>
          </cell>
          <cell r="K6493">
            <v>0</v>
          </cell>
          <cell r="L6493">
            <v>0</v>
          </cell>
        </row>
        <row r="6494">
          <cell r="D6494">
            <v>0</v>
          </cell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  <cell r="J6494">
            <v>0</v>
          </cell>
          <cell r="K6494">
            <v>0</v>
          </cell>
          <cell r="L6494">
            <v>0</v>
          </cell>
        </row>
        <row r="6495">
          <cell r="D6495">
            <v>0</v>
          </cell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  <cell r="J6495">
            <v>0</v>
          </cell>
          <cell r="K6495">
            <v>0</v>
          </cell>
          <cell r="L6495">
            <v>0</v>
          </cell>
        </row>
        <row r="6496">
          <cell r="D6496">
            <v>0</v>
          </cell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  <cell r="J6496">
            <v>0</v>
          </cell>
          <cell r="K6496">
            <v>0</v>
          </cell>
          <cell r="L6496">
            <v>0</v>
          </cell>
        </row>
        <row r="6497">
          <cell r="D6497">
            <v>0</v>
          </cell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  <cell r="J6497">
            <v>0</v>
          </cell>
          <cell r="K6497">
            <v>0</v>
          </cell>
          <cell r="L6497">
            <v>0</v>
          </cell>
        </row>
        <row r="6498">
          <cell r="D6498">
            <v>0</v>
          </cell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  <cell r="J6498">
            <v>0</v>
          </cell>
          <cell r="K6498">
            <v>0</v>
          </cell>
          <cell r="L6498">
            <v>0</v>
          </cell>
        </row>
        <row r="6499">
          <cell r="D6499">
            <v>0</v>
          </cell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  <cell r="J6499">
            <v>0</v>
          </cell>
          <cell r="K6499">
            <v>0</v>
          </cell>
          <cell r="L6499">
            <v>0</v>
          </cell>
        </row>
        <row r="6500">
          <cell r="D6500">
            <v>0</v>
          </cell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  <cell r="J6500">
            <v>0</v>
          </cell>
          <cell r="K6500">
            <v>0</v>
          </cell>
          <cell r="L6500">
            <v>0</v>
          </cell>
        </row>
        <row r="6501">
          <cell r="D6501">
            <v>0</v>
          </cell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  <cell r="J6501">
            <v>0</v>
          </cell>
          <cell r="K6501">
            <v>0</v>
          </cell>
          <cell r="L6501">
            <v>0</v>
          </cell>
        </row>
        <row r="6502">
          <cell r="D6502">
            <v>0</v>
          </cell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  <cell r="J6502">
            <v>0</v>
          </cell>
          <cell r="K6502">
            <v>0</v>
          </cell>
          <cell r="L6502">
            <v>0</v>
          </cell>
        </row>
        <row r="6503">
          <cell r="D6503">
            <v>0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  <cell r="J6503">
            <v>0</v>
          </cell>
          <cell r="K6503">
            <v>0</v>
          </cell>
          <cell r="L6503">
            <v>0</v>
          </cell>
        </row>
        <row r="6504">
          <cell r="D6504">
            <v>0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  <cell r="J6504">
            <v>0</v>
          </cell>
          <cell r="K6504">
            <v>0</v>
          </cell>
          <cell r="L6504">
            <v>0</v>
          </cell>
        </row>
        <row r="6505">
          <cell r="D6505">
            <v>0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  <cell r="J6505">
            <v>0</v>
          </cell>
          <cell r="K6505">
            <v>0</v>
          </cell>
          <cell r="L6505">
            <v>0</v>
          </cell>
        </row>
        <row r="6506">
          <cell r="F6506" t="str">
            <v>TOTAL (C/taxa):</v>
          </cell>
          <cell r="I6506">
            <v>0.54940859878590653</v>
          </cell>
          <cell r="J6506">
            <v>4.3895</v>
          </cell>
          <cell r="L6506">
            <v>145368.95249999998</v>
          </cell>
        </row>
        <row r="6507">
          <cell r="F6507" t="str">
            <v>BDI (%) EMPREITADA:</v>
          </cell>
          <cell r="I6507">
            <v>0.45</v>
          </cell>
          <cell r="J6507">
            <v>3.6</v>
          </cell>
          <cell r="L6507">
            <v>0</v>
          </cell>
        </row>
        <row r="6508">
          <cell r="F6508" t="str">
            <v>BDI (%) EQUIPAMENTOS:</v>
          </cell>
          <cell r="I6508">
            <v>0.45</v>
          </cell>
          <cell r="J6508">
            <v>0</v>
          </cell>
        </row>
        <row r="6509">
          <cell r="F6509" t="str">
            <v>BDI (%) MÃO DE OBRA:</v>
          </cell>
          <cell r="I6509">
            <v>0.45</v>
          </cell>
          <cell r="J6509">
            <v>0</v>
          </cell>
        </row>
        <row r="6510">
          <cell r="F6510" t="str">
            <v>BDI (%) MATERIAL:</v>
          </cell>
          <cell r="J6510">
            <v>0</v>
          </cell>
        </row>
        <row r="6511">
          <cell r="F6511" t="str">
            <v>TOTAL TAXA:</v>
          </cell>
          <cell r="I6511">
            <v>0.45059140121409352</v>
          </cell>
          <cell r="J6511">
            <v>3.6</v>
          </cell>
        </row>
        <row r="6512">
          <cell r="C6512" t="str">
            <v>PREÇO TOTAL (c/ taxa):</v>
          </cell>
          <cell r="I6512">
            <v>1</v>
          </cell>
          <cell r="J6512">
            <v>7.9894999999999996</v>
          </cell>
        </row>
        <row r="6513">
          <cell r="C6513" t="str">
            <v>Obs.</v>
          </cell>
        </row>
        <row r="6517">
          <cell r="C6517" t="str">
            <v>cód - serv</v>
          </cell>
          <cell r="D6517" t="str">
            <v>Descrição</v>
          </cell>
          <cell r="F6517" t="str">
            <v>unidade</v>
          </cell>
          <cell r="G6517" t="str">
            <v>Quantidade do Serviço</v>
          </cell>
          <cell r="I6517" t="str">
            <v>Valor Unitario do Serviço</v>
          </cell>
          <cell r="K6517" t="str">
            <v>Valor Total</v>
          </cell>
        </row>
        <row r="6518">
          <cell r="C6518">
            <v>391505</v>
          </cell>
          <cell r="D6518" t="str">
            <v>PAISAGISMO DE PROTEÇÃO - HIDROSEMEADURA DAS QUADRAS</v>
          </cell>
          <cell r="E6518" t="e">
            <v>#NAME?</v>
          </cell>
          <cell r="F6518" t="str">
            <v>M2</v>
          </cell>
          <cell r="G6518">
            <v>214466</v>
          </cell>
          <cell r="I6518">
            <v>1.3049999999999999</v>
          </cell>
          <cell r="K6518">
            <v>279878.13</v>
          </cell>
        </row>
        <row r="6520">
          <cell r="C6520" t="str">
            <v>cód - comp.</v>
          </cell>
          <cell r="D6520" t="str">
            <v>componentes</v>
          </cell>
          <cell r="E6520" t="str">
            <v>desig.</v>
          </cell>
          <cell r="F6520" t="str">
            <v>unidade</v>
          </cell>
          <cell r="G6520" t="str">
            <v>coef.</v>
          </cell>
          <cell r="H6520" t="str">
            <v>Valor Unitário</v>
          </cell>
          <cell r="I6520" t="str">
            <v>Valor unit. c/ BDI</v>
          </cell>
          <cell r="J6520" t="str">
            <v>Custo p/ Serv. X comp</v>
          </cell>
          <cell r="K6520" t="str">
            <v>Quant. Total x comp.</v>
          </cell>
          <cell r="L6520" t="str">
            <v>Quant. Total x comp.</v>
          </cell>
        </row>
        <row r="6521">
          <cell r="C6521">
            <v>1006071</v>
          </cell>
          <cell r="D6521" t="str">
            <v>Semente brachiaria decumbes</v>
          </cell>
          <cell r="E6521" t="str">
            <v>EMPR.</v>
          </cell>
          <cell r="F6521" t="str">
            <v>m2</v>
          </cell>
          <cell r="G6521">
            <v>1</v>
          </cell>
          <cell r="H6521">
            <v>0.8</v>
          </cell>
          <cell r="I6521">
            <v>1.1599999999999999</v>
          </cell>
          <cell r="J6521">
            <v>1.1599999999999999</v>
          </cell>
          <cell r="K6521">
            <v>214466</v>
          </cell>
          <cell r="L6521">
            <v>248780.55999999997</v>
          </cell>
        </row>
        <row r="6522">
          <cell r="C6522">
            <v>3001094</v>
          </cell>
          <cell r="D6522" t="str">
            <v>Urbanização - execução de paisagismo de proteção</v>
          </cell>
          <cell r="E6522" t="str">
            <v>EMPR.</v>
          </cell>
          <cell r="F6522" t="str">
            <v>m2</v>
          </cell>
          <cell r="G6522">
            <v>1</v>
          </cell>
          <cell r="H6522">
            <v>0.1</v>
          </cell>
          <cell r="I6522">
            <v>0.14499999999999999</v>
          </cell>
          <cell r="J6522">
            <v>0.14499999999999999</v>
          </cell>
          <cell r="K6522">
            <v>214466</v>
          </cell>
          <cell r="L6522">
            <v>31097.569999999996</v>
          </cell>
        </row>
        <row r="6523">
          <cell r="D6523">
            <v>0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  <cell r="J6523">
            <v>0</v>
          </cell>
          <cell r="K6523">
            <v>0</v>
          </cell>
          <cell r="L6523">
            <v>0</v>
          </cell>
        </row>
        <row r="6524">
          <cell r="D6524">
            <v>0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  <cell r="L6524">
            <v>0</v>
          </cell>
        </row>
        <row r="6525">
          <cell r="D6525">
            <v>0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  <cell r="L6525">
            <v>0</v>
          </cell>
        </row>
        <row r="6526">
          <cell r="D6526">
            <v>0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  <cell r="J6526">
            <v>0</v>
          </cell>
          <cell r="K6526">
            <v>0</v>
          </cell>
          <cell r="L6526">
            <v>0</v>
          </cell>
        </row>
        <row r="6527">
          <cell r="D6527">
            <v>0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  <cell r="J6527">
            <v>0</v>
          </cell>
          <cell r="K6527">
            <v>0</v>
          </cell>
          <cell r="L6527">
            <v>0</v>
          </cell>
        </row>
        <row r="6528">
          <cell r="D6528">
            <v>0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  <cell r="J6528">
            <v>0</v>
          </cell>
          <cell r="K6528">
            <v>0</v>
          </cell>
          <cell r="L6528">
            <v>0</v>
          </cell>
        </row>
        <row r="6529">
          <cell r="D6529">
            <v>0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  <cell r="J6529">
            <v>0</v>
          </cell>
          <cell r="K6529">
            <v>0</v>
          </cell>
          <cell r="L6529">
            <v>0</v>
          </cell>
        </row>
        <row r="6530">
          <cell r="D6530">
            <v>0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  <cell r="J6530">
            <v>0</v>
          </cell>
          <cell r="K6530">
            <v>0</v>
          </cell>
          <cell r="L6530">
            <v>0</v>
          </cell>
        </row>
        <row r="6531">
          <cell r="D6531">
            <v>0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  <cell r="J6531">
            <v>0</v>
          </cell>
          <cell r="K6531">
            <v>0</v>
          </cell>
          <cell r="L6531">
            <v>0</v>
          </cell>
        </row>
        <row r="6532">
          <cell r="D6532">
            <v>0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  <cell r="J6532">
            <v>0</v>
          </cell>
          <cell r="K6532">
            <v>0</v>
          </cell>
          <cell r="L6532">
            <v>0</v>
          </cell>
        </row>
        <row r="6533">
          <cell r="D6533">
            <v>0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  <cell r="J6533">
            <v>0</v>
          </cell>
          <cell r="K6533">
            <v>0</v>
          </cell>
          <cell r="L6533">
            <v>0</v>
          </cell>
        </row>
        <row r="6534">
          <cell r="D6534">
            <v>0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  <cell r="J6534">
            <v>0</v>
          </cell>
          <cell r="K6534">
            <v>0</v>
          </cell>
          <cell r="L6534">
            <v>0</v>
          </cell>
        </row>
        <row r="6535">
          <cell r="D6535">
            <v>0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  <cell r="J6535">
            <v>0</v>
          </cell>
          <cell r="K6535">
            <v>0</v>
          </cell>
          <cell r="L6535">
            <v>0</v>
          </cell>
        </row>
        <row r="6536">
          <cell r="D6536">
            <v>0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  <cell r="J6536">
            <v>0</v>
          </cell>
          <cell r="K6536">
            <v>0</v>
          </cell>
          <cell r="L6536">
            <v>0</v>
          </cell>
        </row>
        <row r="6537">
          <cell r="D6537">
            <v>0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  <cell r="J6537">
            <v>0</v>
          </cell>
          <cell r="K6537">
            <v>0</v>
          </cell>
          <cell r="L6537">
            <v>0</v>
          </cell>
        </row>
        <row r="6538">
          <cell r="D6538">
            <v>0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  <cell r="J6538">
            <v>0</v>
          </cell>
          <cell r="K6538">
            <v>0</v>
          </cell>
          <cell r="L6538">
            <v>0</v>
          </cell>
        </row>
        <row r="6539">
          <cell r="D6539">
            <v>0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  <cell r="J6539">
            <v>0</v>
          </cell>
          <cell r="K6539">
            <v>0</v>
          </cell>
          <cell r="L6539">
            <v>0</v>
          </cell>
        </row>
        <row r="6540">
          <cell r="D6540">
            <v>0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  <cell r="J6540">
            <v>0</v>
          </cell>
          <cell r="K6540">
            <v>0</v>
          </cell>
          <cell r="L6540">
            <v>0</v>
          </cell>
        </row>
        <row r="6541">
          <cell r="D6541">
            <v>0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  <cell r="J6541">
            <v>0</v>
          </cell>
          <cell r="K6541">
            <v>0</v>
          </cell>
          <cell r="L6541">
            <v>0</v>
          </cell>
        </row>
        <row r="6542">
          <cell r="D6542">
            <v>0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  <cell r="J6542">
            <v>0</v>
          </cell>
          <cell r="K6542">
            <v>0</v>
          </cell>
          <cell r="L6542">
            <v>0</v>
          </cell>
        </row>
        <row r="6543">
          <cell r="D6543">
            <v>0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  <cell r="J6543">
            <v>0</v>
          </cell>
          <cell r="K6543">
            <v>0</v>
          </cell>
          <cell r="L6543">
            <v>0</v>
          </cell>
        </row>
        <row r="6544">
          <cell r="D6544">
            <v>0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  <cell r="J6544">
            <v>0</v>
          </cell>
          <cell r="K6544">
            <v>0</v>
          </cell>
          <cell r="L6544">
            <v>0</v>
          </cell>
        </row>
        <row r="6545">
          <cell r="D6545">
            <v>0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  <cell r="J6545">
            <v>0</v>
          </cell>
          <cell r="K6545">
            <v>0</v>
          </cell>
          <cell r="L6545">
            <v>0</v>
          </cell>
        </row>
        <row r="6546">
          <cell r="D6546">
            <v>0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  <cell r="J6546">
            <v>0</v>
          </cell>
          <cell r="K6546">
            <v>0</v>
          </cell>
          <cell r="L6546">
            <v>0</v>
          </cell>
        </row>
        <row r="6547">
          <cell r="D6547">
            <v>0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  <cell r="J6547">
            <v>0</v>
          </cell>
          <cell r="K6547">
            <v>0</v>
          </cell>
          <cell r="L6547">
            <v>0</v>
          </cell>
        </row>
        <row r="6548">
          <cell r="D6548">
            <v>0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  <cell r="J6548">
            <v>0</v>
          </cell>
          <cell r="K6548">
            <v>0</v>
          </cell>
          <cell r="L6548">
            <v>0</v>
          </cell>
        </row>
        <row r="6549">
          <cell r="D6549">
            <v>0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  <cell r="J6549">
            <v>0</v>
          </cell>
          <cell r="K6549">
            <v>0</v>
          </cell>
          <cell r="L6549">
            <v>0</v>
          </cell>
        </row>
        <row r="6550">
          <cell r="F6550" t="str">
            <v>TOTAL (C/taxa):</v>
          </cell>
          <cell r="I6550">
            <v>0.54789272030651337</v>
          </cell>
          <cell r="J6550">
            <v>0.71499999999999997</v>
          </cell>
          <cell r="L6550">
            <v>279878.12999999995</v>
          </cell>
        </row>
        <row r="6551">
          <cell r="F6551" t="str">
            <v>BDI (%) EMPREITADA:</v>
          </cell>
          <cell r="I6551">
            <v>0.45</v>
          </cell>
          <cell r="J6551">
            <v>0.59</v>
          </cell>
          <cell r="L6551">
            <v>0</v>
          </cell>
        </row>
        <row r="6552">
          <cell r="F6552" t="str">
            <v>BDI (%) EQUIPAMENTOS:</v>
          </cell>
          <cell r="I6552">
            <v>0.45</v>
          </cell>
          <cell r="J6552">
            <v>0</v>
          </cell>
        </row>
        <row r="6553">
          <cell r="F6553" t="str">
            <v>BDI (%) MÃO DE OBRA:</v>
          </cell>
          <cell r="I6553">
            <v>0.45</v>
          </cell>
          <cell r="J6553">
            <v>0</v>
          </cell>
        </row>
        <row r="6554">
          <cell r="F6554" t="str">
            <v>BDI (%) MATERIAL:</v>
          </cell>
          <cell r="J6554">
            <v>0</v>
          </cell>
        </row>
        <row r="6555">
          <cell r="F6555" t="str">
            <v>TOTAL TAXA:</v>
          </cell>
          <cell r="I6555">
            <v>0.45210727969348657</v>
          </cell>
          <cell r="J6555">
            <v>0.59</v>
          </cell>
        </row>
        <row r="6556">
          <cell r="C6556" t="str">
            <v>PREÇO TOTAL (c/ taxa):</v>
          </cell>
          <cell r="I6556">
            <v>1</v>
          </cell>
          <cell r="J6556">
            <v>1.3049999999999999</v>
          </cell>
        </row>
        <row r="6557">
          <cell r="C6557" t="str">
            <v>Obs.</v>
          </cell>
        </row>
        <row r="6561">
          <cell r="C6561" t="str">
            <v>cód - serv</v>
          </cell>
          <cell r="D6561" t="str">
            <v>Descrição</v>
          </cell>
          <cell r="F6561" t="str">
            <v>unidade</v>
          </cell>
          <cell r="G6561" t="str">
            <v>Quantidade do Serviço</v>
          </cell>
          <cell r="I6561" t="str">
            <v>Valor Unitario do Serviço</v>
          </cell>
          <cell r="K6561" t="str">
            <v>Valor Total</v>
          </cell>
        </row>
        <row r="6562">
          <cell r="C6562">
            <v>391510</v>
          </cell>
          <cell r="D6562" t="str">
            <v>FORNECIMENTO E PLANTIO DE GRAMA TIPO BATATAIS</v>
          </cell>
          <cell r="E6562" t="e">
            <v>#NAME?</v>
          </cell>
          <cell r="F6562" t="str">
            <v>M2</v>
          </cell>
          <cell r="G6562">
            <v>70773.78</v>
          </cell>
          <cell r="I6562">
            <v>8.6999999999999993</v>
          </cell>
          <cell r="K6562">
            <v>615731.88599999994</v>
          </cell>
        </row>
        <row r="6564">
          <cell r="C6564" t="str">
            <v>cód - comp.</v>
          </cell>
          <cell r="D6564" t="str">
            <v>componentes</v>
          </cell>
          <cell r="E6564" t="str">
            <v>desig.</v>
          </cell>
          <cell r="F6564" t="str">
            <v>unidade</v>
          </cell>
          <cell r="G6564" t="str">
            <v>coef.</v>
          </cell>
          <cell r="H6564" t="str">
            <v>Valor Unitário</v>
          </cell>
          <cell r="I6564" t="str">
            <v>Valor unit. c/ BDI</v>
          </cell>
          <cell r="J6564" t="str">
            <v>Custo p/ Serv. X comp</v>
          </cell>
          <cell r="K6564" t="str">
            <v>Quant. Total x comp.</v>
          </cell>
          <cell r="L6564" t="str">
            <v>Quant. Total x comp.</v>
          </cell>
        </row>
        <row r="6565">
          <cell r="C6565" t="str">
            <v>D1181</v>
          </cell>
          <cell r="D6565" t="str">
            <v>Urbanização - fornecimento de mão de obra e material paraplantio de grama</v>
          </cell>
          <cell r="E6565" t="str">
            <v>EMPR.</v>
          </cell>
          <cell r="F6565" t="str">
            <v>m2</v>
          </cell>
          <cell r="G6565">
            <v>1</v>
          </cell>
          <cell r="H6565">
            <v>6</v>
          </cell>
          <cell r="I6565">
            <v>8.6999999999999993</v>
          </cell>
          <cell r="J6565">
            <v>8.6999999999999993</v>
          </cell>
          <cell r="K6565">
            <v>70773.78</v>
          </cell>
          <cell r="L6565">
            <v>615731.88599999994</v>
          </cell>
        </row>
        <row r="6566">
          <cell r="D6566">
            <v>0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  <cell r="J6566">
            <v>0</v>
          </cell>
          <cell r="K6566">
            <v>0</v>
          </cell>
          <cell r="L6566">
            <v>0</v>
          </cell>
        </row>
        <row r="6567">
          <cell r="D6567">
            <v>0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  <cell r="J6567">
            <v>0</v>
          </cell>
          <cell r="K6567">
            <v>0</v>
          </cell>
          <cell r="L6567">
            <v>0</v>
          </cell>
        </row>
        <row r="6568">
          <cell r="D6568">
            <v>0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  <cell r="J6568">
            <v>0</v>
          </cell>
          <cell r="K6568">
            <v>0</v>
          </cell>
          <cell r="L6568">
            <v>0</v>
          </cell>
        </row>
        <row r="6569">
          <cell r="D6569">
            <v>0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  <cell r="J6569">
            <v>0</v>
          </cell>
          <cell r="K6569">
            <v>0</v>
          </cell>
          <cell r="L6569">
            <v>0</v>
          </cell>
        </row>
        <row r="6570">
          <cell r="D6570">
            <v>0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  <cell r="J6570">
            <v>0</v>
          </cell>
          <cell r="K6570">
            <v>0</v>
          </cell>
          <cell r="L6570">
            <v>0</v>
          </cell>
        </row>
        <row r="6571">
          <cell r="D6571">
            <v>0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  <cell r="J6571">
            <v>0</v>
          </cell>
          <cell r="K6571">
            <v>0</v>
          </cell>
          <cell r="L6571">
            <v>0</v>
          </cell>
        </row>
        <row r="6572">
          <cell r="D6572">
            <v>0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  <cell r="J6572">
            <v>0</v>
          </cell>
          <cell r="K6572">
            <v>0</v>
          </cell>
          <cell r="L6572">
            <v>0</v>
          </cell>
        </row>
        <row r="6573">
          <cell r="D6573">
            <v>0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  <cell r="J6573">
            <v>0</v>
          </cell>
          <cell r="K6573">
            <v>0</v>
          </cell>
          <cell r="L6573">
            <v>0</v>
          </cell>
        </row>
        <row r="6574">
          <cell r="D6574">
            <v>0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  <cell r="J6574">
            <v>0</v>
          </cell>
          <cell r="K6574">
            <v>0</v>
          </cell>
          <cell r="L6574">
            <v>0</v>
          </cell>
        </row>
        <row r="6575">
          <cell r="D6575">
            <v>0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  <cell r="J6575">
            <v>0</v>
          </cell>
          <cell r="K6575">
            <v>0</v>
          </cell>
          <cell r="L6575">
            <v>0</v>
          </cell>
        </row>
        <row r="6576">
          <cell r="D6576">
            <v>0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  <cell r="J6576">
            <v>0</v>
          </cell>
          <cell r="K6576">
            <v>0</v>
          </cell>
          <cell r="L6576">
            <v>0</v>
          </cell>
        </row>
        <row r="6577">
          <cell r="D6577">
            <v>0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  <cell r="J6577">
            <v>0</v>
          </cell>
          <cell r="K6577">
            <v>0</v>
          </cell>
          <cell r="L6577">
            <v>0</v>
          </cell>
        </row>
        <row r="6578">
          <cell r="D6578">
            <v>0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  <cell r="J6578">
            <v>0</v>
          </cell>
          <cell r="K6578">
            <v>0</v>
          </cell>
          <cell r="L6578">
            <v>0</v>
          </cell>
        </row>
        <row r="6579">
          <cell r="D6579">
            <v>0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  <cell r="J6579">
            <v>0</v>
          </cell>
          <cell r="K6579">
            <v>0</v>
          </cell>
          <cell r="L6579">
            <v>0</v>
          </cell>
        </row>
        <row r="6580">
          <cell r="D6580">
            <v>0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  <cell r="J6580">
            <v>0</v>
          </cell>
          <cell r="K6580">
            <v>0</v>
          </cell>
          <cell r="L6580">
            <v>0</v>
          </cell>
        </row>
        <row r="6581">
          <cell r="D6581">
            <v>0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  <cell r="J6581">
            <v>0</v>
          </cell>
          <cell r="K6581">
            <v>0</v>
          </cell>
          <cell r="L6581">
            <v>0</v>
          </cell>
        </row>
        <row r="6582">
          <cell r="D6582">
            <v>0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  <cell r="J6582">
            <v>0</v>
          </cell>
          <cell r="K6582">
            <v>0</v>
          </cell>
          <cell r="L6582">
            <v>0</v>
          </cell>
        </row>
        <row r="6583">
          <cell r="D6583">
            <v>0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  <cell r="J6583">
            <v>0</v>
          </cell>
          <cell r="K6583">
            <v>0</v>
          </cell>
          <cell r="L6583">
            <v>0</v>
          </cell>
        </row>
        <row r="6584">
          <cell r="D6584">
            <v>0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  <cell r="J6584">
            <v>0</v>
          </cell>
          <cell r="K6584">
            <v>0</v>
          </cell>
          <cell r="L6584">
            <v>0</v>
          </cell>
        </row>
        <row r="6585">
          <cell r="D6585">
            <v>0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  <cell r="J6585">
            <v>0</v>
          </cell>
          <cell r="K6585">
            <v>0</v>
          </cell>
          <cell r="L6585">
            <v>0</v>
          </cell>
        </row>
        <row r="6586">
          <cell r="D6586">
            <v>0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  <cell r="J6586">
            <v>0</v>
          </cell>
          <cell r="K6586">
            <v>0</v>
          </cell>
          <cell r="L6586">
            <v>0</v>
          </cell>
        </row>
        <row r="6587">
          <cell r="D6587">
            <v>0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  <cell r="J6587">
            <v>0</v>
          </cell>
          <cell r="K6587">
            <v>0</v>
          </cell>
          <cell r="L6587">
            <v>0</v>
          </cell>
        </row>
        <row r="6588">
          <cell r="D6588">
            <v>0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  <cell r="J6588">
            <v>0</v>
          </cell>
          <cell r="K6588">
            <v>0</v>
          </cell>
          <cell r="L6588">
            <v>0</v>
          </cell>
        </row>
        <row r="6589">
          <cell r="D6589">
            <v>0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  <cell r="J6589">
            <v>0</v>
          </cell>
          <cell r="K6589">
            <v>0</v>
          </cell>
          <cell r="L6589">
            <v>0</v>
          </cell>
        </row>
        <row r="6590">
          <cell r="D6590">
            <v>0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  <cell r="L6590">
            <v>0</v>
          </cell>
        </row>
        <row r="6591">
          <cell r="D6591">
            <v>0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  <cell r="J6591">
            <v>0</v>
          </cell>
          <cell r="K6591">
            <v>0</v>
          </cell>
          <cell r="L6591">
            <v>0</v>
          </cell>
        </row>
        <row r="6592">
          <cell r="D6592">
            <v>0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  <cell r="J6592">
            <v>0</v>
          </cell>
          <cell r="K6592">
            <v>0</v>
          </cell>
          <cell r="L6592">
            <v>0</v>
          </cell>
        </row>
        <row r="6593">
          <cell r="D6593">
            <v>0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  <cell r="J6593">
            <v>0</v>
          </cell>
          <cell r="K6593">
            <v>0</v>
          </cell>
          <cell r="L6593">
            <v>0</v>
          </cell>
        </row>
        <row r="6594">
          <cell r="F6594" t="str">
            <v>TOTAL (C/taxa):</v>
          </cell>
          <cell r="I6594">
            <v>0.54942528735632179</v>
          </cell>
          <cell r="J6594">
            <v>4.7799999999999994</v>
          </cell>
          <cell r="L6594">
            <v>615731.88599999994</v>
          </cell>
        </row>
        <row r="6595">
          <cell r="F6595" t="str">
            <v>BDI (%) EMPREITADA:</v>
          </cell>
          <cell r="I6595">
            <v>0.45</v>
          </cell>
          <cell r="J6595">
            <v>3.92</v>
          </cell>
          <cell r="L6595">
            <v>0</v>
          </cell>
        </row>
        <row r="6596">
          <cell r="F6596" t="str">
            <v>BDI (%) EQUIPAMENTOS:</v>
          </cell>
          <cell r="I6596">
            <v>0.45</v>
          </cell>
          <cell r="J6596">
            <v>0</v>
          </cell>
        </row>
        <row r="6597">
          <cell r="F6597" t="str">
            <v>BDI (%) MÃO DE OBRA:</v>
          </cell>
          <cell r="I6597">
            <v>0.45</v>
          </cell>
          <cell r="J6597">
            <v>0</v>
          </cell>
        </row>
        <row r="6598">
          <cell r="F6598" t="str">
            <v>BDI (%) MATERIAL:</v>
          </cell>
          <cell r="J6598">
            <v>0</v>
          </cell>
        </row>
        <row r="6599">
          <cell r="F6599" t="str">
            <v>TOTAL TAXA:</v>
          </cell>
          <cell r="I6599">
            <v>0.45057471264367821</v>
          </cell>
          <cell r="J6599">
            <v>3.92</v>
          </cell>
        </row>
        <row r="6600">
          <cell r="C6600" t="str">
            <v>PREÇO TOTAL (c/ taxa):</v>
          </cell>
          <cell r="I6600">
            <v>1</v>
          </cell>
          <cell r="J6600">
            <v>8.6999999999999993</v>
          </cell>
        </row>
        <row r="6601">
          <cell r="C6601" t="str">
            <v>Obs.</v>
          </cell>
        </row>
        <row r="6605">
          <cell r="C6605" t="str">
            <v>cód - serv</v>
          </cell>
          <cell r="D6605" t="str">
            <v>Descrição</v>
          </cell>
          <cell r="F6605" t="str">
            <v>unidade</v>
          </cell>
          <cell r="G6605" t="str">
            <v>Quantidade do Serviço</v>
          </cell>
          <cell r="I6605" t="str">
            <v>Valor Unitario do Serviço</v>
          </cell>
          <cell r="K6605" t="str">
            <v>Valor Total</v>
          </cell>
        </row>
        <row r="6606">
          <cell r="C6606">
            <v>401005</v>
          </cell>
          <cell r="D6606" t="str">
            <v>PLACAS DE SINALIZAÇÃO PROVISÓRIA</v>
          </cell>
          <cell r="E6606" t="e">
            <v>#NAME?</v>
          </cell>
          <cell r="F6606" t="str">
            <v>UN</v>
          </cell>
          <cell r="G6606">
            <v>45.268000000000001</v>
          </cell>
          <cell r="I6606">
            <v>194.90946250000002</v>
          </cell>
          <cell r="K6606">
            <v>8823.1615484500016</v>
          </cell>
        </row>
        <row r="6608">
          <cell r="C6608" t="str">
            <v>cód - comp.</v>
          </cell>
          <cell r="D6608" t="str">
            <v>componentes</v>
          </cell>
          <cell r="E6608" t="str">
            <v>desig.</v>
          </cell>
          <cell r="F6608" t="str">
            <v>unidade</v>
          </cell>
          <cell r="G6608" t="str">
            <v>coef.</v>
          </cell>
          <cell r="H6608" t="str">
            <v>Valor Unitário</v>
          </cell>
          <cell r="I6608" t="str">
            <v>Valor unit. c/ BDI</v>
          </cell>
          <cell r="J6608" t="str">
            <v>Custo p/ Serv. X comp</v>
          </cell>
          <cell r="K6608" t="str">
            <v>Quant. Total x comp.</v>
          </cell>
          <cell r="L6608" t="str">
            <v>Quant. Total x comp.</v>
          </cell>
        </row>
        <row r="6609">
          <cell r="C6609">
            <v>1010404</v>
          </cell>
          <cell r="D6609" t="str">
            <v>Placa Sinalização Segurança</v>
          </cell>
          <cell r="E6609" t="str">
            <v>EMPR.</v>
          </cell>
          <cell r="F6609" t="str">
            <v>m2</v>
          </cell>
          <cell r="G6609">
            <v>1</v>
          </cell>
          <cell r="H6609">
            <v>90</v>
          </cell>
          <cell r="I6609">
            <v>130.5</v>
          </cell>
          <cell r="J6609">
            <v>130.5</v>
          </cell>
          <cell r="K6609">
            <v>45.27</v>
          </cell>
          <cell r="L6609">
            <v>5907.7350000000006</v>
          </cell>
        </row>
        <row r="6610">
          <cell r="C6610">
            <v>3000666</v>
          </cell>
          <cell r="D6610" t="str">
            <v>Caminhão Carroceria - cap.4 t - (110kW)</v>
          </cell>
          <cell r="E6610" t="str">
            <v>EQ.</v>
          </cell>
          <cell r="F6610" t="str">
            <v>h</v>
          </cell>
          <cell r="G6610">
            <v>2.5000000000000001E-2</v>
          </cell>
          <cell r="H6610">
            <v>57.33</v>
          </cell>
          <cell r="I6610">
            <v>83.128499999999988</v>
          </cell>
          <cell r="J6610">
            <v>2.0782124999999998</v>
          </cell>
          <cell r="K6610">
            <v>1.1299999999999999</v>
          </cell>
          <cell r="L6610">
            <v>93.935204999999982</v>
          </cell>
        </row>
        <row r="6611">
          <cell r="C6611">
            <v>3000702</v>
          </cell>
          <cell r="D6611" t="str">
            <v>Servente</v>
          </cell>
          <cell r="E6611" t="str">
            <v>M.O.</v>
          </cell>
          <cell r="F6611" t="str">
            <v>h</v>
          </cell>
          <cell r="G6611">
            <v>0.75</v>
          </cell>
          <cell r="H6611">
            <v>11.02</v>
          </cell>
          <cell r="I6611">
            <v>15.978999999999999</v>
          </cell>
          <cell r="J6611">
            <v>11.984249999999999</v>
          </cell>
          <cell r="K6611">
            <v>33.950000000000003</v>
          </cell>
          <cell r="L6611">
            <v>542.48705000000007</v>
          </cell>
        </row>
        <row r="6612">
          <cell r="C6612" t="str">
            <v>M1144</v>
          </cell>
          <cell r="D6612" t="str">
            <v>Confecção de Suporte e Travessa para Placa de Sinalização</v>
          </cell>
          <cell r="E6612" t="str">
            <v>EMPR.</v>
          </cell>
          <cell r="F6612" t="str">
            <v xml:space="preserve">un </v>
          </cell>
          <cell r="G6612">
            <v>1</v>
          </cell>
          <cell r="H6612">
            <v>33.46</v>
          </cell>
          <cell r="I6612">
            <v>48.517000000000003</v>
          </cell>
          <cell r="J6612">
            <v>48.517000000000003</v>
          </cell>
          <cell r="K6612">
            <v>45.27</v>
          </cell>
          <cell r="L6612">
            <v>2196.3645900000001</v>
          </cell>
        </row>
        <row r="6613">
          <cell r="C6613" t="str">
            <v>M1145</v>
          </cell>
          <cell r="D6613" t="str">
            <v>Parafuso Zincado C/ Fenda 1 1/2'X3/16'</v>
          </cell>
          <cell r="E6613" t="str">
            <v>MAT.</v>
          </cell>
          <cell r="F6613" t="str">
            <v xml:space="preserve">un </v>
          </cell>
          <cell r="G6613">
            <v>2</v>
          </cell>
          <cell r="H6613">
            <v>0.12</v>
          </cell>
          <cell r="I6613">
            <v>0.12</v>
          </cell>
          <cell r="J6613">
            <v>0.24</v>
          </cell>
          <cell r="K6613">
            <v>90.54</v>
          </cell>
          <cell r="L6613">
            <v>10.864800000000001</v>
          </cell>
        </row>
        <row r="6614">
          <cell r="C6614" t="str">
            <v>M1146</v>
          </cell>
          <cell r="D6614" t="str">
            <v>Parafuso Zincado Francês 4'X5/16'</v>
          </cell>
          <cell r="E6614" t="str">
            <v>MAT.</v>
          </cell>
          <cell r="F6614" t="str">
            <v xml:space="preserve">un </v>
          </cell>
          <cell r="G6614">
            <v>3</v>
          </cell>
          <cell r="H6614">
            <v>0.53</v>
          </cell>
          <cell r="I6614">
            <v>0.53</v>
          </cell>
          <cell r="J6614">
            <v>1.59</v>
          </cell>
          <cell r="K6614">
            <v>135.80000000000001</v>
          </cell>
          <cell r="L6614">
            <v>71.974000000000004</v>
          </cell>
        </row>
        <row r="6615">
          <cell r="D6615">
            <v>0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  <cell r="J6615">
            <v>0</v>
          </cell>
          <cell r="K6615">
            <v>0</v>
          </cell>
          <cell r="L6615">
            <v>0</v>
          </cell>
        </row>
        <row r="6616">
          <cell r="D6616">
            <v>0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  <cell r="J6616">
            <v>0</v>
          </cell>
          <cell r="K6616">
            <v>0</v>
          </cell>
          <cell r="L6616">
            <v>0</v>
          </cell>
        </row>
        <row r="6617">
          <cell r="D6617">
            <v>0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  <cell r="J6617">
            <v>0</v>
          </cell>
          <cell r="K6617">
            <v>0</v>
          </cell>
          <cell r="L6617">
            <v>0</v>
          </cell>
        </row>
        <row r="6618">
          <cell r="D6618">
            <v>0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  <cell r="J6618">
            <v>0</v>
          </cell>
          <cell r="K6618">
            <v>0</v>
          </cell>
          <cell r="L6618">
            <v>0</v>
          </cell>
        </row>
        <row r="6619">
          <cell r="D6619">
            <v>0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  <cell r="J6619">
            <v>0</v>
          </cell>
          <cell r="K6619">
            <v>0</v>
          </cell>
          <cell r="L6619">
            <v>0</v>
          </cell>
        </row>
        <row r="6620">
          <cell r="D6620">
            <v>0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  <cell r="L6620">
            <v>0</v>
          </cell>
        </row>
        <row r="6621">
          <cell r="D6621">
            <v>0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  <cell r="L6621">
            <v>0</v>
          </cell>
        </row>
        <row r="6622">
          <cell r="D6622">
            <v>0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  <cell r="J6622">
            <v>0</v>
          </cell>
          <cell r="K6622">
            <v>0</v>
          </cell>
          <cell r="L6622">
            <v>0</v>
          </cell>
        </row>
        <row r="6623">
          <cell r="D6623">
            <v>0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  <cell r="J6623">
            <v>0</v>
          </cell>
          <cell r="K6623">
            <v>0</v>
          </cell>
          <cell r="L6623">
            <v>0</v>
          </cell>
        </row>
        <row r="6624">
          <cell r="D6624">
            <v>0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  <cell r="J6624">
            <v>0</v>
          </cell>
          <cell r="K6624">
            <v>0</v>
          </cell>
          <cell r="L6624">
            <v>0</v>
          </cell>
        </row>
        <row r="6625">
          <cell r="D6625">
            <v>0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  <cell r="L6625">
            <v>0</v>
          </cell>
        </row>
        <row r="6626">
          <cell r="D6626">
            <v>0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  <cell r="J6626">
            <v>0</v>
          </cell>
          <cell r="K6626">
            <v>0</v>
          </cell>
          <cell r="L6626">
            <v>0</v>
          </cell>
        </row>
        <row r="6627">
          <cell r="D6627">
            <v>0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  <cell r="L6627">
            <v>0</v>
          </cell>
        </row>
        <row r="6628">
          <cell r="D6628">
            <v>0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  <cell r="L6628">
            <v>0</v>
          </cell>
        </row>
        <row r="6629">
          <cell r="D6629">
            <v>0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  <cell r="L6629">
            <v>0</v>
          </cell>
        </row>
        <row r="6630">
          <cell r="D6630">
            <v>0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  <cell r="J6630">
            <v>0</v>
          </cell>
          <cell r="K6630">
            <v>0</v>
          </cell>
          <cell r="L6630">
            <v>0</v>
          </cell>
        </row>
        <row r="6631">
          <cell r="D6631">
            <v>0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  <cell r="J6631">
            <v>0</v>
          </cell>
          <cell r="K6631">
            <v>0</v>
          </cell>
          <cell r="L6631">
            <v>0</v>
          </cell>
        </row>
        <row r="6632">
          <cell r="D6632">
            <v>0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  <cell r="J6632">
            <v>0</v>
          </cell>
          <cell r="K6632">
            <v>0</v>
          </cell>
          <cell r="L6632">
            <v>0</v>
          </cell>
        </row>
        <row r="6633">
          <cell r="D6633">
            <v>0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  <cell r="J6633">
            <v>0</v>
          </cell>
          <cell r="K6633">
            <v>0</v>
          </cell>
          <cell r="L6633">
            <v>0</v>
          </cell>
        </row>
        <row r="6634">
          <cell r="D6634">
            <v>0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  <cell r="J6634">
            <v>0</v>
          </cell>
          <cell r="K6634">
            <v>0</v>
          </cell>
          <cell r="L6634">
            <v>0</v>
          </cell>
        </row>
        <row r="6635">
          <cell r="D6635">
            <v>0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  <cell r="J6635">
            <v>0</v>
          </cell>
          <cell r="K6635">
            <v>0</v>
          </cell>
          <cell r="L6635">
            <v>0</v>
          </cell>
        </row>
        <row r="6636">
          <cell r="D6636">
            <v>0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  <cell r="J6636">
            <v>0</v>
          </cell>
          <cell r="K6636">
            <v>0</v>
          </cell>
          <cell r="L6636">
            <v>0</v>
          </cell>
        </row>
        <row r="6637">
          <cell r="D6637">
            <v>0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  <cell r="J6637">
            <v>0</v>
          </cell>
          <cell r="K6637">
            <v>0</v>
          </cell>
          <cell r="L6637">
            <v>0</v>
          </cell>
        </row>
        <row r="6638">
          <cell r="F6638" t="str">
            <v>TOTAL (C/taxa):</v>
          </cell>
          <cell r="I6638">
            <v>0.55420327527710467</v>
          </cell>
          <cell r="J6638">
            <v>108.01946250000002</v>
          </cell>
          <cell r="L6638">
            <v>8823.3606449999988</v>
          </cell>
        </row>
        <row r="6639">
          <cell r="F6639" t="str">
            <v>BDI (%) EMPREITADA:</v>
          </cell>
          <cell r="I6639">
            <v>0.45</v>
          </cell>
          <cell r="J6639">
            <v>80.56</v>
          </cell>
          <cell r="L6639">
            <v>0.19909654999719351</v>
          </cell>
        </row>
        <row r="6640">
          <cell r="F6640" t="str">
            <v>BDI (%) EQUIPAMENTOS:</v>
          </cell>
          <cell r="I6640">
            <v>0.45</v>
          </cell>
          <cell r="J6640">
            <v>0.94</v>
          </cell>
        </row>
        <row r="6641">
          <cell r="F6641" t="str">
            <v>BDI (%) MÃO DE OBRA:</v>
          </cell>
          <cell r="I6641">
            <v>0.45</v>
          </cell>
          <cell r="J6641">
            <v>5.39</v>
          </cell>
        </row>
        <row r="6642">
          <cell r="F6642" t="str">
            <v>BDI (%) MATERIAL:</v>
          </cell>
          <cell r="J6642">
            <v>0</v>
          </cell>
        </row>
        <row r="6643">
          <cell r="F6643" t="str">
            <v>TOTAL TAXA:</v>
          </cell>
          <cell r="I6643">
            <v>0.44579672472289533</v>
          </cell>
          <cell r="J6643">
            <v>86.89</v>
          </cell>
        </row>
        <row r="6644">
          <cell r="C6644" t="str">
            <v>PREÇO TOTAL (c/ taxa):</v>
          </cell>
          <cell r="I6644">
            <v>1</v>
          </cell>
          <cell r="J6644">
            <v>194.90946250000002</v>
          </cell>
        </row>
        <row r="6645">
          <cell r="C6645" t="str">
            <v>Obs.</v>
          </cell>
        </row>
        <row r="6649">
          <cell r="C6649" t="str">
            <v>cód - serv</v>
          </cell>
          <cell r="D6649" t="str">
            <v>Descrição</v>
          </cell>
          <cell r="F6649" t="str">
            <v>unidade</v>
          </cell>
          <cell r="G6649" t="str">
            <v>Quantidade do Serviço</v>
          </cell>
          <cell r="I6649" t="str">
            <v>Valor Unitario do Serviço</v>
          </cell>
          <cell r="K6649" t="str">
            <v>Valor Total</v>
          </cell>
        </row>
        <row r="6650">
          <cell r="C6650">
            <v>402005</v>
          </cell>
          <cell r="D6650" t="str">
            <v>PLACA DE SINALIZAÇÃO TOTALMENTE REFLETIVA:-FORNECIMENTO E IMPLANTAÇÃO M2 3001075</v>
          </cell>
          <cell r="E6650" t="e">
            <v>#NAME?</v>
          </cell>
          <cell r="F6650" t="str">
            <v>UN</v>
          </cell>
          <cell r="G6650">
            <v>113.17</v>
          </cell>
          <cell r="I6650">
            <v>355.97546249999999</v>
          </cell>
          <cell r="K6650">
            <v>40285.743091124998</v>
          </cell>
        </row>
        <row r="6652">
          <cell r="C6652" t="str">
            <v>cód - comp.</v>
          </cell>
          <cell r="D6652" t="str">
            <v>componentes</v>
          </cell>
          <cell r="E6652" t="str">
            <v>desig.</v>
          </cell>
          <cell r="F6652" t="str">
            <v>unidade</v>
          </cell>
          <cell r="G6652" t="str">
            <v>coef.</v>
          </cell>
          <cell r="H6652" t="str">
            <v>Valor Unitário</v>
          </cell>
          <cell r="I6652" t="str">
            <v>Valor unit. c/ BDI</v>
          </cell>
          <cell r="J6652" t="str">
            <v>Custo p/ Serv. X comp</v>
          </cell>
          <cell r="K6652" t="str">
            <v>Quant. Total x comp.</v>
          </cell>
          <cell r="L6652" t="str">
            <v>Quant. Total x comp.</v>
          </cell>
        </row>
        <row r="6653">
          <cell r="C6653">
            <v>3000666</v>
          </cell>
          <cell r="D6653" t="str">
            <v>Caminhão Carroceria - cap.4 t - (110kW)</v>
          </cell>
          <cell r="E6653" t="str">
            <v>EQ.</v>
          </cell>
          <cell r="F6653" t="str">
            <v>h</v>
          </cell>
          <cell r="G6653">
            <v>2.5000000000000001E-2</v>
          </cell>
          <cell r="H6653">
            <v>57.33</v>
          </cell>
          <cell r="I6653">
            <v>83.128499999999988</v>
          </cell>
          <cell r="J6653">
            <v>2.0782124999999998</v>
          </cell>
          <cell r="K6653">
            <v>2.83</v>
          </cell>
          <cell r="L6653">
            <v>235.25365499999998</v>
          </cell>
        </row>
        <row r="6654">
          <cell r="C6654">
            <v>3000702</v>
          </cell>
          <cell r="D6654" t="str">
            <v>Servente</v>
          </cell>
          <cell r="E6654" t="str">
            <v>M.O.</v>
          </cell>
          <cell r="F6654" t="str">
            <v>h</v>
          </cell>
          <cell r="G6654">
            <v>0.75</v>
          </cell>
          <cell r="H6654">
            <v>11.02</v>
          </cell>
          <cell r="I6654">
            <v>15.978999999999999</v>
          </cell>
          <cell r="J6654">
            <v>11.984249999999999</v>
          </cell>
          <cell r="K6654">
            <v>84.88</v>
          </cell>
          <cell r="L6654">
            <v>1356.2975199999998</v>
          </cell>
        </row>
        <row r="6655">
          <cell r="C6655" t="str">
            <v>M1143</v>
          </cell>
          <cell r="D6655" t="str">
            <v>Confecção De Placa De Sinalização Totalmente Refletiva</v>
          </cell>
          <cell r="E6655" t="str">
            <v>EMPR.</v>
          </cell>
          <cell r="F6655" t="str">
            <v>m2</v>
          </cell>
          <cell r="G6655">
            <v>1</v>
          </cell>
          <cell r="H6655">
            <v>201.08</v>
          </cell>
          <cell r="I6655">
            <v>291.56600000000003</v>
          </cell>
          <cell r="J6655">
            <v>291.56600000000003</v>
          </cell>
          <cell r="K6655">
            <v>113.17</v>
          </cell>
          <cell r="L6655">
            <v>32996.524220000007</v>
          </cell>
        </row>
        <row r="6656">
          <cell r="C6656" t="str">
            <v>M1144</v>
          </cell>
          <cell r="D6656" t="str">
            <v>Confecção de Suporte e Travessa para Placa de Sinalização</v>
          </cell>
          <cell r="E6656" t="str">
            <v>EMPR.</v>
          </cell>
          <cell r="F6656" t="str">
            <v xml:space="preserve">un </v>
          </cell>
          <cell r="G6656">
            <v>1</v>
          </cell>
          <cell r="H6656">
            <v>33.46</v>
          </cell>
          <cell r="I6656">
            <v>48.517000000000003</v>
          </cell>
          <cell r="J6656">
            <v>48.517000000000003</v>
          </cell>
          <cell r="K6656">
            <v>113.17</v>
          </cell>
          <cell r="L6656">
            <v>5490.6688900000008</v>
          </cell>
        </row>
        <row r="6657">
          <cell r="C6657" t="str">
            <v>M1145</v>
          </cell>
          <cell r="D6657" t="str">
            <v>Parafuso Zincado C/ Fenda 1 1/2'X3/16'</v>
          </cell>
          <cell r="E6657" t="str">
            <v>MAT.</v>
          </cell>
          <cell r="F6657" t="str">
            <v xml:space="preserve">un </v>
          </cell>
          <cell r="G6657">
            <v>2</v>
          </cell>
          <cell r="H6657">
            <v>0.12</v>
          </cell>
          <cell r="I6657">
            <v>0.12</v>
          </cell>
          <cell r="J6657">
            <v>0.24</v>
          </cell>
          <cell r="K6657">
            <v>226.34</v>
          </cell>
          <cell r="L6657">
            <v>27.160799999999998</v>
          </cell>
        </row>
        <row r="6658">
          <cell r="C6658" t="str">
            <v>M1146</v>
          </cell>
          <cell r="D6658" t="str">
            <v>Parafuso Zincado Francês 4'X5/16'</v>
          </cell>
          <cell r="E6658" t="str">
            <v>MAT.</v>
          </cell>
          <cell r="F6658" t="str">
            <v xml:space="preserve">un </v>
          </cell>
          <cell r="G6658">
            <v>3</v>
          </cell>
          <cell r="H6658">
            <v>0.53</v>
          </cell>
          <cell r="I6658">
            <v>0.53</v>
          </cell>
          <cell r="J6658">
            <v>1.59</v>
          </cell>
          <cell r="K6658">
            <v>339.51</v>
          </cell>
          <cell r="L6658">
            <v>179.94030000000001</v>
          </cell>
        </row>
        <row r="6659">
          <cell r="D6659">
            <v>0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  <cell r="J6659">
            <v>0</v>
          </cell>
          <cell r="K6659">
            <v>0</v>
          </cell>
          <cell r="L6659">
            <v>0</v>
          </cell>
        </row>
        <row r="6660">
          <cell r="D6660">
            <v>0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  <cell r="J6660">
            <v>0</v>
          </cell>
          <cell r="K6660">
            <v>0</v>
          </cell>
          <cell r="L6660">
            <v>0</v>
          </cell>
        </row>
        <row r="6661">
          <cell r="D6661">
            <v>0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  <cell r="J6661">
            <v>0</v>
          </cell>
          <cell r="K6661">
            <v>0</v>
          </cell>
          <cell r="L6661">
            <v>0</v>
          </cell>
        </row>
        <row r="6662">
          <cell r="D6662">
            <v>0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  <cell r="L6662">
            <v>0</v>
          </cell>
        </row>
        <row r="6663">
          <cell r="D6663">
            <v>0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  <cell r="J6663">
            <v>0</v>
          </cell>
          <cell r="K6663">
            <v>0</v>
          </cell>
          <cell r="L6663">
            <v>0</v>
          </cell>
        </row>
        <row r="6664">
          <cell r="D6664">
            <v>0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  <cell r="J6664">
            <v>0</v>
          </cell>
          <cell r="K6664">
            <v>0</v>
          </cell>
          <cell r="L6664">
            <v>0</v>
          </cell>
        </row>
        <row r="6665">
          <cell r="D6665">
            <v>0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  <cell r="J6665">
            <v>0</v>
          </cell>
          <cell r="K6665">
            <v>0</v>
          </cell>
          <cell r="L6665">
            <v>0</v>
          </cell>
        </row>
        <row r="6666">
          <cell r="D6666">
            <v>0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  <cell r="J6666">
            <v>0</v>
          </cell>
          <cell r="K6666">
            <v>0</v>
          </cell>
          <cell r="L6666">
            <v>0</v>
          </cell>
        </row>
        <row r="6667">
          <cell r="D6667">
            <v>0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  <cell r="J6667">
            <v>0</v>
          </cell>
          <cell r="K6667">
            <v>0</v>
          </cell>
          <cell r="L6667">
            <v>0</v>
          </cell>
        </row>
        <row r="6668">
          <cell r="D6668">
            <v>0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  <cell r="J6668">
            <v>0</v>
          </cell>
          <cell r="K6668">
            <v>0</v>
          </cell>
          <cell r="L6668">
            <v>0</v>
          </cell>
        </row>
        <row r="6669">
          <cell r="D6669">
            <v>0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  <cell r="J6669">
            <v>0</v>
          </cell>
          <cell r="K6669">
            <v>0</v>
          </cell>
          <cell r="L6669">
            <v>0</v>
          </cell>
        </row>
        <row r="6670">
          <cell r="D6670">
            <v>0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  <cell r="J6670">
            <v>0</v>
          </cell>
          <cell r="K6670">
            <v>0</v>
          </cell>
          <cell r="L6670">
            <v>0</v>
          </cell>
        </row>
        <row r="6671">
          <cell r="D6671">
            <v>0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  <cell r="J6671">
            <v>0</v>
          </cell>
          <cell r="K6671">
            <v>0</v>
          </cell>
          <cell r="L6671">
            <v>0</v>
          </cell>
        </row>
        <row r="6672">
          <cell r="D6672">
            <v>0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  <cell r="J6672">
            <v>0</v>
          </cell>
          <cell r="K6672">
            <v>0</v>
          </cell>
          <cell r="L6672">
            <v>0</v>
          </cell>
        </row>
        <row r="6673">
          <cell r="D6673">
            <v>0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  <cell r="J6673">
            <v>0</v>
          </cell>
          <cell r="K6673">
            <v>0</v>
          </cell>
          <cell r="L6673">
            <v>0</v>
          </cell>
        </row>
        <row r="6674">
          <cell r="D6674">
            <v>0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  <cell r="J6674">
            <v>0</v>
          </cell>
          <cell r="K6674">
            <v>0</v>
          </cell>
          <cell r="L6674">
            <v>0</v>
          </cell>
        </row>
        <row r="6675">
          <cell r="D6675">
            <v>0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  <cell r="J6675">
            <v>0</v>
          </cell>
          <cell r="K6675">
            <v>0</v>
          </cell>
          <cell r="L6675">
            <v>0</v>
          </cell>
        </row>
        <row r="6676">
          <cell r="D6676">
            <v>0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  <cell r="J6676">
            <v>0</v>
          </cell>
          <cell r="K6676">
            <v>0</v>
          </cell>
          <cell r="L6676">
            <v>0</v>
          </cell>
        </row>
        <row r="6677">
          <cell r="D6677">
            <v>0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  <cell r="J6677">
            <v>0</v>
          </cell>
          <cell r="K6677">
            <v>0</v>
          </cell>
          <cell r="L6677">
            <v>0</v>
          </cell>
        </row>
        <row r="6678">
          <cell r="D6678">
            <v>0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  <cell r="J6678">
            <v>0</v>
          </cell>
          <cell r="K6678">
            <v>0</v>
          </cell>
          <cell r="L6678">
            <v>0</v>
          </cell>
        </row>
        <row r="6679">
          <cell r="D6679">
            <v>0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  <cell r="J6679">
            <v>0</v>
          </cell>
          <cell r="K6679">
            <v>0</v>
          </cell>
          <cell r="L6679">
            <v>0</v>
          </cell>
        </row>
        <row r="6680">
          <cell r="D6680">
            <v>0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  <cell r="J6680">
            <v>0</v>
          </cell>
          <cell r="K6680">
            <v>0</v>
          </cell>
          <cell r="L6680">
            <v>0</v>
          </cell>
        </row>
        <row r="6681">
          <cell r="D6681">
            <v>0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  <cell r="J6681">
            <v>0</v>
          </cell>
          <cell r="K6681">
            <v>0</v>
          </cell>
          <cell r="L6681">
            <v>0</v>
          </cell>
        </row>
        <row r="6682">
          <cell r="F6682" t="str">
            <v>TOTAL (C/taxa):</v>
          </cell>
          <cell r="I6682">
            <v>0.5523006027416848</v>
          </cell>
          <cell r="J6682">
            <v>196.60546250000002</v>
          </cell>
          <cell r="L6682">
            <v>40285.845385000008</v>
          </cell>
        </row>
        <row r="6683">
          <cell r="F6683" t="str">
            <v>BDI (%) EMPREITADA:</v>
          </cell>
          <cell r="I6683">
            <v>0.45</v>
          </cell>
          <cell r="J6683">
            <v>153.04</v>
          </cell>
          <cell r="L6683">
            <v>0.10229387501021847</v>
          </cell>
        </row>
        <row r="6684">
          <cell r="F6684" t="str">
            <v>BDI (%) EQUIPAMENTOS:</v>
          </cell>
          <cell r="I6684">
            <v>0.45</v>
          </cell>
          <cell r="J6684">
            <v>0.94</v>
          </cell>
        </row>
        <row r="6685">
          <cell r="F6685" t="str">
            <v>BDI (%) MÃO DE OBRA:</v>
          </cell>
          <cell r="I6685">
            <v>0.45</v>
          </cell>
          <cell r="J6685">
            <v>5.39</v>
          </cell>
        </row>
        <row r="6686">
          <cell r="F6686" t="str">
            <v>BDI (%) MATERIAL:</v>
          </cell>
          <cell r="J6686">
            <v>0</v>
          </cell>
        </row>
        <row r="6687">
          <cell r="F6687" t="str">
            <v>TOTAL TAXA:</v>
          </cell>
          <cell r="I6687">
            <v>0.4476993972583152</v>
          </cell>
          <cell r="J6687">
            <v>159.36999999999998</v>
          </cell>
        </row>
        <row r="6688">
          <cell r="C6688" t="str">
            <v>PREÇO TOTAL (c/ taxa):</v>
          </cell>
          <cell r="I6688">
            <v>1</v>
          </cell>
          <cell r="J6688">
            <v>355.97546249999999</v>
          </cell>
        </row>
        <row r="6689">
          <cell r="C6689" t="str">
            <v>Obs.</v>
          </cell>
        </row>
        <row r="6693">
          <cell r="C6693" t="str">
            <v>cód - serv</v>
          </cell>
          <cell r="D6693" t="str">
            <v>Descrição</v>
          </cell>
          <cell r="F6693" t="str">
            <v>unidade</v>
          </cell>
          <cell r="G6693" t="str">
            <v>Quantidade do Serviço</v>
          </cell>
          <cell r="I6693" t="str">
            <v>Valor Unitario do Serviço</v>
          </cell>
          <cell r="K6693" t="str">
            <v>Valor Total</v>
          </cell>
        </row>
        <row r="6694">
          <cell r="C6694">
            <v>403005</v>
          </cell>
          <cell r="D6694" t="str">
            <v>PINTURA DE FAIXA - 3 ANOS:-COM TERMOPLÁSTICO POR ASPERSÃO 3001076</v>
          </cell>
          <cell r="E6694" t="e">
            <v>#NAME?</v>
          </cell>
          <cell r="F6694" t="str">
            <v>M2</v>
          </cell>
          <cell r="G6694">
            <v>3168.76</v>
          </cell>
          <cell r="I6694">
            <v>29.294101999999995</v>
          </cell>
          <cell r="K6694">
            <v>92825.978653519996</v>
          </cell>
        </row>
        <row r="6696">
          <cell r="C6696" t="str">
            <v>cód - comp.</v>
          </cell>
          <cell r="D6696" t="str">
            <v>componentes</v>
          </cell>
          <cell r="E6696" t="str">
            <v>desig.</v>
          </cell>
          <cell r="F6696" t="str">
            <v>unidade</v>
          </cell>
          <cell r="G6696" t="str">
            <v>coef.</v>
          </cell>
          <cell r="H6696" t="str">
            <v>Valor Unitário</v>
          </cell>
          <cell r="I6696" t="str">
            <v>Valor unit. c/ BDI</v>
          </cell>
          <cell r="J6696" t="str">
            <v>Custo p/ Serv. X comp</v>
          </cell>
          <cell r="K6696" t="str">
            <v>Quant. Total x comp.</v>
          </cell>
          <cell r="L6696" t="str">
            <v>Quant. Total x comp.</v>
          </cell>
        </row>
        <row r="6697">
          <cell r="C6697">
            <v>3000666</v>
          </cell>
          <cell r="D6697" t="str">
            <v>Caminhão Carroceria - Cap.4 T - (110Kw)</v>
          </cell>
          <cell r="E6697" t="str">
            <v>EQ.</v>
          </cell>
          <cell r="F6697" t="str">
            <v>h</v>
          </cell>
          <cell r="G6697">
            <v>8.0000000000000002E-3</v>
          </cell>
          <cell r="H6697">
            <v>57.33</v>
          </cell>
          <cell r="I6697">
            <v>83.128499999999988</v>
          </cell>
          <cell r="J6697">
            <v>0.66502799999999995</v>
          </cell>
          <cell r="K6697">
            <v>25.35</v>
          </cell>
          <cell r="L6697">
            <v>2107.3074749999996</v>
          </cell>
        </row>
        <row r="6698">
          <cell r="C6698">
            <v>3000702</v>
          </cell>
          <cell r="D6698" t="str">
            <v>Servente</v>
          </cell>
          <cell r="E6698" t="str">
            <v>M.O.</v>
          </cell>
          <cell r="F6698" t="str">
            <v>h</v>
          </cell>
          <cell r="G6698">
            <v>4.0000000000000001E-3</v>
          </cell>
          <cell r="H6698">
            <v>11.02</v>
          </cell>
          <cell r="I6698">
            <v>15.978999999999999</v>
          </cell>
          <cell r="J6698">
            <v>6.3916000000000001E-2</v>
          </cell>
          <cell r="K6698">
            <v>12.68</v>
          </cell>
          <cell r="L6698">
            <v>202.61371999999997</v>
          </cell>
        </row>
        <row r="6699">
          <cell r="C6699" t="str">
            <v>M1147</v>
          </cell>
          <cell r="D6699" t="str">
            <v>Caminhão Aplicador De Material Termoplástico (150 Kw)</v>
          </cell>
          <cell r="E6699" t="str">
            <v>EQ.</v>
          </cell>
          <cell r="F6699" t="str">
            <v>h</v>
          </cell>
          <cell r="G6699">
            <v>8.0000000000000002E-3</v>
          </cell>
          <cell r="H6699">
            <v>52.55</v>
          </cell>
          <cell r="I6699">
            <v>76.197499999999991</v>
          </cell>
          <cell r="J6699">
            <v>0.6095799999999999</v>
          </cell>
          <cell r="K6699">
            <v>25.35</v>
          </cell>
          <cell r="L6699">
            <v>1931.6066249999999</v>
          </cell>
        </row>
        <row r="6700">
          <cell r="C6700" t="str">
            <v>M1148</v>
          </cell>
          <cell r="D6700" t="str">
            <v>Massa Termoplástica Para Aspersão</v>
          </cell>
          <cell r="E6700" t="str">
            <v>MAT.</v>
          </cell>
          <cell r="F6700" t="str">
            <v>kg</v>
          </cell>
          <cell r="G6700">
            <v>3</v>
          </cell>
          <cell r="H6700">
            <v>8.52</v>
          </cell>
          <cell r="I6700">
            <v>8.52</v>
          </cell>
          <cell r="J6700">
            <v>25.56</v>
          </cell>
          <cell r="K6700">
            <v>9506.2800000000007</v>
          </cell>
          <cell r="L6700">
            <v>80993.505600000004</v>
          </cell>
        </row>
        <row r="6701">
          <cell r="C6701" t="str">
            <v>M1149</v>
          </cell>
          <cell r="D6701" t="str">
            <v>Microesferas Drop-On</v>
          </cell>
          <cell r="E6701" t="str">
            <v>MAT.</v>
          </cell>
          <cell r="F6701" t="str">
            <v>kg</v>
          </cell>
          <cell r="G6701">
            <v>0.33</v>
          </cell>
          <cell r="H6701">
            <v>4.5</v>
          </cell>
          <cell r="I6701">
            <v>4.5</v>
          </cell>
          <cell r="J6701">
            <v>1.4850000000000001</v>
          </cell>
          <cell r="K6701">
            <v>1045.69</v>
          </cell>
          <cell r="L6701">
            <v>4705.6050000000005</v>
          </cell>
        </row>
        <row r="6702">
          <cell r="C6702" t="str">
            <v>M1150</v>
          </cell>
          <cell r="D6702" t="str">
            <v>Pré-Marcador</v>
          </cell>
          <cell r="E6702" t="str">
            <v>M.O.</v>
          </cell>
          <cell r="F6702" t="str">
            <v>h</v>
          </cell>
          <cell r="G6702">
            <v>4.0000000000000001E-3</v>
          </cell>
          <cell r="H6702">
            <v>19.41</v>
          </cell>
          <cell r="I6702">
            <v>28.144500000000001</v>
          </cell>
          <cell r="J6702">
            <v>0.11257800000000001</v>
          </cell>
          <cell r="K6702">
            <v>12.68</v>
          </cell>
          <cell r="L6702">
            <v>356.87225999999998</v>
          </cell>
        </row>
        <row r="6703">
          <cell r="C6703" t="str">
            <v>M1151</v>
          </cell>
          <cell r="D6703" t="str">
            <v>Redutor Tipo 2002 Prim. Qualidade</v>
          </cell>
          <cell r="E6703" t="str">
            <v>MAT.</v>
          </cell>
          <cell r="F6703" t="str">
            <v>l</v>
          </cell>
          <cell r="G6703">
            <v>0.06</v>
          </cell>
          <cell r="H6703">
            <v>7.2</v>
          </cell>
          <cell r="I6703">
            <v>7.2</v>
          </cell>
          <cell r="J6703">
            <v>0.432</v>
          </cell>
          <cell r="K6703">
            <v>190.13</v>
          </cell>
          <cell r="L6703">
            <v>1368.9359999999999</v>
          </cell>
        </row>
        <row r="6704">
          <cell r="C6704" t="str">
            <v>M1152</v>
          </cell>
          <cell r="D6704" t="str">
            <v>Tinta Para Pré-Marcação</v>
          </cell>
          <cell r="E6704" t="str">
            <v>MAT.</v>
          </cell>
          <cell r="F6704" t="str">
            <v>l</v>
          </cell>
          <cell r="G6704">
            <v>0.03</v>
          </cell>
          <cell r="H6704">
            <v>12.2</v>
          </cell>
          <cell r="I6704">
            <v>12.2</v>
          </cell>
          <cell r="J6704">
            <v>0.36599999999999999</v>
          </cell>
          <cell r="K6704">
            <v>95.06</v>
          </cell>
          <cell r="L6704">
            <v>1159.732</v>
          </cell>
        </row>
        <row r="6705">
          <cell r="D6705">
            <v>0</v>
          </cell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  <cell r="J6705">
            <v>0</v>
          </cell>
          <cell r="K6705">
            <v>0</v>
          </cell>
          <cell r="L6705">
            <v>0</v>
          </cell>
        </row>
        <row r="6706">
          <cell r="D6706">
            <v>0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  <cell r="J6706">
            <v>0</v>
          </cell>
          <cell r="K6706">
            <v>0</v>
          </cell>
          <cell r="L6706">
            <v>0</v>
          </cell>
        </row>
        <row r="6707">
          <cell r="D6707">
            <v>0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  <cell r="J6707">
            <v>0</v>
          </cell>
          <cell r="K6707">
            <v>0</v>
          </cell>
          <cell r="L6707">
            <v>0</v>
          </cell>
        </row>
        <row r="6708">
          <cell r="D6708">
            <v>0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  <cell r="J6708">
            <v>0</v>
          </cell>
          <cell r="K6708">
            <v>0</v>
          </cell>
          <cell r="L6708">
            <v>0</v>
          </cell>
        </row>
        <row r="6709">
          <cell r="D6709">
            <v>0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  <cell r="J6709">
            <v>0</v>
          </cell>
          <cell r="K6709">
            <v>0</v>
          </cell>
          <cell r="L6709">
            <v>0</v>
          </cell>
        </row>
        <row r="6710">
          <cell r="D6710">
            <v>0</v>
          </cell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  <cell r="J6710">
            <v>0</v>
          </cell>
          <cell r="K6710">
            <v>0</v>
          </cell>
          <cell r="L6710">
            <v>0</v>
          </cell>
        </row>
        <row r="6711">
          <cell r="D6711">
            <v>0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  <cell r="J6711">
            <v>0</v>
          </cell>
          <cell r="K6711">
            <v>0</v>
          </cell>
          <cell r="L6711">
            <v>0</v>
          </cell>
        </row>
        <row r="6712">
          <cell r="D6712">
            <v>0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  <cell r="J6712">
            <v>0</v>
          </cell>
          <cell r="K6712">
            <v>0</v>
          </cell>
          <cell r="L6712">
            <v>0</v>
          </cell>
        </row>
        <row r="6713">
          <cell r="D6713">
            <v>0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  <cell r="J6713">
            <v>0</v>
          </cell>
          <cell r="K6713">
            <v>0</v>
          </cell>
          <cell r="L6713">
            <v>0</v>
          </cell>
        </row>
        <row r="6714">
          <cell r="D6714">
            <v>0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  <cell r="J6714">
            <v>0</v>
          </cell>
          <cell r="K6714">
            <v>0</v>
          </cell>
          <cell r="L6714">
            <v>0</v>
          </cell>
        </row>
        <row r="6715">
          <cell r="D6715">
            <v>0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  <cell r="J6715">
            <v>0</v>
          </cell>
          <cell r="K6715">
            <v>0</v>
          </cell>
          <cell r="L6715">
            <v>0</v>
          </cell>
        </row>
        <row r="6716">
          <cell r="D6716">
            <v>0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  <cell r="J6716">
            <v>0</v>
          </cell>
          <cell r="K6716">
            <v>0</v>
          </cell>
          <cell r="L6716">
            <v>0</v>
          </cell>
        </row>
        <row r="6717">
          <cell r="D6717">
            <v>0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  <cell r="J6717">
            <v>0</v>
          </cell>
          <cell r="K6717">
            <v>0</v>
          </cell>
          <cell r="L6717">
            <v>0</v>
          </cell>
        </row>
        <row r="6718">
          <cell r="D6718">
            <v>0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  <cell r="J6718">
            <v>0</v>
          </cell>
          <cell r="K6718">
            <v>0</v>
          </cell>
          <cell r="L6718">
            <v>0</v>
          </cell>
        </row>
        <row r="6719">
          <cell r="D6719">
            <v>0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  <cell r="J6719">
            <v>0</v>
          </cell>
          <cell r="K6719">
            <v>0</v>
          </cell>
          <cell r="L6719">
            <v>0</v>
          </cell>
        </row>
        <row r="6720">
          <cell r="D6720">
            <v>0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  <cell r="J6720">
            <v>0</v>
          </cell>
          <cell r="K6720">
            <v>0</v>
          </cell>
          <cell r="L6720">
            <v>0</v>
          </cell>
        </row>
        <row r="6721">
          <cell r="D6721">
            <v>0</v>
          </cell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  <cell r="J6721">
            <v>0</v>
          </cell>
          <cell r="K6721">
            <v>0</v>
          </cell>
          <cell r="L6721">
            <v>0</v>
          </cell>
        </row>
        <row r="6722">
          <cell r="D6722">
            <v>0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  <cell r="J6722">
            <v>0</v>
          </cell>
          <cell r="K6722">
            <v>0</v>
          </cell>
          <cell r="L6722">
            <v>0</v>
          </cell>
        </row>
        <row r="6723">
          <cell r="D6723">
            <v>0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  <cell r="J6723">
            <v>0</v>
          </cell>
          <cell r="K6723">
            <v>0</v>
          </cell>
          <cell r="L6723">
            <v>0</v>
          </cell>
        </row>
        <row r="6724">
          <cell r="D6724">
            <v>0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  <cell r="J6724">
            <v>0</v>
          </cell>
          <cell r="K6724">
            <v>0</v>
          </cell>
          <cell r="L6724">
            <v>0</v>
          </cell>
        </row>
        <row r="6725">
          <cell r="D6725">
            <v>0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  <cell r="J6725">
            <v>0</v>
          </cell>
          <cell r="K6725">
            <v>0</v>
          </cell>
          <cell r="L6725">
            <v>0</v>
          </cell>
        </row>
        <row r="6726">
          <cell r="F6726" t="str">
            <v>TOTAL (C/taxa):</v>
          </cell>
          <cell r="I6726">
            <v>0.97781123312808838</v>
          </cell>
          <cell r="J6726">
            <v>28.644101999999997</v>
          </cell>
          <cell r="L6726">
            <v>92826.178680000012</v>
          </cell>
        </row>
        <row r="6727">
          <cell r="F6727" t="str">
            <v>BDI (%) EMPREITADA:</v>
          </cell>
          <cell r="I6727">
            <v>0.45</v>
          </cell>
          <cell r="J6727">
            <v>0</v>
          </cell>
          <cell r="L6727">
            <v>0.20002648001536727</v>
          </cell>
        </row>
        <row r="6728">
          <cell r="F6728" t="str">
            <v>BDI (%) EQUIPAMENTOS:</v>
          </cell>
          <cell r="I6728">
            <v>0.45</v>
          </cell>
          <cell r="J6728">
            <v>0.56999999999999995</v>
          </cell>
        </row>
        <row r="6729">
          <cell r="F6729" t="str">
            <v>BDI (%) MÃO DE OBRA:</v>
          </cell>
          <cell r="I6729">
            <v>0.45</v>
          </cell>
          <cell r="J6729">
            <v>0.08</v>
          </cell>
        </row>
        <row r="6730">
          <cell r="F6730" t="str">
            <v>BDI (%) MATERIAL:</v>
          </cell>
          <cell r="J6730">
            <v>0</v>
          </cell>
        </row>
        <row r="6731">
          <cell r="F6731" t="str">
            <v>TOTAL TAXA:</v>
          </cell>
          <cell r="I6731">
            <v>2.2188766871911621E-2</v>
          </cell>
          <cell r="J6731">
            <v>0.64999999999999991</v>
          </cell>
        </row>
        <row r="6732">
          <cell r="C6732" t="str">
            <v>PREÇO TOTAL (c/ taxa):</v>
          </cell>
          <cell r="I6732">
            <v>1</v>
          </cell>
          <cell r="J6732">
            <v>29.294101999999995</v>
          </cell>
        </row>
        <row r="6733">
          <cell r="C6733" t="str">
            <v>Obs.</v>
          </cell>
        </row>
        <row r="6737">
          <cell r="C6737" t="str">
            <v>cód - serv</v>
          </cell>
          <cell r="D6737" t="str">
            <v>Descrição</v>
          </cell>
          <cell r="F6737" t="str">
            <v>unidade</v>
          </cell>
          <cell r="G6737" t="str">
            <v>Quantidade do Serviço</v>
          </cell>
          <cell r="I6737" t="str">
            <v>Valor Unitario do Serviço</v>
          </cell>
          <cell r="K6737" t="str">
            <v>Valor Total</v>
          </cell>
        </row>
        <row r="6738">
          <cell r="C6738">
            <v>403010</v>
          </cell>
          <cell r="D6738" t="str">
            <v>PINTURA DE SETAS E ZEBRADOS - 5 ANOS:-COM TERMOPLÁSTICO POR EXTRUSÃO 3001076</v>
          </cell>
          <cell r="E6738" t="e">
            <v>#NAME?</v>
          </cell>
          <cell r="F6738" t="str">
            <v>M2</v>
          </cell>
          <cell r="G6738">
            <v>2716.08</v>
          </cell>
          <cell r="I6738">
            <v>47.16911249999999</v>
          </cell>
          <cell r="K6738">
            <v>128115.08307899997</v>
          </cell>
        </row>
        <row r="6740">
          <cell r="C6740" t="str">
            <v>cód - comp.</v>
          </cell>
          <cell r="D6740" t="str">
            <v>componentes</v>
          </cell>
          <cell r="E6740" t="str">
            <v>desig.</v>
          </cell>
          <cell r="F6740" t="str">
            <v>unidade</v>
          </cell>
          <cell r="G6740" t="str">
            <v>coef.</v>
          </cell>
          <cell r="H6740" t="str">
            <v>Valor Unitário</v>
          </cell>
          <cell r="I6740" t="str">
            <v>Valor unit. c/ BDI</v>
          </cell>
          <cell r="J6740" t="str">
            <v>Custo p/ Serv. X comp</v>
          </cell>
          <cell r="K6740" t="str">
            <v>Quant. Total x comp.</v>
          </cell>
          <cell r="L6740" t="str">
            <v>Quant. Total x comp.</v>
          </cell>
        </row>
        <row r="6741">
          <cell r="C6741">
            <v>3000702</v>
          </cell>
          <cell r="D6741" t="str">
            <v>Servente</v>
          </cell>
          <cell r="E6741" t="str">
            <v>M.O.</v>
          </cell>
          <cell r="F6741" t="str">
            <v>h</v>
          </cell>
          <cell r="G6741">
            <v>0.2</v>
          </cell>
          <cell r="H6741">
            <v>11.02</v>
          </cell>
          <cell r="I6741">
            <v>15.978999999999999</v>
          </cell>
          <cell r="J6741">
            <v>3.1958000000000002</v>
          </cell>
          <cell r="K6741">
            <v>543.22</v>
          </cell>
          <cell r="L6741">
            <v>8680.1123800000005</v>
          </cell>
        </row>
        <row r="6742">
          <cell r="C6742" t="str">
            <v>M1147</v>
          </cell>
          <cell r="D6742" t="str">
            <v>Caminhão Aplicador De Material Termoplástico (150 Kw)</v>
          </cell>
          <cell r="E6742" t="str">
            <v>EQ.</v>
          </cell>
          <cell r="F6742" t="str">
            <v>h</v>
          </cell>
          <cell r="G6742">
            <v>0.05</v>
          </cell>
          <cell r="H6742">
            <v>52.55</v>
          </cell>
          <cell r="I6742">
            <v>76.197499999999991</v>
          </cell>
          <cell r="J6742">
            <v>3.8098749999999999</v>
          </cell>
          <cell r="K6742">
            <v>135.80000000000001</v>
          </cell>
          <cell r="L6742">
            <v>10347.620499999999</v>
          </cell>
        </row>
        <row r="6743">
          <cell r="C6743" t="str">
            <v>M1148</v>
          </cell>
          <cell r="D6743" t="str">
            <v>Massa Termoplástica Para Extrusão</v>
          </cell>
          <cell r="E6743" t="str">
            <v>MAT.</v>
          </cell>
          <cell r="F6743" t="str">
            <v>kg</v>
          </cell>
          <cell r="G6743">
            <v>4</v>
          </cell>
          <cell r="H6743">
            <v>8.52</v>
          </cell>
          <cell r="I6743">
            <v>8.52</v>
          </cell>
          <cell r="J6743">
            <v>34.08</v>
          </cell>
          <cell r="K6743">
            <v>10864.32</v>
          </cell>
          <cell r="L6743">
            <v>92564.006399999998</v>
          </cell>
        </row>
        <row r="6744">
          <cell r="C6744" t="str">
            <v>M1149</v>
          </cell>
          <cell r="D6744" t="str">
            <v>Microesferas Drop-On</v>
          </cell>
          <cell r="E6744" t="str">
            <v>MAT.</v>
          </cell>
          <cell r="F6744" t="str">
            <v>kg</v>
          </cell>
          <cell r="G6744">
            <v>0.4</v>
          </cell>
          <cell r="H6744">
            <v>4.5</v>
          </cell>
          <cell r="I6744">
            <v>4.5</v>
          </cell>
          <cell r="J6744">
            <v>1.8</v>
          </cell>
          <cell r="K6744">
            <v>1086.43</v>
          </cell>
          <cell r="L6744">
            <v>4888.9350000000004</v>
          </cell>
        </row>
        <row r="6745">
          <cell r="C6745" t="str">
            <v>M1150</v>
          </cell>
          <cell r="D6745" t="str">
            <v>Pré-Marcador</v>
          </cell>
          <cell r="E6745" t="str">
            <v>M.O.</v>
          </cell>
          <cell r="F6745" t="str">
            <v>h</v>
          </cell>
          <cell r="G6745">
            <v>0.05</v>
          </cell>
          <cell r="H6745">
            <v>19.41</v>
          </cell>
          <cell r="I6745">
            <v>28.144500000000001</v>
          </cell>
          <cell r="J6745">
            <v>1.4072250000000002</v>
          </cell>
          <cell r="K6745">
            <v>135.80000000000001</v>
          </cell>
          <cell r="L6745">
            <v>3822.0231000000003</v>
          </cell>
        </row>
        <row r="6746">
          <cell r="C6746" t="str">
            <v>M1151</v>
          </cell>
          <cell r="D6746" t="str">
            <v>Redutor Tipo 2002 Prim. Qualidade</v>
          </cell>
          <cell r="E6746" t="str">
            <v>MAT.</v>
          </cell>
          <cell r="F6746" t="str">
            <v>l</v>
          </cell>
          <cell r="G6746">
            <v>0.06</v>
          </cell>
          <cell r="H6746">
            <v>7.2</v>
          </cell>
          <cell r="I6746">
            <v>7.2</v>
          </cell>
          <cell r="J6746">
            <v>0.432</v>
          </cell>
          <cell r="K6746">
            <v>162.96</v>
          </cell>
          <cell r="L6746">
            <v>1173.3120000000001</v>
          </cell>
        </row>
        <row r="6747">
          <cell r="C6747" t="str">
            <v>M1152</v>
          </cell>
          <cell r="D6747" t="str">
            <v>Tinta Para Pré-Marcação</v>
          </cell>
          <cell r="E6747" t="str">
            <v>MAT.</v>
          </cell>
          <cell r="F6747" t="str">
            <v>l</v>
          </cell>
          <cell r="G6747">
            <v>0.03</v>
          </cell>
          <cell r="H6747">
            <v>12.2</v>
          </cell>
          <cell r="I6747">
            <v>12.2</v>
          </cell>
          <cell r="J6747">
            <v>0.36599999999999999</v>
          </cell>
          <cell r="K6747">
            <v>81.48</v>
          </cell>
          <cell r="L6747">
            <v>994.05600000000004</v>
          </cell>
        </row>
        <row r="6748">
          <cell r="C6748" t="str">
            <v>M1153</v>
          </cell>
          <cell r="D6748" t="str">
            <v>Veículo Leve - Pick Up 4X4 (103 Kw)</v>
          </cell>
          <cell r="E6748" t="str">
            <v>EQ.</v>
          </cell>
          <cell r="F6748" t="str">
            <v>h</v>
          </cell>
          <cell r="G6748">
            <v>2.5000000000000001E-2</v>
          </cell>
          <cell r="H6748">
            <v>57.33</v>
          </cell>
          <cell r="I6748">
            <v>83.128499999999988</v>
          </cell>
          <cell r="J6748">
            <v>2.0782124999999998</v>
          </cell>
          <cell r="K6748">
            <v>67.900000000000006</v>
          </cell>
          <cell r="L6748">
            <v>5644.42515</v>
          </cell>
        </row>
        <row r="6749">
          <cell r="D6749">
            <v>0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  <cell r="J6749">
            <v>0</v>
          </cell>
          <cell r="K6749">
            <v>0</v>
          </cell>
          <cell r="L6749">
            <v>0</v>
          </cell>
        </row>
        <row r="6750">
          <cell r="D6750">
            <v>0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  <cell r="J6750">
            <v>0</v>
          </cell>
          <cell r="K6750">
            <v>0</v>
          </cell>
          <cell r="L6750">
            <v>0</v>
          </cell>
        </row>
        <row r="6751">
          <cell r="D6751">
            <v>0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  <cell r="J6751">
            <v>0</v>
          </cell>
          <cell r="K6751">
            <v>0</v>
          </cell>
          <cell r="L6751">
            <v>0</v>
          </cell>
        </row>
        <row r="6752">
          <cell r="D6752">
            <v>0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  <cell r="J6752">
            <v>0</v>
          </cell>
          <cell r="K6752">
            <v>0</v>
          </cell>
          <cell r="L6752">
            <v>0</v>
          </cell>
        </row>
        <row r="6753">
          <cell r="D6753">
            <v>0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  <cell r="J6753">
            <v>0</v>
          </cell>
          <cell r="K6753">
            <v>0</v>
          </cell>
          <cell r="L6753">
            <v>0</v>
          </cell>
        </row>
        <row r="6754">
          <cell r="D6754">
            <v>0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  <cell r="J6754">
            <v>0</v>
          </cell>
          <cell r="K6754">
            <v>0</v>
          </cell>
          <cell r="L6754">
            <v>0</v>
          </cell>
        </row>
        <row r="6755">
          <cell r="D6755">
            <v>0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  <cell r="J6755">
            <v>0</v>
          </cell>
          <cell r="K6755">
            <v>0</v>
          </cell>
          <cell r="L6755">
            <v>0</v>
          </cell>
        </row>
        <row r="6756">
          <cell r="D6756">
            <v>0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  <cell r="J6756">
            <v>0</v>
          </cell>
          <cell r="K6756">
            <v>0</v>
          </cell>
          <cell r="L6756">
            <v>0</v>
          </cell>
        </row>
        <row r="6757">
          <cell r="D6757">
            <v>0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  <cell r="J6757">
            <v>0</v>
          </cell>
          <cell r="K6757">
            <v>0</v>
          </cell>
          <cell r="L6757">
            <v>0</v>
          </cell>
        </row>
        <row r="6758">
          <cell r="D6758">
            <v>0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  <cell r="J6758">
            <v>0</v>
          </cell>
          <cell r="K6758">
            <v>0</v>
          </cell>
          <cell r="L6758">
            <v>0</v>
          </cell>
        </row>
        <row r="6759">
          <cell r="D6759">
            <v>0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  <cell r="J6759">
            <v>0</v>
          </cell>
          <cell r="K6759">
            <v>0</v>
          </cell>
          <cell r="L6759">
            <v>0</v>
          </cell>
        </row>
        <row r="6760">
          <cell r="D6760">
            <v>0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  <cell r="J6760">
            <v>0</v>
          </cell>
          <cell r="K6760">
            <v>0</v>
          </cell>
          <cell r="L6760">
            <v>0</v>
          </cell>
        </row>
        <row r="6761">
          <cell r="D6761">
            <v>0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  <cell r="J6761">
            <v>0</v>
          </cell>
          <cell r="K6761">
            <v>0</v>
          </cell>
          <cell r="L6761">
            <v>0</v>
          </cell>
        </row>
        <row r="6762">
          <cell r="D6762">
            <v>0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  <cell r="J6762">
            <v>0</v>
          </cell>
          <cell r="K6762">
            <v>0</v>
          </cell>
          <cell r="L6762">
            <v>0</v>
          </cell>
        </row>
        <row r="6763">
          <cell r="D6763">
            <v>0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  <cell r="J6763">
            <v>0</v>
          </cell>
          <cell r="K6763">
            <v>0</v>
          </cell>
          <cell r="L6763">
            <v>0</v>
          </cell>
        </row>
        <row r="6764">
          <cell r="D6764">
            <v>0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  <cell r="J6764">
            <v>0</v>
          </cell>
          <cell r="K6764">
            <v>0</v>
          </cell>
          <cell r="L6764">
            <v>0</v>
          </cell>
        </row>
        <row r="6765">
          <cell r="D6765">
            <v>0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  <cell r="J6765">
            <v>0</v>
          </cell>
          <cell r="K6765">
            <v>0</v>
          </cell>
          <cell r="L6765">
            <v>0</v>
          </cell>
        </row>
        <row r="6766">
          <cell r="D6766">
            <v>0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  <cell r="J6766">
            <v>0</v>
          </cell>
          <cell r="K6766">
            <v>0</v>
          </cell>
          <cell r="L6766">
            <v>0</v>
          </cell>
        </row>
        <row r="6767">
          <cell r="D6767">
            <v>0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  <cell r="J6767">
            <v>0</v>
          </cell>
          <cell r="K6767">
            <v>0</v>
          </cell>
          <cell r="L6767">
            <v>0</v>
          </cell>
        </row>
        <row r="6768">
          <cell r="D6768">
            <v>0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  <cell r="J6768">
            <v>0</v>
          </cell>
          <cell r="K6768">
            <v>0</v>
          </cell>
          <cell r="L6768">
            <v>0</v>
          </cell>
        </row>
        <row r="6769">
          <cell r="D6769">
            <v>0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  <cell r="J6769">
            <v>0</v>
          </cell>
          <cell r="K6769">
            <v>0</v>
          </cell>
          <cell r="L6769">
            <v>0</v>
          </cell>
        </row>
        <row r="6770">
          <cell r="F6770" t="str">
            <v>TOTAL (C/taxa):</v>
          </cell>
          <cell r="I6770">
            <v>0.89993451752987719</v>
          </cell>
          <cell r="J6770">
            <v>42.449112499999991</v>
          </cell>
          <cell r="L6770">
            <v>128114.49053</v>
          </cell>
        </row>
        <row r="6771">
          <cell r="F6771" t="str">
            <v>BDI (%) EMPREITADA:</v>
          </cell>
          <cell r="I6771">
            <v>0.45</v>
          </cell>
          <cell r="J6771">
            <v>0</v>
          </cell>
          <cell r="L6771">
            <v>-0.59254899997904431</v>
          </cell>
        </row>
        <row r="6772">
          <cell r="F6772" t="str">
            <v>BDI (%) EQUIPAMENTOS:</v>
          </cell>
          <cell r="I6772">
            <v>0.45</v>
          </cell>
          <cell r="J6772">
            <v>2.65</v>
          </cell>
        </row>
        <row r="6773">
          <cell r="F6773" t="str">
            <v>BDI (%) MÃO DE OBRA:</v>
          </cell>
          <cell r="I6773">
            <v>0.45</v>
          </cell>
          <cell r="J6773">
            <v>2.0699999999999998</v>
          </cell>
        </row>
        <row r="6774">
          <cell r="F6774" t="str">
            <v>BDI (%) MATERIAL:</v>
          </cell>
          <cell r="J6774">
            <v>0</v>
          </cell>
        </row>
        <row r="6775">
          <cell r="F6775" t="str">
            <v>TOTAL TAXA:</v>
          </cell>
          <cell r="I6775">
            <v>0.10006548247012281</v>
          </cell>
          <cell r="J6775">
            <v>4.72</v>
          </cell>
        </row>
        <row r="6776">
          <cell r="C6776" t="str">
            <v>PREÇO TOTAL (c/ taxa):</v>
          </cell>
          <cell r="I6776">
            <v>1</v>
          </cell>
          <cell r="J6776">
            <v>47.16911249999999</v>
          </cell>
        </row>
        <row r="6777">
          <cell r="C6777" t="str">
            <v>Obs.</v>
          </cell>
        </row>
        <row r="6781">
          <cell r="C6781" t="str">
            <v>cód - serv</v>
          </cell>
          <cell r="D6781" t="str">
            <v>Descrição</v>
          </cell>
          <cell r="F6781" t="str">
            <v>unidade</v>
          </cell>
          <cell r="G6781" t="str">
            <v>Quantidade do Serviço</v>
          </cell>
          <cell r="I6781" t="str">
            <v>Valor Unitario do Serviço</v>
          </cell>
          <cell r="K6781" t="str">
            <v>Valor Total</v>
          </cell>
        </row>
        <row r="6782">
          <cell r="C6782">
            <v>403015</v>
          </cell>
          <cell r="D6782" t="str">
            <v>TACHA REFLETIVA BIDIRECIONAL:-FORNECIMENTO E COLOCAÇÃO UM 3001076</v>
          </cell>
          <cell r="E6782" t="e">
            <v>#NAME?</v>
          </cell>
          <cell r="F6782" t="str">
            <v>UN</v>
          </cell>
          <cell r="G6782">
            <v>452.68</v>
          </cell>
          <cell r="I6782">
            <v>11.633115999999999</v>
          </cell>
          <cell r="K6782">
            <v>5266.0789508799999</v>
          </cell>
        </row>
        <row r="6784">
          <cell r="C6784" t="str">
            <v>cód - comp.</v>
          </cell>
          <cell r="D6784" t="str">
            <v>componentes</v>
          </cell>
          <cell r="E6784" t="str">
            <v>desig.</v>
          </cell>
          <cell r="F6784" t="str">
            <v>unidade</v>
          </cell>
          <cell r="G6784" t="str">
            <v>coef.</v>
          </cell>
          <cell r="H6784" t="str">
            <v>Valor Unitário</v>
          </cell>
          <cell r="I6784" t="str">
            <v>Valor unit. c/ BDI</v>
          </cell>
          <cell r="J6784" t="str">
            <v>Custo p/ Serv. X comp</v>
          </cell>
          <cell r="K6784" t="str">
            <v>Quant. Total x comp.</v>
          </cell>
          <cell r="L6784" t="str">
            <v>Quant. Total x comp.</v>
          </cell>
        </row>
        <row r="6785">
          <cell r="C6785">
            <v>1012439</v>
          </cell>
          <cell r="D6785" t="str">
            <v>Martelete - Perfurador/Rompedor Elétrico (1 Kw)</v>
          </cell>
          <cell r="E6785" t="str">
            <v>MAT.</v>
          </cell>
          <cell r="F6785" t="str">
            <v>kg</v>
          </cell>
          <cell r="G6785">
            <v>2.5000000000000001E-2</v>
          </cell>
          <cell r="H6785">
            <v>12</v>
          </cell>
          <cell r="I6785">
            <v>12</v>
          </cell>
          <cell r="J6785">
            <v>0.30000000000000004</v>
          </cell>
          <cell r="K6785">
            <v>11.32</v>
          </cell>
          <cell r="L6785">
            <v>135.84</v>
          </cell>
        </row>
        <row r="6786">
          <cell r="C6786">
            <v>3000666</v>
          </cell>
          <cell r="D6786" t="str">
            <v>Caminhão Carroceria - Cap.4 T - (110Kw)</v>
          </cell>
          <cell r="E6786" t="str">
            <v>EQ.</v>
          </cell>
          <cell r="F6786" t="str">
            <v>l</v>
          </cell>
          <cell r="G6786">
            <v>1.2999999999999999E-2</v>
          </cell>
          <cell r="H6786">
            <v>57.33</v>
          </cell>
          <cell r="I6786">
            <v>83.128499999999988</v>
          </cell>
          <cell r="J6786">
            <v>1.0806704999999999</v>
          </cell>
          <cell r="K6786">
            <v>5.88</v>
          </cell>
          <cell r="L6786">
            <v>488.79557999999992</v>
          </cell>
        </row>
        <row r="6787">
          <cell r="C6787">
            <v>3000702</v>
          </cell>
          <cell r="D6787" t="str">
            <v>Servente</v>
          </cell>
          <cell r="E6787" t="str">
            <v>M.O.</v>
          </cell>
          <cell r="F6787" t="str">
            <v>h</v>
          </cell>
          <cell r="G6787">
            <v>7.4999999999999997E-2</v>
          </cell>
          <cell r="H6787">
            <v>11.02</v>
          </cell>
          <cell r="I6787">
            <v>15.978999999999999</v>
          </cell>
          <cell r="J6787">
            <v>1.1984249999999999</v>
          </cell>
          <cell r="K6787">
            <v>33.950000000000003</v>
          </cell>
          <cell r="L6787">
            <v>542.48705000000007</v>
          </cell>
        </row>
        <row r="6788">
          <cell r="C6788" t="str">
            <v>M1153</v>
          </cell>
          <cell r="D6788" t="str">
            <v>Veículo Leve - Pick Up 4X4 (103 Kw)</v>
          </cell>
          <cell r="E6788" t="str">
            <v>EQ.</v>
          </cell>
          <cell r="F6788" t="str">
            <v>h</v>
          </cell>
          <cell r="G6788">
            <v>1.2999999999999999E-2</v>
          </cell>
          <cell r="H6788">
            <v>57.33</v>
          </cell>
          <cell r="I6788">
            <v>83.128499999999988</v>
          </cell>
          <cell r="J6788">
            <v>1.0806704999999999</v>
          </cell>
          <cell r="K6788">
            <v>5.88</v>
          </cell>
          <cell r="L6788">
            <v>488.79557999999992</v>
          </cell>
        </row>
        <row r="6789">
          <cell r="C6789" t="str">
            <v>M1154</v>
          </cell>
          <cell r="D6789" t="str">
            <v>Cola Poliester</v>
          </cell>
          <cell r="E6789" t="str">
            <v>MAT.</v>
          </cell>
          <cell r="F6789" t="str">
            <v>l</v>
          </cell>
          <cell r="G6789">
            <v>7.0000000000000007E-2</v>
          </cell>
          <cell r="H6789">
            <v>7</v>
          </cell>
          <cell r="I6789">
            <v>7</v>
          </cell>
          <cell r="J6789">
            <v>0.49000000000000005</v>
          </cell>
          <cell r="K6789">
            <v>31.69</v>
          </cell>
          <cell r="L6789">
            <v>221.83</v>
          </cell>
        </row>
        <row r="6790">
          <cell r="C6790" t="str">
            <v>M1155</v>
          </cell>
          <cell r="D6790" t="str">
            <v>Montador</v>
          </cell>
          <cell r="E6790" t="str">
            <v>M.O.</v>
          </cell>
          <cell r="F6790" t="str">
            <v>h</v>
          </cell>
          <cell r="G6790">
            <v>7.4999999999999997E-2</v>
          </cell>
          <cell r="H6790">
            <v>13.64</v>
          </cell>
          <cell r="I6790">
            <v>19.777999999999999</v>
          </cell>
          <cell r="J6790">
            <v>1.4833499999999999</v>
          </cell>
          <cell r="K6790">
            <v>33.950000000000003</v>
          </cell>
          <cell r="L6790">
            <v>671.46310000000005</v>
          </cell>
        </row>
        <row r="6791">
          <cell r="C6791" t="str">
            <v>M1156</v>
          </cell>
          <cell r="D6791" t="str">
            <v>Tacha Refletiva Bidirecional</v>
          </cell>
          <cell r="E6791" t="str">
            <v>MAT.</v>
          </cell>
          <cell r="F6791" t="str">
            <v xml:space="preserve">un </v>
          </cell>
          <cell r="G6791">
            <v>1</v>
          </cell>
          <cell r="H6791">
            <v>6</v>
          </cell>
          <cell r="I6791">
            <v>6</v>
          </cell>
          <cell r="J6791">
            <v>6</v>
          </cell>
          <cell r="K6791">
            <v>452.68</v>
          </cell>
          <cell r="L6791">
            <v>2716.08</v>
          </cell>
        </row>
        <row r="6792">
          <cell r="D6792">
            <v>0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  <cell r="J6792">
            <v>0</v>
          </cell>
          <cell r="K6792">
            <v>0</v>
          </cell>
          <cell r="L6792">
            <v>0</v>
          </cell>
        </row>
        <row r="6793">
          <cell r="D6793">
            <v>0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  <cell r="J6793">
            <v>0</v>
          </cell>
          <cell r="K6793">
            <v>0</v>
          </cell>
          <cell r="L6793">
            <v>0</v>
          </cell>
        </row>
        <row r="6794">
          <cell r="D6794">
            <v>0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  <cell r="J6794">
            <v>0</v>
          </cell>
          <cell r="K6794">
            <v>0</v>
          </cell>
          <cell r="L6794">
            <v>0</v>
          </cell>
        </row>
        <row r="6795">
          <cell r="D6795">
            <v>0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  <cell r="J6795">
            <v>0</v>
          </cell>
          <cell r="K6795">
            <v>0</v>
          </cell>
          <cell r="L6795">
            <v>0</v>
          </cell>
        </row>
        <row r="6796">
          <cell r="D6796">
            <v>0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  <cell r="J6796">
            <v>0</v>
          </cell>
          <cell r="K6796">
            <v>0</v>
          </cell>
          <cell r="L6796">
            <v>0</v>
          </cell>
        </row>
        <row r="6797">
          <cell r="D6797">
            <v>0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  <cell r="J6797">
            <v>0</v>
          </cell>
          <cell r="K6797">
            <v>0</v>
          </cell>
          <cell r="L6797">
            <v>0</v>
          </cell>
        </row>
        <row r="6798">
          <cell r="D6798">
            <v>0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  <cell r="J6798">
            <v>0</v>
          </cell>
          <cell r="K6798">
            <v>0</v>
          </cell>
          <cell r="L6798">
            <v>0</v>
          </cell>
        </row>
        <row r="6799">
          <cell r="D6799">
            <v>0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  <cell r="J6799">
            <v>0</v>
          </cell>
          <cell r="K6799">
            <v>0</v>
          </cell>
          <cell r="L6799">
            <v>0</v>
          </cell>
        </row>
        <row r="6800">
          <cell r="D6800">
            <v>0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  <cell r="J6800">
            <v>0</v>
          </cell>
          <cell r="K6800">
            <v>0</v>
          </cell>
          <cell r="L6800">
            <v>0</v>
          </cell>
        </row>
        <row r="6801">
          <cell r="D6801">
            <v>0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  <cell r="J6801">
            <v>0</v>
          </cell>
          <cell r="K6801">
            <v>0</v>
          </cell>
          <cell r="L6801">
            <v>0</v>
          </cell>
        </row>
        <row r="6802">
          <cell r="D6802">
            <v>0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  <cell r="L6802">
            <v>0</v>
          </cell>
        </row>
        <row r="6803">
          <cell r="D6803">
            <v>0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  <cell r="L6803">
            <v>0</v>
          </cell>
        </row>
        <row r="6804">
          <cell r="D6804">
            <v>0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  <cell r="J6804">
            <v>0</v>
          </cell>
          <cell r="K6804">
            <v>0</v>
          </cell>
          <cell r="L6804">
            <v>0</v>
          </cell>
        </row>
        <row r="6805">
          <cell r="D6805">
            <v>0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  <cell r="J6805">
            <v>0</v>
          </cell>
          <cell r="K6805">
            <v>0</v>
          </cell>
          <cell r="L6805">
            <v>0</v>
          </cell>
        </row>
        <row r="6806">
          <cell r="D6806">
            <v>0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  <cell r="J6806">
            <v>0</v>
          </cell>
          <cell r="K6806">
            <v>0</v>
          </cell>
          <cell r="L6806">
            <v>0</v>
          </cell>
        </row>
        <row r="6807">
          <cell r="D6807">
            <v>0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  <cell r="J6807">
            <v>0</v>
          </cell>
          <cell r="K6807">
            <v>0</v>
          </cell>
          <cell r="L6807">
            <v>0</v>
          </cell>
        </row>
        <row r="6808">
          <cell r="D6808">
            <v>0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  <cell r="J6808">
            <v>0</v>
          </cell>
          <cell r="K6808">
            <v>0</v>
          </cell>
          <cell r="L6808">
            <v>0</v>
          </cell>
        </row>
        <row r="6809">
          <cell r="D6809">
            <v>0</v>
          </cell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  <cell r="J6809">
            <v>0</v>
          </cell>
          <cell r="K6809">
            <v>0</v>
          </cell>
          <cell r="L6809">
            <v>0</v>
          </cell>
        </row>
        <row r="6810">
          <cell r="D6810">
            <v>0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  <cell r="J6810">
            <v>0</v>
          </cell>
          <cell r="K6810">
            <v>0</v>
          </cell>
          <cell r="L6810">
            <v>0</v>
          </cell>
        </row>
        <row r="6811">
          <cell r="D6811">
            <v>0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  <cell r="J6811">
            <v>0</v>
          </cell>
          <cell r="K6811">
            <v>0</v>
          </cell>
          <cell r="L6811">
            <v>0</v>
          </cell>
        </row>
        <row r="6812">
          <cell r="D6812">
            <v>0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  <cell r="J6812">
            <v>0</v>
          </cell>
          <cell r="K6812">
            <v>0</v>
          </cell>
          <cell r="L6812">
            <v>0</v>
          </cell>
        </row>
        <row r="6813">
          <cell r="D6813">
            <v>0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  <cell r="J6813">
            <v>0</v>
          </cell>
          <cell r="K6813">
            <v>0</v>
          </cell>
          <cell r="L6813">
            <v>0</v>
          </cell>
        </row>
        <row r="6814">
          <cell r="F6814" t="str">
            <v>TOTAL (C/taxa):</v>
          </cell>
          <cell r="I6814">
            <v>0.81260394893337262</v>
          </cell>
          <cell r="J6814">
            <v>9.4531159999999996</v>
          </cell>
          <cell r="L6814">
            <v>5265.2913099999996</v>
          </cell>
        </row>
        <row r="6815">
          <cell r="F6815" t="str">
            <v>BDI (%) EMPREITADA:</v>
          </cell>
          <cell r="I6815">
            <v>0.45</v>
          </cell>
          <cell r="J6815">
            <v>0</v>
          </cell>
          <cell r="L6815">
            <v>-0.78764088000025367</v>
          </cell>
        </row>
        <row r="6816">
          <cell r="F6816" t="str">
            <v>BDI (%) EQUIPAMENTOS:</v>
          </cell>
          <cell r="I6816">
            <v>0.45</v>
          </cell>
          <cell r="J6816">
            <v>0.97</v>
          </cell>
        </row>
        <row r="6817">
          <cell r="F6817" t="str">
            <v>BDI (%) MÃO DE OBRA:</v>
          </cell>
          <cell r="I6817">
            <v>0.45</v>
          </cell>
          <cell r="J6817">
            <v>1.21</v>
          </cell>
        </row>
        <row r="6818">
          <cell r="F6818" t="str">
            <v>BDI (%) MATERIAL:</v>
          </cell>
          <cell r="J6818">
            <v>0</v>
          </cell>
        </row>
        <row r="6819">
          <cell r="F6819" t="str">
            <v>TOTAL TAXA:</v>
          </cell>
          <cell r="I6819">
            <v>0.18739605106662735</v>
          </cell>
          <cell r="J6819">
            <v>2.1799999999999997</v>
          </cell>
        </row>
        <row r="6820">
          <cell r="C6820" t="str">
            <v>PREÇO TOTAL (c/ taxa):</v>
          </cell>
          <cell r="I6820">
            <v>1</v>
          </cell>
          <cell r="J6820">
            <v>11.633115999999999</v>
          </cell>
        </row>
        <row r="6821">
          <cell r="C6821" t="str">
            <v>Obs.</v>
          </cell>
        </row>
        <row r="6825">
          <cell r="C6825" t="str">
            <v>cód - serv</v>
          </cell>
          <cell r="D6825" t="str">
            <v>Descrição</v>
          </cell>
          <cell r="F6825" t="str">
            <v>unidade</v>
          </cell>
          <cell r="G6825" t="str">
            <v>Quantidade do Serviço</v>
          </cell>
          <cell r="I6825" t="str">
            <v>Valor Unitario do Serviço</v>
          </cell>
          <cell r="K6825" t="str">
            <v>Valor Total</v>
          </cell>
        </row>
        <row r="6826">
          <cell r="C6826">
            <v>500100</v>
          </cell>
          <cell r="D6826" t="str">
            <v>PORTARIA</v>
          </cell>
          <cell r="E6826" t="e">
            <v>#NAME?</v>
          </cell>
          <cell r="F6826" t="str">
            <v>VB</v>
          </cell>
          <cell r="G6826">
            <v>1</v>
          </cell>
          <cell r="I6826">
            <v>827292.59499999997</v>
          </cell>
          <cell r="K6826">
            <v>827292.59499999997</v>
          </cell>
        </row>
        <row r="6828">
          <cell r="C6828" t="str">
            <v>cód - comp.</v>
          </cell>
          <cell r="D6828" t="str">
            <v>componentes</v>
          </cell>
          <cell r="E6828" t="str">
            <v>desig.</v>
          </cell>
          <cell r="F6828" t="str">
            <v>unidade</v>
          </cell>
          <cell r="G6828" t="str">
            <v>coef.</v>
          </cell>
          <cell r="H6828" t="str">
            <v>Valor Unitário</v>
          </cell>
          <cell r="I6828" t="str">
            <v>Valor unit. c/ BDI</v>
          </cell>
          <cell r="J6828" t="str">
            <v>Custo p/ Serv. X comp</v>
          </cell>
          <cell r="K6828" t="str">
            <v>Quant. Total x comp.</v>
          </cell>
          <cell r="L6828" t="str">
            <v>Quant. Total x comp.</v>
          </cell>
        </row>
        <row r="6829">
          <cell r="D6829" t="str">
            <v>Guarita</v>
          </cell>
          <cell r="E6829" t="str">
            <v>EMPR.</v>
          </cell>
          <cell r="F6829" t="str">
            <v>m²</v>
          </cell>
          <cell r="G6829">
            <v>169</v>
          </cell>
          <cell r="H6829">
            <v>1367</v>
          </cell>
          <cell r="I6829">
            <v>1367</v>
          </cell>
          <cell r="J6829">
            <v>231023</v>
          </cell>
          <cell r="K6829">
            <v>169</v>
          </cell>
          <cell r="L6829">
            <v>231023</v>
          </cell>
        </row>
        <row r="6830">
          <cell r="D6830" t="str">
            <v>Equipamentos</v>
          </cell>
          <cell r="E6830" t="str">
            <v>EMPR.</v>
          </cell>
          <cell r="F6830" t="str">
            <v>vb</v>
          </cell>
          <cell r="G6830">
            <v>6</v>
          </cell>
          <cell r="H6830">
            <v>44800</v>
          </cell>
          <cell r="I6830">
            <v>44800</v>
          </cell>
          <cell r="J6830">
            <v>268800</v>
          </cell>
          <cell r="K6830">
            <v>6</v>
          </cell>
          <cell r="L6830">
            <v>268800</v>
          </cell>
        </row>
        <row r="6831">
          <cell r="D6831" t="str">
            <v>Casa de apoio</v>
          </cell>
          <cell r="E6831" t="str">
            <v>EMPR.</v>
          </cell>
          <cell r="F6831" t="str">
            <v>m²</v>
          </cell>
          <cell r="G6831">
            <v>120.5</v>
          </cell>
          <cell r="H6831">
            <v>2717.59</v>
          </cell>
          <cell r="I6831">
            <v>2717.59</v>
          </cell>
          <cell r="J6831">
            <v>327469.59500000003</v>
          </cell>
          <cell r="K6831">
            <v>120.5</v>
          </cell>
          <cell r="L6831">
            <v>327469.59500000003</v>
          </cell>
        </row>
        <row r="6832">
          <cell r="G6832">
            <v>0</v>
          </cell>
          <cell r="H6832">
            <v>0</v>
          </cell>
          <cell r="I6832">
            <v>0</v>
          </cell>
          <cell r="J6832">
            <v>0</v>
          </cell>
          <cell r="K6832">
            <v>0</v>
          </cell>
          <cell r="L6832">
            <v>0</v>
          </cell>
        </row>
        <row r="6833">
          <cell r="G6833">
            <v>0</v>
          </cell>
          <cell r="H6833">
            <v>0</v>
          </cell>
          <cell r="I6833">
            <v>0</v>
          </cell>
          <cell r="J6833">
            <v>0</v>
          </cell>
          <cell r="K6833">
            <v>0</v>
          </cell>
          <cell r="L6833">
            <v>0</v>
          </cell>
        </row>
        <row r="6834">
          <cell r="G6834">
            <v>0</v>
          </cell>
          <cell r="H6834">
            <v>0</v>
          </cell>
          <cell r="I6834">
            <v>0</v>
          </cell>
          <cell r="J6834">
            <v>0</v>
          </cell>
          <cell r="K6834">
            <v>0</v>
          </cell>
          <cell r="L6834">
            <v>0</v>
          </cell>
        </row>
        <row r="6835">
          <cell r="G6835">
            <v>0</v>
          </cell>
          <cell r="H6835">
            <v>0</v>
          </cell>
          <cell r="I6835">
            <v>0</v>
          </cell>
          <cell r="J6835">
            <v>0</v>
          </cell>
          <cell r="K6835">
            <v>0</v>
          </cell>
          <cell r="L6835">
            <v>0</v>
          </cell>
        </row>
        <row r="6836">
          <cell r="D6836">
            <v>0</v>
          </cell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  <cell r="J6836">
            <v>0</v>
          </cell>
          <cell r="K6836">
            <v>0</v>
          </cell>
          <cell r="L6836">
            <v>0</v>
          </cell>
        </row>
        <row r="6837">
          <cell r="D6837">
            <v>0</v>
          </cell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  <cell r="J6837">
            <v>0</v>
          </cell>
          <cell r="K6837">
            <v>0</v>
          </cell>
          <cell r="L6837">
            <v>0</v>
          </cell>
        </row>
        <row r="6838">
          <cell r="D6838">
            <v>0</v>
          </cell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  <cell r="J6838">
            <v>0</v>
          </cell>
          <cell r="K6838">
            <v>0</v>
          </cell>
          <cell r="L6838">
            <v>0</v>
          </cell>
        </row>
        <row r="6839">
          <cell r="D6839">
            <v>0</v>
          </cell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  <cell r="J6839">
            <v>0</v>
          </cell>
          <cell r="K6839">
            <v>0</v>
          </cell>
          <cell r="L6839">
            <v>0</v>
          </cell>
        </row>
        <row r="6840">
          <cell r="D6840">
            <v>0</v>
          </cell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  <cell r="J6840">
            <v>0</v>
          </cell>
          <cell r="K6840">
            <v>0</v>
          </cell>
          <cell r="L6840">
            <v>0</v>
          </cell>
        </row>
        <row r="6841">
          <cell r="D6841">
            <v>0</v>
          </cell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  <cell r="J6841">
            <v>0</v>
          </cell>
          <cell r="K6841">
            <v>0</v>
          </cell>
          <cell r="L6841">
            <v>0</v>
          </cell>
        </row>
        <row r="6842">
          <cell r="D6842">
            <v>0</v>
          </cell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  <cell r="J6842">
            <v>0</v>
          </cell>
          <cell r="K6842">
            <v>0</v>
          </cell>
          <cell r="L6842">
            <v>0</v>
          </cell>
        </row>
        <row r="6843">
          <cell r="D6843">
            <v>0</v>
          </cell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  <cell r="J6843">
            <v>0</v>
          </cell>
          <cell r="K6843">
            <v>0</v>
          </cell>
          <cell r="L6843">
            <v>0</v>
          </cell>
        </row>
        <row r="6844">
          <cell r="D6844">
            <v>0</v>
          </cell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  <cell r="J6844">
            <v>0</v>
          </cell>
          <cell r="K6844">
            <v>0</v>
          </cell>
          <cell r="L6844">
            <v>0</v>
          </cell>
        </row>
        <row r="6845">
          <cell r="D6845">
            <v>0</v>
          </cell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  <cell r="J6845">
            <v>0</v>
          </cell>
          <cell r="K6845">
            <v>0</v>
          </cell>
          <cell r="L6845">
            <v>0</v>
          </cell>
        </row>
        <row r="6846">
          <cell r="D6846">
            <v>0</v>
          </cell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  <cell r="J6846">
            <v>0</v>
          </cell>
          <cell r="K6846">
            <v>0</v>
          </cell>
          <cell r="L6846">
            <v>0</v>
          </cell>
        </row>
        <row r="6847">
          <cell r="D6847">
            <v>0</v>
          </cell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  <cell r="L6847">
            <v>0</v>
          </cell>
        </row>
        <row r="6848">
          <cell r="D6848">
            <v>0</v>
          </cell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  <cell r="L6848">
            <v>0</v>
          </cell>
        </row>
        <row r="6849">
          <cell r="D6849">
            <v>0</v>
          </cell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  <cell r="J6849">
            <v>0</v>
          </cell>
          <cell r="K6849">
            <v>0</v>
          </cell>
          <cell r="L6849">
            <v>0</v>
          </cell>
        </row>
        <row r="6850">
          <cell r="D6850">
            <v>0</v>
          </cell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  <cell r="J6850">
            <v>0</v>
          </cell>
          <cell r="K6850">
            <v>0</v>
          </cell>
          <cell r="L6850">
            <v>0</v>
          </cell>
        </row>
        <row r="6851">
          <cell r="D6851">
            <v>0</v>
          </cell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  <cell r="J6851">
            <v>0</v>
          </cell>
          <cell r="K6851">
            <v>0</v>
          </cell>
          <cell r="L6851">
            <v>0</v>
          </cell>
        </row>
        <row r="6852">
          <cell r="D6852">
            <v>0</v>
          </cell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  <cell r="J6852">
            <v>0</v>
          </cell>
          <cell r="K6852">
            <v>0</v>
          </cell>
          <cell r="L6852">
            <v>0</v>
          </cell>
        </row>
        <row r="6853">
          <cell r="D6853">
            <v>0</v>
          </cell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  <cell r="J6853">
            <v>0</v>
          </cell>
          <cell r="K6853">
            <v>0</v>
          </cell>
          <cell r="L6853">
            <v>0</v>
          </cell>
        </row>
        <row r="6854">
          <cell r="D6854">
            <v>0</v>
          </cell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  <cell r="J6854">
            <v>0</v>
          </cell>
          <cell r="K6854">
            <v>0</v>
          </cell>
          <cell r="L6854">
            <v>0</v>
          </cell>
        </row>
        <row r="6855">
          <cell r="D6855">
            <v>0</v>
          </cell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  <cell r="J6855">
            <v>0</v>
          </cell>
          <cell r="K6855">
            <v>0</v>
          </cell>
          <cell r="L6855">
            <v>0</v>
          </cell>
        </row>
        <row r="6856">
          <cell r="D6856">
            <v>0</v>
          </cell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  <cell r="J6856">
            <v>0</v>
          </cell>
          <cell r="K6856">
            <v>0</v>
          </cell>
          <cell r="L6856">
            <v>0</v>
          </cell>
        </row>
        <row r="6857">
          <cell r="D6857">
            <v>0</v>
          </cell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  <cell r="J6857">
            <v>0</v>
          </cell>
          <cell r="K6857">
            <v>0</v>
          </cell>
          <cell r="L6857">
            <v>0</v>
          </cell>
        </row>
        <row r="6858">
          <cell r="F6858" t="str">
            <v>TOTAL (C/taxa):</v>
          </cell>
          <cell r="I6858">
            <v>1</v>
          </cell>
          <cell r="J6858">
            <v>827292.59499999997</v>
          </cell>
          <cell r="L6858">
            <v>827292.59499999997</v>
          </cell>
        </row>
        <row r="6859">
          <cell r="F6859" t="str">
            <v>BDI (%) EMPREITADA:</v>
          </cell>
          <cell r="J6859">
            <v>0</v>
          </cell>
          <cell r="L6859">
            <v>0</v>
          </cell>
        </row>
        <row r="6860">
          <cell r="F6860" t="str">
            <v>BDI (%) EQUIPAMENTOS:</v>
          </cell>
          <cell r="J6860">
            <v>0</v>
          </cell>
        </row>
        <row r="6861">
          <cell r="F6861" t="str">
            <v>BDI (%) MÃO DE OBRA:</v>
          </cell>
          <cell r="J6861">
            <v>0</v>
          </cell>
        </row>
        <row r="6862">
          <cell r="F6862" t="str">
            <v>BDI (%) MATERIAL:</v>
          </cell>
          <cell r="J6862">
            <v>0</v>
          </cell>
        </row>
        <row r="6863">
          <cell r="F6863" t="str">
            <v>TOTAL TAXA:</v>
          </cell>
          <cell r="I6863">
            <v>0</v>
          </cell>
          <cell r="J6863">
            <v>0</v>
          </cell>
        </row>
        <row r="6864">
          <cell r="C6864" t="str">
            <v>PREÇO TOTAL (c/ taxa):</v>
          </cell>
          <cell r="I6864">
            <v>1</v>
          </cell>
          <cell r="J6864">
            <v>827292.59499999997</v>
          </cell>
        </row>
        <row r="6865">
          <cell r="C6865" t="str">
            <v>Obs.</v>
          </cell>
        </row>
        <row r="6869">
          <cell r="C6869" t="str">
            <v>cód - serv</v>
          </cell>
          <cell r="D6869" t="str">
            <v>Descrição</v>
          </cell>
          <cell r="F6869" t="str">
            <v>unidade</v>
          </cell>
          <cell r="G6869" t="str">
            <v>Quantidade do Serviço</v>
          </cell>
          <cell r="I6869" t="str">
            <v>Valor Unitario do Serviço</v>
          </cell>
          <cell r="K6869" t="str">
            <v>Valor Total</v>
          </cell>
        </row>
        <row r="6870">
          <cell r="C6870">
            <v>500200</v>
          </cell>
          <cell r="D6870" t="str">
            <v>PORTARIA</v>
          </cell>
          <cell r="E6870" t="e">
            <v>#NAME?</v>
          </cell>
          <cell r="F6870" t="str">
            <v>VB</v>
          </cell>
          <cell r="G6870">
            <v>1</v>
          </cell>
          <cell r="I6870">
            <v>3318727.1149999998</v>
          </cell>
          <cell r="K6870">
            <v>3318727.1149999998</v>
          </cell>
        </row>
        <row r="6872">
          <cell r="C6872" t="str">
            <v>cód - comp.</v>
          </cell>
          <cell r="D6872" t="str">
            <v>componentes</v>
          </cell>
          <cell r="E6872" t="str">
            <v>desig.</v>
          </cell>
          <cell r="F6872" t="str">
            <v>unidade</v>
          </cell>
          <cell r="G6872" t="str">
            <v>coef.</v>
          </cell>
          <cell r="H6872" t="str">
            <v>Valor Unitário</v>
          </cell>
          <cell r="I6872" t="str">
            <v>Valor unit. c/ BDI</v>
          </cell>
          <cell r="J6872" t="str">
            <v>Custo p/ Serv. X comp</v>
          </cell>
          <cell r="K6872" t="str">
            <v>Quant. Total x comp.</v>
          </cell>
          <cell r="L6872" t="str">
            <v>Quant. Total x comp.</v>
          </cell>
        </row>
        <row r="6873">
          <cell r="D6873" t="str">
            <v>Club House</v>
          </cell>
          <cell r="E6873" t="str">
            <v>EMPR.</v>
          </cell>
          <cell r="F6873" t="str">
            <v>m²</v>
          </cell>
          <cell r="G6873">
            <v>663</v>
          </cell>
          <cell r="H6873">
            <v>2331.1</v>
          </cell>
          <cell r="I6873">
            <v>2331.1</v>
          </cell>
          <cell r="J6873">
            <v>1545519.3</v>
          </cell>
          <cell r="K6873">
            <v>663</v>
          </cell>
          <cell r="L6873">
            <v>1545519.3</v>
          </cell>
        </row>
        <row r="6874">
          <cell r="D6874" t="str">
            <v>Paisagismo - plantio de mudas</v>
          </cell>
          <cell r="E6874" t="str">
            <v>EMPR.</v>
          </cell>
          <cell r="F6874" t="str">
            <v>unid.</v>
          </cell>
          <cell r="G6874">
            <v>71</v>
          </cell>
          <cell r="H6874">
            <v>6.09</v>
          </cell>
          <cell r="I6874">
            <v>6.09</v>
          </cell>
          <cell r="J6874">
            <v>432.39</v>
          </cell>
          <cell r="K6874">
            <v>71</v>
          </cell>
          <cell r="L6874">
            <v>432.39</v>
          </cell>
        </row>
        <row r="6875">
          <cell r="D6875" t="str">
            <v>Paisagismo - plantio de grama</v>
          </cell>
          <cell r="E6875" t="str">
            <v>EMPR.</v>
          </cell>
          <cell r="F6875" t="str">
            <v>m²</v>
          </cell>
          <cell r="G6875">
            <v>9007</v>
          </cell>
          <cell r="H6875">
            <v>6.53</v>
          </cell>
          <cell r="I6875">
            <v>6.53</v>
          </cell>
          <cell r="J6875">
            <v>58815.71</v>
          </cell>
          <cell r="K6875">
            <v>9007</v>
          </cell>
          <cell r="L6875">
            <v>58815.71</v>
          </cell>
        </row>
        <row r="6876">
          <cell r="D6876" t="str">
            <v>Piscina</v>
          </cell>
          <cell r="E6876" t="str">
            <v>EMPR.</v>
          </cell>
          <cell r="F6876" t="str">
            <v>m²</v>
          </cell>
          <cell r="G6876">
            <v>522</v>
          </cell>
          <cell r="H6876">
            <v>1212.4000000000001</v>
          </cell>
          <cell r="I6876">
            <v>1212.4000000000001</v>
          </cell>
          <cell r="J6876">
            <v>632872.80000000005</v>
          </cell>
          <cell r="K6876">
            <v>522</v>
          </cell>
          <cell r="L6876">
            <v>632872.80000000005</v>
          </cell>
        </row>
        <row r="6877">
          <cell r="D6877" t="str">
            <v>Deck de madeira</v>
          </cell>
          <cell r="E6877" t="str">
            <v>EMPR.</v>
          </cell>
          <cell r="F6877" t="str">
            <v>m²</v>
          </cell>
          <cell r="G6877">
            <v>306</v>
          </cell>
          <cell r="H6877">
            <v>1270</v>
          </cell>
          <cell r="I6877">
            <v>1270</v>
          </cell>
          <cell r="J6877">
            <v>388620</v>
          </cell>
          <cell r="K6877">
            <v>306</v>
          </cell>
          <cell r="L6877">
            <v>388620</v>
          </cell>
        </row>
        <row r="6878">
          <cell r="D6878" t="str">
            <v>Quadra de saibro</v>
          </cell>
          <cell r="E6878" t="str">
            <v>EMPR.</v>
          </cell>
          <cell r="F6878" t="str">
            <v>m²</v>
          </cell>
          <cell r="G6878">
            <v>668</v>
          </cell>
          <cell r="H6878">
            <v>349.41</v>
          </cell>
          <cell r="I6878">
            <v>349.41</v>
          </cell>
          <cell r="J6878">
            <v>233405.88</v>
          </cell>
          <cell r="K6878">
            <v>668</v>
          </cell>
          <cell r="L6878">
            <v>233405.88</v>
          </cell>
        </row>
        <row r="6879">
          <cell r="D6879" t="str">
            <v>Quadra de areia</v>
          </cell>
          <cell r="E6879" t="str">
            <v>EMPR.</v>
          </cell>
          <cell r="F6879" t="str">
            <v>m²</v>
          </cell>
          <cell r="G6879">
            <v>0</v>
          </cell>
          <cell r="H6879">
            <v>0</v>
          </cell>
          <cell r="I6879">
            <v>0</v>
          </cell>
          <cell r="J6879">
            <v>0</v>
          </cell>
          <cell r="K6879">
            <v>0</v>
          </cell>
          <cell r="L6879">
            <v>0</v>
          </cell>
        </row>
        <row r="6880">
          <cell r="D6880" t="str">
            <v>Quadra de concreto</v>
          </cell>
          <cell r="E6880" t="str">
            <v>EMPR.</v>
          </cell>
          <cell r="F6880" t="str">
            <v>m²</v>
          </cell>
          <cell r="G6880">
            <v>627</v>
          </cell>
          <cell r="H6880">
            <v>212.5</v>
          </cell>
          <cell r="I6880">
            <v>212.5</v>
          </cell>
          <cell r="J6880">
            <v>133237.5</v>
          </cell>
          <cell r="K6880">
            <v>627</v>
          </cell>
          <cell r="L6880">
            <v>133237.5</v>
          </cell>
        </row>
        <row r="6881">
          <cell r="D6881" t="str">
            <v>Quadra coberta</v>
          </cell>
          <cell r="E6881" t="str">
            <v>EMPR.</v>
          </cell>
          <cell r="F6881" t="str">
            <v>m²</v>
          </cell>
          <cell r="G6881">
            <v>0</v>
          </cell>
          <cell r="H6881">
            <v>0</v>
          </cell>
          <cell r="I6881">
            <v>0</v>
          </cell>
          <cell r="J6881">
            <v>0</v>
          </cell>
          <cell r="K6881">
            <v>0</v>
          </cell>
          <cell r="L6881">
            <v>0</v>
          </cell>
        </row>
        <row r="6882">
          <cell r="D6882" t="str">
            <v>Campo de futebol</v>
          </cell>
          <cell r="E6882" t="str">
            <v>EMPR.</v>
          </cell>
          <cell r="F6882" t="str">
            <v>m²</v>
          </cell>
          <cell r="G6882">
            <v>945</v>
          </cell>
          <cell r="H6882">
            <v>82.21</v>
          </cell>
          <cell r="I6882">
            <v>82.21</v>
          </cell>
          <cell r="J6882">
            <v>77688.45</v>
          </cell>
          <cell r="K6882">
            <v>945</v>
          </cell>
          <cell r="L6882">
            <v>77688.45</v>
          </cell>
        </row>
        <row r="6883">
          <cell r="D6883" t="str">
            <v>Playground</v>
          </cell>
          <cell r="E6883" t="str">
            <v>EMPR.</v>
          </cell>
          <cell r="F6883" t="str">
            <v>m²</v>
          </cell>
          <cell r="G6883">
            <v>0</v>
          </cell>
          <cell r="H6883">
            <v>124.21728813559322</v>
          </cell>
          <cell r="I6883">
            <v>124.21728813559322</v>
          </cell>
          <cell r="J6883">
            <v>0</v>
          </cell>
          <cell r="K6883">
            <v>0</v>
          </cell>
          <cell r="L6883">
            <v>0</v>
          </cell>
        </row>
        <row r="6884">
          <cell r="D6884" t="str">
            <v xml:space="preserve">Pavimentação </v>
          </cell>
          <cell r="E6884" t="str">
            <v>EMPR.</v>
          </cell>
          <cell r="F6884" t="str">
            <v>m²</v>
          </cell>
          <cell r="G6884">
            <v>1881</v>
          </cell>
          <cell r="H6884">
            <v>74.06</v>
          </cell>
          <cell r="I6884">
            <v>74.06</v>
          </cell>
          <cell r="J6884">
            <v>139306.86000000002</v>
          </cell>
          <cell r="K6884">
            <v>1881</v>
          </cell>
          <cell r="L6884">
            <v>139306.86000000002</v>
          </cell>
        </row>
        <row r="6885">
          <cell r="D6885" t="str">
            <v>Guias e sarjetas</v>
          </cell>
          <cell r="E6885" t="str">
            <v>EMPR.</v>
          </cell>
          <cell r="F6885" t="str">
            <v>m</v>
          </cell>
          <cell r="G6885">
            <v>405</v>
          </cell>
          <cell r="H6885">
            <v>61.23</v>
          </cell>
          <cell r="I6885">
            <v>61.23</v>
          </cell>
          <cell r="J6885">
            <v>24798.149999999998</v>
          </cell>
          <cell r="K6885">
            <v>405</v>
          </cell>
          <cell r="L6885">
            <v>24798.149999999998</v>
          </cell>
        </row>
        <row r="6886">
          <cell r="D6886" t="str">
            <v>Pavimentação - pedestres</v>
          </cell>
          <cell r="E6886" t="str">
            <v>EMPR.</v>
          </cell>
          <cell r="F6886" t="str">
            <v>m²</v>
          </cell>
          <cell r="G6886">
            <v>607.5</v>
          </cell>
          <cell r="H6886">
            <v>130.29</v>
          </cell>
          <cell r="I6886">
            <v>130.29</v>
          </cell>
          <cell r="J6886">
            <v>79151.174999999988</v>
          </cell>
          <cell r="K6886">
            <v>607.5</v>
          </cell>
          <cell r="L6886">
            <v>79151.174999999988</v>
          </cell>
        </row>
        <row r="6887">
          <cell r="D6887" t="str">
            <v>Áreas diversas</v>
          </cell>
          <cell r="E6887" t="str">
            <v>EMPR.</v>
          </cell>
          <cell r="F6887" t="str">
            <v>m²</v>
          </cell>
          <cell r="G6887">
            <v>278</v>
          </cell>
          <cell r="H6887">
            <v>17.55</v>
          </cell>
          <cell r="I6887">
            <v>17.55</v>
          </cell>
          <cell r="J6887">
            <v>4878.9000000000005</v>
          </cell>
          <cell r="K6887">
            <v>278</v>
          </cell>
          <cell r="L6887">
            <v>4878.9000000000005</v>
          </cell>
        </row>
        <row r="6888">
          <cell r="D6888">
            <v>0</v>
          </cell>
          <cell r="E6888">
            <v>0</v>
          </cell>
          <cell r="F6888">
            <v>0</v>
          </cell>
          <cell r="G6888">
            <v>0</v>
          </cell>
          <cell r="H6888">
            <v>0</v>
          </cell>
          <cell r="I6888">
            <v>0</v>
          </cell>
          <cell r="J6888">
            <v>0</v>
          </cell>
          <cell r="K6888">
            <v>0</v>
          </cell>
          <cell r="L6888">
            <v>0</v>
          </cell>
        </row>
        <row r="6889">
          <cell r="D6889">
            <v>0</v>
          </cell>
          <cell r="E6889">
            <v>0</v>
          </cell>
          <cell r="F6889">
            <v>0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  <cell r="L6889">
            <v>0</v>
          </cell>
        </row>
        <row r="6890">
          <cell r="D6890">
            <v>0</v>
          </cell>
          <cell r="E6890">
            <v>0</v>
          </cell>
          <cell r="F6890">
            <v>0</v>
          </cell>
          <cell r="G6890">
            <v>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  <cell r="L6890">
            <v>0</v>
          </cell>
        </row>
        <row r="6891">
          <cell r="D6891">
            <v>0</v>
          </cell>
          <cell r="E6891">
            <v>0</v>
          </cell>
          <cell r="F6891">
            <v>0</v>
          </cell>
          <cell r="G6891">
            <v>0</v>
          </cell>
          <cell r="H6891">
            <v>0</v>
          </cell>
          <cell r="I6891">
            <v>0</v>
          </cell>
          <cell r="J6891">
            <v>0</v>
          </cell>
          <cell r="K6891">
            <v>0</v>
          </cell>
          <cell r="L6891">
            <v>0</v>
          </cell>
        </row>
        <row r="6892">
          <cell r="D6892">
            <v>0</v>
          </cell>
          <cell r="E6892">
            <v>0</v>
          </cell>
          <cell r="F6892">
            <v>0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  <cell r="L6892">
            <v>0</v>
          </cell>
        </row>
        <row r="6893">
          <cell r="D6893">
            <v>0</v>
          </cell>
          <cell r="E6893">
            <v>0</v>
          </cell>
          <cell r="F6893">
            <v>0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  <cell r="L6893">
            <v>0</v>
          </cell>
        </row>
        <row r="6894">
          <cell r="D6894">
            <v>0</v>
          </cell>
          <cell r="E6894">
            <v>0</v>
          </cell>
          <cell r="F6894">
            <v>0</v>
          </cell>
          <cell r="G6894">
            <v>0</v>
          </cell>
          <cell r="H6894">
            <v>0</v>
          </cell>
          <cell r="I6894">
            <v>0</v>
          </cell>
          <cell r="J6894">
            <v>0</v>
          </cell>
          <cell r="K6894">
            <v>0</v>
          </cell>
          <cell r="L6894">
            <v>0</v>
          </cell>
        </row>
        <row r="6895">
          <cell r="D6895">
            <v>0</v>
          </cell>
          <cell r="E6895">
            <v>0</v>
          </cell>
          <cell r="F6895">
            <v>0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  <cell r="L6895">
            <v>0</v>
          </cell>
        </row>
        <row r="6896">
          <cell r="D6896">
            <v>0</v>
          </cell>
          <cell r="E6896">
            <v>0</v>
          </cell>
          <cell r="F6896">
            <v>0</v>
          </cell>
          <cell r="G6896">
            <v>0</v>
          </cell>
          <cell r="H6896">
            <v>0</v>
          </cell>
          <cell r="I6896">
            <v>0</v>
          </cell>
          <cell r="J6896">
            <v>0</v>
          </cell>
          <cell r="K6896">
            <v>0</v>
          </cell>
          <cell r="L6896">
            <v>0</v>
          </cell>
        </row>
        <row r="6897">
          <cell r="D6897">
            <v>0</v>
          </cell>
          <cell r="E6897">
            <v>0</v>
          </cell>
          <cell r="F6897">
            <v>0</v>
          </cell>
          <cell r="G6897">
            <v>0</v>
          </cell>
          <cell r="H6897">
            <v>0</v>
          </cell>
          <cell r="I6897">
            <v>0</v>
          </cell>
          <cell r="J6897">
            <v>0</v>
          </cell>
          <cell r="K6897">
            <v>0</v>
          </cell>
          <cell r="L6897">
            <v>0</v>
          </cell>
        </row>
        <row r="6898">
          <cell r="D6898">
            <v>0</v>
          </cell>
          <cell r="E6898">
            <v>0</v>
          </cell>
          <cell r="F6898">
            <v>0</v>
          </cell>
          <cell r="G6898">
            <v>0</v>
          </cell>
          <cell r="H6898">
            <v>0</v>
          </cell>
          <cell r="I6898">
            <v>0</v>
          </cell>
          <cell r="J6898">
            <v>0</v>
          </cell>
          <cell r="K6898">
            <v>0</v>
          </cell>
          <cell r="L6898">
            <v>0</v>
          </cell>
        </row>
        <row r="6899">
          <cell r="D6899">
            <v>0</v>
          </cell>
          <cell r="E6899">
            <v>0</v>
          </cell>
          <cell r="F6899">
            <v>0</v>
          </cell>
          <cell r="G6899">
            <v>0</v>
          </cell>
          <cell r="H6899">
            <v>0</v>
          </cell>
          <cell r="I6899">
            <v>0</v>
          </cell>
          <cell r="J6899">
            <v>0</v>
          </cell>
          <cell r="K6899">
            <v>0</v>
          </cell>
          <cell r="L6899">
            <v>0</v>
          </cell>
        </row>
        <row r="6900">
          <cell r="D6900">
            <v>0</v>
          </cell>
          <cell r="E6900">
            <v>0</v>
          </cell>
          <cell r="F6900">
            <v>0</v>
          </cell>
          <cell r="G6900">
            <v>0</v>
          </cell>
          <cell r="H6900">
            <v>0</v>
          </cell>
          <cell r="I6900">
            <v>0</v>
          </cell>
          <cell r="J6900">
            <v>0</v>
          </cell>
          <cell r="K6900">
            <v>0</v>
          </cell>
          <cell r="L6900">
            <v>0</v>
          </cell>
        </row>
        <row r="6901">
          <cell r="D6901">
            <v>0</v>
          </cell>
          <cell r="E6901">
            <v>0</v>
          </cell>
          <cell r="F6901">
            <v>0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  <cell r="L6901">
            <v>0</v>
          </cell>
        </row>
        <row r="6902">
          <cell r="F6902" t="str">
            <v>TOTAL (C/taxa):</v>
          </cell>
          <cell r="I6902">
            <v>1</v>
          </cell>
          <cell r="J6902">
            <v>3318727.1149999998</v>
          </cell>
          <cell r="L6902">
            <v>3318727.1149999998</v>
          </cell>
        </row>
        <row r="6903">
          <cell r="F6903" t="str">
            <v>BDI (%) EMPREITADA:</v>
          </cell>
          <cell r="J6903">
            <v>0</v>
          </cell>
          <cell r="L6903">
            <v>0</v>
          </cell>
        </row>
        <row r="6904">
          <cell r="F6904" t="str">
            <v>BDI (%) EQUIPAMENTOS:</v>
          </cell>
          <cell r="J6904">
            <v>0</v>
          </cell>
        </row>
        <row r="6905">
          <cell r="F6905" t="str">
            <v>BDI (%) MÃO DE OBRA:</v>
          </cell>
          <cell r="J6905">
            <v>0</v>
          </cell>
        </row>
        <row r="6906">
          <cell r="F6906" t="str">
            <v>BDI (%) MATERIAL:</v>
          </cell>
          <cell r="J6906">
            <v>0</v>
          </cell>
        </row>
        <row r="6907">
          <cell r="F6907" t="str">
            <v>TOTAL TAXA:</v>
          </cell>
          <cell r="I6907">
            <v>0</v>
          </cell>
          <cell r="J6907">
            <v>0</v>
          </cell>
        </row>
        <row r="6908">
          <cell r="C6908" t="str">
            <v>PREÇO TOTAL (c/ taxa):</v>
          </cell>
          <cell r="I6908">
            <v>1</v>
          </cell>
          <cell r="J6908">
            <v>3318727.1149999998</v>
          </cell>
        </row>
        <row r="6909">
          <cell r="C6909" t="str">
            <v>Obs.</v>
          </cell>
        </row>
        <row r="6913">
          <cell r="C6913" t="str">
            <v>cód - serv</v>
          </cell>
          <cell r="D6913" t="str">
            <v>Descrição</v>
          </cell>
          <cell r="F6913" t="str">
            <v>unidade</v>
          </cell>
          <cell r="G6913" t="str">
            <v>Quantidade do Serviço</v>
          </cell>
          <cell r="I6913" t="str">
            <v>Valor Unitario do Serviço</v>
          </cell>
          <cell r="K6913" t="str">
            <v>Valor Total</v>
          </cell>
        </row>
        <row r="6914">
          <cell r="C6914">
            <v>500300</v>
          </cell>
          <cell r="D6914" t="str">
            <v>SEDE DA ASSOCIAÇÃO</v>
          </cell>
          <cell r="E6914" t="e">
            <v>#NAME?</v>
          </cell>
          <cell r="F6914" t="str">
            <v>VB</v>
          </cell>
          <cell r="G6914">
            <v>1</v>
          </cell>
          <cell r="I6914">
            <v>187653.55</v>
          </cell>
          <cell r="K6914">
            <v>187653.55</v>
          </cell>
        </row>
        <row r="6916">
          <cell r="C6916" t="str">
            <v>cód - comp.</v>
          </cell>
          <cell r="D6916" t="str">
            <v>componentes</v>
          </cell>
          <cell r="E6916" t="str">
            <v>desig.</v>
          </cell>
          <cell r="F6916" t="str">
            <v>unidade</v>
          </cell>
          <cell r="G6916" t="str">
            <v>coef.</v>
          </cell>
          <cell r="H6916" t="str">
            <v>Valor Unitário</v>
          </cell>
          <cell r="I6916" t="str">
            <v>Valor unit. c/ BDI</v>
          </cell>
          <cell r="J6916" t="str">
            <v>Custo p/ Serv. X comp</v>
          </cell>
          <cell r="K6916" t="str">
            <v>Quant. Total x comp.</v>
          </cell>
          <cell r="L6916" t="str">
            <v>Quant. Total x comp.</v>
          </cell>
        </row>
        <row r="6917">
          <cell r="D6917" t="str">
            <v>Sede da associação</v>
          </cell>
          <cell r="E6917" t="str">
            <v>EMPR.</v>
          </cell>
          <cell r="F6917" t="str">
            <v>m²</v>
          </cell>
          <cell r="G6917">
            <v>80.5</v>
          </cell>
          <cell r="H6917">
            <v>2331.1</v>
          </cell>
          <cell r="I6917">
            <v>2331.1</v>
          </cell>
          <cell r="J6917">
            <v>187653.55</v>
          </cell>
          <cell r="K6917">
            <v>80.5</v>
          </cell>
          <cell r="L6917">
            <v>187653.55</v>
          </cell>
        </row>
        <row r="6918">
          <cell r="I6918">
            <v>0</v>
          </cell>
          <cell r="J6918">
            <v>0</v>
          </cell>
          <cell r="K6918">
            <v>0</v>
          </cell>
          <cell r="L6918">
            <v>0</v>
          </cell>
        </row>
        <row r="6919">
          <cell r="I6919">
            <v>0</v>
          </cell>
          <cell r="J6919">
            <v>0</v>
          </cell>
          <cell r="K6919">
            <v>0</v>
          </cell>
          <cell r="L6919">
            <v>0</v>
          </cell>
        </row>
        <row r="6920">
          <cell r="I6920">
            <v>0</v>
          </cell>
          <cell r="J6920">
            <v>0</v>
          </cell>
          <cell r="K6920">
            <v>0</v>
          </cell>
          <cell r="L6920">
            <v>0</v>
          </cell>
        </row>
        <row r="6921">
          <cell r="I6921">
            <v>0</v>
          </cell>
          <cell r="J6921">
            <v>0</v>
          </cell>
          <cell r="K6921">
            <v>0</v>
          </cell>
          <cell r="L6921">
            <v>0</v>
          </cell>
        </row>
        <row r="6922">
          <cell r="I6922">
            <v>0</v>
          </cell>
          <cell r="J6922">
            <v>0</v>
          </cell>
          <cell r="K6922">
            <v>0</v>
          </cell>
          <cell r="L6922">
            <v>0</v>
          </cell>
        </row>
        <row r="6923">
          <cell r="I6923">
            <v>0</v>
          </cell>
          <cell r="J6923">
            <v>0</v>
          </cell>
          <cell r="K6923">
            <v>0</v>
          </cell>
          <cell r="L6923">
            <v>0</v>
          </cell>
        </row>
        <row r="6924">
          <cell r="I6924">
            <v>0</v>
          </cell>
          <cell r="J6924">
            <v>0</v>
          </cell>
          <cell r="K6924">
            <v>0</v>
          </cell>
          <cell r="L6924">
            <v>0</v>
          </cell>
        </row>
        <row r="6925">
          <cell r="I6925">
            <v>0</v>
          </cell>
          <cell r="J6925">
            <v>0</v>
          </cell>
          <cell r="K6925">
            <v>0</v>
          </cell>
          <cell r="L6925">
            <v>0</v>
          </cell>
        </row>
        <row r="6926">
          <cell r="I6926">
            <v>0</v>
          </cell>
          <cell r="J6926">
            <v>0</v>
          </cell>
          <cell r="K6926">
            <v>0</v>
          </cell>
          <cell r="L6926">
            <v>0</v>
          </cell>
        </row>
        <row r="6927">
          <cell r="I6927">
            <v>0</v>
          </cell>
          <cell r="J6927">
            <v>0</v>
          </cell>
          <cell r="K6927">
            <v>0</v>
          </cell>
          <cell r="L6927">
            <v>0</v>
          </cell>
        </row>
        <row r="6928">
          <cell r="I6928">
            <v>0</v>
          </cell>
          <cell r="J6928">
            <v>0</v>
          </cell>
          <cell r="K6928">
            <v>0</v>
          </cell>
          <cell r="L6928">
            <v>0</v>
          </cell>
        </row>
        <row r="6929">
          <cell r="I6929">
            <v>0</v>
          </cell>
          <cell r="J6929">
            <v>0</v>
          </cell>
          <cell r="K6929">
            <v>0</v>
          </cell>
          <cell r="L6929">
            <v>0</v>
          </cell>
        </row>
        <row r="6930">
          <cell r="I6930">
            <v>0</v>
          </cell>
          <cell r="J6930">
            <v>0</v>
          </cell>
          <cell r="K6930">
            <v>0</v>
          </cell>
          <cell r="L6930">
            <v>0</v>
          </cell>
        </row>
        <row r="6931">
          <cell r="I6931">
            <v>0</v>
          </cell>
          <cell r="J6931">
            <v>0</v>
          </cell>
          <cell r="K6931">
            <v>0</v>
          </cell>
          <cell r="L6931">
            <v>0</v>
          </cell>
        </row>
        <row r="6932">
          <cell r="I6932">
            <v>0</v>
          </cell>
          <cell r="J6932">
            <v>0</v>
          </cell>
          <cell r="K6932">
            <v>0</v>
          </cell>
          <cell r="L6932">
            <v>0</v>
          </cell>
        </row>
        <row r="6933">
          <cell r="D6933">
            <v>0</v>
          </cell>
          <cell r="E6933">
            <v>0</v>
          </cell>
          <cell r="F6933">
            <v>0</v>
          </cell>
          <cell r="G6933">
            <v>0</v>
          </cell>
          <cell r="H6933">
            <v>0</v>
          </cell>
          <cell r="I6933">
            <v>0</v>
          </cell>
          <cell r="J6933">
            <v>0</v>
          </cell>
          <cell r="K6933">
            <v>0</v>
          </cell>
          <cell r="L6933">
            <v>0</v>
          </cell>
        </row>
        <row r="6934">
          <cell r="D6934">
            <v>0</v>
          </cell>
          <cell r="E6934">
            <v>0</v>
          </cell>
          <cell r="F6934">
            <v>0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  <cell r="L6934">
            <v>0</v>
          </cell>
        </row>
        <row r="6935">
          <cell r="D6935">
            <v>0</v>
          </cell>
          <cell r="E6935">
            <v>0</v>
          </cell>
          <cell r="F6935">
            <v>0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  <cell r="L6935">
            <v>0</v>
          </cell>
        </row>
        <row r="6936">
          <cell r="D6936">
            <v>0</v>
          </cell>
          <cell r="E6936">
            <v>0</v>
          </cell>
          <cell r="F6936">
            <v>0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  <cell r="L6936">
            <v>0</v>
          </cell>
        </row>
        <row r="6937">
          <cell r="D6937">
            <v>0</v>
          </cell>
          <cell r="E6937">
            <v>0</v>
          </cell>
          <cell r="F6937">
            <v>0</v>
          </cell>
          <cell r="G6937">
            <v>0</v>
          </cell>
          <cell r="H6937">
            <v>0</v>
          </cell>
          <cell r="I6937">
            <v>0</v>
          </cell>
          <cell r="J6937">
            <v>0</v>
          </cell>
          <cell r="K6937">
            <v>0</v>
          </cell>
          <cell r="L6937">
            <v>0</v>
          </cell>
        </row>
        <row r="6938">
          <cell r="D6938">
            <v>0</v>
          </cell>
          <cell r="E6938">
            <v>0</v>
          </cell>
          <cell r="F6938">
            <v>0</v>
          </cell>
          <cell r="G6938">
            <v>0</v>
          </cell>
          <cell r="H6938">
            <v>0</v>
          </cell>
          <cell r="I6938">
            <v>0</v>
          </cell>
          <cell r="J6938">
            <v>0</v>
          </cell>
          <cell r="K6938">
            <v>0</v>
          </cell>
          <cell r="L6938">
            <v>0</v>
          </cell>
        </row>
        <row r="6939">
          <cell r="D6939">
            <v>0</v>
          </cell>
          <cell r="E6939">
            <v>0</v>
          </cell>
          <cell r="F6939">
            <v>0</v>
          </cell>
          <cell r="G6939">
            <v>0</v>
          </cell>
          <cell r="H6939">
            <v>0</v>
          </cell>
          <cell r="I6939">
            <v>0</v>
          </cell>
          <cell r="J6939">
            <v>0</v>
          </cell>
          <cell r="K6939">
            <v>0</v>
          </cell>
          <cell r="L6939">
            <v>0</v>
          </cell>
        </row>
        <row r="6940">
          <cell r="D6940">
            <v>0</v>
          </cell>
          <cell r="E6940">
            <v>0</v>
          </cell>
          <cell r="F6940">
            <v>0</v>
          </cell>
          <cell r="G6940">
            <v>0</v>
          </cell>
          <cell r="H6940">
            <v>0</v>
          </cell>
          <cell r="I6940">
            <v>0</v>
          </cell>
          <cell r="J6940">
            <v>0</v>
          </cell>
          <cell r="K6940">
            <v>0</v>
          </cell>
          <cell r="L6940">
            <v>0</v>
          </cell>
        </row>
        <row r="6941">
          <cell r="D6941">
            <v>0</v>
          </cell>
          <cell r="E6941">
            <v>0</v>
          </cell>
          <cell r="F6941">
            <v>0</v>
          </cell>
          <cell r="G6941">
            <v>0</v>
          </cell>
          <cell r="H6941">
            <v>0</v>
          </cell>
          <cell r="I6941">
            <v>0</v>
          </cell>
          <cell r="J6941">
            <v>0</v>
          </cell>
          <cell r="K6941">
            <v>0</v>
          </cell>
          <cell r="L6941">
            <v>0</v>
          </cell>
        </row>
        <row r="6942">
          <cell r="D6942">
            <v>0</v>
          </cell>
          <cell r="E6942">
            <v>0</v>
          </cell>
          <cell r="F6942">
            <v>0</v>
          </cell>
          <cell r="G6942">
            <v>0</v>
          </cell>
          <cell r="H6942">
            <v>0</v>
          </cell>
          <cell r="I6942">
            <v>0</v>
          </cell>
          <cell r="J6942">
            <v>0</v>
          </cell>
          <cell r="K6942">
            <v>0</v>
          </cell>
          <cell r="L6942">
            <v>0</v>
          </cell>
        </row>
        <row r="6943">
          <cell r="D6943">
            <v>0</v>
          </cell>
          <cell r="E6943">
            <v>0</v>
          </cell>
          <cell r="F6943">
            <v>0</v>
          </cell>
          <cell r="G6943">
            <v>0</v>
          </cell>
          <cell r="H6943">
            <v>0</v>
          </cell>
          <cell r="I6943">
            <v>0</v>
          </cell>
          <cell r="J6943">
            <v>0</v>
          </cell>
          <cell r="K6943">
            <v>0</v>
          </cell>
          <cell r="L6943">
            <v>0</v>
          </cell>
        </row>
        <row r="6944">
          <cell r="D6944">
            <v>0</v>
          </cell>
          <cell r="E6944">
            <v>0</v>
          </cell>
          <cell r="F6944">
            <v>0</v>
          </cell>
          <cell r="G6944">
            <v>0</v>
          </cell>
          <cell r="H6944">
            <v>0</v>
          </cell>
          <cell r="I6944">
            <v>0</v>
          </cell>
          <cell r="J6944">
            <v>0</v>
          </cell>
          <cell r="K6944">
            <v>0</v>
          </cell>
          <cell r="L6944">
            <v>0</v>
          </cell>
        </row>
        <row r="6945">
          <cell r="D6945">
            <v>0</v>
          </cell>
          <cell r="E6945">
            <v>0</v>
          </cell>
          <cell r="F6945">
            <v>0</v>
          </cell>
          <cell r="G6945">
            <v>0</v>
          </cell>
          <cell r="H6945">
            <v>0</v>
          </cell>
          <cell r="I6945">
            <v>0</v>
          </cell>
          <cell r="J6945">
            <v>0</v>
          </cell>
          <cell r="K6945">
            <v>0</v>
          </cell>
          <cell r="L6945">
            <v>0</v>
          </cell>
        </row>
        <row r="6946">
          <cell r="F6946" t="str">
            <v>TOTAL (C/taxa):</v>
          </cell>
          <cell r="I6946">
            <v>1</v>
          </cell>
          <cell r="J6946">
            <v>187653.55</v>
          </cell>
          <cell r="L6946">
            <v>187653.55</v>
          </cell>
        </row>
        <row r="6947">
          <cell r="F6947" t="str">
            <v>BDI (%) EMPREITADA:</v>
          </cell>
          <cell r="J6947">
            <v>0</v>
          </cell>
          <cell r="L6947">
            <v>0</v>
          </cell>
        </row>
        <row r="6948">
          <cell r="F6948" t="str">
            <v>BDI (%) EQUIPAMENTOS:</v>
          </cell>
          <cell r="J6948">
            <v>0</v>
          </cell>
        </row>
        <row r="6949">
          <cell r="F6949" t="str">
            <v>BDI (%) MÃO DE OBRA:</v>
          </cell>
          <cell r="J6949">
            <v>0</v>
          </cell>
        </row>
        <row r="6950">
          <cell r="F6950" t="str">
            <v>BDI (%) MATERIAL:</v>
          </cell>
          <cell r="J6950">
            <v>0</v>
          </cell>
        </row>
        <row r="6951">
          <cell r="F6951" t="str">
            <v>TOTAL TAXA:</v>
          </cell>
          <cell r="I6951">
            <v>0</v>
          </cell>
          <cell r="J6951">
            <v>0</v>
          </cell>
        </row>
        <row r="6952">
          <cell r="C6952" t="str">
            <v>PREÇO TOTAL (c/ taxa):</v>
          </cell>
          <cell r="I6952">
            <v>1</v>
          </cell>
          <cell r="J6952">
            <v>187653.55</v>
          </cell>
        </row>
        <row r="6953">
          <cell r="C6953" t="str">
            <v>Obs.</v>
          </cell>
        </row>
        <row r="6957">
          <cell r="C6957" t="str">
            <v>cód - serv</v>
          </cell>
          <cell r="D6957" t="str">
            <v>Descrição</v>
          </cell>
          <cell r="F6957" t="str">
            <v>unidade</v>
          </cell>
          <cell r="G6957" t="str">
            <v>Quantidade do Serviço</v>
          </cell>
          <cell r="I6957" t="str">
            <v>Valor Unitario do Serviço</v>
          </cell>
          <cell r="K6957" t="str">
            <v>Valor Total</v>
          </cell>
        </row>
        <row r="6958">
          <cell r="C6958">
            <v>900101</v>
          </cell>
          <cell r="D6958" t="str">
            <v>INSTALAÇÃO DE EQUIPAMENTOS DE SEGURANÇA PATRIMONIAL</v>
          </cell>
          <cell r="E6958" t="e">
            <v>#NAME?</v>
          </cell>
          <cell r="F6958" t="str">
            <v>VB</v>
          </cell>
          <cell r="G6958">
            <v>1</v>
          </cell>
          <cell r="I6958">
            <v>650000</v>
          </cell>
          <cell r="K6958">
            <v>650000</v>
          </cell>
        </row>
        <row r="6960">
          <cell r="C6960" t="str">
            <v>cód - comp.</v>
          </cell>
          <cell r="D6960" t="str">
            <v>componentes</v>
          </cell>
          <cell r="E6960" t="str">
            <v>desig.</v>
          </cell>
          <cell r="F6960" t="str">
            <v>unidade</v>
          </cell>
          <cell r="G6960" t="str">
            <v>coef.</v>
          </cell>
          <cell r="H6960" t="str">
            <v>Valor Unitário</v>
          </cell>
          <cell r="I6960" t="str">
            <v>Valor unit. c/ BDI</v>
          </cell>
          <cell r="J6960" t="str">
            <v>Custo p/ Serv. X comp</v>
          </cell>
          <cell r="K6960" t="str">
            <v>Quant. Total x comp.</v>
          </cell>
          <cell r="L6960" t="str">
            <v>Quant. Total x comp.</v>
          </cell>
        </row>
        <row r="6961">
          <cell r="C6961">
            <v>3001052</v>
          </cell>
          <cell r="D6961" t="str">
            <v>Equipamentos De Segurança</v>
          </cell>
          <cell r="E6961" t="str">
            <v>EMPR.</v>
          </cell>
          <cell r="F6961" t="str">
            <v>VB</v>
          </cell>
          <cell r="G6961">
            <v>1</v>
          </cell>
          <cell r="H6961">
            <v>448275.86206896551</v>
          </cell>
          <cell r="I6961">
            <v>650000</v>
          </cell>
          <cell r="J6961">
            <v>650000</v>
          </cell>
          <cell r="K6961">
            <v>1</v>
          </cell>
          <cell r="L6961">
            <v>650000</v>
          </cell>
        </row>
        <row r="6962">
          <cell r="D6962">
            <v>0</v>
          </cell>
          <cell r="E6962">
            <v>0</v>
          </cell>
          <cell r="F6962">
            <v>0</v>
          </cell>
          <cell r="G6962">
            <v>0</v>
          </cell>
          <cell r="H6962">
            <v>0</v>
          </cell>
          <cell r="I6962">
            <v>0</v>
          </cell>
          <cell r="J6962">
            <v>0</v>
          </cell>
          <cell r="K6962">
            <v>0</v>
          </cell>
          <cell r="L6962">
            <v>0</v>
          </cell>
        </row>
        <row r="6963">
          <cell r="D6963">
            <v>0</v>
          </cell>
          <cell r="E6963">
            <v>0</v>
          </cell>
          <cell r="F6963">
            <v>0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  <cell r="L6963">
            <v>0</v>
          </cell>
        </row>
        <row r="6964">
          <cell r="D6964">
            <v>0</v>
          </cell>
          <cell r="E6964">
            <v>0</v>
          </cell>
          <cell r="F6964">
            <v>0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  <cell r="L6964">
            <v>0</v>
          </cell>
        </row>
        <row r="6965">
          <cell r="D6965">
            <v>0</v>
          </cell>
          <cell r="E6965">
            <v>0</v>
          </cell>
          <cell r="F6965">
            <v>0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  <cell r="L6965">
            <v>0</v>
          </cell>
        </row>
        <row r="6966">
          <cell r="D6966">
            <v>0</v>
          </cell>
          <cell r="E6966">
            <v>0</v>
          </cell>
          <cell r="F6966">
            <v>0</v>
          </cell>
          <cell r="G6966">
            <v>0</v>
          </cell>
          <cell r="H6966">
            <v>0</v>
          </cell>
          <cell r="I6966">
            <v>0</v>
          </cell>
          <cell r="J6966">
            <v>0</v>
          </cell>
          <cell r="K6966">
            <v>0</v>
          </cell>
          <cell r="L6966">
            <v>0</v>
          </cell>
        </row>
        <row r="6967">
          <cell r="D6967">
            <v>0</v>
          </cell>
          <cell r="E6967">
            <v>0</v>
          </cell>
          <cell r="F6967">
            <v>0</v>
          </cell>
          <cell r="G6967">
            <v>0</v>
          </cell>
          <cell r="H6967">
            <v>0</v>
          </cell>
          <cell r="I6967">
            <v>0</v>
          </cell>
          <cell r="J6967">
            <v>0</v>
          </cell>
          <cell r="K6967">
            <v>0</v>
          </cell>
          <cell r="L6967">
            <v>0</v>
          </cell>
        </row>
        <row r="6968">
          <cell r="D6968">
            <v>0</v>
          </cell>
          <cell r="E6968">
            <v>0</v>
          </cell>
          <cell r="F6968">
            <v>0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  <cell r="L6968">
            <v>0</v>
          </cell>
        </row>
        <row r="6969">
          <cell r="D6969">
            <v>0</v>
          </cell>
          <cell r="E6969">
            <v>0</v>
          </cell>
          <cell r="F6969">
            <v>0</v>
          </cell>
          <cell r="G6969">
            <v>0</v>
          </cell>
          <cell r="H6969">
            <v>0</v>
          </cell>
          <cell r="I6969">
            <v>0</v>
          </cell>
          <cell r="J6969">
            <v>0</v>
          </cell>
          <cell r="K6969">
            <v>0</v>
          </cell>
          <cell r="L6969">
            <v>0</v>
          </cell>
        </row>
        <row r="6970">
          <cell r="D6970">
            <v>0</v>
          </cell>
          <cell r="E6970">
            <v>0</v>
          </cell>
          <cell r="F6970">
            <v>0</v>
          </cell>
          <cell r="G6970">
            <v>0</v>
          </cell>
          <cell r="H6970">
            <v>0</v>
          </cell>
          <cell r="I6970">
            <v>0</v>
          </cell>
          <cell r="J6970">
            <v>0</v>
          </cell>
          <cell r="K6970">
            <v>0</v>
          </cell>
          <cell r="L6970">
            <v>0</v>
          </cell>
        </row>
        <row r="6971">
          <cell r="D6971">
            <v>0</v>
          </cell>
          <cell r="E6971">
            <v>0</v>
          </cell>
          <cell r="F6971">
            <v>0</v>
          </cell>
          <cell r="G6971">
            <v>0</v>
          </cell>
          <cell r="H6971">
            <v>0</v>
          </cell>
          <cell r="I6971">
            <v>0</v>
          </cell>
          <cell r="J6971">
            <v>0</v>
          </cell>
          <cell r="K6971">
            <v>0</v>
          </cell>
          <cell r="L6971">
            <v>0</v>
          </cell>
        </row>
        <row r="6972">
          <cell r="D6972">
            <v>0</v>
          </cell>
          <cell r="E6972">
            <v>0</v>
          </cell>
          <cell r="F6972">
            <v>0</v>
          </cell>
          <cell r="G6972">
            <v>0</v>
          </cell>
          <cell r="H6972">
            <v>0</v>
          </cell>
          <cell r="I6972">
            <v>0</v>
          </cell>
          <cell r="J6972">
            <v>0</v>
          </cell>
          <cell r="K6972">
            <v>0</v>
          </cell>
          <cell r="L6972">
            <v>0</v>
          </cell>
        </row>
        <row r="6973">
          <cell r="D6973">
            <v>0</v>
          </cell>
          <cell r="E6973">
            <v>0</v>
          </cell>
          <cell r="F6973">
            <v>0</v>
          </cell>
          <cell r="G6973">
            <v>0</v>
          </cell>
          <cell r="H6973">
            <v>0</v>
          </cell>
          <cell r="I6973">
            <v>0</v>
          </cell>
          <cell r="J6973">
            <v>0</v>
          </cell>
          <cell r="K6973">
            <v>0</v>
          </cell>
          <cell r="L6973">
            <v>0</v>
          </cell>
        </row>
        <row r="6974">
          <cell r="D6974">
            <v>0</v>
          </cell>
          <cell r="E6974">
            <v>0</v>
          </cell>
          <cell r="F6974">
            <v>0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  <cell r="L6974">
            <v>0</v>
          </cell>
        </row>
        <row r="6975">
          <cell r="D6975">
            <v>0</v>
          </cell>
          <cell r="E6975">
            <v>0</v>
          </cell>
          <cell r="F6975">
            <v>0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  <cell r="L6975">
            <v>0</v>
          </cell>
        </row>
        <row r="6976">
          <cell r="D6976">
            <v>0</v>
          </cell>
          <cell r="E6976">
            <v>0</v>
          </cell>
          <cell r="F6976">
            <v>0</v>
          </cell>
          <cell r="G6976">
            <v>0</v>
          </cell>
          <cell r="H6976">
            <v>0</v>
          </cell>
          <cell r="I6976">
            <v>0</v>
          </cell>
          <cell r="J6976">
            <v>0</v>
          </cell>
          <cell r="K6976">
            <v>0</v>
          </cell>
          <cell r="L6976">
            <v>0</v>
          </cell>
        </row>
        <row r="6977">
          <cell r="D6977">
            <v>0</v>
          </cell>
          <cell r="E6977">
            <v>0</v>
          </cell>
          <cell r="F6977">
            <v>0</v>
          </cell>
          <cell r="G6977">
            <v>0</v>
          </cell>
          <cell r="H6977">
            <v>0</v>
          </cell>
          <cell r="I6977">
            <v>0</v>
          </cell>
          <cell r="J6977">
            <v>0</v>
          </cell>
          <cell r="K6977">
            <v>0</v>
          </cell>
          <cell r="L6977">
            <v>0</v>
          </cell>
        </row>
        <row r="6978">
          <cell r="D6978">
            <v>0</v>
          </cell>
          <cell r="E6978">
            <v>0</v>
          </cell>
          <cell r="F6978">
            <v>0</v>
          </cell>
          <cell r="G6978">
            <v>0</v>
          </cell>
          <cell r="H6978">
            <v>0</v>
          </cell>
          <cell r="I6978">
            <v>0</v>
          </cell>
          <cell r="J6978">
            <v>0</v>
          </cell>
          <cell r="K6978">
            <v>0</v>
          </cell>
          <cell r="L6978">
            <v>0</v>
          </cell>
        </row>
        <row r="6979">
          <cell r="D6979">
            <v>0</v>
          </cell>
          <cell r="E6979">
            <v>0</v>
          </cell>
          <cell r="F6979">
            <v>0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  <cell r="L6979">
            <v>0</v>
          </cell>
        </row>
        <row r="6980">
          <cell r="D6980">
            <v>0</v>
          </cell>
          <cell r="E6980">
            <v>0</v>
          </cell>
          <cell r="F6980">
            <v>0</v>
          </cell>
          <cell r="G6980">
            <v>0</v>
          </cell>
          <cell r="H6980">
            <v>0</v>
          </cell>
          <cell r="I6980">
            <v>0</v>
          </cell>
          <cell r="J6980">
            <v>0</v>
          </cell>
          <cell r="K6980">
            <v>0</v>
          </cell>
          <cell r="L6980">
            <v>0</v>
          </cell>
        </row>
        <row r="6981">
          <cell r="D6981">
            <v>0</v>
          </cell>
          <cell r="E6981">
            <v>0</v>
          </cell>
          <cell r="F6981">
            <v>0</v>
          </cell>
          <cell r="G6981">
            <v>0</v>
          </cell>
          <cell r="H6981">
            <v>0</v>
          </cell>
          <cell r="I6981">
            <v>0</v>
          </cell>
          <cell r="J6981">
            <v>0</v>
          </cell>
          <cell r="K6981">
            <v>0</v>
          </cell>
          <cell r="L6981">
            <v>0</v>
          </cell>
        </row>
        <row r="6982">
          <cell r="D6982">
            <v>0</v>
          </cell>
          <cell r="E6982">
            <v>0</v>
          </cell>
          <cell r="F6982">
            <v>0</v>
          </cell>
          <cell r="G6982">
            <v>0</v>
          </cell>
          <cell r="H6982">
            <v>0</v>
          </cell>
          <cell r="I6982">
            <v>0</v>
          </cell>
          <cell r="J6982">
            <v>0</v>
          </cell>
          <cell r="K6982">
            <v>0</v>
          </cell>
          <cell r="L6982">
            <v>0</v>
          </cell>
        </row>
        <row r="6983">
          <cell r="D6983">
            <v>0</v>
          </cell>
          <cell r="E6983">
            <v>0</v>
          </cell>
          <cell r="F6983">
            <v>0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  <cell r="L6983">
            <v>0</v>
          </cell>
        </row>
        <row r="6984">
          <cell r="D6984">
            <v>0</v>
          </cell>
          <cell r="E6984">
            <v>0</v>
          </cell>
          <cell r="F6984">
            <v>0</v>
          </cell>
          <cell r="G6984">
            <v>0</v>
          </cell>
          <cell r="H6984">
            <v>0</v>
          </cell>
          <cell r="I6984">
            <v>0</v>
          </cell>
          <cell r="J6984">
            <v>0</v>
          </cell>
          <cell r="K6984">
            <v>0</v>
          </cell>
          <cell r="L6984">
            <v>0</v>
          </cell>
        </row>
        <row r="6985">
          <cell r="D6985">
            <v>0</v>
          </cell>
          <cell r="E6985">
            <v>0</v>
          </cell>
          <cell r="F6985">
            <v>0</v>
          </cell>
          <cell r="G6985">
            <v>0</v>
          </cell>
          <cell r="H6985">
            <v>0</v>
          </cell>
          <cell r="I6985">
            <v>0</v>
          </cell>
          <cell r="J6985">
            <v>0</v>
          </cell>
          <cell r="K6985">
            <v>0</v>
          </cell>
          <cell r="L6985">
            <v>0</v>
          </cell>
        </row>
        <row r="6986">
          <cell r="D6986">
            <v>0</v>
          </cell>
          <cell r="E6986">
            <v>0</v>
          </cell>
          <cell r="F6986">
            <v>0</v>
          </cell>
          <cell r="G6986">
            <v>0</v>
          </cell>
          <cell r="H6986">
            <v>0</v>
          </cell>
          <cell r="I6986">
            <v>0</v>
          </cell>
          <cell r="J6986">
            <v>0</v>
          </cell>
          <cell r="K6986">
            <v>0</v>
          </cell>
          <cell r="L6986">
            <v>0</v>
          </cell>
        </row>
        <row r="6987">
          <cell r="D6987">
            <v>0</v>
          </cell>
          <cell r="E6987">
            <v>0</v>
          </cell>
          <cell r="F6987">
            <v>0</v>
          </cell>
          <cell r="G6987">
            <v>0</v>
          </cell>
          <cell r="H6987">
            <v>0</v>
          </cell>
          <cell r="I6987">
            <v>0</v>
          </cell>
          <cell r="J6987">
            <v>0</v>
          </cell>
          <cell r="K6987">
            <v>0</v>
          </cell>
          <cell r="L6987">
            <v>0</v>
          </cell>
        </row>
        <row r="6988">
          <cell r="D6988">
            <v>0</v>
          </cell>
          <cell r="E6988">
            <v>0</v>
          </cell>
          <cell r="F6988">
            <v>0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  <cell r="L6988">
            <v>0</v>
          </cell>
        </row>
        <row r="6989">
          <cell r="D6989">
            <v>0</v>
          </cell>
          <cell r="E6989">
            <v>0</v>
          </cell>
          <cell r="F6989">
            <v>0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  <cell r="L6989">
            <v>0</v>
          </cell>
        </row>
        <row r="6990">
          <cell r="F6990" t="str">
            <v>TOTAL (C/taxa):</v>
          </cell>
          <cell r="I6990">
            <v>0.55000000000000004</v>
          </cell>
          <cell r="J6990">
            <v>357500</v>
          </cell>
          <cell r="L6990">
            <v>650000</v>
          </cell>
        </row>
        <row r="6991">
          <cell r="F6991" t="str">
            <v>BDI (%) EMPREITADA:</v>
          </cell>
          <cell r="I6991">
            <v>0.45</v>
          </cell>
          <cell r="J6991">
            <v>292500</v>
          </cell>
          <cell r="L6991">
            <v>0</v>
          </cell>
        </row>
        <row r="6992">
          <cell r="F6992" t="str">
            <v>BDI (%) EQUIPAMENTOS:</v>
          </cell>
          <cell r="I6992">
            <v>0</v>
          </cell>
          <cell r="J6992">
            <v>0</v>
          </cell>
        </row>
        <row r="6993">
          <cell r="F6993" t="str">
            <v>BDI (%) MÃO DE OBRA:</v>
          </cell>
          <cell r="I6993">
            <v>0</v>
          </cell>
          <cell r="J6993">
            <v>0</v>
          </cell>
        </row>
        <row r="6994">
          <cell r="F6994" t="str">
            <v>BDI (%) MATERIAL:</v>
          </cell>
          <cell r="J6994">
            <v>0</v>
          </cell>
        </row>
        <row r="6995">
          <cell r="F6995" t="str">
            <v>TOTAL TAXA:</v>
          </cell>
          <cell r="I6995">
            <v>0.45</v>
          </cell>
          <cell r="J6995">
            <v>292500</v>
          </cell>
        </row>
        <row r="6996">
          <cell r="C6996" t="str">
            <v>PREÇO TOTAL (c/ taxa):</v>
          </cell>
          <cell r="I6996">
            <v>1</v>
          </cell>
          <cell r="J6996">
            <v>650000</v>
          </cell>
        </row>
        <row r="6997">
          <cell r="C6997" t="str">
            <v>Obs.</v>
          </cell>
        </row>
      </sheetData>
      <sheetData sheetId="4">
        <row r="5">
          <cell r="B5">
            <v>1000001</v>
          </cell>
          <cell r="C5" t="str">
            <v>Abraçadeira copo aço 1 1/2pol</v>
          </cell>
          <cell r="D5" t="str">
            <v>UN</v>
          </cell>
          <cell r="E5">
            <v>0</v>
          </cell>
          <cell r="F5">
            <v>0</v>
          </cell>
        </row>
        <row r="6">
          <cell r="B6">
            <v>1000002</v>
          </cell>
          <cell r="C6" t="str">
            <v>MATERIAL DUPLICADO - UTILIZAR 1000003</v>
          </cell>
          <cell r="D6" t="str">
            <v>UN</v>
          </cell>
          <cell r="E6">
            <v>0</v>
          </cell>
          <cell r="F6">
            <v>0</v>
          </cell>
        </row>
        <row r="7">
          <cell r="B7">
            <v>1000003</v>
          </cell>
          <cell r="C7" t="str">
            <v>Abraçadeira copo aço 1/2pol</v>
          </cell>
          <cell r="D7" t="str">
            <v>UN</v>
          </cell>
          <cell r="E7">
            <v>0</v>
          </cell>
          <cell r="F7">
            <v>0</v>
          </cell>
        </row>
        <row r="8">
          <cell r="B8">
            <v>1000004</v>
          </cell>
          <cell r="C8" t="str">
            <v>Material Duplicado - Utilizar 1000005</v>
          </cell>
          <cell r="D8" t="str">
            <v>UN</v>
          </cell>
          <cell r="E8">
            <v>0</v>
          </cell>
          <cell r="F8">
            <v>0</v>
          </cell>
        </row>
        <row r="9">
          <cell r="B9">
            <v>1000005</v>
          </cell>
          <cell r="C9" t="str">
            <v>Abraçadeira Copo Aço 1Pol</v>
          </cell>
          <cell r="D9" t="str">
            <v>UN</v>
          </cell>
          <cell r="E9">
            <v>0</v>
          </cell>
          <cell r="F9">
            <v>0</v>
          </cell>
        </row>
        <row r="10">
          <cell r="B10">
            <v>1000006</v>
          </cell>
          <cell r="C10" t="str">
            <v>Material Duplicado - Utilizar 1000007</v>
          </cell>
          <cell r="D10" t="str">
            <v>UN</v>
          </cell>
          <cell r="E10">
            <v>0</v>
          </cell>
          <cell r="F10">
            <v>0</v>
          </cell>
        </row>
        <row r="11">
          <cell r="B11">
            <v>1000007</v>
          </cell>
          <cell r="C11" t="str">
            <v>Abraçadeira Copo Aço 3/4Pol</v>
          </cell>
          <cell r="D11" t="str">
            <v>UN</v>
          </cell>
          <cell r="E11">
            <v>0</v>
          </cell>
          <cell r="F11">
            <v>0</v>
          </cell>
        </row>
        <row r="12">
          <cell r="B12">
            <v>1000008</v>
          </cell>
          <cell r="C12" t="str">
            <v>Material Duplicado - Utilizar 1000009</v>
          </cell>
          <cell r="D12" t="str">
            <v>UN</v>
          </cell>
          <cell r="E12">
            <v>0</v>
          </cell>
          <cell r="F12">
            <v>0</v>
          </cell>
        </row>
        <row r="13">
          <cell r="B13">
            <v>1000009</v>
          </cell>
          <cell r="C13" t="str">
            <v>Abraçadeira D Aço 3/4Pol</v>
          </cell>
          <cell r="D13" t="str">
            <v>UN</v>
          </cell>
          <cell r="E13">
            <v>0</v>
          </cell>
          <cell r="F13">
            <v>0</v>
          </cell>
        </row>
        <row r="14">
          <cell r="B14">
            <v>1000010</v>
          </cell>
          <cell r="C14" t="str">
            <v>Acab.P/Válv 1 1/2E1 1/4" 01505006-Docol</v>
          </cell>
          <cell r="D14" t="str">
            <v>UN</v>
          </cell>
          <cell r="E14">
            <v>0</v>
          </cell>
          <cell r="F14">
            <v>0</v>
          </cell>
        </row>
        <row r="15">
          <cell r="B15">
            <v>1000011</v>
          </cell>
          <cell r="C15" t="str">
            <v>Acab.Reg.1/2,3/4E1" Attica-16106-Docol</v>
          </cell>
          <cell r="D15" t="str">
            <v>UN</v>
          </cell>
          <cell r="E15">
            <v>0</v>
          </cell>
          <cell r="F15">
            <v>0</v>
          </cell>
        </row>
        <row r="16">
          <cell r="B16">
            <v>1000012</v>
          </cell>
          <cell r="C16" t="str">
            <v>Acab.Reg.1/2A1"Delicatta-109006-Docol</v>
          </cell>
          <cell r="D16" t="str">
            <v>UN</v>
          </cell>
          <cell r="E16">
            <v>0</v>
          </cell>
          <cell r="F16">
            <v>0</v>
          </cell>
        </row>
        <row r="17">
          <cell r="B17">
            <v>1000013</v>
          </cell>
          <cell r="C17" t="str">
            <v>Acab.Reg.1/2,3/4E1" Kromus-3900160-Docol</v>
          </cell>
          <cell r="D17" t="str">
            <v>UN</v>
          </cell>
          <cell r="E17">
            <v>0</v>
          </cell>
          <cell r="F17">
            <v>0</v>
          </cell>
        </row>
        <row r="18">
          <cell r="B18">
            <v>1000014</v>
          </cell>
          <cell r="C18" t="str">
            <v>Acab.Reg.1/2,3/4E1" Syrius-181606-Docol</v>
          </cell>
          <cell r="D18" t="str">
            <v>UN</v>
          </cell>
          <cell r="E18">
            <v>0</v>
          </cell>
          <cell r="F18">
            <v>0</v>
          </cell>
        </row>
        <row r="19">
          <cell r="B19">
            <v>1000015</v>
          </cell>
          <cell r="C19" t="str">
            <v>Acab.Reg.1/2,3/4E1" Syrius-181610-Docol</v>
          </cell>
          <cell r="D19" t="str">
            <v>UN</v>
          </cell>
          <cell r="E19">
            <v>0</v>
          </cell>
          <cell r="F19">
            <v>0</v>
          </cell>
        </row>
        <row r="20">
          <cell r="B20">
            <v>1000016</v>
          </cell>
          <cell r="C20" t="str">
            <v>Acab.Reg.1/2-3/4" Duna-4916C64Pq-Deca</v>
          </cell>
          <cell r="D20" t="str">
            <v>UN</v>
          </cell>
          <cell r="E20">
            <v>0</v>
          </cell>
          <cell r="F20">
            <v>0</v>
          </cell>
        </row>
        <row r="21">
          <cell r="B21">
            <v>1000017</v>
          </cell>
          <cell r="C21" t="str">
            <v>Acab.Reg.1/2E3/4" Belle Ep Cre4423-Deca</v>
          </cell>
          <cell r="D21" t="str">
            <v>UN</v>
          </cell>
          <cell r="E21">
            <v>0</v>
          </cell>
          <cell r="F21">
            <v>0</v>
          </cell>
        </row>
        <row r="22">
          <cell r="B22">
            <v>1000019</v>
          </cell>
          <cell r="C22" t="str">
            <v>Acab.Reg.1/2E3/4" Florale Cr-Docol</v>
          </cell>
          <cell r="D22" t="str">
            <v>UN</v>
          </cell>
          <cell r="E22">
            <v>0</v>
          </cell>
          <cell r="F22">
            <v>0</v>
          </cell>
        </row>
        <row r="23">
          <cell r="B23">
            <v>1000020</v>
          </cell>
          <cell r="C23" t="str">
            <v>Acab.Reg.1/2E3/4" Grand Antiquo Cr-Docol</v>
          </cell>
          <cell r="D23" t="str">
            <v>UN</v>
          </cell>
          <cell r="E23">
            <v>0</v>
          </cell>
          <cell r="F23">
            <v>0</v>
          </cell>
        </row>
        <row r="24">
          <cell r="B24">
            <v>1000021</v>
          </cell>
          <cell r="C24" t="str">
            <v>Acab.Reg.1/2E3/4" Itapcre52900106-Docol</v>
          </cell>
          <cell r="D24" t="str">
            <v>UN</v>
          </cell>
          <cell r="E24">
            <v>0</v>
          </cell>
          <cell r="F24">
            <v>0</v>
          </cell>
        </row>
        <row r="25">
          <cell r="B25">
            <v>1000022</v>
          </cell>
          <cell r="C25" t="str">
            <v>Acab.Reg.1/2E3/4" Itapoá Cr-Docol</v>
          </cell>
          <cell r="D25" t="str">
            <v>UN</v>
          </cell>
          <cell r="E25">
            <v>0</v>
          </cell>
          <cell r="F25">
            <v>0</v>
          </cell>
        </row>
        <row r="26">
          <cell r="B26">
            <v>1000023</v>
          </cell>
          <cell r="C26" t="str">
            <v>Acab.Reg.1/2E3/4" Prinz Cr-Docol</v>
          </cell>
          <cell r="D26" t="str">
            <v>UN</v>
          </cell>
          <cell r="E26">
            <v>0</v>
          </cell>
          <cell r="F26">
            <v>0</v>
          </cell>
        </row>
        <row r="27">
          <cell r="B27">
            <v>1000024</v>
          </cell>
          <cell r="C27" t="str">
            <v>Acab.Reg.1/2E3/4" Queen Cr Polido-Docol</v>
          </cell>
          <cell r="D27" t="str">
            <v>UN</v>
          </cell>
          <cell r="E27">
            <v>0</v>
          </cell>
          <cell r="F27">
            <v>0</v>
          </cell>
        </row>
        <row r="28">
          <cell r="B28">
            <v>1000025</v>
          </cell>
          <cell r="C28" t="str">
            <v>Acab.Reg.1/2E3/4" Queen 00073806Cr-Docol</v>
          </cell>
          <cell r="D28" t="str">
            <v>UN</v>
          </cell>
          <cell r="E28">
            <v>0</v>
          </cell>
          <cell r="F28">
            <v>0</v>
          </cell>
        </row>
        <row r="29">
          <cell r="B29">
            <v>1000026</v>
          </cell>
          <cell r="C29" t="str">
            <v>Aço P/Concr.Arm.Ca-25 10Mm Barra/Reta</v>
          </cell>
          <cell r="D29" t="str">
            <v>KG</v>
          </cell>
          <cell r="E29">
            <v>0</v>
          </cell>
          <cell r="F29">
            <v>0</v>
          </cell>
        </row>
        <row r="30">
          <cell r="B30">
            <v>1000027</v>
          </cell>
          <cell r="C30" t="str">
            <v>Aço P/Concr.Arm.Ca-25 12,5Mm Corte/Dobra</v>
          </cell>
          <cell r="D30" t="str">
            <v>KG</v>
          </cell>
          <cell r="E30">
            <v>0</v>
          </cell>
          <cell r="F30">
            <v>0</v>
          </cell>
        </row>
        <row r="31">
          <cell r="B31">
            <v>1000028</v>
          </cell>
          <cell r="C31" t="str">
            <v>Aço P/Concr.Arm.Ca-25 16Mm Corte/Dobra</v>
          </cell>
          <cell r="D31" t="str">
            <v>KG</v>
          </cell>
          <cell r="E31">
            <v>0</v>
          </cell>
          <cell r="F31">
            <v>0</v>
          </cell>
        </row>
        <row r="32">
          <cell r="B32">
            <v>1000029</v>
          </cell>
          <cell r="C32" t="str">
            <v>Aço P/Concr.Arm.Ca-25 20Mm Corte/Dobra</v>
          </cell>
          <cell r="D32" t="str">
            <v>KG</v>
          </cell>
          <cell r="E32">
            <v>0</v>
          </cell>
          <cell r="F32">
            <v>0</v>
          </cell>
        </row>
        <row r="33">
          <cell r="B33">
            <v>1000030</v>
          </cell>
          <cell r="C33" t="str">
            <v>Aço P/Concr.Arm.Ca-25 6,3Mm Corte/Dobra</v>
          </cell>
          <cell r="D33" t="str">
            <v>KG</v>
          </cell>
          <cell r="E33">
            <v>3.91</v>
          </cell>
          <cell r="F33">
            <v>0</v>
          </cell>
        </row>
        <row r="34">
          <cell r="B34">
            <v>1000031</v>
          </cell>
          <cell r="C34" t="str">
            <v>Aço P/Concr.Arm.Ca-25 8Mm Corte/Dobra</v>
          </cell>
          <cell r="D34" t="str">
            <v>KG</v>
          </cell>
          <cell r="E34">
            <v>0</v>
          </cell>
          <cell r="F34">
            <v>0</v>
          </cell>
        </row>
        <row r="35">
          <cell r="B35">
            <v>3000665</v>
          </cell>
          <cell r="C35" t="str">
            <v>Locacao De Caminhão Basculante Truck</v>
          </cell>
          <cell r="D35" t="str">
            <v>STD</v>
          </cell>
          <cell r="E35">
            <v>114.62</v>
          </cell>
          <cell r="F35">
            <v>38525.160000000003</v>
          </cell>
        </row>
        <row r="36">
          <cell r="B36">
            <v>1000033</v>
          </cell>
          <cell r="C36" t="str">
            <v>Aço P/Concr.Arm.Ca-50 12,5Mm Corte/Dobra</v>
          </cell>
          <cell r="D36" t="str">
            <v>KG</v>
          </cell>
          <cell r="E36">
            <v>0</v>
          </cell>
          <cell r="F36">
            <v>0</v>
          </cell>
        </row>
        <row r="37">
          <cell r="B37">
            <v>1000034</v>
          </cell>
          <cell r="C37" t="str">
            <v>Aço P/Concr.Arm.Ca-50 16Mm Corte/Dobra</v>
          </cell>
          <cell r="D37" t="str">
            <v>KG</v>
          </cell>
          <cell r="E37">
            <v>0</v>
          </cell>
          <cell r="F37">
            <v>0</v>
          </cell>
        </row>
        <row r="38">
          <cell r="B38">
            <v>1000035</v>
          </cell>
          <cell r="C38" t="str">
            <v>Aço P/Concr.Arm.Ca-50 20Mm Corte/Dobra</v>
          </cell>
          <cell r="D38" t="str">
            <v>KG</v>
          </cell>
          <cell r="E38">
            <v>0</v>
          </cell>
          <cell r="F38">
            <v>0</v>
          </cell>
        </row>
        <row r="39">
          <cell r="B39">
            <v>1000036</v>
          </cell>
          <cell r="C39" t="str">
            <v>Aço P/Concr.Arm.Ca-25 25Mm Corte/Dobra</v>
          </cell>
          <cell r="D39" t="str">
            <v>KG</v>
          </cell>
          <cell r="E39">
            <v>0</v>
          </cell>
          <cell r="F39">
            <v>0</v>
          </cell>
        </row>
        <row r="40">
          <cell r="B40">
            <v>1000037</v>
          </cell>
          <cell r="C40" t="str">
            <v>Aço P/Concr.Arm.Ca-50 25Mm Corte/Dobra</v>
          </cell>
          <cell r="D40" t="str">
            <v>KG</v>
          </cell>
          <cell r="E40">
            <v>0</v>
          </cell>
          <cell r="F40">
            <v>0</v>
          </cell>
        </row>
        <row r="41">
          <cell r="B41">
            <v>1000038</v>
          </cell>
          <cell r="C41" t="str">
            <v>Aço P/Concr.Arm.Ca-50 32Mm Corte/Dobra</v>
          </cell>
          <cell r="D41" t="str">
            <v>KG</v>
          </cell>
          <cell r="E41">
            <v>0</v>
          </cell>
          <cell r="F41">
            <v>0</v>
          </cell>
        </row>
        <row r="42">
          <cell r="B42">
            <v>1000039</v>
          </cell>
          <cell r="C42" t="str">
            <v>Aço P/Concr.Arm.Ca-50 6,3Mm Corte/Dobra</v>
          </cell>
          <cell r="D42" t="str">
            <v>KG</v>
          </cell>
          <cell r="E42">
            <v>0</v>
          </cell>
          <cell r="F42">
            <v>0</v>
          </cell>
        </row>
        <row r="43">
          <cell r="B43">
            <v>1000040</v>
          </cell>
          <cell r="C43" t="str">
            <v>Aço P/Concr.Arm.Ca-50 8Mm Corte/Dobra</v>
          </cell>
          <cell r="D43" t="str">
            <v>KG</v>
          </cell>
          <cell r="E43">
            <v>0</v>
          </cell>
          <cell r="F43">
            <v>0</v>
          </cell>
        </row>
        <row r="44">
          <cell r="B44">
            <v>1000041</v>
          </cell>
          <cell r="C44" t="str">
            <v>Aço P/Concr.Arm.Ca-60 4,2Mm Corte/Dobra</v>
          </cell>
          <cell r="D44" t="str">
            <v>KG</v>
          </cell>
          <cell r="E44">
            <v>0</v>
          </cell>
          <cell r="F44">
            <v>0</v>
          </cell>
        </row>
        <row r="45">
          <cell r="B45">
            <v>1000042</v>
          </cell>
          <cell r="C45" t="str">
            <v>Aço P/Concr.Arm.Ca-60 5Mm Corte/Dobra</v>
          </cell>
          <cell r="D45" t="str">
            <v>KG</v>
          </cell>
          <cell r="E45">
            <v>0</v>
          </cell>
          <cell r="F45">
            <v>0</v>
          </cell>
        </row>
        <row r="46">
          <cell r="B46">
            <v>1000043</v>
          </cell>
          <cell r="C46" t="str">
            <v>Aço P/Concr.Arm.Ca-60 6Mm Corte/Dobra</v>
          </cell>
          <cell r="D46" t="str">
            <v>KG</v>
          </cell>
          <cell r="E46">
            <v>0</v>
          </cell>
          <cell r="F46">
            <v>0</v>
          </cell>
        </row>
        <row r="47">
          <cell r="B47">
            <v>1000044</v>
          </cell>
          <cell r="C47" t="str">
            <v>Aço P/Concr.Arm.Ca-60 7Mm Corte/Dobra</v>
          </cell>
          <cell r="D47" t="str">
            <v>KG</v>
          </cell>
          <cell r="E47">
            <v>4.3099999999999996</v>
          </cell>
          <cell r="F47">
            <v>0</v>
          </cell>
        </row>
        <row r="48">
          <cell r="B48">
            <v>1000045</v>
          </cell>
          <cell r="C48" t="str">
            <v>Aço P/Concreto Protend.Cp-190 Rb 12,7Mm</v>
          </cell>
          <cell r="D48" t="str">
            <v>KG</v>
          </cell>
          <cell r="E48">
            <v>0</v>
          </cell>
          <cell r="F48">
            <v>0</v>
          </cell>
        </row>
        <row r="49">
          <cell r="B49">
            <v>1000046</v>
          </cell>
          <cell r="C49" t="str">
            <v>Adapt Pvc Marrom Ct Bol/Rosc 25Mmx3/4'</v>
          </cell>
          <cell r="D49" t="str">
            <v>UN</v>
          </cell>
          <cell r="E49">
            <v>0</v>
          </cell>
          <cell r="F49">
            <v>0</v>
          </cell>
        </row>
        <row r="50">
          <cell r="B50">
            <v>1000047</v>
          </cell>
          <cell r="C50" t="str">
            <v>Adapt Pvc Marrom Ct Bol/Rosc 40Mmx1 1/4</v>
          </cell>
          <cell r="D50" t="str">
            <v>UN</v>
          </cell>
          <cell r="E50">
            <v>0</v>
          </cell>
          <cell r="F50">
            <v>0</v>
          </cell>
        </row>
        <row r="51">
          <cell r="B51">
            <v>1000048</v>
          </cell>
          <cell r="C51" t="str">
            <v>Adapt Pvc Marrom Ct Bol/Rosc 50Mmx1 1/2</v>
          </cell>
          <cell r="D51" t="str">
            <v>UN</v>
          </cell>
          <cell r="E51">
            <v>0</v>
          </cell>
          <cell r="F51">
            <v>0</v>
          </cell>
        </row>
        <row r="52">
          <cell r="B52">
            <v>1000049</v>
          </cell>
          <cell r="C52" t="str">
            <v>Adapt Pvc Marrom Ct Bol/Rosc 60Mmx2'</v>
          </cell>
          <cell r="D52" t="str">
            <v>UN</v>
          </cell>
          <cell r="E52">
            <v>0</v>
          </cell>
          <cell r="F52">
            <v>0</v>
          </cell>
        </row>
        <row r="53">
          <cell r="B53">
            <v>1000050</v>
          </cell>
          <cell r="C53" t="str">
            <v>Adapt Pvc Marrom Ct Bol/Rosc 75Mmx2 1/2</v>
          </cell>
          <cell r="D53" t="str">
            <v>UN</v>
          </cell>
          <cell r="E53">
            <v>0</v>
          </cell>
          <cell r="F53">
            <v>0</v>
          </cell>
        </row>
        <row r="54">
          <cell r="B54">
            <v>1000051</v>
          </cell>
          <cell r="C54" t="str">
            <v>Adesivo Alta Resist.18L Bianco-Vedacit</v>
          </cell>
          <cell r="D54" t="str">
            <v>UN</v>
          </cell>
          <cell r="E54">
            <v>0</v>
          </cell>
          <cell r="F54">
            <v>0</v>
          </cell>
        </row>
        <row r="55">
          <cell r="B55">
            <v>1000052</v>
          </cell>
          <cell r="C55" t="str">
            <v>Adesivo Alta Resist.50Kg Biancol-Vedacit</v>
          </cell>
          <cell r="D55" t="str">
            <v>UN</v>
          </cell>
          <cell r="E55">
            <v>0</v>
          </cell>
          <cell r="F55">
            <v>0</v>
          </cell>
        </row>
        <row r="56">
          <cell r="B56">
            <v>1000053</v>
          </cell>
          <cell r="C56" t="str">
            <v>Adesivo Pvc Frasco 175G</v>
          </cell>
          <cell r="D56" t="str">
            <v>UN</v>
          </cell>
          <cell r="E56">
            <v>0</v>
          </cell>
          <cell r="F56">
            <v>0</v>
          </cell>
        </row>
        <row r="57">
          <cell r="B57">
            <v>1000054</v>
          </cell>
          <cell r="C57" t="str">
            <v>Adesivo Pvc Frasco 850G</v>
          </cell>
          <cell r="D57" t="str">
            <v>UN</v>
          </cell>
          <cell r="E57">
            <v>0</v>
          </cell>
          <cell r="F57">
            <v>0</v>
          </cell>
        </row>
        <row r="58">
          <cell r="B58">
            <v>1000055</v>
          </cell>
          <cell r="C58" t="str">
            <v>Adesivo Br C/10Kg Cascorez A-503-Alba</v>
          </cell>
          <cell r="D58" t="str">
            <v>UN</v>
          </cell>
          <cell r="E58">
            <v>0</v>
          </cell>
          <cell r="F58">
            <v>0</v>
          </cell>
        </row>
        <row r="59">
          <cell r="B59">
            <v>1000056</v>
          </cell>
          <cell r="C59" t="str">
            <v>Adesivo Br C/5Kg Cascorez-Alba</v>
          </cell>
          <cell r="D59" t="str">
            <v>UN</v>
          </cell>
          <cell r="E59">
            <v>0</v>
          </cell>
          <cell r="F59">
            <v>0</v>
          </cell>
        </row>
        <row r="60">
          <cell r="B60">
            <v>1000057</v>
          </cell>
          <cell r="C60" t="str">
            <v>Adesivo Br C/750Ml Liteplast-Quilosa</v>
          </cell>
          <cell r="D60" t="str">
            <v>UN</v>
          </cell>
          <cell r="E60">
            <v>0</v>
          </cell>
          <cell r="F60">
            <v>0</v>
          </cell>
        </row>
        <row r="61">
          <cell r="B61">
            <v>1000058</v>
          </cell>
          <cell r="C61" t="str">
            <v>Adesivo Pu Br 20Kg-Juntaflex-Rejuntabrás</v>
          </cell>
          <cell r="D61" t="str">
            <v>UN</v>
          </cell>
          <cell r="E61">
            <v>0</v>
          </cell>
          <cell r="F61">
            <v>0</v>
          </cell>
        </row>
        <row r="62">
          <cell r="B62">
            <v>1000059</v>
          </cell>
          <cell r="C62" t="str">
            <v>Adesivo Pva54 50Kg Das552-Denver Resinas</v>
          </cell>
          <cell r="D62" t="str">
            <v>UN</v>
          </cell>
          <cell r="E62">
            <v>0</v>
          </cell>
          <cell r="F62">
            <v>0</v>
          </cell>
        </row>
        <row r="63">
          <cell r="B63">
            <v>1000060</v>
          </cell>
          <cell r="C63" t="str">
            <v>Adesivo Pva55 50Kg Das350-Denver Resinas</v>
          </cell>
          <cell r="D63" t="str">
            <v>UN</v>
          </cell>
          <cell r="E63">
            <v>0</v>
          </cell>
          <cell r="F63">
            <v>0</v>
          </cell>
        </row>
        <row r="64">
          <cell r="B64">
            <v>1000061</v>
          </cell>
          <cell r="C64" t="str">
            <v>Aditivo Corros.C/500Ml Ferrox-Natrielli</v>
          </cell>
          <cell r="D64" t="str">
            <v>UN</v>
          </cell>
          <cell r="E64">
            <v>0</v>
          </cell>
          <cell r="F64">
            <v>0</v>
          </cell>
        </row>
        <row r="65">
          <cell r="B65">
            <v>1000062</v>
          </cell>
          <cell r="C65" t="str">
            <v>Aditivo Imperm.Am 1L Sika1-Sika</v>
          </cell>
          <cell r="D65" t="str">
            <v>UN</v>
          </cell>
          <cell r="E65">
            <v>0</v>
          </cell>
          <cell r="F65">
            <v>0</v>
          </cell>
        </row>
        <row r="66">
          <cell r="B66">
            <v>1000063</v>
          </cell>
          <cell r="C66" t="str">
            <v>Aditivo Imperm.Am 200L Sika1-Sika</v>
          </cell>
          <cell r="D66" t="str">
            <v>UN</v>
          </cell>
          <cell r="E66">
            <v>0</v>
          </cell>
          <cell r="F66">
            <v>0</v>
          </cell>
        </row>
        <row r="67">
          <cell r="B67">
            <v>1000064</v>
          </cell>
          <cell r="C67" t="str">
            <v>Aditivo Imperm.Br 200Kg Vedacit</v>
          </cell>
          <cell r="D67" t="str">
            <v>UN</v>
          </cell>
          <cell r="E67">
            <v>0</v>
          </cell>
          <cell r="F67">
            <v>0</v>
          </cell>
        </row>
        <row r="68">
          <cell r="B68">
            <v>1000065</v>
          </cell>
          <cell r="C68" t="str">
            <v>Aditivo Imperm.Br C/18L Vedacit-Vedacit</v>
          </cell>
          <cell r="D68" t="str">
            <v>UN</v>
          </cell>
          <cell r="E68">
            <v>0</v>
          </cell>
          <cell r="F68">
            <v>0</v>
          </cell>
        </row>
        <row r="69">
          <cell r="B69">
            <v>1000066</v>
          </cell>
          <cell r="C69" t="str">
            <v>Aditivo Imperm.Cz 25Kg Sika Grout-Sika</v>
          </cell>
          <cell r="D69" t="str">
            <v>BAG</v>
          </cell>
          <cell r="E69">
            <v>0</v>
          </cell>
          <cell r="F69">
            <v>0</v>
          </cell>
        </row>
        <row r="70">
          <cell r="B70">
            <v>1000067</v>
          </cell>
          <cell r="C70" t="str">
            <v>Aditivo Imperm.Cz 25Kg Sikagrout250-Sika</v>
          </cell>
          <cell r="D70" t="str">
            <v>BAG</v>
          </cell>
          <cell r="E70">
            <v>0</v>
          </cell>
          <cell r="F70">
            <v>0</v>
          </cell>
        </row>
        <row r="71">
          <cell r="B71">
            <v>1000068</v>
          </cell>
          <cell r="C71" t="str">
            <v>Aditivo Imperm.Vm 1L Sika 2-Sika</v>
          </cell>
          <cell r="D71" t="str">
            <v>UN</v>
          </cell>
          <cell r="E71">
            <v>0</v>
          </cell>
          <cell r="F71">
            <v>0</v>
          </cell>
        </row>
        <row r="72">
          <cell r="B72">
            <v>1000069</v>
          </cell>
          <cell r="C72" t="str">
            <v>Aditivo Plastific 20Kg Alvenarit-Vedacit</v>
          </cell>
          <cell r="D72" t="str">
            <v>UN</v>
          </cell>
          <cell r="E72">
            <v>0</v>
          </cell>
          <cell r="F72">
            <v>0</v>
          </cell>
        </row>
        <row r="73">
          <cell r="B73">
            <v>1000070</v>
          </cell>
          <cell r="C73" t="str">
            <v>Aditivo Plastific.18Kg Alvenarit-Vedacit</v>
          </cell>
          <cell r="D73" t="str">
            <v>UN</v>
          </cell>
          <cell r="E73">
            <v>0</v>
          </cell>
          <cell r="F73">
            <v>0</v>
          </cell>
        </row>
        <row r="74">
          <cell r="B74">
            <v>1000071</v>
          </cell>
          <cell r="C74" t="str">
            <v>Aditivo Plastific.18L Vedalit-Vedacit</v>
          </cell>
          <cell r="D74" t="str">
            <v>UN</v>
          </cell>
          <cell r="E74">
            <v>0</v>
          </cell>
          <cell r="F74">
            <v>0</v>
          </cell>
        </row>
        <row r="75">
          <cell r="B75">
            <v>1000072</v>
          </cell>
          <cell r="C75" t="str">
            <v>Aduela Concreto Retangular 1,5X1,5X1M</v>
          </cell>
          <cell r="D75" t="str">
            <v>UN</v>
          </cell>
          <cell r="E75">
            <v>0</v>
          </cell>
          <cell r="F75">
            <v>0</v>
          </cell>
        </row>
        <row r="76">
          <cell r="B76">
            <v>1000073</v>
          </cell>
          <cell r="C76" t="str">
            <v>Aduela Concreto Retangular 2,25X2,5X1M</v>
          </cell>
          <cell r="D76" t="str">
            <v>UN</v>
          </cell>
          <cell r="E76">
            <v>0</v>
          </cell>
          <cell r="F76">
            <v>0</v>
          </cell>
        </row>
        <row r="77">
          <cell r="B77">
            <v>1000074</v>
          </cell>
          <cell r="C77" t="str">
            <v>Aduela Concreto Retangular 2,5X2,5X1M</v>
          </cell>
          <cell r="D77" t="str">
            <v>UN</v>
          </cell>
          <cell r="E77">
            <v>0</v>
          </cell>
          <cell r="F77">
            <v>0</v>
          </cell>
        </row>
        <row r="78">
          <cell r="B78">
            <v>1000075</v>
          </cell>
          <cell r="C78" t="str">
            <v>Aduela Concreto Retangular 2,5X3,5X1M</v>
          </cell>
          <cell r="D78" t="str">
            <v>UN</v>
          </cell>
          <cell r="E78">
            <v>0</v>
          </cell>
          <cell r="F78">
            <v>0</v>
          </cell>
        </row>
        <row r="79">
          <cell r="B79">
            <v>1000076</v>
          </cell>
          <cell r="C79" t="str">
            <v>Aduela Concreto Retangular 2,5X3X1M</v>
          </cell>
          <cell r="D79" t="str">
            <v>UN</v>
          </cell>
          <cell r="E79">
            <v>0</v>
          </cell>
          <cell r="F79">
            <v>0</v>
          </cell>
        </row>
        <row r="80">
          <cell r="B80">
            <v>1000077</v>
          </cell>
          <cell r="C80" t="str">
            <v>Aduela Concreto Retangular 2X2,5X1M</v>
          </cell>
          <cell r="D80" t="str">
            <v>UN</v>
          </cell>
          <cell r="E80">
            <v>0</v>
          </cell>
          <cell r="F80">
            <v>0</v>
          </cell>
        </row>
        <row r="81">
          <cell r="B81">
            <v>1000078</v>
          </cell>
          <cell r="C81" t="str">
            <v>Aduela Concreto Retangular 2X2X1,4M</v>
          </cell>
          <cell r="D81" t="str">
            <v>UN</v>
          </cell>
          <cell r="E81">
            <v>0</v>
          </cell>
          <cell r="F81">
            <v>0</v>
          </cell>
        </row>
        <row r="82">
          <cell r="B82">
            <v>1000079</v>
          </cell>
          <cell r="C82" t="str">
            <v>Agente De Cura 200L Denvercura-Denver</v>
          </cell>
          <cell r="D82" t="str">
            <v>UN</v>
          </cell>
          <cell r="E82">
            <v>0</v>
          </cell>
          <cell r="F82">
            <v>0</v>
          </cell>
        </row>
        <row r="83">
          <cell r="B83">
            <v>1000080</v>
          </cell>
          <cell r="C83" t="str">
            <v>Agente De Cura C/180Kg Antisol-Sika</v>
          </cell>
          <cell r="D83" t="str">
            <v>UN</v>
          </cell>
          <cell r="E83">
            <v>0</v>
          </cell>
          <cell r="F83">
            <v>0</v>
          </cell>
        </row>
        <row r="84">
          <cell r="B84">
            <v>1000081</v>
          </cell>
          <cell r="C84" t="str">
            <v>Alambrado 5X15Cm Fio 3Mmx2M Dg30-Gerdau</v>
          </cell>
          <cell r="D84" t="str">
            <v>UN</v>
          </cell>
          <cell r="E84">
            <v>0</v>
          </cell>
          <cell r="F84">
            <v>0</v>
          </cell>
        </row>
        <row r="85">
          <cell r="B85">
            <v>1000082</v>
          </cell>
          <cell r="C85" t="str">
            <v>Alça Apoio 330Mm Cromado Vad400-Esteves</v>
          </cell>
          <cell r="D85" t="str">
            <v>UN</v>
          </cell>
          <cell r="E85">
            <v>0</v>
          </cell>
          <cell r="F85">
            <v>0</v>
          </cell>
        </row>
        <row r="86">
          <cell r="B86">
            <v>1000083</v>
          </cell>
          <cell r="C86" t="str">
            <v>Alça Apoio 460Mm Cromado Vad401-Esteves</v>
          </cell>
          <cell r="D86" t="str">
            <v>UN</v>
          </cell>
          <cell r="E86">
            <v>0</v>
          </cell>
          <cell r="F86">
            <v>0</v>
          </cell>
        </row>
        <row r="87">
          <cell r="B87">
            <v>1000084</v>
          </cell>
          <cell r="C87" t="str">
            <v>Alça Apoio 700Mm Cromado Vad402-Esteves</v>
          </cell>
          <cell r="D87" t="str">
            <v>UN</v>
          </cell>
          <cell r="E87">
            <v>0</v>
          </cell>
          <cell r="F87">
            <v>0</v>
          </cell>
        </row>
        <row r="88">
          <cell r="B88">
            <v>1000085</v>
          </cell>
          <cell r="C88" t="str">
            <v>Kwik Tog 2 Hld 2 C/150Peças 335506-Hilti</v>
          </cell>
          <cell r="D88" t="str">
            <v>KI</v>
          </cell>
          <cell r="E88">
            <v>0</v>
          </cell>
          <cell r="F88">
            <v>0</v>
          </cell>
        </row>
        <row r="89">
          <cell r="B89">
            <v>1000086</v>
          </cell>
          <cell r="C89" t="str">
            <v>Kwik Tog 3 Hld 3 C/100Peças 335507-Hilti</v>
          </cell>
          <cell r="D89" t="str">
            <v>KI</v>
          </cell>
          <cell r="E89">
            <v>0</v>
          </cell>
          <cell r="F89">
            <v>0</v>
          </cell>
        </row>
        <row r="90">
          <cell r="B90">
            <v>1000087</v>
          </cell>
          <cell r="C90" t="str">
            <v>Anel De Concreto 100X50X3,5Cm</v>
          </cell>
          <cell r="D90" t="str">
            <v>UN</v>
          </cell>
          <cell r="E90">
            <v>0</v>
          </cell>
          <cell r="F90">
            <v>0</v>
          </cell>
        </row>
        <row r="91">
          <cell r="B91">
            <v>1000088</v>
          </cell>
          <cell r="C91" t="str">
            <v>Anel De Concreto 100X50X5Cm</v>
          </cell>
          <cell r="D91" t="str">
            <v>UN</v>
          </cell>
          <cell r="E91">
            <v>0</v>
          </cell>
          <cell r="F91">
            <v>0</v>
          </cell>
        </row>
        <row r="92">
          <cell r="B92">
            <v>1000089</v>
          </cell>
          <cell r="C92" t="str">
            <v>Anel De Concreto 100X60Cm</v>
          </cell>
          <cell r="D92" t="str">
            <v>UN</v>
          </cell>
          <cell r="E92">
            <v>0</v>
          </cell>
          <cell r="F92">
            <v>0</v>
          </cell>
        </row>
        <row r="93">
          <cell r="B93">
            <v>1000090</v>
          </cell>
          <cell r="C93" t="str">
            <v>Anel De Concreto 120X50X5Cm</v>
          </cell>
          <cell r="D93" t="str">
            <v>UN</v>
          </cell>
          <cell r="E93">
            <v>0</v>
          </cell>
          <cell r="F93">
            <v>0</v>
          </cell>
        </row>
        <row r="94">
          <cell r="B94">
            <v>1000091</v>
          </cell>
          <cell r="C94" t="str">
            <v>Anel De Concreto 150X50X5Cm</v>
          </cell>
          <cell r="D94" t="str">
            <v>UN</v>
          </cell>
          <cell r="E94">
            <v>0</v>
          </cell>
          <cell r="F94">
            <v>0</v>
          </cell>
        </row>
        <row r="95">
          <cell r="B95">
            <v>1000092</v>
          </cell>
          <cell r="C95" t="str">
            <v>Anel De Concreto 200X50X5Cm</v>
          </cell>
          <cell r="D95" t="str">
            <v>UN</v>
          </cell>
          <cell r="E95">
            <v>0</v>
          </cell>
          <cell r="F95">
            <v>0</v>
          </cell>
        </row>
        <row r="96">
          <cell r="B96">
            <v>1000093</v>
          </cell>
          <cell r="C96" t="str">
            <v>Anel De Concreto 50X50X5Cm</v>
          </cell>
          <cell r="D96" t="str">
            <v>UN</v>
          </cell>
          <cell r="E96">
            <v>0</v>
          </cell>
          <cell r="F96">
            <v>0</v>
          </cell>
        </row>
        <row r="97">
          <cell r="B97">
            <v>1000094</v>
          </cell>
          <cell r="C97" t="str">
            <v>Anel De Concreto 60X50X3,5Cm</v>
          </cell>
          <cell r="D97" t="str">
            <v>UN</v>
          </cell>
          <cell r="E97">
            <v>0</v>
          </cell>
          <cell r="F97">
            <v>0</v>
          </cell>
        </row>
        <row r="98">
          <cell r="B98">
            <v>1000095</v>
          </cell>
          <cell r="C98" t="str">
            <v>Apoio P/Cordoalha 46X100Mm Apc100-Coplas</v>
          </cell>
          <cell r="D98" t="str">
            <v>UN</v>
          </cell>
          <cell r="E98">
            <v>0</v>
          </cell>
          <cell r="F98">
            <v>0</v>
          </cell>
        </row>
        <row r="99">
          <cell r="B99">
            <v>1000096</v>
          </cell>
          <cell r="C99" t="str">
            <v>Apoio P/Cordoalha 46X110Mm Apc110-Coplas</v>
          </cell>
          <cell r="D99" t="str">
            <v>UN</v>
          </cell>
          <cell r="E99">
            <v>0</v>
          </cell>
          <cell r="F99">
            <v>0</v>
          </cell>
        </row>
        <row r="100">
          <cell r="B100">
            <v>1000097</v>
          </cell>
          <cell r="C100" t="str">
            <v>Apoio P/Cordoalha 46X115Mm Apc115-Coplas</v>
          </cell>
          <cell r="D100" t="str">
            <v>UN</v>
          </cell>
          <cell r="E100">
            <v>0</v>
          </cell>
          <cell r="F100">
            <v>0</v>
          </cell>
        </row>
        <row r="101">
          <cell r="B101">
            <v>1000098</v>
          </cell>
          <cell r="C101" t="str">
            <v>Apoio P/Cordoalha 46X120Mm Apc120-Coplas</v>
          </cell>
          <cell r="D101" t="str">
            <v>UN</v>
          </cell>
          <cell r="E101">
            <v>0</v>
          </cell>
          <cell r="F101">
            <v>0</v>
          </cell>
        </row>
        <row r="102">
          <cell r="B102">
            <v>1000099</v>
          </cell>
          <cell r="C102" t="str">
            <v>Apoio P/Cordoalha 46X55Mm Apc55-Coplas</v>
          </cell>
          <cell r="D102" t="str">
            <v>UN</v>
          </cell>
          <cell r="E102">
            <v>0</v>
          </cell>
          <cell r="F102">
            <v>0</v>
          </cell>
        </row>
        <row r="103">
          <cell r="B103">
            <v>1000100</v>
          </cell>
          <cell r="C103" t="str">
            <v>Apoio P/Cordoalha 46X60Mm Apc60-Coplas</v>
          </cell>
          <cell r="D103" t="str">
            <v>UN</v>
          </cell>
          <cell r="E103">
            <v>0</v>
          </cell>
          <cell r="F103">
            <v>0</v>
          </cell>
        </row>
        <row r="104">
          <cell r="B104">
            <v>1000101</v>
          </cell>
          <cell r="C104" t="str">
            <v>Apoio P/Cordoalha 46X70Mm Apc70-Coplas</v>
          </cell>
          <cell r="D104" t="str">
            <v>UN</v>
          </cell>
          <cell r="E104">
            <v>0</v>
          </cell>
          <cell r="F104">
            <v>0</v>
          </cell>
        </row>
        <row r="105">
          <cell r="B105">
            <v>1000102</v>
          </cell>
          <cell r="C105" t="str">
            <v>Apoio P/Cordoalha 46X75Mm Apc75-Coplas</v>
          </cell>
          <cell r="D105" t="str">
            <v>UN</v>
          </cell>
          <cell r="E105">
            <v>0</v>
          </cell>
          <cell r="F105">
            <v>0</v>
          </cell>
        </row>
        <row r="106">
          <cell r="B106">
            <v>1000103</v>
          </cell>
          <cell r="C106" t="str">
            <v>Apoio P/Cordoalha 46X95Mm Apc95-Coplas</v>
          </cell>
          <cell r="D106" t="str">
            <v>UN</v>
          </cell>
          <cell r="E106">
            <v>0</v>
          </cell>
          <cell r="F106">
            <v>0</v>
          </cell>
        </row>
        <row r="107">
          <cell r="B107">
            <v>1000104</v>
          </cell>
          <cell r="C107" t="str">
            <v>Arame Galvanizado Número 12</v>
          </cell>
          <cell r="D107" t="str">
            <v>KG</v>
          </cell>
          <cell r="E107">
            <v>0</v>
          </cell>
          <cell r="F107">
            <v>0</v>
          </cell>
        </row>
        <row r="108">
          <cell r="B108">
            <v>1000105</v>
          </cell>
          <cell r="C108" t="str">
            <v>Arame Galvanizado Número 14</v>
          </cell>
          <cell r="D108" t="str">
            <v>KG</v>
          </cell>
          <cell r="E108">
            <v>8.0877999999999997</v>
          </cell>
          <cell r="F108">
            <v>0</v>
          </cell>
        </row>
        <row r="109">
          <cell r="B109">
            <v>1000106</v>
          </cell>
          <cell r="C109" t="str">
            <v>Arame Galvanizado Número 16</v>
          </cell>
          <cell r="D109" t="str">
            <v>KG</v>
          </cell>
          <cell r="E109">
            <v>0</v>
          </cell>
          <cell r="F109">
            <v>0</v>
          </cell>
        </row>
        <row r="110">
          <cell r="B110">
            <v>1000107</v>
          </cell>
          <cell r="C110" t="str">
            <v>Arame Galvanizado Número 18</v>
          </cell>
          <cell r="D110" t="str">
            <v>KG</v>
          </cell>
          <cell r="E110">
            <v>5.63</v>
          </cell>
          <cell r="F110">
            <v>0</v>
          </cell>
        </row>
        <row r="111">
          <cell r="B111" t="str">
            <v>M1133</v>
          </cell>
          <cell r="C111" t="str">
            <v>Royalties (Compra De Material - Terra)</v>
          </cell>
          <cell r="D111" t="str">
            <v>M3</v>
          </cell>
          <cell r="E111">
            <v>9.33</v>
          </cell>
          <cell r="F111">
            <v>250506.1</v>
          </cell>
        </row>
        <row r="112">
          <cell r="B112">
            <v>1000109</v>
          </cell>
          <cell r="C112" t="str">
            <v>Areia Lavada Fina</v>
          </cell>
          <cell r="D112" t="str">
            <v>M3</v>
          </cell>
          <cell r="E112">
            <v>80</v>
          </cell>
          <cell r="F112">
            <v>0</v>
          </cell>
        </row>
        <row r="113">
          <cell r="B113">
            <v>3001598</v>
          </cell>
          <cell r="C113" t="str">
            <v>Forn.Concreto Betuminoso Usinado Quente</v>
          </cell>
          <cell r="D113" t="str">
            <v>M3</v>
          </cell>
          <cell r="E113">
            <v>864</v>
          </cell>
          <cell r="F113">
            <v>2049.67</v>
          </cell>
        </row>
        <row r="114">
          <cell r="B114">
            <v>3001069</v>
          </cell>
          <cell r="C114" t="str">
            <v>Instalação De Rede Elétrica</v>
          </cell>
          <cell r="D114" t="str">
            <v>M</v>
          </cell>
          <cell r="E114">
            <v>124.13793103448276</v>
          </cell>
          <cell r="F114">
            <v>7953.98</v>
          </cell>
        </row>
        <row r="115">
          <cell r="B115">
            <v>1000112</v>
          </cell>
          <cell r="C115" t="str">
            <v>Areia Média</v>
          </cell>
          <cell r="D115" t="str">
            <v>M3</v>
          </cell>
          <cell r="E115">
            <v>65.910800000000009</v>
          </cell>
          <cell r="F115">
            <v>0</v>
          </cell>
        </row>
        <row r="116">
          <cell r="B116">
            <v>1000113</v>
          </cell>
          <cell r="C116" t="str">
            <v>Areia Suja ( Desqualificada )</v>
          </cell>
          <cell r="D116" t="str">
            <v>M3</v>
          </cell>
          <cell r="E116">
            <v>0</v>
          </cell>
          <cell r="F116">
            <v>0</v>
          </cell>
        </row>
        <row r="117">
          <cell r="B117">
            <v>1000114</v>
          </cell>
          <cell r="C117" t="str">
            <v>Argamassa Aci Cz Uso Interno C/20Kg</v>
          </cell>
          <cell r="D117" t="str">
            <v>BAG</v>
          </cell>
          <cell r="E117">
            <v>0</v>
          </cell>
          <cell r="F117">
            <v>0</v>
          </cell>
        </row>
        <row r="118">
          <cell r="B118">
            <v>1000115</v>
          </cell>
          <cell r="C118" t="str">
            <v>Argamassa Acii Cz C/20Kg</v>
          </cell>
          <cell r="D118" t="str">
            <v>BAG</v>
          </cell>
          <cell r="E118">
            <v>0</v>
          </cell>
          <cell r="F118">
            <v>0</v>
          </cell>
        </row>
        <row r="119">
          <cell r="B119">
            <v>1000116</v>
          </cell>
          <cell r="C119" t="str">
            <v>Argamassa C/20Kg</v>
          </cell>
          <cell r="D119" t="str">
            <v>BAG</v>
          </cell>
          <cell r="E119">
            <v>0</v>
          </cell>
          <cell r="F119">
            <v>0</v>
          </cell>
        </row>
        <row r="120">
          <cell r="B120">
            <v>1000117</v>
          </cell>
          <cell r="C120" t="str">
            <v>Argamassa C/5Kg</v>
          </cell>
          <cell r="D120" t="str">
            <v>BAG</v>
          </cell>
          <cell r="E120">
            <v>0</v>
          </cell>
          <cell r="F120">
            <v>0</v>
          </cell>
        </row>
        <row r="121">
          <cell r="B121">
            <v>1000118</v>
          </cell>
          <cell r="C121" t="str">
            <v>Argamassa Cerâm.Br C/20Kg</v>
          </cell>
          <cell r="D121" t="str">
            <v>BAG</v>
          </cell>
          <cell r="E121">
            <v>0</v>
          </cell>
          <cell r="F121">
            <v>0</v>
          </cell>
        </row>
        <row r="122">
          <cell r="B122">
            <v>1000119</v>
          </cell>
          <cell r="C122" t="str">
            <v>Argamassa Imp.Br 18Kg</v>
          </cell>
          <cell r="D122" t="str">
            <v>BAG</v>
          </cell>
          <cell r="E122">
            <v>0</v>
          </cell>
          <cell r="F122">
            <v>0</v>
          </cell>
        </row>
        <row r="123">
          <cell r="B123">
            <v>1000120</v>
          </cell>
          <cell r="C123" t="str">
            <v>Argamassa P/Grouteamento C/25Kg</v>
          </cell>
          <cell r="D123" t="str">
            <v>BAG</v>
          </cell>
          <cell r="E123">
            <v>0</v>
          </cell>
          <cell r="F123">
            <v>0</v>
          </cell>
        </row>
        <row r="124">
          <cell r="B124">
            <v>1000121</v>
          </cell>
          <cell r="C124" t="str">
            <v>Argamassa Porc.Az.Cl.C/20Kg</v>
          </cell>
          <cell r="D124" t="str">
            <v>BAG</v>
          </cell>
          <cell r="E124">
            <v>0</v>
          </cell>
          <cell r="F124">
            <v>0</v>
          </cell>
        </row>
        <row r="125">
          <cell r="B125">
            <v>1000122</v>
          </cell>
          <cell r="C125" t="str">
            <v>Argamassa Porc.Az.Cl.In.C/20Kg</v>
          </cell>
          <cell r="D125" t="str">
            <v>BAG</v>
          </cell>
          <cell r="E125">
            <v>0</v>
          </cell>
          <cell r="F125">
            <v>0</v>
          </cell>
        </row>
        <row r="126">
          <cell r="B126">
            <v>1000123</v>
          </cell>
          <cell r="C126" t="str">
            <v>Argamassa Porc.Az.Es.C/20Kg</v>
          </cell>
          <cell r="D126" t="str">
            <v>BAG</v>
          </cell>
          <cell r="E126">
            <v>0</v>
          </cell>
          <cell r="F126">
            <v>0</v>
          </cell>
        </row>
        <row r="127">
          <cell r="B127">
            <v>1000124</v>
          </cell>
          <cell r="C127" t="str">
            <v>Argamassa Porc.Az.Es.In.C/20Kg</v>
          </cell>
          <cell r="D127" t="str">
            <v>BAG</v>
          </cell>
          <cell r="E127">
            <v>0</v>
          </cell>
          <cell r="F127">
            <v>0</v>
          </cell>
        </row>
        <row r="128">
          <cell r="B128">
            <v>1000125</v>
          </cell>
          <cell r="C128" t="str">
            <v>Argamassa Porc.Az.Md.C/20Kg</v>
          </cell>
          <cell r="D128" t="str">
            <v>BAG</v>
          </cell>
          <cell r="E128">
            <v>0</v>
          </cell>
          <cell r="F128">
            <v>0</v>
          </cell>
        </row>
        <row r="129">
          <cell r="B129">
            <v>1000126</v>
          </cell>
          <cell r="C129" t="str">
            <v>Argamassa Porc.Az.Md.In.C/20Kg</v>
          </cell>
          <cell r="D129" t="str">
            <v>BAG</v>
          </cell>
          <cell r="E129">
            <v>0</v>
          </cell>
          <cell r="F129">
            <v>0</v>
          </cell>
        </row>
        <row r="130">
          <cell r="B130">
            <v>1000127</v>
          </cell>
          <cell r="C130" t="str">
            <v>Argamassa Porc.Br C/20Kg</v>
          </cell>
          <cell r="D130" t="str">
            <v>BAG</v>
          </cell>
          <cell r="E130">
            <v>0</v>
          </cell>
          <cell r="F130">
            <v>0</v>
          </cell>
        </row>
        <row r="131">
          <cell r="B131">
            <v>1000128</v>
          </cell>
          <cell r="C131" t="str">
            <v>Argamassa Porc.Vm C/20Kg</v>
          </cell>
          <cell r="D131" t="str">
            <v>BAG</v>
          </cell>
          <cell r="E131">
            <v>0</v>
          </cell>
          <cell r="F131">
            <v>0</v>
          </cell>
        </row>
        <row r="132">
          <cell r="B132">
            <v>1000129</v>
          </cell>
          <cell r="C132" t="str">
            <v>Argamassa Rejun.Az.Cl.C/20Kg</v>
          </cell>
          <cell r="D132" t="str">
            <v>BAG</v>
          </cell>
          <cell r="E132">
            <v>0</v>
          </cell>
          <cell r="F132">
            <v>0</v>
          </cell>
        </row>
        <row r="133">
          <cell r="B133">
            <v>1000130</v>
          </cell>
          <cell r="C133" t="str">
            <v>Material Duplicado - Utilizar 1000129</v>
          </cell>
          <cell r="D133" t="str">
            <v>BAG</v>
          </cell>
          <cell r="E133">
            <v>0</v>
          </cell>
          <cell r="F133">
            <v>0</v>
          </cell>
        </row>
        <row r="134">
          <cell r="B134">
            <v>1000131</v>
          </cell>
          <cell r="C134" t="str">
            <v>Material Duplicado - Utilizar 1000132</v>
          </cell>
          <cell r="D134" t="str">
            <v>BAG</v>
          </cell>
          <cell r="E134">
            <v>0</v>
          </cell>
          <cell r="F134">
            <v>0</v>
          </cell>
        </row>
        <row r="135">
          <cell r="B135">
            <v>1000132</v>
          </cell>
          <cell r="C135" t="str">
            <v>Argamassa Rejun.Az.Cl.In.C/20Kg</v>
          </cell>
          <cell r="D135" t="str">
            <v>BAG</v>
          </cell>
          <cell r="E135">
            <v>0</v>
          </cell>
          <cell r="F135">
            <v>0</v>
          </cell>
        </row>
        <row r="136">
          <cell r="B136">
            <v>1000133</v>
          </cell>
          <cell r="C136" t="str">
            <v>Material Duplicado - Utilizar 1000134</v>
          </cell>
          <cell r="D136" t="str">
            <v>BAG</v>
          </cell>
          <cell r="E136">
            <v>0</v>
          </cell>
          <cell r="F136">
            <v>0</v>
          </cell>
        </row>
        <row r="137">
          <cell r="B137">
            <v>1000134</v>
          </cell>
          <cell r="C137" t="str">
            <v>Argamassa Rejun.Az.Es.C/20Kg</v>
          </cell>
          <cell r="D137" t="str">
            <v>BAG</v>
          </cell>
          <cell r="E137">
            <v>0</v>
          </cell>
          <cell r="F137">
            <v>0</v>
          </cell>
        </row>
        <row r="138">
          <cell r="B138">
            <v>1000135</v>
          </cell>
          <cell r="C138" t="str">
            <v>Material Duplicado - Utilizar 1000136</v>
          </cell>
          <cell r="D138" t="str">
            <v>BAG</v>
          </cell>
          <cell r="E138">
            <v>0</v>
          </cell>
          <cell r="F138">
            <v>0</v>
          </cell>
        </row>
        <row r="139">
          <cell r="B139">
            <v>1000136</v>
          </cell>
          <cell r="C139" t="str">
            <v>Argamassa Rejun.Az.Es.In.C/20Kg</v>
          </cell>
          <cell r="D139" t="str">
            <v>BAG</v>
          </cell>
          <cell r="E139">
            <v>0</v>
          </cell>
          <cell r="F139">
            <v>0</v>
          </cell>
        </row>
        <row r="140">
          <cell r="B140">
            <v>1000137</v>
          </cell>
          <cell r="C140" t="str">
            <v>Argamassa Rejun.Az.Md.C/20Kg</v>
          </cell>
          <cell r="D140" t="str">
            <v>BAG</v>
          </cell>
          <cell r="E140">
            <v>0</v>
          </cell>
          <cell r="F140">
            <v>0</v>
          </cell>
        </row>
        <row r="141">
          <cell r="B141">
            <v>1000138</v>
          </cell>
          <cell r="C141" t="str">
            <v>Material Duplicado - Utilizar 1000137</v>
          </cell>
          <cell r="D141" t="str">
            <v>BAG</v>
          </cell>
          <cell r="E141">
            <v>0</v>
          </cell>
          <cell r="F141">
            <v>0</v>
          </cell>
        </row>
        <row r="142">
          <cell r="B142">
            <v>1000139</v>
          </cell>
          <cell r="C142" t="str">
            <v>Material Duplicado - Utilizar 1000140</v>
          </cell>
          <cell r="D142" t="str">
            <v>BAG</v>
          </cell>
          <cell r="E142">
            <v>0</v>
          </cell>
          <cell r="F142">
            <v>0</v>
          </cell>
        </row>
        <row r="143">
          <cell r="B143">
            <v>1000140</v>
          </cell>
          <cell r="C143" t="str">
            <v>Argamassa Rejun.Az.Md.In.C/20Kg</v>
          </cell>
          <cell r="D143" t="str">
            <v>BAG</v>
          </cell>
          <cell r="E143">
            <v>0</v>
          </cell>
          <cell r="F143">
            <v>0</v>
          </cell>
        </row>
        <row r="144">
          <cell r="B144">
            <v>1000141</v>
          </cell>
          <cell r="C144" t="str">
            <v>Argamassa Rejun.Bg C/20Kg</v>
          </cell>
          <cell r="D144" t="str">
            <v>BAG</v>
          </cell>
          <cell r="E144">
            <v>0</v>
          </cell>
          <cell r="F144">
            <v>0</v>
          </cell>
        </row>
        <row r="145">
          <cell r="B145">
            <v>1000142</v>
          </cell>
          <cell r="C145" t="str">
            <v>Argamassa Rejun.Bg C/20Kg Fina</v>
          </cell>
          <cell r="D145" t="str">
            <v>BAG</v>
          </cell>
          <cell r="E145">
            <v>0</v>
          </cell>
          <cell r="F145">
            <v>0</v>
          </cell>
        </row>
        <row r="146">
          <cell r="B146">
            <v>1000143</v>
          </cell>
          <cell r="C146" t="str">
            <v>Argamassa Rejun.Br C/20Kg</v>
          </cell>
          <cell r="D146" t="str">
            <v>BAG</v>
          </cell>
          <cell r="E146">
            <v>0</v>
          </cell>
          <cell r="F146">
            <v>0</v>
          </cell>
        </row>
        <row r="147">
          <cell r="B147">
            <v>1000144</v>
          </cell>
          <cell r="C147" t="str">
            <v>Material Duplicado - Utilizar 1000143</v>
          </cell>
          <cell r="D147" t="str">
            <v>BAG</v>
          </cell>
          <cell r="E147">
            <v>0</v>
          </cell>
          <cell r="F147">
            <v>0</v>
          </cell>
        </row>
        <row r="148">
          <cell r="B148">
            <v>1000145</v>
          </cell>
          <cell r="C148" t="str">
            <v>Argamassa Rejun.Br C/20Kg Fina</v>
          </cell>
          <cell r="D148" t="str">
            <v>BAG</v>
          </cell>
          <cell r="E148">
            <v>0</v>
          </cell>
          <cell r="F148">
            <v>0</v>
          </cell>
        </row>
        <row r="149">
          <cell r="B149">
            <v>1000146</v>
          </cell>
          <cell r="C149" t="str">
            <v>Argamassa Rejun.Br C/20Kg Larga</v>
          </cell>
          <cell r="D149" t="str">
            <v>BAG</v>
          </cell>
          <cell r="E149">
            <v>0</v>
          </cell>
          <cell r="F149">
            <v>0</v>
          </cell>
        </row>
        <row r="150">
          <cell r="B150">
            <v>1000147</v>
          </cell>
          <cell r="C150" t="str">
            <v>Argamassa Rejun.Ca C/20Kg</v>
          </cell>
          <cell r="D150" t="str">
            <v>BAG</v>
          </cell>
          <cell r="E150">
            <v>0</v>
          </cell>
          <cell r="F150">
            <v>0</v>
          </cell>
        </row>
        <row r="151">
          <cell r="B151">
            <v>1000148</v>
          </cell>
          <cell r="C151" t="str">
            <v>Material Duplicado - Utilizar 1000148</v>
          </cell>
          <cell r="D151" t="str">
            <v>BAG</v>
          </cell>
          <cell r="E151">
            <v>0</v>
          </cell>
          <cell r="F151">
            <v>0</v>
          </cell>
        </row>
        <row r="152">
          <cell r="B152">
            <v>1000149</v>
          </cell>
          <cell r="C152" t="str">
            <v>Argamassa Rejun.Cz C/20Kg</v>
          </cell>
          <cell r="D152" t="str">
            <v>BAG</v>
          </cell>
          <cell r="E152">
            <v>0</v>
          </cell>
          <cell r="F152">
            <v>0</v>
          </cell>
        </row>
        <row r="153">
          <cell r="B153">
            <v>1000150</v>
          </cell>
          <cell r="C153" t="str">
            <v>Argamassa Rejun.Cz C/20Kg Fina</v>
          </cell>
          <cell r="D153" t="str">
            <v>BAG</v>
          </cell>
          <cell r="E153">
            <v>0</v>
          </cell>
          <cell r="F153">
            <v>0</v>
          </cell>
        </row>
        <row r="154">
          <cell r="B154">
            <v>1000151</v>
          </cell>
          <cell r="C154" t="str">
            <v>Argamassa Rejun.Cz C/20Kg Larga</v>
          </cell>
          <cell r="D154" t="str">
            <v>BAG</v>
          </cell>
          <cell r="E154">
            <v>0</v>
          </cell>
          <cell r="F154">
            <v>0</v>
          </cell>
        </row>
        <row r="155">
          <cell r="B155">
            <v>1000152</v>
          </cell>
          <cell r="C155" t="str">
            <v>Argamassa Rejun.Mf C/20Kg</v>
          </cell>
          <cell r="D155" t="str">
            <v>BAG</v>
          </cell>
          <cell r="E155">
            <v>0</v>
          </cell>
          <cell r="F155">
            <v>0</v>
          </cell>
        </row>
        <row r="156">
          <cell r="B156">
            <v>1000153</v>
          </cell>
          <cell r="C156" t="str">
            <v>Argamassa Rejun.Mf C/20Kg Fina</v>
          </cell>
          <cell r="D156" t="str">
            <v>BAG</v>
          </cell>
          <cell r="E156">
            <v>0</v>
          </cell>
          <cell r="F156">
            <v>0</v>
          </cell>
        </row>
        <row r="157">
          <cell r="B157">
            <v>1000154</v>
          </cell>
          <cell r="C157" t="str">
            <v>Argamassa Rejun.Mf C/20Kg Larga</v>
          </cell>
          <cell r="D157" t="str">
            <v>BAG</v>
          </cell>
          <cell r="E157">
            <v>0</v>
          </cell>
          <cell r="F157">
            <v>0</v>
          </cell>
        </row>
        <row r="158">
          <cell r="B158">
            <v>1000155</v>
          </cell>
          <cell r="C158" t="str">
            <v>Material Duplicado - Utilizar 1000156</v>
          </cell>
          <cell r="D158" t="str">
            <v>BAG</v>
          </cell>
          <cell r="E158">
            <v>0</v>
          </cell>
          <cell r="F158">
            <v>0</v>
          </cell>
        </row>
        <row r="159">
          <cell r="B159">
            <v>1000156</v>
          </cell>
          <cell r="C159" t="str">
            <v>Argamassa Rejun.Pt C/20Kg</v>
          </cell>
          <cell r="D159" t="str">
            <v>BAG</v>
          </cell>
          <cell r="E159">
            <v>0</v>
          </cell>
          <cell r="F159">
            <v>0</v>
          </cell>
        </row>
        <row r="160">
          <cell r="B160">
            <v>1000157</v>
          </cell>
          <cell r="C160" t="str">
            <v>Argamassa Rejun.Pt C/20Kg Fina</v>
          </cell>
          <cell r="D160" t="str">
            <v>BAG</v>
          </cell>
          <cell r="E160">
            <v>0</v>
          </cell>
          <cell r="F160">
            <v>0</v>
          </cell>
        </row>
        <row r="161">
          <cell r="B161">
            <v>1000158</v>
          </cell>
          <cell r="C161" t="str">
            <v>Argamassa Vidr.Az.Cl.C/20Kg</v>
          </cell>
          <cell r="D161" t="str">
            <v>BAG</v>
          </cell>
          <cell r="E161">
            <v>0</v>
          </cell>
          <cell r="F161">
            <v>0</v>
          </cell>
        </row>
        <row r="162">
          <cell r="B162">
            <v>1000159</v>
          </cell>
          <cell r="C162" t="str">
            <v>Argamassa Vidr.Az.Cl.In.C/20Kg</v>
          </cell>
          <cell r="D162" t="str">
            <v>BAG</v>
          </cell>
          <cell r="E162">
            <v>0</v>
          </cell>
          <cell r="F162">
            <v>0</v>
          </cell>
        </row>
        <row r="163">
          <cell r="B163">
            <v>1000160</v>
          </cell>
          <cell r="C163" t="str">
            <v>Argamassa Vidr.Az.Es.C/20Kg</v>
          </cell>
          <cell r="D163" t="str">
            <v>BAG</v>
          </cell>
          <cell r="E163">
            <v>0</v>
          </cell>
          <cell r="F163">
            <v>0</v>
          </cell>
        </row>
        <row r="164">
          <cell r="B164">
            <v>1000161</v>
          </cell>
          <cell r="C164" t="str">
            <v>Argamassa Vidr.Az.Es.In.C/20Kg</v>
          </cell>
          <cell r="D164" t="str">
            <v>BAG</v>
          </cell>
          <cell r="E164">
            <v>0</v>
          </cell>
          <cell r="F164">
            <v>0</v>
          </cell>
        </row>
        <row r="165">
          <cell r="B165">
            <v>1000162</v>
          </cell>
          <cell r="C165" t="str">
            <v>Argamassa Vidr.Az.Md.C/20Kg</v>
          </cell>
          <cell r="D165" t="str">
            <v>BAG</v>
          </cell>
          <cell r="E165">
            <v>0</v>
          </cell>
          <cell r="F165">
            <v>0</v>
          </cell>
        </row>
        <row r="166">
          <cell r="B166">
            <v>1000163</v>
          </cell>
          <cell r="C166" t="str">
            <v>Argamassa Vidr.Az.Md.In.C/20Kg</v>
          </cell>
          <cell r="D166" t="str">
            <v>BAG</v>
          </cell>
          <cell r="E166">
            <v>0</v>
          </cell>
          <cell r="F166">
            <v>0</v>
          </cell>
        </row>
        <row r="167">
          <cell r="B167">
            <v>1000164</v>
          </cell>
          <cell r="C167" t="str">
            <v>Argamassa Acii Br C/20Kg</v>
          </cell>
          <cell r="D167" t="str">
            <v>BAG</v>
          </cell>
          <cell r="E167">
            <v>0</v>
          </cell>
          <cell r="F167">
            <v>0</v>
          </cell>
        </row>
        <row r="168">
          <cell r="B168">
            <v>1000165</v>
          </cell>
          <cell r="C168" t="str">
            <v>Argamassa Assent Cz C/50Kg</v>
          </cell>
          <cell r="D168" t="str">
            <v>BAG</v>
          </cell>
          <cell r="E168">
            <v>0</v>
          </cell>
          <cell r="F168">
            <v>0</v>
          </cell>
        </row>
        <row r="169">
          <cell r="B169">
            <v>1000166</v>
          </cell>
          <cell r="C169" t="str">
            <v>Argamassa Colante Acii Cz C/20Kg</v>
          </cell>
          <cell r="D169" t="str">
            <v>BAG</v>
          </cell>
          <cell r="E169">
            <v>0</v>
          </cell>
          <cell r="F169">
            <v>0</v>
          </cell>
        </row>
        <row r="170">
          <cell r="B170">
            <v>1000167</v>
          </cell>
          <cell r="C170" t="str">
            <v>Argamassa Multiplo Uso 50Kg</v>
          </cell>
          <cell r="D170" t="str">
            <v>BAG</v>
          </cell>
          <cell r="E170">
            <v>0</v>
          </cell>
          <cell r="F170">
            <v>0</v>
          </cell>
        </row>
        <row r="171">
          <cell r="B171">
            <v>1000168</v>
          </cell>
          <cell r="C171" t="str">
            <v>Argamassa Estrut Cz C/20Kg</v>
          </cell>
          <cell r="D171" t="str">
            <v>BAG</v>
          </cell>
          <cell r="E171">
            <v>0</v>
          </cell>
          <cell r="F171">
            <v>0</v>
          </cell>
        </row>
        <row r="172">
          <cell r="B172">
            <v>1000169</v>
          </cell>
          <cell r="C172" t="str">
            <v>Argamassa Branca C/50Kg</v>
          </cell>
          <cell r="D172" t="str">
            <v>BAG</v>
          </cell>
          <cell r="E172">
            <v>0</v>
          </cell>
          <cell r="F172">
            <v>0</v>
          </cell>
        </row>
        <row r="173">
          <cell r="B173">
            <v>1000170</v>
          </cell>
          <cell r="C173" t="str">
            <v>Argamassa Verde C/50Kg</v>
          </cell>
          <cell r="D173" t="str">
            <v>BAG</v>
          </cell>
          <cell r="E173">
            <v>0</v>
          </cell>
          <cell r="F173">
            <v>0</v>
          </cell>
        </row>
        <row r="174">
          <cell r="B174">
            <v>1000171</v>
          </cell>
          <cell r="C174" t="str">
            <v>Argamassa Aci Cz 20Kg</v>
          </cell>
          <cell r="D174" t="str">
            <v>BAG</v>
          </cell>
          <cell r="E174">
            <v>0</v>
          </cell>
          <cell r="F174">
            <v>0</v>
          </cell>
        </row>
        <row r="175">
          <cell r="B175">
            <v>1000172</v>
          </cell>
          <cell r="C175" t="str">
            <v>Argamassa Acii Br 20Kg</v>
          </cell>
          <cell r="D175" t="str">
            <v>BAG</v>
          </cell>
          <cell r="E175">
            <v>0</v>
          </cell>
          <cell r="F175">
            <v>0</v>
          </cell>
        </row>
        <row r="176">
          <cell r="B176">
            <v>1000173</v>
          </cell>
          <cell r="C176" t="str">
            <v>Material Duplicado - Utilizar 1000172</v>
          </cell>
          <cell r="D176" t="str">
            <v>BAG</v>
          </cell>
          <cell r="E176">
            <v>0</v>
          </cell>
          <cell r="F176">
            <v>0</v>
          </cell>
        </row>
        <row r="177">
          <cell r="B177">
            <v>1000174</v>
          </cell>
          <cell r="C177" t="str">
            <v>Material Duplicado - Utilizar 1000172</v>
          </cell>
          <cell r="D177" t="str">
            <v>BAG</v>
          </cell>
          <cell r="E177">
            <v>0</v>
          </cell>
          <cell r="F177">
            <v>0</v>
          </cell>
        </row>
        <row r="178">
          <cell r="B178">
            <v>1000175</v>
          </cell>
          <cell r="C178" t="str">
            <v>Argamassa Acii Cz 20Kg</v>
          </cell>
          <cell r="D178" t="str">
            <v>BAG</v>
          </cell>
          <cell r="E178">
            <v>0</v>
          </cell>
          <cell r="F178">
            <v>0</v>
          </cell>
        </row>
        <row r="179">
          <cell r="B179">
            <v>1000176</v>
          </cell>
          <cell r="C179" t="str">
            <v>Material Duplicado - Utilizar 1000175</v>
          </cell>
          <cell r="D179" t="str">
            <v>BAG</v>
          </cell>
          <cell r="E179">
            <v>0</v>
          </cell>
          <cell r="F179">
            <v>0</v>
          </cell>
        </row>
        <row r="180">
          <cell r="B180">
            <v>1000177</v>
          </cell>
          <cell r="C180" t="str">
            <v>Material Duplicado - Utilizar 1000175</v>
          </cell>
          <cell r="D180" t="str">
            <v>BAG</v>
          </cell>
          <cell r="E180">
            <v>0</v>
          </cell>
          <cell r="F180">
            <v>0</v>
          </cell>
        </row>
        <row r="181">
          <cell r="B181">
            <v>1000178</v>
          </cell>
          <cell r="C181" t="str">
            <v>Argamassa Aciii Br 20Kg</v>
          </cell>
          <cell r="D181" t="str">
            <v>BAG</v>
          </cell>
          <cell r="E181">
            <v>0</v>
          </cell>
          <cell r="F181">
            <v>0</v>
          </cell>
        </row>
        <row r="182">
          <cell r="B182">
            <v>1000179</v>
          </cell>
          <cell r="C182" t="str">
            <v>Argamassa Aciii Cz 20Kg</v>
          </cell>
          <cell r="D182" t="str">
            <v>BAG</v>
          </cell>
          <cell r="E182">
            <v>0</v>
          </cell>
          <cell r="F182">
            <v>0</v>
          </cell>
        </row>
        <row r="183">
          <cell r="B183">
            <v>1000180</v>
          </cell>
          <cell r="C183" t="str">
            <v>Argamassa Cz 20Kg</v>
          </cell>
          <cell r="D183" t="str">
            <v>BAG</v>
          </cell>
          <cell r="E183">
            <v>0</v>
          </cell>
          <cell r="F183">
            <v>0</v>
          </cell>
        </row>
        <row r="184">
          <cell r="B184">
            <v>1000181</v>
          </cell>
          <cell r="C184" t="str">
            <v>Material Duplicado - Utilizar 1000180</v>
          </cell>
          <cell r="D184" t="str">
            <v>BAG</v>
          </cell>
          <cell r="E184">
            <v>0</v>
          </cell>
          <cell r="F184">
            <v>0</v>
          </cell>
        </row>
        <row r="185">
          <cell r="B185">
            <v>1000182</v>
          </cell>
          <cell r="C185" t="str">
            <v>Material Duplicado - Utilizar 1000180</v>
          </cell>
          <cell r="D185" t="str">
            <v>BAG</v>
          </cell>
          <cell r="E185">
            <v>0</v>
          </cell>
          <cell r="F185">
            <v>0</v>
          </cell>
        </row>
        <row r="186">
          <cell r="B186">
            <v>1000183</v>
          </cell>
          <cell r="C186" t="str">
            <v>Material Duplicado - Utilizar 1000180</v>
          </cell>
          <cell r="D186" t="str">
            <v>BAG</v>
          </cell>
          <cell r="E186">
            <v>0</v>
          </cell>
          <cell r="F186">
            <v>0</v>
          </cell>
        </row>
        <row r="187">
          <cell r="B187">
            <v>1000184</v>
          </cell>
          <cell r="C187" t="str">
            <v>Argamassa Cz 40Kg</v>
          </cell>
          <cell r="D187" t="str">
            <v>BAG</v>
          </cell>
          <cell r="E187">
            <v>0</v>
          </cell>
          <cell r="F187">
            <v>0</v>
          </cell>
        </row>
        <row r="188">
          <cell r="B188">
            <v>1000185</v>
          </cell>
          <cell r="C188" t="str">
            <v>Argamassa Pis/Pis Br C/20Kg</v>
          </cell>
          <cell r="D188" t="str">
            <v>BAG</v>
          </cell>
          <cell r="E188">
            <v>0</v>
          </cell>
          <cell r="F188">
            <v>0</v>
          </cell>
        </row>
        <row r="189">
          <cell r="B189">
            <v>1000186</v>
          </cell>
          <cell r="C189" t="str">
            <v>Argamassa Pis/Pis Cz C/20Kg</v>
          </cell>
          <cell r="D189" t="str">
            <v>BAG</v>
          </cell>
          <cell r="E189">
            <v>0</v>
          </cell>
          <cell r="F189">
            <v>0</v>
          </cell>
        </row>
        <row r="190">
          <cell r="B190">
            <v>1000187</v>
          </cell>
          <cell r="C190" t="str">
            <v>Argamassa Rejunmf 4Kg</v>
          </cell>
          <cell r="D190" t="str">
            <v>BAG</v>
          </cell>
          <cell r="E190">
            <v>0</v>
          </cell>
          <cell r="F190">
            <v>0</v>
          </cell>
        </row>
        <row r="191">
          <cell r="B191">
            <v>1000188</v>
          </cell>
          <cell r="C191" t="str">
            <v>Argila Expandida 2215 A Granel</v>
          </cell>
          <cell r="D191" t="str">
            <v>M3</v>
          </cell>
          <cell r="E191">
            <v>0</v>
          </cell>
          <cell r="F191">
            <v>0</v>
          </cell>
        </row>
        <row r="192">
          <cell r="B192">
            <v>1000189</v>
          </cell>
          <cell r="C192" t="str">
            <v>Argila Expandida 2215 Embalagem C/50L</v>
          </cell>
          <cell r="D192" t="str">
            <v>BAG</v>
          </cell>
          <cell r="E192">
            <v>0</v>
          </cell>
          <cell r="F192">
            <v>0</v>
          </cell>
        </row>
        <row r="193">
          <cell r="B193">
            <v>1000190</v>
          </cell>
          <cell r="C193" t="str">
            <v>Argila Expandida 3222 A Granel</v>
          </cell>
          <cell r="D193" t="str">
            <v>M3</v>
          </cell>
          <cell r="E193">
            <v>0</v>
          </cell>
          <cell r="F193">
            <v>0</v>
          </cell>
        </row>
        <row r="194">
          <cell r="B194">
            <v>1000191</v>
          </cell>
          <cell r="C194" t="str">
            <v>Argila Expandida 3222 Embalagem C/50L</v>
          </cell>
          <cell r="D194" t="str">
            <v>BAG</v>
          </cell>
          <cell r="E194">
            <v>0</v>
          </cell>
          <cell r="F194">
            <v>0</v>
          </cell>
        </row>
        <row r="195">
          <cell r="B195">
            <v>1000192</v>
          </cell>
          <cell r="C195" t="str">
            <v>Material Substituido Por 1011879</v>
          </cell>
          <cell r="D195" t="str">
            <v>UN</v>
          </cell>
          <cell r="E195">
            <v>0</v>
          </cell>
          <cell r="F195">
            <v>0</v>
          </cell>
        </row>
        <row r="196">
          <cell r="B196">
            <v>3001145</v>
          </cell>
          <cell r="C196" t="str">
            <v>Exec.Base Brita Graduada Simples (Bgs)</v>
          </cell>
          <cell r="D196" t="str">
            <v>M3</v>
          </cell>
          <cell r="E196">
            <v>68.98</v>
          </cell>
          <cell r="F196">
            <v>16487.8</v>
          </cell>
        </row>
        <row r="197">
          <cell r="B197">
            <v>1000194</v>
          </cell>
          <cell r="C197" t="str">
            <v>Assento San.Amên Vill/Villag-Ap3078-Deca</v>
          </cell>
          <cell r="D197" t="str">
            <v>UN</v>
          </cell>
          <cell r="E197">
            <v>0</v>
          </cell>
          <cell r="F197">
            <v>0</v>
          </cell>
        </row>
        <row r="198">
          <cell r="B198">
            <v>1000195</v>
          </cell>
          <cell r="C198" t="str">
            <v>Assento San.Amênd Carr/Nuov-Ap6078-Deca</v>
          </cell>
          <cell r="D198" t="str">
            <v>UN</v>
          </cell>
          <cell r="E198">
            <v>0</v>
          </cell>
          <cell r="F198">
            <v>0</v>
          </cell>
        </row>
        <row r="199">
          <cell r="B199">
            <v>1000196</v>
          </cell>
          <cell r="C199" t="str">
            <v>Assento San.Amênd Carr/Nuov-Ap61078-Deca</v>
          </cell>
          <cell r="D199" t="str">
            <v>UN</v>
          </cell>
          <cell r="E199">
            <v>0</v>
          </cell>
          <cell r="F199">
            <v>0</v>
          </cell>
        </row>
        <row r="200">
          <cell r="B200">
            <v>1000197</v>
          </cell>
          <cell r="C200" t="str">
            <v>Assento San.Amênd Carr/Nuov-Ap6178-Deca</v>
          </cell>
          <cell r="D200" t="str">
            <v>UN</v>
          </cell>
          <cell r="E200">
            <v>0</v>
          </cell>
          <cell r="F200">
            <v>0</v>
          </cell>
        </row>
        <row r="201">
          <cell r="B201">
            <v>1000198</v>
          </cell>
          <cell r="C201" t="str">
            <v>Assento San.Amênd Mcarlo-Ap8078-Deca</v>
          </cell>
          <cell r="D201" t="str">
            <v>UN</v>
          </cell>
          <cell r="E201">
            <v>0</v>
          </cell>
          <cell r="F201">
            <v>0</v>
          </cell>
        </row>
        <row r="202">
          <cell r="B202">
            <v>1000199</v>
          </cell>
          <cell r="C202" t="str">
            <v>Assento San.Amênd Mcarlo-Ap81078-Deca</v>
          </cell>
          <cell r="D202" t="str">
            <v>UN</v>
          </cell>
          <cell r="E202">
            <v>0</v>
          </cell>
          <cell r="F202">
            <v>0</v>
          </cell>
        </row>
        <row r="203">
          <cell r="B203">
            <v>1000200</v>
          </cell>
          <cell r="C203" t="str">
            <v>Assento San.Amênd Mcarlo-Ap81378-Deca</v>
          </cell>
          <cell r="D203" t="str">
            <v>UN</v>
          </cell>
          <cell r="E203">
            <v>0</v>
          </cell>
          <cell r="F203">
            <v>0</v>
          </cell>
        </row>
        <row r="204">
          <cell r="B204">
            <v>1000201</v>
          </cell>
          <cell r="C204" t="str">
            <v>Assento San.Amênd Mcarlo-Ap8178-Deca</v>
          </cell>
          <cell r="D204" t="str">
            <v>UN</v>
          </cell>
          <cell r="E204">
            <v>0</v>
          </cell>
          <cell r="F204">
            <v>0</v>
          </cell>
        </row>
        <row r="205">
          <cell r="B205">
            <v>1000202</v>
          </cell>
          <cell r="C205" t="str">
            <v>Assento San.Amênd Villag-Ap18078-Deca</v>
          </cell>
          <cell r="D205" t="str">
            <v>UN</v>
          </cell>
          <cell r="E205">
            <v>0</v>
          </cell>
          <cell r="F205">
            <v>0</v>
          </cell>
        </row>
        <row r="206">
          <cell r="B206">
            <v>1000203</v>
          </cell>
          <cell r="C206" t="str">
            <v>Assento San.Amênd Villag-Ap18378-Deca</v>
          </cell>
          <cell r="D206" t="str">
            <v>UN</v>
          </cell>
          <cell r="E206">
            <v>0</v>
          </cell>
          <cell r="F206">
            <v>0</v>
          </cell>
        </row>
        <row r="207">
          <cell r="B207">
            <v>1000204</v>
          </cell>
          <cell r="C207" t="str">
            <v>Assento San.Amênd Villag-Ap1878-Deca</v>
          </cell>
          <cell r="D207" t="str">
            <v>UN</v>
          </cell>
          <cell r="E207">
            <v>0</v>
          </cell>
          <cell r="F207">
            <v>0</v>
          </cell>
        </row>
        <row r="208">
          <cell r="B208">
            <v>1000205</v>
          </cell>
          <cell r="C208" t="str">
            <v>Assento San.Amênd Vogue-Ap5078-Deca</v>
          </cell>
          <cell r="D208" t="str">
            <v>UN</v>
          </cell>
          <cell r="E208">
            <v>0</v>
          </cell>
          <cell r="F208">
            <v>0</v>
          </cell>
        </row>
        <row r="209">
          <cell r="B209">
            <v>1000206</v>
          </cell>
          <cell r="C209" t="str">
            <v>Assento San.Amênd Vogue-Ap51078-Deca</v>
          </cell>
          <cell r="D209" t="str">
            <v>UN</v>
          </cell>
          <cell r="E209">
            <v>0</v>
          </cell>
          <cell r="F209">
            <v>0</v>
          </cell>
        </row>
        <row r="210">
          <cell r="B210">
            <v>1000207</v>
          </cell>
          <cell r="C210" t="str">
            <v>Assento San.Amênd Vogue-Ap51378-Deca</v>
          </cell>
          <cell r="D210" t="str">
            <v>UN</v>
          </cell>
          <cell r="E210">
            <v>0</v>
          </cell>
          <cell r="F210">
            <v>0</v>
          </cell>
        </row>
        <row r="211">
          <cell r="B211">
            <v>1000208</v>
          </cell>
          <cell r="C211" t="str">
            <v>Assento San.Amênd Vogue-Ap5178-Deca</v>
          </cell>
          <cell r="D211" t="str">
            <v>UN</v>
          </cell>
          <cell r="E211">
            <v>0</v>
          </cell>
          <cell r="F211">
            <v>0</v>
          </cell>
        </row>
        <row r="212">
          <cell r="B212">
            <v>1000209</v>
          </cell>
          <cell r="C212" t="str">
            <v>Assento San.Amênd Vogue-Ap5278-Deca</v>
          </cell>
          <cell r="D212" t="str">
            <v>UN</v>
          </cell>
          <cell r="E212">
            <v>0</v>
          </cell>
          <cell r="F212">
            <v>0</v>
          </cell>
        </row>
        <row r="213">
          <cell r="B213">
            <v>1000210</v>
          </cell>
          <cell r="C213" t="str">
            <v>Assento San.Bone Carina-Ideal Standard</v>
          </cell>
          <cell r="D213" t="str">
            <v>UN</v>
          </cell>
          <cell r="E213">
            <v>0</v>
          </cell>
          <cell r="F213">
            <v>0</v>
          </cell>
        </row>
        <row r="214">
          <cell r="B214">
            <v>1000211</v>
          </cell>
          <cell r="C214" t="str">
            <v>Assento San.Br Ab.Fron Conf-2360Ebr-Deca</v>
          </cell>
          <cell r="D214" t="str">
            <v>UN</v>
          </cell>
          <cell r="E214">
            <v>0</v>
          </cell>
          <cell r="F214">
            <v>0</v>
          </cell>
        </row>
        <row r="215">
          <cell r="B215">
            <v>1000212</v>
          </cell>
          <cell r="C215" t="str">
            <v>Assento San.Br Avalon-Ideal Standard</v>
          </cell>
          <cell r="D215" t="str">
            <v>UN</v>
          </cell>
          <cell r="E215">
            <v>0</v>
          </cell>
          <cell r="F215">
            <v>0</v>
          </cell>
        </row>
        <row r="216">
          <cell r="B216">
            <v>1000213</v>
          </cell>
          <cell r="C216" t="str">
            <v>Assento San.Br B Epoq/Oxf-Ap22017-Deca</v>
          </cell>
          <cell r="D216" t="str">
            <v>UN</v>
          </cell>
          <cell r="E216">
            <v>0</v>
          </cell>
          <cell r="F216">
            <v>0</v>
          </cell>
        </row>
        <row r="217">
          <cell r="B217">
            <v>1000214</v>
          </cell>
          <cell r="C217" t="str">
            <v>Assento San.Br B Epoq/Oxf-Ap2217-Deca</v>
          </cell>
          <cell r="D217" t="str">
            <v>UN</v>
          </cell>
          <cell r="E217">
            <v>0</v>
          </cell>
          <cell r="F217">
            <v>0</v>
          </cell>
        </row>
        <row r="218">
          <cell r="B218">
            <v>1000215</v>
          </cell>
          <cell r="C218" t="str">
            <v>Assento San.Br Carina-Ideal Standard</v>
          </cell>
          <cell r="D218" t="str">
            <v>UN</v>
          </cell>
          <cell r="E218">
            <v>0</v>
          </cell>
          <cell r="F218">
            <v>0</v>
          </cell>
        </row>
        <row r="219">
          <cell r="B219">
            <v>1000216</v>
          </cell>
          <cell r="C219" t="str">
            <v>Assento San.Br Carr/Nuov-Ap6017-Deca</v>
          </cell>
          <cell r="D219" t="str">
            <v>UN</v>
          </cell>
          <cell r="E219">
            <v>0</v>
          </cell>
          <cell r="F219">
            <v>0</v>
          </cell>
        </row>
        <row r="220">
          <cell r="B220">
            <v>1000217</v>
          </cell>
          <cell r="C220" t="str">
            <v>Assento San.Br Carr/Nuov-Ap61017-Deca</v>
          </cell>
          <cell r="D220" t="str">
            <v>UN</v>
          </cell>
          <cell r="E220">
            <v>0</v>
          </cell>
          <cell r="F220">
            <v>0</v>
          </cell>
        </row>
        <row r="221">
          <cell r="B221">
            <v>1000218</v>
          </cell>
          <cell r="C221" t="str">
            <v>Assento San.Br Carr/Nuov-Ap6117-Deca</v>
          </cell>
          <cell r="D221" t="str">
            <v>UN</v>
          </cell>
          <cell r="E221">
            <v>0</v>
          </cell>
          <cell r="F221">
            <v>0</v>
          </cell>
        </row>
        <row r="222">
          <cell r="B222">
            <v>1000219</v>
          </cell>
          <cell r="C222" t="str">
            <v>Assento San.Br Century-Ap14017-Deca</v>
          </cell>
          <cell r="D222" t="str">
            <v>UN</v>
          </cell>
          <cell r="E222">
            <v>0</v>
          </cell>
          <cell r="F222">
            <v>0</v>
          </cell>
        </row>
        <row r="223">
          <cell r="B223">
            <v>1000220</v>
          </cell>
          <cell r="C223" t="str">
            <v>Assento San.Br Century-Ap1417-Deca</v>
          </cell>
          <cell r="D223" t="str">
            <v>UN</v>
          </cell>
          <cell r="E223">
            <v>0</v>
          </cell>
          <cell r="F223">
            <v>0</v>
          </cell>
        </row>
        <row r="224">
          <cell r="B224">
            <v>1000221</v>
          </cell>
          <cell r="C224" t="str">
            <v>Assento San.Br Duomo-Ap12117-Deca</v>
          </cell>
          <cell r="D224" t="str">
            <v>UN</v>
          </cell>
          <cell r="E224">
            <v>0</v>
          </cell>
          <cell r="F224">
            <v>0</v>
          </cell>
        </row>
        <row r="225">
          <cell r="B225">
            <v>1000222</v>
          </cell>
          <cell r="C225" t="str">
            <v>Assento San.Br Duomo-Ap12217-Deca</v>
          </cell>
          <cell r="D225" t="str">
            <v>UN</v>
          </cell>
          <cell r="E225">
            <v>0</v>
          </cell>
          <cell r="F225">
            <v>0</v>
          </cell>
        </row>
        <row r="226">
          <cell r="B226">
            <v>1000223</v>
          </cell>
          <cell r="C226" t="str">
            <v>Assento San.Br Duomo-Ap12317-Deca</v>
          </cell>
          <cell r="D226" t="str">
            <v>UN</v>
          </cell>
          <cell r="E226">
            <v>0</v>
          </cell>
          <cell r="F226">
            <v>0</v>
          </cell>
        </row>
        <row r="227">
          <cell r="B227">
            <v>1000224</v>
          </cell>
          <cell r="C227" t="str">
            <v>Assento San.Br Mcarlo-Ap8017-Deca</v>
          </cell>
          <cell r="D227" t="str">
            <v>UN</v>
          </cell>
          <cell r="E227">
            <v>0</v>
          </cell>
          <cell r="F227">
            <v>0</v>
          </cell>
        </row>
        <row r="228">
          <cell r="B228">
            <v>1000225</v>
          </cell>
          <cell r="C228" t="str">
            <v>Assento San.Br Mcarlo-Ap81017-Deca</v>
          </cell>
          <cell r="D228" t="str">
            <v>UN</v>
          </cell>
          <cell r="E228">
            <v>0</v>
          </cell>
          <cell r="F228">
            <v>0</v>
          </cell>
        </row>
        <row r="229">
          <cell r="B229">
            <v>1000226</v>
          </cell>
          <cell r="C229" t="str">
            <v>Assento San.Br Mcarlo-Ap8117-Deca</v>
          </cell>
          <cell r="D229" t="str">
            <v>UN</v>
          </cell>
          <cell r="E229">
            <v>0</v>
          </cell>
          <cell r="F229">
            <v>0</v>
          </cell>
        </row>
        <row r="230">
          <cell r="B230">
            <v>1000227</v>
          </cell>
          <cell r="C230" t="str">
            <v>Assento San.Br Mcarlo-Ap81317-Deca</v>
          </cell>
          <cell r="D230" t="str">
            <v>UN</v>
          </cell>
          <cell r="E230">
            <v>0</v>
          </cell>
          <cell r="F230">
            <v>0</v>
          </cell>
        </row>
        <row r="231">
          <cell r="B231">
            <v>1000228</v>
          </cell>
          <cell r="C231" t="str">
            <v>Assento San.Br Paris-Ideal Standard</v>
          </cell>
          <cell r="D231" t="str">
            <v>UN</v>
          </cell>
          <cell r="E231">
            <v>0</v>
          </cell>
          <cell r="F231">
            <v>0</v>
          </cell>
        </row>
        <row r="232">
          <cell r="B232">
            <v>1000229</v>
          </cell>
          <cell r="C232" t="str">
            <v>Assento San.Br Vill/Villag-Ap3017-Deca</v>
          </cell>
          <cell r="D232" t="str">
            <v>UN</v>
          </cell>
          <cell r="E232">
            <v>0</v>
          </cell>
          <cell r="F232">
            <v>0</v>
          </cell>
        </row>
        <row r="233">
          <cell r="B233">
            <v>1000230</v>
          </cell>
          <cell r="C233" t="str">
            <v>Assento San.Br Villag-Ap18017-Deca</v>
          </cell>
          <cell r="D233" t="str">
            <v>UN</v>
          </cell>
          <cell r="E233">
            <v>0</v>
          </cell>
          <cell r="F233">
            <v>0</v>
          </cell>
        </row>
        <row r="234">
          <cell r="B234">
            <v>1000231</v>
          </cell>
          <cell r="C234" t="str">
            <v>Assento San.Br Villag-Ap1817-Deca</v>
          </cell>
          <cell r="D234" t="str">
            <v>UN</v>
          </cell>
          <cell r="E234">
            <v>0</v>
          </cell>
          <cell r="F234">
            <v>0</v>
          </cell>
        </row>
        <row r="235">
          <cell r="B235">
            <v>1000232</v>
          </cell>
          <cell r="C235" t="str">
            <v>Assento San.Br Villag-Ap18317-Deca</v>
          </cell>
          <cell r="D235" t="str">
            <v>UN</v>
          </cell>
          <cell r="E235">
            <v>0</v>
          </cell>
          <cell r="F235">
            <v>0</v>
          </cell>
        </row>
        <row r="236">
          <cell r="B236">
            <v>1000233</v>
          </cell>
          <cell r="C236" t="str">
            <v>Assento San.Br Vogue-Ap5017-Deca</v>
          </cell>
          <cell r="D236" t="str">
            <v>UN</v>
          </cell>
          <cell r="E236">
            <v>0</v>
          </cell>
          <cell r="F236">
            <v>0</v>
          </cell>
        </row>
        <row r="237">
          <cell r="B237">
            <v>1000234</v>
          </cell>
          <cell r="C237" t="str">
            <v>Assento San.Br Vogue-Ap51017-Deca</v>
          </cell>
          <cell r="D237" t="str">
            <v>UN</v>
          </cell>
          <cell r="E237">
            <v>0</v>
          </cell>
          <cell r="F237">
            <v>0</v>
          </cell>
        </row>
        <row r="238">
          <cell r="B238">
            <v>1000235</v>
          </cell>
          <cell r="C238" t="str">
            <v>Assento San.Br Vogue-Ap5117-Deca</v>
          </cell>
          <cell r="D238" t="str">
            <v>UN</v>
          </cell>
          <cell r="E238">
            <v>0</v>
          </cell>
          <cell r="F238">
            <v>0</v>
          </cell>
        </row>
        <row r="239">
          <cell r="B239">
            <v>1000236</v>
          </cell>
          <cell r="C239" t="str">
            <v>Assento San.Br Vogue-Ap51317-Deca</v>
          </cell>
          <cell r="D239" t="str">
            <v>UN</v>
          </cell>
          <cell r="E239">
            <v>0</v>
          </cell>
          <cell r="F239">
            <v>0</v>
          </cell>
        </row>
        <row r="240">
          <cell r="B240">
            <v>1000237</v>
          </cell>
          <cell r="C240" t="str">
            <v>Assento San.Br Vogue-Ap5217-Deca</v>
          </cell>
          <cell r="D240" t="str">
            <v>UN</v>
          </cell>
          <cell r="E240">
            <v>0</v>
          </cell>
          <cell r="F240">
            <v>0</v>
          </cell>
        </row>
        <row r="241">
          <cell r="B241">
            <v>1000238</v>
          </cell>
          <cell r="C241" t="str">
            <v>Assento San.Br Wind/Ritz-Ap17017-Deca</v>
          </cell>
          <cell r="D241" t="str">
            <v>UN</v>
          </cell>
          <cell r="E241">
            <v>0</v>
          </cell>
          <cell r="F241">
            <v>0</v>
          </cell>
        </row>
        <row r="242">
          <cell r="B242">
            <v>1000239</v>
          </cell>
          <cell r="C242" t="str">
            <v>Assento San.Br Wind/Ritz-Ap1717-Deca</v>
          </cell>
          <cell r="D242" t="str">
            <v>UN</v>
          </cell>
          <cell r="E242">
            <v>0</v>
          </cell>
          <cell r="F242">
            <v>0</v>
          </cell>
        </row>
        <row r="243">
          <cell r="B243">
            <v>1000240</v>
          </cell>
          <cell r="C243" t="str">
            <v>Assento San.Crem B Epoq/Oxf-Ap22037-Deca</v>
          </cell>
          <cell r="D243" t="str">
            <v>UN</v>
          </cell>
          <cell r="E243">
            <v>0</v>
          </cell>
          <cell r="F243">
            <v>0</v>
          </cell>
        </row>
        <row r="244">
          <cell r="B244">
            <v>1000241</v>
          </cell>
          <cell r="C244" t="str">
            <v>Assento San.Crem B Epoq/Oxf-Ap2237-Deca</v>
          </cell>
          <cell r="D244" t="str">
            <v>UN</v>
          </cell>
          <cell r="E244">
            <v>0</v>
          </cell>
          <cell r="F244">
            <v>0</v>
          </cell>
        </row>
        <row r="245">
          <cell r="B245">
            <v>1000242</v>
          </cell>
          <cell r="C245" t="str">
            <v>Assento San.Crem B Epoq/Oxf-Ap2287-Deca</v>
          </cell>
          <cell r="D245" t="str">
            <v>UN</v>
          </cell>
          <cell r="E245">
            <v>0</v>
          </cell>
          <cell r="F245">
            <v>0</v>
          </cell>
        </row>
        <row r="246">
          <cell r="B246">
            <v>1000243</v>
          </cell>
          <cell r="C246" t="str">
            <v>Assento San.Crem Carr/Nuov-Ap6037-Deca</v>
          </cell>
          <cell r="D246" t="str">
            <v>UN</v>
          </cell>
          <cell r="E246">
            <v>0</v>
          </cell>
          <cell r="F246">
            <v>0</v>
          </cell>
        </row>
        <row r="247">
          <cell r="B247">
            <v>1000244</v>
          </cell>
          <cell r="C247" t="str">
            <v>Assento San.Crem Carr/Nuov-Ap61037-Deca</v>
          </cell>
          <cell r="D247" t="str">
            <v>UN</v>
          </cell>
          <cell r="E247">
            <v>0</v>
          </cell>
          <cell r="F247">
            <v>0</v>
          </cell>
        </row>
        <row r="248">
          <cell r="B248">
            <v>1000245</v>
          </cell>
          <cell r="C248" t="str">
            <v>Assento San.Crem Carr/Nuov-Ap6137-Deca</v>
          </cell>
          <cell r="D248" t="str">
            <v>UN</v>
          </cell>
          <cell r="E248">
            <v>0</v>
          </cell>
          <cell r="F248">
            <v>0</v>
          </cell>
        </row>
        <row r="249">
          <cell r="B249">
            <v>1000246</v>
          </cell>
          <cell r="C249" t="str">
            <v>Assento San.Crem Century-Ap14037-Deca</v>
          </cell>
          <cell r="D249" t="str">
            <v>UN</v>
          </cell>
          <cell r="E249">
            <v>0</v>
          </cell>
          <cell r="F249">
            <v>0</v>
          </cell>
        </row>
        <row r="250">
          <cell r="B250">
            <v>1000247</v>
          </cell>
          <cell r="C250" t="str">
            <v>Assento San.Crem Century-Ap1437-Deca</v>
          </cell>
          <cell r="D250" t="str">
            <v>UN</v>
          </cell>
          <cell r="E250">
            <v>0</v>
          </cell>
          <cell r="F250">
            <v>0</v>
          </cell>
        </row>
        <row r="251">
          <cell r="B251">
            <v>1000248</v>
          </cell>
          <cell r="C251" t="str">
            <v>Assento San.Crem Duomo-Ap12137-Deca</v>
          </cell>
          <cell r="D251" t="str">
            <v>UN</v>
          </cell>
          <cell r="E251">
            <v>0</v>
          </cell>
          <cell r="F251">
            <v>0</v>
          </cell>
        </row>
        <row r="252">
          <cell r="B252">
            <v>1000249</v>
          </cell>
          <cell r="C252" t="str">
            <v>Assento San.Crem Duomo-Ap12237-Deca</v>
          </cell>
          <cell r="D252" t="str">
            <v>UN</v>
          </cell>
          <cell r="E252">
            <v>0</v>
          </cell>
          <cell r="F252">
            <v>0</v>
          </cell>
        </row>
        <row r="253">
          <cell r="B253">
            <v>1000250</v>
          </cell>
          <cell r="C253" t="str">
            <v>Assento San.Crem Duomo-Ap12337-Deca</v>
          </cell>
          <cell r="D253" t="str">
            <v>UN</v>
          </cell>
          <cell r="E253">
            <v>0</v>
          </cell>
          <cell r="F253">
            <v>0</v>
          </cell>
        </row>
        <row r="254">
          <cell r="B254">
            <v>1000251</v>
          </cell>
          <cell r="C254" t="str">
            <v>Assento San.Crem Mcarlo-Ap8037-Deca</v>
          </cell>
          <cell r="D254" t="str">
            <v>UN</v>
          </cell>
          <cell r="E254">
            <v>0</v>
          </cell>
          <cell r="F254">
            <v>0</v>
          </cell>
        </row>
        <row r="255">
          <cell r="B255">
            <v>1000252</v>
          </cell>
          <cell r="C255" t="str">
            <v>Assento San.Crem Mcarlo-Ap81037-Deca</v>
          </cell>
          <cell r="D255" t="str">
            <v>UN</v>
          </cell>
          <cell r="E255">
            <v>0</v>
          </cell>
          <cell r="F255">
            <v>0</v>
          </cell>
        </row>
        <row r="256">
          <cell r="B256">
            <v>1000253</v>
          </cell>
          <cell r="C256" t="str">
            <v>Assento San.Crem Mcarlo-Ap81337-Deca</v>
          </cell>
          <cell r="D256" t="str">
            <v>UN</v>
          </cell>
          <cell r="E256">
            <v>0</v>
          </cell>
          <cell r="F256">
            <v>0</v>
          </cell>
        </row>
        <row r="257">
          <cell r="B257">
            <v>1000254</v>
          </cell>
          <cell r="C257" t="str">
            <v>Assento San.Crem Mcarlo-Ap8137-Deca</v>
          </cell>
          <cell r="D257" t="str">
            <v>UN</v>
          </cell>
          <cell r="E257">
            <v>0</v>
          </cell>
          <cell r="F257">
            <v>0</v>
          </cell>
        </row>
        <row r="258">
          <cell r="B258">
            <v>1000255</v>
          </cell>
          <cell r="C258" t="str">
            <v>Assento San.Crem Vill/Villag-Ap3037-Deca</v>
          </cell>
          <cell r="D258" t="str">
            <v>UN</v>
          </cell>
          <cell r="E258">
            <v>0</v>
          </cell>
          <cell r="F258">
            <v>0</v>
          </cell>
        </row>
        <row r="259">
          <cell r="B259">
            <v>1000256</v>
          </cell>
          <cell r="C259" t="str">
            <v>Assento San.Crem Villag-Ap18037-Deca</v>
          </cell>
          <cell r="D259" t="str">
            <v>UN</v>
          </cell>
          <cell r="E259">
            <v>0</v>
          </cell>
          <cell r="F259">
            <v>0</v>
          </cell>
        </row>
        <row r="260">
          <cell r="B260">
            <v>1000257</v>
          </cell>
          <cell r="C260" t="str">
            <v>Assento San.Crem Villag-Ap18337-Deca</v>
          </cell>
          <cell r="D260" t="str">
            <v>UN</v>
          </cell>
          <cell r="E260">
            <v>0</v>
          </cell>
          <cell r="F260">
            <v>0</v>
          </cell>
        </row>
        <row r="261">
          <cell r="B261">
            <v>1000258</v>
          </cell>
          <cell r="C261" t="str">
            <v>Assento San.Crem Vogue-Ap5037-Deca</v>
          </cell>
          <cell r="D261" t="str">
            <v>UN</v>
          </cell>
          <cell r="E261">
            <v>0</v>
          </cell>
          <cell r="F261">
            <v>0</v>
          </cell>
        </row>
        <row r="262">
          <cell r="B262">
            <v>1000259</v>
          </cell>
          <cell r="C262" t="str">
            <v>Assento San.Crem Vogue-Ap51037-Deca</v>
          </cell>
          <cell r="D262" t="str">
            <v>UN</v>
          </cell>
          <cell r="E262">
            <v>0</v>
          </cell>
          <cell r="F262">
            <v>0</v>
          </cell>
        </row>
        <row r="263">
          <cell r="B263">
            <v>1000260</v>
          </cell>
          <cell r="C263" t="str">
            <v>Assento San.Crem Vogue-Ap51337-Deca</v>
          </cell>
          <cell r="D263" t="str">
            <v>UN</v>
          </cell>
          <cell r="E263">
            <v>0</v>
          </cell>
          <cell r="F263">
            <v>0</v>
          </cell>
        </row>
        <row r="264">
          <cell r="B264">
            <v>1000261</v>
          </cell>
          <cell r="C264" t="str">
            <v>Assento San.Crem Vogue-Ap5137-Deca</v>
          </cell>
          <cell r="D264" t="str">
            <v>UN</v>
          </cell>
          <cell r="E264">
            <v>0</v>
          </cell>
          <cell r="F264">
            <v>0</v>
          </cell>
        </row>
        <row r="265">
          <cell r="B265">
            <v>1000262</v>
          </cell>
          <cell r="C265" t="str">
            <v>Assento San.Crem Vogue-Ap5237-Deca</v>
          </cell>
          <cell r="D265" t="str">
            <v>UN</v>
          </cell>
          <cell r="E265">
            <v>0</v>
          </cell>
          <cell r="F265">
            <v>0</v>
          </cell>
        </row>
        <row r="266">
          <cell r="B266">
            <v>1000263</v>
          </cell>
          <cell r="C266" t="str">
            <v>Assento San.Crem Wind/Ritz-Ap17037-Deca</v>
          </cell>
          <cell r="D266" t="str">
            <v>UN</v>
          </cell>
          <cell r="E266">
            <v>0</v>
          </cell>
          <cell r="F266">
            <v>0</v>
          </cell>
        </row>
        <row r="267">
          <cell r="B267">
            <v>1000264</v>
          </cell>
          <cell r="C267" t="str">
            <v>Assento San.Crem Wind/Ritz-Ap17087-Deca</v>
          </cell>
          <cell r="D267" t="str">
            <v>UN</v>
          </cell>
          <cell r="E267">
            <v>0</v>
          </cell>
          <cell r="F267">
            <v>0</v>
          </cell>
        </row>
        <row r="268">
          <cell r="B268">
            <v>1000265</v>
          </cell>
          <cell r="C268" t="str">
            <v>Assento San.Crem Wind/Ritz-Ap1737-Deca</v>
          </cell>
          <cell r="D268" t="str">
            <v>UN</v>
          </cell>
          <cell r="E268">
            <v>0</v>
          </cell>
          <cell r="F268">
            <v>0</v>
          </cell>
        </row>
        <row r="269">
          <cell r="B269">
            <v>1000266</v>
          </cell>
          <cell r="C269" t="str">
            <v>Assento San.Cz B Epoq/Oxf-Ap22087-Deca</v>
          </cell>
          <cell r="D269" t="str">
            <v>UN</v>
          </cell>
          <cell r="E269">
            <v>0</v>
          </cell>
          <cell r="F269">
            <v>0</v>
          </cell>
        </row>
        <row r="270">
          <cell r="B270">
            <v>1000267</v>
          </cell>
          <cell r="C270" t="str">
            <v>Assento San.Cz Carr/Nuov-Ap6087-Deca</v>
          </cell>
          <cell r="D270" t="str">
            <v>UN</v>
          </cell>
          <cell r="E270">
            <v>0</v>
          </cell>
          <cell r="F270">
            <v>0</v>
          </cell>
        </row>
        <row r="271">
          <cell r="B271">
            <v>1000268</v>
          </cell>
          <cell r="C271" t="str">
            <v>Assento San.Cz Carr/Nuov-Ap6090-Deca</v>
          </cell>
          <cell r="D271" t="str">
            <v>UN</v>
          </cell>
          <cell r="E271">
            <v>0</v>
          </cell>
          <cell r="F271">
            <v>0</v>
          </cell>
        </row>
        <row r="272">
          <cell r="B272">
            <v>1000269</v>
          </cell>
          <cell r="C272" t="str">
            <v>Assento San.Cz Carr/Nuov-Ap61087-Deca</v>
          </cell>
          <cell r="D272" t="str">
            <v>UN</v>
          </cell>
          <cell r="E272">
            <v>0</v>
          </cell>
          <cell r="F272">
            <v>0</v>
          </cell>
        </row>
        <row r="273">
          <cell r="B273">
            <v>1000270</v>
          </cell>
          <cell r="C273" t="str">
            <v>Assento San.Cz Carr/Nuov-Ap61090-Deca</v>
          </cell>
          <cell r="D273" t="str">
            <v>UN</v>
          </cell>
          <cell r="E273">
            <v>0</v>
          </cell>
          <cell r="F273">
            <v>0</v>
          </cell>
        </row>
        <row r="274">
          <cell r="B274">
            <v>1000271</v>
          </cell>
          <cell r="C274" t="str">
            <v>Assento San.Cz Carr/Nuov-Ap6187-Deca</v>
          </cell>
          <cell r="D274" t="str">
            <v>UN</v>
          </cell>
          <cell r="E274">
            <v>0</v>
          </cell>
          <cell r="F274">
            <v>0</v>
          </cell>
        </row>
        <row r="275">
          <cell r="B275">
            <v>1000272</v>
          </cell>
          <cell r="C275" t="str">
            <v>Assento San.Cz Carr/Nuov-Ap6190-Deca</v>
          </cell>
          <cell r="D275" t="str">
            <v>UN</v>
          </cell>
          <cell r="E275">
            <v>0</v>
          </cell>
          <cell r="F275">
            <v>0</v>
          </cell>
        </row>
        <row r="276">
          <cell r="B276">
            <v>1000273</v>
          </cell>
          <cell r="C276" t="str">
            <v>Assento San.Cz Century-Ap14087-Deca</v>
          </cell>
          <cell r="D276" t="str">
            <v>UN</v>
          </cell>
          <cell r="E276">
            <v>0</v>
          </cell>
          <cell r="F276">
            <v>0</v>
          </cell>
        </row>
        <row r="277">
          <cell r="B277">
            <v>1000274</v>
          </cell>
          <cell r="C277" t="str">
            <v>Assento San.Cz Century-Ap1487-Deca</v>
          </cell>
          <cell r="D277" t="str">
            <v>UN</v>
          </cell>
          <cell r="E277">
            <v>0</v>
          </cell>
          <cell r="F277">
            <v>0</v>
          </cell>
        </row>
        <row r="278">
          <cell r="B278">
            <v>1000275</v>
          </cell>
          <cell r="C278" t="str">
            <v>Assento San.Cz Duomo-Ap12187-Deca</v>
          </cell>
          <cell r="D278" t="str">
            <v>UN</v>
          </cell>
          <cell r="E278">
            <v>0</v>
          </cell>
          <cell r="F278">
            <v>0</v>
          </cell>
        </row>
        <row r="279">
          <cell r="B279">
            <v>1000276</v>
          </cell>
          <cell r="C279" t="str">
            <v>Assento San.Cz Duomo-Ap12287-Deca</v>
          </cell>
          <cell r="D279" t="str">
            <v>UN</v>
          </cell>
          <cell r="E279">
            <v>0</v>
          </cell>
          <cell r="F279">
            <v>0</v>
          </cell>
        </row>
        <row r="280">
          <cell r="B280">
            <v>1000277</v>
          </cell>
          <cell r="C280" t="str">
            <v>Assento San.Cz Duomo-Ap12387-Deca</v>
          </cell>
          <cell r="D280" t="str">
            <v>UN</v>
          </cell>
          <cell r="E280">
            <v>0</v>
          </cell>
          <cell r="F280">
            <v>0</v>
          </cell>
        </row>
        <row r="281">
          <cell r="B281">
            <v>1000278</v>
          </cell>
          <cell r="C281" t="str">
            <v>Assento San.Cz Mcarlo-Ap8087-Deca</v>
          </cell>
          <cell r="D281" t="str">
            <v>UN</v>
          </cell>
          <cell r="E281">
            <v>0</v>
          </cell>
          <cell r="F281">
            <v>0</v>
          </cell>
        </row>
        <row r="282">
          <cell r="B282">
            <v>1000279</v>
          </cell>
          <cell r="C282" t="str">
            <v>Assento San.Cz Mcarlo-Ap8090-Deca</v>
          </cell>
          <cell r="D282" t="str">
            <v>UN</v>
          </cell>
          <cell r="E282">
            <v>0</v>
          </cell>
          <cell r="F282">
            <v>0</v>
          </cell>
        </row>
        <row r="283">
          <cell r="B283">
            <v>1000280</v>
          </cell>
          <cell r="C283" t="str">
            <v>Assento San.Cz Mcarlo-Ap81087-Deca</v>
          </cell>
          <cell r="D283" t="str">
            <v>UN</v>
          </cell>
          <cell r="E283">
            <v>0</v>
          </cell>
          <cell r="F283">
            <v>0</v>
          </cell>
        </row>
        <row r="284">
          <cell r="B284">
            <v>1000281</v>
          </cell>
          <cell r="C284" t="str">
            <v>Assento San.Cz Mcarlo-Ap81090-Deca</v>
          </cell>
          <cell r="D284" t="str">
            <v>UN</v>
          </cell>
          <cell r="E284">
            <v>0</v>
          </cell>
          <cell r="F284">
            <v>0</v>
          </cell>
        </row>
        <row r="285">
          <cell r="B285">
            <v>1000282</v>
          </cell>
          <cell r="C285" t="str">
            <v>Assento San.Cz Mcarlo-Ap81387-Deca</v>
          </cell>
          <cell r="D285" t="str">
            <v>UN</v>
          </cell>
          <cell r="E285">
            <v>0</v>
          </cell>
          <cell r="F285">
            <v>0</v>
          </cell>
        </row>
        <row r="286">
          <cell r="B286">
            <v>1000283</v>
          </cell>
          <cell r="C286" t="str">
            <v>Assento San.Cz Mcarlo-Ap81390-Deca</v>
          </cell>
          <cell r="D286" t="str">
            <v>UN</v>
          </cell>
          <cell r="E286">
            <v>0</v>
          </cell>
          <cell r="F286">
            <v>0</v>
          </cell>
        </row>
        <row r="287">
          <cell r="B287">
            <v>1000284</v>
          </cell>
          <cell r="C287" t="str">
            <v>Assento San.Cz Mcarlo-Ap8187-Deca</v>
          </cell>
          <cell r="D287" t="str">
            <v>UN</v>
          </cell>
          <cell r="E287">
            <v>0</v>
          </cell>
          <cell r="F287">
            <v>0</v>
          </cell>
        </row>
        <row r="288">
          <cell r="B288">
            <v>1000285</v>
          </cell>
          <cell r="C288" t="str">
            <v>Assento San.Cz Mcarlo-Ap8190-Deca</v>
          </cell>
          <cell r="D288" t="str">
            <v>UN</v>
          </cell>
          <cell r="E288">
            <v>0</v>
          </cell>
          <cell r="F288">
            <v>0</v>
          </cell>
        </row>
        <row r="289">
          <cell r="B289">
            <v>1000286</v>
          </cell>
          <cell r="C289" t="str">
            <v>Assento San.Cz Vill/Villag-Ap3087-Deca</v>
          </cell>
          <cell r="D289" t="str">
            <v>UN</v>
          </cell>
          <cell r="E289">
            <v>0</v>
          </cell>
          <cell r="F289">
            <v>0</v>
          </cell>
        </row>
        <row r="290">
          <cell r="B290">
            <v>1000287</v>
          </cell>
          <cell r="C290" t="str">
            <v>Assento San.Cz Villag-Ap18087-Deca</v>
          </cell>
          <cell r="D290" t="str">
            <v>UN</v>
          </cell>
          <cell r="E290">
            <v>0</v>
          </cell>
          <cell r="F290">
            <v>0</v>
          </cell>
        </row>
        <row r="291">
          <cell r="B291">
            <v>1000288</v>
          </cell>
          <cell r="C291" t="str">
            <v>Assento San.Cz Villag-Ap18090-Deca</v>
          </cell>
          <cell r="D291" t="str">
            <v>UN</v>
          </cell>
          <cell r="E291">
            <v>0</v>
          </cell>
          <cell r="F291">
            <v>0</v>
          </cell>
        </row>
        <row r="292">
          <cell r="B292">
            <v>1000289</v>
          </cell>
          <cell r="C292" t="str">
            <v>Assento San.Cz Villag-Ap18387-Deca</v>
          </cell>
          <cell r="D292" t="str">
            <v>UN</v>
          </cell>
          <cell r="E292">
            <v>0</v>
          </cell>
          <cell r="F292">
            <v>0</v>
          </cell>
        </row>
        <row r="293">
          <cell r="B293">
            <v>1000290</v>
          </cell>
          <cell r="C293" t="str">
            <v>Assento San.Cz Villag-Ap18390-Deca</v>
          </cell>
          <cell r="D293" t="str">
            <v>UN</v>
          </cell>
          <cell r="E293">
            <v>0</v>
          </cell>
          <cell r="F293">
            <v>0</v>
          </cell>
        </row>
        <row r="294">
          <cell r="B294">
            <v>1000291</v>
          </cell>
          <cell r="C294" t="str">
            <v>Assento San.Cz Villag-Ap1887-Deca</v>
          </cell>
          <cell r="D294" t="str">
            <v>UN</v>
          </cell>
          <cell r="E294">
            <v>0</v>
          </cell>
          <cell r="F294">
            <v>0</v>
          </cell>
        </row>
        <row r="295">
          <cell r="B295">
            <v>1000292</v>
          </cell>
          <cell r="C295" t="str">
            <v>Assento San.Cz Villag-Ap1890-Deca</v>
          </cell>
          <cell r="D295" t="str">
            <v>UN</v>
          </cell>
          <cell r="E295">
            <v>0</v>
          </cell>
          <cell r="F295">
            <v>0</v>
          </cell>
        </row>
        <row r="296">
          <cell r="B296">
            <v>1000293</v>
          </cell>
          <cell r="C296" t="str">
            <v>Assento San.Cz Vogue-Ap5087-Deca</v>
          </cell>
          <cell r="D296" t="str">
            <v>UN</v>
          </cell>
          <cell r="E296">
            <v>0</v>
          </cell>
          <cell r="F296">
            <v>0</v>
          </cell>
        </row>
        <row r="297">
          <cell r="B297">
            <v>1000294</v>
          </cell>
          <cell r="C297" t="str">
            <v>Assento San.Cz Vogue-Ap5090-Deca</v>
          </cell>
          <cell r="D297" t="str">
            <v>UN</v>
          </cell>
          <cell r="E297">
            <v>0</v>
          </cell>
          <cell r="F297">
            <v>0</v>
          </cell>
        </row>
        <row r="298">
          <cell r="B298">
            <v>1000295</v>
          </cell>
          <cell r="C298" t="str">
            <v>Assento San.Cz Vogue-Ap51087-Deca</v>
          </cell>
          <cell r="D298" t="str">
            <v>UN</v>
          </cell>
          <cell r="E298">
            <v>0</v>
          </cell>
          <cell r="F298">
            <v>0</v>
          </cell>
        </row>
        <row r="299">
          <cell r="B299">
            <v>1000296</v>
          </cell>
          <cell r="C299" t="str">
            <v>Assento San.Cz Vogue-Ap51090-Deca</v>
          </cell>
          <cell r="D299" t="str">
            <v>UN</v>
          </cell>
          <cell r="E299">
            <v>0</v>
          </cell>
          <cell r="F299">
            <v>0</v>
          </cell>
        </row>
        <row r="300">
          <cell r="B300">
            <v>1000297</v>
          </cell>
          <cell r="C300" t="str">
            <v>Assento San.Cz Vogue-Ap51387-Deca</v>
          </cell>
          <cell r="D300" t="str">
            <v>UN</v>
          </cell>
          <cell r="E300">
            <v>0</v>
          </cell>
          <cell r="F300">
            <v>0</v>
          </cell>
        </row>
        <row r="301">
          <cell r="B301">
            <v>1000298</v>
          </cell>
          <cell r="C301" t="str">
            <v>Assento San.Cz Vogue-Ap51390-Deca</v>
          </cell>
          <cell r="D301" t="str">
            <v>UN</v>
          </cell>
          <cell r="E301">
            <v>0</v>
          </cell>
          <cell r="F301">
            <v>0</v>
          </cell>
        </row>
        <row r="302">
          <cell r="B302">
            <v>1000299</v>
          </cell>
          <cell r="C302" t="str">
            <v>Assento San.Cz Vogue-Ap5187-Deca</v>
          </cell>
          <cell r="D302" t="str">
            <v>UN</v>
          </cell>
          <cell r="E302">
            <v>0</v>
          </cell>
          <cell r="F302">
            <v>0</v>
          </cell>
        </row>
        <row r="303">
          <cell r="B303">
            <v>1000300</v>
          </cell>
          <cell r="C303" t="str">
            <v>Assento San.Cz Vogue-Ap5190-Deca</v>
          </cell>
          <cell r="D303" t="str">
            <v>UN</v>
          </cell>
          <cell r="E303">
            <v>0</v>
          </cell>
          <cell r="F303">
            <v>0</v>
          </cell>
        </row>
        <row r="304">
          <cell r="B304">
            <v>1000301</v>
          </cell>
          <cell r="C304" t="str">
            <v>Assento San.Cz Vogue-Ap5287-Deca</v>
          </cell>
          <cell r="D304" t="str">
            <v>UN</v>
          </cell>
          <cell r="E304">
            <v>0</v>
          </cell>
          <cell r="F304">
            <v>0</v>
          </cell>
        </row>
        <row r="305">
          <cell r="B305">
            <v>1000302</v>
          </cell>
          <cell r="C305" t="str">
            <v>Assento San.Cz Vogue-Ap5290-Deca</v>
          </cell>
          <cell r="D305" t="str">
            <v>UN</v>
          </cell>
          <cell r="E305">
            <v>0</v>
          </cell>
          <cell r="F305">
            <v>0</v>
          </cell>
        </row>
        <row r="306">
          <cell r="B306">
            <v>1000303</v>
          </cell>
          <cell r="C306" t="str">
            <v>Assento San.Cz Wind/Ritz-Ap1787-Deca</v>
          </cell>
          <cell r="D306" t="str">
            <v>UN</v>
          </cell>
          <cell r="E306">
            <v>0</v>
          </cell>
          <cell r="F306">
            <v>0</v>
          </cell>
        </row>
        <row r="307">
          <cell r="B307">
            <v>1000304</v>
          </cell>
          <cell r="C307" t="str">
            <v>Assento San.Ébano Carr/Nuov-Ap61095-Deca</v>
          </cell>
          <cell r="D307" t="str">
            <v>UN</v>
          </cell>
          <cell r="E307">
            <v>0</v>
          </cell>
          <cell r="F307">
            <v>0</v>
          </cell>
        </row>
        <row r="308">
          <cell r="B308">
            <v>1000305</v>
          </cell>
          <cell r="C308" t="str">
            <v>Assento San.Ébano Carr/Nuov-Ap6195-Deca</v>
          </cell>
          <cell r="D308" t="str">
            <v>UN</v>
          </cell>
          <cell r="E308">
            <v>0</v>
          </cell>
          <cell r="F308">
            <v>0</v>
          </cell>
        </row>
        <row r="309">
          <cell r="B309">
            <v>1000306</v>
          </cell>
          <cell r="C309" t="str">
            <v>Assento San.Ébano Mcarlo-Ap81095-Deca</v>
          </cell>
          <cell r="D309" t="str">
            <v>UN</v>
          </cell>
          <cell r="E309">
            <v>0</v>
          </cell>
          <cell r="F309">
            <v>0</v>
          </cell>
        </row>
        <row r="310">
          <cell r="B310">
            <v>1000307</v>
          </cell>
          <cell r="C310" t="str">
            <v>Assento San.Ébano Mcarlo-Ap81395-Deca</v>
          </cell>
          <cell r="D310" t="str">
            <v>UN</v>
          </cell>
          <cell r="E310">
            <v>0</v>
          </cell>
          <cell r="F310">
            <v>0</v>
          </cell>
        </row>
        <row r="311">
          <cell r="B311">
            <v>1000308</v>
          </cell>
          <cell r="C311" t="str">
            <v>Assento San.Ébano Mcarlo-Ap8195-Deca</v>
          </cell>
          <cell r="D311" t="str">
            <v>UN</v>
          </cell>
          <cell r="E311">
            <v>0</v>
          </cell>
          <cell r="F311">
            <v>0</v>
          </cell>
        </row>
        <row r="312">
          <cell r="B312">
            <v>1000309</v>
          </cell>
          <cell r="C312" t="str">
            <v>Assento San.Prata Carina-Ideal Standard</v>
          </cell>
          <cell r="D312" t="str">
            <v>UN</v>
          </cell>
          <cell r="E312">
            <v>0</v>
          </cell>
          <cell r="F312">
            <v>0</v>
          </cell>
        </row>
        <row r="313">
          <cell r="B313">
            <v>1000310</v>
          </cell>
          <cell r="C313" t="str">
            <v>Assento San.Rosa Carr-Ap6089-Deca</v>
          </cell>
          <cell r="D313" t="str">
            <v>UN</v>
          </cell>
          <cell r="E313">
            <v>0</v>
          </cell>
          <cell r="F313">
            <v>0</v>
          </cell>
        </row>
        <row r="314">
          <cell r="B314">
            <v>1000311</v>
          </cell>
          <cell r="C314" t="str">
            <v>Assento San.Rosa Carr-Ap61089-Deca</v>
          </cell>
          <cell r="D314" t="str">
            <v>UN</v>
          </cell>
          <cell r="E314">
            <v>0</v>
          </cell>
          <cell r="F314">
            <v>0</v>
          </cell>
        </row>
        <row r="315">
          <cell r="B315">
            <v>1000312</v>
          </cell>
          <cell r="C315" t="str">
            <v>Assento San.Rosa Carr-Ap6189-Deca</v>
          </cell>
          <cell r="D315" t="str">
            <v>UN</v>
          </cell>
          <cell r="E315">
            <v>0</v>
          </cell>
          <cell r="F315">
            <v>0</v>
          </cell>
        </row>
        <row r="316">
          <cell r="B316">
            <v>1000313</v>
          </cell>
          <cell r="C316" t="str">
            <v>Assento San.Rosa Mcarlo-Ap8089-Deca</v>
          </cell>
          <cell r="D316" t="str">
            <v>UN</v>
          </cell>
          <cell r="E316">
            <v>0</v>
          </cell>
          <cell r="F316">
            <v>0</v>
          </cell>
        </row>
        <row r="317">
          <cell r="B317">
            <v>1000314</v>
          </cell>
          <cell r="C317" t="str">
            <v>Assento San.Rosa Mcarlo-Ap81089-Deca</v>
          </cell>
          <cell r="D317" t="str">
            <v>UN</v>
          </cell>
          <cell r="E317">
            <v>0</v>
          </cell>
          <cell r="F317">
            <v>0</v>
          </cell>
        </row>
        <row r="318">
          <cell r="B318">
            <v>1000315</v>
          </cell>
          <cell r="C318" t="str">
            <v>Assento San.Rosa Mcarlo-Ap81389-Deca</v>
          </cell>
          <cell r="D318" t="str">
            <v>UN</v>
          </cell>
          <cell r="E318">
            <v>0</v>
          </cell>
          <cell r="F318">
            <v>0</v>
          </cell>
        </row>
        <row r="319">
          <cell r="B319">
            <v>1000316</v>
          </cell>
          <cell r="C319" t="str">
            <v>Assento San.Rosa Mcarlo-Ap8189-Deca</v>
          </cell>
          <cell r="D319" t="str">
            <v>UN</v>
          </cell>
          <cell r="E319">
            <v>0</v>
          </cell>
          <cell r="F319">
            <v>0</v>
          </cell>
        </row>
        <row r="320">
          <cell r="B320">
            <v>1000317</v>
          </cell>
          <cell r="C320" t="str">
            <v>Assento San.Rosa Vill/Villag-Ap3089-Deca</v>
          </cell>
          <cell r="D320" t="str">
            <v>UN</v>
          </cell>
          <cell r="E320">
            <v>0</v>
          </cell>
          <cell r="F320">
            <v>0</v>
          </cell>
        </row>
        <row r="321">
          <cell r="B321">
            <v>1000318</v>
          </cell>
          <cell r="C321" t="str">
            <v>Assento San.Rosa Villag-Ap18089-Deca</v>
          </cell>
          <cell r="D321" t="str">
            <v>UN</v>
          </cell>
          <cell r="E321">
            <v>0</v>
          </cell>
          <cell r="F321">
            <v>0</v>
          </cell>
        </row>
        <row r="322">
          <cell r="B322">
            <v>1000319</v>
          </cell>
          <cell r="C322" t="str">
            <v>Assento San.Rosa Villag-Ap18389-Deca</v>
          </cell>
          <cell r="D322" t="str">
            <v>UN</v>
          </cell>
          <cell r="E322">
            <v>0</v>
          </cell>
          <cell r="F322">
            <v>0</v>
          </cell>
        </row>
        <row r="323">
          <cell r="B323">
            <v>1000320</v>
          </cell>
          <cell r="C323" t="str">
            <v>Assento San.Rosa Villag-Ap1889-Deca</v>
          </cell>
          <cell r="D323" t="str">
            <v>UN</v>
          </cell>
          <cell r="E323">
            <v>0</v>
          </cell>
          <cell r="F323">
            <v>0</v>
          </cell>
        </row>
        <row r="324">
          <cell r="B324">
            <v>1000321</v>
          </cell>
          <cell r="C324" t="str">
            <v>Bacia C/Cx Amênd Carrara-Cp62678-Deca</v>
          </cell>
          <cell r="D324" t="str">
            <v>UN</v>
          </cell>
          <cell r="E324">
            <v>0</v>
          </cell>
          <cell r="F324">
            <v>0</v>
          </cell>
        </row>
        <row r="325">
          <cell r="B325">
            <v>1000322</v>
          </cell>
          <cell r="C325" t="str">
            <v>Bacia C/Cx Br Carrara-Cp62617-Deca</v>
          </cell>
          <cell r="D325" t="str">
            <v>UN</v>
          </cell>
          <cell r="E325">
            <v>0</v>
          </cell>
          <cell r="F325">
            <v>0</v>
          </cell>
        </row>
        <row r="326">
          <cell r="B326">
            <v>1000323</v>
          </cell>
          <cell r="C326" t="str">
            <v>Bacia C/Cx Br Century-Cp14017-Deca</v>
          </cell>
          <cell r="D326" t="str">
            <v>UN</v>
          </cell>
          <cell r="E326">
            <v>0</v>
          </cell>
          <cell r="F326">
            <v>0</v>
          </cell>
        </row>
        <row r="327">
          <cell r="B327">
            <v>1000324</v>
          </cell>
          <cell r="C327" t="str">
            <v>Bacia C/Cx Br Gelo B Epoq-Cp22217-Deca</v>
          </cell>
          <cell r="D327" t="str">
            <v>UN</v>
          </cell>
          <cell r="E327">
            <v>0</v>
          </cell>
          <cell r="F327">
            <v>0</v>
          </cell>
        </row>
        <row r="328">
          <cell r="B328">
            <v>1000325</v>
          </cell>
          <cell r="C328" t="str">
            <v>Bacia C/Cx Crem B Epoq-Cp22237-Deca</v>
          </cell>
          <cell r="D328" t="str">
            <v>UN</v>
          </cell>
          <cell r="E328">
            <v>0</v>
          </cell>
          <cell r="F328">
            <v>0</v>
          </cell>
        </row>
        <row r="329">
          <cell r="B329">
            <v>1000326</v>
          </cell>
          <cell r="C329" t="str">
            <v>Bacia C/Cx Crem Carrara-Cp62637-Deca</v>
          </cell>
          <cell r="D329" t="str">
            <v>UN</v>
          </cell>
          <cell r="E329">
            <v>0</v>
          </cell>
          <cell r="F329">
            <v>0</v>
          </cell>
        </row>
        <row r="330">
          <cell r="B330">
            <v>1000327</v>
          </cell>
          <cell r="C330" t="str">
            <v>Bacia C/Cx Crem Century-Cp14037-Deca</v>
          </cell>
          <cell r="D330" t="str">
            <v>UN</v>
          </cell>
          <cell r="E330">
            <v>0</v>
          </cell>
          <cell r="F330">
            <v>0</v>
          </cell>
        </row>
        <row r="331">
          <cell r="B331">
            <v>1000328</v>
          </cell>
          <cell r="C331" t="str">
            <v>Bacia C/Cx Cz Carrara-Cp62690-Deca</v>
          </cell>
          <cell r="D331" t="str">
            <v>UN</v>
          </cell>
          <cell r="E331">
            <v>0</v>
          </cell>
          <cell r="F331">
            <v>0</v>
          </cell>
        </row>
        <row r="332">
          <cell r="B332">
            <v>1000329</v>
          </cell>
          <cell r="C332" t="str">
            <v>Bacia C/Cx Cz Century-Cp14087-Deca</v>
          </cell>
          <cell r="D332" t="str">
            <v>UN</v>
          </cell>
          <cell r="E332">
            <v>0</v>
          </cell>
          <cell r="F332">
            <v>0</v>
          </cell>
        </row>
        <row r="333">
          <cell r="B333">
            <v>1000330</v>
          </cell>
          <cell r="C333" t="str">
            <v>Bacia C/Cx Cz Real B Epoq-Cp22287-Deca</v>
          </cell>
          <cell r="D333" t="str">
            <v>UN</v>
          </cell>
          <cell r="E333">
            <v>0</v>
          </cell>
          <cell r="F333">
            <v>0</v>
          </cell>
        </row>
        <row r="334">
          <cell r="B334">
            <v>1000331</v>
          </cell>
          <cell r="C334" t="str">
            <v>Bacia C/Cx Cz Real Carrara-Cp62687-Deca</v>
          </cell>
          <cell r="D334" t="str">
            <v>UN</v>
          </cell>
          <cell r="E334">
            <v>0</v>
          </cell>
          <cell r="F334">
            <v>0</v>
          </cell>
        </row>
        <row r="335">
          <cell r="B335">
            <v>1000332</v>
          </cell>
          <cell r="C335" t="str">
            <v>Bacia C/Cx Ébano Carrara-Cp62695-Deca</v>
          </cell>
          <cell r="D335" t="str">
            <v>UN</v>
          </cell>
          <cell r="E335">
            <v>0</v>
          </cell>
          <cell r="F335">
            <v>0</v>
          </cell>
        </row>
        <row r="336">
          <cell r="B336">
            <v>1000333</v>
          </cell>
          <cell r="C336" t="str">
            <v>Bacia C/Cx Rosa Flo Carrara-Cp62689-Deca</v>
          </cell>
          <cell r="D336" t="str">
            <v>UN</v>
          </cell>
          <cell r="E336">
            <v>0</v>
          </cell>
          <cell r="F336">
            <v>0</v>
          </cell>
        </row>
        <row r="337">
          <cell r="B337">
            <v>1000334</v>
          </cell>
          <cell r="C337" t="str">
            <v>Bacia Conv.Amênd Carrara-P6078-Deca</v>
          </cell>
          <cell r="D337" t="str">
            <v>UN</v>
          </cell>
          <cell r="E337">
            <v>0</v>
          </cell>
          <cell r="F337">
            <v>0</v>
          </cell>
        </row>
        <row r="338">
          <cell r="B338">
            <v>1000335</v>
          </cell>
          <cell r="C338" t="str">
            <v>Bacia Conv. P/ Canteiro De Obra</v>
          </cell>
          <cell r="D338" t="str">
            <v>UN</v>
          </cell>
          <cell r="E338">
            <v>0</v>
          </cell>
          <cell r="F338">
            <v>0</v>
          </cell>
        </row>
        <row r="339">
          <cell r="B339">
            <v>1000336</v>
          </cell>
          <cell r="C339" t="str">
            <v>Bacia Conv.Br Avalon-133002006-Ideal</v>
          </cell>
          <cell r="D339" t="str">
            <v>UN</v>
          </cell>
          <cell r="E339">
            <v>0</v>
          </cell>
          <cell r="F339">
            <v>0</v>
          </cell>
        </row>
        <row r="340">
          <cell r="B340">
            <v>1000337</v>
          </cell>
          <cell r="C340" t="str">
            <v>Bacia Conv.Br B Epoque-P217-Deca</v>
          </cell>
          <cell r="D340" t="str">
            <v>UN</v>
          </cell>
          <cell r="E340">
            <v>0</v>
          </cell>
          <cell r="F340">
            <v>0</v>
          </cell>
        </row>
        <row r="341">
          <cell r="B341">
            <v>1000338</v>
          </cell>
          <cell r="C341" t="str">
            <v>Bacia Conv.Br Carrara-P6017-Deca</v>
          </cell>
          <cell r="D341" t="str">
            <v>UN</v>
          </cell>
          <cell r="E341">
            <v>0</v>
          </cell>
          <cell r="F341">
            <v>0</v>
          </cell>
        </row>
        <row r="342">
          <cell r="B342">
            <v>1000339</v>
          </cell>
          <cell r="C342" t="str">
            <v>Bacia Conv.Br Paris-122002026-Ideal</v>
          </cell>
          <cell r="D342" t="str">
            <v>UN</v>
          </cell>
          <cell r="E342">
            <v>0</v>
          </cell>
          <cell r="F342">
            <v>0</v>
          </cell>
        </row>
        <row r="343">
          <cell r="B343">
            <v>1000340</v>
          </cell>
          <cell r="C343" t="str">
            <v>Bacia Conv.Br Vogue Plus-P517-Deca</v>
          </cell>
          <cell r="D343" t="str">
            <v>UN</v>
          </cell>
          <cell r="E343">
            <v>0</v>
          </cell>
          <cell r="F343">
            <v>0</v>
          </cell>
        </row>
        <row r="344">
          <cell r="B344">
            <v>1000341</v>
          </cell>
          <cell r="C344" t="str">
            <v>Bacia Conv.Crem B Epoque-P237-Deca</v>
          </cell>
          <cell r="D344" t="str">
            <v>UN</v>
          </cell>
          <cell r="E344">
            <v>0</v>
          </cell>
          <cell r="F344">
            <v>0</v>
          </cell>
        </row>
        <row r="345">
          <cell r="B345">
            <v>1000342</v>
          </cell>
          <cell r="C345" t="str">
            <v>Bacia Conv.Crem Carrara-P6037-Deca</v>
          </cell>
          <cell r="D345" t="str">
            <v>UN</v>
          </cell>
          <cell r="E345">
            <v>0</v>
          </cell>
          <cell r="F345">
            <v>0</v>
          </cell>
        </row>
        <row r="346">
          <cell r="B346">
            <v>1000343</v>
          </cell>
          <cell r="C346" t="str">
            <v>Bacia Conv.Cz Carrara-P6090-Deca</v>
          </cell>
          <cell r="D346" t="str">
            <v>UN</v>
          </cell>
          <cell r="E346">
            <v>0</v>
          </cell>
          <cell r="F346">
            <v>0</v>
          </cell>
        </row>
        <row r="347">
          <cell r="B347">
            <v>1000344</v>
          </cell>
          <cell r="C347" t="str">
            <v>Bacia Conv.Cz Real B Epoque-P287-Deca</v>
          </cell>
          <cell r="D347" t="str">
            <v>UN</v>
          </cell>
          <cell r="E347">
            <v>0</v>
          </cell>
          <cell r="F347">
            <v>0</v>
          </cell>
        </row>
        <row r="348">
          <cell r="B348">
            <v>1000345</v>
          </cell>
          <cell r="C348" t="str">
            <v>Bacia Conv.Cz Real Carrara-P6087-Deca</v>
          </cell>
          <cell r="D348" t="str">
            <v>UN</v>
          </cell>
          <cell r="E348">
            <v>0</v>
          </cell>
          <cell r="F348">
            <v>0</v>
          </cell>
        </row>
        <row r="349">
          <cell r="B349">
            <v>1000346</v>
          </cell>
          <cell r="C349" t="str">
            <v>Bacia Conv.Ébano Carrara-P6095-Deca</v>
          </cell>
          <cell r="D349" t="str">
            <v>UN</v>
          </cell>
          <cell r="E349">
            <v>0</v>
          </cell>
          <cell r="F349">
            <v>0</v>
          </cell>
        </row>
        <row r="350">
          <cell r="B350">
            <v>1000347</v>
          </cell>
          <cell r="C350" t="str">
            <v>Bacia Conv.Rosa Carrara-P6089-Deca</v>
          </cell>
          <cell r="D350" t="str">
            <v>UN</v>
          </cell>
          <cell r="E350">
            <v>0</v>
          </cell>
          <cell r="F350">
            <v>0</v>
          </cell>
        </row>
        <row r="351">
          <cell r="B351">
            <v>1000348</v>
          </cell>
          <cell r="C351" t="str">
            <v>Bacia P/Cx Acopl.Amên Carrar-P60678-Deca</v>
          </cell>
          <cell r="D351" t="str">
            <v>UN</v>
          </cell>
          <cell r="E351">
            <v>0</v>
          </cell>
          <cell r="F351">
            <v>0</v>
          </cell>
        </row>
        <row r="352">
          <cell r="B352">
            <v>1000349</v>
          </cell>
          <cell r="C352" t="str">
            <v>Bacia P/Cx Acopl.Bone Absolute-Ideal</v>
          </cell>
          <cell r="D352" t="str">
            <v>UN</v>
          </cell>
          <cell r="E352">
            <v>0</v>
          </cell>
          <cell r="F352">
            <v>0</v>
          </cell>
        </row>
        <row r="353">
          <cell r="B353">
            <v>1000350</v>
          </cell>
          <cell r="C353" t="str">
            <v>Bacia P/Cx Acopl.Bone Avalon-Ideal</v>
          </cell>
          <cell r="D353" t="str">
            <v>UN</v>
          </cell>
          <cell r="E353">
            <v>0</v>
          </cell>
          <cell r="F353">
            <v>0</v>
          </cell>
        </row>
        <row r="354">
          <cell r="B354">
            <v>1000351</v>
          </cell>
          <cell r="C354" t="str">
            <v>Bacia P/Cx Acopl.Bone Carina-Ideal</v>
          </cell>
          <cell r="D354" t="str">
            <v>UN</v>
          </cell>
          <cell r="E354">
            <v>0</v>
          </cell>
          <cell r="F354">
            <v>0</v>
          </cell>
        </row>
        <row r="355">
          <cell r="B355">
            <v>1000352</v>
          </cell>
          <cell r="C355" t="str">
            <v>Bacia P/Cx Acopl.Bone Paris-Ideal</v>
          </cell>
          <cell r="D355" t="str">
            <v>UN</v>
          </cell>
          <cell r="E355">
            <v>0</v>
          </cell>
          <cell r="F355">
            <v>0</v>
          </cell>
        </row>
        <row r="356">
          <cell r="B356">
            <v>1000353</v>
          </cell>
          <cell r="C356" t="str">
            <v>Bacia P/Cx Acopl.Bone Plaza-Ideal</v>
          </cell>
          <cell r="D356" t="str">
            <v>UN</v>
          </cell>
          <cell r="E356">
            <v>0</v>
          </cell>
          <cell r="F356">
            <v>0</v>
          </cell>
        </row>
        <row r="357">
          <cell r="B357">
            <v>1000354</v>
          </cell>
          <cell r="C357" t="str">
            <v>Bacia P/Cx Acopl.Br Absolute-Ideal</v>
          </cell>
          <cell r="D357" t="str">
            <v>UN</v>
          </cell>
          <cell r="E357">
            <v>0</v>
          </cell>
          <cell r="F357">
            <v>0</v>
          </cell>
        </row>
        <row r="358">
          <cell r="B358">
            <v>1000355</v>
          </cell>
          <cell r="C358" t="str">
            <v>Bacia P/Cx Acopl.Br Avalon-Ideal</v>
          </cell>
          <cell r="D358" t="str">
            <v>UN</v>
          </cell>
          <cell r="E358">
            <v>0</v>
          </cell>
          <cell r="F358">
            <v>0</v>
          </cell>
        </row>
        <row r="359">
          <cell r="B359">
            <v>1000356</v>
          </cell>
          <cell r="C359" t="str">
            <v>Bacia P/Cx Acopl.Br B Epoq-P20217-Deca</v>
          </cell>
          <cell r="D359" t="str">
            <v>UN</v>
          </cell>
          <cell r="E359">
            <v>0</v>
          </cell>
          <cell r="F359">
            <v>0</v>
          </cell>
        </row>
        <row r="360">
          <cell r="B360">
            <v>1000357</v>
          </cell>
          <cell r="C360" t="str">
            <v>Bacia P/Cx Acopl.Br Carina-Ideal</v>
          </cell>
          <cell r="D360" t="str">
            <v>UN</v>
          </cell>
          <cell r="E360">
            <v>0</v>
          </cell>
          <cell r="F360">
            <v>0</v>
          </cell>
        </row>
        <row r="361">
          <cell r="B361">
            <v>1000358</v>
          </cell>
          <cell r="C361" t="str">
            <v>Bacia P/Cx Acopl.Br Carrar-P60617-Deca</v>
          </cell>
          <cell r="D361" t="str">
            <v>UN</v>
          </cell>
          <cell r="E361">
            <v>0</v>
          </cell>
          <cell r="F361">
            <v>0</v>
          </cell>
        </row>
        <row r="362">
          <cell r="B362">
            <v>1000359</v>
          </cell>
          <cell r="C362" t="str">
            <v>Bacia P/Cx Acopl.Br Paris-Ideal</v>
          </cell>
          <cell r="D362" t="str">
            <v>UN</v>
          </cell>
          <cell r="E362">
            <v>0</v>
          </cell>
          <cell r="F362">
            <v>0</v>
          </cell>
        </row>
        <row r="363">
          <cell r="B363">
            <v>1000360</v>
          </cell>
          <cell r="C363" t="str">
            <v>Bacia P/Cx Acopl.Br Plaza-Ideal</v>
          </cell>
          <cell r="D363" t="str">
            <v>UN</v>
          </cell>
          <cell r="E363">
            <v>0</v>
          </cell>
          <cell r="F363">
            <v>0</v>
          </cell>
        </row>
        <row r="364">
          <cell r="B364">
            <v>1000361</v>
          </cell>
          <cell r="C364" t="str">
            <v>Bacia P/Cx Acopl.Br Ravena-P90917-Deca</v>
          </cell>
          <cell r="D364" t="str">
            <v>UN</v>
          </cell>
          <cell r="E364">
            <v>0</v>
          </cell>
          <cell r="F364">
            <v>0</v>
          </cell>
        </row>
        <row r="365">
          <cell r="B365">
            <v>1000362</v>
          </cell>
          <cell r="C365" t="str">
            <v>Bacia P/Cx Acopl.Br Vogue-P50517-Deca</v>
          </cell>
          <cell r="D365" t="str">
            <v>UN</v>
          </cell>
          <cell r="E365">
            <v>0</v>
          </cell>
          <cell r="F365">
            <v>0</v>
          </cell>
        </row>
        <row r="366">
          <cell r="B366">
            <v>1000363</v>
          </cell>
          <cell r="C366" t="str">
            <v>Bacia P/Cx Acopl.Cr Ravena-P90937-Deca</v>
          </cell>
          <cell r="D366" t="str">
            <v>UN</v>
          </cell>
          <cell r="E366">
            <v>0</v>
          </cell>
          <cell r="F366">
            <v>0</v>
          </cell>
        </row>
        <row r="367">
          <cell r="B367">
            <v>1000364</v>
          </cell>
          <cell r="C367" t="str">
            <v>Bacia P/Cx Acopl.Crem B Epoq-P20237-Deca</v>
          </cell>
          <cell r="D367" t="str">
            <v>UN</v>
          </cell>
          <cell r="E367">
            <v>0</v>
          </cell>
          <cell r="F367">
            <v>0</v>
          </cell>
        </row>
        <row r="368">
          <cell r="B368">
            <v>1000365</v>
          </cell>
          <cell r="C368" t="str">
            <v>Bacia P/Cx Acopl.Crem Carrar-P60637-Deca</v>
          </cell>
          <cell r="D368" t="str">
            <v>UN</v>
          </cell>
          <cell r="E368">
            <v>0</v>
          </cell>
          <cell r="F368">
            <v>0</v>
          </cell>
        </row>
        <row r="369">
          <cell r="B369">
            <v>1000366</v>
          </cell>
          <cell r="C369" t="str">
            <v>Bacia P/Cx Acopl.Cz B Epoq-P20287-Deca</v>
          </cell>
          <cell r="D369" t="str">
            <v>UN</v>
          </cell>
          <cell r="E369">
            <v>0</v>
          </cell>
          <cell r="F369">
            <v>0</v>
          </cell>
        </row>
        <row r="370">
          <cell r="B370">
            <v>1000367</v>
          </cell>
          <cell r="C370" t="str">
            <v>Bacia P/Cx Acopl.Cz Carrar-P60687-Deca</v>
          </cell>
          <cell r="D370" t="str">
            <v>UN</v>
          </cell>
          <cell r="E370">
            <v>0</v>
          </cell>
          <cell r="F370">
            <v>0</v>
          </cell>
        </row>
        <row r="371">
          <cell r="B371">
            <v>1000368</v>
          </cell>
          <cell r="C371" t="str">
            <v>Bacia P/Cx Acopl.Cz Carrar-P60690-Deca</v>
          </cell>
          <cell r="D371" t="str">
            <v>UN</v>
          </cell>
          <cell r="E371">
            <v>0</v>
          </cell>
          <cell r="F371">
            <v>0</v>
          </cell>
        </row>
        <row r="372">
          <cell r="B372">
            <v>1000369</v>
          </cell>
          <cell r="C372" t="str">
            <v>Bacia P/Cx Acopl.Éban Carrar-P60695-Deca</v>
          </cell>
          <cell r="D372" t="str">
            <v>UN</v>
          </cell>
          <cell r="E372">
            <v>0</v>
          </cell>
          <cell r="F372">
            <v>0</v>
          </cell>
        </row>
        <row r="373">
          <cell r="B373">
            <v>1000370</v>
          </cell>
          <cell r="C373" t="str">
            <v>Bacia P/Cx Acopl.Rosa Carrar-P60689-Deca</v>
          </cell>
          <cell r="D373" t="str">
            <v>UN</v>
          </cell>
          <cell r="E373">
            <v>0</v>
          </cell>
          <cell r="F373">
            <v>0</v>
          </cell>
        </row>
        <row r="374">
          <cell r="B374">
            <v>1000371</v>
          </cell>
          <cell r="C374" t="str">
            <v>Banheira Hidro.225L Ferrara-Mondialle</v>
          </cell>
          <cell r="D374" t="str">
            <v>UN</v>
          </cell>
          <cell r="E374">
            <v>0</v>
          </cell>
          <cell r="F374">
            <v>0</v>
          </cell>
        </row>
        <row r="375">
          <cell r="B375">
            <v>1000372</v>
          </cell>
          <cell r="C375" t="str">
            <v>Sarrafo 1X4" Aparelhado P/ Forma</v>
          </cell>
          <cell r="D375" t="str">
            <v>UN</v>
          </cell>
          <cell r="E375">
            <v>0</v>
          </cell>
          <cell r="F375">
            <v>0</v>
          </cell>
        </row>
        <row r="376">
          <cell r="B376">
            <v>1000373</v>
          </cell>
          <cell r="C376" t="str">
            <v>Base P/Reg Gav 1 1/2" 25131500-Docol</v>
          </cell>
          <cell r="D376" t="str">
            <v>UN</v>
          </cell>
          <cell r="E376">
            <v>0</v>
          </cell>
          <cell r="F376">
            <v>0</v>
          </cell>
        </row>
        <row r="377">
          <cell r="B377">
            <v>1000374</v>
          </cell>
          <cell r="C377" t="str">
            <v>Base P/Reg Gav 1 1/4" 25131300-Docol</v>
          </cell>
          <cell r="D377" t="str">
            <v>UN</v>
          </cell>
          <cell r="E377">
            <v>0</v>
          </cell>
          <cell r="F377">
            <v>0</v>
          </cell>
        </row>
        <row r="378">
          <cell r="B378">
            <v>1000375</v>
          </cell>
          <cell r="C378" t="str">
            <v>Base P/Reg Gav 1" 25131000-Docol</v>
          </cell>
          <cell r="D378" t="str">
            <v>UN</v>
          </cell>
          <cell r="E378">
            <v>0</v>
          </cell>
          <cell r="F378">
            <v>0</v>
          </cell>
        </row>
        <row r="379">
          <cell r="B379">
            <v>1000376</v>
          </cell>
          <cell r="C379" t="str">
            <v>Base P/Reg Gav 1" 4509302-Deca</v>
          </cell>
          <cell r="D379" t="str">
            <v>UN</v>
          </cell>
          <cell r="E379">
            <v>0</v>
          </cell>
          <cell r="F379">
            <v>0</v>
          </cell>
        </row>
        <row r="380">
          <cell r="B380">
            <v>1000377</v>
          </cell>
          <cell r="C380" t="str">
            <v>Base P/Reg Gav 1/2" 25130500-Docol</v>
          </cell>
          <cell r="D380" t="str">
            <v>UN</v>
          </cell>
          <cell r="E380">
            <v>0</v>
          </cell>
          <cell r="F380">
            <v>0</v>
          </cell>
        </row>
        <row r="381">
          <cell r="B381">
            <v>1000378</v>
          </cell>
          <cell r="C381" t="str">
            <v>Base P/Reg Gav 1/2" 4509102-Deca</v>
          </cell>
          <cell r="D381" t="str">
            <v>UN</v>
          </cell>
          <cell r="E381">
            <v>0</v>
          </cell>
          <cell r="F381">
            <v>0</v>
          </cell>
        </row>
        <row r="382">
          <cell r="B382">
            <v>1000379</v>
          </cell>
          <cell r="C382" t="str">
            <v>Base P/Reg Gav 3/4" 25130600-Docol</v>
          </cell>
          <cell r="D382" t="str">
            <v>UN</v>
          </cell>
          <cell r="E382">
            <v>0</v>
          </cell>
          <cell r="F382">
            <v>0</v>
          </cell>
        </row>
        <row r="383">
          <cell r="B383">
            <v>1000380</v>
          </cell>
          <cell r="C383" t="str">
            <v>Base P/Reg Gav 3/4" 4509202-Deca</v>
          </cell>
          <cell r="D383" t="str">
            <v>UN</v>
          </cell>
          <cell r="E383">
            <v>0</v>
          </cell>
          <cell r="F383">
            <v>0</v>
          </cell>
        </row>
        <row r="384">
          <cell r="B384">
            <v>1000381</v>
          </cell>
          <cell r="C384" t="str">
            <v>Base P/Reg Press 1/2" 25140500-Docol</v>
          </cell>
          <cell r="D384" t="str">
            <v>UN</v>
          </cell>
          <cell r="E384">
            <v>0</v>
          </cell>
          <cell r="F384">
            <v>0</v>
          </cell>
        </row>
        <row r="385">
          <cell r="B385">
            <v>1000382</v>
          </cell>
          <cell r="C385" t="str">
            <v>Base P/Reg Press 1/2" 4416102-Deca</v>
          </cell>
          <cell r="D385" t="str">
            <v>UN</v>
          </cell>
          <cell r="E385">
            <v>0</v>
          </cell>
          <cell r="F385">
            <v>0</v>
          </cell>
        </row>
        <row r="386">
          <cell r="B386">
            <v>1000383</v>
          </cell>
          <cell r="C386" t="str">
            <v>Base P/Reg Press 3/4" 25140600-Docol</v>
          </cell>
          <cell r="D386" t="str">
            <v>UN</v>
          </cell>
          <cell r="E386">
            <v>0</v>
          </cell>
          <cell r="F386">
            <v>0</v>
          </cell>
        </row>
        <row r="387">
          <cell r="B387">
            <v>1000384</v>
          </cell>
          <cell r="C387" t="str">
            <v>Base P/Reg Press 3/4" 4416202-Deca</v>
          </cell>
          <cell r="D387" t="str">
            <v>UN</v>
          </cell>
          <cell r="E387">
            <v>0</v>
          </cell>
          <cell r="F387">
            <v>0</v>
          </cell>
        </row>
        <row r="388">
          <cell r="B388">
            <v>1000385</v>
          </cell>
          <cell r="C388" t="str">
            <v>Bica Corrida</v>
          </cell>
          <cell r="D388" t="str">
            <v>M3</v>
          </cell>
          <cell r="E388">
            <v>0</v>
          </cell>
          <cell r="F388">
            <v>0</v>
          </cell>
        </row>
        <row r="389">
          <cell r="B389">
            <v>1000386</v>
          </cell>
          <cell r="C389" t="str">
            <v>Bico Misturador Hy/Hit-M1 68156-Hilti</v>
          </cell>
          <cell r="D389" t="str">
            <v>UN</v>
          </cell>
          <cell r="E389">
            <v>0</v>
          </cell>
          <cell r="F389">
            <v>0</v>
          </cell>
        </row>
        <row r="390">
          <cell r="B390">
            <v>1000387</v>
          </cell>
          <cell r="C390" t="str">
            <v>Bico Misturador Re 500 337111-Hilti</v>
          </cell>
          <cell r="D390" t="str">
            <v>UN</v>
          </cell>
          <cell r="E390">
            <v>0</v>
          </cell>
          <cell r="F390">
            <v>0</v>
          </cell>
        </row>
        <row r="391">
          <cell r="B391">
            <v>1000388</v>
          </cell>
          <cell r="C391" t="str">
            <v>Bide C/1Furo Amênd Carr-B6178-Deca</v>
          </cell>
          <cell r="D391" t="str">
            <v>UN</v>
          </cell>
          <cell r="E391">
            <v>0</v>
          </cell>
          <cell r="F391">
            <v>0</v>
          </cell>
        </row>
        <row r="392">
          <cell r="B392">
            <v>1000389</v>
          </cell>
          <cell r="C392" t="str">
            <v>Bide C/1Furo Amênd Carr-Bv6178-Deca</v>
          </cell>
          <cell r="D392" t="str">
            <v>UN</v>
          </cell>
          <cell r="E392">
            <v>0</v>
          </cell>
          <cell r="F392">
            <v>0</v>
          </cell>
        </row>
        <row r="393">
          <cell r="B393">
            <v>1000390</v>
          </cell>
          <cell r="C393" t="str">
            <v>Bide C/1Furo Br Bell Epoq-B2117-Deca</v>
          </cell>
          <cell r="D393" t="str">
            <v>UN</v>
          </cell>
          <cell r="E393">
            <v>0</v>
          </cell>
          <cell r="F393">
            <v>0</v>
          </cell>
        </row>
        <row r="394">
          <cell r="B394">
            <v>1000391</v>
          </cell>
          <cell r="C394" t="str">
            <v>Bidê C/1Furo Br Belle Époq-Bv2117-Deca</v>
          </cell>
          <cell r="D394" t="str">
            <v>UN</v>
          </cell>
          <cell r="E394">
            <v>0</v>
          </cell>
          <cell r="F394">
            <v>0</v>
          </cell>
        </row>
        <row r="395">
          <cell r="B395">
            <v>1000392</v>
          </cell>
          <cell r="C395" t="str">
            <v>Bide C/1Furo Br Carrara-B6117-Deca</v>
          </cell>
          <cell r="D395" t="str">
            <v>UN</v>
          </cell>
          <cell r="E395">
            <v>0</v>
          </cell>
          <cell r="F395">
            <v>0</v>
          </cell>
        </row>
        <row r="396">
          <cell r="B396">
            <v>1000393</v>
          </cell>
          <cell r="C396" t="str">
            <v>Bide C/1Furo Br Carrara-Bv6117-Deca</v>
          </cell>
          <cell r="D396" t="str">
            <v>UN</v>
          </cell>
          <cell r="E396">
            <v>0</v>
          </cell>
          <cell r="F396">
            <v>0</v>
          </cell>
        </row>
        <row r="397">
          <cell r="B397">
            <v>1000394</v>
          </cell>
          <cell r="C397" t="str">
            <v>Bide C/1Furo Br Cent-B14117-Deca</v>
          </cell>
          <cell r="D397" t="str">
            <v>UN</v>
          </cell>
          <cell r="E397">
            <v>0</v>
          </cell>
          <cell r="F397">
            <v>0</v>
          </cell>
        </row>
        <row r="398">
          <cell r="B398">
            <v>1000395</v>
          </cell>
          <cell r="C398" t="str">
            <v>Bidê C/1Furo Br Century-Bv14117-Deca</v>
          </cell>
          <cell r="D398" t="str">
            <v>UN</v>
          </cell>
          <cell r="E398">
            <v>0</v>
          </cell>
          <cell r="F398">
            <v>0</v>
          </cell>
        </row>
        <row r="399">
          <cell r="B399">
            <v>1000396</v>
          </cell>
          <cell r="C399" t="str">
            <v>Bidê C/1Furo Cr Belle Époq-Bv2137-Deca</v>
          </cell>
          <cell r="D399" t="str">
            <v>UN</v>
          </cell>
          <cell r="E399">
            <v>0</v>
          </cell>
          <cell r="F399">
            <v>0</v>
          </cell>
        </row>
        <row r="400">
          <cell r="B400">
            <v>1000397</v>
          </cell>
          <cell r="C400" t="str">
            <v>Bidê C/1Furo Cr Century-Bv14137-Deca</v>
          </cell>
          <cell r="D400" t="str">
            <v>UN</v>
          </cell>
          <cell r="E400">
            <v>0</v>
          </cell>
          <cell r="F400">
            <v>0</v>
          </cell>
        </row>
        <row r="401">
          <cell r="B401">
            <v>1000398</v>
          </cell>
          <cell r="C401" t="str">
            <v>Bide C/1Furo Crem Bell Epoq-B2137-Deca</v>
          </cell>
          <cell r="D401" t="str">
            <v>UN</v>
          </cell>
          <cell r="E401">
            <v>0</v>
          </cell>
          <cell r="F401">
            <v>0</v>
          </cell>
        </row>
        <row r="402">
          <cell r="B402">
            <v>1000399</v>
          </cell>
          <cell r="C402" t="str">
            <v>Bide C/1Furo Crem Carrara-B6137-Deca</v>
          </cell>
          <cell r="D402" t="str">
            <v>UN</v>
          </cell>
          <cell r="E402">
            <v>0</v>
          </cell>
          <cell r="F402">
            <v>0</v>
          </cell>
        </row>
        <row r="403">
          <cell r="B403">
            <v>1000400</v>
          </cell>
          <cell r="C403" t="str">
            <v>Bide C/1Furo Crem Carrara-Bv6137-Deca</v>
          </cell>
          <cell r="D403" t="str">
            <v>UN</v>
          </cell>
          <cell r="E403">
            <v>0</v>
          </cell>
          <cell r="F403">
            <v>0</v>
          </cell>
        </row>
        <row r="404">
          <cell r="B404">
            <v>1000401</v>
          </cell>
          <cell r="C404" t="str">
            <v>Bide C/1Furo Crem Cent-B14137-Deca</v>
          </cell>
          <cell r="D404" t="str">
            <v>UN</v>
          </cell>
          <cell r="E404">
            <v>0</v>
          </cell>
          <cell r="F404">
            <v>0</v>
          </cell>
        </row>
        <row r="405">
          <cell r="B405">
            <v>1000402</v>
          </cell>
          <cell r="C405" t="str">
            <v>Bide C/1Furo Cz Bell Epoq-B2187-Deca</v>
          </cell>
          <cell r="D405" t="str">
            <v>UN</v>
          </cell>
          <cell r="E405">
            <v>0</v>
          </cell>
          <cell r="F405">
            <v>0</v>
          </cell>
        </row>
        <row r="406">
          <cell r="B406">
            <v>1000403</v>
          </cell>
          <cell r="C406" t="str">
            <v>Bide C/1Furo Cz Bell Epoq-Bv2187-Deca</v>
          </cell>
          <cell r="D406" t="str">
            <v>UN</v>
          </cell>
          <cell r="E406">
            <v>0</v>
          </cell>
          <cell r="F406">
            <v>0</v>
          </cell>
        </row>
        <row r="407">
          <cell r="B407">
            <v>1000404</v>
          </cell>
          <cell r="C407" t="str">
            <v>Bide C/1Furo Cz Carrara-B6187-Deca</v>
          </cell>
          <cell r="D407" t="str">
            <v>UN</v>
          </cell>
          <cell r="E407">
            <v>0</v>
          </cell>
          <cell r="F407">
            <v>0</v>
          </cell>
        </row>
        <row r="408">
          <cell r="B408">
            <v>1000405</v>
          </cell>
          <cell r="C408" t="str">
            <v>Bide C/1Furo Cz Carrara-B6190-Deca</v>
          </cell>
          <cell r="D408" t="str">
            <v>UN</v>
          </cell>
          <cell r="E408">
            <v>0</v>
          </cell>
          <cell r="F408">
            <v>0</v>
          </cell>
        </row>
        <row r="409">
          <cell r="B409">
            <v>1000406</v>
          </cell>
          <cell r="C409" t="str">
            <v>Bide C/1Furo Cz Carrara-Bv6187-Deca</v>
          </cell>
          <cell r="D409" t="str">
            <v>UN</v>
          </cell>
          <cell r="E409">
            <v>0</v>
          </cell>
          <cell r="F409">
            <v>0</v>
          </cell>
        </row>
        <row r="410">
          <cell r="B410">
            <v>1000407</v>
          </cell>
          <cell r="C410" t="str">
            <v>Bide C/1Furo Cz Carrara-Bv6190-Deca</v>
          </cell>
          <cell r="D410" t="str">
            <v>UN</v>
          </cell>
          <cell r="E410">
            <v>0</v>
          </cell>
          <cell r="F410">
            <v>0</v>
          </cell>
        </row>
        <row r="411">
          <cell r="B411">
            <v>1000408</v>
          </cell>
          <cell r="C411" t="str">
            <v>Bide C/1Furo Cz Cent-Bv14187-Deca</v>
          </cell>
          <cell r="D411" t="str">
            <v>UN</v>
          </cell>
          <cell r="E411">
            <v>0</v>
          </cell>
          <cell r="F411">
            <v>0</v>
          </cell>
        </row>
        <row r="412">
          <cell r="B412">
            <v>1000409</v>
          </cell>
          <cell r="C412" t="str">
            <v>Bide C/1Furo Ébano Carrara-B6195-Deca</v>
          </cell>
          <cell r="D412" t="str">
            <v>UN</v>
          </cell>
          <cell r="E412">
            <v>0</v>
          </cell>
          <cell r="F412">
            <v>0</v>
          </cell>
        </row>
        <row r="413">
          <cell r="B413">
            <v>1000410</v>
          </cell>
          <cell r="C413" t="str">
            <v>Bide C/1Furo Ébano Carrara-Bv6195-Deca</v>
          </cell>
          <cell r="D413" t="str">
            <v>UN</v>
          </cell>
          <cell r="E413">
            <v>0</v>
          </cell>
          <cell r="F413">
            <v>0</v>
          </cell>
        </row>
        <row r="414">
          <cell r="B414">
            <v>1000411</v>
          </cell>
          <cell r="C414" t="str">
            <v>Bide C/1Furo Rosa Carrara-B6189-Deca</v>
          </cell>
          <cell r="D414" t="str">
            <v>UN</v>
          </cell>
          <cell r="E414">
            <v>0</v>
          </cell>
          <cell r="F414">
            <v>0</v>
          </cell>
        </row>
        <row r="415">
          <cell r="B415">
            <v>1000412</v>
          </cell>
          <cell r="C415" t="str">
            <v>Bide C/1Furo Rosa Carrara-Bv6189-Deca</v>
          </cell>
          <cell r="D415" t="str">
            <v>UN</v>
          </cell>
          <cell r="E415">
            <v>0</v>
          </cell>
          <cell r="F415">
            <v>0</v>
          </cell>
        </row>
        <row r="416">
          <cell r="B416">
            <v>1000413</v>
          </cell>
          <cell r="C416" t="str">
            <v>Bide C/3 Furos Crem Cent-B1437-Deca</v>
          </cell>
          <cell r="D416" t="str">
            <v>UN</v>
          </cell>
          <cell r="E416">
            <v>0</v>
          </cell>
          <cell r="F416">
            <v>0</v>
          </cell>
        </row>
        <row r="417">
          <cell r="B417">
            <v>1000414</v>
          </cell>
          <cell r="C417" t="str">
            <v>Bide C/3 Furos Cz Cent-B1487-Deca</v>
          </cell>
          <cell r="D417" t="str">
            <v>UN</v>
          </cell>
          <cell r="E417">
            <v>0</v>
          </cell>
          <cell r="F417">
            <v>0</v>
          </cell>
        </row>
        <row r="418">
          <cell r="B418">
            <v>1000415</v>
          </cell>
          <cell r="C418" t="str">
            <v>Bide C/3Furos Amênd Carrara-B6078-Deca</v>
          </cell>
          <cell r="D418" t="str">
            <v>UN</v>
          </cell>
          <cell r="E418">
            <v>0</v>
          </cell>
          <cell r="F418">
            <v>0</v>
          </cell>
        </row>
        <row r="419">
          <cell r="B419">
            <v>1000416</v>
          </cell>
          <cell r="C419" t="str">
            <v>Bide C/3Furos Bone Absolute-Ideal Stand</v>
          </cell>
          <cell r="D419" t="str">
            <v>UN</v>
          </cell>
          <cell r="E419">
            <v>0</v>
          </cell>
          <cell r="F419">
            <v>0</v>
          </cell>
        </row>
        <row r="420">
          <cell r="B420">
            <v>1000417</v>
          </cell>
          <cell r="C420" t="str">
            <v>Bide C/3Furos Bone Paris-Ideal Stand</v>
          </cell>
          <cell r="D420" t="str">
            <v>UN</v>
          </cell>
          <cell r="E420">
            <v>0</v>
          </cell>
          <cell r="F420">
            <v>0</v>
          </cell>
        </row>
        <row r="421">
          <cell r="B421">
            <v>1000418</v>
          </cell>
          <cell r="C421" t="str">
            <v>Bide C/3Furos Bone Plaza-Ideal Stand</v>
          </cell>
          <cell r="D421" t="str">
            <v>UN</v>
          </cell>
          <cell r="E421">
            <v>0</v>
          </cell>
          <cell r="F421">
            <v>0</v>
          </cell>
        </row>
        <row r="422">
          <cell r="B422">
            <v>1000419</v>
          </cell>
          <cell r="C422" t="str">
            <v>Bide C/3Furos Br Absolute-Ideal Stand</v>
          </cell>
          <cell r="D422" t="str">
            <v>UN</v>
          </cell>
          <cell r="E422">
            <v>0</v>
          </cell>
          <cell r="F422">
            <v>0</v>
          </cell>
        </row>
        <row r="423">
          <cell r="B423">
            <v>1000420</v>
          </cell>
          <cell r="C423" t="str">
            <v>Bide C/3Furos Br Belle Epoq-B217-Deca</v>
          </cell>
          <cell r="D423" t="str">
            <v>UN</v>
          </cell>
          <cell r="E423">
            <v>0</v>
          </cell>
          <cell r="F423">
            <v>0</v>
          </cell>
        </row>
        <row r="424">
          <cell r="B424">
            <v>1000421</v>
          </cell>
          <cell r="C424" t="str">
            <v>Bide C/3Furos Br Carrara-B6017-Deca</v>
          </cell>
          <cell r="D424" t="str">
            <v>UN</v>
          </cell>
          <cell r="E424">
            <v>0</v>
          </cell>
          <cell r="F424">
            <v>0</v>
          </cell>
        </row>
        <row r="425">
          <cell r="B425">
            <v>1000422</v>
          </cell>
          <cell r="C425" t="str">
            <v>Bide C/3Furos Br Century -B1417-Deca</v>
          </cell>
          <cell r="D425" t="str">
            <v>UN</v>
          </cell>
          <cell r="E425">
            <v>0</v>
          </cell>
          <cell r="F425">
            <v>0</v>
          </cell>
        </row>
        <row r="426">
          <cell r="B426">
            <v>1000423</v>
          </cell>
          <cell r="C426" t="str">
            <v>Bide C/3Furos Br Paris-Ideal Stand</v>
          </cell>
          <cell r="D426" t="str">
            <v>UN</v>
          </cell>
          <cell r="E426">
            <v>0</v>
          </cell>
          <cell r="F426">
            <v>0</v>
          </cell>
        </row>
        <row r="427">
          <cell r="B427">
            <v>1000424</v>
          </cell>
          <cell r="C427" t="str">
            <v>Bide C/3Furos Br Plaza-Ideal Stand</v>
          </cell>
          <cell r="D427" t="str">
            <v>UN</v>
          </cell>
          <cell r="E427">
            <v>0</v>
          </cell>
          <cell r="F427">
            <v>0</v>
          </cell>
        </row>
        <row r="428">
          <cell r="B428">
            <v>1000425</v>
          </cell>
          <cell r="C428" t="str">
            <v>Bide C/3Furos Br Ravena-B917-Deca</v>
          </cell>
          <cell r="D428" t="str">
            <v>UN</v>
          </cell>
          <cell r="E428">
            <v>0</v>
          </cell>
          <cell r="F428">
            <v>0</v>
          </cell>
        </row>
        <row r="429">
          <cell r="B429">
            <v>1000426</v>
          </cell>
          <cell r="C429" t="str">
            <v>Bide C/3Furos Br Vogue Plus-B517-Deca</v>
          </cell>
          <cell r="D429" t="str">
            <v>UN</v>
          </cell>
          <cell r="E429">
            <v>0</v>
          </cell>
          <cell r="F429">
            <v>0</v>
          </cell>
        </row>
        <row r="430">
          <cell r="B430">
            <v>1000427</v>
          </cell>
          <cell r="C430" t="str">
            <v>Bide C/3Furos Crem Belle Epoq-B237-Deca</v>
          </cell>
          <cell r="D430" t="str">
            <v>UN</v>
          </cell>
          <cell r="E430">
            <v>0</v>
          </cell>
          <cell r="F430">
            <v>0</v>
          </cell>
        </row>
        <row r="431">
          <cell r="B431">
            <v>1000428</v>
          </cell>
          <cell r="C431" t="str">
            <v>Bidê C/3Furos Crem Carrara-B6037-Deca</v>
          </cell>
          <cell r="D431" t="str">
            <v>UN</v>
          </cell>
          <cell r="E431">
            <v>0</v>
          </cell>
          <cell r="F431">
            <v>0</v>
          </cell>
        </row>
        <row r="432">
          <cell r="B432">
            <v>1000429</v>
          </cell>
          <cell r="C432" t="str">
            <v>Bide C/3Furos Cz Belle Epoq-B287-Deca</v>
          </cell>
          <cell r="D432" t="str">
            <v>UN</v>
          </cell>
          <cell r="E432">
            <v>0</v>
          </cell>
          <cell r="F432">
            <v>0</v>
          </cell>
        </row>
        <row r="433">
          <cell r="B433">
            <v>1000430</v>
          </cell>
          <cell r="C433" t="str">
            <v>Bide C/3Furos Cz Carrara-B6087-Deca</v>
          </cell>
          <cell r="D433" t="str">
            <v>UN</v>
          </cell>
          <cell r="E433">
            <v>0</v>
          </cell>
          <cell r="F433">
            <v>0</v>
          </cell>
        </row>
        <row r="434">
          <cell r="B434">
            <v>1000431</v>
          </cell>
          <cell r="C434" t="str">
            <v>Bide C/3Furos Cz Carrara-B6090-Deca</v>
          </cell>
          <cell r="D434" t="str">
            <v>UN</v>
          </cell>
          <cell r="E434">
            <v>0</v>
          </cell>
          <cell r="F434">
            <v>0</v>
          </cell>
        </row>
        <row r="435">
          <cell r="B435">
            <v>1000432</v>
          </cell>
          <cell r="C435" t="str">
            <v>Bide C/3Furos Cz Cent-B14187-Deca</v>
          </cell>
          <cell r="D435" t="str">
            <v>UN</v>
          </cell>
          <cell r="E435">
            <v>0</v>
          </cell>
          <cell r="F435">
            <v>0</v>
          </cell>
        </row>
        <row r="436">
          <cell r="B436">
            <v>1000433</v>
          </cell>
          <cell r="C436" t="str">
            <v>Bide C/3Furos Ébano Carrara-B6095-Deca</v>
          </cell>
          <cell r="D436" t="str">
            <v>UN</v>
          </cell>
          <cell r="E436">
            <v>0</v>
          </cell>
          <cell r="F436">
            <v>0</v>
          </cell>
        </row>
        <row r="437">
          <cell r="B437">
            <v>1000434</v>
          </cell>
          <cell r="C437" t="str">
            <v>Bide C/3Furos Rosa Carrara-B6089-Deca</v>
          </cell>
          <cell r="D437" t="str">
            <v>UN</v>
          </cell>
          <cell r="E437">
            <v>0</v>
          </cell>
          <cell r="F437">
            <v>0</v>
          </cell>
        </row>
        <row r="438">
          <cell r="B438">
            <v>1000435</v>
          </cell>
          <cell r="C438" t="str">
            <v>Bloco Concr Compensador Ved.14X19X9,7Cm</v>
          </cell>
          <cell r="D438" t="str">
            <v>UN</v>
          </cell>
          <cell r="E438">
            <v>0</v>
          </cell>
          <cell r="F438">
            <v>0</v>
          </cell>
        </row>
        <row r="439">
          <cell r="B439">
            <v>1000436</v>
          </cell>
          <cell r="C439" t="str">
            <v>Bloco Concr Compensador Ved.19X19X9,7Cm</v>
          </cell>
          <cell r="D439" t="str">
            <v>UN</v>
          </cell>
          <cell r="E439">
            <v>0</v>
          </cell>
          <cell r="F439">
            <v>0</v>
          </cell>
        </row>
        <row r="440">
          <cell r="B440">
            <v>1000437</v>
          </cell>
          <cell r="C440" t="str">
            <v>Bloco Concr Compensador Ved.09X19X9,7Cm</v>
          </cell>
          <cell r="D440" t="str">
            <v>UN</v>
          </cell>
          <cell r="E440">
            <v>0</v>
          </cell>
          <cell r="F440">
            <v>0</v>
          </cell>
        </row>
        <row r="441">
          <cell r="B441">
            <v>1000438</v>
          </cell>
          <cell r="C441" t="str">
            <v>Bloco Ceramico 14X19X19Cm</v>
          </cell>
          <cell r="D441" t="str">
            <v>UN</v>
          </cell>
          <cell r="E441">
            <v>0</v>
          </cell>
          <cell r="F441">
            <v>0</v>
          </cell>
        </row>
        <row r="442">
          <cell r="B442">
            <v>1000439</v>
          </cell>
          <cell r="C442" t="str">
            <v>Material Substituido Por 1000438</v>
          </cell>
          <cell r="D442" t="str">
            <v>UN</v>
          </cell>
          <cell r="E442">
            <v>0</v>
          </cell>
          <cell r="F442">
            <v>0</v>
          </cell>
        </row>
        <row r="443">
          <cell r="B443">
            <v>1000440</v>
          </cell>
          <cell r="C443" t="str">
            <v>Bloco Ceramico 14X19X29Cm</v>
          </cell>
          <cell r="D443" t="str">
            <v>UN</v>
          </cell>
          <cell r="E443">
            <v>0</v>
          </cell>
          <cell r="F443">
            <v>0</v>
          </cell>
        </row>
        <row r="444">
          <cell r="B444">
            <v>1000441</v>
          </cell>
          <cell r="C444" t="str">
            <v>Material Substituido Por 1000440</v>
          </cell>
          <cell r="D444" t="str">
            <v>UN</v>
          </cell>
          <cell r="E444">
            <v>0</v>
          </cell>
          <cell r="F444">
            <v>0</v>
          </cell>
        </row>
        <row r="445">
          <cell r="B445">
            <v>1000442</v>
          </cell>
          <cell r="C445" t="str">
            <v>Bloco Ceramico 14X19X39Cm</v>
          </cell>
          <cell r="D445" t="str">
            <v>UN</v>
          </cell>
          <cell r="E445">
            <v>0</v>
          </cell>
          <cell r="F445">
            <v>0</v>
          </cell>
        </row>
        <row r="446">
          <cell r="B446">
            <v>1000443</v>
          </cell>
          <cell r="C446" t="str">
            <v>Material Substituido Por 1000442</v>
          </cell>
          <cell r="D446" t="str">
            <v>UN</v>
          </cell>
          <cell r="E446">
            <v>0</v>
          </cell>
          <cell r="F446">
            <v>0</v>
          </cell>
        </row>
        <row r="447">
          <cell r="B447">
            <v>1000444</v>
          </cell>
          <cell r="C447" t="str">
            <v>Bloco Cerâmico 14X25,5X25,5Cm</v>
          </cell>
          <cell r="D447" t="str">
            <v>UN</v>
          </cell>
          <cell r="E447">
            <v>0</v>
          </cell>
          <cell r="F447">
            <v>0</v>
          </cell>
        </row>
        <row r="448">
          <cell r="B448">
            <v>1000445</v>
          </cell>
          <cell r="C448" t="str">
            <v>Bloco Cerâmico 19X25,5X25,5Cm</v>
          </cell>
          <cell r="D448" t="str">
            <v>UN</v>
          </cell>
          <cell r="E448">
            <v>0</v>
          </cell>
          <cell r="F448">
            <v>0</v>
          </cell>
        </row>
        <row r="449">
          <cell r="B449">
            <v>1000446</v>
          </cell>
          <cell r="C449" t="str">
            <v>Bloco Ceramico 9X19X19Cm</v>
          </cell>
          <cell r="D449" t="str">
            <v>UN</v>
          </cell>
          <cell r="E449">
            <v>0</v>
          </cell>
          <cell r="F449">
            <v>0</v>
          </cell>
        </row>
        <row r="450">
          <cell r="B450">
            <v>1000447</v>
          </cell>
          <cell r="C450" t="str">
            <v>Material Substituido Por 1000446</v>
          </cell>
          <cell r="D450" t="str">
            <v>UN</v>
          </cell>
          <cell r="E450">
            <v>0</v>
          </cell>
          <cell r="F450">
            <v>0</v>
          </cell>
        </row>
        <row r="451">
          <cell r="B451">
            <v>1000448</v>
          </cell>
          <cell r="C451" t="str">
            <v>Bloco Cerâmico 9X19X29Cm</v>
          </cell>
          <cell r="D451" t="str">
            <v>UN</v>
          </cell>
          <cell r="E451">
            <v>0</v>
          </cell>
          <cell r="F451">
            <v>0</v>
          </cell>
        </row>
        <row r="452">
          <cell r="B452">
            <v>1000449</v>
          </cell>
          <cell r="C452" t="str">
            <v>Material Duplicado - Utilizar 1000448</v>
          </cell>
          <cell r="D452" t="str">
            <v>UN</v>
          </cell>
          <cell r="E452">
            <v>0</v>
          </cell>
          <cell r="F452">
            <v>0</v>
          </cell>
        </row>
        <row r="453">
          <cell r="B453">
            <v>1000450</v>
          </cell>
          <cell r="C453" t="str">
            <v>Bloco Ceramico 9X19X39Cm</v>
          </cell>
          <cell r="D453" t="str">
            <v>UN</v>
          </cell>
          <cell r="E453">
            <v>0</v>
          </cell>
          <cell r="F453">
            <v>0</v>
          </cell>
        </row>
        <row r="454">
          <cell r="B454">
            <v>1000451</v>
          </cell>
          <cell r="C454" t="str">
            <v>Bloco Cerâmico 9X25,5X25,5Cm</v>
          </cell>
          <cell r="D454" t="str">
            <v>UN</v>
          </cell>
          <cell r="E454">
            <v>0</v>
          </cell>
          <cell r="F454">
            <v>0</v>
          </cell>
        </row>
        <row r="455">
          <cell r="B455">
            <v>1000452</v>
          </cell>
          <cell r="C455" t="str">
            <v>Bloco Concr Canaleta Int 14X19X39Cm</v>
          </cell>
          <cell r="D455" t="str">
            <v>UN</v>
          </cell>
          <cell r="E455">
            <v>0</v>
          </cell>
          <cell r="F455">
            <v>0</v>
          </cell>
        </row>
        <row r="456">
          <cell r="B456">
            <v>1000453</v>
          </cell>
          <cell r="C456" t="str">
            <v>Bloco Concr Canaleta Ved. 19X19X39Cm</v>
          </cell>
          <cell r="D456" t="str">
            <v>UN</v>
          </cell>
          <cell r="E456">
            <v>0</v>
          </cell>
          <cell r="F456">
            <v>0</v>
          </cell>
        </row>
        <row r="457">
          <cell r="B457">
            <v>1000454</v>
          </cell>
          <cell r="C457" t="str">
            <v>Bloco Concr Inteiro Ved. 06X19X39Cm</v>
          </cell>
          <cell r="D457" t="str">
            <v>UN</v>
          </cell>
          <cell r="E457">
            <v>0</v>
          </cell>
          <cell r="F457">
            <v>0</v>
          </cell>
        </row>
        <row r="458">
          <cell r="B458">
            <v>1000455</v>
          </cell>
          <cell r="C458" t="str">
            <v>Material Substituido Por 1002909</v>
          </cell>
          <cell r="D458" t="str">
            <v>UN</v>
          </cell>
          <cell r="E458">
            <v>0</v>
          </cell>
          <cell r="F458">
            <v>0</v>
          </cell>
        </row>
        <row r="459">
          <cell r="B459">
            <v>1000456</v>
          </cell>
          <cell r="C459" t="str">
            <v>Material Substituido Por 1002912</v>
          </cell>
          <cell r="D459" t="str">
            <v>UN</v>
          </cell>
          <cell r="E459">
            <v>0</v>
          </cell>
          <cell r="F459">
            <v>0</v>
          </cell>
        </row>
        <row r="460">
          <cell r="B460">
            <v>1000457</v>
          </cell>
          <cell r="C460" t="str">
            <v>Material Substituido Por 1002914</v>
          </cell>
          <cell r="D460" t="str">
            <v>UN</v>
          </cell>
          <cell r="E460">
            <v>0</v>
          </cell>
          <cell r="F460">
            <v>0</v>
          </cell>
        </row>
        <row r="461">
          <cell r="B461">
            <v>1000458</v>
          </cell>
          <cell r="C461" t="str">
            <v>Bloco Concr Meio Canaleta Ved 09X19X19Cm</v>
          </cell>
          <cell r="D461" t="str">
            <v>UN</v>
          </cell>
          <cell r="E461">
            <v>0</v>
          </cell>
          <cell r="F461">
            <v>0</v>
          </cell>
        </row>
        <row r="462">
          <cell r="B462">
            <v>1000459</v>
          </cell>
          <cell r="C462" t="str">
            <v>Bloco Concr Meio Canaleta Ved 14X19X19Cm</v>
          </cell>
          <cell r="D462" t="str">
            <v>UN</v>
          </cell>
          <cell r="E462">
            <v>0</v>
          </cell>
          <cell r="F462">
            <v>0</v>
          </cell>
        </row>
        <row r="463">
          <cell r="B463">
            <v>1000460</v>
          </cell>
          <cell r="C463" t="str">
            <v>Bloco Concr Meia Canaleta Ved 19X19X19Cm</v>
          </cell>
          <cell r="D463" t="str">
            <v>UN</v>
          </cell>
          <cell r="E463">
            <v>0</v>
          </cell>
          <cell r="F463">
            <v>0</v>
          </cell>
        </row>
        <row r="464">
          <cell r="B464">
            <v>1000461</v>
          </cell>
          <cell r="C464" t="str">
            <v>Bloco Concr Meio Eletr 09X19X19 Furo 4X2</v>
          </cell>
          <cell r="D464" t="str">
            <v>UN</v>
          </cell>
          <cell r="E464">
            <v>0</v>
          </cell>
          <cell r="F464">
            <v>0</v>
          </cell>
        </row>
        <row r="465">
          <cell r="B465">
            <v>1000462</v>
          </cell>
          <cell r="C465" t="str">
            <v>Bloco Concr Meio Eletr 14X19X19 Furo 4X2</v>
          </cell>
          <cell r="D465" t="str">
            <v>UN</v>
          </cell>
          <cell r="E465">
            <v>0</v>
          </cell>
          <cell r="F465">
            <v>0</v>
          </cell>
        </row>
        <row r="466">
          <cell r="B466">
            <v>1000463</v>
          </cell>
          <cell r="C466" t="str">
            <v>Bloco Concr Meio Ved 06X19X19Cm</v>
          </cell>
          <cell r="D466" t="str">
            <v>UN</v>
          </cell>
          <cell r="E466">
            <v>0</v>
          </cell>
          <cell r="F466">
            <v>0</v>
          </cell>
        </row>
        <row r="467">
          <cell r="B467">
            <v>1000464</v>
          </cell>
          <cell r="C467" t="str">
            <v>Bloco Concr Meio Ved 09X19X19Cm</v>
          </cell>
          <cell r="D467" t="str">
            <v>UN</v>
          </cell>
          <cell r="E467">
            <v>0</v>
          </cell>
          <cell r="F467">
            <v>0</v>
          </cell>
        </row>
        <row r="468">
          <cell r="B468">
            <v>1000465</v>
          </cell>
          <cell r="C468" t="str">
            <v>Bloco Concr Meio Ved 14X19X19Cm</v>
          </cell>
          <cell r="D468" t="str">
            <v>UN</v>
          </cell>
          <cell r="E468">
            <v>0</v>
          </cell>
          <cell r="F468">
            <v>0</v>
          </cell>
        </row>
        <row r="469">
          <cell r="B469">
            <v>1000466</v>
          </cell>
          <cell r="C469" t="str">
            <v>Bloco Concr Meio Ved 19X19X19Cm</v>
          </cell>
          <cell r="D469" t="str">
            <v>UN</v>
          </cell>
          <cell r="E469">
            <v>0</v>
          </cell>
          <cell r="F469">
            <v>0</v>
          </cell>
        </row>
        <row r="470">
          <cell r="B470">
            <v>1000467</v>
          </cell>
          <cell r="C470" t="str">
            <v>Bloco Vidro Inc Liso Fosc 19X19X8Cm</v>
          </cell>
          <cell r="D470" t="str">
            <v>UN</v>
          </cell>
          <cell r="E470">
            <v>0</v>
          </cell>
          <cell r="F470">
            <v>0</v>
          </cell>
        </row>
        <row r="471">
          <cell r="B471">
            <v>1000468</v>
          </cell>
          <cell r="C471" t="str">
            <v>Bloco Vidro Inc Ondulado19X19X8Cm</v>
          </cell>
          <cell r="D471" t="str">
            <v>UN</v>
          </cell>
          <cell r="E471">
            <v>0</v>
          </cell>
          <cell r="F471">
            <v>0</v>
          </cell>
        </row>
        <row r="472">
          <cell r="B472">
            <v>1000469</v>
          </cell>
          <cell r="C472" t="str">
            <v>Bóia 3/4" P/Caixa D'Água 5000L</v>
          </cell>
          <cell r="D472" t="str">
            <v>UN</v>
          </cell>
          <cell r="E472">
            <v>0</v>
          </cell>
          <cell r="F472">
            <v>0</v>
          </cell>
        </row>
        <row r="473">
          <cell r="B473">
            <v>1000470</v>
          </cell>
          <cell r="C473" t="str">
            <v>Bóia 3/4" P/Caixa D'Água 500L</v>
          </cell>
          <cell r="D473" t="str">
            <v>UN</v>
          </cell>
          <cell r="E473">
            <v>0</v>
          </cell>
          <cell r="F473">
            <v>0</v>
          </cell>
        </row>
        <row r="474">
          <cell r="B474">
            <v>1000471</v>
          </cell>
          <cell r="C474" t="str">
            <v>Braço Chuv Alum 30Cm Bc30Sa-Clodal</v>
          </cell>
          <cell r="D474" t="str">
            <v>UN</v>
          </cell>
          <cell r="E474">
            <v>0</v>
          </cell>
          <cell r="F474">
            <v>0</v>
          </cell>
        </row>
        <row r="475">
          <cell r="B475">
            <v>1000472</v>
          </cell>
          <cell r="C475" t="str">
            <v>Braço Chuv Alum 30Cm Bc40Sa-Clodal</v>
          </cell>
          <cell r="D475" t="str">
            <v>UN</v>
          </cell>
          <cell r="E475">
            <v>0</v>
          </cell>
          <cell r="F475">
            <v>0</v>
          </cell>
        </row>
        <row r="476">
          <cell r="B476">
            <v>1000473</v>
          </cell>
          <cell r="C476" t="str">
            <v>Braço Chuv Alum 30Cm Vad918Ywg-Esteves</v>
          </cell>
          <cell r="D476" t="str">
            <v>UN</v>
          </cell>
          <cell r="E476">
            <v>0</v>
          </cell>
          <cell r="F476">
            <v>0</v>
          </cell>
        </row>
        <row r="477">
          <cell r="B477">
            <v>1000474</v>
          </cell>
          <cell r="C477" t="str">
            <v>Braço Chuv Alum 40Cm Vad920Ywg-Esteves</v>
          </cell>
          <cell r="D477" t="str">
            <v>UN</v>
          </cell>
          <cell r="E477">
            <v>0</v>
          </cell>
          <cell r="F477">
            <v>0</v>
          </cell>
        </row>
        <row r="478">
          <cell r="B478">
            <v>1000475</v>
          </cell>
          <cell r="C478" t="str">
            <v>Broca Aço Cr. Van.5/8"</v>
          </cell>
          <cell r="D478" t="str">
            <v>UN</v>
          </cell>
          <cell r="E478">
            <v>0</v>
          </cell>
          <cell r="F478">
            <v>0</v>
          </cell>
        </row>
        <row r="479">
          <cell r="B479">
            <v>1000476</v>
          </cell>
          <cell r="C479" t="str">
            <v>Broca Aço Cr.Van.1"</v>
          </cell>
          <cell r="D479" t="str">
            <v>UN</v>
          </cell>
          <cell r="E479">
            <v>0</v>
          </cell>
          <cell r="F479">
            <v>0</v>
          </cell>
        </row>
        <row r="480">
          <cell r="B480">
            <v>1000477</v>
          </cell>
          <cell r="C480" t="str">
            <v>Broca Aço Cr.Van.1/2"</v>
          </cell>
          <cell r="D480" t="str">
            <v>UN</v>
          </cell>
          <cell r="E480">
            <v>0</v>
          </cell>
          <cell r="F480">
            <v>0</v>
          </cell>
        </row>
        <row r="481">
          <cell r="B481">
            <v>1000478</v>
          </cell>
          <cell r="C481" t="str">
            <v>Broca Aço Cr.Van.1/8"</v>
          </cell>
          <cell r="D481" t="str">
            <v>UN</v>
          </cell>
          <cell r="E481">
            <v>0</v>
          </cell>
          <cell r="F481">
            <v>0</v>
          </cell>
        </row>
        <row r="482">
          <cell r="B482">
            <v>1000479</v>
          </cell>
          <cell r="C482" t="str">
            <v>Broca Aço Cr.Van.3/16"</v>
          </cell>
          <cell r="D482" t="str">
            <v>UN</v>
          </cell>
          <cell r="E482">
            <v>0</v>
          </cell>
          <cell r="F482">
            <v>0</v>
          </cell>
        </row>
        <row r="483">
          <cell r="B483">
            <v>1000480</v>
          </cell>
          <cell r="C483" t="str">
            <v>Broca Aço Cr.Van.3/4"</v>
          </cell>
          <cell r="D483" t="str">
            <v>UN</v>
          </cell>
          <cell r="E483">
            <v>0</v>
          </cell>
          <cell r="F483">
            <v>0</v>
          </cell>
        </row>
        <row r="484">
          <cell r="B484">
            <v>1000481</v>
          </cell>
          <cell r="C484" t="str">
            <v>Broca Aço Cr.Van.3/8"</v>
          </cell>
          <cell r="D484" t="str">
            <v>UN</v>
          </cell>
          <cell r="E484">
            <v>0</v>
          </cell>
          <cell r="F484">
            <v>0</v>
          </cell>
        </row>
        <row r="485">
          <cell r="B485">
            <v>1000482</v>
          </cell>
          <cell r="C485" t="str">
            <v>Broca Aço Cr.Van.5/16"</v>
          </cell>
          <cell r="D485" t="str">
            <v>UN</v>
          </cell>
          <cell r="E485">
            <v>0</v>
          </cell>
          <cell r="F485">
            <v>0</v>
          </cell>
        </row>
        <row r="486">
          <cell r="B486">
            <v>1000483</v>
          </cell>
          <cell r="C486" t="str">
            <v>Broca Aço Cr.Van.7/8"</v>
          </cell>
          <cell r="D486" t="str">
            <v>UN</v>
          </cell>
          <cell r="E486">
            <v>0</v>
          </cell>
          <cell r="F486">
            <v>0</v>
          </cell>
        </row>
        <row r="487">
          <cell r="B487">
            <v>1000484</v>
          </cell>
          <cell r="C487" t="str">
            <v>Broca Em Aço Rápido 1"</v>
          </cell>
          <cell r="D487" t="str">
            <v>UN</v>
          </cell>
          <cell r="E487">
            <v>0</v>
          </cell>
          <cell r="F487">
            <v>0</v>
          </cell>
        </row>
        <row r="488">
          <cell r="B488">
            <v>1000485</v>
          </cell>
          <cell r="C488" t="str">
            <v>Broca Em Aço Rápido 1/2"</v>
          </cell>
          <cell r="D488" t="str">
            <v>UN</v>
          </cell>
          <cell r="E488">
            <v>0</v>
          </cell>
          <cell r="F488">
            <v>0</v>
          </cell>
        </row>
        <row r="489">
          <cell r="B489">
            <v>1000486</v>
          </cell>
          <cell r="C489" t="str">
            <v>Broca Em Aço Rápido 1/4"</v>
          </cell>
          <cell r="D489" t="str">
            <v>UN</v>
          </cell>
          <cell r="E489">
            <v>0</v>
          </cell>
          <cell r="F489">
            <v>0</v>
          </cell>
        </row>
        <row r="490">
          <cell r="B490">
            <v>1000487</v>
          </cell>
          <cell r="C490" t="str">
            <v>Broca Em Aço Rápido 1/8"</v>
          </cell>
          <cell r="D490" t="str">
            <v>UN</v>
          </cell>
          <cell r="E490">
            <v>0</v>
          </cell>
          <cell r="F490">
            <v>0</v>
          </cell>
        </row>
        <row r="491">
          <cell r="B491">
            <v>1000488</v>
          </cell>
          <cell r="C491" t="str">
            <v>Broca Em Aço Rápido 3/16"</v>
          </cell>
          <cell r="D491" t="str">
            <v>UN</v>
          </cell>
          <cell r="E491">
            <v>0</v>
          </cell>
          <cell r="F491">
            <v>0</v>
          </cell>
        </row>
        <row r="492">
          <cell r="B492">
            <v>1000489</v>
          </cell>
          <cell r="C492" t="str">
            <v>Broca Em Aço Rápido 3/4"</v>
          </cell>
          <cell r="D492" t="str">
            <v>UN</v>
          </cell>
          <cell r="E492">
            <v>0</v>
          </cell>
          <cell r="F492">
            <v>0</v>
          </cell>
        </row>
        <row r="493">
          <cell r="B493">
            <v>1000490</v>
          </cell>
          <cell r="C493" t="str">
            <v>Broca Em Aço Rápido 3/8"</v>
          </cell>
          <cell r="D493" t="str">
            <v>UN</v>
          </cell>
          <cell r="E493">
            <v>0</v>
          </cell>
          <cell r="F493">
            <v>0</v>
          </cell>
        </row>
        <row r="494">
          <cell r="B494">
            <v>1000491</v>
          </cell>
          <cell r="C494" t="str">
            <v>Broca Em Aço Rápido 5/16"</v>
          </cell>
          <cell r="D494" t="str">
            <v>UN</v>
          </cell>
          <cell r="E494">
            <v>0</v>
          </cell>
          <cell r="F494">
            <v>0</v>
          </cell>
        </row>
        <row r="495">
          <cell r="B495">
            <v>1000492</v>
          </cell>
          <cell r="C495" t="str">
            <v>Broca Em Aço Rápido 5/8"</v>
          </cell>
          <cell r="D495" t="str">
            <v>UN</v>
          </cell>
          <cell r="E495">
            <v>0</v>
          </cell>
          <cell r="F495">
            <v>0</v>
          </cell>
        </row>
        <row r="496">
          <cell r="B496">
            <v>1000493</v>
          </cell>
          <cell r="C496" t="str">
            <v>Broca Em Aço Rápido 7/8"</v>
          </cell>
          <cell r="D496" t="str">
            <v>UN</v>
          </cell>
          <cell r="E496">
            <v>0</v>
          </cell>
          <cell r="F496">
            <v>0</v>
          </cell>
        </row>
        <row r="497">
          <cell r="B497">
            <v>1000494</v>
          </cell>
          <cell r="C497" t="str">
            <v>Broca Longa 5/8Pol</v>
          </cell>
          <cell r="D497" t="str">
            <v>UN</v>
          </cell>
          <cell r="E497">
            <v>0</v>
          </cell>
          <cell r="F497">
            <v>0</v>
          </cell>
        </row>
        <row r="498">
          <cell r="B498">
            <v>1000495</v>
          </cell>
          <cell r="C498" t="str">
            <v>Broca P/Concreto 1/2Pol De Videa</v>
          </cell>
          <cell r="D498" t="str">
            <v>UN</v>
          </cell>
          <cell r="E498">
            <v>0</v>
          </cell>
          <cell r="F498">
            <v>0</v>
          </cell>
        </row>
        <row r="499">
          <cell r="B499">
            <v>1000496</v>
          </cell>
          <cell r="C499" t="str">
            <v>Broca P/Concreto 1/4Pol De Videa</v>
          </cell>
          <cell r="D499" t="str">
            <v>UN</v>
          </cell>
          <cell r="E499">
            <v>0</v>
          </cell>
          <cell r="F499">
            <v>0</v>
          </cell>
        </row>
        <row r="500">
          <cell r="B500">
            <v>1000497</v>
          </cell>
          <cell r="C500" t="str">
            <v>Broca P/Concreto 1/8Pol De Videa</v>
          </cell>
          <cell r="D500" t="str">
            <v>UN</v>
          </cell>
          <cell r="E500">
            <v>0</v>
          </cell>
          <cell r="F500">
            <v>0</v>
          </cell>
        </row>
        <row r="501">
          <cell r="B501">
            <v>1000498</v>
          </cell>
          <cell r="C501" t="str">
            <v>Broca P/Concreto 1Pol De Videa</v>
          </cell>
          <cell r="D501" t="str">
            <v>UN</v>
          </cell>
          <cell r="E501">
            <v>0</v>
          </cell>
          <cell r="F501">
            <v>0</v>
          </cell>
        </row>
        <row r="502">
          <cell r="B502">
            <v>1000499</v>
          </cell>
          <cell r="C502" t="str">
            <v>Broca P/Concreto 3/16Pol De Videa</v>
          </cell>
          <cell r="D502" t="str">
            <v>UN</v>
          </cell>
          <cell r="E502">
            <v>0</v>
          </cell>
          <cell r="F502">
            <v>0</v>
          </cell>
        </row>
        <row r="503">
          <cell r="B503">
            <v>1000500</v>
          </cell>
          <cell r="C503" t="str">
            <v>Broca P/Concreto 3/4Pol De Videa</v>
          </cell>
          <cell r="D503" t="str">
            <v>UN</v>
          </cell>
          <cell r="E503">
            <v>0</v>
          </cell>
          <cell r="F503">
            <v>0</v>
          </cell>
        </row>
        <row r="504">
          <cell r="B504">
            <v>1000501</v>
          </cell>
          <cell r="C504" t="str">
            <v>Broca P/Concreto 3/8Pol De Videa</v>
          </cell>
          <cell r="D504" t="str">
            <v>UN</v>
          </cell>
          <cell r="E504">
            <v>0</v>
          </cell>
          <cell r="F504">
            <v>0</v>
          </cell>
        </row>
        <row r="505">
          <cell r="B505">
            <v>1000502</v>
          </cell>
          <cell r="C505" t="str">
            <v>Broca P/Concreto 5/16Pol De Videa</v>
          </cell>
          <cell r="D505" t="str">
            <v>UN</v>
          </cell>
          <cell r="E505">
            <v>0</v>
          </cell>
          <cell r="F505">
            <v>0</v>
          </cell>
        </row>
        <row r="506">
          <cell r="B506">
            <v>1000503</v>
          </cell>
          <cell r="C506" t="str">
            <v>Broca P/Concreto 5/8Pol De Videa</v>
          </cell>
          <cell r="D506" t="str">
            <v>UN</v>
          </cell>
          <cell r="E506">
            <v>0</v>
          </cell>
          <cell r="F506">
            <v>0</v>
          </cell>
        </row>
        <row r="507">
          <cell r="B507">
            <v>1000504</v>
          </cell>
          <cell r="C507" t="str">
            <v>Broca P/Concreto 7/8Pol De Videa</v>
          </cell>
          <cell r="D507" t="str">
            <v>UN</v>
          </cell>
          <cell r="E507">
            <v>0</v>
          </cell>
          <cell r="F507">
            <v>0</v>
          </cell>
        </row>
        <row r="508">
          <cell r="B508">
            <v>1000505</v>
          </cell>
          <cell r="C508" t="str">
            <v>Broca Sds Plus 1/4" Aço Cr.Van.</v>
          </cell>
          <cell r="D508" t="str">
            <v>UN</v>
          </cell>
          <cell r="E508">
            <v>0</v>
          </cell>
          <cell r="F508">
            <v>0</v>
          </cell>
        </row>
        <row r="509">
          <cell r="B509">
            <v>1000506</v>
          </cell>
          <cell r="C509" t="str">
            <v>Bucha 12X95Mm C/Parafuso Kd3-Togless</v>
          </cell>
          <cell r="D509" t="str">
            <v>KI</v>
          </cell>
          <cell r="E509">
            <v>0</v>
          </cell>
          <cell r="F509">
            <v>0</v>
          </cell>
        </row>
        <row r="510">
          <cell r="B510">
            <v>1000507</v>
          </cell>
          <cell r="C510" t="str">
            <v>Bucha De Parede 8X40Mm S8-Fischer</v>
          </cell>
          <cell r="D510" t="str">
            <v>KI</v>
          </cell>
          <cell r="E510">
            <v>0</v>
          </cell>
          <cell r="F510">
            <v>0</v>
          </cell>
        </row>
        <row r="511">
          <cell r="B511">
            <v>1000508</v>
          </cell>
          <cell r="C511" t="str">
            <v>Bucha Hud M10 10X50 C/200 331618-Hilti</v>
          </cell>
          <cell r="D511" t="str">
            <v>KI</v>
          </cell>
          <cell r="E511">
            <v>0</v>
          </cell>
          <cell r="F511">
            <v>0</v>
          </cell>
        </row>
        <row r="512">
          <cell r="B512">
            <v>1000509</v>
          </cell>
          <cell r="C512" t="str">
            <v>Bucha Parede 10X50Mm S10-Fischer</v>
          </cell>
          <cell r="D512" t="str">
            <v>KI</v>
          </cell>
          <cell r="E512">
            <v>0</v>
          </cell>
          <cell r="F512">
            <v>0</v>
          </cell>
        </row>
        <row r="513">
          <cell r="B513">
            <v>1000510</v>
          </cell>
          <cell r="C513" t="str">
            <v>Bucha Parede 6X30Mm S6-Fischer</v>
          </cell>
          <cell r="D513" t="str">
            <v>KI</v>
          </cell>
          <cell r="E513">
            <v>0</v>
          </cell>
          <cell r="F513">
            <v>0</v>
          </cell>
        </row>
        <row r="514">
          <cell r="B514">
            <v>1000511</v>
          </cell>
          <cell r="C514" t="str">
            <v>Bucha Hud M8 8X40 C/400 331617-Hilti</v>
          </cell>
          <cell r="D514" t="str">
            <v>KI</v>
          </cell>
          <cell r="E514">
            <v>0</v>
          </cell>
          <cell r="F514">
            <v>0</v>
          </cell>
        </row>
        <row r="515">
          <cell r="B515">
            <v>1000512</v>
          </cell>
          <cell r="C515" t="str">
            <v>Bucha Reducao Pvc Marrom Curta 50Mmx40Mm</v>
          </cell>
          <cell r="D515" t="str">
            <v>UN</v>
          </cell>
          <cell r="E515">
            <v>0</v>
          </cell>
          <cell r="F515">
            <v>0</v>
          </cell>
        </row>
        <row r="516">
          <cell r="B516">
            <v>1000513</v>
          </cell>
          <cell r="C516" t="str">
            <v>Bucha Reducao Pvc Marrom Curta 40Mmx32Mm</v>
          </cell>
          <cell r="D516" t="str">
            <v>UN</v>
          </cell>
          <cell r="E516">
            <v>0</v>
          </cell>
          <cell r="F516">
            <v>0</v>
          </cell>
        </row>
        <row r="517">
          <cell r="B517">
            <v>1000514</v>
          </cell>
          <cell r="C517" t="str">
            <v>Bucha Reducao Pvc Marrom Curta110Mmx85Mm</v>
          </cell>
          <cell r="D517" t="str">
            <v>UN</v>
          </cell>
          <cell r="E517">
            <v>0</v>
          </cell>
          <cell r="F517">
            <v>0</v>
          </cell>
        </row>
        <row r="518">
          <cell r="B518">
            <v>1000515</v>
          </cell>
          <cell r="C518" t="str">
            <v>Bucha Reducao Pvc Marrom Curta 32Mmx25Mm</v>
          </cell>
          <cell r="D518" t="str">
            <v>UN</v>
          </cell>
          <cell r="E518">
            <v>0</v>
          </cell>
          <cell r="F518">
            <v>0</v>
          </cell>
        </row>
        <row r="519">
          <cell r="B519">
            <v>1000516</v>
          </cell>
          <cell r="C519" t="str">
            <v>Bucha Reducao Pvc Marrom Longa 85Mmx60Mm</v>
          </cell>
          <cell r="D519" t="str">
            <v>UN</v>
          </cell>
          <cell r="E519">
            <v>0</v>
          </cell>
          <cell r="F519">
            <v>0</v>
          </cell>
        </row>
        <row r="520">
          <cell r="B520">
            <v>1000517</v>
          </cell>
          <cell r="C520" t="str">
            <v>Bucha Reducao Pvc Marrom Curta 25Mmx20Mm</v>
          </cell>
          <cell r="D520" t="str">
            <v>UN</v>
          </cell>
          <cell r="E520">
            <v>0</v>
          </cell>
          <cell r="F520">
            <v>0</v>
          </cell>
        </row>
        <row r="521">
          <cell r="B521">
            <v>1000518</v>
          </cell>
          <cell r="C521" t="str">
            <v>Bucha Reducao Pvc Marrom Curta 60Mmx50Mm</v>
          </cell>
          <cell r="D521" t="str">
            <v>UN</v>
          </cell>
          <cell r="E521">
            <v>0</v>
          </cell>
          <cell r="F521">
            <v>0</v>
          </cell>
        </row>
        <row r="522">
          <cell r="B522">
            <v>1000519</v>
          </cell>
          <cell r="C522" t="str">
            <v>Bucha Reducao Pvc C/Rosca 3/4X1/2</v>
          </cell>
          <cell r="D522" t="str">
            <v>UN</v>
          </cell>
          <cell r="E522">
            <v>0</v>
          </cell>
          <cell r="F522">
            <v>0</v>
          </cell>
        </row>
        <row r="523">
          <cell r="B523">
            <v>1000520</v>
          </cell>
          <cell r="C523" t="str">
            <v>Anel De Borracha Pvc Marrom Dn200</v>
          </cell>
          <cell r="D523" t="str">
            <v>UN</v>
          </cell>
          <cell r="E523">
            <v>0</v>
          </cell>
          <cell r="F523">
            <v>0</v>
          </cell>
        </row>
        <row r="524">
          <cell r="B524">
            <v>1000521</v>
          </cell>
          <cell r="C524" t="str">
            <v>Bucha Reducao Pvc Marrom Curta 85Mmx75Mm</v>
          </cell>
          <cell r="D524" t="str">
            <v>UN</v>
          </cell>
          <cell r="E524">
            <v>0</v>
          </cell>
          <cell r="F524">
            <v>0</v>
          </cell>
        </row>
        <row r="525">
          <cell r="B525">
            <v>1000522</v>
          </cell>
          <cell r="C525" t="str">
            <v>Bucha Reducao Pvc Sold Curta 40Mmx32Mm</v>
          </cell>
          <cell r="D525" t="str">
            <v>UN</v>
          </cell>
          <cell r="E525">
            <v>0</v>
          </cell>
          <cell r="F525">
            <v>0</v>
          </cell>
        </row>
        <row r="526">
          <cell r="B526">
            <v>1000523</v>
          </cell>
          <cell r="C526" t="str">
            <v>Bucha Reducao Pvc C/Rosca 4X3</v>
          </cell>
          <cell r="D526" t="str">
            <v>UN</v>
          </cell>
          <cell r="E526">
            <v>0</v>
          </cell>
          <cell r="F526">
            <v>0</v>
          </cell>
        </row>
        <row r="527">
          <cell r="B527">
            <v>1000524</v>
          </cell>
          <cell r="C527" t="str">
            <v>Mat. Bloq-Buc Red.Ag Fria Pvc 50X40 Marr</v>
          </cell>
          <cell r="D527" t="str">
            <v>UN</v>
          </cell>
          <cell r="E527">
            <v>0</v>
          </cell>
          <cell r="F527">
            <v>0</v>
          </cell>
        </row>
        <row r="528">
          <cell r="B528">
            <v>1000525</v>
          </cell>
          <cell r="C528" t="str">
            <v>Bucha Reducao Pvc Sold Curta 60Mmx50Mm</v>
          </cell>
          <cell r="D528" t="str">
            <v>UN</v>
          </cell>
          <cell r="E528">
            <v>0</v>
          </cell>
          <cell r="F528">
            <v>0</v>
          </cell>
        </row>
        <row r="529">
          <cell r="B529">
            <v>1000526</v>
          </cell>
          <cell r="C529" t="str">
            <v>Mat. Bloq-Buc Red.Ag Fria Pvc 75X20 Mar</v>
          </cell>
          <cell r="D529" t="str">
            <v>UN</v>
          </cell>
          <cell r="E529">
            <v>0</v>
          </cell>
          <cell r="F529">
            <v>0</v>
          </cell>
        </row>
        <row r="530">
          <cell r="B530">
            <v>1000527</v>
          </cell>
          <cell r="C530" t="str">
            <v>Bucha Reducao Pvc Marrom Curta 75Mmx60Mm</v>
          </cell>
          <cell r="D530" t="str">
            <v>UN</v>
          </cell>
          <cell r="E530">
            <v>0</v>
          </cell>
          <cell r="F530">
            <v>0</v>
          </cell>
        </row>
        <row r="531">
          <cell r="B531">
            <v>1000528</v>
          </cell>
          <cell r="C531" t="str">
            <v>Bucha Reducao Pvc Sold Curta 85Mmx75Mm</v>
          </cell>
          <cell r="D531" t="str">
            <v>UN</v>
          </cell>
          <cell r="E531">
            <v>0</v>
          </cell>
          <cell r="F531">
            <v>0</v>
          </cell>
        </row>
        <row r="532">
          <cell r="B532">
            <v>1000529</v>
          </cell>
          <cell r="C532" t="str">
            <v>Reducao Excentr. Pvc Esgoto 100X 50Mm</v>
          </cell>
          <cell r="D532" t="str">
            <v>UN</v>
          </cell>
          <cell r="E532">
            <v>0</v>
          </cell>
          <cell r="F532">
            <v>0</v>
          </cell>
        </row>
        <row r="533">
          <cell r="B533">
            <v>1000530</v>
          </cell>
          <cell r="C533" t="str">
            <v>Reducao Excentr. Pvc Esgoto 100X 75Mm</v>
          </cell>
          <cell r="D533" t="str">
            <v>UN</v>
          </cell>
          <cell r="E533">
            <v>0</v>
          </cell>
          <cell r="F533">
            <v>0</v>
          </cell>
        </row>
        <row r="534">
          <cell r="B534">
            <v>1000531</v>
          </cell>
          <cell r="C534" t="str">
            <v>Reducao Excentr. Pvc Esgoto 150X100Mm</v>
          </cell>
          <cell r="D534" t="str">
            <v>UN</v>
          </cell>
          <cell r="E534">
            <v>0</v>
          </cell>
          <cell r="F534">
            <v>0</v>
          </cell>
        </row>
        <row r="535">
          <cell r="B535">
            <v>1000532</v>
          </cell>
          <cell r="C535" t="str">
            <v>Reducao Excentr Pvc Esgoto 150X100Mm</v>
          </cell>
          <cell r="D535" t="str">
            <v>UN</v>
          </cell>
          <cell r="E535">
            <v>0</v>
          </cell>
          <cell r="F535">
            <v>0</v>
          </cell>
        </row>
        <row r="536">
          <cell r="B536">
            <v>1000533</v>
          </cell>
          <cell r="C536" t="str">
            <v>Bucha Redução Pvc Esgoto 50X40Mm Cb</v>
          </cell>
          <cell r="D536" t="str">
            <v>UN</v>
          </cell>
          <cell r="E536">
            <v>0</v>
          </cell>
          <cell r="F536">
            <v>0</v>
          </cell>
        </row>
        <row r="537">
          <cell r="B537">
            <v>1000534</v>
          </cell>
          <cell r="C537" t="str">
            <v>Reducao Excentr. Pvc Esgoto 75X 50Mm</v>
          </cell>
          <cell r="D537" t="str">
            <v>UN</v>
          </cell>
          <cell r="E537">
            <v>0</v>
          </cell>
          <cell r="F537">
            <v>0</v>
          </cell>
        </row>
        <row r="538">
          <cell r="B538">
            <v>1000535</v>
          </cell>
          <cell r="C538" t="str">
            <v>Cabide Cerâm Amêndoa A68078-Deca</v>
          </cell>
          <cell r="D538" t="str">
            <v>UN</v>
          </cell>
          <cell r="E538">
            <v>0</v>
          </cell>
          <cell r="F538">
            <v>0</v>
          </cell>
        </row>
        <row r="539">
          <cell r="B539">
            <v>1000536</v>
          </cell>
          <cell r="C539" t="str">
            <v>Cabide Cerâm Bege Castor A68083-Deca</v>
          </cell>
          <cell r="D539" t="str">
            <v>UN</v>
          </cell>
          <cell r="E539">
            <v>0</v>
          </cell>
          <cell r="F539">
            <v>0</v>
          </cell>
        </row>
        <row r="540">
          <cell r="B540">
            <v>1000537</v>
          </cell>
          <cell r="C540" t="str">
            <v>Cabide Cerâm Bege Saara A68068-Deca</v>
          </cell>
          <cell r="D540" t="str">
            <v>UN</v>
          </cell>
          <cell r="E540">
            <v>0</v>
          </cell>
          <cell r="F540">
            <v>0</v>
          </cell>
        </row>
        <row r="541">
          <cell r="B541">
            <v>1000538</v>
          </cell>
          <cell r="C541" t="str">
            <v>Cabide Cerâm Branco A68017-Deca</v>
          </cell>
          <cell r="D541" t="str">
            <v>UN</v>
          </cell>
          <cell r="E541">
            <v>0</v>
          </cell>
          <cell r="F541">
            <v>0</v>
          </cell>
        </row>
        <row r="542">
          <cell r="B542">
            <v>1000539</v>
          </cell>
          <cell r="C542" t="str">
            <v>Cabide Cerâm Caramelo A68023-Deca</v>
          </cell>
          <cell r="D542" t="str">
            <v>UN</v>
          </cell>
          <cell r="E542">
            <v>0</v>
          </cell>
          <cell r="F542">
            <v>0</v>
          </cell>
        </row>
        <row r="543">
          <cell r="B543">
            <v>1000540</v>
          </cell>
          <cell r="C543" t="str">
            <v>Cabide Cerâm Cinza Real A68087-Deca</v>
          </cell>
          <cell r="D543" t="str">
            <v>UN</v>
          </cell>
          <cell r="E543">
            <v>0</v>
          </cell>
          <cell r="F543">
            <v>0</v>
          </cell>
        </row>
        <row r="544">
          <cell r="B544">
            <v>1000541</v>
          </cell>
          <cell r="C544" t="str">
            <v>Cabide Cerâm Cinza Vip A68090-Deca</v>
          </cell>
          <cell r="D544" t="str">
            <v>UN</v>
          </cell>
          <cell r="E544">
            <v>0</v>
          </cell>
          <cell r="F544">
            <v>0</v>
          </cell>
        </row>
        <row r="545">
          <cell r="B545">
            <v>1000542</v>
          </cell>
          <cell r="C545" t="str">
            <v>Cabide Cerâm Creme A68037-Deca</v>
          </cell>
          <cell r="D545" t="str">
            <v>UN</v>
          </cell>
          <cell r="E545">
            <v>0</v>
          </cell>
          <cell r="F545">
            <v>0</v>
          </cell>
        </row>
        <row r="546">
          <cell r="B546">
            <v>1000543</v>
          </cell>
          <cell r="C546" t="str">
            <v>Cabide Cerâm Rosa Floral A68089-Deca</v>
          </cell>
          <cell r="D546" t="str">
            <v>UN</v>
          </cell>
          <cell r="E546">
            <v>0</v>
          </cell>
          <cell r="F546">
            <v>0</v>
          </cell>
        </row>
        <row r="547">
          <cell r="B547">
            <v>1000544</v>
          </cell>
          <cell r="C547" t="str">
            <v>Cabide Cerâm Verde Malva A68060-Deca</v>
          </cell>
          <cell r="D547" t="str">
            <v>UN</v>
          </cell>
          <cell r="E547">
            <v>0</v>
          </cell>
          <cell r="F547">
            <v>0</v>
          </cell>
        </row>
        <row r="548">
          <cell r="B548">
            <v>1000545</v>
          </cell>
          <cell r="C548" t="str">
            <v>Cabo Flexivel 1Kv 2X1,5Mm2</v>
          </cell>
          <cell r="D548" t="str">
            <v>M</v>
          </cell>
          <cell r="E548">
            <v>0</v>
          </cell>
          <cell r="F548">
            <v>0</v>
          </cell>
        </row>
        <row r="549">
          <cell r="B549">
            <v>1000546</v>
          </cell>
          <cell r="C549" t="str">
            <v>Cabo Flexivel 1Kv 2X10Mm2</v>
          </cell>
          <cell r="D549" t="str">
            <v>M</v>
          </cell>
          <cell r="E549">
            <v>0</v>
          </cell>
          <cell r="F549">
            <v>0</v>
          </cell>
        </row>
        <row r="550">
          <cell r="B550">
            <v>1000547</v>
          </cell>
          <cell r="C550" t="str">
            <v>Cabo Flexivel 1Kv 2X120Mm2</v>
          </cell>
          <cell r="D550" t="str">
            <v>M</v>
          </cell>
          <cell r="E550">
            <v>0</v>
          </cell>
          <cell r="F550">
            <v>0</v>
          </cell>
        </row>
        <row r="551">
          <cell r="B551">
            <v>1000548</v>
          </cell>
          <cell r="C551" t="str">
            <v>Cabo Flexivel 1Kv 2X150Mm2</v>
          </cell>
          <cell r="D551" t="str">
            <v>M</v>
          </cell>
          <cell r="E551">
            <v>0</v>
          </cell>
          <cell r="F551">
            <v>0</v>
          </cell>
        </row>
        <row r="552">
          <cell r="B552">
            <v>1000549</v>
          </cell>
          <cell r="C552" t="str">
            <v>Cabo Flexivel 1Kv 2X16Mm2</v>
          </cell>
          <cell r="D552" t="str">
            <v>M</v>
          </cell>
          <cell r="E552">
            <v>0</v>
          </cell>
          <cell r="F552">
            <v>0</v>
          </cell>
        </row>
        <row r="553">
          <cell r="B553">
            <v>1000550</v>
          </cell>
          <cell r="C553" t="str">
            <v>Cabo Flexivel 1Kv 2X185Mm2</v>
          </cell>
          <cell r="D553" t="str">
            <v>M</v>
          </cell>
          <cell r="E553">
            <v>0</v>
          </cell>
          <cell r="F553">
            <v>0</v>
          </cell>
        </row>
        <row r="554">
          <cell r="B554">
            <v>1000551</v>
          </cell>
          <cell r="C554" t="str">
            <v>Cabo Flexivel 1Kv 2X2,5Mm2</v>
          </cell>
          <cell r="D554" t="str">
            <v>M</v>
          </cell>
          <cell r="E554">
            <v>0</v>
          </cell>
          <cell r="F554">
            <v>0</v>
          </cell>
        </row>
        <row r="555">
          <cell r="B555">
            <v>1000552</v>
          </cell>
          <cell r="C555" t="str">
            <v>Cabo Flexivel 1Kv 2X240Mm2</v>
          </cell>
          <cell r="D555" t="str">
            <v>M</v>
          </cell>
          <cell r="E555">
            <v>0</v>
          </cell>
          <cell r="F555">
            <v>0</v>
          </cell>
        </row>
        <row r="556">
          <cell r="B556">
            <v>1000553</v>
          </cell>
          <cell r="C556" t="str">
            <v>Cabo Flexivel 1Kv 2X25Mm2</v>
          </cell>
          <cell r="D556" t="str">
            <v>M</v>
          </cell>
          <cell r="E556">
            <v>0</v>
          </cell>
          <cell r="F556">
            <v>0</v>
          </cell>
        </row>
        <row r="557">
          <cell r="B557">
            <v>1000554</v>
          </cell>
          <cell r="C557" t="str">
            <v>Cabo Flexivel 1Kv 2X35Mm2</v>
          </cell>
          <cell r="D557" t="str">
            <v>M</v>
          </cell>
          <cell r="E557">
            <v>0</v>
          </cell>
          <cell r="F557">
            <v>0</v>
          </cell>
        </row>
        <row r="558">
          <cell r="B558">
            <v>1000555</v>
          </cell>
          <cell r="C558" t="str">
            <v>Cabo Flexivel 1Kv 2X4,0Mm2</v>
          </cell>
          <cell r="D558" t="str">
            <v>M</v>
          </cell>
          <cell r="E558">
            <v>0</v>
          </cell>
          <cell r="F558">
            <v>0</v>
          </cell>
        </row>
        <row r="559">
          <cell r="B559">
            <v>1000556</v>
          </cell>
          <cell r="C559" t="str">
            <v>Cabo Flexivel 1Kv 2X50Mm2</v>
          </cell>
          <cell r="D559" t="str">
            <v>M</v>
          </cell>
          <cell r="E559">
            <v>0</v>
          </cell>
          <cell r="F559">
            <v>0</v>
          </cell>
        </row>
        <row r="560">
          <cell r="B560">
            <v>1000557</v>
          </cell>
          <cell r="C560" t="str">
            <v>Cabo Flexivel 1Kv 2X6,0Mm2</v>
          </cell>
          <cell r="D560" t="str">
            <v>M</v>
          </cell>
          <cell r="E560">
            <v>0</v>
          </cell>
          <cell r="F560">
            <v>0</v>
          </cell>
        </row>
        <row r="561">
          <cell r="B561">
            <v>1000558</v>
          </cell>
          <cell r="C561" t="str">
            <v>Cabo Flexivel 1Kv 2X70Mm2</v>
          </cell>
          <cell r="D561" t="str">
            <v>M</v>
          </cell>
          <cell r="E561">
            <v>0</v>
          </cell>
          <cell r="F561">
            <v>0</v>
          </cell>
        </row>
        <row r="562">
          <cell r="B562">
            <v>1000559</v>
          </cell>
          <cell r="C562" t="str">
            <v>Cabo Flexivel 1Kv 2X95Mm2</v>
          </cell>
          <cell r="D562" t="str">
            <v>M</v>
          </cell>
          <cell r="E562">
            <v>0</v>
          </cell>
          <cell r="F562">
            <v>0</v>
          </cell>
        </row>
        <row r="563">
          <cell r="B563">
            <v>1000560</v>
          </cell>
          <cell r="C563" t="str">
            <v>Cabo Flexivel 1Kv 3X1,5Mm2</v>
          </cell>
          <cell r="D563" t="str">
            <v>M</v>
          </cell>
          <cell r="E563">
            <v>0</v>
          </cell>
          <cell r="F563">
            <v>0</v>
          </cell>
        </row>
        <row r="564">
          <cell r="B564">
            <v>1000561</v>
          </cell>
          <cell r="C564" t="str">
            <v>Cabo Flexivel 1Kv 3X10Mm2</v>
          </cell>
          <cell r="D564" t="str">
            <v>M</v>
          </cell>
          <cell r="E564">
            <v>0</v>
          </cell>
          <cell r="F564">
            <v>0</v>
          </cell>
        </row>
        <row r="565">
          <cell r="B565">
            <v>1000562</v>
          </cell>
          <cell r="C565" t="str">
            <v>Material Duplicado - Utilizar 1000563</v>
          </cell>
          <cell r="D565" t="str">
            <v>M</v>
          </cell>
          <cell r="E565">
            <v>0</v>
          </cell>
          <cell r="F565">
            <v>0</v>
          </cell>
        </row>
        <row r="566">
          <cell r="B566">
            <v>1000563</v>
          </cell>
          <cell r="C566" t="str">
            <v>Cabo Flexivel 1Kv 3X120Mm2</v>
          </cell>
          <cell r="D566" t="str">
            <v>M</v>
          </cell>
          <cell r="E566">
            <v>0</v>
          </cell>
          <cell r="F566">
            <v>0</v>
          </cell>
        </row>
        <row r="567">
          <cell r="B567">
            <v>1000564</v>
          </cell>
          <cell r="C567" t="str">
            <v>Material Duplicado - Utilizar 1000564</v>
          </cell>
          <cell r="D567" t="str">
            <v>M</v>
          </cell>
          <cell r="E567">
            <v>0</v>
          </cell>
          <cell r="F567">
            <v>0</v>
          </cell>
        </row>
        <row r="568">
          <cell r="B568">
            <v>1000565</v>
          </cell>
          <cell r="C568" t="str">
            <v>Cabo Flexivel 1Kv 3X150Mm2</v>
          </cell>
          <cell r="D568" t="str">
            <v>M</v>
          </cell>
          <cell r="E568">
            <v>0</v>
          </cell>
          <cell r="F568">
            <v>0</v>
          </cell>
        </row>
        <row r="569">
          <cell r="B569">
            <v>1000566</v>
          </cell>
          <cell r="C569" t="str">
            <v>Cabo Flexivel 1Kv 3X16Mm2</v>
          </cell>
          <cell r="D569" t="str">
            <v>M</v>
          </cell>
          <cell r="E569">
            <v>0</v>
          </cell>
          <cell r="F569">
            <v>0</v>
          </cell>
        </row>
        <row r="570">
          <cell r="B570">
            <v>1000567</v>
          </cell>
          <cell r="C570" t="str">
            <v>Material Duplicado - Utilizar 1000566</v>
          </cell>
          <cell r="D570" t="str">
            <v>M</v>
          </cell>
          <cell r="E570">
            <v>0</v>
          </cell>
          <cell r="F570">
            <v>0</v>
          </cell>
        </row>
        <row r="571">
          <cell r="B571">
            <v>1000568</v>
          </cell>
          <cell r="C571" t="str">
            <v>Material Duplicado - Utilizar 1000569</v>
          </cell>
          <cell r="D571" t="str">
            <v>M</v>
          </cell>
          <cell r="E571">
            <v>0</v>
          </cell>
          <cell r="F571">
            <v>0</v>
          </cell>
        </row>
        <row r="572">
          <cell r="B572">
            <v>1000569</v>
          </cell>
          <cell r="C572" t="str">
            <v>Cabo Flexivel 1Kv 3X185Mm2</v>
          </cell>
          <cell r="D572" t="str">
            <v>M</v>
          </cell>
          <cell r="E572">
            <v>0</v>
          </cell>
          <cell r="F572">
            <v>0</v>
          </cell>
        </row>
        <row r="573">
          <cell r="B573">
            <v>1000570</v>
          </cell>
          <cell r="C573" t="str">
            <v>Cabo Flexivel 1Kv 3X2,5Mm2</v>
          </cell>
          <cell r="D573" t="str">
            <v>M</v>
          </cell>
          <cell r="E573">
            <v>0</v>
          </cell>
          <cell r="F573">
            <v>0</v>
          </cell>
        </row>
        <row r="574">
          <cell r="B574">
            <v>1000571</v>
          </cell>
          <cell r="C574" t="str">
            <v>Material Duplicado - Utilizar 1000572</v>
          </cell>
          <cell r="D574" t="str">
            <v>M</v>
          </cell>
          <cell r="E574">
            <v>0</v>
          </cell>
          <cell r="F574">
            <v>0</v>
          </cell>
        </row>
        <row r="575">
          <cell r="B575">
            <v>1000572</v>
          </cell>
          <cell r="C575" t="str">
            <v>Cabo Flexivel 1Kv 3X240Mm2</v>
          </cell>
          <cell r="D575" t="str">
            <v>M</v>
          </cell>
          <cell r="E575">
            <v>0</v>
          </cell>
          <cell r="F575">
            <v>0</v>
          </cell>
        </row>
        <row r="576">
          <cell r="B576">
            <v>1000573</v>
          </cell>
          <cell r="C576" t="str">
            <v>Material Duplicado - Utilizar 1000574</v>
          </cell>
          <cell r="D576" t="str">
            <v>M</v>
          </cell>
          <cell r="E576">
            <v>0</v>
          </cell>
          <cell r="F576">
            <v>0</v>
          </cell>
        </row>
        <row r="577">
          <cell r="B577">
            <v>1000574</v>
          </cell>
          <cell r="C577" t="str">
            <v>Cabo Flexivel 1Kv 3X25Mm2</v>
          </cell>
          <cell r="D577" t="str">
            <v>M</v>
          </cell>
          <cell r="E577">
            <v>0</v>
          </cell>
          <cell r="F577">
            <v>0</v>
          </cell>
        </row>
        <row r="578">
          <cell r="B578">
            <v>1000575</v>
          </cell>
          <cell r="C578" t="str">
            <v>Cabo Flexivel 1Kv 3X300Mm2</v>
          </cell>
          <cell r="D578" t="str">
            <v>M</v>
          </cell>
          <cell r="E578">
            <v>0</v>
          </cell>
          <cell r="F578">
            <v>0</v>
          </cell>
        </row>
        <row r="579">
          <cell r="B579">
            <v>1000576</v>
          </cell>
          <cell r="C579" t="str">
            <v>Cabo Flexivel 1Kv 3X35Mm2</v>
          </cell>
          <cell r="D579" t="str">
            <v>M</v>
          </cell>
          <cell r="E579">
            <v>0</v>
          </cell>
          <cell r="F579">
            <v>0</v>
          </cell>
        </row>
        <row r="580">
          <cell r="B580">
            <v>1000577</v>
          </cell>
          <cell r="C580" t="str">
            <v>Material Duplicado - Utilizar 1000576</v>
          </cell>
          <cell r="D580" t="str">
            <v>M</v>
          </cell>
          <cell r="E580">
            <v>0</v>
          </cell>
          <cell r="F580">
            <v>0</v>
          </cell>
        </row>
        <row r="581">
          <cell r="B581">
            <v>1000578</v>
          </cell>
          <cell r="C581" t="str">
            <v>Cabo Flexivel 1Kv 3X400Mm2</v>
          </cell>
          <cell r="D581" t="str">
            <v>M</v>
          </cell>
          <cell r="E581">
            <v>0</v>
          </cell>
          <cell r="F581">
            <v>0</v>
          </cell>
        </row>
        <row r="582">
          <cell r="B582">
            <v>1000579</v>
          </cell>
          <cell r="C582" t="str">
            <v>Material Duplicado - Utilizar 1000693</v>
          </cell>
          <cell r="D582" t="str">
            <v>M</v>
          </cell>
          <cell r="E582">
            <v>0</v>
          </cell>
          <cell r="F582">
            <v>0</v>
          </cell>
        </row>
        <row r="583">
          <cell r="B583">
            <v>1000580</v>
          </cell>
          <cell r="C583" t="str">
            <v>Cabo Flexivel 1Kv 3X500Mm2</v>
          </cell>
          <cell r="D583" t="str">
            <v>M</v>
          </cell>
          <cell r="E583">
            <v>0</v>
          </cell>
          <cell r="F583">
            <v>0</v>
          </cell>
        </row>
        <row r="584">
          <cell r="B584">
            <v>1000581</v>
          </cell>
          <cell r="C584" t="str">
            <v>Material Duplicado - Utilizar 1000582</v>
          </cell>
          <cell r="D584" t="str">
            <v>M</v>
          </cell>
          <cell r="E584">
            <v>0</v>
          </cell>
          <cell r="F584">
            <v>0</v>
          </cell>
        </row>
        <row r="585">
          <cell r="B585">
            <v>1000582</v>
          </cell>
          <cell r="C585" t="str">
            <v>Cabo Flexivel 1Kv 3X50Mm2</v>
          </cell>
          <cell r="D585" t="str">
            <v>M</v>
          </cell>
          <cell r="E585">
            <v>0</v>
          </cell>
          <cell r="F585">
            <v>0</v>
          </cell>
        </row>
        <row r="586">
          <cell r="B586">
            <v>1000583</v>
          </cell>
          <cell r="C586" t="str">
            <v>Cabo Flexivel 1Kv 3X6,0Mm2</v>
          </cell>
          <cell r="D586" t="str">
            <v>M</v>
          </cell>
          <cell r="E586">
            <v>0</v>
          </cell>
          <cell r="F586">
            <v>0</v>
          </cell>
        </row>
        <row r="587">
          <cell r="B587">
            <v>1000584</v>
          </cell>
          <cell r="C587" t="str">
            <v>Material Duplicado - Utilizar 1000585</v>
          </cell>
          <cell r="D587" t="str">
            <v>M</v>
          </cell>
          <cell r="E587">
            <v>0</v>
          </cell>
          <cell r="F587">
            <v>0</v>
          </cell>
        </row>
        <row r="588">
          <cell r="B588">
            <v>1000585</v>
          </cell>
          <cell r="C588" t="str">
            <v>Cabo Flexivel 1Kv 3X70Mm2</v>
          </cell>
          <cell r="D588" t="str">
            <v>M</v>
          </cell>
          <cell r="E588">
            <v>0</v>
          </cell>
          <cell r="F588">
            <v>0</v>
          </cell>
        </row>
        <row r="589">
          <cell r="B589">
            <v>1000586</v>
          </cell>
          <cell r="C589" t="str">
            <v>Cabo Flexivel 1Kv 3X95Mm2</v>
          </cell>
          <cell r="D589" t="str">
            <v>M</v>
          </cell>
          <cell r="E589">
            <v>0</v>
          </cell>
          <cell r="F589">
            <v>0</v>
          </cell>
        </row>
        <row r="590">
          <cell r="B590">
            <v>1000587</v>
          </cell>
          <cell r="C590" t="str">
            <v>Material Duplicado - Utilizar 1000586</v>
          </cell>
          <cell r="D590" t="str">
            <v>M</v>
          </cell>
          <cell r="E590">
            <v>0</v>
          </cell>
          <cell r="F590">
            <v>0</v>
          </cell>
        </row>
        <row r="591">
          <cell r="B591">
            <v>1000588</v>
          </cell>
          <cell r="C591" t="str">
            <v>Cabo Flexivel 1Kv 4X1,5Mm2</v>
          </cell>
          <cell r="D591" t="str">
            <v>M</v>
          </cell>
          <cell r="E591">
            <v>0</v>
          </cell>
          <cell r="F591">
            <v>0</v>
          </cell>
        </row>
        <row r="592">
          <cell r="B592">
            <v>1000589</v>
          </cell>
          <cell r="C592" t="str">
            <v>Cabo Flexivel 1Kv 4X10Mm2</v>
          </cell>
          <cell r="D592" t="str">
            <v>M</v>
          </cell>
          <cell r="E592">
            <v>0</v>
          </cell>
          <cell r="F592">
            <v>0</v>
          </cell>
        </row>
        <row r="593">
          <cell r="B593">
            <v>1000590</v>
          </cell>
          <cell r="C593" t="str">
            <v>Material Duplicado - Utilizar 1000589</v>
          </cell>
          <cell r="D593" t="str">
            <v>M</v>
          </cell>
          <cell r="E593">
            <v>0</v>
          </cell>
          <cell r="F593">
            <v>0</v>
          </cell>
        </row>
        <row r="594">
          <cell r="B594">
            <v>1000591</v>
          </cell>
          <cell r="C594" t="str">
            <v>Material Substituído Por 1000592</v>
          </cell>
          <cell r="D594" t="str">
            <v>M</v>
          </cell>
          <cell r="E594">
            <v>0</v>
          </cell>
          <cell r="F594">
            <v>0</v>
          </cell>
        </row>
        <row r="595">
          <cell r="B595">
            <v>1000592</v>
          </cell>
          <cell r="C595" t="str">
            <v>Cabo Flexivel 1Kv 4X120Mm2</v>
          </cell>
          <cell r="D595" t="str">
            <v>M</v>
          </cell>
          <cell r="E595">
            <v>0</v>
          </cell>
          <cell r="F595">
            <v>0</v>
          </cell>
        </row>
        <row r="596">
          <cell r="B596">
            <v>1000593</v>
          </cell>
          <cell r="C596" t="str">
            <v>Material Duplicado - Utilizar 1000593</v>
          </cell>
          <cell r="D596" t="str">
            <v>M</v>
          </cell>
          <cell r="E596">
            <v>0</v>
          </cell>
          <cell r="F596">
            <v>0</v>
          </cell>
        </row>
        <row r="597">
          <cell r="B597">
            <v>1000594</v>
          </cell>
          <cell r="C597" t="str">
            <v>Cabo Flexivel 1Kv 4X150Mm2</v>
          </cell>
          <cell r="D597" t="str">
            <v>M</v>
          </cell>
          <cell r="E597">
            <v>0</v>
          </cell>
          <cell r="F597">
            <v>0</v>
          </cell>
        </row>
        <row r="598">
          <cell r="B598">
            <v>1000595</v>
          </cell>
          <cell r="C598" t="str">
            <v>Cabo Flexivel 1Kv 4X16Mm2</v>
          </cell>
          <cell r="D598" t="str">
            <v>M</v>
          </cell>
          <cell r="E598">
            <v>0</v>
          </cell>
          <cell r="F598">
            <v>0</v>
          </cell>
        </row>
        <row r="599">
          <cell r="B599">
            <v>1000596</v>
          </cell>
          <cell r="C599" t="str">
            <v>Material Duplicado - Utilizar 1000595</v>
          </cell>
          <cell r="D599" t="str">
            <v>M</v>
          </cell>
          <cell r="E599">
            <v>0</v>
          </cell>
          <cell r="F599">
            <v>0</v>
          </cell>
        </row>
        <row r="600">
          <cell r="B600">
            <v>1000597</v>
          </cell>
          <cell r="C600" t="str">
            <v>Material Duplicado - Utilizar 1000598</v>
          </cell>
          <cell r="D600" t="str">
            <v>M</v>
          </cell>
          <cell r="E600">
            <v>0</v>
          </cell>
          <cell r="F600">
            <v>0</v>
          </cell>
        </row>
        <row r="601">
          <cell r="B601">
            <v>1000598</v>
          </cell>
          <cell r="C601" t="str">
            <v>Cabo Flexivel 1Kv 4X185Mm2</v>
          </cell>
          <cell r="D601" t="str">
            <v>M</v>
          </cell>
          <cell r="E601">
            <v>0</v>
          </cell>
          <cell r="F601">
            <v>0</v>
          </cell>
        </row>
        <row r="602">
          <cell r="B602">
            <v>1000599</v>
          </cell>
          <cell r="C602" t="str">
            <v>Cabo Flexivel 1Kv 4X2,5Mm2</v>
          </cell>
          <cell r="D602" t="str">
            <v>M</v>
          </cell>
          <cell r="E602">
            <v>0</v>
          </cell>
          <cell r="F602">
            <v>0</v>
          </cell>
        </row>
        <row r="603">
          <cell r="B603">
            <v>1000600</v>
          </cell>
          <cell r="C603" t="str">
            <v>Material Duplicado - Utilizar 1000601</v>
          </cell>
          <cell r="D603" t="str">
            <v>M</v>
          </cell>
          <cell r="E603">
            <v>0</v>
          </cell>
          <cell r="F603">
            <v>0</v>
          </cell>
        </row>
        <row r="604">
          <cell r="B604">
            <v>1000601</v>
          </cell>
          <cell r="C604" t="str">
            <v>Cabo Flexivel 1Kv 4X240Mm2</v>
          </cell>
          <cell r="D604" t="str">
            <v>M</v>
          </cell>
          <cell r="E604">
            <v>0</v>
          </cell>
          <cell r="F604">
            <v>0</v>
          </cell>
        </row>
        <row r="605">
          <cell r="B605">
            <v>1000602</v>
          </cell>
          <cell r="C605" t="str">
            <v>Cabo Flexivel 1Kv 4X25Mm2</v>
          </cell>
          <cell r="D605" t="str">
            <v>M</v>
          </cell>
          <cell r="E605">
            <v>0</v>
          </cell>
          <cell r="F605">
            <v>0</v>
          </cell>
        </row>
        <row r="606">
          <cell r="B606">
            <v>1000603</v>
          </cell>
          <cell r="C606" t="str">
            <v>Material Duplicado - Utilizar 1000602</v>
          </cell>
          <cell r="D606" t="str">
            <v>M</v>
          </cell>
          <cell r="E606">
            <v>0</v>
          </cell>
          <cell r="F606">
            <v>0</v>
          </cell>
        </row>
        <row r="607">
          <cell r="B607">
            <v>1000604</v>
          </cell>
          <cell r="C607" t="str">
            <v>Cabo Flexivel 1Kv 4X300Mm2</v>
          </cell>
          <cell r="D607" t="str">
            <v>M</v>
          </cell>
          <cell r="E607">
            <v>0</v>
          </cell>
          <cell r="F607">
            <v>0</v>
          </cell>
        </row>
        <row r="608">
          <cell r="B608">
            <v>1000605</v>
          </cell>
          <cell r="C608" t="str">
            <v>Cabo Flexivel 1Kv 4X35Mm2</v>
          </cell>
          <cell r="D608" t="str">
            <v>M</v>
          </cell>
          <cell r="E608">
            <v>0</v>
          </cell>
          <cell r="F608">
            <v>0</v>
          </cell>
        </row>
        <row r="609">
          <cell r="B609">
            <v>1000606</v>
          </cell>
          <cell r="C609" t="str">
            <v>Material Duplicado - Utilizar 1000605</v>
          </cell>
          <cell r="D609" t="str">
            <v>M</v>
          </cell>
          <cell r="E609">
            <v>0</v>
          </cell>
          <cell r="F609">
            <v>0</v>
          </cell>
        </row>
        <row r="610">
          <cell r="B610">
            <v>1000607</v>
          </cell>
          <cell r="C610" t="str">
            <v>Cabo Flexivel 1Kv 4X400Mm2</v>
          </cell>
          <cell r="D610" t="str">
            <v>M</v>
          </cell>
          <cell r="E610">
            <v>0</v>
          </cell>
          <cell r="F610">
            <v>0</v>
          </cell>
        </row>
        <row r="611">
          <cell r="B611">
            <v>1000608</v>
          </cell>
          <cell r="C611" t="str">
            <v>Cabo Flexivel 1Kv 4X4,0Mm2</v>
          </cell>
          <cell r="D611" t="str">
            <v>M</v>
          </cell>
          <cell r="E611">
            <v>0</v>
          </cell>
          <cell r="F611">
            <v>0</v>
          </cell>
        </row>
        <row r="612">
          <cell r="B612">
            <v>1000609</v>
          </cell>
          <cell r="C612" t="str">
            <v>Cabo Flexivel 1Kv 4X500Mm2</v>
          </cell>
          <cell r="D612" t="str">
            <v>M</v>
          </cell>
          <cell r="E612">
            <v>0</v>
          </cell>
          <cell r="F612">
            <v>0</v>
          </cell>
        </row>
        <row r="613">
          <cell r="B613">
            <v>1000610</v>
          </cell>
          <cell r="C613" t="str">
            <v>Cabo Flexivel 1Kv 4X50Mm2</v>
          </cell>
          <cell r="D613" t="str">
            <v>M</v>
          </cell>
          <cell r="E613">
            <v>0</v>
          </cell>
          <cell r="F613">
            <v>0</v>
          </cell>
        </row>
        <row r="614">
          <cell r="B614">
            <v>1000611</v>
          </cell>
          <cell r="C614" t="str">
            <v>Material Duplicado - Utilizar 1000610</v>
          </cell>
          <cell r="D614" t="str">
            <v>M</v>
          </cell>
          <cell r="E614">
            <v>0</v>
          </cell>
          <cell r="F614">
            <v>0</v>
          </cell>
        </row>
        <row r="615">
          <cell r="B615">
            <v>1000612</v>
          </cell>
          <cell r="C615" t="str">
            <v>Cabo Flexivel 1Kv 4X6,0Mm2</v>
          </cell>
          <cell r="D615" t="str">
            <v>M</v>
          </cell>
          <cell r="E615">
            <v>0</v>
          </cell>
          <cell r="F615">
            <v>0</v>
          </cell>
        </row>
        <row r="616">
          <cell r="B616">
            <v>1000613</v>
          </cell>
          <cell r="C616" t="str">
            <v>Cabo Flexivel 1Kv 4X70Mm2</v>
          </cell>
          <cell r="D616" t="str">
            <v>M</v>
          </cell>
          <cell r="E616">
            <v>0</v>
          </cell>
          <cell r="F616">
            <v>0</v>
          </cell>
        </row>
        <row r="617">
          <cell r="B617">
            <v>1000614</v>
          </cell>
          <cell r="C617" t="str">
            <v>Material Duplicado - Utilizar 1000613</v>
          </cell>
          <cell r="D617" t="str">
            <v>M</v>
          </cell>
          <cell r="E617">
            <v>0</v>
          </cell>
          <cell r="F617">
            <v>0</v>
          </cell>
        </row>
        <row r="618">
          <cell r="B618">
            <v>1000615</v>
          </cell>
          <cell r="C618" t="str">
            <v>Cabo Flexivel 1Kv 4X95Mm2</v>
          </cell>
          <cell r="D618" t="str">
            <v>M</v>
          </cell>
          <cell r="E618">
            <v>0</v>
          </cell>
          <cell r="F618">
            <v>0</v>
          </cell>
        </row>
        <row r="619">
          <cell r="B619">
            <v>1000616</v>
          </cell>
          <cell r="C619" t="str">
            <v>Material Duplicado - Utilizar 1000615</v>
          </cell>
          <cell r="D619" t="str">
            <v>M</v>
          </cell>
          <cell r="E619">
            <v>0</v>
          </cell>
          <cell r="F619">
            <v>0</v>
          </cell>
        </row>
        <row r="620">
          <cell r="B620">
            <v>1000617</v>
          </cell>
          <cell r="C620" t="str">
            <v>Cabo De Aço 1/2"6X25Mm Alma Fibra</v>
          </cell>
          <cell r="D620" t="str">
            <v>M</v>
          </cell>
          <cell r="E620">
            <v>0</v>
          </cell>
          <cell r="F620">
            <v>0</v>
          </cell>
        </row>
        <row r="621">
          <cell r="B621">
            <v>1000618</v>
          </cell>
          <cell r="C621" t="str">
            <v>Cabo De Aço 1/2"X6X1Mm Alma Fibra</v>
          </cell>
          <cell r="D621" t="str">
            <v>M</v>
          </cell>
          <cell r="E621">
            <v>0</v>
          </cell>
          <cell r="F621">
            <v>0</v>
          </cell>
        </row>
        <row r="622">
          <cell r="B622">
            <v>1000619</v>
          </cell>
          <cell r="C622" t="str">
            <v>Cabo De Aço 1/2"X6X3Mm Alma Fibra</v>
          </cell>
          <cell r="D622" t="str">
            <v>M</v>
          </cell>
          <cell r="E622">
            <v>0</v>
          </cell>
          <cell r="F622">
            <v>0</v>
          </cell>
        </row>
        <row r="623">
          <cell r="B623">
            <v>1000620</v>
          </cell>
          <cell r="C623" t="str">
            <v>Cabo De Aço 1/2"X6X41Mm Alma Fibra</v>
          </cell>
          <cell r="D623" t="str">
            <v>M</v>
          </cell>
          <cell r="E623">
            <v>0</v>
          </cell>
          <cell r="F623">
            <v>0</v>
          </cell>
        </row>
        <row r="624">
          <cell r="B624">
            <v>1000621</v>
          </cell>
          <cell r="C624" t="str">
            <v>Cabo De Aço 1/2"X6X7Mm Alma Fibra</v>
          </cell>
          <cell r="D624" t="str">
            <v>M</v>
          </cell>
          <cell r="E624">
            <v>0</v>
          </cell>
          <cell r="F624">
            <v>0</v>
          </cell>
        </row>
        <row r="625">
          <cell r="B625">
            <v>1000622</v>
          </cell>
          <cell r="C625" t="str">
            <v>Cabo De Aço 1/4"X6X19Mm Alma Fibra</v>
          </cell>
          <cell r="D625" t="str">
            <v>M</v>
          </cell>
          <cell r="E625">
            <v>0</v>
          </cell>
          <cell r="F625">
            <v>0</v>
          </cell>
        </row>
        <row r="626">
          <cell r="B626">
            <v>1000623</v>
          </cell>
          <cell r="C626" t="str">
            <v>Cabo De Aço 1/4"X6X25Mm Alma Fibra</v>
          </cell>
          <cell r="D626" t="str">
            <v>M</v>
          </cell>
          <cell r="E626">
            <v>0</v>
          </cell>
          <cell r="F626">
            <v>0</v>
          </cell>
        </row>
        <row r="627">
          <cell r="B627">
            <v>1000624</v>
          </cell>
          <cell r="C627" t="str">
            <v>Cabo De Aço 1/4"X6X37Mm Alma Fibra</v>
          </cell>
          <cell r="D627" t="str">
            <v>M</v>
          </cell>
          <cell r="E627">
            <v>0</v>
          </cell>
          <cell r="F627">
            <v>0</v>
          </cell>
        </row>
        <row r="628">
          <cell r="B628">
            <v>1000625</v>
          </cell>
          <cell r="C628" t="str">
            <v>Cabo De Aço 1/4"X6X41Mm Alma Fibra</v>
          </cell>
          <cell r="D628" t="str">
            <v>M</v>
          </cell>
          <cell r="E628">
            <v>0</v>
          </cell>
          <cell r="F628">
            <v>0</v>
          </cell>
        </row>
        <row r="629">
          <cell r="B629">
            <v>1000626</v>
          </cell>
          <cell r="C629" t="str">
            <v>Cabo De Aço 1/4"X6X7Mm Alma Fibra</v>
          </cell>
          <cell r="D629" t="str">
            <v>M</v>
          </cell>
          <cell r="E629">
            <v>0</v>
          </cell>
          <cell r="F629">
            <v>0</v>
          </cell>
        </row>
        <row r="630">
          <cell r="B630">
            <v>1000627</v>
          </cell>
          <cell r="C630" t="str">
            <v>Cabo De Aço 1/8"X6X19Mm Alma Fibra</v>
          </cell>
          <cell r="D630" t="str">
            <v>M</v>
          </cell>
          <cell r="E630">
            <v>0</v>
          </cell>
          <cell r="F630">
            <v>0</v>
          </cell>
        </row>
        <row r="631">
          <cell r="B631">
            <v>1000628</v>
          </cell>
          <cell r="C631" t="str">
            <v>Cabo De Aço 1/8"X6X25Mm Alma Fibra</v>
          </cell>
          <cell r="D631" t="str">
            <v>M</v>
          </cell>
          <cell r="E631">
            <v>0</v>
          </cell>
          <cell r="F631">
            <v>0</v>
          </cell>
        </row>
        <row r="632">
          <cell r="B632">
            <v>1000629</v>
          </cell>
          <cell r="C632" t="str">
            <v>Cabo De Aço 1/8"X6X37Mm Alma Fibra</v>
          </cell>
          <cell r="D632" t="str">
            <v>M</v>
          </cell>
          <cell r="E632">
            <v>0</v>
          </cell>
          <cell r="F632">
            <v>0</v>
          </cell>
        </row>
        <row r="633">
          <cell r="B633">
            <v>1000630</v>
          </cell>
          <cell r="C633" t="str">
            <v>Cabo De Aço 1/8"X6X41Mm Alma Fibra</v>
          </cell>
          <cell r="D633" t="str">
            <v>M</v>
          </cell>
          <cell r="E633">
            <v>0</v>
          </cell>
          <cell r="F633">
            <v>0</v>
          </cell>
        </row>
        <row r="634">
          <cell r="B634">
            <v>1000631</v>
          </cell>
          <cell r="C634" t="str">
            <v>Cabo De Aço 1/8"X6X7Mm Alma Fibra</v>
          </cell>
          <cell r="D634" t="str">
            <v>M</v>
          </cell>
          <cell r="E634">
            <v>0</v>
          </cell>
          <cell r="F634">
            <v>0</v>
          </cell>
        </row>
        <row r="635">
          <cell r="B635">
            <v>1000632</v>
          </cell>
          <cell r="C635" t="str">
            <v>Cabo De Aço 3/8"6X7Mm Alma Fibra</v>
          </cell>
          <cell r="D635" t="str">
            <v>M</v>
          </cell>
          <cell r="E635">
            <v>0</v>
          </cell>
          <cell r="F635">
            <v>0</v>
          </cell>
        </row>
        <row r="636">
          <cell r="B636">
            <v>1000633</v>
          </cell>
          <cell r="C636" t="str">
            <v>Cabo De Aço 3/8"X6X19Mm Alma Fibra</v>
          </cell>
          <cell r="D636" t="str">
            <v>M</v>
          </cell>
          <cell r="E636">
            <v>0</v>
          </cell>
          <cell r="F636">
            <v>0</v>
          </cell>
        </row>
        <row r="637">
          <cell r="B637">
            <v>1000634</v>
          </cell>
          <cell r="C637" t="str">
            <v>Cabo De Aço 3/8"X6X25Mm Alma Fibra</v>
          </cell>
          <cell r="D637" t="str">
            <v>M</v>
          </cell>
          <cell r="E637">
            <v>0</v>
          </cell>
          <cell r="F637">
            <v>0</v>
          </cell>
        </row>
        <row r="638">
          <cell r="B638">
            <v>1000635</v>
          </cell>
          <cell r="C638" t="str">
            <v>Cabo De Aço 3/8"X6X37Mm Alma Fibra</v>
          </cell>
          <cell r="D638" t="str">
            <v>M</v>
          </cell>
          <cell r="E638">
            <v>0</v>
          </cell>
          <cell r="F638">
            <v>0</v>
          </cell>
        </row>
        <row r="639">
          <cell r="B639">
            <v>1000636</v>
          </cell>
          <cell r="C639" t="str">
            <v>Cabo De Aço 3/8"X6X41Mm Alma Fibra</v>
          </cell>
          <cell r="D639" t="str">
            <v>M</v>
          </cell>
          <cell r="E639">
            <v>0</v>
          </cell>
          <cell r="F639">
            <v>0</v>
          </cell>
        </row>
        <row r="640">
          <cell r="B640">
            <v>1000637</v>
          </cell>
          <cell r="C640" t="str">
            <v>Cabo De Aço 5/16"Alma Fibra</v>
          </cell>
          <cell r="D640" t="str">
            <v>M</v>
          </cell>
          <cell r="E640">
            <v>0</v>
          </cell>
          <cell r="F640">
            <v>0</v>
          </cell>
        </row>
        <row r="641">
          <cell r="B641">
            <v>1000638</v>
          </cell>
          <cell r="C641" t="str">
            <v>Cabo De Aço 5/8"X6X19Mm Alma Fibra</v>
          </cell>
          <cell r="D641" t="str">
            <v>M</v>
          </cell>
          <cell r="E641">
            <v>0</v>
          </cell>
          <cell r="F641">
            <v>0</v>
          </cell>
        </row>
        <row r="642">
          <cell r="B642">
            <v>1000639</v>
          </cell>
          <cell r="C642" t="str">
            <v>Cabo De Aço 5/8"X6X25Mm Alma Fibra</v>
          </cell>
          <cell r="D642" t="str">
            <v>M</v>
          </cell>
          <cell r="E642">
            <v>0</v>
          </cell>
          <cell r="F642">
            <v>0</v>
          </cell>
        </row>
        <row r="643">
          <cell r="B643">
            <v>1000640</v>
          </cell>
          <cell r="C643" t="str">
            <v>Cabo De Aço 5/8"X6X37Mm Alma Fibra</v>
          </cell>
          <cell r="D643" t="str">
            <v>M</v>
          </cell>
          <cell r="E643">
            <v>0</v>
          </cell>
          <cell r="F643">
            <v>0</v>
          </cell>
        </row>
        <row r="644">
          <cell r="B644">
            <v>1000641</v>
          </cell>
          <cell r="C644" t="str">
            <v>Cabo De Aço 5/8"X6X41Mm Alma Fibra</v>
          </cell>
          <cell r="D644" t="str">
            <v>M</v>
          </cell>
          <cell r="E644">
            <v>0</v>
          </cell>
          <cell r="F644">
            <v>0</v>
          </cell>
        </row>
        <row r="645">
          <cell r="B645">
            <v>1000642</v>
          </cell>
          <cell r="C645" t="str">
            <v>Cabo De Aço 5/8"X6X7Mm Alma Fibra</v>
          </cell>
          <cell r="D645" t="str">
            <v>M</v>
          </cell>
          <cell r="E645">
            <v>0</v>
          </cell>
          <cell r="F645">
            <v>0</v>
          </cell>
        </row>
        <row r="646">
          <cell r="B646">
            <v>1000643</v>
          </cell>
          <cell r="C646" t="str">
            <v>Cabo Flexivel Pp 750V 2X0,5Mm2</v>
          </cell>
          <cell r="D646" t="str">
            <v>M</v>
          </cell>
          <cell r="E646">
            <v>0</v>
          </cell>
          <cell r="F646">
            <v>0</v>
          </cell>
        </row>
        <row r="647">
          <cell r="B647">
            <v>1000644</v>
          </cell>
          <cell r="C647" t="str">
            <v>Cabo Flexivel Pp 750V 2X0,75Mm2</v>
          </cell>
          <cell r="D647" t="str">
            <v>M</v>
          </cell>
          <cell r="E647">
            <v>0</v>
          </cell>
          <cell r="F647">
            <v>0</v>
          </cell>
        </row>
        <row r="648">
          <cell r="B648">
            <v>1000645</v>
          </cell>
          <cell r="C648" t="str">
            <v>Cabo Flexivel Pp 750V 2X1,5Mm2</v>
          </cell>
          <cell r="D648" t="str">
            <v>M</v>
          </cell>
          <cell r="E648">
            <v>0</v>
          </cell>
          <cell r="F648">
            <v>0</v>
          </cell>
        </row>
        <row r="649">
          <cell r="B649">
            <v>1000646</v>
          </cell>
          <cell r="C649" t="str">
            <v>Cabo Flexivel Pp 750V 2X1,0Mm2</v>
          </cell>
          <cell r="D649" t="str">
            <v>M</v>
          </cell>
          <cell r="E649">
            <v>0</v>
          </cell>
          <cell r="F649">
            <v>0</v>
          </cell>
        </row>
        <row r="650">
          <cell r="B650">
            <v>1000647</v>
          </cell>
          <cell r="C650" t="str">
            <v>Cabo Flexivel Pp 750V 2X2,5Mm2</v>
          </cell>
          <cell r="D650" t="str">
            <v>M</v>
          </cell>
          <cell r="E650">
            <v>0</v>
          </cell>
          <cell r="F650">
            <v>0</v>
          </cell>
        </row>
        <row r="651">
          <cell r="B651">
            <v>1000648</v>
          </cell>
          <cell r="C651" t="str">
            <v>Cabo Flexivel Pp 750V 3X0,5Mm2</v>
          </cell>
          <cell r="D651" t="str">
            <v>M</v>
          </cell>
          <cell r="E651">
            <v>0</v>
          </cell>
          <cell r="F651">
            <v>0</v>
          </cell>
        </row>
        <row r="652">
          <cell r="B652">
            <v>1000649</v>
          </cell>
          <cell r="C652" t="str">
            <v>Cabo Flexivel Pp 750V 3X0,75Mm2</v>
          </cell>
          <cell r="D652" t="str">
            <v>M</v>
          </cell>
          <cell r="E652">
            <v>0</v>
          </cell>
          <cell r="F652">
            <v>0</v>
          </cell>
        </row>
        <row r="653">
          <cell r="B653">
            <v>1000650</v>
          </cell>
          <cell r="C653" t="str">
            <v>Cabo Flexivel Pp 750V 3X1,5Mm2</v>
          </cell>
          <cell r="D653" t="str">
            <v>M</v>
          </cell>
          <cell r="E653">
            <v>0</v>
          </cell>
          <cell r="F653">
            <v>0</v>
          </cell>
        </row>
        <row r="654">
          <cell r="B654">
            <v>1000651</v>
          </cell>
          <cell r="C654" t="str">
            <v>Cabo Flexivel Pp 750V 3X10Mm2</v>
          </cell>
          <cell r="D654" t="str">
            <v>M</v>
          </cell>
          <cell r="E654">
            <v>0</v>
          </cell>
          <cell r="F654">
            <v>0</v>
          </cell>
        </row>
        <row r="655">
          <cell r="B655">
            <v>1000652</v>
          </cell>
          <cell r="C655" t="str">
            <v>Cabo Flexivel Pp 750V 3X2,5Mm2</v>
          </cell>
          <cell r="D655" t="str">
            <v>M</v>
          </cell>
          <cell r="E655">
            <v>0</v>
          </cell>
          <cell r="F655">
            <v>0</v>
          </cell>
        </row>
        <row r="656">
          <cell r="B656">
            <v>1000653</v>
          </cell>
          <cell r="C656" t="str">
            <v>Cabo Flexivel Pp 750V 4X0,5Mm2</v>
          </cell>
          <cell r="D656" t="str">
            <v>M</v>
          </cell>
          <cell r="E656">
            <v>0</v>
          </cell>
          <cell r="F656">
            <v>0</v>
          </cell>
        </row>
        <row r="657">
          <cell r="B657">
            <v>1000654</v>
          </cell>
          <cell r="C657" t="str">
            <v>Cabo Flexivel Pp 750V 4X0,75Mm2</v>
          </cell>
          <cell r="D657" t="str">
            <v>M</v>
          </cell>
          <cell r="E657">
            <v>0</v>
          </cell>
          <cell r="F657">
            <v>0</v>
          </cell>
        </row>
        <row r="658">
          <cell r="B658">
            <v>1000655</v>
          </cell>
          <cell r="C658" t="str">
            <v>Cabo Flexivel Pp 750V 4X1,5Mm2</v>
          </cell>
          <cell r="D658" t="str">
            <v>M</v>
          </cell>
          <cell r="E658">
            <v>0</v>
          </cell>
          <cell r="F658">
            <v>0</v>
          </cell>
        </row>
        <row r="659">
          <cell r="B659">
            <v>1000656</v>
          </cell>
          <cell r="C659" t="str">
            <v>Cabo Flexivel Pp 750V 4X1,0Mm2</v>
          </cell>
          <cell r="D659" t="str">
            <v>M</v>
          </cell>
          <cell r="E659">
            <v>0</v>
          </cell>
          <cell r="F659">
            <v>0</v>
          </cell>
        </row>
        <row r="660">
          <cell r="B660">
            <v>1000657</v>
          </cell>
          <cell r="C660" t="str">
            <v>Cabo Flexivel Pp 750V 4X2,5Mm2</v>
          </cell>
          <cell r="D660" t="str">
            <v>M</v>
          </cell>
          <cell r="E660">
            <v>0</v>
          </cell>
          <cell r="F660">
            <v>0</v>
          </cell>
        </row>
        <row r="661">
          <cell r="B661">
            <v>1000658</v>
          </cell>
          <cell r="C661" t="str">
            <v>Cabo Flexivel 1Kv 1,5Mm2 Verde</v>
          </cell>
          <cell r="D661" t="str">
            <v>M</v>
          </cell>
          <cell r="E661">
            <v>0</v>
          </cell>
          <cell r="F661">
            <v>0</v>
          </cell>
        </row>
        <row r="662">
          <cell r="B662">
            <v>1000659</v>
          </cell>
          <cell r="C662" t="str">
            <v>Material Duplicado - Utilizar 1000551</v>
          </cell>
          <cell r="D662" t="str">
            <v>M</v>
          </cell>
          <cell r="E662">
            <v>0</v>
          </cell>
          <cell r="F662">
            <v>0</v>
          </cell>
        </row>
        <row r="663">
          <cell r="B663">
            <v>1000660</v>
          </cell>
          <cell r="C663" t="str">
            <v>Cabo Flexivel 750V 1,5Mm2 Verde</v>
          </cell>
          <cell r="D663" t="str">
            <v>M</v>
          </cell>
          <cell r="E663">
            <v>0</v>
          </cell>
          <cell r="F663">
            <v>0</v>
          </cell>
        </row>
        <row r="664">
          <cell r="B664">
            <v>1000661</v>
          </cell>
          <cell r="C664" t="str">
            <v>Cabo Flexivel 750V 35Mm2 Azul</v>
          </cell>
          <cell r="D664" t="str">
            <v>M</v>
          </cell>
          <cell r="E664">
            <v>0</v>
          </cell>
          <cell r="F664">
            <v>0</v>
          </cell>
        </row>
        <row r="665">
          <cell r="B665">
            <v>1000662</v>
          </cell>
          <cell r="C665" t="str">
            <v>Cabo Flexivel 750V 6Mm2 Amarelo</v>
          </cell>
          <cell r="D665" t="str">
            <v>M</v>
          </cell>
          <cell r="E665">
            <v>0</v>
          </cell>
          <cell r="F665">
            <v>0</v>
          </cell>
        </row>
        <row r="666">
          <cell r="B666">
            <v>1000663</v>
          </cell>
          <cell r="C666" t="str">
            <v>Cabo Flexivel 1Kv 1,5Mm2 Preto</v>
          </cell>
          <cell r="D666" t="str">
            <v>M</v>
          </cell>
          <cell r="E666">
            <v>0</v>
          </cell>
          <cell r="F666">
            <v>0</v>
          </cell>
        </row>
        <row r="667">
          <cell r="B667">
            <v>1000664</v>
          </cell>
          <cell r="C667" t="str">
            <v>Cabo Flexivel 1Kv 10Mm2 Verde</v>
          </cell>
          <cell r="D667" t="str">
            <v>M</v>
          </cell>
          <cell r="E667">
            <v>0</v>
          </cell>
          <cell r="F667">
            <v>0</v>
          </cell>
        </row>
        <row r="668">
          <cell r="B668">
            <v>1000665</v>
          </cell>
          <cell r="C668" t="str">
            <v>Cabo Flexivel 1Kv 1,5Mm2 Vermelho</v>
          </cell>
          <cell r="D668" t="str">
            <v>M</v>
          </cell>
          <cell r="E668">
            <v>0</v>
          </cell>
          <cell r="F668">
            <v>0</v>
          </cell>
        </row>
        <row r="669">
          <cell r="B669">
            <v>1000666</v>
          </cell>
          <cell r="C669" t="str">
            <v>Cabo Flexivel 1Kv 1,5Mm2 Branco</v>
          </cell>
          <cell r="D669" t="str">
            <v>M</v>
          </cell>
          <cell r="E669">
            <v>0</v>
          </cell>
          <cell r="F669">
            <v>0</v>
          </cell>
        </row>
        <row r="670">
          <cell r="B670">
            <v>1000667</v>
          </cell>
          <cell r="C670" t="str">
            <v>Cabo Flexivel 1Kv 16Mm2 Verde</v>
          </cell>
          <cell r="D670" t="str">
            <v>M</v>
          </cell>
          <cell r="E670">
            <v>0</v>
          </cell>
          <cell r="F670">
            <v>0</v>
          </cell>
        </row>
        <row r="671">
          <cell r="B671">
            <v>1000668</v>
          </cell>
          <cell r="C671" t="str">
            <v>Cabo Flexivel 1Kv 1,5Mm2 Amarelo</v>
          </cell>
          <cell r="D671" t="str">
            <v>M</v>
          </cell>
          <cell r="E671">
            <v>0</v>
          </cell>
          <cell r="F671">
            <v>0</v>
          </cell>
        </row>
        <row r="672">
          <cell r="B672">
            <v>1000669</v>
          </cell>
          <cell r="C672" t="str">
            <v>Cabo Flexivel 1Kv 2,5Mm2 Azul</v>
          </cell>
          <cell r="D672" t="str">
            <v>M</v>
          </cell>
          <cell r="E672">
            <v>0</v>
          </cell>
          <cell r="F672">
            <v>0</v>
          </cell>
        </row>
        <row r="673">
          <cell r="B673">
            <v>1000670</v>
          </cell>
          <cell r="C673" t="str">
            <v>Cabo Flexivel 1Kv 25Mm2 Verde</v>
          </cell>
          <cell r="D673" t="str">
            <v>M</v>
          </cell>
          <cell r="E673">
            <v>0</v>
          </cell>
          <cell r="F673">
            <v>0</v>
          </cell>
        </row>
        <row r="674">
          <cell r="B674">
            <v>1000671</v>
          </cell>
          <cell r="C674" t="str">
            <v>Cabo Flexivel 1Kv 35Mm2 Verde</v>
          </cell>
          <cell r="D674" t="str">
            <v>M</v>
          </cell>
          <cell r="E674">
            <v>0</v>
          </cell>
          <cell r="F674">
            <v>0</v>
          </cell>
        </row>
        <row r="675">
          <cell r="B675">
            <v>1000672</v>
          </cell>
          <cell r="C675" t="str">
            <v>Cabo Flexivel 1Kv 4Mm2 Verde</v>
          </cell>
          <cell r="D675" t="str">
            <v>M</v>
          </cell>
          <cell r="E675">
            <v>0</v>
          </cell>
          <cell r="F675">
            <v>0</v>
          </cell>
        </row>
        <row r="676">
          <cell r="B676">
            <v>1000673</v>
          </cell>
          <cell r="C676" t="str">
            <v>Cabo Flexivel 1Kv 50Mm2 Preto</v>
          </cell>
          <cell r="D676" t="str">
            <v>M</v>
          </cell>
          <cell r="E676">
            <v>0</v>
          </cell>
          <cell r="F676">
            <v>0</v>
          </cell>
        </row>
        <row r="677">
          <cell r="B677">
            <v>1000674</v>
          </cell>
          <cell r="C677" t="str">
            <v>Cabo Flexivel 1Kv 6Mm2 Verde</v>
          </cell>
          <cell r="D677" t="str">
            <v>M</v>
          </cell>
          <cell r="E677">
            <v>0</v>
          </cell>
          <cell r="F677">
            <v>0</v>
          </cell>
        </row>
        <row r="678">
          <cell r="B678">
            <v>1000675</v>
          </cell>
          <cell r="C678" t="str">
            <v>Cabo Flexivel 1Kv 70Mm2 Verde</v>
          </cell>
          <cell r="D678" t="str">
            <v>M</v>
          </cell>
          <cell r="E678">
            <v>0</v>
          </cell>
          <cell r="F678">
            <v>0</v>
          </cell>
        </row>
        <row r="679">
          <cell r="B679">
            <v>1000676</v>
          </cell>
          <cell r="C679" t="str">
            <v>Cabo Flexivel 1Kv 16Mm2 Branco</v>
          </cell>
          <cell r="D679" t="str">
            <v>M</v>
          </cell>
          <cell r="E679">
            <v>0</v>
          </cell>
          <cell r="F679">
            <v>0</v>
          </cell>
        </row>
        <row r="680">
          <cell r="B680">
            <v>1000677</v>
          </cell>
          <cell r="C680" t="str">
            <v>Material Duplicado - Utilizar 1000545</v>
          </cell>
          <cell r="D680" t="str">
            <v>M</v>
          </cell>
          <cell r="E680">
            <v>0</v>
          </cell>
          <cell r="F680">
            <v>0</v>
          </cell>
        </row>
        <row r="681">
          <cell r="B681">
            <v>1000678</v>
          </cell>
          <cell r="C681" t="str">
            <v>Material Duplicado - Utilizar 1000546</v>
          </cell>
          <cell r="D681" t="str">
            <v>M</v>
          </cell>
          <cell r="E681">
            <v>0</v>
          </cell>
          <cell r="F681">
            <v>0</v>
          </cell>
        </row>
        <row r="682">
          <cell r="B682">
            <v>1000679</v>
          </cell>
          <cell r="C682" t="str">
            <v>Material Duplicado - Utilizar 1000549</v>
          </cell>
          <cell r="D682" t="str">
            <v>M</v>
          </cell>
          <cell r="E682">
            <v>0</v>
          </cell>
          <cell r="F682">
            <v>0</v>
          </cell>
        </row>
        <row r="683">
          <cell r="B683">
            <v>1000680</v>
          </cell>
          <cell r="C683" t="str">
            <v>Material Duplicado - Utilizar 1000553</v>
          </cell>
          <cell r="D683" t="str">
            <v>M</v>
          </cell>
          <cell r="E683">
            <v>0</v>
          </cell>
          <cell r="F683">
            <v>0</v>
          </cell>
        </row>
        <row r="684">
          <cell r="B684">
            <v>1000681</v>
          </cell>
          <cell r="C684" t="str">
            <v>Material Duplicado - Utilizar 1000554</v>
          </cell>
          <cell r="D684" t="str">
            <v>M</v>
          </cell>
          <cell r="E684">
            <v>0</v>
          </cell>
          <cell r="F684">
            <v>0</v>
          </cell>
        </row>
        <row r="685">
          <cell r="B685">
            <v>1000682</v>
          </cell>
          <cell r="C685" t="str">
            <v>Material Duplicado - Utilizar 1000555</v>
          </cell>
          <cell r="D685" t="str">
            <v>M</v>
          </cell>
          <cell r="E685">
            <v>0</v>
          </cell>
          <cell r="F685">
            <v>0</v>
          </cell>
        </row>
        <row r="686">
          <cell r="B686">
            <v>1000683</v>
          </cell>
          <cell r="C686" t="str">
            <v>Material Duplicado - Utilizar 1000683</v>
          </cell>
          <cell r="D686" t="str">
            <v>M</v>
          </cell>
          <cell r="E686">
            <v>0</v>
          </cell>
          <cell r="F686">
            <v>0</v>
          </cell>
        </row>
        <row r="687">
          <cell r="B687">
            <v>1000684</v>
          </cell>
          <cell r="C687" t="str">
            <v>Material Duplicado - Utilizar 1000557</v>
          </cell>
          <cell r="D687" t="str">
            <v>M</v>
          </cell>
          <cell r="E687">
            <v>0</v>
          </cell>
          <cell r="F687">
            <v>0</v>
          </cell>
        </row>
        <row r="688">
          <cell r="B688">
            <v>1000685</v>
          </cell>
          <cell r="C688" t="str">
            <v>Material Duplicado - Utilizar 1000558</v>
          </cell>
          <cell r="D688" t="str">
            <v>M</v>
          </cell>
          <cell r="E688">
            <v>0</v>
          </cell>
          <cell r="F688">
            <v>0</v>
          </cell>
        </row>
        <row r="689">
          <cell r="B689">
            <v>1000686</v>
          </cell>
          <cell r="C689" t="str">
            <v>Material Duplicado - Utilizar 1000559</v>
          </cell>
          <cell r="D689" t="str">
            <v>M</v>
          </cell>
          <cell r="E689">
            <v>0</v>
          </cell>
          <cell r="F689">
            <v>0</v>
          </cell>
        </row>
        <row r="690">
          <cell r="B690">
            <v>1000687</v>
          </cell>
          <cell r="C690" t="str">
            <v>Material Duplicado - Utilizar 1000560</v>
          </cell>
          <cell r="D690" t="str">
            <v>M</v>
          </cell>
          <cell r="E690">
            <v>0</v>
          </cell>
          <cell r="F690">
            <v>0</v>
          </cell>
        </row>
        <row r="691">
          <cell r="B691">
            <v>1000688</v>
          </cell>
          <cell r="C691" t="str">
            <v>Material Duplicado - Utilizar 1000561</v>
          </cell>
          <cell r="D691" t="str">
            <v>M</v>
          </cell>
          <cell r="E691">
            <v>0</v>
          </cell>
          <cell r="F691">
            <v>0</v>
          </cell>
        </row>
        <row r="692">
          <cell r="B692">
            <v>1000689</v>
          </cell>
          <cell r="C692" t="str">
            <v>Material Duplicado - Utilizar 1000566</v>
          </cell>
          <cell r="D692" t="str">
            <v>M</v>
          </cell>
          <cell r="E692">
            <v>0</v>
          </cell>
          <cell r="F692">
            <v>0</v>
          </cell>
        </row>
        <row r="693">
          <cell r="B693">
            <v>1000690</v>
          </cell>
          <cell r="C693" t="str">
            <v>Material Duplicado - Utilizar 1000570</v>
          </cell>
          <cell r="D693" t="str">
            <v>M</v>
          </cell>
          <cell r="E693">
            <v>0</v>
          </cell>
          <cell r="F693">
            <v>0</v>
          </cell>
        </row>
        <row r="694">
          <cell r="B694">
            <v>1000691</v>
          </cell>
          <cell r="C694" t="str">
            <v>Material Duplicado - Utilizar 1000574</v>
          </cell>
          <cell r="D694" t="str">
            <v>M</v>
          </cell>
          <cell r="E694">
            <v>0</v>
          </cell>
          <cell r="F694">
            <v>0</v>
          </cell>
        </row>
        <row r="695">
          <cell r="B695">
            <v>1000692</v>
          </cell>
          <cell r="C695" t="str">
            <v>Material Duplicado - Utilizar 1000576</v>
          </cell>
          <cell r="D695" t="str">
            <v>M</v>
          </cell>
          <cell r="E695">
            <v>0</v>
          </cell>
          <cell r="F695">
            <v>0</v>
          </cell>
        </row>
        <row r="696">
          <cell r="B696">
            <v>1000693</v>
          </cell>
          <cell r="C696" t="str">
            <v>Cabo Flexivel 1Kv 3X4,0Mm2</v>
          </cell>
          <cell r="D696" t="str">
            <v>M</v>
          </cell>
          <cell r="E696">
            <v>0</v>
          </cell>
          <cell r="F696">
            <v>0</v>
          </cell>
        </row>
        <row r="697">
          <cell r="B697">
            <v>1000694</v>
          </cell>
          <cell r="C697" t="str">
            <v>Material Duplicado - Utilizar 1000582</v>
          </cell>
          <cell r="D697" t="str">
            <v>M</v>
          </cell>
          <cell r="E697">
            <v>0</v>
          </cell>
          <cell r="F697">
            <v>0</v>
          </cell>
        </row>
        <row r="698">
          <cell r="B698">
            <v>1000695</v>
          </cell>
          <cell r="C698" t="str">
            <v>Material Duplicado - Utilizar 1000583</v>
          </cell>
          <cell r="D698" t="str">
            <v>M</v>
          </cell>
          <cell r="E698">
            <v>0</v>
          </cell>
          <cell r="F698">
            <v>0</v>
          </cell>
        </row>
        <row r="699">
          <cell r="B699">
            <v>1000696</v>
          </cell>
          <cell r="C699" t="str">
            <v>Material Duplicado - Utilizar 1000585</v>
          </cell>
          <cell r="D699" t="str">
            <v>M</v>
          </cell>
          <cell r="E699">
            <v>0</v>
          </cell>
          <cell r="F699">
            <v>0</v>
          </cell>
        </row>
        <row r="700">
          <cell r="B700">
            <v>1000697</v>
          </cell>
          <cell r="C700" t="str">
            <v>Material Duplicado - Utilizar 1000586</v>
          </cell>
          <cell r="D700" t="str">
            <v>M</v>
          </cell>
          <cell r="E700">
            <v>0</v>
          </cell>
          <cell r="F700">
            <v>0</v>
          </cell>
        </row>
        <row r="701">
          <cell r="B701">
            <v>1000698</v>
          </cell>
          <cell r="C701" t="str">
            <v>Material Duplicado - Utilizar 1000588</v>
          </cell>
          <cell r="D701" t="str">
            <v>M</v>
          </cell>
          <cell r="E701">
            <v>0</v>
          </cell>
          <cell r="F701">
            <v>0</v>
          </cell>
        </row>
        <row r="702">
          <cell r="B702">
            <v>1000699</v>
          </cell>
          <cell r="C702" t="str">
            <v>Material Duplicado - Utilizar 1000589</v>
          </cell>
          <cell r="D702" t="str">
            <v>M</v>
          </cell>
          <cell r="E702">
            <v>0</v>
          </cell>
          <cell r="F702">
            <v>0</v>
          </cell>
        </row>
        <row r="703">
          <cell r="B703">
            <v>1000700</v>
          </cell>
          <cell r="C703" t="str">
            <v>Material Duplicado - Utilizar 1000595</v>
          </cell>
          <cell r="D703" t="str">
            <v>M</v>
          </cell>
          <cell r="E703">
            <v>0</v>
          </cell>
          <cell r="F703">
            <v>0</v>
          </cell>
        </row>
        <row r="704">
          <cell r="B704">
            <v>1000701</v>
          </cell>
          <cell r="C704" t="str">
            <v>Material Duplicado - Utilizar 1000599</v>
          </cell>
          <cell r="D704" t="str">
            <v>M</v>
          </cell>
          <cell r="E704">
            <v>0</v>
          </cell>
          <cell r="F704">
            <v>0</v>
          </cell>
        </row>
        <row r="705">
          <cell r="B705">
            <v>1000702</v>
          </cell>
          <cell r="C705" t="str">
            <v>Material Duplicado - Utilizar 1000602</v>
          </cell>
          <cell r="D705" t="str">
            <v>M</v>
          </cell>
          <cell r="E705">
            <v>0</v>
          </cell>
          <cell r="F705">
            <v>0</v>
          </cell>
        </row>
        <row r="706">
          <cell r="B706">
            <v>1000703</v>
          </cell>
          <cell r="C706" t="str">
            <v>Material Duplicado - Utilizar 1000605</v>
          </cell>
          <cell r="D706" t="str">
            <v>M</v>
          </cell>
          <cell r="E706">
            <v>0</v>
          </cell>
          <cell r="F706">
            <v>0</v>
          </cell>
        </row>
        <row r="707">
          <cell r="B707">
            <v>1000704</v>
          </cell>
          <cell r="C707" t="str">
            <v>Material Duplicado - Utilizar 1000608</v>
          </cell>
          <cell r="D707" t="str">
            <v>M</v>
          </cell>
          <cell r="E707">
            <v>0</v>
          </cell>
          <cell r="F707">
            <v>0</v>
          </cell>
        </row>
        <row r="708">
          <cell r="B708">
            <v>1000705</v>
          </cell>
          <cell r="C708" t="str">
            <v>Material Duplicado - Utilizar 1000610</v>
          </cell>
          <cell r="D708" t="str">
            <v>M</v>
          </cell>
          <cell r="E708">
            <v>0</v>
          </cell>
          <cell r="F708">
            <v>0</v>
          </cell>
        </row>
        <row r="709">
          <cell r="B709">
            <v>1000706</v>
          </cell>
          <cell r="C709" t="str">
            <v>Material Duplicado - Utilizar 1000612</v>
          </cell>
          <cell r="D709" t="str">
            <v>M</v>
          </cell>
          <cell r="E709">
            <v>0</v>
          </cell>
          <cell r="F709">
            <v>0</v>
          </cell>
        </row>
        <row r="710">
          <cell r="B710">
            <v>1000707</v>
          </cell>
          <cell r="C710" t="str">
            <v>Material Duplicado - Utilizar 1000613</v>
          </cell>
          <cell r="D710" t="str">
            <v>M</v>
          </cell>
          <cell r="E710">
            <v>0</v>
          </cell>
          <cell r="F710">
            <v>0</v>
          </cell>
        </row>
        <row r="711">
          <cell r="B711">
            <v>1000708</v>
          </cell>
          <cell r="C711" t="str">
            <v>Material Duplicado - Utilizar 1000615</v>
          </cell>
          <cell r="D711" t="str">
            <v>M</v>
          </cell>
          <cell r="E711">
            <v>0</v>
          </cell>
          <cell r="F711">
            <v>0</v>
          </cell>
        </row>
        <row r="712">
          <cell r="B712">
            <v>1000709</v>
          </cell>
          <cell r="C712" t="str">
            <v>Cabo Flexivel 750V 16Mm2 Vermelho</v>
          </cell>
          <cell r="D712" t="str">
            <v>M</v>
          </cell>
          <cell r="E712">
            <v>0</v>
          </cell>
          <cell r="F712">
            <v>0</v>
          </cell>
        </row>
        <row r="713">
          <cell r="B713">
            <v>1000710</v>
          </cell>
          <cell r="C713" t="str">
            <v>Cabo Flexivel 750V 1,5Mm2 Branco</v>
          </cell>
          <cell r="D713" t="str">
            <v>M</v>
          </cell>
          <cell r="E713">
            <v>0</v>
          </cell>
          <cell r="F713">
            <v>0</v>
          </cell>
        </row>
        <row r="714">
          <cell r="B714">
            <v>1000711</v>
          </cell>
          <cell r="C714" t="str">
            <v>Cabo Flexivel 750V 10Mm2 Amarelo</v>
          </cell>
          <cell r="D714" t="str">
            <v>M</v>
          </cell>
          <cell r="E714">
            <v>0</v>
          </cell>
          <cell r="F714">
            <v>0</v>
          </cell>
        </row>
        <row r="715">
          <cell r="B715">
            <v>1000712</v>
          </cell>
          <cell r="C715" t="str">
            <v>Cabo Flexivel 750V 16Mm2 Amarelo</v>
          </cell>
          <cell r="D715" t="str">
            <v>M</v>
          </cell>
          <cell r="E715">
            <v>0</v>
          </cell>
          <cell r="F715">
            <v>0</v>
          </cell>
        </row>
        <row r="716">
          <cell r="B716">
            <v>1000713</v>
          </cell>
          <cell r="C716" t="str">
            <v>Material Duplicado - Utilizar 1006807</v>
          </cell>
          <cell r="D716" t="str">
            <v>M</v>
          </cell>
          <cell r="E716">
            <v>0</v>
          </cell>
          <cell r="F716">
            <v>0</v>
          </cell>
        </row>
        <row r="717">
          <cell r="B717">
            <v>1000714</v>
          </cell>
          <cell r="C717" t="str">
            <v>Cabo Flexivel 750V 16Mm2 Preto</v>
          </cell>
          <cell r="D717" t="str">
            <v>M</v>
          </cell>
          <cell r="E717">
            <v>0</v>
          </cell>
          <cell r="F717">
            <v>0</v>
          </cell>
        </row>
        <row r="718">
          <cell r="B718">
            <v>1000715</v>
          </cell>
          <cell r="C718" t="str">
            <v>Cabo Flexivel 750V 185Mm2 Preto</v>
          </cell>
          <cell r="D718" t="str">
            <v>M</v>
          </cell>
          <cell r="E718">
            <v>0</v>
          </cell>
          <cell r="F718">
            <v>0</v>
          </cell>
        </row>
        <row r="719">
          <cell r="B719">
            <v>1000716</v>
          </cell>
          <cell r="C719" t="str">
            <v>Fio Rigido 750V 1,5Mm2 Preto</v>
          </cell>
          <cell r="D719" t="str">
            <v>M</v>
          </cell>
          <cell r="E719">
            <v>0</v>
          </cell>
          <cell r="F719">
            <v>0</v>
          </cell>
        </row>
        <row r="720">
          <cell r="B720">
            <v>1000717</v>
          </cell>
          <cell r="C720" t="str">
            <v>Cabo Flexivel 1Kv 2,5Mm2 Verde</v>
          </cell>
          <cell r="D720" t="str">
            <v>M</v>
          </cell>
          <cell r="E720">
            <v>0</v>
          </cell>
          <cell r="F720">
            <v>0</v>
          </cell>
        </row>
        <row r="721">
          <cell r="B721">
            <v>1000718</v>
          </cell>
          <cell r="C721" t="str">
            <v>Material Duplicado - Utilizar 1006809</v>
          </cell>
          <cell r="D721" t="str">
            <v>M</v>
          </cell>
          <cell r="E721">
            <v>0</v>
          </cell>
          <cell r="F721">
            <v>0</v>
          </cell>
        </row>
        <row r="722">
          <cell r="B722">
            <v>1000719</v>
          </cell>
          <cell r="C722" t="str">
            <v>Cabo Flexivel 750V 25Mm2 Amarelo</v>
          </cell>
          <cell r="D722" t="str">
            <v>M</v>
          </cell>
          <cell r="E722">
            <v>0</v>
          </cell>
          <cell r="F722">
            <v>0</v>
          </cell>
        </row>
        <row r="723">
          <cell r="B723">
            <v>1000720</v>
          </cell>
          <cell r="C723" t="str">
            <v>Cabo Flexivel 750V 4Mm2 Amarelo</v>
          </cell>
          <cell r="D723" t="str">
            <v>M</v>
          </cell>
          <cell r="E723">
            <v>0</v>
          </cell>
          <cell r="F723">
            <v>0</v>
          </cell>
        </row>
        <row r="724">
          <cell r="B724">
            <v>1000721</v>
          </cell>
          <cell r="C724" t="str">
            <v>Cabo Flexivel 750V 50Mm2 Amarelo</v>
          </cell>
          <cell r="D724" t="str">
            <v>M</v>
          </cell>
          <cell r="E724">
            <v>0</v>
          </cell>
          <cell r="F724">
            <v>0</v>
          </cell>
        </row>
        <row r="725">
          <cell r="B725">
            <v>1000722</v>
          </cell>
          <cell r="C725" t="str">
            <v>Cabo Flexivel 750V 70Mm2 Amarelo</v>
          </cell>
          <cell r="D725" t="str">
            <v>M</v>
          </cell>
          <cell r="E725">
            <v>0</v>
          </cell>
          <cell r="F725">
            <v>0</v>
          </cell>
        </row>
        <row r="726">
          <cell r="B726">
            <v>1000723</v>
          </cell>
          <cell r="C726" t="str">
            <v>Cabo Flexivel 750V 95Mm2 Preto</v>
          </cell>
          <cell r="D726" t="str">
            <v>M</v>
          </cell>
          <cell r="E726">
            <v>0</v>
          </cell>
          <cell r="F726">
            <v>0</v>
          </cell>
        </row>
        <row r="727">
          <cell r="B727">
            <v>1000724</v>
          </cell>
          <cell r="C727" t="str">
            <v>Cabo Flexivel 1Kv 1,5Mm2 Azul</v>
          </cell>
          <cell r="D727" t="str">
            <v>M</v>
          </cell>
          <cell r="E727">
            <v>0</v>
          </cell>
          <cell r="F727">
            <v>0</v>
          </cell>
        </row>
        <row r="728">
          <cell r="B728">
            <v>1000725</v>
          </cell>
          <cell r="C728" t="str">
            <v>Cabo Flexivel 1Kv 10Mm2 Vermelho</v>
          </cell>
          <cell r="D728" t="str">
            <v>M</v>
          </cell>
          <cell r="E728">
            <v>0</v>
          </cell>
          <cell r="F728">
            <v>0</v>
          </cell>
        </row>
        <row r="729">
          <cell r="B729">
            <v>1000726</v>
          </cell>
          <cell r="C729" t="str">
            <v>Cabo Flexivel 1Kv 10Mm2 Branco</v>
          </cell>
          <cell r="D729" t="str">
            <v>M</v>
          </cell>
          <cell r="E729">
            <v>0</v>
          </cell>
          <cell r="F729">
            <v>0</v>
          </cell>
        </row>
        <row r="730">
          <cell r="B730">
            <v>1000727</v>
          </cell>
          <cell r="C730" t="str">
            <v>Material Duplicado - Utilizar 1009027</v>
          </cell>
          <cell r="D730" t="str">
            <v>M</v>
          </cell>
          <cell r="E730">
            <v>0</v>
          </cell>
          <cell r="F730">
            <v>0</v>
          </cell>
        </row>
        <row r="731">
          <cell r="B731">
            <v>1000728</v>
          </cell>
          <cell r="C731" t="str">
            <v>Cabo Flexivel 1Kv 16Mm2 Amarelo</v>
          </cell>
          <cell r="D731" t="str">
            <v>M</v>
          </cell>
          <cell r="E731">
            <v>0</v>
          </cell>
          <cell r="F731">
            <v>0</v>
          </cell>
        </row>
        <row r="732">
          <cell r="B732">
            <v>1000729</v>
          </cell>
          <cell r="C732" t="str">
            <v>Material Duplicado - Utilizar 1009029</v>
          </cell>
          <cell r="D732" t="str">
            <v>M</v>
          </cell>
          <cell r="E732">
            <v>0</v>
          </cell>
          <cell r="F732">
            <v>0</v>
          </cell>
        </row>
        <row r="733">
          <cell r="B733">
            <v>1000730</v>
          </cell>
          <cell r="C733" t="str">
            <v>Cabo Flexivel 1Kv 2,5Mm2 Amarelo</v>
          </cell>
          <cell r="D733" t="str">
            <v>M</v>
          </cell>
          <cell r="E733">
            <v>0</v>
          </cell>
          <cell r="F733">
            <v>0</v>
          </cell>
        </row>
        <row r="734">
          <cell r="B734">
            <v>1000731</v>
          </cell>
          <cell r="C734" t="str">
            <v>Cabo Flexivel 1Kv 16Mm2 Vermelho</v>
          </cell>
          <cell r="D734" t="str">
            <v>M</v>
          </cell>
          <cell r="E734">
            <v>0</v>
          </cell>
          <cell r="F734">
            <v>0</v>
          </cell>
        </row>
        <row r="735">
          <cell r="B735">
            <v>1000732</v>
          </cell>
          <cell r="C735" t="str">
            <v>Material Duplicado - Utilizar 1009031</v>
          </cell>
          <cell r="D735" t="str">
            <v>M</v>
          </cell>
          <cell r="E735">
            <v>0</v>
          </cell>
          <cell r="F735">
            <v>0</v>
          </cell>
        </row>
        <row r="736">
          <cell r="B736">
            <v>1000733</v>
          </cell>
          <cell r="C736" t="str">
            <v>Material Duplicado - Utilizar 1009033</v>
          </cell>
          <cell r="D736" t="str">
            <v>M</v>
          </cell>
          <cell r="E736">
            <v>0</v>
          </cell>
          <cell r="F736">
            <v>0</v>
          </cell>
        </row>
        <row r="737">
          <cell r="B737">
            <v>1000734</v>
          </cell>
          <cell r="C737" t="str">
            <v>Cabo Flexivel 1Kv 4Mm2 Amarelo</v>
          </cell>
          <cell r="D737" t="str">
            <v>M</v>
          </cell>
          <cell r="E737">
            <v>0</v>
          </cell>
          <cell r="F737">
            <v>0</v>
          </cell>
        </row>
        <row r="738">
          <cell r="B738">
            <v>1000735</v>
          </cell>
          <cell r="C738" t="str">
            <v>Material Duplicado - Utilizar 1009034</v>
          </cell>
          <cell r="D738" t="str">
            <v>M</v>
          </cell>
          <cell r="E738">
            <v>0</v>
          </cell>
          <cell r="F738">
            <v>0</v>
          </cell>
        </row>
        <row r="739">
          <cell r="B739">
            <v>1000736</v>
          </cell>
          <cell r="C739" t="str">
            <v>Material Duplicado - Utilizar 1009036</v>
          </cell>
          <cell r="D739" t="str">
            <v>M</v>
          </cell>
          <cell r="E739">
            <v>0</v>
          </cell>
          <cell r="F739">
            <v>0</v>
          </cell>
        </row>
        <row r="740">
          <cell r="B740">
            <v>1000737</v>
          </cell>
          <cell r="C740" t="str">
            <v>Cabo Flexivel 1Kv 50Mm2 Branco</v>
          </cell>
          <cell r="D740" t="str">
            <v>M</v>
          </cell>
          <cell r="E740">
            <v>0</v>
          </cell>
          <cell r="F740">
            <v>0</v>
          </cell>
        </row>
        <row r="741">
          <cell r="B741">
            <v>1000738</v>
          </cell>
          <cell r="C741" t="str">
            <v>Material Duplicado - Utilizar 1009038</v>
          </cell>
          <cell r="D741" t="str">
            <v>M</v>
          </cell>
          <cell r="E741">
            <v>0</v>
          </cell>
          <cell r="F741">
            <v>0</v>
          </cell>
        </row>
        <row r="742">
          <cell r="B742">
            <v>1000739</v>
          </cell>
          <cell r="C742" t="str">
            <v>Cabo Flexivel 1Kv 25Mm2 Amarelo</v>
          </cell>
          <cell r="D742" t="str">
            <v>M</v>
          </cell>
          <cell r="E742">
            <v>0</v>
          </cell>
          <cell r="F742">
            <v>0</v>
          </cell>
        </row>
        <row r="743">
          <cell r="B743">
            <v>1000740</v>
          </cell>
          <cell r="C743" t="str">
            <v>Cabo Flexivel 1Kv 300Mm2 Preto</v>
          </cell>
          <cell r="D743" t="str">
            <v>M</v>
          </cell>
          <cell r="E743">
            <v>0</v>
          </cell>
          <cell r="F743">
            <v>0</v>
          </cell>
        </row>
        <row r="744">
          <cell r="B744">
            <v>1000741</v>
          </cell>
          <cell r="C744" t="str">
            <v>Material Duplicado - Utilizar 1009040</v>
          </cell>
          <cell r="D744" t="str">
            <v>M</v>
          </cell>
          <cell r="E744">
            <v>0</v>
          </cell>
          <cell r="F744">
            <v>0</v>
          </cell>
        </row>
        <row r="745">
          <cell r="B745">
            <v>1000742</v>
          </cell>
          <cell r="C745" t="str">
            <v>Cabo Flexivel 1Kv 35Mm2 Branco</v>
          </cell>
          <cell r="D745" t="str">
            <v>M</v>
          </cell>
          <cell r="E745">
            <v>0</v>
          </cell>
          <cell r="F745">
            <v>0</v>
          </cell>
        </row>
        <row r="746">
          <cell r="B746">
            <v>1000743</v>
          </cell>
          <cell r="C746" t="str">
            <v>Cabo Flexivel 1Kv 50Mm2 Amarelo</v>
          </cell>
          <cell r="D746" t="str">
            <v>M</v>
          </cell>
          <cell r="E746">
            <v>0</v>
          </cell>
          <cell r="F746">
            <v>0</v>
          </cell>
        </row>
        <row r="747">
          <cell r="B747">
            <v>1000744</v>
          </cell>
          <cell r="C747" t="str">
            <v>Cabo Flexivel 1Kv 4Mm2 Branco</v>
          </cell>
          <cell r="D747" t="str">
            <v>M</v>
          </cell>
          <cell r="E747">
            <v>0</v>
          </cell>
          <cell r="F747">
            <v>0</v>
          </cell>
        </row>
        <row r="748">
          <cell r="B748">
            <v>1000745</v>
          </cell>
          <cell r="C748" t="str">
            <v>Cabo Flexivel 1Kv 500Mm2 Preto</v>
          </cell>
          <cell r="D748" t="str">
            <v>M</v>
          </cell>
          <cell r="E748">
            <v>0</v>
          </cell>
          <cell r="F748">
            <v>0</v>
          </cell>
        </row>
        <row r="749">
          <cell r="B749">
            <v>1000746</v>
          </cell>
          <cell r="C749" t="str">
            <v>Cabo Flexivel 1Kv 50Mm2 Azul</v>
          </cell>
          <cell r="D749" t="str">
            <v>M</v>
          </cell>
          <cell r="E749">
            <v>0</v>
          </cell>
          <cell r="F749">
            <v>0</v>
          </cell>
        </row>
        <row r="750">
          <cell r="B750">
            <v>1000747</v>
          </cell>
          <cell r="C750" t="str">
            <v>Cabo Flexivel 1Kv 50Mm2 Verde</v>
          </cell>
          <cell r="D750" t="str">
            <v>M</v>
          </cell>
          <cell r="E750">
            <v>0</v>
          </cell>
          <cell r="F750">
            <v>0</v>
          </cell>
        </row>
        <row r="751">
          <cell r="B751">
            <v>1000748</v>
          </cell>
          <cell r="C751" t="str">
            <v>Cabo Flexivel 1Kv 6Mm2 Amarelo</v>
          </cell>
          <cell r="D751" t="str">
            <v>M</v>
          </cell>
          <cell r="E751">
            <v>0</v>
          </cell>
          <cell r="F751">
            <v>0</v>
          </cell>
        </row>
        <row r="752">
          <cell r="B752">
            <v>1000749</v>
          </cell>
          <cell r="C752" t="str">
            <v>Cabo Flexivel 1Kv 70Mm2 Vermelho</v>
          </cell>
          <cell r="D752" t="str">
            <v>M</v>
          </cell>
          <cell r="E752">
            <v>0</v>
          </cell>
          <cell r="F752">
            <v>0</v>
          </cell>
        </row>
        <row r="753">
          <cell r="B753">
            <v>1000750</v>
          </cell>
          <cell r="C753" t="str">
            <v>Cabo Flexivel 1Kv 70Mm2 Branco</v>
          </cell>
          <cell r="D753" t="str">
            <v>M</v>
          </cell>
          <cell r="E753">
            <v>0</v>
          </cell>
          <cell r="F753">
            <v>0</v>
          </cell>
        </row>
        <row r="754">
          <cell r="B754">
            <v>1000751</v>
          </cell>
          <cell r="C754" t="str">
            <v>Material Duplicado - Utilizar 1009050</v>
          </cell>
          <cell r="D754" t="str">
            <v>M</v>
          </cell>
          <cell r="E754">
            <v>0</v>
          </cell>
          <cell r="F754">
            <v>0</v>
          </cell>
        </row>
        <row r="755">
          <cell r="B755">
            <v>1000752</v>
          </cell>
          <cell r="C755" t="str">
            <v>Material Duplicado - Utilizar 1009050</v>
          </cell>
          <cell r="D755" t="str">
            <v>M</v>
          </cell>
          <cell r="E755">
            <v>0</v>
          </cell>
          <cell r="F755">
            <v>0</v>
          </cell>
        </row>
        <row r="756">
          <cell r="B756">
            <v>1000753</v>
          </cell>
          <cell r="C756" t="str">
            <v>Material Duplicado - Utilizar 1000678</v>
          </cell>
          <cell r="D756" t="str">
            <v>M</v>
          </cell>
          <cell r="E756">
            <v>0</v>
          </cell>
          <cell r="F756">
            <v>0</v>
          </cell>
        </row>
        <row r="757">
          <cell r="B757">
            <v>1000754</v>
          </cell>
          <cell r="C757" t="str">
            <v>Material Duplicado - Utilizar 1000547</v>
          </cell>
          <cell r="D757" t="str">
            <v>M</v>
          </cell>
          <cell r="E757">
            <v>0</v>
          </cell>
          <cell r="F757">
            <v>0</v>
          </cell>
        </row>
        <row r="758">
          <cell r="B758">
            <v>1000755</v>
          </cell>
          <cell r="C758" t="str">
            <v>Material Duplicado - Utilizar 1000548</v>
          </cell>
          <cell r="D758" t="str">
            <v>M</v>
          </cell>
          <cell r="E758">
            <v>0</v>
          </cell>
          <cell r="F758">
            <v>0</v>
          </cell>
        </row>
        <row r="759">
          <cell r="B759">
            <v>1000756</v>
          </cell>
          <cell r="C759" t="str">
            <v>Material Duplicado - Utilizar 1000549</v>
          </cell>
          <cell r="D759" t="str">
            <v>M</v>
          </cell>
          <cell r="E759">
            <v>0</v>
          </cell>
          <cell r="F759">
            <v>0</v>
          </cell>
        </row>
        <row r="760">
          <cell r="B760">
            <v>1000757</v>
          </cell>
          <cell r="C760" t="str">
            <v>Material Duplicado - Utilizar 1000550</v>
          </cell>
          <cell r="D760" t="str">
            <v>M</v>
          </cell>
          <cell r="E760">
            <v>0</v>
          </cell>
          <cell r="F760">
            <v>0</v>
          </cell>
        </row>
        <row r="761">
          <cell r="B761">
            <v>1000758</v>
          </cell>
          <cell r="C761" t="str">
            <v>Material Duplicado - Utilizar 1000552</v>
          </cell>
          <cell r="D761" t="str">
            <v>M</v>
          </cell>
          <cell r="E761">
            <v>0</v>
          </cell>
          <cell r="F761">
            <v>0</v>
          </cell>
        </row>
        <row r="762">
          <cell r="B762">
            <v>1000759</v>
          </cell>
          <cell r="C762" t="str">
            <v>Material Duplicado - Utilizar 1000553</v>
          </cell>
          <cell r="D762" t="str">
            <v>M</v>
          </cell>
          <cell r="E762">
            <v>0</v>
          </cell>
          <cell r="F762">
            <v>0</v>
          </cell>
        </row>
        <row r="763">
          <cell r="B763">
            <v>1000760</v>
          </cell>
          <cell r="C763" t="str">
            <v>Cabo Flexivel 1Kv 2X300Mm2</v>
          </cell>
          <cell r="D763" t="str">
            <v>M</v>
          </cell>
          <cell r="E763">
            <v>0</v>
          </cell>
          <cell r="F763">
            <v>0</v>
          </cell>
        </row>
        <row r="764">
          <cell r="B764">
            <v>1000761</v>
          </cell>
          <cell r="C764" t="str">
            <v>Material Duplicado - Utilizar 1000554</v>
          </cell>
          <cell r="D764" t="str">
            <v>M</v>
          </cell>
          <cell r="E764">
            <v>0</v>
          </cell>
          <cell r="F764">
            <v>0</v>
          </cell>
        </row>
        <row r="765">
          <cell r="B765">
            <v>1000762</v>
          </cell>
          <cell r="C765" t="str">
            <v>Cabo Flexivel 1Kv 2X400Mm2</v>
          </cell>
          <cell r="D765" t="str">
            <v>M</v>
          </cell>
          <cell r="E765">
            <v>0</v>
          </cell>
          <cell r="F765">
            <v>0</v>
          </cell>
        </row>
        <row r="766">
          <cell r="B766">
            <v>1000763</v>
          </cell>
          <cell r="C766" t="str">
            <v>Cabo Flexivel 1Kv 2X500Mm2</v>
          </cell>
          <cell r="D766" t="str">
            <v>M</v>
          </cell>
          <cell r="E766">
            <v>0</v>
          </cell>
          <cell r="F766">
            <v>0</v>
          </cell>
        </row>
        <row r="767">
          <cell r="B767">
            <v>1000764</v>
          </cell>
          <cell r="C767" t="str">
            <v>Material Duplicado - Utilizar 1000683</v>
          </cell>
          <cell r="D767" t="str">
            <v>M</v>
          </cell>
          <cell r="E767">
            <v>0</v>
          </cell>
          <cell r="F767">
            <v>0</v>
          </cell>
        </row>
        <row r="768">
          <cell r="B768">
            <v>1000765</v>
          </cell>
          <cell r="C768" t="str">
            <v>Material Duplicado - Utilizar 1000558</v>
          </cell>
          <cell r="D768" t="str">
            <v>M</v>
          </cell>
          <cell r="E768">
            <v>0</v>
          </cell>
          <cell r="F768">
            <v>0</v>
          </cell>
        </row>
        <row r="769">
          <cell r="B769">
            <v>1000766</v>
          </cell>
          <cell r="C769" t="str">
            <v>Material Duplicado - Utilizar 1000559</v>
          </cell>
          <cell r="D769" t="str">
            <v>M</v>
          </cell>
          <cell r="E769">
            <v>0</v>
          </cell>
          <cell r="F769">
            <v>0</v>
          </cell>
        </row>
        <row r="770">
          <cell r="B770">
            <v>1000767</v>
          </cell>
          <cell r="C770" t="str">
            <v>Material Duplicado - Utilizar 1000561</v>
          </cell>
          <cell r="D770" t="str">
            <v>M</v>
          </cell>
          <cell r="E770">
            <v>0</v>
          </cell>
          <cell r="F770">
            <v>0</v>
          </cell>
        </row>
        <row r="771">
          <cell r="B771">
            <v>1000768</v>
          </cell>
          <cell r="C771" t="str">
            <v>Material Duplicado - Utilizar 1000678</v>
          </cell>
          <cell r="D771" t="str">
            <v>M</v>
          </cell>
          <cell r="E771">
            <v>0</v>
          </cell>
          <cell r="F771">
            <v>0</v>
          </cell>
        </row>
        <row r="772">
          <cell r="B772">
            <v>1000769</v>
          </cell>
          <cell r="C772" t="str">
            <v>Material Duplicado - Utilizar 1000549</v>
          </cell>
          <cell r="D772" t="str">
            <v>M</v>
          </cell>
          <cell r="E772">
            <v>0</v>
          </cell>
          <cell r="F772">
            <v>0</v>
          </cell>
        </row>
        <row r="773">
          <cell r="B773">
            <v>1000770</v>
          </cell>
          <cell r="C773" t="str">
            <v>Material Duplicado - Utilizar 1000553</v>
          </cell>
          <cell r="D773" t="str">
            <v>M</v>
          </cell>
          <cell r="E773">
            <v>0</v>
          </cell>
          <cell r="F773">
            <v>0</v>
          </cell>
        </row>
        <row r="774">
          <cell r="B774">
            <v>1000771</v>
          </cell>
          <cell r="C774" t="str">
            <v>Material Duplicado - Utilizar 1000554</v>
          </cell>
          <cell r="D774" t="str">
            <v>M</v>
          </cell>
          <cell r="E774">
            <v>0</v>
          </cell>
          <cell r="F774">
            <v>0</v>
          </cell>
        </row>
        <row r="775">
          <cell r="B775">
            <v>1000772</v>
          </cell>
          <cell r="C775" t="str">
            <v>Material Duplicado - Utilizar 1000683</v>
          </cell>
          <cell r="D775" t="str">
            <v>M</v>
          </cell>
          <cell r="E775">
            <v>0</v>
          </cell>
          <cell r="F775">
            <v>0</v>
          </cell>
        </row>
        <row r="776">
          <cell r="B776">
            <v>1000773</v>
          </cell>
          <cell r="C776" t="str">
            <v>Material Duplicado - Utilizar 1000558</v>
          </cell>
          <cell r="D776" t="str">
            <v>M</v>
          </cell>
          <cell r="E776">
            <v>0</v>
          </cell>
          <cell r="F776">
            <v>0</v>
          </cell>
        </row>
        <row r="777">
          <cell r="B777">
            <v>1000774</v>
          </cell>
          <cell r="C777" t="str">
            <v>Material Duplicado - Utilizar 1000559</v>
          </cell>
          <cell r="D777" t="str">
            <v>M</v>
          </cell>
          <cell r="E777">
            <v>0</v>
          </cell>
          <cell r="F777">
            <v>0</v>
          </cell>
        </row>
        <row r="778">
          <cell r="B778">
            <v>1000775</v>
          </cell>
          <cell r="C778" t="str">
            <v>Material Duplicado - Utilizar 1000561</v>
          </cell>
          <cell r="D778" t="str">
            <v>M</v>
          </cell>
          <cell r="E778">
            <v>0</v>
          </cell>
          <cell r="F778">
            <v>0</v>
          </cell>
        </row>
        <row r="779">
          <cell r="B779">
            <v>1000776</v>
          </cell>
          <cell r="C779" t="str">
            <v>Material Duplicado - Utilizar 1000566</v>
          </cell>
          <cell r="D779" t="str">
            <v>M</v>
          </cell>
          <cell r="E779">
            <v>0</v>
          </cell>
          <cell r="F779">
            <v>0</v>
          </cell>
        </row>
        <row r="780">
          <cell r="B780">
            <v>1000777</v>
          </cell>
          <cell r="C780" t="str">
            <v>Material Duplicado - Utilizar 1000574</v>
          </cell>
          <cell r="D780" t="str">
            <v>M</v>
          </cell>
          <cell r="E780">
            <v>0</v>
          </cell>
          <cell r="F780">
            <v>0</v>
          </cell>
        </row>
        <row r="781">
          <cell r="B781">
            <v>1000778</v>
          </cell>
          <cell r="C781" t="str">
            <v>Material Duplicado - Utilizar 1000576</v>
          </cell>
          <cell r="D781" t="str">
            <v>M</v>
          </cell>
          <cell r="E781">
            <v>0</v>
          </cell>
          <cell r="F781">
            <v>0</v>
          </cell>
        </row>
        <row r="782">
          <cell r="B782">
            <v>1000779</v>
          </cell>
          <cell r="C782" t="str">
            <v>Material Duplicado - Utilizar 1000582</v>
          </cell>
          <cell r="D782" t="str">
            <v>M</v>
          </cell>
          <cell r="E782">
            <v>0</v>
          </cell>
          <cell r="F782">
            <v>0</v>
          </cell>
        </row>
        <row r="783">
          <cell r="B783">
            <v>1000780</v>
          </cell>
          <cell r="C783" t="str">
            <v>Material Duplicado - Utilizar 1000585</v>
          </cell>
          <cell r="D783" t="str">
            <v>M</v>
          </cell>
          <cell r="E783">
            <v>0</v>
          </cell>
          <cell r="F783">
            <v>0</v>
          </cell>
        </row>
        <row r="784">
          <cell r="B784">
            <v>1000781</v>
          </cell>
          <cell r="C784" t="str">
            <v>Material Duplicado - Utilizar 1000586</v>
          </cell>
          <cell r="D784" t="str">
            <v>M</v>
          </cell>
          <cell r="E784">
            <v>0</v>
          </cell>
          <cell r="F784">
            <v>0</v>
          </cell>
        </row>
        <row r="785">
          <cell r="B785">
            <v>1000782</v>
          </cell>
          <cell r="C785" t="str">
            <v>Material Duplicado - Utilizar 1000589</v>
          </cell>
          <cell r="D785" t="str">
            <v>M</v>
          </cell>
          <cell r="E785">
            <v>0</v>
          </cell>
          <cell r="F785">
            <v>0</v>
          </cell>
        </row>
        <row r="786">
          <cell r="B786">
            <v>1000783</v>
          </cell>
          <cell r="C786" t="str">
            <v>Material Duplicado - Utilizar 1000595</v>
          </cell>
          <cell r="D786" t="str">
            <v>M</v>
          </cell>
          <cell r="E786">
            <v>0</v>
          </cell>
          <cell r="F786">
            <v>0</v>
          </cell>
        </row>
        <row r="787">
          <cell r="B787">
            <v>1000784</v>
          </cell>
          <cell r="C787" t="str">
            <v>Material Duplicado - Utilizar 1000602</v>
          </cell>
          <cell r="D787" t="str">
            <v>M</v>
          </cell>
          <cell r="E787">
            <v>0</v>
          </cell>
          <cell r="F787">
            <v>0</v>
          </cell>
        </row>
        <row r="788">
          <cell r="B788">
            <v>1000785</v>
          </cell>
          <cell r="C788" t="str">
            <v>Material Duplicado - Utilizar 1000605</v>
          </cell>
          <cell r="D788" t="str">
            <v>M</v>
          </cell>
          <cell r="E788">
            <v>0</v>
          </cell>
          <cell r="F788">
            <v>0</v>
          </cell>
        </row>
        <row r="789">
          <cell r="B789">
            <v>1000786</v>
          </cell>
          <cell r="C789" t="str">
            <v>Material Duplicado - Utilizar 1000610</v>
          </cell>
          <cell r="D789" t="str">
            <v>M</v>
          </cell>
          <cell r="E789">
            <v>0</v>
          </cell>
          <cell r="F789">
            <v>0</v>
          </cell>
        </row>
        <row r="790">
          <cell r="B790">
            <v>1000787</v>
          </cell>
          <cell r="C790" t="str">
            <v>Material Duplicado - Utilizar 1000613</v>
          </cell>
          <cell r="D790" t="str">
            <v>M</v>
          </cell>
          <cell r="E790">
            <v>0</v>
          </cell>
          <cell r="F790">
            <v>0</v>
          </cell>
        </row>
        <row r="791">
          <cell r="B791">
            <v>1000788</v>
          </cell>
          <cell r="C791" t="str">
            <v>Material Duplicado - Utilizar 1000615</v>
          </cell>
          <cell r="D791" t="str">
            <v>M</v>
          </cell>
          <cell r="E791">
            <v>0</v>
          </cell>
          <cell r="F791">
            <v>0</v>
          </cell>
        </row>
        <row r="792">
          <cell r="B792">
            <v>1000789</v>
          </cell>
          <cell r="C792" t="str">
            <v>Cabo Flexivel 1Kv 10Mm2 Amarelo</v>
          </cell>
          <cell r="D792" t="str">
            <v>M</v>
          </cell>
          <cell r="E792">
            <v>0</v>
          </cell>
          <cell r="F792">
            <v>0</v>
          </cell>
        </row>
        <row r="793">
          <cell r="B793">
            <v>1000790</v>
          </cell>
          <cell r="C793" t="str">
            <v>Fio Rigido 750V 10,0Mm2 Preto</v>
          </cell>
          <cell r="D793" t="str">
            <v>M</v>
          </cell>
          <cell r="E793">
            <v>0</v>
          </cell>
          <cell r="F793">
            <v>0</v>
          </cell>
        </row>
        <row r="794">
          <cell r="B794">
            <v>1000791</v>
          </cell>
          <cell r="C794" t="str">
            <v>Fio Rigido 750V 1,5Mm2 Azul</v>
          </cell>
          <cell r="D794" t="str">
            <v>M</v>
          </cell>
          <cell r="E794">
            <v>0</v>
          </cell>
          <cell r="F794">
            <v>0</v>
          </cell>
        </row>
        <row r="795">
          <cell r="B795">
            <v>1000792</v>
          </cell>
          <cell r="C795" t="str">
            <v>Cabo Flexivel 750V 16Mm2 Azul</v>
          </cell>
          <cell r="D795" t="str">
            <v>M</v>
          </cell>
          <cell r="E795">
            <v>0</v>
          </cell>
          <cell r="F795">
            <v>0</v>
          </cell>
        </row>
        <row r="796">
          <cell r="B796">
            <v>1000793</v>
          </cell>
          <cell r="C796" t="str">
            <v>Fio Rigido 750V 6,0Mm2 Azul</v>
          </cell>
          <cell r="D796" t="str">
            <v>M</v>
          </cell>
          <cell r="E796">
            <v>0</v>
          </cell>
          <cell r="F796">
            <v>0</v>
          </cell>
        </row>
        <row r="797">
          <cell r="B797">
            <v>1000794</v>
          </cell>
          <cell r="C797" t="str">
            <v>Fio Rigido 750V 10,0Mm2 Azul</v>
          </cell>
          <cell r="D797" t="str">
            <v>M</v>
          </cell>
          <cell r="E797">
            <v>0</v>
          </cell>
          <cell r="F797">
            <v>0</v>
          </cell>
        </row>
        <row r="798">
          <cell r="B798">
            <v>1000795</v>
          </cell>
          <cell r="C798" t="str">
            <v>Cabo Flexivel 1Kv 25Mm2 Branco</v>
          </cell>
          <cell r="D798" t="str">
            <v>M</v>
          </cell>
          <cell r="E798">
            <v>0</v>
          </cell>
          <cell r="F798">
            <v>0</v>
          </cell>
        </row>
        <row r="799">
          <cell r="B799">
            <v>1000796</v>
          </cell>
          <cell r="C799" t="str">
            <v>Cabo Flexivel 750V 300Mm2 Preto</v>
          </cell>
          <cell r="D799" t="str">
            <v>M</v>
          </cell>
          <cell r="E799">
            <v>0</v>
          </cell>
          <cell r="F799">
            <v>0</v>
          </cell>
        </row>
        <row r="800">
          <cell r="B800">
            <v>1000797</v>
          </cell>
          <cell r="C800" t="str">
            <v>Cabo Flexivel 1Kv 35Mm2 Amarelo</v>
          </cell>
          <cell r="D800" t="str">
            <v>M</v>
          </cell>
          <cell r="E800">
            <v>0</v>
          </cell>
          <cell r="F800">
            <v>0</v>
          </cell>
        </row>
        <row r="801">
          <cell r="B801">
            <v>1000798</v>
          </cell>
          <cell r="C801" t="str">
            <v>Fio Rigido 750V 1,5Mm2 Verde</v>
          </cell>
          <cell r="D801" t="str">
            <v>M</v>
          </cell>
          <cell r="E801">
            <v>0</v>
          </cell>
          <cell r="F801">
            <v>0</v>
          </cell>
        </row>
        <row r="802">
          <cell r="B802">
            <v>1000799</v>
          </cell>
          <cell r="C802" t="str">
            <v>Fio Rigido 750V 10,0Mm2 Verde</v>
          </cell>
          <cell r="D802" t="str">
            <v>M</v>
          </cell>
          <cell r="E802">
            <v>0</v>
          </cell>
          <cell r="F802">
            <v>0</v>
          </cell>
        </row>
        <row r="803">
          <cell r="B803">
            <v>1000800</v>
          </cell>
          <cell r="C803" t="str">
            <v>Cabo Flexivel 1Kv 50Mm2 Vermelho</v>
          </cell>
          <cell r="D803" t="str">
            <v>M</v>
          </cell>
          <cell r="E803">
            <v>0</v>
          </cell>
          <cell r="F803">
            <v>0</v>
          </cell>
        </row>
        <row r="804">
          <cell r="B804">
            <v>1000801</v>
          </cell>
          <cell r="C804" t="str">
            <v>Cabo Flexivel 1Kv 70Mm2 Amarelo</v>
          </cell>
          <cell r="D804" t="str">
            <v>M</v>
          </cell>
          <cell r="E804">
            <v>0</v>
          </cell>
          <cell r="F804">
            <v>0</v>
          </cell>
        </row>
        <row r="805">
          <cell r="B805">
            <v>1000802</v>
          </cell>
          <cell r="C805" t="str">
            <v>Fio Rigido 750V 1,5Mm2 Vermelho</v>
          </cell>
          <cell r="D805" t="str">
            <v>M</v>
          </cell>
          <cell r="E805">
            <v>0</v>
          </cell>
          <cell r="F805">
            <v>0</v>
          </cell>
        </row>
        <row r="806">
          <cell r="B806">
            <v>1000803</v>
          </cell>
          <cell r="C806" t="str">
            <v>Cadeado 25Mm Latão E-25-Pado</v>
          </cell>
          <cell r="D806" t="str">
            <v>UN</v>
          </cell>
          <cell r="E806">
            <v>0</v>
          </cell>
          <cell r="F806">
            <v>0</v>
          </cell>
        </row>
        <row r="807">
          <cell r="B807">
            <v>1000804</v>
          </cell>
          <cell r="C807" t="str">
            <v>Cadeado 35Mm Latão E-35-Pado</v>
          </cell>
          <cell r="D807" t="str">
            <v>UN</v>
          </cell>
          <cell r="E807">
            <v>0</v>
          </cell>
          <cell r="F807">
            <v>0</v>
          </cell>
        </row>
        <row r="808">
          <cell r="B808">
            <v>1000805</v>
          </cell>
          <cell r="C808" t="str">
            <v>Caibro De Madeira Ipê 5X6Cm</v>
          </cell>
          <cell r="D808" t="str">
            <v>M</v>
          </cell>
          <cell r="E808">
            <v>0</v>
          </cell>
          <cell r="F808">
            <v>0</v>
          </cell>
        </row>
        <row r="809">
          <cell r="B809">
            <v>1000806</v>
          </cell>
          <cell r="C809" t="str">
            <v>Caibro De Madeira Peroba Do Norte 5X6Cm</v>
          </cell>
          <cell r="D809" t="str">
            <v>M</v>
          </cell>
          <cell r="E809">
            <v>0</v>
          </cell>
          <cell r="F809">
            <v>0</v>
          </cell>
        </row>
        <row r="810">
          <cell r="B810">
            <v>1000807</v>
          </cell>
          <cell r="C810" t="str">
            <v>Caixa Acopl P/Bac Amen Carr-Cd11C78-Deca</v>
          </cell>
          <cell r="D810" t="str">
            <v>UN</v>
          </cell>
          <cell r="E810">
            <v>0</v>
          </cell>
          <cell r="F810">
            <v>0</v>
          </cell>
        </row>
        <row r="811">
          <cell r="B811">
            <v>1000808</v>
          </cell>
          <cell r="C811" t="str">
            <v>Caixa Acopl P/Bac Bone Absol-Ideal</v>
          </cell>
          <cell r="D811" t="str">
            <v>UN</v>
          </cell>
          <cell r="E811">
            <v>0</v>
          </cell>
          <cell r="F811">
            <v>0</v>
          </cell>
        </row>
        <row r="812">
          <cell r="B812">
            <v>1000809</v>
          </cell>
          <cell r="C812" t="str">
            <v>Caixa Acopl P/Bac Bone Avalon-Ideal</v>
          </cell>
          <cell r="D812" t="str">
            <v>UN</v>
          </cell>
          <cell r="E812">
            <v>0</v>
          </cell>
          <cell r="F812">
            <v>0</v>
          </cell>
        </row>
        <row r="813">
          <cell r="B813">
            <v>1000810</v>
          </cell>
          <cell r="C813" t="str">
            <v>Caixa Acopl P/Bac Bone Carina-Ideal</v>
          </cell>
          <cell r="D813" t="str">
            <v>UN</v>
          </cell>
          <cell r="E813">
            <v>0</v>
          </cell>
          <cell r="F813">
            <v>0</v>
          </cell>
        </row>
        <row r="814">
          <cell r="B814">
            <v>1000811</v>
          </cell>
          <cell r="C814" t="str">
            <v>Caixa Acopl P/Bac Bone Paris-Ideal</v>
          </cell>
          <cell r="D814" t="str">
            <v>UN</v>
          </cell>
          <cell r="E814">
            <v>0</v>
          </cell>
          <cell r="F814">
            <v>0</v>
          </cell>
        </row>
        <row r="815">
          <cell r="B815">
            <v>1000812</v>
          </cell>
          <cell r="C815" t="str">
            <v>Caixa Acopl P/Bac Bone Plaza-Ideal</v>
          </cell>
          <cell r="D815" t="str">
            <v>UN</v>
          </cell>
          <cell r="E815">
            <v>0</v>
          </cell>
          <cell r="F815">
            <v>0</v>
          </cell>
        </row>
        <row r="816">
          <cell r="B816">
            <v>1000813</v>
          </cell>
          <cell r="C816" t="str">
            <v>Caixa Acopl P/Bac Bone Vitoria-Ideal</v>
          </cell>
          <cell r="D816" t="str">
            <v>UN</v>
          </cell>
          <cell r="E816">
            <v>0</v>
          </cell>
          <cell r="F816">
            <v>0</v>
          </cell>
        </row>
        <row r="817">
          <cell r="B817">
            <v>1000814</v>
          </cell>
          <cell r="C817" t="str">
            <v>Caixa Acopl P/Bac Br Absol-Ideal</v>
          </cell>
          <cell r="D817" t="str">
            <v>UN</v>
          </cell>
          <cell r="E817">
            <v>0</v>
          </cell>
          <cell r="F817">
            <v>0</v>
          </cell>
        </row>
        <row r="818">
          <cell r="B818">
            <v>1000815</v>
          </cell>
          <cell r="C818" t="str">
            <v>Caixa Acopl P/Bac Br Avalon-Ideal</v>
          </cell>
          <cell r="D818" t="str">
            <v>UN</v>
          </cell>
          <cell r="E818">
            <v>0</v>
          </cell>
          <cell r="F818">
            <v>0</v>
          </cell>
        </row>
        <row r="819">
          <cell r="B819">
            <v>1000816</v>
          </cell>
          <cell r="C819" t="str">
            <v>Caixa Acopl P/Bac Br B Epoq-Cd2217-Deca</v>
          </cell>
          <cell r="D819" t="str">
            <v>UN</v>
          </cell>
          <cell r="E819">
            <v>0</v>
          </cell>
          <cell r="F819">
            <v>0</v>
          </cell>
        </row>
        <row r="820">
          <cell r="B820">
            <v>1000817</v>
          </cell>
          <cell r="C820" t="str">
            <v>Caixa Acopl P/Bac Br Carina-Ideal</v>
          </cell>
          <cell r="D820" t="str">
            <v>UN</v>
          </cell>
          <cell r="E820">
            <v>0</v>
          </cell>
          <cell r="F820">
            <v>0</v>
          </cell>
        </row>
        <row r="821">
          <cell r="B821">
            <v>1000818</v>
          </cell>
          <cell r="C821" t="str">
            <v>Caixa Acopl P/Bac Br Carr-Cd11C17-Deca</v>
          </cell>
          <cell r="D821" t="str">
            <v>UN</v>
          </cell>
          <cell r="E821">
            <v>0</v>
          </cell>
          <cell r="F821">
            <v>0</v>
          </cell>
        </row>
        <row r="822">
          <cell r="B822">
            <v>1000819</v>
          </cell>
          <cell r="C822" t="str">
            <v>Caixa Acopl P/Bac Br Cent-Cd1417-Deca</v>
          </cell>
          <cell r="D822" t="str">
            <v>UN</v>
          </cell>
          <cell r="E822">
            <v>0</v>
          </cell>
          <cell r="F822">
            <v>0</v>
          </cell>
        </row>
        <row r="823">
          <cell r="B823">
            <v>1000820</v>
          </cell>
          <cell r="C823" t="str">
            <v>Caixa Acopl P/Bac Br Paris-Ideal</v>
          </cell>
          <cell r="D823" t="str">
            <v>UN</v>
          </cell>
          <cell r="E823">
            <v>0</v>
          </cell>
          <cell r="F823">
            <v>0</v>
          </cell>
        </row>
        <row r="824">
          <cell r="B824">
            <v>1000821</v>
          </cell>
          <cell r="C824" t="str">
            <v>Caixa Acopl P/Bac Br Plaza-Ideal</v>
          </cell>
          <cell r="D824" t="str">
            <v>UN</v>
          </cell>
          <cell r="E824">
            <v>0</v>
          </cell>
          <cell r="F824">
            <v>0</v>
          </cell>
        </row>
        <row r="825">
          <cell r="B825">
            <v>1000822</v>
          </cell>
          <cell r="C825" t="str">
            <v>Caixa Acopl P/Bac Br Raven-Cd00R17-Deca</v>
          </cell>
          <cell r="D825" t="str">
            <v>UN</v>
          </cell>
          <cell r="E825">
            <v>0</v>
          </cell>
          <cell r="F825">
            <v>0</v>
          </cell>
        </row>
        <row r="826">
          <cell r="B826">
            <v>1000823</v>
          </cell>
          <cell r="C826" t="str">
            <v>Caixa Acopl P/Bac Br Vogue-Cd01V17-Deca</v>
          </cell>
          <cell r="D826" t="str">
            <v>UN</v>
          </cell>
          <cell r="E826">
            <v>0</v>
          </cell>
          <cell r="F826">
            <v>0</v>
          </cell>
        </row>
        <row r="827">
          <cell r="B827">
            <v>1000824</v>
          </cell>
          <cell r="C827" t="str">
            <v>Caixa Acopl P/Bac Cr Raven-Cd00R37-Deca</v>
          </cell>
          <cell r="D827" t="str">
            <v>UN</v>
          </cell>
          <cell r="E827">
            <v>0</v>
          </cell>
          <cell r="F827">
            <v>0</v>
          </cell>
        </row>
        <row r="828">
          <cell r="B828">
            <v>1000825</v>
          </cell>
          <cell r="C828" t="str">
            <v>Caixa Acopl P/Bac Crem Bepoq-Cd2237-Deca</v>
          </cell>
          <cell r="D828" t="str">
            <v>UN</v>
          </cell>
          <cell r="E828">
            <v>0</v>
          </cell>
          <cell r="F828">
            <v>0</v>
          </cell>
        </row>
        <row r="829">
          <cell r="B829">
            <v>1000826</v>
          </cell>
          <cell r="C829" t="str">
            <v>Caixa Acopl P/Bac Crem Carr-Cd11C37-Deca</v>
          </cell>
          <cell r="D829" t="str">
            <v>UN</v>
          </cell>
          <cell r="E829">
            <v>0</v>
          </cell>
          <cell r="F829">
            <v>0</v>
          </cell>
        </row>
        <row r="830">
          <cell r="B830">
            <v>1000827</v>
          </cell>
          <cell r="C830" t="str">
            <v>Caixa Acopl P/Bac Crem Cent-Cd1437-Deca</v>
          </cell>
          <cell r="D830" t="str">
            <v>UN</v>
          </cell>
          <cell r="E830">
            <v>0</v>
          </cell>
          <cell r="F830">
            <v>0</v>
          </cell>
        </row>
        <row r="831">
          <cell r="B831">
            <v>1000828</v>
          </cell>
          <cell r="C831" t="str">
            <v>Caixa Acopl P/Bac Cz Bepoq-Cd2287-Deca</v>
          </cell>
          <cell r="D831" t="str">
            <v>UN</v>
          </cell>
          <cell r="E831">
            <v>0</v>
          </cell>
          <cell r="F831">
            <v>0</v>
          </cell>
        </row>
        <row r="832">
          <cell r="B832">
            <v>1000829</v>
          </cell>
          <cell r="C832" t="str">
            <v>Caixa Acopl P/Bac Cz Carr-Cd11C87-Deca</v>
          </cell>
          <cell r="D832" t="str">
            <v>UN</v>
          </cell>
          <cell r="E832">
            <v>0</v>
          </cell>
          <cell r="F832">
            <v>0</v>
          </cell>
        </row>
        <row r="833">
          <cell r="B833">
            <v>1000830</v>
          </cell>
          <cell r="C833" t="str">
            <v>Caixa Acopl P/Bac Cz Carr-Cd11C90-Deca</v>
          </cell>
          <cell r="D833" t="str">
            <v>UN</v>
          </cell>
          <cell r="E833">
            <v>0</v>
          </cell>
          <cell r="F833">
            <v>0</v>
          </cell>
        </row>
        <row r="834">
          <cell r="B834">
            <v>1000831</v>
          </cell>
          <cell r="C834" t="str">
            <v>Caixa Acopl P/Bac Cz Cent-Cd1487-Deca</v>
          </cell>
          <cell r="D834" t="str">
            <v>UN</v>
          </cell>
          <cell r="E834">
            <v>0</v>
          </cell>
          <cell r="F834">
            <v>0</v>
          </cell>
        </row>
        <row r="835">
          <cell r="B835">
            <v>1000832</v>
          </cell>
          <cell r="C835" t="str">
            <v>Caixa Acopl P/Bac Eban Carr-Cd11C95-Deca</v>
          </cell>
          <cell r="D835" t="str">
            <v>UN</v>
          </cell>
          <cell r="E835">
            <v>0</v>
          </cell>
          <cell r="F835">
            <v>0</v>
          </cell>
        </row>
        <row r="836">
          <cell r="B836">
            <v>1000833</v>
          </cell>
          <cell r="C836" t="str">
            <v>Caixa Acopl P/Bac Pvc Br Akros-Amanco</v>
          </cell>
          <cell r="D836" t="str">
            <v>UN</v>
          </cell>
          <cell r="E836">
            <v>0</v>
          </cell>
          <cell r="F836">
            <v>0</v>
          </cell>
        </row>
        <row r="837">
          <cell r="B837">
            <v>1000834</v>
          </cell>
          <cell r="C837" t="str">
            <v>Caixa Acopl P/Bac Rosa Carr-Cd11C89-Deca</v>
          </cell>
          <cell r="D837" t="str">
            <v>UN</v>
          </cell>
          <cell r="E837">
            <v>0</v>
          </cell>
          <cell r="F837">
            <v>0</v>
          </cell>
        </row>
        <row r="838">
          <cell r="B838">
            <v>1000835</v>
          </cell>
          <cell r="C838" t="str">
            <v>Caixa Acopl P/Bac Sterling Silver-Ideal</v>
          </cell>
          <cell r="D838" t="str">
            <v>UN</v>
          </cell>
          <cell r="E838">
            <v>0</v>
          </cell>
          <cell r="F838">
            <v>0</v>
          </cell>
        </row>
        <row r="839">
          <cell r="B839">
            <v>1000836</v>
          </cell>
          <cell r="C839" t="str">
            <v>Caixa Acopl.P/Bac.Br M9000-Montana</v>
          </cell>
          <cell r="D839" t="str">
            <v>UN</v>
          </cell>
          <cell r="E839">
            <v>0</v>
          </cell>
          <cell r="F839">
            <v>0</v>
          </cell>
        </row>
        <row r="840">
          <cell r="B840">
            <v>1000837</v>
          </cell>
          <cell r="C840" t="str">
            <v>Caixa D'Água Fibra Vidro 10000L Circular</v>
          </cell>
          <cell r="D840" t="str">
            <v>UN</v>
          </cell>
          <cell r="E840">
            <v>0</v>
          </cell>
          <cell r="F840">
            <v>0</v>
          </cell>
        </row>
        <row r="841">
          <cell r="B841">
            <v>1000838</v>
          </cell>
          <cell r="C841" t="str">
            <v>Caixa D'Água Fibra Vidro 1000L Circular</v>
          </cell>
          <cell r="D841" t="str">
            <v>UN</v>
          </cell>
          <cell r="E841">
            <v>0</v>
          </cell>
          <cell r="F841">
            <v>0</v>
          </cell>
        </row>
        <row r="842">
          <cell r="B842">
            <v>1000839</v>
          </cell>
          <cell r="C842" t="str">
            <v>Caixa D'Água Fibra Vidro 1000L Retangula</v>
          </cell>
          <cell r="D842" t="str">
            <v>UN</v>
          </cell>
          <cell r="E842">
            <v>0</v>
          </cell>
          <cell r="F842">
            <v>0</v>
          </cell>
        </row>
        <row r="843">
          <cell r="B843">
            <v>1000840</v>
          </cell>
          <cell r="C843" t="str">
            <v>Caixa D'Água Fibra Vidro 15000L Circular</v>
          </cell>
          <cell r="D843" t="str">
            <v>UN</v>
          </cell>
          <cell r="E843">
            <v>0</v>
          </cell>
          <cell r="F843">
            <v>0</v>
          </cell>
        </row>
        <row r="844">
          <cell r="B844">
            <v>1000841</v>
          </cell>
          <cell r="C844" t="str">
            <v>Caixa D'Água Fibra Vidro 20000L Circular</v>
          </cell>
          <cell r="D844" t="str">
            <v>UN</v>
          </cell>
          <cell r="E844">
            <v>0</v>
          </cell>
          <cell r="F844">
            <v>0</v>
          </cell>
        </row>
        <row r="845">
          <cell r="B845">
            <v>1000842</v>
          </cell>
          <cell r="C845" t="str">
            <v>Caixa D'Água Fibra Vidro 2000L Circular</v>
          </cell>
          <cell r="D845" t="str">
            <v>UN</v>
          </cell>
          <cell r="E845">
            <v>0</v>
          </cell>
          <cell r="F845">
            <v>0</v>
          </cell>
        </row>
        <row r="846">
          <cell r="B846">
            <v>1000843</v>
          </cell>
          <cell r="C846" t="str">
            <v>Caixa D'Água Fibra Vidro 25000L Circular</v>
          </cell>
          <cell r="D846" t="str">
            <v>UN</v>
          </cell>
          <cell r="E846">
            <v>0</v>
          </cell>
          <cell r="F846">
            <v>0</v>
          </cell>
        </row>
        <row r="847">
          <cell r="B847">
            <v>1000844</v>
          </cell>
          <cell r="C847" t="str">
            <v>Caixa D'Água Fibra Vidro 3000L Circular</v>
          </cell>
          <cell r="D847" t="str">
            <v>UN</v>
          </cell>
          <cell r="E847">
            <v>0</v>
          </cell>
          <cell r="F847">
            <v>0</v>
          </cell>
        </row>
        <row r="848">
          <cell r="B848">
            <v>1000845</v>
          </cell>
          <cell r="C848" t="str">
            <v>Caixa D'Água Fibra Vidro 5000L Circular</v>
          </cell>
          <cell r="D848" t="str">
            <v>UN</v>
          </cell>
          <cell r="E848">
            <v>0</v>
          </cell>
          <cell r="F848">
            <v>0</v>
          </cell>
        </row>
        <row r="849">
          <cell r="B849">
            <v>1000846</v>
          </cell>
          <cell r="C849" t="str">
            <v>Caixa D'Água Fibra Vidro 500L Circular</v>
          </cell>
          <cell r="D849" t="str">
            <v>UN</v>
          </cell>
          <cell r="E849">
            <v>0</v>
          </cell>
          <cell r="F849">
            <v>0</v>
          </cell>
        </row>
        <row r="850">
          <cell r="B850">
            <v>1000847</v>
          </cell>
          <cell r="C850" t="str">
            <v>Caixa D'Água Fibra Vidro 500L Retangular</v>
          </cell>
          <cell r="D850" t="str">
            <v>UN</v>
          </cell>
          <cell r="E850">
            <v>0</v>
          </cell>
          <cell r="F850">
            <v>0</v>
          </cell>
        </row>
        <row r="851">
          <cell r="B851">
            <v>1000848</v>
          </cell>
          <cell r="C851" t="str">
            <v>Caixa D'Água Fibra Vidro 6000L Circular</v>
          </cell>
          <cell r="D851" t="str">
            <v>UN</v>
          </cell>
          <cell r="E851">
            <v>0</v>
          </cell>
          <cell r="F851">
            <v>0</v>
          </cell>
        </row>
        <row r="852">
          <cell r="B852">
            <v>1000849</v>
          </cell>
          <cell r="C852" t="str">
            <v>Caixa D'Água Fibra Vidro 7000L Circular</v>
          </cell>
          <cell r="D852" t="str">
            <v>UN</v>
          </cell>
          <cell r="E852">
            <v>0</v>
          </cell>
          <cell r="F852">
            <v>0</v>
          </cell>
        </row>
        <row r="853">
          <cell r="B853">
            <v>1000850</v>
          </cell>
          <cell r="C853" t="str">
            <v>Caixa D'Água Fibra Vidro 8000L Circular</v>
          </cell>
          <cell r="D853" t="str">
            <v>UN</v>
          </cell>
          <cell r="E853">
            <v>0</v>
          </cell>
          <cell r="F853">
            <v>0</v>
          </cell>
        </row>
        <row r="854">
          <cell r="B854">
            <v>1000851</v>
          </cell>
          <cell r="C854" t="str">
            <v>Caixa D'Água Polietileno 1000L Circular</v>
          </cell>
          <cell r="D854" t="str">
            <v>UN</v>
          </cell>
          <cell r="E854">
            <v>0</v>
          </cell>
          <cell r="F854">
            <v>0</v>
          </cell>
        </row>
        <row r="855">
          <cell r="B855">
            <v>1000852</v>
          </cell>
          <cell r="C855" t="str">
            <v>Caixa D'Água Polietileno 200L Circular</v>
          </cell>
          <cell r="D855" t="str">
            <v>UN</v>
          </cell>
          <cell r="E855">
            <v>0</v>
          </cell>
          <cell r="F855">
            <v>0</v>
          </cell>
        </row>
        <row r="856">
          <cell r="B856">
            <v>1000853</v>
          </cell>
          <cell r="C856" t="str">
            <v>Caixa D'Água Polietileno 310L Circular</v>
          </cell>
          <cell r="D856" t="str">
            <v>UN</v>
          </cell>
          <cell r="E856">
            <v>0</v>
          </cell>
          <cell r="F856">
            <v>0</v>
          </cell>
        </row>
        <row r="857">
          <cell r="B857">
            <v>1000854</v>
          </cell>
          <cell r="C857" t="str">
            <v>Caixa D'Água Polietileno 500L Circular</v>
          </cell>
          <cell r="D857" t="str">
            <v>UN</v>
          </cell>
          <cell r="E857">
            <v>0</v>
          </cell>
          <cell r="F857">
            <v>0</v>
          </cell>
        </row>
        <row r="858">
          <cell r="B858">
            <v>1000855</v>
          </cell>
          <cell r="C858" t="str">
            <v>Caixa De Isopor Maciça 12X12X16Cm</v>
          </cell>
          <cell r="D858" t="str">
            <v>UN</v>
          </cell>
          <cell r="E858">
            <v>0</v>
          </cell>
          <cell r="F858">
            <v>0</v>
          </cell>
        </row>
        <row r="859">
          <cell r="B859">
            <v>1000856</v>
          </cell>
          <cell r="C859" t="str">
            <v>Caixa De Isopor Maciça 6X6X16Cm</v>
          </cell>
          <cell r="D859" t="str">
            <v>UN</v>
          </cell>
          <cell r="E859">
            <v>0</v>
          </cell>
          <cell r="F859">
            <v>0</v>
          </cell>
        </row>
        <row r="860">
          <cell r="B860">
            <v>3000702</v>
          </cell>
          <cell r="C860" t="str">
            <v>Mão-De-Obra Servente</v>
          </cell>
          <cell r="D860" t="str">
            <v>STD</v>
          </cell>
          <cell r="E860">
            <v>11.02</v>
          </cell>
          <cell r="F860">
            <v>88963.430000000008</v>
          </cell>
        </row>
        <row r="861">
          <cell r="B861">
            <v>1000858</v>
          </cell>
          <cell r="C861" t="str">
            <v>Cal Hidratado C/8Kg</v>
          </cell>
          <cell r="D861" t="str">
            <v>BAG</v>
          </cell>
          <cell r="E861">
            <v>0</v>
          </cell>
          <cell r="F861">
            <v>0</v>
          </cell>
        </row>
        <row r="862">
          <cell r="B862">
            <v>1000859</v>
          </cell>
          <cell r="C862" t="str">
            <v>Cal Hidráulica Cz C/20Kg</v>
          </cell>
          <cell r="D862" t="str">
            <v>BAG</v>
          </cell>
          <cell r="E862">
            <v>0</v>
          </cell>
          <cell r="F862">
            <v>0</v>
          </cell>
        </row>
        <row r="863">
          <cell r="B863">
            <v>1000860</v>
          </cell>
          <cell r="C863" t="str">
            <v>Material Substituido Por 1000857</v>
          </cell>
          <cell r="D863" t="str">
            <v>BAG</v>
          </cell>
          <cell r="E863">
            <v>0</v>
          </cell>
          <cell r="F863">
            <v>0</v>
          </cell>
        </row>
        <row r="864">
          <cell r="B864">
            <v>1000861</v>
          </cell>
          <cell r="C864" t="str">
            <v>Cal P/Assentamento Embalagem C/5Kg</v>
          </cell>
          <cell r="D864" t="str">
            <v>BAG</v>
          </cell>
          <cell r="E864">
            <v>0</v>
          </cell>
          <cell r="F864">
            <v>0</v>
          </cell>
        </row>
        <row r="865">
          <cell r="B865">
            <v>1000862</v>
          </cell>
          <cell r="C865" t="str">
            <v>Cal P/Pintura Embalagem C/20Kg</v>
          </cell>
          <cell r="D865" t="str">
            <v>BAG</v>
          </cell>
          <cell r="E865">
            <v>0</v>
          </cell>
          <cell r="F865">
            <v>0</v>
          </cell>
        </row>
        <row r="866">
          <cell r="B866">
            <v>1000863</v>
          </cell>
          <cell r="C866" t="str">
            <v>Cal P/Pintura Embalagem C/8Kg</v>
          </cell>
          <cell r="D866" t="str">
            <v>BAG</v>
          </cell>
          <cell r="E866">
            <v>0</v>
          </cell>
          <cell r="F866">
            <v>0</v>
          </cell>
        </row>
        <row r="867">
          <cell r="B867">
            <v>1000864</v>
          </cell>
          <cell r="C867" t="str">
            <v>Canaleta Concreto 60X30X5Cm</v>
          </cell>
          <cell r="D867" t="str">
            <v>UN</v>
          </cell>
          <cell r="E867">
            <v>0</v>
          </cell>
          <cell r="F867">
            <v>0</v>
          </cell>
        </row>
        <row r="868">
          <cell r="B868">
            <v>1000865</v>
          </cell>
          <cell r="C868" t="str">
            <v>Canaleta Concreto 80X24X5Cm</v>
          </cell>
          <cell r="D868" t="str">
            <v>UN</v>
          </cell>
          <cell r="E868">
            <v>0</v>
          </cell>
          <cell r="F868">
            <v>0</v>
          </cell>
        </row>
        <row r="869">
          <cell r="B869">
            <v>1000866</v>
          </cell>
          <cell r="C869" t="str">
            <v>Canaleta Concreto 80X30X8Cm</v>
          </cell>
          <cell r="D869" t="str">
            <v>UN</v>
          </cell>
          <cell r="E869">
            <v>0</v>
          </cell>
          <cell r="F869">
            <v>0</v>
          </cell>
        </row>
        <row r="870">
          <cell r="B870">
            <v>1000867</v>
          </cell>
          <cell r="C870" t="str">
            <v>Canaleta Meia-Cana Concreto 30X100Cm</v>
          </cell>
          <cell r="D870" t="str">
            <v>UN</v>
          </cell>
          <cell r="E870">
            <v>0</v>
          </cell>
          <cell r="F870">
            <v>0</v>
          </cell>
        </row>
        <row r="871">
          <cell r="B871">
            <v>1000868</v>
          </cell>
          <cell r="C871" t="str">
            <v>Canaleta Meia-Cana Concreto 40X100Cm</v>
          </cell>
          <cell r="D871" t="str">
            <v>UN</v>
          </cell>
          <cell r="E871">
            <v>0</v>
          </cell>
          <cell r="F871">
            <v>0</v>
          </cell>
        </row>
        <row r="872">
          <cell r="B872">
            <v>1000869</v>
          </cell>
          <cell r="C872" t="str">
            <v>Canaleta U Concreto 14X20X100Cm</v>
          </cell>
          <cell r="D872" t="str">
            <v>UN</v>
          </cell>
          <cell r="E872">
            <v>0</v>
          </cell>
          <cell r="F872">
            <v>0</v>
          </cell>
        </row>
        <row r="873">
          <cell r="B873">
            <v>1000870</v>
          </cell>
          <cell r="C873" t="str">
            <v>Canopla P/Eng.Flex1/2" Vne088Cwu-Esteves</v>
          </cell>
          <cell r="D873" t="str">
            <v>UN</v>
          </cell>
          <cell r="E873">
            <v>0</v>
          </cell>
          <cell r="F873">
            <v>0</v>
          </cell>
        </row>
        <row r="874">
          <cell r="B874">
            <v>1000871</v>
          </cell>
          <cell r="C874" t="str">
            <v>Canopla P/Sif.1 1/2" Vns092Cwu-Esteves</v>
          </cell>
          <cell r="D874" t="str">
            <v>UN</v>
          </cell>
          <cell r="E874">
            <v>0</v>
          </cell>
          <cell r="F874">
            <v>0</v>
          </cell>
        </row>
        <row r="875">
          <cell r="B875">
            <v>1000872</v>
          </cell>
          <cell r="C875" t="str">
            <v>Canopla P/Sif.1 1/4" Vns091Cwu-Esteves</v>
          </cell>
          <cell r="D875" t="str">
            <v>UN</v>
          </cell>
          <cell r="E875">
            <v>0</v>
          </cell>
          <cell r="F875">
            <v>0</v>
          </cell>
        </row>
        <row r="876">
          <cell r="B876">
            <v>1000873</v>
          </cell>
          <cell r="C876" t="str">
            <v>Canopla P/Sif.1" Vns090Cwu-Esteves</v>
          </cell>
          <cell r="D876" t="str">
            <v>UN</v>
          </cell>
          <cell r="E876">
            <v>0</v>
          </cell>
          <cell r="F876">
            <v>0</v>
          </cell>
        </row>
        <row r="877">
          <cell r="B877">
            <v>1000874</v>
          </cell>
          <cell r="C877" t="str">
            <v>Canopla P/Sif.2" Vns093Cwu-Esteves</v>
          </cell>
          <cell r="D877" t="str">
            <v>UN</v>
          </cell>
          <cell r="E877">
            <v>0</v>
          </cell>
          <cell r="F877">
            <v>0</v>
          </cell>
        </row>
        <row r="878">
          <cell r="B878">
            <v>1000875</v>
          </cell>
          <cell r="C878" t="str">
            <v>Cantoneira Abas Iguais 1/2Pol Alumínio</v>
          </cell>
          <cell r="D878" t="str">
            <v>M</v>
          </cell>
          <cell r="E878">
            <v>0</v>
          </cell>
          <cell r="F878">
            <v>0</v>
          </cell>
        </row>
        <row r="879">
          <cell r="B879">
            <v>1000876</v>
          </cell>
          <cell r="C879" t="str">
            <v>Cantoneira Abas Iguais 1Pol Alumínio</v>
          </cell>
          <cell r="D879" t="str">
            <v>M</v>
          </cell>
          <cell r="E879">
            <v>0</v>
          </cell>
          <cell r="F879">
            <v>0</v>
          </cell>
        </row>
        <row r="880">
          <cell r="B880">
            <v>1000877</v>
          </cell>
          <cell r="C880" t="str">
            <v>Cantoneira Abas Iguais 3/4Pol Alumínio</v>
          </cell>
          <cell r="D880" t="str">
            <v>M</v>
          </cell>
          <cell r="E880">
            <v>0</v>
          </cell>
          <cell r="F880">
            <v>0</v>
          </cell>
        </row>
        <row r="881">
          <cell r="B881">
            <v>1000878</v>
          </cell>
          <cell r="C881" t="str">
            <v>Cantoneira Abas Iguais 3/8Pol Alumínio</v>
          </cell>
          <cell r="D881" t="str">
            <v>M</v>
          </cell>
          <cell r="E881">
            <v>0</v>
          </cell>
          <cell r="F881">
            <v>0</v>
          </cell>
        </row>
        <row r="882">
          <cell r="B882">
            <v>1000879</v>
          </cell>
          <cell r="C882" t="str">
            <v>Cantoneira Abas Iguais 5/8Pol Alumínio</v>
          </cell>
          <cell r="D882" t="str">
            <v>M</v>
          </cell>
          <cell r="E882">
            <v>0</v>
          </cell>
          <cell r="F882">
            <v>0</v>
          </cell>
        </row>
        <row r="883">
          <cell r="B883">
            <v>1000880</v>
          </cell>
          <cell r="C883" t="str">
            <v>Cantoneira P/Azulejo Alum.A1-Cantometal</v>
          </cell>
          <cell r="D883" t="str">
            <v>M</v>
          </cell>
          <cell r="E883">
            <v>0</v>
          </cell>
          <cell r="F883">
            <v>0</v>
          </cell>
        </row>
        <row r="884">
          <cell r="B884">
            <v>1000881</v>
          </cell>
          <cell r="C884" t="str">
            <v>Cantoneira P/Azulejo Alum.A2-Cantometal</v>
          </cell>
          <cell r="D884" t="str">
            <v>M</v>
          </cell>
          <cell r="E884">
            <v>0</v>
          </cell>
          <cell r="F884">
            <v>0</v>
          </cell>
        </row>
        <row r="885">
          <cell r="B885">
            <v>1000882</v>
          </cell>
          <cell r="C885" t="str">
            <v>Cantoneira P/Azulejo Alum.A4-Cantometal</v>
          </cell>
          <cell r="D885" t="str">
            <v>M</v>
          </cell>
          <cell r="E885">
            <v>0</v>
          </cell>
          <cell r="F885">
            <v>0</v>
          </cell>
        </row>
        <row r="886">
          <cell r="B886">
            <v>1000883</v>
          </cell>
          <cell r="C886" t="str">
            <v>Cap Pvc Roscavel 1 1/2'</v>
          </cell>
          <cell r="D886" t="str">
            <v>UN</v>
          </cell>
          <cell r="E886">
            <v>0</v>
          </cell>
          <cell r="F886">
            <v>0</v>
          </cell>
        </row>
        <row r="887">
          <cell r="B887">
            <v>1000884</v>
          </cell>
          <cell r="C887" t="str">
            <v>Cap Pvc Roscavel 1 1/4'</v>
          </cell>
          <cell r="D887" t="str">
            <v>UN</v>
          </cell>
          <cell r="E887">
            <v>0</v>
          </cell>
          <cell r="F887">
            <v>0</v>
          </cell>
        </row>
        <row r="888">
          <cell r="B888">
            <v>1000885</v>
          </cell>
          <cell r="C888" t="str">
            <v>Cap Pvc Roscavel 1'</v>
          </cell>
          <cell r="D888" t="str">
            <v>UN</v>
          </cell>
          <cell r="E888">
            <v>0</v>
          </cell>
          <cell r="F888">
            <v>0</v>
          </cell>
        </row>
        <row r="889">
          <cell r="B889">
            <v>1000886</v>
          </cell>
          <cell r="C889" t="str">
            <v>Cap Pvc Roscavel 1/2'</v>
          </cell>
          <cell r="D889" t="str">
            <v>UN</v>
          </cell>
          <cell r="E889">
            <v>0</v>
          </cell>
          <cell r="F889">
            <v>0</v>
          </cell>
        </row>
        <row r="890">
          <cell r="B890">
            <v>1000887</v>
          </cell>
          <cell r="C890" t="str">
            <v>Cap Pvc Marrom 110Mm</v>
          </cell>
          <cell r="D890" t="str">
            <v>UN</v>
          </cell>
          <cell r="E890">
            <v>0</v>
          </cell>
          <cell r="F890">
            <v>0</v>
          </cell>
        </row>
        <row r="891">
          <cell r="B891">
            <v>1000888</v>
          </cell>
          <cell r="C891" t="str">
            <v>Cap Pvc Roscavel 2 1/2'</v>
          </cell>
          <cell r="D891" t="str">
            <v>UN</v>
          </cell>
          <cell r="E891">
            <v>0</v>
          </cell>
          <cell r="F891">
            <v>0</v>
          </cell>
        </row>
        <row r="892">
          <cell r="B892">
            <v>1000889</v>
          </cell>
          <cell r="C892" t="str">
            <v>Cap Pvc Roscavel 2'</v>
          </cell>
          <cell r="D892" t="str">
            <v>UN</v>
          </cell>
          <cell r="E892">
            <v>0</v>
          </cell>
          <cell r="F892">
            <v>0</v>
          </cell>
        </row>
        <row r="893">
          <cell r="B893">
            <v>1000890</v>
          </cell>
          <cell r="C893" t="str">
            <v>Cap Pvc Marrom 20Mm</v>
          </cell>
          <cell r="D893" t="str">
            <v>UN</v>
          </cell>
          <cell r="E893">
            <v>0</v>
          </cell>
          <cell r="F893">
            <v>0</v>
          </cell>
        </row>
        <row r="894">
          <cell r="B894">
            <v>1000891</v>
          </cell>
          <cell r="C894" t="str">
            <v>Cap Pvc Marrom Soldavel 25Mm</v>
          </cell>
          <cell r="D894" t="str">
            <v>UN</v>
          </cell>
          <cell r="E894">
            <v>0</v>
          </cell>
          <cell r="F894">
            <v>0</v>
          </cell>
        </row>
        <row r="895">
          <cell r="B895">
            <v>1000892</v>
          </cell>
          <cell r="C895" t="str">
            <v>Cap Pvc Roscavel 3'</v>
          </cell>
          <cell r="D895" t="str">
            <v>UN</v>
          </cell>
          <cell r="E895">
            <v>0</v>
          </cell>
          <cell r="F895">
            <v>0</v>
          </cell>
        </row>
        <row r="896">
          <cell r="B896">
            <v>1000893</v>
          </cell>
          <cell r="C896" t="str">
            <v>Cap Pvc Roscavel 3/4'</v>
          </cell>
          <cell r="D896" t="str">
            <v>UN</v>
          </cell>
          <cell r="E896">
            <v>0</v>
          </cell>
          <cell r="F896">
            <v>0</v>
          </cell>
        </row>
        <row r="897">
          <cell r="B897">
            <v>1000894</v>
          </cell>
          <cell r="C897" t="str">
            <v>Cap Pvc Marrom 32Mm</v>
          </cell>
          <cell r="D897" t="str">
            <v>UN</v>
          </cell>
          <cell r="E897">
            <v>0</v>
          </cell>
          <cell r="F897">
            <v>0</v>
          </cell>
        </row>
        <row r="898">
          <cell r="B898">
            <v>1000895</v>
          </cell>
          <cell r="C898" t="str">
            <v>Cap Pvc Roscavel 4'</v>
          </cell>
          <cell r="D898" t="str">
            <v>UN</v>
          </cell>
          <cell r="E898">
            <v>0</v>
          </cell>
          <cell r="F898">
            <v>0</v>
          </cell>
        </row>
        <row r="899">
          <cell r="B899">
            <v>1000896</v>
          </cell>
          <cell r="C899" t="str">
            <v>Cap Pvc Marrom 40Mm</v>
          </cell>
          <cell r="D899" t="str">
            <v>UN</v>
          </cell>
          <cell r="E899">
            <v>0</v>
          </cell>
          <cell r="F899">
            <v>0</v>
          </cell>
        </row>
        <row r="900">
          <cell r="B900">
            <v>1000897</v>
          </cell>
          <cell r="C900" t="str">
            <v>Cap Pvc Marrom 50Mm</v>
          </cell>
          <cell r="D900" t="str">
            <v>UN</v>
          </cell>
          <cell r="E900">
            <v>0</v>
          </cell>
          <cell r="F900">
            <v>0</v>
          </cell>
        </row>
        <row r="901">
          <cell r="B901">
            <v>1000898</v>
          </cell>
          <cell r="C901" t="str">
            <v>Cap Pvc Marrom 60Mm</v>
          </cell>
          <cell r="D901" t="str">
            <v>UN</v>
          </cell>
          <cell r="E901">
            <v>0</v>
          </cell>
          <cell r="F901">
            <v>0</v>
          </cell>
        </row>
        <row r="902">
          <cell r="B902">
            <v>1000899</v>
          </cell>
          <cell r="C902" t="str">
            <v>Cap Pvc Marrom 75Mm</v>
          </cell>
          <cell r="D902" t="str">
            <v>UN</v>
          </cell>
          <cell r="E902">
            <v>0</v>
          </cell>
          <cell r="F902">
            <v>0</v>
          </cell>
        </row>
        <row r="903">
          <cell r="B903">
            <v>1000900</v>
          </cell>
          <cell r="C903" t="str">
            <v>Cap Pvc Marrom 85Mm</v>
          </cell>
          <cell r="D903" t="str">
            <v>UN</v>
          </cell>
          <cell r="E903">
            <v>0</v>
          </cell>
          <cell r="F903">
            <v>0</v>
          </cell>
        </row>
        <row r="904">
          <cell r="B904">
            <v>1000901</v>
          </cell>
          <cell r="C904" t="str">
            <v>Cap Pvc Esgoto 100Mm</v>
          </cell>
          <cell r="D904" t="str">
            <v>UN</v>
          </cell>
          <cell r="E904">
            <v>0</v>
          </cell>
          <cell r="F904">
            <v>0</v>
          </cell>
        </row>
        <row r="905">
          <cell r="B905">
            <v>1000902</v>
          </cell>
          <cell r="C905" t="str">
            <v>Cap Pvc Esgoto 150Mm</v>
          </cell>
          <cell r="D905" t="str">
            <v>UN</v>
          </cell>
          <cell r="E905">
            <v>0</v>
          </cell>
          <cell r="F905">
            <v>0</v>
          </cell>
        </row>
        <row r="906">
          <cell r="B906">
            <v>1000903</v>
          </cell>
          <cell r="C906" t="str">
            <v>Cap Pvc Esgoto 200Mm</v>
          </cell>
          <cell r="D906" t="str">
            <v>UN</v>
          </cell>
          <cell r="E906">
            <v>0</v>
          </cell>
          <cell r="F906">
            <v>0</v>
          </cell>
        </row>
        <row r="907">
          <cell r="B907">
            <v>1000904</v>
          </cell>
          <cell r="C907" t="str">
            <v>Cap Esgoto Pvc 40Mm</v>
          </cell>
          <cell r="D907" t="str">
            <v>UN</v>
          </cell>
          <cell r="E907">
            <v>0</v>
          </cell>
          <cell r="F907">
            <v>0</v>
          </cell>
        </row>
        <row r="908">
          <cell r="B908">
            <v>1000905</v>
          </cell>
          <cell r="C908" t="str">
            <v>Cap Pvc Esgoto 50Mm</v>
          </cell>
          <cell r="D908" t="str">
            <v>UN</v>
          </cell>
          <cell r="E908">
            <v>0</v>
          </cell>
          <cell r="F908">
            <v>0</v>
          </cell>
        </row>
        <row r="909">
          <cell r="B909">
            <v>1000906</v>
          </cell>
          <cell r="C909" t="str">
            <v>Cap Pvc Esgoto 75Mm</v>
          </cell>
          <cell r="D909" t="str">
            <v>UN</v>
          </cell>
          <cell r="E909">
            <v>0</v>
          </cell>
          <cell r="F909">
            <v>0</v>
          </cell>
        </row>
        <row r="910">
          <cell r="B910">
            <v>1000907</v>
          </cell>
          <cell r="C910" t="str">
            <v>Carro Plataforma 400Kg</v>
          </cell>
          <cell r="D910" t="str">
            <v>UN</v>
          </cell>
          <cell r="E910">
            <v>0</v>
          </cell>
          <cell r="F910">
            <v>0</v>
          </cell>
        </row>
        <row r="911">
          <cell r="B911">
            <v>1000908</v>
          </cell>
          <cell r="C911" t="str">
            <v>Cascalho</v>
          </cell>
          <cell r="D911" t="str">
            <v>M3</v>
          </cell>
          <cell r="E911">
            <v>0</v>
          </cell>
          <cell r="F911">
            <v>0</v>
          </cell>
        </row>
        <row r="912">
          <cell r="B912">
            <v>1000909</v>
          </cell>
          <cell r="C912" t="str">
            <v>Sarrafo 1X4" Bruto P/ Forma</v>
          </cell>
          <cell r="D912" t="str">
            <v>UN</v>
          </cell>
          <cell r="E912">
            <v>0</v>
          </cell>
          <cell r="F912">
            <v>0</v>
          </cell>
        </row>
        <row r="913">
          <cell r="B913">
            <v>1000910</v>
          </cell>
          <cell r="C913" t="str">
            <v>Cesto P/Lixo Aço Carb 30L 9888-Franke</v>
          </cell>
          <cell r="D913" t="str">
            <v>UN</v>
          </cell>
          <cell r="E913">
            <v>0</v>
          </cell>
          <cell r="F913">
            <v>0</v>
          </cell>
        </row>
        <row r="914">
          <cell r="B914">
            <v>1000911</v>
          </cell>
          <cell r="C914" t="str">
            <v>Cesto P/Lixo Cimento 128L</v>
          </cell>
          <cell r="D914" t="str">
            <v>UN</v>
          </cell>
          <cell r="E914">
            <v>0</v>
          </cell>
          <cell r="F914">
            <v>0</v>
          </cell>
        </row>
        <row r="915">
          <cell r="B915">
            <v>1000912</v>
          </cell>
          <cell r="C915" t="str">
            <v>Chave Fenda Aço 1/4X6Pol</v>
          </cell>
          <cell r="D915" t="str">
            <v>UN</v>
          </cell>
          <cell r="E915">
            <v>0</v>
          </cell>
          <cell r="F915">
            <v>0</v>
          </cell>
        </row>
        <row r="916">
          <cell r="B916">
            <v>1000913</v>
          </cell>
          <cell r="C916" t="str">
            <v>Chave Fenda Aço 1/8X4Pol</v>
          </cell>
          <cell r="D916" t="str">
            <v>UN</v>
          </cell>
          <cell r="E916">
            <v>0</v>
          </cell>
          <cell r="F916">
            <v>0</v>
          </cell>
        </row>
        <row r="917">
          <cell r="B917">
            <v>1000914</v>
          </cell>
          <cell r="C917" t="str">
            <v>Chave Fenda Aço 1/8X6Pol</v>
          </cell>
          <cell r="D917" t="str">
            <v>UN</v>
          </cell>
          <cell r="E917">
            <v>0</v>
          </cell>
          <cell r="F917">
            <v>0</v>
          </cell>
        </row>
        <row r="918">
          <cell r="B918">
            <v>1000915</v>
          </cell>
          <cell r="C918" t="str">
            <v>Chave Fenda Aço 3/8X8Pol</v>
          </cell>
          <cell r="D918" t="str">
            <v>UN</v>
          </cell>
          <cell r="E918">
            <v>0</v>
          </cell>
          <cell r="F918">
            <v>0</v>
          </cell>
        </row>
        <row r="919">
          <cell r="B919">
            <v>1000916</v>
          </cell>
          <cell r="C919" t="str">
            <v>Chave Fenda Aço 5/16X10Pol</v>
          </cell>
          <cell r="D919" t="str">
            <v>UN</v>
          </cell>
          <cell r="E919">
            <v>0</v>
          </cell>
          <cell r="F919">
            <v>0</v>
          </cell>
        </row>
        <row r="920">
          <cell r="B920">
            <v>1000917</v>
          </cell>
          <cell r="C920" t="str">
            <v>Chave Fenda Aço 5/16X6Pol</v>
          </cell>
          <cell r="D920" t="str">
            <v>UN</v>
          </cell>
          <cell r="E920">
            <v>0</v>
          </cell>
          <cell r="F920">
            <v>0</v>
          </cell>
        </row>
        <row r="921">
          <cell r="B921">
            <v>1000918</v>
          </cell>
          <cell r="C921" t="str">
            <v>Chibanca 400X90Mm C/Cabo</v>
          </cell>
          <cell r="D921" t="str">
            <v>UN</v>
          </cell>
          <cell r="E921">
            <v>0</v>
          </cell>
          <cell r="F921">
            <v>0</v>
          </cell>
        </row>
        <row r="922">
          <cell r="B922">
            <v>1000919</v>
          </cell>
          <cell r="C922" t="str">
            <v>Chuveiro Cr Bilbao-00185206-Docol</v>
          </cell>
          <cell r="D922" t="str">
            <v>UN</v>
          </cell>
          <cell r="E922">
            <v>0</v>
          </cell>
          <cell r="F922">
            <v>0</v>
          </cell>
        </row>
        <row r="923">
          <cell r="B923">
            <v>1000920</v>
          </cell>
          <cell r="C923" t="str">
            <v>Chuveiro Cr Chuá-1999Cct-Deca</v>
          </cell>
          <cell r="D923" t="str">
            <v>UN</v>
          </cell>
          <cell r="E923">
            <v>0</v>
          </cell>
          <cell r="F923">
            <v>0</v>
          </cell>
        </row>
        <row r="924">
          <cell r="B924">
            <v>1000921</v>
          </cell>
          <cell r="C924" t="str">
            <v>Chuveiro Bilbao Cr- 0018506-Docol</v>
          </cell>
          <cell r="D924" t="str">
            <v>UN</v>
          </cell>
          <cell r="E924">
            <v>0</v>
          </cell>
          <cell r="F924">
            <v>0</v>
          </cell>
        </row>
        <row r="925">
          <cell r="B925">
            <v>1000922</v>
          </cell>
          <cell r="C925" t="str">
            <v>Chuveiro Cr Valencia-00050306-Docol</v>
          </cell>
          <cell r="D925" t="str">
            <v>UN</v>
          </cell>
          <cell r="E925">
            <v>0</v>
          </cell>
          <cell r="F925">
            <v>0</v>
          </cell>
        </row>
        <row r="926">
          <cell r="B926">
            <v>1000923</v>
          </cell>
          <cell r="C926" t="str">
            <v>Chuveiro Elétrico</v>
          </cell>
          <cell r="D926" t="str">
            <v>UN</v>
          </cell>
          <cell r="E926">
            <v>0</v>
          </cell>
          <cell r="F926">
            <v>0</v>
          </cell>
        </row>
        <row r="927">
          <cell r="B927">
            <v>1000924</v>
          </cell>
          <cell r="C927" t="str">
            <v>Chuveiro Elet Maxi Ducha 110V</v>
          </cell>
          <cell r="D927" t="str">
            <v>UN</v>
          </cell>
          <cell r="E927">
            <v>0</v>
          </cell>
          <cell r="F927">
            <v>0</v>
          </cell>
        </row>
        <row r="928">
          <cell r="B928">
            <v>1000925</v>
          </cell>
          <cell r="C928" t="str">
            <v>Chuveiro Elet Maxi Ducha 220V</v>
          </cell>
          <cell r="D928" t="str">
            <v>UN</v>
          </cell>
          <cell r="E928">
            <v>0</v>
          </cell>
          <cell r="F928">
            <v>0</v>
          </cell>
        </row>
        <row r="929">
          <cell r="B929">
            <v>1000926</v>
          </cell>
          <cell r="C929" t="str">
            <v>Chuveiro Elet Ss Corona 110V</v>
          </cell>
          <cell r="D929" t="str">
            <v>UN</v>
          </cell>
          <cell r="E929">
            <v>0</v>
          </cell>
          <cell r="F929">
            <v>0</v>
          </cell>
        </row>
        <row r="930">
          <cell r="B930">
            <v>1000927</v>
          </cell>
          <cell r="C930" t="str">
            <v>Chuveiro Elet Ss Corona 220V</v>
          </cell>
          <cell r="D930" t="str">
            <v>UN</v>
          </cell>
          <cell r="E930">
            <v>0</v>
          </cell>
          <cell r="F930">
            <v>0</v>
          </cell>
        </row>
        <row r="931">
          <cell r="B931">
            <v>1000928</v>
          </cell>
          <cell r="C931" t="str">
            <v>Cimento Br Estrutural C/50Kg</v>
          </cell>
          <cell r="D931" t="str">
            <v>BAG</v>
          </cell>
          <cell r="E931">
            <v>0</v>
          </cell>
          <cell r="F931">
            <v>0</v>
          </cell>
        </row>
        <row r="932">
          <cell r="B932">
            <v>1000929</v>
          </cell>
          <cell r="C932" t="str">
            <v>Cimento Branco Comum C/1Kg</v>
          </cell>
          <cell r="D932" t="str">
            <v>BAG</v>
          </cell>
          <cell r="E932">
            <v>0</v>
          </cell>
          <cell r="F932">
            <v>0</v>
          </cell>
        </row>
        <row r="933">
          <cell r="B933">
            <v>1000930</v>
          </cell>
          <cell r="C933" t="str">
            <v>Cimento Branco Comum C/25Kg</v>
          </cell>
          <cell r="D933" t="str">
            <v>BAG</v>
          </cell>
          <cell r="E933">
            <v>0</v>
          </cell>
          <cell r="F933">
            <v>0</v>
          </cell>
        </row>
        <row r="934">
          <cell r="B934">
            <v>1000931</v>
          </cell>
          <cell r="C934" t="str">
            <v>Cimento Branco Estrutural C/25Kg</v>
          </cell>
          <cell r="D934" t="str">
            <v>BAG</v>
          </cell>
          <cell r="E934">
            <v>1.06</v>
          </cell>
          <cell r="F934">
            <v>0</v>
          </cell>
        </row>
        <row r="935">
          <cell r="B935">
            <v>1000932</v>
          </cell>
          <cell r="C935" t="str">
            <v>Cimento Cola Aciii Branca Saco C/20Kg</v>
          </cell>
          <cell r="D935" t="str">
            <v>BAG</v>
          </cell>
          <cell r="E935">
            <v>0</v>
          </cell>
          <cell r="F935">
            <v>0</v>
          </cell>
        </row>
        <row r="936">
          <cell r="B936">
            <v>1000933</v>
          </cell>
          <cell r="C936" t="str">
            <v>Cimento Cp Ii F-32 Embalagem C/50Kg</v>
          </cell>
          <cell r="D936" t="str">
            <v>BAG</v>
          </cell>
          <cell r="E936">
            <v>0</v>
          </cell>
          <cell r="F936">
            <v>0</v>
          </cell>
        </row>
        <row r="937">
          <cell r="B937">
            <v>1000934</v>
          </cell>
          <cell r="C937" t="str">
            <v>Cimento Cp Iii E-32 Embalagem C/50Kg</v>
          </cell>
          <cell r="D937" t="str">
            <v>BAG</v>
          </cell>
          <cell r="E937">
            <v>0</v>
          </cell>
          <cell r="F937">
            <v>0</v>
          </cell>
        </row>
        <row r="938">
          <cell r="B938">
            <v>1000935</v>
          </cell>
          <cell r="C938" t="str">
            <v>Material Substituido Por 1005904</v>
          </cell>
          <cell r="D938" t="str">
            <v>BAG</v>
          </cell>
          <cell r="E938">
            <v>0</v>
          </cell>
          <cell r="F938">
            <v>0</v>
          </cell>
        </row>
        <row r="939">
          <cell r="B939">
            <v>1000936</v>
          </cell>
          <cell r="C939" t="str">
            <v>Cimento Cpv Ari-Rs Embalagem C/40Kg</v>
          </cell>
          <cell r="D939" t="str">
            <v>BAG</v>
          </cell>
          <cell r="E939">
            <v>0</v>
          </cell>
          <cell r="F939">
            <v>0</v>
          </cell>
        </row>
        <row r="940">
          <cell r="B940">
            <v>1000937</v>
          </cell>
          <cell r="C940" t="str">
            <v>Cimento Cpv Ari-Rs Embalagem C/50Kg</v>
          </cell>
          <cell r="D940" t="str">
            <v>BAG</v>
          </cell>
          <cell r="E940">
            <v>0</v>
          </cell>
          <cell r="F940">
            <v>0</v>
          </cell>
        </row>
        <row r="941">
          <cell r="B941">
            <v>1000938</v>
          </cell>
          <cell r="C941" t="str">
            <v>Cimento Cpv Ari-Plus Embalagem C/40Kg</v>
          </cell>
          <cell r="D941" t="str">
            <v>BAG</v>
          </cell>
          <cell r="E941">
            <v>0</v>
          </cell>
          <cell r="F941">
            <v>0</v>
          </cell>
        </row>
        <row r="942">
          <cell r="B942">
            <v>1000939</v>
          </cell>
          <cell r="C942" t="str">
            <v>Cimento Cpv Ari-Plus Embalagem C/50Kg</v>
          </cell>
          <cell r="D942" t="str">
            <v>BAG</v>
          </cell>
          <cell r="E942">
            <v>0</v>
          </cell>
          <cell r="F942">
            <v>0</v>
          </cell>
        </row>
        <row r="943">
          <cell r="B943">
            <v>1000940</v>
          </cell>
          <cell r="C943" t="str">
            <v>Clips 1/2Pol Aço Galvanizado</v>
          </cell>
          <cell r="D943" t="str">
            <v>UN</v>
          </cell>
          <cell r="E943">
            <v>0</v>
          </cell>
          <cell r="F943">
            <v>0</v>
          </cell>
        </row>
        <row r="944">
          <cell r="B944">
            <v>1000941</v>
          </cell>
          <cell r="C944" t="str">
            <v>Clips 1/4Pol Aço Galvanizado</v>
          </cell>
          <cell r="D944" t="str">
            <v>UN</v>
          </cell>
          <cell r="E944">
            <v>0</v>
          </cell>
          <cell r="F944">
            <v>0</v>
          </cell>
        </row>
        <row r="945">
          <cell r="B945">
            <v>1000942</v>
          </cell>
          <cell r="C945" t="str">
            <v>Clips 1/8Pol Aço Galvanizado</v>
          </cell>
          <cell r="D945" t="str">
            <v>UN</v>
          </cell>
          <cell r="E945">
            <v>0</v>
          </cell>
          <cell r="F945">
            <v>0</v>
          </cell>
        </row>
        <row r="946">
          <cell r="B946">
            <v>1000943</v>
          </cell>
          <cell r="C946" t="str">
            <v>Clips 1Pol Aço Galvanizado</v>
          </cell>
          <cell r="D946" t="str">
            <v>UN</v>
          </cell>
          <cell r="E946">
            <v>0</v>
          </cell>
          <cell r="F946">
            <v>0</v>
          </cell>
        </row>
        <row r="947">
          <cell r="B947">
            <v>1000944</v>
          </cell>
          <cell r="C947" t="str">
            <v>Clips 3/8Pol Aço Galvanizado</v>
          </cell>
          <cell r="D947" t="str">
            <v>UN</v>
          </cell>
          <cell r="E947">
            <v>0</v>
          </cell>
          <cell r="F947">
            <v>0</v>
          </cell>
        </row>
        <row r="948">
          <cell r="B948">
            <v>1000945</v>
          </cell>
          <cell r="C948" t="str">
            <v>Clips 5/16Pol Aço Galvanizado</v>
          </cell>
          <cell r="D948" t="str">
            <v>UN</v>
          </cell>
          <cell r="E948">
            <v>0</v>
          </cell>
          <cell r="F948">
            <v>0</v>
          </cell>
        </row>
        <row r="949">
          <cell r="B949">
            <v>1000946</v>
          </cell>
          <cell r="C949" t="str">
            <v>Clips 5/8Pol Aço Galvanizado</v>
          </cell>
          <cell r="D949" t="str">
            <v>UN</v>
          </cell>
          <cell r="E949">
            <v>0</v>
          </cell>
          <cell r="F949">
            <v>0</v>
          </cell>
        </row>
        <row r="950">
          <cell r="B950">
            <v>1000947</v>
          </cell>
          <cell r="C950" t="str">
            <v>Cola Acet.Poliv.50Kg Rhodopaz 503-Rhodia</v>
          </cell>
          <cell r="D950" t="str">
            <v>UN</v>
          </cell>
          <cell r="E950">
            <v>0</v>
          </cell>
          <cell r="F950">
            <v>0</v>
          </cell>
        </row>
        <row r="951">
          <cell r="B951">
            <v>1000948</v>
          </cell>
          <cell r="C951" t="str">
            <v>Cola P/Constr Civil Br C/50 Kgs Ramalho</v>
          </cell>
          <cell r="D951" t="str">
            <v>UN</v>
          </cell>
          <cell r="E951">
            <v>0</v>
          </cell>
          <cell r="F951">
            <v>0</v>
          </cell>
        </row>
        <row r="952">
          <cell r="B952">
            <v>1000949</v>
          </cell>
          <cell r="C952" t="str">
            <v>Cola P/Fórmica 18L</v>
          </cell>
          <cell r="D952" t="str">
            <v>UN</v>
          </cell>
          <cell r="E952">
            <v>0</v>
          </cell>
          <cell r="F952">
            <v>0</v>
          </cell>
        </row>
        <row r="953">
          <cell r="B953">
            <v>1000950</v>
          </cell>
          <cell r="C953" t="str">
            <v>Cola P/Fórmica 3,6L</v>
          </cell>
          <cell r="D953" t="str">
            <v>UN</v>
          </cell>
          <cell r="E953">
            <v>0</v>
          </cell>
          <cell r="F953">
            <v>0</v>
          </cell>
        </row>
        <row r="954">
          <cell r="B954">
            <v>1000951</v>
          </cell>
          <cell r="C954" t="str">
            <v>Cola P/Indúst Têxtil Br C/50 Kgs</v>
          </cell>
          <cell r="D954" t="str">
            <v>UN</v>
          </cell>
          <cell r="E954">
            <v>0</v>
          </cell>
          <cell r="F954">
            <v>0</v>
          </cell>
        </row>
        <row r="955">
          <cell r="B955">
            <v>1000952</v>
          </cell>
          <cell r="C955" t="str">
            <v>Cola P/Isopor Embalagem C/18L</v>
          </cell>
          <cell r="D955" t="str">
            <v>UN</v>
          </cell>
          <cell r="E955">
            <v>0</v>
          </cell>
          <cell r="F955">
            <v>0</v>
          </cell>
        </row>
        <row r="956">
          <cell r="B956">
            <v>1000953</v>
          </cell>
          <cell r="C956" t="str">
            <v>Coluna Cerâm Amênd Carr-C1C78-Deca</v>
          </cell>
          <cell r="D956" t="str">
            <v>UN</v>
          </cell>
          <cell r="E956">
            <v>0</v>
          </cell>
          <cell r="F956">
            <v>0</v>
          </cell>
        </row>
        <row r="957">
          <cell r="B957">
            <v>1000954</v>
          </cell>
          <cell r="C957" t="str">
            <v>Coluna Cerâm Amênd Susp Carr-Cs1C78-Deca</v>
          </cell>
          <cell r="D957" t="str">
            <v>UN</v>
          </cell>
          <cell r="E957">
            <v>0</v>
          </cell>
          <cell r="F957">
            <v>0</v>
          </cell>
        </row>
        <row r="958">
          <cell r="B958">
            <v>1000955</v>
          </cell>
          <cell r="C958" t="str">
            <v>Coluna Cerâm Bone Paris-Ideal</v>
          </cell>
          <cell r="D958" t="str">
            <v>UN</v>
          </cell>
          <cell r="E958">
            <v>0</v>
          </cell>
          <cell r="F958">
            <v>0</v>
          </cell>
        </row>
        <row r="959">
          <cell r="B959">
            <v>1000956</v>
          </cell>
          <cell r="C959" t="str">
            <v>Coluna Cerâm Bone Susp Ideal Stand</v>
          </cell>
          <cell r="D959" t="str">
            <v>UN</v>
          </cell>
          <cell r="E959">
            <v>0</v>
          </cell>
          <cell r="F959">
            <v>0</v>
          </cell>
        </row>
        <row r="960">
          <cell r="B960">
            <v>1000957</v>
          </cell>
          <cell r="C960" t="str">
            <v>Coluna Cerâm Br Carr-C1C17-Deca</v>
          </cell>
          <cell r="D960" t="str">
            <v>UN</v>
          </cell>
          <cell r="E960">
            <v>0</v>
          </cell>
          <cell r="F960">
            <v>0</v>
          </cell>
        </row>
        <row r="961">
          <cell r="B961">
            <v>1000958</v>
          </cell>
          <cell r="C961" t="str">
            <v>Coluna Cerâm Br Carr-Cs1C17-Deca</v>
          </cell>
          <cell r="D961" t="str">
            <v>UN</v>
          </cell>
          <cell r="E961">
            <v>0</v>
          </cell>
          <cell r="F961">
            <v>0</v>
          </cell>
        </row>
        <row r="962">
          <cell r="B962">
            <v>1000959</v>
          </cell>
          <cell r="C962" t="str">
            <v>Coluna Cerâm Br Ct2517-Deca</v>
          </cell>
          <cell r="D962" t="str">
            <v>UN</v>
          </cell>
          <cell r="E962">
            <v>0</v>
          </cell>
          <cell r="F962">
            <v>0</v>
          </cell>
        </row>
        <row r="963">
          <cell r="B963">
            <v>1000960</v>
          </cell>
          <cell r="C963" t="str">
            <v>Coluna Cerâm Br Paris-Ideal</v>
          </cell>
          <cell r="D963" t="str">
            <v>UN</v>
          </cell>
          <cell r="E963">
            <v>0</v>
          </cell>
          <cell r="F963">
            <v>0</v>
          </cell>
        </row>
        <row r="964">
          <cell r="B964">
            <v>1000961</v>
          </cell>
          <cell r="C964" t="str">
            <v>Coluna Cerâm Br Rav-C917-Deca</v>
          </cell>
          <cell r="D964" t="str">
            <v>UN</v>
          </cell>
          <cell r="E964">
            <v>0</v>
          </cell>
          <cell r="F964">
            <v>0</v>
          </cell>
        </row>
        <row r="965">
          <cell r="B965">
            <v>1000962</v>
          </cell>
          <cell r="C965" t="str">
            <v>Coluna Cerâm Br Susp B Epoq-C217-Deca</v>
          </cell>
          <cell r="D965" t="str">
            <v>UN</v>
          </cell>
          <cell r="E965">
            <v>0</v>
          </cell>
          <cell r="F965">
            <v>0</v>
          </cell>
        </row>
        <row r="966">
          <cell r="B966">
            <v>1000963</v>
          </cell>
          <cell r="C966" t="str">
            <v>Coluna Cerâm Br Susp Cent-C1417-Deca</v>
          </cell>
          <cell r="D966" t="str">
            <v>UN</v>
          </cell>
          <cell r="E966">
            <v>0</v>
          </cell>
          <cell r="F966">
            <v>0</v>
          </cell>
        </row>
        <row r="967">
          <cell r="B967">
            <v>1000964</v>
          </cell>
          <cell r="C967" t="str">
            <v>Coluna Cerâm Br Susp Ct1117-Deca</v>
          </cell>
          <cell r="D967" t="str">
            <v>UN</v>
          </cell>
          <cell r="E967">
            <v>0</v>
          </cell>
          <cell r="F967">
            <v>0</v>
          </cell>
        </row>
        <row r="968">
          <cell r="B968">
            <v>1000965</v>
          </cell>
          <cell r="C968" t="str">
            <v>Coluna Cerâm Br Susp Ideal Stand</v>
          </cell>
          <cell r="D968" t="str">
            <v>UN</v>
          </cell>
          <cell r="E968">
            <v>0</v>
          </cell>
          <cell r="F968">
            <v>0</v>
          </cell>
        </row>
        <row r="969">
          <cell r="B969">
            <v>1000966</v>
          </cell>
          <cell r="C969" t="str">
            <v>Coluna Cerâm Br Targa-C1017-Deca</v>
          </cell>
          <cell r="D969" t="str">
            <v>UN</v>
          </cell>
          <cell r="E969">
            <v>0</v>
          </cell>
          <cell r="F969">
            <v>0</v>
          </cell>
        </row>
        <row r="970">
          <cell r="B970">
            <v>1000967</v>
          </cell>
          <cell r="C970" t="str">
            <v>Coluna Cerâm Br Vog Plus-C1V17-Deca</v>
          </cell>
          <cell r="D970" t="str">
            <v>UN</v>
          </cell>
          <cell r="E970">
            <v>0</v>
          </cell>
          <cell r="F970">
            <v>0</v>
          </cell>
        </row>
        <row r="971">
          <cell r="B971">
            <v>1000968</v>
          </cell>
          <cell r="C971" t="str">
            <v>Coluna Cerâm Br Vog Plus-C51017-Deca</v>
          </cell>
          <cell r="D971" t="str">
            <v>UN</v>
          </cell>
          <cell r="E971">
            <v>0</v>
          </cell>
          <cell r="F971">
            <v>0</v>
          </cell>
        </row>
        <row r="972">
          <cell r="B972">
            <v>1000969</v>
          </cell>
          <cell r="C972" t="str">
            <v>Coluna Cerâm Crem B Epoq-C237-Deca</v>
          </cell>
          <cell r="D972" t="str">
            <v>UN</v>
          </cell>
          <cell r="E972">
            <v>0</v>
          </cell>
          <cell r="F972">
            <v>0</v>
          </cell>
        </row>
        <row r="973">
          <cell r="B973">
            <v>1000970</v>
          </cell>
          <cell r="C973" t="str">
            <v>Coluna Cerâm Crem Carr-C1C37-Deca</v>
          </cell>
          <cell r="D973" t="str">
            <v>UN</v>
          </cell>
          <cell r="E973">
            <v>0</v>
          </cell>
          <cell r="F973">
            <v>0</v>
          </cell>
        </row>
        <row r="974">
          <cell r="B974">
            <v>1000971</v>
          </cell>
          <cell r="C974" t="str">
            <v>Coluna Cerâm Crem Susp Carr-Cs1C37-Deca</v>
          </cell>
          <cell r="D974" t="str">
            <v>UN</v>
          </cell>
          <cell r="E974">
            <v>0</v>
          </cell>
          <cell r="F974">
            <v>0</v>
          </cell>
        </row>
        <row r="975">
          <cell r="B975">
            <v>1000972</v>
          </cell>
          <cell r="C975" t="str">
            <v>Coluna Cerâm Crem Susp Cent-C1437-Deca</v>
          </cell>
          <cell r="D975" t="str">
            <v>UN</v>
          </cell>
          <cell r="E975">
            <v>0</v>
          </cell>
          <cell r="F975">
            <v>0</v>
          </cell>
        </row>
        <row r="976">
          <cell r="B976">
            <v>1000973</v>
          </cell>
          <cell r="C976" t="str">
            <v>Coluna Cerâm Cz B Epoq-C287-Deca</v>
          </cell>
          <cell r="D976" t="str">
            <v>UN</v>
          </cell>
          <cell r="E976">
            <v>0</v>
          </cell>
          <cell r="F976">
            <v>0</v>
          </cell>
        </row>
        <row r="977">
          <cell r="B977">
            <v>1000974</v>
          </cell>
          <cell r="C977" t="str">
            <v>Coluna Cerâm Cz Carr-C1C87-Deca</v>
          </cell>
          <cell r="D977" t="str">
            <v>UN</v>
          </cell>
          <cell r="E977">
            <v>0</v>
          </cell>
          <cell r="F977">
            <v>0</v>
          </cell>
        </row>
        <row r="978">
          <cell r="B978">
            <v>1000975</v>
          </cell>
          <cell r="C978" t="str">
            <v>Coluna Cerâm Cz Carr-C1C90-Deca</v>
          </cell>
          <cell r="D978" t="str">
            <v>UN</v>
          </cell>
          <cell r="E978">
            <v>0</v>
          </cell>
          <cell r="F978">
            <v>0</v>
          </cell>
        </row>
        <row r="979">
          <cell r="B979">
            <v>1000976</v>
          </cell>
          <cell r="C979" t="str">
            <v>Coluna Cerâm Cz Susp Carr-Cs1C87-Deca</v>
          </cell>
          <cell r="D979" t="str">
            <v>UN</v>
          </cell>
          <cell r="E979">
            <v>0</v>
          </cell>
          <cell r="F979">
            <v>0</v>
          </cell>
        </row>
        <row r="980">
          <cell r="B980">
            <v>1000977</v>
          </cell>
          <cell r="C980" t="str">
            <v>Coluna Cerâm Cz Susp Carr-Cs1C90-Deca</v>
          </cell>
          <cell r="D980" t="str">
            <v>UN</v>
          </cell>
          <cell r="E980">
            <v>0</v>
          </cell>
          <cell r="F980">
            <v>0</v>
          </cell>
        </row>
        <row r="981">
          <cell r="B981">
            <v>1000978</v>
          </cell>
          <cell r="C981" t="str">
            <v>Coluna Cerâm Cz Susp Cent-C1487-Deca</v>
          </cell>
          <cell r="D981" t="str">
            <v>UN</v>
          </cell>
          <cell r="E981">
            <v>0</v>
          </cell>
          <cell r="F981">
            <v>0</v>
          </cell>
        </row>
        <row r="982">
          <cell r="B982">
            <v>1000979</v>
          </cell>
          <cell r="C982" t="str">
            <v>Coluna Cerâm Ébano Carr-C1C95-Deca</v>
          </cell>
          <cell r="D982" t="str">
            <v>UN</v>
          </cell>
          <cell r="E982">
            <v>0</v>
          </cell>
          <cell r="F982">
            <v>0</v>
          </cell>
        </row>
        <row r="983">
          <cell r="B983">
            <v>1000980</v>
          </cell>
          <cell r="C983" t="str">
            <v>Coluna Cerâm Ébano Susp Carr-Cs1C95-Deca</v>
          </cell>
          <cell r="D983" t="str">
            <v>UN</v>
          </cell>
          <cell r="E983">
            <v>0</v>
          </cell>
          <cell r="F983">
            <v>0</v>
          </cell>
        </row>
        <row r="984">
          <cell r="B984">
            <v>1000981</v>
          </cell>
          <cell r="C984" t="str">
            <v>Coluna Cerâm Rosa Carr-C1C89-Deca</v>
          </cell>
          <cell r="D984" t="str">
            <v>UN</v>
          </cell>
          <cell r="E984">
            <v>0</v>
          </cell>
          <cell r="F984">
            <v>0</v>
          </cell>
        </row>
        <row r="985">
          <cell r="B985">
            <v>1000982</v>
          </cell>
          <cell r="C985" t="str">
            <v>Coluna Cerâm Rosa Susp Carr-Cs1C89-Deca</v>
          </cell>
          <cell r="D985" t="str">
            <v>UN</v>
          </cell>
          <cell r="E985">
            <v>0</v>
          </cell>
          <cell r="F985">
            <v>0</v>
          </cell>
        </row>
        <row r="986">
          <cell r="B986">
            <v>1000983</v>
          </cell>
          <cell r="C986" t="str">
            <v>1000983-Substituido Por  - 1014663</v>
          </cell>
          <cell r="D986" t="str">
            <v>M2</v>
          </cell>
          <cell r="E986">
            <v>0</v>
          </cell>
          <cell r="F986">
            <v>0</v>
          </cell>
        </row>
        <row r="987">
          <cell r="B987">
            <v>1000984</v>
          </cell>
          <cell r="C987" t="str">
            <v>1000984-Substituido Por  - 1014664</v>
          </cell>
          <cell r="D987" t="str">
            <v>M2</v>
          </cell>
          <cell r="E987">
            <v>0</v>
          </cell>
          <cell r="F987">
            <v>0</v>
          </cell>
        </row>
        <row r="988">
          <cell r="B988">
            <v>1000985</v>
          </cell>
          <cell r="C988" t="str">
            <v>Compensado Naval 160X220Cm 12Mm</v>
          </cell>
          <cell r="D988" t="str">
            <v>M2</v>
          </cell>
          <cell r="E988">
            <v>0</v>
          </cell>
          <cell r="F988">
            <v>0</v>
          </cell>
        </row>
        <row r="989">
          <cell r="B989">
            <v>3001531</v>
          </cell>
          <cell r="C989" t="str">
            <v>Concreto Fck 21Mpa Guias/Sarj.Estrusadas</v>
          </cell>
          <cell r="D989" t="str">
            <v>M3</v>
          </cell>
          <cell r="E989">
            <v>425</v>
          </cell>
          <cell r="F989">
            <v>1300.3</v>
          </cell>
        </row>
        <row r="990">
          <cell r="B990">
            <v>1000987</v>
          </cell>
          <cell r="C990" t="str">
            <v>Compensado Plastif.110X220Cm 15Mm 10Usos</v>
          </cell>
          <cell r="D990" t="str">
            <v>M2</v>
          </cell>
          <cell r="E990">
            <v>0</v>
          </cell>
          <cell r="F990">
            <v>0</v>
          </cell>
        </row>
        <row r="991">
          <cell r="B991">
            <v>1000988</v>
          </cell>
          <cell r="C991" t="str">
            <v>1000988-Substituido Por  - 1014661</v>
          </cell>
          <cell r="D991" t="str">
            <v>M2</v>
          </cell>
          <cell r="E991">
            <v>0</v>
          </cell>
          <cell r="F991">
            <v>0</v>
          </cell>
        </row>
        <row r="992">
          <cell r="B992">
            <v>1000989</v>
          </cell>
          <cell r="C992" t="str">
            <v>Compensado Plastif.110X220Cm 21Mm 10Usos</v>
          </cell>
          <cell r="D992" t="str">
            <v>M2</v>
          </cell>
          <cell r="E992">
            <v>0</v>
          </cell>
          <cell r="F992">
            <v>0</v>
          </cell>
        </row>
        <row r="993">
          <cell r="B993">
            <v>1000990</v>
          </cell>
          <cell r="C993" t="str">
            <v>Compensado Resin.Fenólic 122X244Cm 20Mm</v>
          </cell>
          <cell r="D993" t="str">
            <v>M2</v>
          </cell>
          <cell r="E993">
            <v>0</v>
          </cell>
          <cell r="F993">
            <v>0</v>
          </cell>
        </row>
        <row r="994">
          <cell r="B994">
            <v>1000991</v>
          </cell>
          <cell r="C994" t="str">
            <v>Compensado Plastif.110X220Cm 9Mm 10Usos</v>
          </cell>
          <cell r="D994" t="str">
            <v>M2</v>
          </cell>
          <cell r="E994">
            <v>0</v>
          </cell>
          <cell r="F994">
            <v>0</v>
          </cell>
        </row>
        <row r="995">
          <cell r="B995">
            <v>1000992</v>
          </cell>
          <cell r="C995" t="str">
            <v>Compensado Plastif.122X244Cm 12Mm 10Usos</v>
          </cell>
          <cell r="D995" t="str">
            <v>M2</v>
          </cell>
          <cell r="E995">
            <v>0</v>
          </cell>
          <cell r="F995">
            <v>0</v>
          </cell>
        </row>
        <row r="996">
          <cell r="B996">
            <v>1000993</v>
          </cell>
          <cell r="C996" t="str">
            <v>Compensado Plastif.122X244Cm 12Mm 22Usos</v>
          </cell>
          <cell r="D996" t="str">
            <v>M2</v>
          </cell>
          <cell r="E996">
            <v>0</v>
          </cell>
          <cell r="F996">
            <v>0</v>
          </cell>
        </row>
        <row r="997">
          <cell r="B997">
            <v>1000994</v>
          </cell>
          <cell r="C997" t="str">
            <v>Compensado Plastif.122X244Cm 12Mm 30Usos</v>
          </cell>
          <cell r="D997" t="str">
            <v>M2</v>
          </cell>
          <cell r="E997">
            <v>0</v>
          </cell>
          <cell r="F997">
            <v>0</v>
          </cell>
        </row>
        <row r="998">
          <cell r="B998">
            <v>1000995</v>
          </cell>
          <cell r="C998" t="str">
            <v>Compensado Plastif.122X244Cm 14Mm 10Usos</v>
          </cell>
          <cell r="D998" t="str">
            <v>M2</v>
          </cell>
          <cell r="E998">
            <v>0</v>
          </cell>
          <cell r="F998">
            <v>0</v>
          </cell>
        </row>
        <row r="999">
          <cell r="B999">
            <v>1000996</v>
          </cell>
          <cell r="C999" t="str">
            <v>Compensado Plastif.122X244Cm 14Mm 22Usos</v>
          </cell>
          <cell r="D999" t="str">
            <v>M2</v>
          </cell>
          <cell r="E999">
            <v>0</v>
          </cell>
          <cell r="F999">
            <v>0</v>
          </cell>
        </row>
        <row r="1000">
          <cell r="B1000">
            <v>1000997</v>
          </cell>
          <cell r="C1000" t="str">
            <v>Compensado Plastif.122X244Cm 14Mm 30Usos</v>
          </cell>
          <cell r="D1000" t="str">
            <v>M2</v>
          </cell>
          <cell r="E1000">
            <v>0</v>
          </cell>
          <cell r="F1000">
            <v>0</v>
          </cell>
        </row>
        <row r="1001">
          <cell r="B1001">
            <v>1000998</v>
          </cell>
          <cell r="C1001" t="str">
            <v>Compensado Plastif.122X244Cm 18Mm 10Usos</v>
          </cell>
          <cell r="D1001" t="str">
            <v>M2</v>
          </cell>
          <cell r="E1001">
            <v>0</v>
          </cell>
          <cell r="F1001">
            <v>0</v>
          </cell>
        </row>
        <row r="1002">
          <cell r="B1002">
            <v>1000999</v>
          </cell>
          <cell r="C1002" t="str">
            <v>1000999-Substituido Por  - 1014662</v>
          </cell>
          <cell r="D1002" t="str">
            <v>M2</v>
          </cell>
          <cell r="E1002">
            <v>0</v>
          </cell>
          <cell r="F1002">
            <v>0</v>
          </cell>
        </row>
        <row r="1003">
          <cell r="B1003">
            <v>1001000</v>
          </cell>
          <cell r="C1003" t="str">
            <v>Compensado Plastif.122X244Cm 18Mm 30Usos</v>
          </cell>
          <cell r="D1003" t="str">
            <v>M2</v>
          </cell>
          <cell r="E1003">
            <v>0</v>
          </cell>
          <cell r="F1003">
            <v>0</v>
          </cell>
        </row>
        <row r="1004">
          <cell r="B1004">
            <v>1001001</v>
          </cell>
          <cell r="C1004" t="str">
            <v>Compensado Plastif.122X244Cm 21Mm 10Usos</v>
          </cell>
          <cell r="D1004" t="str">
            <v>M2</v>
          </cell>
          <cell r="E1004">
            <v>0</v>
          </cell>
          <cell r="F1004">
            <v>0</v>
          </cell>
        </row>
        <row r="1005">
          <cell r="B1005">
            <v>1001002</v>
          </cell>
          <cell r="C1005" t="str">
            <v>Compensado Plastif.122X244Cm 21Mm 22Usos</v>
          </cell>
          <cell r="D1005" t="str">
            <v>M2</v>
          </cell>
          <cell r="E1005">
            <v>0</v>
          </cell>
          <cell r="F1005">
            <v>0</v>
          </cell>
        </row>
        <row r="1006">
          <cell r="B1006">
            <v>1001003</v>
          </cell>
          <cell r="C1006" t="str">
            <v>Compensado Plastif.122X244Cm 21Mm 30Usos</v>
          </cell>
          <cell r="D1006" t="str">
            <v>M2</v>
          </cell>
          <cell r="E1006">
            <v>0</v>
          </cell>
          <cell r="F1006">
            <v>0</v>
          </cell>
        </row>
        <row r="1007">
          <cell r="B1007">
            <v>1001004</v>
          </cell>
          <cell r="C1007" t="str">
            <v>Compensado Naval 160X220Cm 18Mm</v>
          </cell>
          <cell r="D1007" t="str">
            <v>M2</v>
          </cell>
          <cell r="E1007">
            <v>0</v>
          </cell>
          <cell r="F1007">
            <v>0</v>
          </cell>
        </row>
        <row r="1008">
          <cell r="B1008">
            <v>1001005</v>
          </cell>
          <cell r="C1008" t="str">
            <v>1001005-Substituido Por  - 1014665</v>
          </cell>
          <cell r="D1008" t="str">
            <v>M2</v>
          </cell>
          <cell r="E1008">
            <v>0</v>
          </cell>
          <cell r="F1008">
            <v>0</v>
          </cell>
        </row>
        <row r="1009">
          <cell r="B1009">
            <v>1001006</v>
          </cell>
          <cell r="C1009" t="str">
            <v>Caibro 2X3" De 1ª Bruto</v>
          </cell>
          <cell r="D1009" t="str">
            <v>M2</v>
          </cell>
          <cell r="E1009">
            <v>0</v>
          </cell>
          <cell r="F1009">
            <v>0</v>
          </cell>
        </row>
        <row r="1010">
          <cell r="B1010">
            <v>1001007</v>
          </cell>
          <cell r="C1010" t="str">
            <v>Caibro 2X2" De 1ª Aparelhado</v>
          </cell>
          <cell r="D1010" t="str">
            <v>M2</v>
          </cell>
          <cell r="E1010">
            <v>0</v>
          </cell>
          <cell r="F1010">
            <v>0</v>
          </cell>
        </row>
        <row r="1011">
          <cell r="B1011">
            <v>1001008</v>
          </cell>
          <cell r="C1011" t="str">
            <v>Compensado Plastif.122X244Cm 9Mm 22Usos</v>
          </cell>
          <cell r="D1011" t="str">
            <v>M2</v>
          </cell>
          <cell r="E1011">
            <v>0</v>
          </cell>
          <cell r="F1011">
            <v>0</v>
          </cell>
        </row>
        <row r="1012">
          <cell r="B1012">
            <v>1001009</v>
          </cell>
          <cell r="C1012" t="str">
            <v>Compensado Plastif.122X244Cm 9Mm 30Usos</v>
          </cell>
          <cell r="D1012" t="str">
            <v>M2</v>
          </cell>
          <cell r="E1012">
            <v>0</v>
          </cell>
          <cell r="F1012">
            <v>0</v>
          </cell>
        </row>
        <row r="1013">
          <cell r="B1013">
            <v>1001010</v>
          </cell>
          <cell r="C1013" t="str">
            <v>1001010-Substituido Por  - 1014652</v>
          </cell>
          <cell r="D1013" t="str">
            <v>M2</v>
          </cell>
          <cell r="E1013">
            <v>0</v>
          </cell>
          <cell r="F1013">
            <v>0</v>
          </cell>
        </row>
        <row r="1014">
          <cell r="B1014">
            <v>1001011</v>
          </cell>
          <cell r="C1014" t="str">
            <v>1001011-Substituido Por  - 1014653</v>
          </cell>
          <cell r="D1014" t="str">
            <v>M2</v>
          </cell>
          <cell r="E1014">
            <v>0</v>
          </cell>
          <cell r="F1014">
            <v>0</v>
          </cell>
        </row>
        <row r="1015">
          <cell r="B1015">
            <v>1001012</v>
          </cell>
          <cell r="C1015" t="str">
            <v>1001012-Substituido Por  - 1014654</v>
          </cell>
          <cell r="D1015" t="str">
            <v>M2</v>
          </cell>
          <cell r="E1015">
            <v>0</v>
          </cell>
          <cell r="F1015">
            <v>0</v>
          </cell>
        </row>
        <row r="1016">
          <cell r="B1016">
            <v>1001013</v>
          </cell>
          <cell r="C1016" t="str">
            <v>Compensado Resin.Fenólic 110X220Cm 18Mm</v>
          </cell>
          <cell r="D1016" t="str">
            <v>M2</v>
          </cell>
          <cell r="E1016">
            <v>0</v>
          </cell>
          <cell r="F1016">
            <v>0</v>
          </cell>
        </row>
        <row r="1017">
          <cell r="B1017">
            <v>1001014</v>
          </cell>
          <cell r="C1017" t="str">
            <v>1001014-Substituido Por  - 1014655</v>
          </cell>
          <cell r="D1017" t="str">
            <v>M2</v>
          </cell>
          <cell r="E1017">
            <v>0</v>
          </cell>
          <cell r="F1017">
            <v>0</v>
          </cell>
        </row>
        <row r="1018">
          <cell r="B1018">
            <v>1001015</v>
          </cell>
          <cell r="C1018" t="str">
            <v>1001015-Substituido Por   - 1014651</v>
          </cell>
          <cell r="D1018" t="str">
            <v>M2</v>
          </cell>
          <cell r="E1018">
            <v>0</v>
          </cell>
          <cell r="F1018">
            <v>0</v>
          </cell>
        </row>
        <row r="1019">
          <cell r="B1019">
            <v>1001016</v>
          </cell>
          <cell r="C1019" t="str">
            <v>1001016-Substituido Por  - 1014656</v>
          </cell>
          <cell r="D1019" t="str">
            <v>M2</v>
          </cell>
          <cell r="E1019">
            <v>0</v>
          </cell>
          <cell r="F1019">
            <v>0</v>
          </cell>
        </row>
        <row r="1020">
          <cell r="B1020">
            <v>1001017</v>
          </cell>
          <cell r="C1020" t="str">
            <v>Compensado Super Resin.110X220Cm 12Mm</v>
          </cell>
          <cell r="D1020" t="str">
            <v>M2</v>
          </cell>
          <cell r="E1020">
            <v>0</v>
          </cell>
          <cell r="F1020">
            <v>0</v>
          </cell>
        </row>
        <row r="1021">
          <cell r="B1021">
            <v>1001018</v>
          </cell>
          <cell r="C1021" t="str">
            <v>Compensado Super Resin.110X220Cm 15Mm</v>
          </cell>
          <cell r="D1021" t="str">
            <v>M2</v>
          </cell>
          <cell r="E1021">
            <v>0</v>
          </cell>
          <cell r="F1021">
            <v>0</v>
          </cell>
        </row>
        <row r="1022">
          <cell r="B1022">
            <v>1001019</v>
          </cell>
          <cell r="C1022" t="str">
            <v>Compensado Super Resin.110X220Cm 18Mm</v>
          </cell>
          <cell r="D1022" t="str">
            <v>M2</v>
          </cell>
          <cell r="E1022">
            <v>0</v>
          </cell>
          <cell r="F1022">
            <v>0</v>
          </cell>
        </row>
        <row r="1023">
          <cell r="B1023">
            <v>1001020</v>
          </cell>
          <cell r="C1023" t="str">
            <v>Compensado Super Resin.110X220Cm 21Mm</v>
          </cell>
          <cell r="D1023" t="str">
            <v>M2</v>
          </cell>
          <cell r="E1023">
            <v>0</v>
          </cell>
          <cell r="F1023">
            <v>0</v>
          </cell>
        </row>
        <row r="1024">
          <cell r="B1024">
            <v>1001021</v>
          </cell>
          <cell r="C1024" t="str">
            <v>Caibro 2X3" De 1ª Aparelhado</v>
          </cell>
          <cell r="D1024" t="str">
            <v>M2</v>
          </cell>
          <cell r="E1024">
            <v>0</v>
          </cell>
          <cell r="F1024">
            <v>0</v>
          </cell>
        </row>
        <row r="1025">
          <cell r="B1025">
            <v>1001022</v>
          </cell>
          <cell r="C1025" t="str">
            <v>Compensado Super Resin.110X220Cm 9Mm</v>
          </cell>
          <cell r="D1025" t="str">
            <v>M2</v>
          </cell>
          <cell r="E1025">
            <v>0</v>
          </cell>
          <cell r="F1025">
            <v>0</v>
          </cell>
        </row>
        <row r="1026">
          <cell r="B1026">
            <v>1001023</v>
          </cell>
          <cell r="C1026" t="str">
            <v>Compensado Super Resin.122X244Cm 12Mm</v>
          </cell>
          <cell r="D1026" t="str">
            <v>M2</v>
          </cell>
          <cell r="E1026">
            <v>0</v>
          </cell>
          <cell r="F1026">
            <v>0</v>
          </cell>
        </row>
        <row r="1027">
          <cell r="B1027">
            <v>1001024</v>
          </cell>
          <cell r="C1027" t="str">
            <v>Compensado Super Resin.122X244Cm 15Mm</v>
          </cell>
          <cell r="D1027" t="str">
            <v>M2</v>
          </cell>
          <cell r="E1027">
            <v>0</v>
          </cell>
          <cell r="F1027">
            <v>0</v>
          </cell>
        </row>
        <row r="1028">
          <cell r="B1028">
            <v>1001025</v>
          </cell>
          <cell r="C1028" t="str">
            <v>Compensado Super Resin.122X244Cm 18Mm</v>
          </cell>
          <cell r="D1028" t="str">
            <v>M2</v>
          </cell>
          <cell r="E1028">
            <v>0</v>
          </cell>
          <cell r="F1028">
            <v>0</v>
          </cell>
        </row>
        <row r="1029">
          <cell r="B1029">
            <v>1001026</v>
          </cell>
          <cell r="C1029" t="str">
            <v>Compensado Super Resin.122X244Cm 21Mm</v>
          </cell>
          <cell r="D1029" t="str">
            <v>M2</v>
          </cell>
          <cell r="E1029">
            <v>0</v>
          </cell>
          <cell r="F1029">
            <v>0</v>
          </cell>
        </row>
        <row r="1030">
          <cell r="B1030">
            <v>1001027</v>
          </cell>
          <cell r="C1030" t="str">
            <v>Material Substituido Por 1013087</v>
          </cell>
          <cell r="D1030" t="str">
            <v>M2</v>
          </cell>
          <cell r="E1030">
            <v>0</v>
          </cell>
          <cell r="F1030">
            <v>0</v>
          </cell>
        </row>
        <row r="1031">
          <cell r="B1031">
            <v>1001028</v>
          </cell>
          <cell r="C1031" t="str">
            <v>Compensado Super Resin.122X244Cm 9Mm</v>
          </cell>
          <cell r="D1031" t="str">
            <v>M2</v>
          </cell>
          <cell r="E1031">
            <v>0</v>
          </cell>
          <cell r="F1031">
            <v>0</v>
          </cell>
        </row>
        <row r="1032">
          <cell r="B1032">
            <v>1001029</v>
          </cell>
          <cell r="C1032" t="str">
            <v>Concregramas 50X50X9Cm</v>
          </cell>
          <cell r="D1032" t="str">
            <v>M2</v>
          </cell>
          <cell r="E1032">
            <v>0</v>
          </cell>
          <cell r="F1032">
            <v>0</v>
          </cell>
        </row>
        <row r="1033">
          <cell r="B1033">
            <v>1001030</v>
          </cell>
          <cell r="C1033" t="str">
            <v>Concregramas 60X45X7Cm</v>
          </cell>
          <cell r="D1033" t="str">
            <v>M2</v>
          </cell>
          <cell r="E1033">
            <v>0</v>
          </cell>
          <cell r="F1033">
            <v>0</v>
          </cell>
        </row>
        <row r="1034">
          <cell r="B1034">
            <v>1001031</v>
          </cell>
          <cell r="C1034" t="str">
            <v>Concregramas 60X45X9Cm</v>
          </cell>
          <cell r="D1034" t="str">
            <v>M2</v>
          </cell>
          <cell r="E1034">
            <v>0</v>
          </cell>
          <cell r="F1034">
            <v>0</v>
          </cell>
        </row>
        <row r="1035">
          <cell r="B1035">
            <v>1001032</v>
          </cell>
          <cell r="C1035" t="str">
            <v>Conect.Água Quente/Fria Cobre 104Mm Cl.E</v>
          </cell>
          <cell r="D1035" t="str">
            <v>UN</v>
          </cell>
          <cell r="E1035">
            <v>0</v>
          </cell>
          <cell r="F1035">
            <v>0</v>
          </cell>
        </row>
        <row r="1036">
          <cell r="B1036">
            <v>1001033</v>
          </cell>
          <cell r="C1036" t="str">
            <v>Conect.Água Quente/Fria Cobre 15Mm Cl.E</v>
          </cell>
          <cell r="D1036" t="str">
            <v>UN</v>
          </cell>
          <cell r="E1036">
            <v>0</v>
          </cell>
          <cell r="F1036">
            <v>0</v>
          </cell>
        </row>
        <row r="1037">
          <cell r="B1037">
            <v>1001034</v>
          </cell>
          <cell r="C1037" t="str">
            <v>Conect.Água Quente/Fria Cobre 22Mm Cl.E</v>
          </cell>
          <cell r="D1037" t="str">
            <v>UN</v>
          </cell>
          <cell r="E1037">
            <v>0</v>
          </cell>
          <cell r="F1037">
            <v>0</v>
          </cell>
        </row>
        <row r="1038">
          <cell r="B1038">
            <v>1001035</v>
          </cell>
          <cell r="C1038" t="str">
            <v>Conect.Água Quente/Fria Cobre 28Mm Cl.E</v>
          </cell>
          <cell r="D1038" t="str">
            <v>UN</v>
          </cell>
          <cell r="E1038">
            <v>0</v>
          </cell>
          <cell r="F1038">
            <v>0</v>
          </cell>
        </row>
        <row r="1039">
          <cell r="B1039">
            <v>1001036</v>
          </cell>
          <cell r="C1039" t="str">
            <v>Conect.Água Quente/Fria Cobre 35Mm Cl.E</v>
          </cell>
          <cell r="D1039" t="str">
            <v>UN</v>
          </cell>
          <cell r="E1039">
            <v>0</v>
          </cell>
          <cell r="F1039">
            <v>0</v>
          </cell>
        </row>
        <row r="1040">
          <cell r="B1040">
            <v>1001037</v>
          </cell>
          <cell r="C1040" t="str">
            <v>Conect.Água Quente/Fria Cobre 42Mm Cl.E</v>
          </cell>
          <cell r="D1040" t="str">
            <v>UN</v>
          </cell>
          <cell r="E1040">
            <v>0</v>
          </cell>
          <cell r="F1040">
            <v>0</v>
          </cell>
        </row>
        <row r="1041">
          <cell r="B1041">
            <v>1001038</v>
          </cell>
          <cell r="C1041" t="str">
            <v>Conect.Água Quente/Fria Cobre 54Mm Cl.E</v>
          </cell>
          <cell r="D1041" t="str">
            <v>UN</v>
          </cell>
          <cell r="E1041">
            <v>0</v>
          </cell>
          <cell r="F1041">
            <v>0</v>
          </cell>
        </row>
        <row r="1042">
          <cell r="B1042">
            <v>1001039</v>
          </cell>
          <cell r="C1042" t="str">
            <v>Conect.Água Quente/Fria Cobre 66Mm Cl.E</v>
          </cell>
          <cell r="D1042" t="str">
            <v>UN</v>
          </cell>
          <cell r="E1042">
            <v>0</v>
          </cell>
          <cell r="F1042">
            <v>0</v>
          </cell>
        </row>
        <row r="1043">
          <cell r="B1043">
            <v>1001040</v>
          </cell>
          <cell r="C1043" t="str">
            <v>Conect.Água Quente/Fria Cobre 79Mm Cl.E</v>
          </cell>
          <cell r="D1043" t="str">
            <v>UN</v>
          </cell>
          <cell r="E1043">
            <v>0</v>
          </cell>
          <cell r="F1043">
            <v>0</v>
          </cell>
        </row>
        <row r="1044">
          <cell r="B1044">
            <v>1001041</v>
          </cell>
          <cell r="C1044" t="str">
            <v>Conect.Alta Pressão Cobre 104Mm Cl.I</v>
          </cell>
          <cell r="D1044" t="str">
            <v>UN</v>
          </cell>
          <cell r="E1044">
            <v>0</v>
          </cell>
          <cell r="F1044">
            <v>0</v>
          </cell>
        </row>
        <row r="1045">
          <cell r="B1045">
            <v>1001042</v>
          </cell>
          <cell r="C1045" t="str">
            <v>Conect.Alta Pressão Cobre 15Mm Cl.I</v>
          </cell>
          <cell r="D1045" t="str">
            <v>UN</v>
          </cell>
          <cell r="E1045">
            <v>0</v>
          </cell>
          <cell r="F1045">
            <v>0</v>
          </cell>
        </row>
        <row r="1046">
          <cell r="B1046">
            <v>1001043</v>
          </cell>
          <cell r="C1046" t="str">
            <v>Conect.Alta Pressão Cobre 22Mm Cl.I</v>
          </cell>
          <cell r="D1046" t="str">
            <v>UN</v>
          </cell>
          <cell r="E1046">
            <v>0</v>
          </cell>
          <cell r="F1046">
            <v>0</v>
          </cell>
        </row>
        <row r="1047">
          <cell r="B1047">
            <v>1001044</v>
          </cell>
          <cell r="C1047" t="str">
            <v>Conect.Alta Pressão Cobre 28Mm Cl.I</v>
          </cell>
          <cell r="D1047" t="str">
            <v>UN</v>
          </cell>
          <cell r="E1047">
            <v>0</v>
          </cell>
          <cell r="F1047">
            <v>0</v>
          </cell>
        </row>
        <row r="1048">
          <cell r="B1048">
            <v>1001045</v>
          </cell>
          <cell r="C1048" t="str">
            <v>Conect.Alta Pressão Cobre 35Mm Cl.I</v>
          </cell>
          <cell r="D1048" t="str">
            <v>UN</v>
          </cell>
          <cell r="E1048">
            <v>0</v>
          </cell>
          <cell r="F1048">
            <v>0</v>
          </cell>
        </row>
        <row r="1049">
          <cell r="B1049">
            <v>1001046</v>
          </cell>
          <cell r="C1049" t="str">
            <v>Conect.Alta Pressão Cobre 42Mm Cl.I</v>
          </cell>
          <cell r="D1049" t="str">
            <v>UN</v>
          </cell>
          <cell r="E1049">
            <v>0</v>
          </cell>
          <cell r="F1049">
            <v>0</v>
          </cell>
        </row>
        <row r="1050">
          <cell r="B1050">
            <v>1001047</v>
          </cell>
          <cell r="C1050" t="str">
            <v>Conect.Alta Pressão Cobre 54Mm Cl.I</v>
          </cell>
          <cell r="D1050" t="str">
            <v>UN</v>
          </cell>
          <cell r="E1050">
            <v>0</v>
          </cell>
          <cell r="F1050">
            <v>0</v>
          </cell>
        </row>
        <row r="1051">
          <cell r="B1051">
            <v>1001048</v>
          </cell>
          <cell r="C1051" t="str">
            <v>Conect.Alta Pressão Cobre 66Mm Cl.I</v>
          </cell>
          <cell r="D1051" t="str">
            <v>UN</v>
          </cell>
          <cell r="E1051">
            <v>0</v>
          </cell>
          <cell r="F1051">
            <v>0</v>
          </cell>
        </row>
        <row r="1052">
          <cell r="B1052">
            <v>1001049</v>
          </cell>
          <cell r="C1052" t="str">
            <v>Conect.Alta Pressão Cobre 79Mm Cl.I</v>
          </cell>
          <cell r="D1052" t="str">
            <v>UN</v>
          </cell>
          <cell r="E1052">
            <v>0</v>
          </cell>
          <cell r="F1052">
            <v>0</v>
          </cell>
        </row>
        <row r="1053">
          <cell r="B1053">
            <v>1001050</v>
          </cell>
          <cell r="C1053" t="str">
            <v>Conect.Gás Cobre 104Mm Cl.A</v>
          </cell>
          <cell r="D1053" t="str">
            <v>UN</v>
          </cell>
          <cell r="E1053">
            <v>0</v>
          </cell>
          <cell r="F1053">
            <v>0</v>
          </cell>
        </row>
        <row r="1054">
          <cell r="B1054">
            <v>1001051</v>
          </cell>
          <cell r="C1054" t="str">
            <v>Conect.Gás Cobre 15Mm Cl.A</v>
          </cell>
          <cell r="D1054" t="str">
            <v>UN</v>
          </cell>
          <cell r="E1054">
            <v>0</v>
          </cell>
          <cell r="F1054">
            <v>0</v>
          </cell>
        </row>
        <row r="1055">
          <cell r="B1055">
            <v>1001052</v>
          </cell>
          <cell r="C1055" t="str">
            <v>Conect.Gás Cobre 22Mm Cl.A</v>
          </cell>
          <cell r="D1055" t="str">
            <v>UN</v>
          </cell>
          <cell r="E1055">
            <v>0</v>
          </cell>
          <cell r="F1055">
            <v>0</v>
          </cell>
        </row>
        <row r="1056">
          <cell r="B1056">
            <v>1001053</v>
          </cell>
          <cell r="C1056" t="str">
            <v>Conect.Gás Cobre 28Mm Cl.A</v>
          </cell>
          <cell r="D1056" t="str">
            <v>UN</v>
          </cell>
          <cell r="E1056">
            <v>0</v>
          </cell>
          <cell r="F1056">
            <v>0</v>
          </cell>
        </row>
        <row r="1057">
          <cell r="B1057">
            <v>1001054</v>
          </cell>
          <cell r="C1057" t="str">
            <v>Conect.Gás Cobre 35Mm Cl.A</v>
          </cell>
          <cell r="D1057" t="str">
            <v>UN</v>
          </cell>
          <cell r="E1057">
            <v>0</v>
          </cell>
          <cell r="F1057">
            <v>0</v>
          </cell>
        </row>
        <row r="1058">
          <cell r="B1058">
            <v>1001055</v>
          </cell>
          <cell r="C1058" t="str">
            <v>Conect.Gás Cobre 42Mm Cl.A</v>
          </cell>
          <cell r="D1058" t="str">
            <v>UN</v>
          </cell>
          <cell r="E1058">
            <v>0</v>
          </cell>
          <cell r="F1058">
            <v>0</v>
          </cell>
        </row>
        <row r="1059">
          <cell r="B1059">
            <v>1001056</v>
          </cell>
          <cell r="C1059" t="str">
            <v>Conect.Gás Cobre 54Mm Cl.A</v>
          </cell>
          <cell r="D1059" t="str">
            <v>UN</v>
          </cell>
          <cell r="E1059">
            <v>0</v>
          </cell>
          <cell r="F1059">
            <v>0</v>
          </cell>
        </row>
        <row r="1060">
          <cell r="B1060">
            <v>1001057</v>
          </cell>
          <cell r="C1060" t="str">
            <v>Conect.Gás Cobre 66Mm Cl.A</v>
          </cell>
          <cell r="D1060" t="str">
            <v>UN</v>
          </cell>
          <cell r="E1060">
            <v>0</v>
          </cell>
          <cell r="F1060">
            <v>0</v>
          </cell>
        </row>
        <row r="1061">
          <cell r="B1061">
            <v>1001058</v>
          </cell>
          <cell r="C1061" t="str">
            <v>Conect.Gás Cobre 79Mm Cl.A</v>
          </cell>
          <cell r="D1061" t="str">
            <v>UN</v>
          </cell>
          <cell r="E1061">
            <v>0</v>
          </cell>
          <cell r="F1061">
            <v>0</v>
          </cell>
        </row>
        <row r="1062">
          <cell r="B1062">
            <v>1001059</v>
          </cell>
          <cell r="C1062" t="str">
            <v>Conj.Fechadura Latão Cra 235I La Fonte</v>
          </cell>
          <cell r="D1062" t="str">
            <v>UN</v>
          </cell>
          <cell r="E1062">
            <v>0</v>
          </cell>
          <cell r="F1062">
            <v>0</v>
          </cell>
        </row>
        <row r="1063">
          <cell r="B1063">
            <v>1001060</v>
          </cell>
          <cell r="C1063" t="str">
            <v>Conj.Fechadura Latão Cr 235B La Fonte</v>
          </cell>
          <cell r="D1063" t="str">
            <v>UN</v>
          </cell>
          <cell r="E1063">
            <v>0</v>
          </cell>
          <cell r="F1063">
            <v>0</v>
          </cell>
        </row>
        <row r="1064">
          <cell r="B1064">
            <v>1001061</v>
          </cell>
          <cell r="C1064" t="str">
            <v>Conj.Fechadura Latão Cra 235B La Fonte</v>
          </cell>
          <cell r="D1064" t="str">
            <v>UN</v>
          </cell>
          <cell r="E1064">
            <v>0</v>
          </cell>
          <cell r="F1064">
            <v>0</v>
          </cell>
        </row>
        <row r="1065">
          <cell r="B1065">
            <v>1001062</v>
          </cell>
          <cell r="C1065" t="str">
            <v>Conj.Fechadura Latão Cr 235E La Fonte</v>
          </cell>
          <cell r="D1065" t="str">
            <v>UN</v>
          </cell>
          <cell r="E1065">
            <v>0</v>
          </cell>
          <cell r="F1065">
            <v>0</v>
          </cell>
        </row>
        <row r="1066">
          <cell r="B1066">
            <v>1001063</v>
          </cell>
          <cell r="C1066" t="str">
            <v>Conj.Fechadura Latão Cra 235E La Fonte</v>
          </cell>
          <cell r="D1066" t="str">
            <v>UN</v>
          </cell>
          <cell r="E1066">
            <v>0</v>
          </cell>
          <cell r="F1066">
            <v>0</v>
          </cell>
        </row>
        <row r="1067">
          <cell r="B1067">
            <v>1001065</v>
          </cell>
          <cell r="C1067" t="str">
            <v>Conj.Fechadura Latão Cr 404B La Fonte</v>
          </cell>
          <cell r="D1067" t="str">
            <v>UN</v>
          </cell>
          <cell r="E1067">
            <v>0</v>
          </cell>
          <cell r="F1067">
            <v>0</v>
          </cell>
        </row>
        <row r="1068">
          <cell r="B1068">
            <v>1001066</v>
          </cell>
          <cell r="C1068" t="str">
            <v>Conj.Fechadura Latão Cr 404E La Fonte</v>
          </cell>
          <cell r="D1068" t="str">
            <v>UN</v>
          </cell>
          <cell r="E1068">
            <v>0</v>
          </cell>
          <cell r="F1068">
            <v>0</v>
          </cell>
        </row>
        <row r="1069">
          <cell r="B1069">
            <v>1001067</v>
          </cell>
          <cell r="C1069" t="str">
            <v>Conj.Fechadura Latão Cr 404I La Fonte</v>
          </cell>
          <cell r="D1069" t="str">
            <v>UN</v>
          </cell>
          <cell r="E1069">
            <v>0</v>
          </cell>
          <cell r="F1069">
            <v>0</v>
          </cell>
        </row>
        <row r="1070">
          <cell r="B1070">
            <v>1001068</v>
          </cell>
          <cell r="C1070" t="str">
            <v>Conj.Fechadura Latão Cra 515P-B La Fonte</v>
          </cell>
          <cell r="D1070" t="str">
            <v>UN</v>
          </cell>
          <cell r="E1070">
            <v>0</v>
          </cell>
          <cell r="F1070">
            <v>0</v>
          </cell>
        </row>
        <row r="1071">
          <cell r="B1071">
            <v>1001069</v>
          </cell>
          <cell r="C1071" t="str">
            <v>Conj.Fechadura Latão Cra 515P-I La Fonte</v>
          </cell>
          <cell r="D1071" t="str">
            <v>UN</v>
          </cell>
          <cell r="E1071">
            <v>0</v>
          </cell>
          <cell r="F1071">
            <v>0</v>
          </cell>
        </row>
        <row r="1072">
          <cell r="B1072">
            <v>1001070</v>
          </cell>
          <cell r="C1072" t="str">
            <v>Conj.Fechadura Latão Cra 515P-E La Fonte</v>
          </cell>
          <cell r="D1072" t="str">
            <v>UN</v>
          </cell>
          <cell r="E1072">
            <v>0</v>
          </cell>
          <cell r="F1072">
            <v>0</v>
          </cell>
        </row>
        <row r="1073">
          <cell r="B1073">
            <v>1001071</v>
          </cell>
          <cell r="C1073" t="str">
            <v>Conj.Fechadura Latão Lpe 604E La Fonte</v>
          </cell>
          <cell r="D1073" t="str">
            <v>UN</v>
          </cell>
          <cell r="E1073">
            <v>0</v>
          </cell>
          <cell r="F1073">
            <v>0</v>
          </cell>
        </row>
        <row r="1074">
          <cell r="B1074">
            <v>1001072</v>
          </cell>
          <cell r="C1074" t="str">
            <v>Conj.Fechadura Alum.Aee 607B La Fonte</v>
          </cell>
          <cell r="D1074" t="str">
            <v>UN</v>
          </cell>
          <cell r="E1074">
            <v>0</v>
          </cell>
          <cell r="F1074">
            <v>0</v>
          </cell>
        </row>
        <row r="1075">
          <cell r="B1075">
            <v>1001073</v>
          </cell>
          <cell r="C1075" t="str">
            <v>Conj.Fechadura Alum.Aee 607E La Fonte</v>
          </cell>
          <cell r="D1075" t="str">
            <v>UN</v>
          </cell>
          <cell r="E1075">
            <v>0</v>
          </cell>
          <cell r="F1075">
            <v>0</v>
          </cell>
        </row>
        <row r="1076">
          <cell r="B1076">
            <v>1001074</v>
          </cell>
          <cell r="C1076" t="str">
            <v>Material Duplicado - Utilizar 1001073</v>
          </cell>
          <cell r="D1076" t="str">
            <v>UN</v>
          </cell>
          <cell r="E1076">
            <v>0</v>
          </cell>
          <cell r="F1076">
            <v>0</v>
          </cell>
        </row>
        <row r="1077">
          <cell r="B1077">
            <v>1001075</v>
          </cell>
          <cell r="C1077" t="str">
            <v>Conj.Fechadura Alum.Aee 607I La Fonte</v>
          </cell>
          <cell r="D1077" t="str">
            <v>UN</v>
          </cell>
          <cell r="E1077">
            <v>0</v>
          </cell>
          <cell r="F1077">
            <v>0</v>
          </cell>
        </row>
        <row r="1078">
          <cell r="B1078">
            <v>1001076</v>
          </cell>
          <cell r="C1078" t="str">
            <v>Conj.Fechadura Latão Cra 608E La Fonte</v>
          </cell>
          <cell r="D1078" t="str">
            <v>UN</v>
          </cell>
          <cell r="E1078">
            <v>0</v>
          </cell>
          <cell r="F1078">
            <v>0</v>
          </cell>
        </row>
        <row r="1079">
          <cell r="B1079">
            <v>1001077</v>
          </cell>
          <cell r="C1079" t="str">
            <v>Conj.Fechadura Latão Cra 610B La Fonte</v>
          </cell>
          <cell r="D1079" t="str">
            <v>UN</v>
          </cell>
          <cell r="E1079">
            <v>0</v>
          </cell>
          <cell r="F1079">
            <v>0</v>
          </cell>
        </row>
        <row r="1080">
          <cell r="B1080">
            <v>1001078</v>
          </cell>
          <cell r="C1080" t="str">
            <v>Conj.Fechadura Latão Lpe 610E La Fonte</v>
          </cell>
          <cell r="D1080" t="str">
            <v>UN</v>
          </cell>
          <cell r="E1080">
            <v>0</v>
          </cell>
          <cell r="F1080">
            <v>0</v>
          </cell>
        </row>
        <row r="1081">
          <cell r="B1081">
            <v>1001079</v>
          </cell>
          <cell r="C1081" t="str">
            <v>Conj.Fechadura Latão Cra 610E La Fonte</v>
          </cell>
          <cell r="D1081" t="str">
            <v>UN</v>
          </cell>
          <cell r="E1081">
            <v>0</v>
          </cell>
          <cell r="F1081">
            <v>0</v>
          </cell>
        </row>
        <row r="1082">
          <cell r="B1082">
            <v>1001080</v>
          </cell>
          <cell r="C1082" t="str">
            <v>Conj.Fechadura Latão Cra 610I La Fonte</v>
          </cell>
          <cell r="D1082" t="str">
            <v>UN</v>
          </cell>
          <cell r="E1082">
            <v>0</v>
          </cell>
          <cell r="F1082">
            <v>0</v>
          </cell>
        </row>
        <row r="1083">
          <cell r="B1083">
            <v>1001082</v>
          </cell>
          <cell r="C1083" t="str">
            <v>Conj.Fechadura Latão 613E La Fonte</v>
          </cell>
          <cell r="D1083" t="str">
            <v>UN</v>
          </cell>
          <cell r="E1083">
            <v>0</v>
          </cell>
          <cell r="F1083">
            <v>0</v>
          </cell>
        </row>
        <row r="1084">
          <cell r="B1084">
            <v>1001084</v>
          </cell>
          <cell r="C1084" t="str">
            <v>Conj.Fechadura Latão Cr 6235B La Fonte</v>
          </cell>
          <cell r="D1084" t="str">
            <v>UN</v>
          </cell>
          <cell r="E1084">
            <v>0</v>
          </cell>
          <cell r="F1084">
            <v>0</v>
          </cell>
        </row>
        <row r="1085">
          <cell r="B1085">
            <v>1001085</v>
          </cell>
          <cell r="C1085" t="str">
            <v>Conj.Fechadura Latão Cr 6235E La Fonte</v>
          </cell>
          <cell r="D1085" t="str">
            <v>UN</v>
          </cell>
          <cell r="E1085">
            <v>0</v>
          </cell>
          <cell r="F1085">
            <v>0</v>
          </cell>
        </row>
        <row r="1086">
          <cell r="B1086">
            <v>1001086</v>
          </cell>
          <cell r="C1086" t="str">
            <v>Conj.Fechadura Latão Cr 6235I La Fonte</v>
          </cell>
          <cell r="D1086" t="str">
            <v>UN</v>
          </cell>
          <cell r="E1086">
            <v>0</v>
          </cell>
          <cell r="F1086">
            <v>0</v>
          </cell>
        </row>
        <row r="1087">
          <cell r="B1087">
            <v>1001087</v>
          </cell>
          <cell r="C1087" t="str">
            <v>Conj.Fechadura Latão Cr 6236B La Fonte</v>
          </cell>
          <cell r="D1087" t="str">
            <v>UN</v>
          </cell>
          <cell r="E1087">
            <v>0</v>
          </cell>
          <cell r="F1087">
            <v>0</v>
          </cell>
        </row>
        <row r="1088">
          <cell r="B1088">
            <v>1001088</v>
          </cell>
          <cell r="C1088" t="str">
            <v>Conj.Fechadura Latão Cr 6236E La Fonte</v>
          </cell>
          <cell r="D1088" t="str">
            <v>UN</v>
          </cell>
          <cell r="E1088">
            <v>0</v>
          </cell>
          <cell r="F1088">
            <v>0</v>
          </cell>
        </row>
        <row r="1089">
          <cell r="B1089">
            <v>1001089</v>
          </cell>
          <cell r="C1089" t="str">
            <v>Conj.Fechadura Latão Cr 6236I La Fonte</v>
          </cell>
          <cell r="D1089" t="str">
            <v>UN</v>
          </cell>
          <cell r="E1089">
            <v>0</v>
          </cell>
          <cell r="F1089">
            <v>0</v>
          </cell>
        </row>
        <row r="1090">
          <cell r="B1090">
            <v>1001090</v>
          </cell>
          <cell r="C1090" t="str">
            <v>Conj.Fechadura Zamak Cr 6236B La Fonte</v>
          </cell>
          <cell r="D1090" t="str">
            <v>UN</v>
          </cell>
          <cell r="E1090">
            <v>0</v>
          </cell>
          <cell r="F1090">
            <v>0</v>
          </cell>
        </row>
        <row r="1091">
          <cell r="B1091">
            <v>1001091</v>
          </cell>
          <cell r="C1091" t="str">
            <v>Material Duplicado - Utilizar 1001088</v>
          </cell>
          <cell r="D1091" t="str">
            <v>UN</v>
          </cell>
          <cell r="E1091">
            <v>0</v>
          </cell>
          <cell r="F1091">
            <v>0</v>
          </cell>
        </row>
        <row r="1092">
          <cell r="B1092">
            <v>1001092</v>
          </cell>
          <cell r="C1092" t="str">
            <v>Conjunto Acopl Bone Carina-Ideal</v>
          </cell>
          <cell r="D1092" t="str">
            <v>UN</v>
          </cell>
          <cell r="E1092">
            <v>0</v>
          </cell>
          <cell r="F1092">
            <v>0</v>
          </cell>
        </row>
        <row r="1093">
          <cell r="B1093">
            <v>1001093</v>
          </cell>
          <cell r="C1093" t="str">
            <v>Conjunto Acopl Bone Paris-Ideal</v>
          </cell>
          <cell r="D1093" t="str">
            <v>UN</v>
          </cell>
          <cell r="E1093">
            <v>0</v>
          </cell>
          <cell r="F1093">
            <v>0</v>
          </cell>
        </row>
        <row r="1094">
          <cell r="B1094">
            <v>1001094</v>
          </cell>
          <cell r="C1094" t="str">
            <v>Conjunto Acopl Br Carina-Ideal</v>
          </cell>
          <cell r="D1094" t="str">
            <v>UN</v>
          </cell>
          <cell r="E1094">
            <v>0</v>
          </cell>
          <cell r="F1094">
            <v>0</v>
          </cell>
        </row>
        <row r="1095">
          <cell r="B1095">
            <v>1001095</v>
          </cell>
          <cell r="C1095" t="str">
            <v>Conjunto Acopl Br Gelo Rav-Cp92917-Deca</v>
          </cell>
          <cell r="D1095" t="str">
            <v>UN</v>
          </cell>
          <cell r="E1095">
            <v>0</v>
          </cell>
          <cell r="F1095">
            <v>0</v>
          </cell>
        </row>
        <row r="1096">
          <cell r="B1096">
            <v>1001096</v>
          </cell>
          <cell r="C1096" t="str">
            <v>Conjunto Acopl Br Paris-Ideal</v>
          </cell>
          <cell r="D1096" t="str">
            <v>UN</v>
          </cell>
          <cell r="E1096">
            <v>0</v>
          </cell>
          <cell r="F1096">
            <v>0</v>
          </cell>
        </row>
        <row r="1097">
          <cell r="B1097">
            <v>1001097</v>
          </cell>
          <cell r="C1097" t="str">
            <v>Conjunto Acopl Br Vog Plus-Cp52517-Deca</v>
          </cell>
          <cell r="D1097" t="str">
            <v>UN</v>
          </cell>
          <cell r="E1097">
            <v>0</v>
          </cell>
          <cell r="F1097">
            <v>0</v>
          </cell>
        </row>
        <row r="1098">
          <cell r="B1098">
            <v>1001098</v>
          </cell>
          <cell r="C1098" t="str">
            <v>Conjunto Acopl Cr Rav-Cp92937-Deca</v>
          </cell>
          <cell r="D1098" t="str">
            <v>UN</v>
          </cell>
          <cell r="E1098">
            <v>0</v>
          </cell>
          <cell r="F1098">
            <v>0</v>
          </cell>
        </row>
        <row r="1099">
          <cell r="B1099">
            <v>1001099</v>
          </cell>
          <cell r="C1099" t="str">
            <v>Joelho 45 Pvc Esgoto 75Mm</v>
          </cell>
          <cell r="D1099" t="str">
            <v>UN</v>
          </cell>
          <cell r="E1099">
            <v>0</v>
          </cell>
          <cell r="F1099">
            <v>0</v>
          </cell>
        </row>
        <row r="1100">
          <cell r="B1100">
            <v>1001100</v>
          </cell>
          <cell r="C1100" t="str">
            <v>Joelho 90 Pvc Marrom 25Mm</v>
          </cell>
          <cell r="D1100" t="str">
            <v>UN</v>
          </cell>
          <cell r="E1100">
            <v>0</v>
          </cell>
          <cell r="F1100">
            <v>0</v>
          </cell>
        </row>
        <row r="1101">
          <cell r="B1101">
            <v>1001101</v>
          </cell>
          <cell r="C1101" t="str">
            <v>Joelho 90 Pvc Agua Fria 15Mm</v>
          </cell>
          <cell r="D1101" t="str">
            <v>UN</v>
          </cell>
          <cell r="E1101">
            <v>0</v>
          </cell>
          <cell r="F1101">
            <v>0</v>
          </cell>
        </row>
        <row r="1102">
          <cell r="B1102">
            <v>1001102</v>
          </cell>
          <cell r="C1102" t="str">
            <v>Joelho 90 Pvc Sold Bch Lt 25Mmx 3/4</v>
          </cell>
          <cell r="D1102" t="str">
            <v>UN</v>
          </cell>
          <cell r="E1102">
            <v>0</v>
          </cell>
          <cell r="F1102">
            <v>0</v>
          </cell>
        </row>
        <row r="1103">
          <cell r="B1103">
            <v>1001103</v>
          </cell>
          <cell r="C1103" t="str">
            <v>Joelho 90 Pvc Marrom 110Mm</v>
          </cell>
          <cell r="D1103" t="str">
            <v>UN</v>
          </cell>
          <cell r="E1103">
            <v>0</v>
          </cell>
          <cell r="F1103">
            <v>0</v>
          </cell>
        </row>
        <row r="1104">
          <cell r="B1104">
            <v>1001104</v>
          </cell>
          <cell r="C1104" t="str">
            <v>Material Duplicado - Utilizar 1001103</v>
          </cell>
          <cell r="D1104" t="str">
            <v>UN</v>
          </cell>
          <cell r="E1104">
            <v>0</v>
          </cell>
          <cell r="F1104">
            <v>0</v>
          </cell>
        </row>
        <row r="1105">
          <cell r="B1105">
            <v>1001105</v>
          </cell>
          <cell r="C1105" t="str">
            <v>Joelho 90 Pvc Marrom 75Mm</v>
          </cell>
          <cell r="D1105" t="str">
            <v>UN</v>
          </cell>
          <cell r="E1105">
            <v>0</v>
          </cell>
          <cell r="F1105">
            <v>0</v>
          </cell>
        </row>
        <row r="1106">
          <cell r="B1106">
            <v>1001106</v>
          </cell>
          <cell r="C1106" t="str">
            <v>Cuba Dp Coz 72X40X14Cm Cuba3-4181-Franke</v>
          </cell>
          <cell r="D1106" t="str">
            <v>UN</v>
          </cell>
          <cell r="E1106">
            <v>0</v>
          </cell>
          <cell r="F1106">
            <v>0</v>
          </cell>
        </row>
        <row r="1107">
          <cell r="B1107">
            <v>1001107</v>
          </cell>
          <cell r="C1107" t="str">
            <v>Cuba Dp Coz 72X40X14Cm Cuba3-4884-Franke</v>
          </cell>
          <cell r="D1107" t="str">
            <v>UN</v>
          </cell>
          <cell r="E1107">
            <v>0</v>
          </cell>
          <cell r="F1107">
            <v>0</v>
          </cell>
        </row>
        <row r="1108">
          <cell r="B1108">
            <v>1001108</v>
          </cell>
          <cell r="C1108" t="str">
            <v>Cuba Dp Coz 72X40X14Cm Cuba3-5698-Franke</v>
          </cell>
          <cell r="D1108" t="str">
            <v>UN</v>
          </cell>
          <cell r="E1108">
            <v>0</v>
          </cell>
          <cell r="F1108">
            <v>0</v>
          </cell>
        </row>
        <row r="1109">
          <cell r="B1109">
            <v>1001109</v>
          </cell>
          <cell r="C1109" t="str">
            <v>Cuba Dp Coz 72X40X18Cm Cuba3-9006-Franke</v>
          </cell>
          <cell r="D1109" t="str">
            <v>UN</v>
          </cell>
          <cell r="E1109">
            <v>0</v>
          </cell>
          <cell r="F1109">
            <v>0</v>
          </cell>
        </row>
        <row r="1110">
          <cell r="B1110">
            <v>1001110</v>
          </cell>
          <cell r="C1110" t="str">
            <v>Cuba Dp Coz 72X40X18Cm Cuba3-9097-Franke</v>
          </cell>
          <cell r="D1110" t="str">
            <v>UN</v>
          </cell>
          <cell r="E1110">
            <v>0</v>
          </cell>
          <cell r="F1110">
            <v>0</v>
          </cell>
        </row>
        <row r="1111">
          <cell r="B1111">
            <v>1001111</v>
          </cell>
          <cell r="C1111" t="str">
            <v>Cuba Dp Coz 82X34X19Cm Luxop-Cd40P-Mekal</v>
          </cell>
          <cell r="D1111" t="str">
            <v>UN</v>
          </cell>
          <cell r="E1111">
            <v>0</v>
          </cell>
          <cell r="F1111">
            <v>0</v>
          </cell>
        </row>
        <row r="1112">
          <cell r="B1112">
            <v>1001112</v>
          </cell>
          <cell r="C1112" t="str">
            <v>Cuba Dp Coz 84X34X14Cm Cuba3-4180-Franke</v>
          </cell>
          <cell r="D1112" t="str">
            <v>UN</v>
          </cell>
          <cell r="E1112">
            <v>0</v>
          </cell>
          <cell r="F1112">
            <v>0</v>
          </cell>
        </row>
        <row r="1113">
          <cell r="B1113">
            <v>1001113</v>
          </cell>
          <cell r="C1113" t="str">
            <v>Cuba Dp Coz 84X34X14Cm Cuba3-4882-Franke</v>
          </cell>
          <cell r="D1113" t="str">
            <v>UN</v>
          </cell>
          <cell r="E1113">
            <v>0</v>
          </cell>
          <cell r="F1113">
            <v>0</v>
          </cell>
        </row>
        <row r="1114">
          <cell r="B1114">
            <v>1001114</v>
          </cell>
          <cell r="C1114" t="str">
            <v>Cuba Dp Coz 84X34X15Cm Cuba3-5040-Franke</v>
          </cell>
          <cell r="D1114" t="str">
            <v>UN</v>
          </cell>
          <cell r="E1114">
            <v>0</v>
          </cell>
          <cell r="F1114">
            <v>0</v>
          </cell>
        </row>
        <row r="1115">
          <cell r="B1115">
            <v>1001115</v>
          </cell>
          <cell r="C1115" t="str">
            <v>Cuba Dp Coz 84X34X18Cm Cuba3-9005-Franke</v>
          </cell>
          <cell r="D1115" t="str">
            <v>UN</v>
          </cell>
          <cell r="E1115">
            <v>0</v>
          </cell>
          <cell r="F1115">
            <v>0</v>
          </cell>
        </row>
        <row r="1116">
          <cell r="B1116">
            <v>1001116</v>
          </cell>
          <cell r="C1116" t="str">
            <v>Cuba Dp Coz 84X34X18Cm Cuba3-9096-Franke</v>
          </cell>
          <cell r="D1116" t="str">
            <v>UN</v>
          </cell>
          <cell r="E1116">
            <v>0</v>
          </cell>
          <cell r="F1116">
            <v>0</v>
          </cell>
        </row>
        <row r="1117">
          <cell r="B1117">
            <v>1001117</v>
          </cell>
          <cell r="C1117" t="str">
            <v>Cuba Dp Coz 97X50X14Cm Qlx651-9275-Frank</v>
          </cell>
          <cell r="D1117" t="str">
            <v>UN</v>
          </cell>
          <cell r="E1117">
            <v>0</v>
          </cell>
          <cell r="F1117">
            <v>0</v>
          </cell>
        </row>
        <row r="1118">
          <cell r="B1118">
            <v>1001118</v>
          </cell>
          <cell r="C1118" t="str">
            <v>Cuba Dp Coz 97X50X18Cm Ql670-9273-Franke</v>
          </cell>
          <cell r="D1118" t="str">
            <v>UN</v>
          </cell>
          <cell r="E1118">
            <v>0</v>
          </cell>
          <cell r="F1118">
            <v>0</v>
          </cell>
        </row>
        <row r="1119">
          <cell r="B1119">
            <v>1001119</v>
          </cell>
          <cell r="C1119" t="str">
            <v>Cuba P/Ban Am Emb Carr-L3678-Deca</v>
          </cell>
          <cell r="D1119" t="str">
            <v>UN</v>
          </cell>
          <cell r="E1119">
            <v>0</v>
          </cell>
          <cell r="F1119">
            <v>0</v>
          </cell>
        </row>
        <row r="1120">
          <cell r="B1120">
            <v>1001120</v>
          </cell>
          <cell r="C1120" t="str">
            <v>Cuba P/Ban Am Sobr Carr-L3478-Deca</v>
          </cell>
          <cell r="D1120" t="str">
            <v>UN</v>
          </cell>
          <cell r="E1120">
            <v>0</v>
          </cell>
          <cell r="F1120">
            <v>0</v>
          </cell>
        </row>
        <row r="1121">
          <cell r="B1121">
            <v>1001121</v>
          </cell>
          <cell r="C1121" t="str">
            <v>Cuba P/Ban Bon Emb Ovalav-Ideal Standard</v>
          </cell>
          <cell r="D1121" t="str">
            <v>UN</v>
          </cell>
          <cell r="E1121">
            <v>0</v>
          </cell>
          <cell r="F1121">
            <v>0</v>
          </cell>
        </row>
        <row r="1122">
          <cell r="B1122">
            <v>1001122</v>
          </cell>
          <cell r="C1122" t="str">
            <v>Cuba P/Ban Bon Emb Ovalim-Ideal Standard</v>
          </cell>
          <cell r="D1122" t="str">
            <v>UN</v>
          </cell>
          <cell r="E1122">
            <v>0</v>
          </cell>
          <cell r="F1122">
            <v>0</v>
          </cell>
        </row>
        <row r="1123">
          <cell r="B1123">
            <v>1001123</v>
          </cell>
          <cell r="C1123" t="str">
            <v>Cuba P/Ban Bon Sobr Trapezio-Ideal</v>
          </cell>
          <cell r="D1123" t="str">
            <v>UN</v>
          </cell>
          <cell r="E1123">
            <v>0</v>
          </cell>
          <cell r="F1123">
            <v>0</v>
          </cell>
        </row>
        <row r="1124">
          <cell r="B1124">
            <v>1001124</v>
          </cell>
          <cell r="C1124" t="str">
            <v>Cuba P/Ban Br Emb B Epoq-L4117-Deca</v>
          </cell>
          <cell r="D1124" t="str">
            <v>UN</v>
          </cell>
          <cell r="E1124">
            <v>0</v>
          </cell>
          <cell r="F1124">
            <v>0</v>
          </cell>
        </row>
        <row r="1125">
          <cell r="B1125">
            <v>1001125</v>
          </cell>
          <cell r="C1125" t="str">
            <v>Cuba P/Ban Br Emb Carr-L3617-Deca</v>
          </cell>
          <cell r="D1125" t="str">
            <v>UN</v>
          </cell>
          <cell r="E1125">
            <v>0</v>
          </cell>
          <cell r="F1125">
            <v>0</v>
          </cell>
        </row>
        <row r="1126">
          <cell r="B1126">
            <v>1001126</v>
          </cell>
          <cell r="C1126" t="str">
            <v>Cuba P/Ban Br Emb Carr-L3717-Deca</v>
          </cell>
          <cell r="D1126" t="str">
            <v>UN</v>
          </cell>
          <cell r="E1126">
            <v>0</v>
          </cell>
          <cell r="F1126">
            <v>0</v>
          </cell>
        </row>
        <row r="1127">
          <cell r="B1127">
            <v>1001127</v>
          </cell>
          <cell r="C1127" t="str">
            <v>Cuba P/Ban Br Emb Ovalav-Ideal Standard</v>
          </cell>
          <cell r="D1127" t="str">
            <v>UN</v>
          </cell>
          <cell r="E1127">
            <v>0</v>
          </cell>
          <cell r="F1127">
            <v>0</v>
          </cell>
        </row>
        <row r="1128">
          <cell r="B1128">
            <v>1001128</v>
          </cell>
          <cell r="C1128" t="str">
            <v>Cuba P/Ban Br Emb Ovalim-Ideal Standard</v>
          </cell>
          <cell r="D1128" t="str">
            <v>UN</v>
          </cell>
          <cell r="E1128">
            <v>0</v>
          </cell>
          <cell r="F1128">
            <v>0</v>
          </cell>
        </row>
        <row r="1129">
          <cell r="B1129">
            <v>1001129</v>
          </cell>
          <cell r="C1129" t="str">
            <v>Cuba P/Ban Br Gelo Sobr Carr-L3417-Deca</v>
          </cell>
          <cell r="D1129" t="str">
            <v>UN</v>
          </cell>
          <cell r="E1129">
            <v>0</v>
          </cell>
          <cell r="F1129">
            <v>0</v>
          </cell>
        </row>
        <row r="1130">
          <cell r="B1130">
            <v>1001130</v>
          </cell>
          <cell r="C1130" t="str">
            <v>Cuba P/Ban Br Neve Sobr Rondelli-Ideal</v>
          </cell>
          <cell r="D1130" t="str">
            <v>UN</v>
          </cell>
          <cell r="E1130">
            <v>0</v>
          </cell>
          <cell r="F1130">
            <v>0</v>
          </cell>
        </row>
        <row r="1131">
          <cell r="B1131">
            <v>1001131</v>
          </cell>
          <cell r="C1131" t="str">
            <v>Cuba P/Ban Br Sobr B Epoq-L4417-Deca</v>
          </cell>
          <cell r="D1131" t="str">
            <v>UN</v>
          </cell>
          <cell r="E1131">
            <v>0</v>
          </cell>
          <cell r="F1131">
            <v>0</v>
          </cell>
        </row>
        <row r="1132">
          <cell r="B1132">
            <v>1001132</v>
          </cell>
          <cell r="C1132" t="str">
            <v>Cuba P/Ban Br Sobr B Epoq-L4417-Deca</v>
          </cell>
          <cell r="D1132" t="str">
            <v>UN</v>
          </cell>
          <cell r="E1132">
            <v>0</v>
          </cell>
          <cell r="F1132">
            <v>0</v>
          </cell>
        </row>
        <row r="1133">
          <cell r="B1133">
            <v>1001133</v>
          </cell>
          <cell r="C1133" t="str">
            <v>Cuba P/Ban Br Sobr B Epoq-L5017-Deca</v>
          </cell>
          <cell r="D1133" t="str">
            <v>UN</v>
          </cell>
          <cell r="E1133">
            <v>0</v>
          </cell>
          <cell r="F1133">
            <v>0</v>
          </cell>
        </row>
        <row r="1134">
          <cell r="B1134">
            <v>1001134</v>
          </cell>
          <cell r="C1134" t="str">
            <v>Cuba P/Ban Crem Emb B Epooq-L4137-Deca</v>
          </cell>
          <cell r="D1134" t="str">
            <v>UN</v>
          </cell>
          <cell r="E1134">
            <v>0</v>
          </cell>
          <cell r="F1134">
            <v>0</v>
          </cell>
        </row>
        <row r="1135">
          <cell r="B1135">
            <v>1001135</v>
          </cell>
          <cell r="C1135" t="str">
            <v>Cuba P/Ban Crem Emb Carr-L3637-Deca</v>
          </cell>
          <cell r="D1135" t="str">
            <v>UN</v>
          </cell>
          <cell r="E1135">
            <v>0</v>
          </cell>
          <cell r="F1135">
            <v>0</v>
          </cell>
        </row>
        <row r="1136">
          <cell r="B1136">
            <v>1001136</v>
          </cell>
          <cell r="C1136" t="str">
            <v>Cuba P/Ban Crem Emb Carr-L3737-Deca</v>
          </cell>
          <cell r="D1136" t="str">
            <v>UN</v>
          </cell>
          <cell r="E1136">
            <v>0</v>
          </cell>
          <cell r="F1136">
            <v>0</v>
          </cell>
        </row>
        <row r="1137">
          <cell r="B1137">
            <v>1001137</v>
          </cell>
          <cell r="C1137" t="str">
            <v>Cuba P/Ban Crem Sobr B Epoq-L4437-Deca</v>
          </cell>
          <cell r="D1137" t="str">
            <v>UN</v>
          </cell>
          <cell r="E1137">
            <v>0</v>
          </cell>
          <cell r="F1137">
            <v>0</v>
          </cell>
        </row>
        <row r="1138">
          <cell r="B1138">
            <v>1001138</v>
          </cell>
          <cell r="C1138" t="str">
            <v>Cuba P/Ban Crem Sobr B Epoq-L4837-Deca</v>
          </cell>
          <cell r="D1138" t="str">
            <v>UN</v>
          </cell>
          <cell r="E1138">
            <v>0</v>
          </cell>
          <cell r="F1138">
            <v>0</v>
          </cell>
        </row>
        <row r="1139">
          <cell r="B1139">
            <v>1001139</v>
          </cell>
          <cell r="C1139" t="str">
            <v>Cuba P/Ban Crem Sobr Carr-L3437-Deca</v>
          </cell>
          <cell r="D1139" t="str">
            <v>UN</v>
          </cell>
          <cell r="E1139">
            <v>0</v>
          </cell>
          <cell r="F1139">
            <v>0</v>
          </cell>
        </row>
        <row r="1140">
          <cell r="B1140">
            <v>1001140</v>
          </cell>
          <cell r="C1140" t="str">
            <v>Cuba P/Ban Cz Emb Carr-L3687-Deca</v>
          </cell>
          <cell r="D1140" t="str">
            <v>UN</v>
          </cell>
          <cell r="E1140">
            <v>0</v>
          </cell>
          <cell r="F1140">
            <v>0</v>
          </cell>
        </row>
        <row r="1141">
          <cell r="B1141">
            <v>1001141</v>
          </cell>
          <cell r="C1141" t="str">
            <v>Cuba P/Ban Cz Emb Carr-L3690-Deca</v>
          </cell>
          <cell r="D1141" t="str">
            <v>UN</v>
          </cell>
          <cell r="E1141">
            <v>0</v>
          </cell>
          <cell r="F1141">
            <v>0</v>
          </cell>
        </row>
        <row r="1142">
          <cell r="B1142">
            <v>1001142</v>
          </cell>
          <cell r="C1142" t="str">
            <v>Cuba P/Ban Cz Real Sobr Carr-L3487-Deca</v>
          </cell>
          <cell r="D1142" t="str">
            <v>UN</v>
          </cell>
          <cell r="E1142">
            <v>0</v>
          </cell>
          <cell r="F1142">
            <v>0</v>
          </cell>
        </row>
        <row r="1143">
          <cell r="B1143">
            <v>1001143</v>
          </cell>
          <cell r="C1143" t="str">
            <v>Cuba P/Ban Cz Sobr B Epoq-L4487-Deca</v>
          </cell>
          <cell r="D1143" t="str">
            <v>UN</v>
          </cell>
          <cell r="E1143">
            <v>0</v>
          </cell>
          <cell r="F1143">
            <v>0</v>
          </cell>
        </row>
        <row r="1144">
          <cell r="B1144">
            <v>1001144</v>
          </cell>
          <cell r="C1144" t="str">
            <v>Cuba P/Ban Cz Sobr B Epoq-L4887-Deca</v>
          </cell>
          <cell r="D1144" t="str">
            <v>UN</v>
          </cell>
          <cell r="E1144">
            <v>0</v>
          </cell>
          <cell r="F1144">
            <v>0</v>
          </cell>
        </row>
        <row r="1145">
          <cell r="B1145">
            <v>1001145</v>
          </cell>
          <cell r="C1145" t="str">
            <v>Cuba P/Ban Cz Vip Sobr Carr-L3490-Deca</v>
          </cell>
          <cell r="D1145" t="str">
            <v>UN</v>
          </cell>
          <cell r="E1145">
            <v>0</v>
          </cell>
          <cell r="F1145">
            <v>0</v>
          </cell>
        </row>
        <row r="1146">
          <cell r="B1146">
            <v>1001146</v>
          </cell>
          <cell r="C1146" t="str">
            <v>Cuba P/Ban Ébano Emb Carr-L3695-Deca</v>
          </cell>
          <cell r="D1146" t="str">
            <v>UN</v>
          </cell>
          <cell r="E1146">
            <v>0</v>
          </cell>
          <cell r="F1146">
            <v>0</v>
          </cell>
        </row>
        <row r="1147">
          <cell r="B1147">
            <v>1001147</v>
          </cell>
          <cell r="C1147" t="str">
            <v>Cuba P/Ban Ébano Sobr Carr-L3495-Deca</v>
          </cell>
          <cell r="D1147" t="str">
            <v>UN</v>
          </cell>
          <cell r="E1147">
            <v>0</v>
          </cell>
          <cell r="F1147">
            <v>0</v>
          </cell>
        </row>
        <row r="1148">
          <cell r="B1148">
            <v>1001148</v>
          </cell>
          <cell r="C1148" t="str">
            <v>Cuba P/Ban Rosa Emb Carr-L3689-Deca</v>
          </cell>
          <cell r="D1148" t="str">
            <v>UN</v>
          </cell>
          <cell r="E1148">
            <v>0</v>
          </cell>
          <cell r="F1148">
            <v>0</v>
          </cell>
        </row>
        <row r="1149">
          <cell r="B1149">
            <v>1001149</v>
          </cell>
          <cell r="C1149" t="str">
            <v>Cuba P/Ban Rosa Sobr Carr-L3489-Deca</v>
          </cell>
          <cell r="D1149" t="str">
            <v>UN</v>
          </cell>
          <cell r="E1149">
            <v>0</v>
          </cell>
          <cell r="F1149">
            <v>0</v>
          </cell>
        </row>
        <row r="1150">
          <cell r="B1150">
            <v>1001150</v>
          </cell>
          <cell r="C1150" t="str">
            <v>Cuba Inox Sobr. Rambla 300-Franke</v>
          </cell>
          <cell r="D1150" t="str">
            <v>UN</v>
          </cell>
          <cell r="E1150">
            <v>0</v>
          </cell>
          <cell r="F1150">
            <v>0</v>
          </cell>
        </row>
        <row r="1151">
          <cell r="B1151">
            <v>1001151</v>
          </cell>
          <cell r="C1151" t="str">
            <v>Cuba P/Coz 116X50X15Cm Onda-06495-Franke</v>
          </cell>
          <cell r="D1151" t="str">
            <v>UN</v>
          </cell>
          <cell r="E1151">
            <v>0</v>
          </cell>
          <cell r="F1151">
            <v>0</v>
          </cell>
        </row>
        <row r="1152">
          <cell r="B1152">
            <v>1001152</v>
          </cell>
          <cell r="C1152" t="str">
            <v>Cuba P/Coz 116X50X15Cm Onda-06496-Franke</v>
          </cell>
          <cell r="D1152" t="str">
            <v>UN</v>
          </cell>
          <cell r="E1152">
            <v>0</v>
          </cell>
          <cell r="F1152">
            <v>0</v>
          </cell>
        </row>
        <row r="1153">
          <cell r="B1153">
            <v>1001153</v>
          </cell>
          <cell r="C1153" t="str">
            <v>Cuba P/Coz 116X51X15Cm Arian-5405-Franke</v>
          </cell>
          <cell r="D1153" t="str">
            <v>UN</v>
          </cell>
          <cell r="E1153">
            <v>0</v>
          </cell>
          <cell r="F1153">
            <v>0</v>
          </cell>
        </row>
        <row r="1154">
          <cell r="B1154">
            <v>1001154</v>
          </cell>
          <cell r="C1154" t="str">
            <v>Cuba P/Coz 116X51X15Cm Arian-5406-Franke</v>
          </cell>
          <cell r="D1154" t="str">
            <v>UN</v>
          </cell>
          <cell r="E1154">
            <v>0</v>
          </cell>
          <cell r="F1154">
            <v>0</v>
          </cell>
        </row>
        <row r="1155">
          <cell r="B1155">
            <v>1001155</v>
          </cell>
          <cell r="C1155" t="str">
            <v>Cuba P/Coz 116X51X15Cm Arian-5407-Franke</v>
          </cell>
          <cell r="D1155" t="str">
            <v>UN</v>
          </cell>
          <cell r="E1155">
            <v>0</v>
          </cell>
          <cell r="F1155">
            <v>0</v>
          </cell>
        </row>
        <row r="1156">
          <cell r="B1156">
            <v>1001156</v>
          </cell>
          <cell r="C1156" t="str">
            <v>Cuba P/Coz 116X51X15Cm Arian-5408-Franke</v>
          </cell>
          <cell r="D1156" t="str">
            <v>UN</v>
          </cell>
          <cell r="E1156">
            <v>0</v>
          </cell>
          <cell r="F1156">
            <v>0</v>
          </cell>
        </row>
        <row r="1157">
          <cell r="B1157">
            <v>1001157</v>
          </cell>
          <cell r="C1157" t="str">
            <v>Cuba P/Coz 116X51X15Cm Arian-5606-Franke</v>
          </cell>
          <cell r="D1157" t="str">
            <v>UN</v>
          </cell>
          <cell r="E1157">
            <v>0</v>
          </cell>
          <cell r="F1157">
            <v>0</v>
          </cell>
        </row>
        <row r="1158">
          <cell r="B1158">
            <v>1001158</v>
          </cell>
          <cell r="C1158" t="str">
            <v>Cuba P/Coz 116X51X15Cm Arian-5609-Franke</v>
          </cell>
          <cell r="D1158" t="str">
            <v>UN</v>
          </cell>
          <cell r="E1158">
            <v>0</v>
          </cell>
          <cell r="F1158">
            <v>0</v>
          </cell>
        </row>
        <row r="1159">
          <cell r="B1159">
            <v>1001159</v>
          </cell>
          <cell r="C1159" t="str">
            <v>Cuba P/Coz 116X51X15Cm Arian-5614-Franke</v>
          </cell>
          <cell r="D1159" t="str">
            <v>UN</v>
          </cell>
          <cell r="E1159">
            <v>0</v>
          </cell>
          <cell r="F1159">
            <v>0</v>
          </cell>
        </row>
        <row r="1160">
          <cell r="B1160">
            <v>1001160</v>
          </cell>
          <cell r="C1160" t="str">
            <v>Cuba P/Coz 116X51X15Cm Arian-5615-Franke</v>
          </cell>
          <cell r="D1160" t="str">
            <v>UN</v>
          </cell>
          <cell r="E1160">
            <v>0</v>
          </cell>
          <cell r="F1160">
            <v>0</v>
          </cell>
        </row>
        <row r="1161">
          <cell r="B1161">
            <v>1001161</v>
          </cell>
          <cell r="C1161" t="str">
            <v>Cuba P/Coz 116X51X15Cm Beach-8757-Franke</v>
          </cell>
          <cell r="D1161" t="str">
            <v>UN</v>
          </cell>
          <cell r="E1161">
            <v>0</v>
          </cell>
          <cell r="F1161">
            <v>0</v>
          </cell>
        </row>
        <row r="1162">
          <cell r="B1162">
            <v>1001162</v>
          </cell>
          <cell r="C1162" t="str">
            <v>Cuba P/Coz 123X43X16Cm Ipan-08823-Franke</v>
          </cell>
          <cell r="D1162" t="str">
            <v>UN</v>
          </cell>
          <cell r="E1162">
            <v>0</v>
          </cell>
          <cell r="F1162">
            <v>0</v>
          </cell>
        </row>
        <row r="1163">
          <cell r="B1163">
            <v>1001163</v>
          </cell>
          <cell r="C1163" t="str">
            <v>Cuba P/Coz 40X34X14Cm Cuba 3-5093-Franke</v>
          </cell>
          <cell r="D1163" t="str">
            <v>UN</v>
          </cell>
          <cell r="E1163">
            <v>0</v>
          </cell>
          <cell r="F1163">
            <v>0</v>
          </cell>
        </row>
        <row r="1164">
          <cell r="B1164">
            <v>1001164</v>
          </cell>
          <cell r="C1164" t="str">
            <v>Cuba P/Coz 40X34X14Cm Cuba 3-5098-Franke</v>
          </cell>
          <cell r="D1164" t="str">
            <v>UN</v>
          </cell>
          <cell r="E1164">
            <v>0</v>
          </cell>
          <cell r="F1164">
            <v>0</v>
          </cell>
        </row>
        <row r="1165">
          <cell r="B1165">
            <v>1001165</v>
          </cell>
          <cell r="C1165" t="str">
            <v>Cuba P/Coz 40X34X18Cm Cuba 3-9095-Franke</v>
          </cell>
          <cell r="D1165" t="str">
            <v>UN</v>
          </cell>
          <cell r="E1165">
            <v>0</v>
          </cell>
          <cell r="F1165">
            <v>0</v>
          </cell>
        </row>
        <row r="1166">
          <cell r="B1166">
            <v>1001166</v>
          </cell>
          <cell r="C1166" t="str">
            <v>Cuba P/Coz 46X30X12Cm Cuba1-04889-Franke</v>
          </cell>
          <cell r="D1166" t="str">
            <v>UN</v>
          </cell>
          <cell r="E1166">
            <v>0</v>
          </cell>
          <cell r="F1166">
            <v>0</v>
          </cell>
        </row>
        <row r="1167">
          <cell r="B1167">
            <v>1001167</v>
          </cell>
          <cell r="C1167" t="str">
            <v>Cuba P/Coz 46X30X15Cm Cuba1-04957-Franke</v>
          </cell>
          <cell r="D1167" t="str">
            <v>UN</v>
          </cell>
          <cell r="E1167">
            <v>0</v>
          </cell>
          <cell r="F1167">
            <v>0</v>
          </cell>
        </row>
        <row r="1168">
          <cell r="B1168">
            <v>1001168</v>
          </cell>
          <cell r="C1168" t="str">
            <v>Cuba P/Coz 46X30X18Cm Cuba1-09140-Franke</v>
          </cell>
          <cell r="D1168" t="str">
            <v>UN</v>
          </cell>
          <cell r="E1168">
            <v>0</v>
          </cell>
          <cell r="F1168">
            <v>0</v>
          </cell>
        </row>
        <row r="1169">
          <cell r="B1169">
            <v>1001169</v>
          </cell>
          <cell r="C1169" t="str">
            <v>Cuba P/Coz 46X34X18Cm Esenz-50150-Franke</v>
          </cell>
          <cell r="D1169" t="str">
            <v>UN</v>
          </cell>
          <cell r="E1169">
            <v>0</v>
          </cell>
          <cell r="F1169">
            <v>0</v>
          </cell>
        </row>
        <row r="1170">
          <cell r="B1170">
            <v>1001170</v>
          </cell>
          <cell r="C1170" t="str">
            <v>Cuba P/Coz 46X34X18Cm Esenz-50152-Franke</v>
          </cell>
          <cell r="D1170" t="str">
            <v>UN</v>
          </cell>
          <cell r="E1170">
            <v>0</v>
          </cell>
          <cell r="F1170">
            <v>0</v>
          </cell>
        </row>
        <row r="1171">
          <cell r="B1171">
            <v>1001171</v>
          </cell>
          <cell r="C1171" t="str">
            <v>Cuba P/Coz 50X40X18Cm Divers-9072-Franke</v>
          </cell>
          <cell r="D1171" t="str">
            <v>UN</v>
          </cell>
          <cell r="E1171">
            <v>0</v>
          </cell>
          <cell r="F1171">
            <v>0</v>
          </cell>
        </row>
        <row r="1172">
          <cell r="B1172">
            <v>1001172</v>
          </cell>
          <cell r="C1172" t="str">
            <v>Cuba P/Coz 50X40X18Cm Divers-9543-Franke</v>
          </cell>
          <cell r="D1172" t="str">
            <v>UN</v>
          </cell>
          <cell r="E1172">
            <v>0</v>
          </cell>
          <cell r="F1172">
            <v>0</v>
          </cell>
        </row>
        <row r="1173">
          <cell r="B1173">
            <v>1001173</v>
          </cell>
          <cell r="C1173" t="str">
            <v>Cuba P/Coz 55X33X11Cm Cuba 2-5904-Franke</v>
          </cell>
          <cell r="D1173" t="str">
            <v>UN</v>
          </cell>
          <cell r="E1173">
            <v>0</v>
          </cell>
          <cell r="F1173">
            <v>0</v>
          </cell>
        </row>
        <row r="1174">
          <cell r="B1174">
            <v>1001174</v>
          </cell>
          <cell r="C1174" t="str">
            <v>Cuba P/Coz 55X33X14Cm Cuba 2-4097-Franke</v>
          </cell>
          <cell r="D1174" t="str">
            <v>UN</v>
          </cell>
          <cell r="E1174">
            <v>0</v>
          </cell>
          <cell r="F1174">
            <v>0</v>
          </cell>
        </row>
        <row r="1175">
          <cell r="B1175">
            <v>1001175</v>
          </cell>
          <cell r="C1175" t="str">
            <v>Cuba P/Coz 55X33X18Cm Cuba 2-5085-Franke</v>
          </cell>
          <cell r="D1175" t="str">
            <v>UN</v>
          </cell>
          <cell r="E1175">
            <v>0</v>
          </cell>
          <cell r="F1175">
            <v>0</v>
          </cell>
        </row>
        <row r="1176">
          <cell r="B1176">
            <v>1001176</v>
          </cell>
          <cell r="C1176" t="str">
            <v>Cuba P/Coz 55X33X18Cm Cuba 2-5087-Franke</v>
          </cell>
          <cell r="D1176" t="str">
            <v>UN</v>
          </cell>
          <cell r="E1176">
            <v>0</v>
          </cell>
          <cell r="F1176">
            <v>0</v>
          </cell>
        </row>
        <row r="1177">
          <cell r="B1177">
            <v>1001177</v>
          </cell>
          <cell r="C1177" t="str">
            <v>Cuba P/Coz 55X34X18Cm Esenz-50161-Franke</v>
          </cell>
          <cell r="D1177" t="str">
            <v>UN</v>
          </cell>
          <cell r="E1177">
            <v>0</v>
          </cell>
          <cell r="F1177">
            <v>0</v>
          </cell>
        </row>
        <row r="1178">
          <cell r="B1178">
            <v>1001178</v>
          </cell>
          <cell r="C1178" t="str">
            <v>Cuba P/Coz 55X34X18Cm Esenz-50162-Franke</v>
          </cell>
          <cell r="D1178" t="str">
            <v>UN</v>
          </cell>
          <cell r="E1178">
            <v>0</v>
          </cell>
          <cell r="F1178">
            <v>0</v>
          </cell>
        </row>
        <row r="1179">
          <cell r="B1179">
            <v>1001179</v>
          </cell>
          <cell r="C1179" t="str">
            <v>Cuba P/Coz 83X50X16Cm Studio-9063-Franke</v>
          </cell>
          <cell r="D1179" t="str">
            <v>UN</v>
          </cell>
          <cell r="E1179">
            <v>0</v>
          </cell>
          <cell r="F1179">
            <v>0</v>
          </cell>
        </row>
        <row r="1180">
          <cell r="B1180">
            <v>1001180</v>
          </cell>
          <cell r="C1180" t="str">
            <v>Cuba P/Coz 83X50X16Cm Studio-9065-Franke</v>
          </cell>
          <cell r="D1180" t="str">
            <v>UN</v>
          </cell>
          <cell r="E1180">
            <v>0</v>
          </cell>
          <cell r="F1180">
            <v>0</v>
          </cell>
        </row>
        <row r="1181">
          <cell r="B1181">
            <v>1001181</v>
          </cell>
          <cell r="C1181" t="str">
            <v>Cuba P/Coz 85X44X15Cm Rambl-05324-Franke</v>
          </cell>
          <cell r="D1181" t="str">
            <v>UN</v>
          </cell>
          <cell r="E1181">
            <v>0</v>
          </cell>
          <cell r="F1181">
            <v>0</v>
          </cell>
        </row>
        <row r="1182">
          <cell r="B1182">
            <v>1001182</v>
          </cell>
          <cell r="C1182" t="str">
            <v>Cuba P/Coz 85X44X15Cm Rambl-05325-Franke</v>
          </cell>
          <cell r="D1182" t="str">
            <v>UN</v>
          </cell>
          <cell r="E1182">
            <v>0</v>
          </cell>
          <cell r="F1182">
            <v>0</v>
          </cell>
        </row>
        <row r="1183">
          <cell r="B1183">
            <v>1001183</v>
          </cell>
          <cell r="C1183" t="str">
            <v>Cuba P/Coz 85X44X15Cm Rambl-05700-Franke</v>
          </cell>
          <cell r="D1183" t="str">
            <v>UN</v>
          </cell>
          <cell r="E1183">
            <v>0</v>
          </cell>
          <cell r="F1183">
            <v>0</v>
          </cell>
        </row>
        <row r="1184">
          <cell r="B1184">
            <v>1001184</v>
          </cell>
          <cell r="C1184" t="str">
            <v>Cuba P/Coz 86X43X16Cm Ipan-08817-Franke</v>
          </cell>
          <cell r="D1184" t="str">
            <v>UN</v>
          </cell>
          <cell r="E1184">
            <v>0</v>
          </cell>
          <cell r="F1184">
            <v>0</v>
          </cell>
        </row>
        <row r="1185">
          <cell r="B1185">
            <v>1001185</v>
          </cell>
          <cell r="C1185" t="str">
            <v>Cuba P/Coz 86X43X16Cm Ipan-08819-Franke</v>
          </cell>
          <cell r="D1185" t="str">
            <v>UN</v>
          </cell>
          <cell r="E1185">
            <v>0</v>
          </cell>
          <cell r="F1185">
            <v>0</v>
          </cell>
        </row>
        <row r="1186">
          <cell r="B1186">
            <v>1001186</v>
          </cell>
          <cell r="C1186" t="str">
            <v>Cuba P/Coz 86X50X15Cm Onda-06492-Franke</v>
          </cell>
          <cell r="D1186" t="str">
            <v>UN</v>
          </cell>
          <cell r="E1186">
            <v>0</v>
          </cell>
          <cell r="F1186">
            <v>0</v>
          </cell>
        </row>
        <row r="1187">
          <cell r="B1187">
            <v>1001187</v>
          </cell>
          <cell r="C1187" t="str">
            <v>Cuba P/Coz 86X50X15Cm Onda-06493-Franke</v>
          </cell>
          <cell r="D1187" t="str">
            <v>UN</v>
          </cell>
          <cell r="E1187">
            <v>0</v>
          </cell>
          <cell r="F1187">
            <v>0</v>
          </cell>
        </row>
        <row r="1188">
          <cell r="B1188">
            <v>1001188</v>
          </cell>
          <cell r="C1188" t="str">
            <v>Cuba P/Coz 86X50X15Cm Onda-06494-Franke</v>
          </cell>
          <cell r="D1188" t="str">
            <v>UN</v>
          </cell>
          <cell r="E1188">
            <v>0</v>
          </cell>
          <cell r="F1188">
            <v>0</v>
          </cell>
        </row>
        <row r="1189">
          <cell r="B1189">
            <v>1001189</v>
          </cell>
          <cell r="C1189" t="str">
            <v>Cuba P/Coz 86X50X22Cm Acquar-7893-Franke</v>
          </cell>
          <cell r="D1189" t="str">
            <v>UN</v>
          </cell>
          <cell r="E1189">
            <v>0</v>
          </cell>
          <cell r="F1189">
            <v>0</v>
          </cell>
        </row>
        <row r="1190">
          <cell r="B1190">
            <v>1001190</v>
          </cell>
          <cell r="C1190" t="str">
            <v>Cuba P/Coz 86X50X22Cm Acquar-8559-Franke</v>
          </cell>
          <cell r="D1190" t="str">
            <v>UN</v>
          </cell>
          <cell r="E1190">
            <v>0</v>
          </cell>
          <cell r="F1190">
            <v>0</v>
          </cell>
        </row>
        <row r="1191">
          <cell r="B1191">
            <v>1001191</v>
          </cell>
          <cell r="C1191" t="str">
            <v>Cuba P/Lav 116X51Cm Papillon-5417-Franke</v>
          </cell>
          <cell r="D1191" t="str">
            <v>UN</v>
          </cell>
          <cell r="E1191">
            <v>0</v>
          </cell>
          <cell r="F1191">
            <v>0</v>
          </cell>
        </row>
        <row r="1192">
          <cell r="B1192">
            <v>1001192</v>
          </cell>
          <cell r="C1192" t="str">
            <v>Cuba P/Lav 116X51Cm Papillon-5419-Franke</v>
          </cell>
          <cell r="D1192" t="str">
            <v>UN</v>
          </cell>
          <cell r="E1192">
            <v>0</v>
          </cell>
          <cell r="F1192">
            <v>0</v>
          </cell>
        </row>
        <row r="1193">
          <cell r="B1193">
            <v>1001193</v>
          </cell>
          <cell r="C1193" t="str">
            <v>Cuba P/Lav 116X51Cm Papillon-5620-Franke</v>
          </cell>
          <cell r="D1193" t="str">
            <v>UN</v>
          </cell>
          <cell r="E1193">
            <v>0</v>
          </cell>
          <cell r="F1193">
            <v>0</v>
          </cell>
        </row>
        <row r="1194">
          <cell r="B1194">
            <v>1001194</v>
          </cell>
          <cell r="C1194" t="str">
            <v>Cuba P/Lav 116X51Cm Papillon-5623-Franke</v>
          </cell>
          <cell r="D1194" t="str">
            <v>UN</v>
          </cell>
          <cell r="E1194">
            <v>0</v>
          </cell>
          <cell r="F1194">
            <v>0</v>
          </cell>
        </row>
        <row r="1195">
          <cell r="B1195">
            <v>1001195</v>
          </cell>
          <cell r="C1195" t="str">
            <v>Cuba P/Lav 25X13Cm Beltà-9177-Franke</v>
          </cell>
          <cell r="D1195" t="str">
            <v>UN</v>
          </cell>
          <cell r="E1195">
            <v>0</v>
          </cell>
          <cell r="F1195">
            <v>0</v>
          </cell>
        </row>
        <row r="1196">
          <cell r="B1196">
            <v>1001196</v>
          </cell>
          <cell r="C1196" t="str">
            <v>Cuba P/Lav 30X13Cm Beltà-9178-Franke</v>
          </cell>
          <cell r="D1196" t="str">
            <v>UN</v>
          </cell>
          <cell r="E1196">
            <v>0</v>
          </cell>
          <cell r="F1196">
            <v>0</v>
          </cell>
        </row>
        <row r="1197">
          <cell r="B1197">
            <v>1001197</v>
          </cell>
          <cell r="C1197" t="str">
            <v>Cuba P/Lav 30X14Cm Perfett30-7714-Franke</v>
          </cell>
          <cell r="D1197" t="str">
            <v>UN</v>
          </cell>
          <cell r="E1197">
            <v>0</v>
          </cell>
          <cell r="F1197">
            <v>0</v>
          </cell>
        </row>
        <row r="1198">
          <cell r="B1198">
            <v>1001198</v>
          </cell>
          <cell r="C1198" t="str">
            <v>Cuba P/Lav 33X24Cm Beltà-9175-Franke</v>
          </cell>
          <cell r="D1198" t="str">
            <v>UN</v>
          </cell>
          <cell r="E1198">
            <v>0</v>
          </cell>
          <cell r="F1198">
            <v>0</v>
          </cell>
        </row>
        <row r="1199">
          <cell r="B1199">
            <v>1001199</v>
          </cell>
          <cell r="C1199" t="str">
            <v>Cuba P/Lav 33X26Cm Beltà-9176-Franke</v>
          </cell>
          <cell r="D1199" t="str">
            <v>UN</v>
          </cell>
          <cell r="E1199">
            <v>0</v>
          </cell>
          <cell r="F1199">
            <v>0</v>
          </cell>
        </row>
        <row r="1200">
          <cell r="B1200">
            <v>1001200</v>
          </cell>
          <cell r="C1200" t="str">
            <v>Cuba P/Lav 38X14Cm Perfett38-5126-Franke</v>
          </cell>
          <cell r="D1200" t="str">
            <v>UN</v>
          </cell>
          <cell r="E1200">
            <v>0</v>
          </cell>
          <cell r="F1200">
            <v>0</v>
          </cell>
        </row>
        <row r="1201">
          <cell r="B1201">
            <v>1001201</v>
          </cell>
          <cell r="C1201" t="str">
            <v>Cuba P/Lav 38X14Cm Perfett38-662-Franke</v>
          </cell>
          <cell r="D1201" t="str">
            <v>UN</v>
          </cell>
          <cell r="E1201">
            <v>0</v>
          </cell>
          <cell r="F1201">
            <v>0</v>
          </cell>
        </row>
        <row r="1202">
          <cell r="B1202">
            <v>1001202</v>
          </cell>
          <cell r="C1202" t="str">
            <v>Cuba P/Lav 38X14Cm Rambl380-7659-Franke</v>
          </cell>
          <cell r="D1202" t="str">
            <v>UN</v>
          </cell>
          <cell r="E1202">
            <v>0</v>
          </cell>
          <cell r="F1202">
            <v>0</v>
          </cell>
        </row>
        <row r="1203">
          <cell r="B1203">
            <v>1001203</v>
          </cell>
          <cell r="C1203" t="str">
            <v>Desmoldante C/18L Betoneira-Vedacit</v>
          </cell>
          <cell r="D1203" t="str">
            <v>UN</v>
          </cell>
          <cell r="E1203">
            <v>0</v>
          </cell>
          <cell r="F1203">
            <v>0</v>
          </cell>
        </row>
        <row r="1204">
          <cell r="B1204">
            <v>1001204</v>
          </cell>
          <cell r="C1204" t="str">
            <v>Desmoldante C/18L Desmol Cd-Vedacit</v>
          </cell>
          <cell r="D1204" t="str">
            <v>UN</v>
          </cell>
          <cell r="E1204">
            <v>0</v>
          </cell>
          <cell r="F1204">
            <v>0</v>
          </cell>
        </row>
        <row r="1205">
          <cell r="B1205">
            <v>1001205</v>
          </cell>
          <cell r="C1205" t="str">
            <v>Desmoldante C/18L Separol Top-Sika</v>
          </cell>
          <cell r="D1205" t="str">
            <v>UN</v>
          </cell>
          <cell r="E1205">
            <v>0</v>
          </cell>
          <cell r="F1205">
            <v>0</v>
          </cell>
        </row>
        <row r="1206">
          <cell r="B1206">
            <v>1001206</v>
          </cell>
          <cell r="C1206" t="str">
            <v>Desmoldante C/18L-Desforma Mm-Viapol</v>
          </cell>
          <cell r="D1206" t="str">
            <v>UN</v>
          </cell>
          <cell r="E1206">
            <v>0</v>
          </cell>
          <cell r="F1206">
            <v>0</v>
          </cell>
        </row>
        <row r="1207">
          <cell r="B1207">
            <v>1001207</v>
          </cell>
          <cell r="C1207" t="str">
            <v>Desmoldante C/200L Betoneira-Vedacit</v>
          </cell>
          <cell r="D1207" t="str">
            <v>UN</v>
          </cell>
          <cell r="E1207">
            <v>0</v>
          </cell>
          <cell r="F1207">
            <v>0</v>
          </cell>
        </row>
        <row r="1208">
          <cell r="B1208">
            <v>1001208</v>
          </cell>
          <cell r="C1208" t="str">
            <v>Desmoldante C/200L Desmol Cd-Vedacit</v>
          </cell>
          <cell r="D1208" t="str">
            <v>UN</v>
          </cell>
          <cell r="E1208">
            <v>0</v>
          </cell>
          <cell r="F1208">
            <v>0</v>
          </cell>
        </row>
        <row r="1209">
          <cell r="B1209">
            <v>1001209</v>
          </cell>
          <cell r="C1209" t="str">
            <v>Desmoldante C/200L Separol Top-Sika</v>
          </cell>
          <cell r="D1209" t="str">
            <v>UN</v>
          </cell>
          <cell r="E1209">
            <v>0</v>
          </cell>
          <cell r="F1209">
            <v>0</v>
          </cell>
        </row>
        <row r="1210">
          <cell r="B1210">
            <v>1001210</v>
          </cell>
          <cell r="C1210" t="str">
            <v>Desmoldante C/200L-Desforma Mm-Viapol</v>
          </cell>
          <cell r="D1210" t="str">
            <v>UN</v>
          </cell>
          <cell r="E1210">
            <v>0</v>
          </cell>
          <cell r="F1210">
            <v>0</v>
          </cell>
        </row>
        <row r="1211">
          <cell r="B1211">
            <v>1001211</v>
          </cell>
          <cell r="C1211" t="str">
            <v>Disco Diamant 4"110X20Mm</v>
          </cell>
          <cell r="D1211" t="str">
            <v>UN</v>
          </cell>
          <cell r="E1211">
            <v>0</v>
          </cell>
          <cell r="F1211">
            <v>0</v>
          </cell>
        </row>
        <row r="1212">
          <cell r="B1212">
            <v>1001212</v>
          </cell>
          <cell r="C1212" t="str">
            <v>Dispensador Manual Md 2000 229154-Hilti</v>
          </cell>
          <cell r="D1212" t="str">
            <v>UN</v>
          </cell>
          <cell r="E1212">
            <v>0</v>
          </cell>
          <cell r="F1212">
            <v>0</v>
          </cell>
        </row>
        <row r="1213">
          <cell r="B1213">
            <v>1001213</v>
          </cell>
          <cell r="C1213" t="str">
            <v>Dispensador Manual Md 2500 338853-Hilti</v>
          </cell>
          <cell r="D1213" t="str">
            <v>UN</v>
          </cell>
          <cell r="E1213">
            <v>0</v>
          </cell>
          <cell r="F1213">
            <v>0</v>
          </cell>
        </row>
        <row r="1214">
          <cell r="B1214">
            <v>1001215</v>
          </cell>
          <cell r="C1214" t="str">
            <v>Dispensador Ca 3400 24824-Hilti</v>
          </cell>
          <cell r="D1214" t="str">
            <v>UN</v>
          </cell>
          <cell r="E1214">
            <v>0</v>
          </cell>
          <cell r="F1214">
            <v>0</v>
          </cell>
        </row>
        <row r="1215">
          <cell r="B1215">
            <v>1001216</v>
          </cell>
          <cell r="C1215" t="str">
            <v>Distanciador 1,20M Fio3,4Mm Açofix-Belgo</v>
          </cell>
          <cell r="D1215" t="str">
            <v>PAK</v>
          </cell>
          <cell r="E1215">
            <v>0</v>
          </cell>
          <cell r="F1215">
            <v>0</v>
          </cell>
        </row>
        <row r="1216">
          <cell r="B1216">
            <v>1001217</v>
          </cell>
          <cell r="C1216" t="str">
            <v>Dobradiça Aço Cr D1410F3X2,5Pol La Fonte</v>
          </cell>
          <cell r="D1216" t="str">
            <v>UN</v>
          </cell>
          <cell r="E1216">
            <v>0</v>
          </cell>
          <cell r="F1216">
            <v>0</v>
          </cell>
        </row>
        <row r="1217">
          <cell r="B1217">
            <v>1001218</v>
          </cell>
          <cell r="C1217" t="str">
            <v>Material Duplicado - Utilizar 1001217</v>
          </cell>
          <cell r="D1217" t="str">
            <v>UN</v>
          </cell>
          <cell r="E1217">
            <v>0</v>
          </cell>
          <cell r="F1217">
            <v>0</v>
          </cell>
        </row>
        <row r="1218">
          <cell r="B1218">
            <v>1001219</v>
          </cell>
          <cell r="C1218" t="str">
            <v>Dobradiça Aço Crm 855-Silvana</v>
          </cell>
          <cell r="D1218" t="str">
            <v>UN</v>
          </cell>
          <cell r="E1218">
            <v>0</v>
          </cell>
          <cell r="F1218">
            <v>0</v>
          </cell>
        </row>
        <row r="1219">
          <cell r="B1219">
            <v>1001220</v>
          </cell>
          <cell r="C1219" t="str">
            <v>Dobradiça Aço Cr D1410F3,5X3Pol La Fonte</v>
          </cell>
          <cell r="D1219" t="str">
            <v>UN</v>
          </cell>
          <cell r="E1219">
            <v>0</v>
          </cell>
          <cell r="F1219">
            <v>0</v>
          </cell>
        </row>
        <row r="1220">
          <cell r="B1220">
            <v>1001221</v>
          </cell>
          <cell r="C1220" t="str">
            <v>Material Duplicado - Utilizar 1001220</v>
          </cell>
          <cell r="D1220" t="str">
            <v>UN</v>
          </cell>
          <cell r="E1220">
            <v>7.3882000000000003</v>
          </cell>
          <cell r="F1220">
            <v>0</v>
          </cell>
        </row>
        <row r="1221">
          <cell r="B1221">
            <v>1001222</v>
          </cell>
          <cell r="C1221" t="str">
            <v>Dobradiça Latão Cr D85L3X2,5Pol La Fonte</v>
          </cell>
          <cell r="D1221" t="str">
            <v>UN</v>
          </cell>
          <cell r="E1221">
            <v>0</v>
          </cell>
          <cell r="F1221">
            <v>0</v>
          </cell>
        </row>
        <row r="1222">
          <cell r="B1222">
            <v>1001224</v>
          </cell>
          <cell r="C1222" t="str">
            <v>Material Duplicado - Utilizar 1010136</v>
          </cell>
          <cell r="D1222" t="str">
            <v>UN</v>
          </cell>
          <cell r="E1222">
            <v>0</v>
          </cell>
          <cell r="F1222">
            <v>0</v>
          </cell>
        </row>
        <row r="1223">
          <cell r="B1223">
            <v>1001225</v>
          </cell>
          <cell r="C1223" t="str">
            <v>Material Duplicado - Utilizar 1001222</v>
          </cell>
          <cell r="D1223" t="str">
            <v>UN</v>
          </cell>
          <cell r="E1223">
            <v>0</v>
          </cell>
          <cell r="F1223">
            <v>0</v>
          </cell>
        </row>
        <row r="1224">
          <cell r="B1224">
            <v>1001226</v>
          </cell>
          <cell r="C1224" t="str">
            <v>Dobradiça Latão Cr D90L2X2,5Pol La Fonte</v>
          </cell>
          <cell r="D1224" t="str">
            <v>UN</v>
          </cell>
          <cell r="E1224">
            <v>0</v>
          </cell>
          <cell r="F1224">
            <v>0</v>
          </cell>
        </row>
        <row r="1225">
          <cell r="B1225">
            <v>1001227</v>
          </cell>
          <cell r="C1225" t="str">
            <v>Dobradiça Latão Cr D90L3X2,5Pol La Fonte</v>
          </cell>
          <cell r="D1225" t="str">
            <v>UN</v>
          </cell>
          <cell r="E1225">
            <v>0</v>
          </cell>
          <cell r="F1225">
            <v>0</v>
          </cell>
        </row>
        <row r="1226">
          <cell r="B1226">
            <v>1001228</v>
          </cell>
          <cell r="C1226" t="str">
            <v>Dobradiça Latão Lpe D85L3X2,5X2 La Fonte</v>
          </cell>
          <cell r="D1226" t="str">
            <v>UN</v>
          </cell>
          <cell r="E1226">
            <v>0</v>
          </cell>
          <cell r="F1226">
            <v>0</v>
          </cell>
        </row>
        <row r="1227">
          <cell r="B1227">
            <v>1001229</v>
          </cell>
          <cell r="C1227" t="str">
            <v>Material Duplicado - Utilizar 1001228</v>
          </cell>
          <cell r="D1227" t="str">
            <v>UN</v>
          </cell>
          <cell r="E1227">
            <v>0</v>
          </cell>
          <cell r="F1227">
            <v>0</v>
          </cell>
        </row>
        <row r="1228">
          <cell r="B1228">
            <v>1001230</v>
          </cell>
          <cell r="C1228" t="str">
            <v>Material Duplicado - Utilizar 1001228</v>
          </cell>
          <cell r="D1228" t="str">
            <v>UN</v>
          </cell>
          <cell r="E1228">
            <v>0</v>
          </cell>
          <cell r="F1228">
            <v>0</v>
          </cell>
        </row>
        <row r="1229">
          <cell r="B1229">
            <v>1001231</v>
          </cell>
          <cell r="C1229" t="str">
            <v>Dosador Sabão Liquid 350Ml 7676-Franke</v>
          </cell>
          <cell r="D1229" t="str">
            <v>UN</v>
          </cell>
          <cell r="E1229">
            <v>0</v>
          </cell>
          <cell r="F1229">
            <v>0</v>
          </cell>
        </row>
        <row r="1230">
          <cell r="B1230">
            <v>1001232</v>
          </cell>
          <cell r="C1230" t="str">
            <v>Ducha Hig Bone Syrius-180110-Docol</v>
          </cell>
          <cell r="D1230" t="str">
            <v>UN</v>
          </cell>
          <cell r="E1230">
            <v>0</v>
          </cell>
          <cell r="F1230">
            <v>0</v>
          </cell>
        </row>
        <row r="1231">
          <cell r="B1231">
            <v>1001233</v>
          </cell>
          <cell r="C1231" t="str">
            <v>Ducha Hig Latão Pr Vab171Cwu-Esteves</v>
          </cell>
          <cell r="D1231" t="str">
            <v>UN</v>
          </cell>
          <cell r="E1231">
            <v>0</v>
          </cell>
          <cell r="F1231">
            <v>0</v>
          </cell>
        </row>
        <row r="1232">
          <cell r="B1232">
            <v>1001234</v>
          </cell>
          <cell r="C1232" t="str">
            <v>Ducha Hig Metal Bg Delicat-0109158-Docol</v>
          </cell>
          <cell r="D1232" t="str">
            <v>UN</v>
          </cell>
          <cell r="E1232">
            <v>0</v>
          </cell>
          <cell r="F1232">
            <v>0</v>
          </cell>
        </row>
        <row r="1233">
          <cell r="B1233">
            <v>1001235</v>
          </cell>
          <cell r="C1233" t="str">
            <v>Ducha Hig Metal Bg Gantique-55958-Docol</v>
          </cell>
          <cell r="D1233" t="str">
            <v>UN</v>
          </cell>
          <cell r="E1233">
            <v>0</v>
          </cell>
          <cell r="F1233">
            <v>0</v>
          </cell>
        </row>
        <row r="1234">
          <cell r="B1234">
            <v>1001236</v>
          </cell>
          <cell r="C1234" t="str">
            <v>Ducha Hig Metal Bon Queen-00081058-Docol</v>
          </cell>
          <cell r="D1234" t="str">
            <v>UN</v>
          </cell>
          <cell r="E1234">
            <v>0</v>
          </cell>
          <cell r="F1234">
            <v>0</v>
          </cell>
        </row>
        <row r="1235">
          <cell r="B1235">
            <v>1001237</v>
          </cell>
          <cell r="C1235" t="str">
            <v>Ducha Hig Metal Bon Queen-00081061-Docol</v>
          </cell>
          <cell r="D1235" t="str">
            <v>UN</v>
          </cell>
          <cell r="E1235">
            <v>0</v>
          </cell>
          <cell r="F1235">
            <v>0</v>
          </cell>
        </row>
        <row r="1236">
          <cell r="B1236">
            <v>1001238</v>
          </cell>
          <cell r="C1236" t="str">
            <v>Ducha Hig Metal Br Delicat-0109106-Docol</v>
          </cell>
          <cell r="D1236" t="str">
            <v>UN</v>
          </cell>
          <cell r="E1236">
            <v>0</v>
          </cell>
          <cell r="F1236">
            <v>0</v>
          </cell>
        </row>
        <row r="1237">
          <cell r="B1237">
            <v>1001239</v>
          </cell>
          <cell r="C1237" t="str">
            <v>Ducha Hig Metal Br Florale-55706-Docol</v>
          </cell>
          <cell r="D1237" t="str">
            <v>UN</v>
          </cell>
          <cell r="E1237">
            <v>0</v>
          </cell>
          <cell r="F1237">
            <v>0</v>
          </cell>
        </row>
        <row r="1238">
          <cell r="B1238">
            <v>1001240</v>
          </cell>
          <cell r="C1238" t="str">
            <v>Ducha Hig Metal Br Florale-55761-Docol</v>
          </cell>
          <cell r="D1238" t="str">
            <v>UN</v>
          </cell>
          <cell r="E1238">
            <v>0</v>
          </cell>
          <cell r="F1238">
            <v>0</v>
          </cell>
        </row>
        <row r="1239">
          <cell r="B1239">
            <v>1001241</v>
          </cell>
          <cell r="C1239" t="str">
            <v>Ducha Hig Metal Br Gantique-55906-Docol</v>
          </cell>
          <cell r="D1239" t="str">
            <v>UN</v>
          </cell>
          <cell r="E1239">
            <v>0</v>
          </cell>
          <cell r="F1239">
            <v>0</v>
          </cell>
        </row>
        <row r="1240">
          <cell r="B1240">
            <v>1001242</v>
          </cell>
          <cell r="C1240" t="str">
            <v>Ducha Hig Metal Br Itapema-162360-Docol</v>
          </cell>
          <cell r="D1240" t="str">
            <v>UN</v>
          </cell>
          <cell r="E1240">
            <v>0</v>
          </cell>
          <cell r="F1240">
            <v>0</v>
          </cell>
        </row>
        <row r="1241">
          <cell r="B1241">
            <v>1001243</v>
          </cell>
          <cell r="C1241" t="str">
            <v>Ducha Hig Metal Br Kromus-56660-Docol</v>
          </cell>
          <cell r="D1241" t="str">
            <v>UN</v>
          </cell>
          <cell r="E1241">
            <v>0</v>
          </cell>
          <cell r="F1241">
            <v>0</v>
          </cell>
        </row>
        <row r="1242">
          <cell r="B1242">
            <v>1001244</v>
          </cell>
          <cell r="C1242" t="str">
            <v>Ducha Hig Metal Br Queen-00081006-Docol</v>
          </cell>
          <cell r="D1242" t="str">
            <v>UN</v>
          </cell>
          <cell r="E1242">
            <v>0</v>
          </cell>
          <cell r="F1242">
            <v>0</v>
          </cell>
        </row>
        <row r="1243">
          <cell r="B1243">
            <v>1001245</v>
          </cell>
          <cell r="C1243" t="str">
            <v>Ducha Hig Metal Br Queen-00081061-Docol</v>
          </cell>
          <cell r="D1243" t="str">
            <v>UN</v>
          </cell>
          <cell r="E1243">
            <v>0</v>
          </cell>
          <cell r="F1243">
            <v>0</v>
          </cell>
        </row>
        <row r="1244">
          <cell r="B1244">
            <v>1001246</v>
          </cell>
          <cell r="C1244" t="str">
            <v>Ducha Hig Metal Dour Florale-55773-Docol</v>
          </cell>
          <cell r="D1244" t="str">
            <v>UN</v>
          </cell>
          <cell r="E1244">
            <v>0</v>
          </cell>
          <cell r="F1244">
            <v>0</v>
          </cell>
        </row>
        <row r="1245">
          <cell r="B1245">
            <v>1001249</v>
          </cell>
          <cell r="C1245" t="str">
            <v>Duto Flex Pead 100Mm</v>
          </cell>
          <cell r="D1245" t="str">
            <v>M</v>
          </cell>
          <cell r="E1245">
            <v>0</v>
          </cell>
          <cell r="F1245">
            <v>0</v>
          </cell>
        </row>
        <row r="1246">
          <cell r="B1246">
            <v>1001250</v>
          </cell>
          <cell r="C1246" t="str">
            <v>Duto Flex Pead 125Mm</v>
          </cell>
          <cell r="D1246" t="str">
            <v>M</v>
          </cell>
          <cell r="E1246">
            <v>0</v>
          </cell>
          <cell r="F1246">
            <v>0</v>
          </cell>
        </row>
        <row r="1247">
          <cell r="B1247">
            <v>1001251</v>
          </cell>
          <cell r="C1247" t="str">
            <v>Duto Flex Pead 150Mm</v>
          </cell>
          <cell r="D1247" t="str">
            <v>M</v>
          </cell>
          <cell r="E1247">
            <v>0</v>
          </cell>
          <cell r="F1247">
            <v>0</v>
          </cell>
        </row>
        <row r="1248">
          <cell r="B1248">
            <v>1001252</v>
          </cell>
          <cell r="C1248" t="str">
            <v>Duto Flex Pead 30Mm</v>
          </cell>
          <cell r="D1248" t="str">
            <v>M</v>
          </cell>
          <cell r="E1248">
            <v>0</v>
          </cell>
          <cell r="F1248">
            <v>0</v>
          </cell>
        </row>
        <row r="1249">
          <cell r="B1249">
            <v>1001253</v>
          </cell>
          <cell r="C1249" t="str">
            <v>Duto Flex Pead 40Mm</v>
          </cell>
          <cell r="D1249" t="str">
            <v>M</v>
          </cell>
          <cell r="E1249">
            <v>0</v>
          </cell>
          <cell r="F1249">
            <v>0</v>
          </cell>
        </row>
        <row r="1250">
          <cell r="B1250">
            <v>1001254</v>
          </cell>
          <cell r="C1250" t="str">
            <v>Duto Flex Pead 50Mm</v>
          </cell>
          <cell r="D1250" t="str">
            <v>M</v>
          </cell>
          <cell r="E1250">
            <v>0</v>
          </cell>
          <cell r="F1250">
            <v>0</v>
          </cell>
        </row>
        <row r="1251">
          <cell r="B1251">
            <v>1001255</v>
          </cell>
          <cell r="C1251" t="str">
            <v>Duto Flex Pead 75Mm</v>
          </cell>
          <cell r="D1251" t="str">
            <v>M</v>
          </cell>
          <cell r="E1251">
            <v>0</v>
          </cell>
          <cell r="F1251">
            <v>0</v>
          </cell>
        </row>
        <row r="1252">
          <cell r="B1252">
            <v>1001256</v>
          </cell>
          <cell r="C1252" t="str">
            <v>Elemento Vaz Capa Muro</v>
          </cell>
          <cell r="D1252" t="str">
            <v>UN</v>
          </cell>
          <cell r="E1252">
            <v>0</v>
          </cell>
          <cell r="F1252">
            <v>0</v>
          </cell>
        </row>
        <row r="1253">
          <cell r="B1253">
            <v>1001257</v>
          </cell>
          <cell r="C1253" t="str">
            <v>Elemento Vaz Quadriculado</v>
          </cell>
          <cell r="D1253" t="str">
            <v>UN</v>
          </cell>
          <cell r="E1253">
            <v>7.03</v>
          </cell>
          <cell r="F1253">
            <v>0</v>
          </cell>
        </row>
        <row r="1254">
          <cell r="B1254">
            <v>1001258</v>
          </cell>
          <cell r="C1254" t="str">
            <v>Material Duplicado - Utilizar 1001257</v>
          </cell>
          <cell r="D1254" t="str">
            <v>UN</v>
          </cell>
          <cell r="E1254">
            <v>0</v>
          </cell>
          <cell r="F1254">
            <v>0</v>
          </cell>
        </row>
        <row r="1255">
          <cell r="B1255">
            <v>1001259</v>
          </cell>
          <cell r="C1255" t="str">
            <v>Material Duplicado - Utilizar 1001260</v>
          </cell>
          <cell r="D1255" t="str">
            <v>UN</v>
          </cell>
          <cell r="E1255">
            <v>12.53</v>
          </cell>
          <cell r="F1255">
            <v>0</v>
          </cell>
        </row>
        <row r="1256">
          <cell r="B1256">
            <v>1001260</v>
          </cell>
          <cell r="C1256" t="str">
            <v>Elemento Vaz Veneziana</v>
          </cell>
          <cell r="D1256" t="str">
            <v>UN</v>
          </cell>
          <cell r="E1256">
            <v>7.42</v>
          </cell>
          <cell r="F1256">
            <v>0</v>
          </cell>
        </row>
        <row r="1257">
          <cell r="B1257">
            <v>1001261</v>
          </cell>
          <cell r="C1257" t="str">
            <v>Material Duplicado - Utilizar 1001260</v>
          </cell>
          <cell r="D1257" t="str">
            <v>UN</v>
          </cell>
          <cell r="E1257">
            <v>0</v>
          </cell>
          <cell r="F1257">
            <v>0</v>
          </cell>
        </row>
        <row r="1258">
          <cell r="B1258">
            <v>1001262</v>
          </cell>
          <cell r="C1258" t="str">
            <v>Material Duplicado - Utilizar 1001260</v>
          </cell>
          <cell r="D1258" t="str">
            <v>UN</v>
          </cell>
          <cell r="E1258">
            <v>0</v>
          </cell>
          <cell r="F1258">
            <v>0</v>
          </cell>
        </row>
        <row r="1259">
          <cell r="B1259">
            <v>1001263</v>
          </cell>
          <cell r="C1259" t="str">
            <v>Eletrodo Solda 3,25X350Mm</v>
          </cell>
          <cell r="D1259" t="str">
            <v>KG</v>
          </cell>
          <cell r="E1259">
            <v>0</v>
          </cell>
          <cell r="F1259">
            <v>0</v>
          </cell>
        </row>
        <row r="1260">
          <cell r="B1260">
            <v>1001264</v>
          </cell>
          <cell r="C1260" t="str">
            <v>Eletroduto Aço Carbono Leve 1 1/2Pol</v>
          </cell>
          <cell r="D1260" t="str">
            <v>M</v>
          </cell>
          <cell r="E1260">
            <v>0</v>
          </cell>
          <cell r="F1260">
            <v>0</v>
          </cell>
        </row>
        <row r="1261">
          <cell r="B1261">
            <v>1001265</v>
          </cell>
          <cell r="C1261" t="str">
            <v>Eletroduto Aço Carbono Leve 1 1/4Pol</v>
          </cell>
          <cell r="D1261" t="str">
            <v>M</v>
          </cell>
          <cell r="E1261">
            <v>0</v>
          </cell>
          <cell r="F1261">
            <v>0</v>
          </cell>
        </row>
        <row r="1262">
          <cell r="B1262">
            <v>1001266</v>
          </cell>
          <cell r="C1262" t="str">
            <v>Eletroduto Aço Carbono Leve 1/2Pol</v>
          </cell>
          <cell r="D1262" t="str">
            <v>M</v>
          </cell>
          <cell r="E1262">
            <v>0</v>
          </cell>
          <cell r="F1262">
            <v>0</v>
          </cell>
        </row>
        <row r="1263">
          <cell r="B1263">
            <v>1001267</v>
          </cell>
          <cell r="C1263" t="str">
            <v>Eletroduto Aço Carbono Leve 1Pol</v>
          </cell>
          <cell r="D1263" t="str">
            <v>M</v>
          </cell>
          <cell r="E1263">
            <v>0</v>
          </cell>
          <cell r="F1263">
            <v>0</v>
          </cell>
        </row>
        <row r="1264">
          <cell r="B1264">
            <v>1001268</v>
          </cell>
          <cell r="C1264" t="str">
            <v>Eletroduto Aço Carbono Leve 2 1/2Pol</v>
          </cell>
          <cell r="D1264" t="str">
            <v>M</v>
          </cell>
          <cell r="E1264">
            <v>0</v>
          </cell>
          <cell r="F1264">
            <v>0</v>
          </cell>
        </row>
        <row r="1265">
          <cell r="B1265">
            <v>1001269</v>
          </cell>
          <cell r="C1265" t="str">
            <v>Eletroduto Aço Carbono Leve 2Pol</v>
          </cell>
          <cell r="D1265" t="str">
            <v>M</v>
          </cell>
          <cell r="E1265">
            <v>0</v>
          </cell>
          <cell r="F1265">
            <v>0</v>
          </cell>
        </row>
        <row r="1266">
          <cell r="B1266">
            <v>1001270</v>
          </cell>
          <cell r="C1266" t="str">
            <v>Eletroduto Aço Carbono Leve 3/4Pol</v>
          </cell>
          <cell r="D1266" t="str">
            <v>M</v>
          </cell>
          <cell r="E1266">
            <v>0</v>
          </cell>
          <cell r="F1266">
            <v>0</v>
          </cell>
        </row>
        <row r="1267">
          <cell r="B1267">
            <v>1001271</v>
          </cell>
          <cell r="C1267" t="str">
            <v>Eletroduto Aço Carbono Leve 3Pol</v>
          </cell>
          <cell r="D1267" t="str">
            <v>M</v>
          </cell>
          <cell r="E1267">
            <v>0</v>
          </cell>
          <cell r="F1267">
            <v>0</v>
          </cell>
        </row>
        <row r="1268">
          <cell r="B1268">
            <v>1001272</v>
          </cell>
          <cell r="C1268" t="str">
            <v>Eletroduto Aço Carbono Leve 4Pol</v>
          </cell>
          <cell r="D1268" t="str">
            <v>M</v>
          </cell>
          <cell r="E1268">
            <v>0</v>
          </cell>
          <cell r="F1268">
            <v>0</v>
          </cell>
        </row>
        <row r="1269">
          <cell r="B1269">
            <v>1001273</v>
          </cell>
          <cell r="C1269" t="str">
            <v>Eletroduto Aço Carbono Pesado 1 1/2Pol</v>
          </cell>
          <cell r="D1269" t="str">
            <v>M</v>
          </cell>
          <cell r="E1269">
            <v>0</v>
          </cell>
          <cell r="F1269">
            <v>0</v>
          </cell>
        </row>
        <row r="1270">
          <cell r="B1270">
            <v>1001274</v>
          </cell>
          <cell r="C1270" t="str">
            <v>Eletroduto Aço Carbono Pesado 1 1/4Pol</v>
          </cell>
          <cell r="D1270" t="str">
            <v>M</v>
          </cell>
          <cell r="E1270">
            <v>0</v>
          </cell>
          <cell r="F1270">
            <v>0</v>
          </cell>
        </row>
        <row r="1271">
          <cell r="B1271">
            <v>1001275</v>
          </cell>
          <cell r="C1271" t="str">
            <v>Eletroduto Aço Carbono Pesado 1/2Pol</v>
          </cell>
          <cell r="D1271" t="str">
            <v>M</v>
          </cell>
          <cell r="E1271">
            <v>0</v>
          </cell>
          <cell r="F1271">
            <v>0</v>
          </cell>
        </row>
        <row r="1272">
          <cell r="B1272">
            <v>1001276</v>
          </cell>
          <cell r="C1272" t="str">
            <v>Eletroduto Aço Carbono Pesado 1Pol</v>
          </cell>
          <cell r="D1272" t="str">
            <v>M</v>
          </cell>
          <cell r="E1272">
            <v>0</v>
          </cell>
          <cell r="F1272">
            <v>0</v>
          </cell>
        </row>
        <row r="1273">
          <cell r="B1273">
            <v>1001277</v>
          </cell>
          <cell r="C1273" t="str">
            <v>Eletroduto Aço Carbono Pesado 2 1/2Pol</v>
          </cell>
          <cell r="D1273" t="str">
            <v>M</v>
          </cell>
          <cell r="E1273">
            <v>0</v>
          </cell>
          <cell r="F1273">
            <v>0</v>
          </cell>
        </row>
        <row r="1274">
          <cell r="B1274">
            <v>1001278</v>
          </cell>
          <cell r="C1274" t="str">
            <v>Eletroduto Aço Carbono Pesado 2Pol</v>
          </cell>
          <cell r="D1274" t="str">
            <v>M</v>
          </cell>
          <cell r="E1274">
            <v>0</v>
          </cell>
          <cell r="F1274">
            <v>0</v>
          </cell>
        </row>
        <row r="1275">
          <cell r="B1275">
            <v>1001279</v>
          </cell>
          <cell r="C1275" t="str">
            <v>Eletroduto Aço Carbono Pesado 3/4Pol</v>
          </cell>
          <cell r="D1275" t="str">
            <v>M</v>
          </cell>
          <cell r="E1275">
            <v>0</v>
          </cell>
          <cell r="F1275">
            <v>0</v>
          </cell>
        </row>
        <row r="1276">
          <cell r="B1276">
            <v>1001280</v>
          </cell>
          <cell r="C1276" t="str">
            <v>Eletroduto Aço Carbono Pesado 3Pol</v>
          </cell>
          <cell r="D1276" t="str">
            <v>M</v>
          </cell>
          <cell r="E1276">
            <v>0</v>
          </cell>
          <cell r="F1276">
            <v>0</v>
          </cell>
        </row>
        <row r="1277">
          <cell r="B1277">
            <v>1001281</v>
          </cell>
          <cell r="C1277" t="str">
            <v>Eletroduto Aço Carbono Pesado 4Pol</v>
          </cell>
          <cell r="D1277" t="str">
            <v>M</v>
          </cell>
          <cell r="E1277">
            <v>0</v>
          </cell>
          <cell r="F1277">
            <v>0</v>
          </cell>
        </row>
        <row r="1278">
          <cell r="B1278">
            <v>1001282</v>
          </cell>
          <cell r="C1278" t="str">
            <v>Eletroduto Pvc Leve 20Mm</v>
          </cell>
          <cell r="D1278" t="str">
            <v>M</v>
          </cell>
          <cell r="E1278">
            <v>0</v>
          </cell>
          <cell r="F1278">
            <v>0</v>
          </cell>
        </row>
        <row r="1279">
          <cell r="B1279">
            <v>1001283</v>
          </cell>
          <cell r="C1279" t="str">
            <v>Engate Flex Aço 30Cm Vlc436Dwg-Esteves</v>
          </cell>
          <cell r="D1279" t="str">
            <v>UN</v>
          </cell>
          <cell r="E1279">
            <v>0</v>
          </cell>
          <cell r="F1279">
            <v>0</v>
          </cell>
        </row>
        <row r="1280">
          <cell r="B1280">
            <v>1001284</v>
          </cell>
          <cell r="C1280" t="str">
            <v>Engate Flex Aço 30Cm Vll345Iwu-Esteves</v>
          </cell>
          <cell r="D1280" t="str">
            <v>UN</v>
          </cell>
          <cell r="E1280">
            <v>0</v>
          </cell>
          <cell r="F1280">
            <v>0</v>
          </cell>
        </row>
        <row r="1281">
          <cell r="B1281">
            <v>1001285</v>
          </cell>
          <cell r="C1281" t="str">
            <v>Engate Flex Aço 40Cm Vlc438Dwg-Esteves</v>
          </cell>
          <cell r="D1281" t="str">
            <v>UN</v>
          </cell>
          <cell r="E1281">
            <v>0</v>
          </cell>
          <cell r="F1281">
            <v>0</v>
          </cell>
        </row>
        <row r="1282">
          <cell r="B1282">
            <v>1001286</v>
          </cell>
          <cell r="C1282" t="str">
            <v>Engate Flex Aço 40Cm Vll348Iwu-Esteves</v>
          </cell>
          <cell r="D1282" t="str">
            <v>UN</v>
          </cell>
          <cell r="E1282">
            <v>0</v>
          </cell>
          <cell r="F1282">
            <v>0</v>
          </cell>
        </row>
        <row r="1283">
          <cell r="B1283">
            <v>1001287</v>
          </cell>
          <cell r="C1283" t="str">
            <v>Engate Flex Aço 50Cm Vlc459Dwg-Esteves</v>
          </cell>
          <cell r="D1283" t="str">
            <v>UN</v>
          </cell>
          <cell r="E1283">
            <v>0</v>
          </cell>
          <cell r="F1283">
            <v>0</v>
          </cell>
        </row>
        <row r="1284">
          <cell r="B1284">
            <v>1001288</v>
          </cell>
          <cell r="C1284" t="str">
            <v>Engate Flex Aço 60Cm Vll450Iwu-Esteves[</v>
          </cell>
          <cell r="D1284" t="str">
            <v>UN</v>
          </cell>
          <cell r="E1284">
            <v>0</v>
          </cell>
          <cell r="F1284">
            <v>0</v>
          </cell>
        </row>
        <row r="1285">
          <cell r="B1285">
            <v>1001289</v>
          </cell>
          <cell r="C1285" t="str">
            <v>Engate Flex Aço Trançado 30Cm</v>
          </cell>
          <cell r="D1285" t="str">
            <v>UN</v>
          </cell>
          <cell r="E1285">
            <v>0</v>
          </cell>
          <cell r="F1285">
            <v>0</v>
          </cell>
        </row>
        <row r="1286">
          <cell r="B1286">
            <v>1001290</v>
          </cell>
          <cell r="C1286" t="str">
            <v>Engate Flex Aço Trançado 40Cm</v>
          </cell>
          <cell r="D1286" t="str">
            <v>UN</v>
          </cell>
          <cell r="E1286">
            <v>0</v>
          </cell>
          <cell r="F1286">
            <v>0</v>
          </cell>
        </row>
        <row r="1287">
          <cell r="B1287">
            <v>1001291</v>
          </cell>
          <cell r="C1287" t="str">
            <v>Engate Flex Aço Trançado 50Cm</v>
          </cell>
          <cell r="D1287" t="str">
            <v>UN</v>
          </cell>
          <cell r="E1287">
            <v>0</v>
          </cell>
          <cell r="F1287">
            <v>0</v>
          </cell>
        </row>
        <row r="1288">
          <cell r="B1288">
            <v>1001292</v>
          </cell>
          <cell r="C1288" t="str">
            <v>Engate Flex Aço Trançado 60Cm</v>
          </cell>
          <cell r="D1288" t="str">
            <v>UN</v>
          </cell>
          <cell r="E1288">
            <v>0</v>
          </cell>
          <cell r="F1288">
            <v>0</v>
          </cell>
        </row>
        <row r="1289">
          <cell r="B1289">
            <v>1001293</v>
          </cell>
          <cell r="C1289" t="str">
            <v>Engate Flex Cobre 30Cm Fl1230Ca-Clodal</v>
          </cell>
          <cell r="D1289" t="str">
            <v>UN</v>
          </cell>
          <cell r="E1289">
            <v>0</v>
          </cell>
          <cell r="F1289">
            <v>0</v>
          </cell>
        </row>
        <row r="1290">
          <cell r="B1290">
            <v>1001294</v>
          </cell>
          <cell r="C1290" t="str">
            <v>Engate Flex Cobre 40Cm Fl1240Ca-Clodal</v>
          </cell>
          <cell r="D1290" t="str">
            <v>UN</v>
          </cell>
          <cell r="E1290">
            <v>0</v>
          </cell>
          <cell r="F1290">
            <v>0</v>
          </cell>
        </row>
        <row r="1291">
          <cell r="B1291">
            <v>1001295</v>
          </cell>
          <cell r="C1291" t="str">
            <v>Engate Flex Cobre 60Cm Fl1260Ca-Clodal</v>
          </cell>
          <cell r="D1291" t="str">
            <v>UN</v>
          </cell>
          <cell r="E1291">
            <v>0</v>
          </cell>
          <cell r="F1291">
            <v>0</v>
          </cell>
        </row>
        <row r="1292">
          <cell r="B1292">
            <v>1001296</v>
          </cell>
          <cell r="C1292" t="str">
            <v>Engate Flex Latão 40Cm Clo40Aca-Clodal</v>
          </cell>
          <cell r="D1292" t="str">
            <v>UN</v>
          </cell>
          <cell r="E1292">
            <v>0</v>
          </cell>
          <cell r="F1292">
            <v>0</v>
          </cell>
        </row>
        <row r="1293">
          <cell r="B1293">
            <v>1001297</v>
          </cell>
          <cell r="C1293" t="str">
            <v>Engate Flex Latão 60Cm Clo60Aca-Clodal</v>
          </cell>
          <cell r="D1293" t="str">
            <v>UN</v>
          </cell>
          <cell r="E1293">
            <v>0</v>
          </cell>
          <cell r="F1293">
            <v>0</v>
          </cell>
        </row>
        <row r="1294">
          <cell r="B1294">
            <v>1001298</v>
          </cell>
          <cell r="C1294" t="str">
            <v>Engate Flex Latão 80Cm Clo80Aca-Clodal</v>
          </cell>
          <cell r="D1294" t="str">
            <v>UN</v>
          </cell>
          <cell r="E1294">
            <v>0</v>
          </cell>
          <cell r="F1294">
            <v>0</v>
          </cell>
        </row>
        <row r="1295">
          <cell r="B1295">
            <v>1001299</v>
          </cell>
          <cell r="C1295" t="str">
            <v>Engate Flex Metal Cromado Ft123Oa-Clodal</v>
          </cell>
          <cell r="D1295" t="str">
            <v>UN</v>
          </cell>
          <cell r="E1295">
            <v>0</v>
          </cell>
          <cell r="F1295">
            <v>0</v>
          </cell>
        </row>
        <row r="1296">
          <cell r="B1296">
            <v>1001300</v>
          </cell>
          <cell r="C1296" t="str">
            <v>Engate Flex Metal Cromado Ft124Oa-Clodal</v>
          </cell>
          <cell r="D1296" t="str">
            <v>UN</v>
          </cell>
          <cell r="E1296">
            <v>0</v>
          </cell>
          <cell r="F1296">
            <v>0</v>
          </cell>
        </row>
        <row r="1297">
          <cell r="B1297">
            <v>1001301</v>
          </cell>
          <cell r="C1297" t="str">
            <v>Engate Flex Metal Cromado Ft126Oa-Clodal</v>
          </cell>
          <cell r="D1297" t="str">
            <v>UN</v>
          </cell>
          <cell r="E1297">
            <v>0</v>
          </cell>
          <cell r="F1297">
            <v>0</v>
          </cell>
        </row>
        <row r="1298">
          <cell r="B1298">
            <v>1001302</v>
          </cell>
          <cell r="C1298" t="str">
            <v>Engate Flex Plástico 30Cm Fp1230A-Clodal</v>
          </cell>
          <cell r="D1298" t="str">
            <v>UN</v>
          </cell>
          <cell r="E1298">
            <v>0</v>
          </cell>
          <cell r="F1298">
            <v>0</v>
          </cell>
        </row>
        <row r="1299">
          <cell r="B1299">
            <v>1001303</v>
          </cell>
          <cell r="C1299" t="str">
            <v>Engate Flex Plástico 40Cm Fp1240A-Clodal</v>
          </cell>
          <cell r="D1299" t="str">
            <v>UN</v>
          </cell>
          <cell r="E1299">
            <v>0</v>
          </cell>
          <cell r="F1299">
            <v>0</v>
          </cell>
        </row>
        <row r="1300">
          <cell r="B1300">
            <v>1001304</v>
          </cell>
          <cell r="C1300" t="str">
            <v>Engate Flex Pvc 30Cm Vlp314Wwg-Esteves</v>
          </cell>
          <cell r="D1300" t="str">
            <v>UN</v>
          </cell>
          <cell r="E1300">
            <v>0</v>
          </cell>
          <cell r="F1300">
            <v>0</v>
          </cell>
        </row>
        <row r="1301">
          <cell r="B1301">
            <v>1001305</v>
          </cell>
          <cell r="C1301" t="str">
            <v>Engate Flex Pvc 40Cm Vlp315Wwg-Esteves</v>
          </cell>
          <cell r="D1301" t="str">
            <v>UN</v>
          </cell>
          <cell r="E1301">
            <v>0</v>
          </cell>
          <cell r="F1301">
            <v>0</v>
          </cell>
        </row>
        <row r="1302">
          <cell r="B1302">
            <v>1001306</v>
          </cell>
          <cell r="C1302" t="str">
            <v>Escada Alum.1Perna 3X0,41M Pc109-Alulev</v>
          </cell>
          <cell r="D1302" t="str">
            <v>UN</v>
          </cell>
          <cell r="E1302">
            <v>0</v>
          </cell>
          <cell r="F1302">
            <v>0</v>
          </cell>
        </row>
        <row r="1303">
          <cell r="B1303">
            <v>1001307</v>
          </cell>
          <cell r="C1303" t="str">
            <v>Escada Alum.2Perna 1,22X0,44M Re3-Alulev</v>
          </cell>
          <cell r="D1303" t="str">
            <v>UN</v>
          </cell>
          <cell r="E1303">
            <v>0</v>
          </cell>
          <cell r="F1303">
            <v>0</v>
          </cell>
        </row>
        <row r="1304">
          <cell r="B1304">
            <v>1001308</v>
          </cell>
          <cell r="C1304" t="str">
            <v>Escada Alum.2Perna 1,94X0,44M Re6-Alulev</v>
          </cell>
          <cell r="D1304" t="str">
            <v>UN</v>
          </cell>
          <cell r="E1304">
            <v>0</v>
          </cell>
          <cell r="F1304">
            <v>0</v>
          </cell>
        </row>
        <row r="1305">
          <cell r="B1305">
            <v>1001310</v>
          </cell>
          <cell r="C1305" t="str">
            <v>Espaçador De Azulejos/Pisos Pe 3Mm</v>
          </cell>
          <cell r="D1305" t="str">
            <v>BAG</v>
          </cell>
          <cell r="E1305">
            <v>0</v>
          </cell>
          <cell r="F1305">
            <v>0</v>
          </cell>
        </row>
        <row r="1306">
          <cell r="B1306">
            <v>1001311</v>
          </cell>
          <cell r="C1306" t="str">
            <v>Espaçador De Azulejos/Pisos Pe 5Mm</v>
          </cell>
          <cell r="D1306" t="str">
            <v>BAG</v>
          </cell>
          <cell r="E1306">
            <v>0</v>
          </cell>
          <cell r="F1306">
            <v>0</v>
          </cell>
        </row>
        <row r="1307">
          <cell r="B1307">
            <v>1001312</v>
          </cell>
          <cell r="C1307" t="str">
            <v>Espaçador De Azulejos/Pisos Pe 8Mm</v>
          </cell>
          <cell r="D1307" t="str">
            <v>BAG</v>
          </cell>
          <cell r="E1307">
            <v>0</v>
          </cell>
          <cell r="F1307">
            <v>0</v>
          </cell>
        </row>
        <row r="1308">
          <cell r="B1308">
            <v>1001313</v>
          </cell>
          <cell r="C1308" t="str">
            <v>Espaçador De Ferragens 4,2-12,5Mm S 20</v>
          </cell>
          <cell r="D1308" t="str">
            <v>BAG</v>
          </cell>
          <cell r="E1308">
            <v>0</v>
          </cell>
          <cell r="F1308">
            <v>0</v>
          </cell>
        </row>
        <row r="1309">
          <cell r="B1309">
            <v>1001314</v>
          </cell>
          <cell r="C1309" t="str">
            <v>Espátula De Aço 2Pol</v>
          </cell>
          <cell r="D1309" t="str">
            <v>UN</v>
          </cell>
          <cell r="E1309">
            <v>0</v>
          </cell>
          <cell r="F1309">
            <v>0</v>
          </cell>
        </row>
        <row r="1310">
          <cell r="B1310">
            <v>1001315</v>
          </cell>
          <cell r="C1310" t="str">
            <v>Espátula De Aço 3Pol</v>
          </cell>
          <cell r="D1310" t="str">
            <v>UN</v>
          </cell>
          <cell r="E1310">
            <v>0</v>
          </cell>
          <cell r="F1310">
            <v>0</v>
          </cell>
        </row>
        <row r="1311">
          <cell r="B1311">
            <v>1001316</v>
          </cell>
          <cell r="C1311" t="str">
            <v>Espátula De Aço 4Pol</v>
          </cell>
          <cell r="D1311" t="str">
            <v>UN</v>
          </cell>
          <cell r="E1311">
            <v>0</v>
          </cell>
          <cell r="F1311">
            <v>0</v>
          </cell>
        </row>
        <row r="1312">
          <cell r="B1312">
            <v>1001317</v>
          </cell>
          <cell r="C1312" t="str">
            <v>Espuma Poliuretano 750Ml Pup750-Fischer</v>
          </cell>
          <cell r="D1312" t="str">
            <v>UN</v>
          </cell>
          <cell r="E1312">
            <v>0</v>
          </cell>
          <cell r="F1312">
            <v>0</v>
          </cell>
        </row>
        <row r="1313">
          <cell r="B1313">
            <v>1001318</v>
          </cell>
          <cell r="C1313" t="str">
            <v>Esquadro Alumínio 100X80Cm</v>
          </cell>
          <cell r="D1313" t="str">
            <v>UN</v>
          </cell>
          <cell r="E1313">
            <v>0</v>
          </cell>
          <cell r="F1313">
            <v>0</v>
          </cell>
        </row>
        <row r="1314">
          <cell r="B1314">
            <v>1001319</v>
          </cell>
          <cell r="C1314" t="str">
            <v>Esquadro Metálico 30X20Cm</v>
          </cell>
          <cell r="D1314" t="str">
            <v>UN</v>
          </cell>
          <cell r="E1314">
            <v>0</v>
          </cell>
          <cell r="F1314">
            <v>0</v>
          </cell>
        </row>
        <row r="1315">
          <cell r="B1315">
            <v>1001320</v>
          </cell>
          <cell r="C1315" t="str">
            <v>Pontalete 3X3" Aparelhado P/ Forma</v>
          </cell>
          <cell r="D1315" t="str">
            <v>UN</v>
          </cell>
          <cell r="E1315">
            <v>0</v>
          </cell>
          <cell r="F1315">
            <v>0</v>
          </cell>
        </row>
        <row r="1316">
          <cell r="B1316">
            <v>1001321</v>
          </cell>
          <cell r="C1316" t="str">
            <v>Faixa Cerâm Alm 6,5X20Cm Chateau-Cecrisa</v>
          </cell>
          <cell r="D1316" t="str">
            <v>M</v>
          </cell>
          <cell r="E1316">
            <v>0</v>
          </cell>
          <cell r="F1316">
            <v>0</v>
          </cell>
        </row>
        <row r="1317">
          <cell r="B1317">
            <v>1001322</v>
          </cell>
          <cell r="C1317" t="str">
            <v>Rodape 1,3X20 Pencil Bk Matte Portinari</v>
          </cell>
          <cell r="D1317" t="str">
            <v>M</v>
          </cell>
          <cell r="E1317">
            <v>0</v>
          </cell>
          <cell r="F1317">
            <v>0</v>
          </cell>
        </row>
        <row r="1318">
          <cell r="B1318">
            <v>1001323</v>
          </cell>
          <cell r="C1318" t="str">
            <v>Faixa Cerâm Az 10X45Cm Scac Mos-Cecrisa</v>
          </cell>
          <cell r="D1318" t="str">
            <v>M</v>
          </cell>
          <cell r="E1318">
            <v>0</v>
          </cell>
          <cell r="F1318">
            <v>0</v>
          </cell>
        </row>
        <row r="1319">
          <cell r="B1319">
            <v>1001324</v>
          </cell>
          <cell r="C1319" t="str">
            <v>Faixa Cerâm Bg 10X30Cm Bremen-Cecrisa</v>
          </cell>
          <cell r="D1319" t="str">
            <v>M</v>
          </cell>
          <cell r="E1319">
            <v>0</v>
          </cell>
          <cell r="F1319">
            <v>0</v>
          </cell>
        </row>
        <row r="1320">
          <cell r="B1320">
            <v>1001325</v>
          </cell>
          <cell r="C1320" t="str">
            <v>Faixa Cerâm Bg 15X26,3Cm Bret -Portinari</v>
          </cell>
          <cell r="D1320" t="str">
            <v>M</v>
          </cell>
          <cell r="E1320">
            <v>0</v>
          </cell>
          <cell r="F1320">
            <v>0</v>
          </cell>
        </row>
        <row r="1321">
          <cell r="B1321">
            <v>1001326</v>
          </cell>
          <cell r="C1321" t="str">
            <v>Faixa Cerâm Bg 5X40Cm 703-Cecrisa</v>
          </cell>
          <cell r="D1321" t="str">
            <v>M</v>
          </cell>
          <cell r="E1321">
            <v>0</v>
          </cell>
          <cell r="F1321">
            <v>0</v>
          </cell>
        </row>
        <row r="1322">
          <cell r="B1322">
            <v>1001327</v>
          </cell>
          <cell r="C1322" t="str">
            <v>Faixa Cerâm Bg 6,5X20Cm Toulon-Cecrisa</v>
          </cell>
          <cell r="D1322" t="str">
            <v>M</v>
          </cell>
          <cell r="E1322">
            <v>0</v>
          </cell>
          <cell r="F1322">
            <v>0</v>
          </cell>
        </row>
        <row r="1323">
          <cell r="B1323">
            <v>1001328</v>
          </cell>
          <cell r="C1323" t="str">
            <v>Faixa Cerâm Bg 6,5X20Cm Trent Al-Cecrisa</v>
          </cell>
          <cell r="D1323" t="str">
            <v>M</v>
          </cell>
          <cell r="E1323">
            <v>0</v>
          </cell>
          <cell r="F1323">
            <v>0</v>
          </cell>
        </row>
        <row r="1324">
          <cell r="B1324">
            <v>1001329</v>
          </cell>
          <cell r="C1324" t="str">
            <v>Faixa Cerâm Br 10X25Cm Bali-Cecrisa</v>
          </cell>
          <cell r="D1324" t="str">
            <v>M</v>
          </cell>
          <cell r="E1324">
            <v>0</v>
          </cell>
          <cell r="F1324">
            <v>0</v>
          </cell>
        </row>
        <row r="1325">
          <cell r="B1325">
            <v>1001330</v>
          </cell>
          <cell r="C1325" t="str">
            <v>Faixa Cerâm Br 11X30Cm Elite-Gerbi</v>
          </cell>
          <cell r="D1325" t="str">
            <v>M</v>
          </cell>
          <cell r="E1325">
            <v>0</v>
          </cell>
          <cell r="F1325">
            <v>0</v>
          </cell>
        </row>
        <row r="1326">
          <cell r="B1326">
            <v>1001331</v>
          </cell>
          <cell r="C1326" t="str">
            <v>Faixa Cerâm Br 5X20Cm Firenze-Cecrisa</v>
          </cell>
          <cell r="D1326" t="str">
            <v>M</v>
          </cell>
          <cell r="E1326">
            <v>0</v>
          </cell>
          <cell r="F1326">
            <v>0</v>
          </cell>
        </row>
        <row r="1327">
          <cell r="B1327">
            <v>1001332</v>
          </cell>
          <cell r="C1327" t="str">
            <v>Faixa Cerâm Br 6,5X20 208Wh-Cecrisa</v>
          </cell>
          <cell r="D1327" t="str">
            <v>M</v>
          </cell>
          <cell r="E1327">
            <v>0</v>
          </cell>
          <cell r="F1327">
            <v>0</v>
          </cell>
        </row>
        <row r="1328">
          <cell r="B1328">
            <v>1001333</v>
          </cell>
          <cell r="C1328" t="str">
            <v>Faixa Cerâm Br 6,5X20Cm Amalfi-Cecrisa</v>
          </cell>
          <cell r="D1328" t="str">
            <v>M</v>
          </cell>
          <cell r="E1328">
            <v>0</v>
          </cell>
          <cell r="F1328">
            <v>0</v>
          </cell>
        </row>
        <row r="1329">
          <cell r="B1329">
            <v>1001334</v>
          </cell>
          <cell r="C1329" t="str">
            <v>Faixa Cerâm Br 7,5X20Cm Guadalup-Cecrisa</v>
          </cell>
          <cell r="D1329" t="str">
            <v>M</v>
          </cell>
          <cell r="E1329">
            <v>0</v>
          </cell>
          <cell r="F1329">
            <v>0</v>
          </cell>
        </row>
        <row r="1330">
          <cell r="B1330">
            <v>1001335</v>
          </cell>
          <cell r="C1330" t="str">
            <v>Faixa Cerâm Br 8X30Cm 80307-Cecrisa</v>
          </cell>
          <cell r="D1330" t="str">
            <v>M</v>
          </cell>
          <cell r="E1330">
            <v>0</v>
          </cell>
          <cell r="F1330">
            <v>0</v>
          </cell>
        </row>
        <row r="1331">
          <cell r="B1331">
            <v>1001336</v>
          </cell>
          <cell r="C1331" t="str">
            <v>Faixa Cerâm Crem 4,7X33Cm Amalfi-Cecrisa</v>
          </cell>
          <cell r="D1331" t="str">
            <v>M</v>
          </cell>
          <cell r="E1331">
            <v>0</v>
          </cell>
          <cell r="F1331">
            <v>0</v>
          </cell>
        </row>
        <row r="1332">
          <cell r="B1332">
            <v>1001337</v>
          </cell>
          <cell r="C1332" t="str">
            <v>Faixa Cerâm Crem 6,5X20Cm Amalfi-Cecrisa</v>
          </cell>
          <cell r="D1332" t="str">
            <v>M</v>
          </cell>
          <cell r="E1332">
            <v>0</v>
          </cell>
          <cell r="F1332">
            <v>0</v>
          </cell>
        </row>
        <row r="1333">
          <cell r="B1333">
            <v>1001338</v>
          </cell>
          <cell r="C1333" t="str">
            <v>Faixa Cerâm Crem 7,5X20Cm 75209-Cecrisa</v>
          </cell>
          <cell r="D1333" t="str">
            <v>M</v>
          </cell>
          <cell r="E1333">
            <v>0</v>
          </cell>
          <cell r="F1333">
            <v>0</v>
          </cell>
        </row>
        <row r="1334">
          <cell r="B1334">
            <v>1001339</v>
          </cell>
          <cell r="C1334" t="str">
            <v>Faixa Cerâm Cz 2X20Cm B.Twist-Portinari</v>
          </cell>
          <cell r="D1334" t="str">
            <v>M</v>
          </cell>
          <cell r="E1334">
            <v>0</v>
          </cell>
          <cell r="F1334">
            <v>0</v>
          </cell>
        </row>
        <row r="1335">
          <cell r="B1335">
            <v>1001340</v>
          </cell>
          <cell r="C1335" t="str">
            <v>Faixa Cerâm Cz 5X15Cm 50151-Cecrisa</v>
          </cell>
          <cell r="D1335" t="str">
            <v>M</v>
          </cell>
          <cell r="E1335">
            <v>0</v>
          </cell>
          <cell r="F1335">
            <v>0</v>
          </cell>
        </row>
        <row r="1336">
          <cell r="B1336">
            <v>1001341</v>
          </cell>
          <cell r="C1336" t="str">
            <v>Faixa Cerâm Vd 7,5X20Cm 75221Gr-Cecrisa</v>
          </cell>
          <cell r="D1336" t="str">
            <v>M</v>
          </cell>
          <cell r="E1336">
            <v>0</v>
          </cell>
          <cell r="F1336">
            <v>0</v>
          </cell>
        </row>
        <row r="1337">
          <cell r="B1337">
            <v>1001343</v>
          </cell>
          <cell r="C1337" t="str">
            <v>Fechadura Eletrônica Tesa Ht24-Onity</v>
          </cell>
          <cell r="D1337" t="str">
            <v>UN</v>
          </cell>
          <cell r="E1337">
            <v>0</v>
          </cell>
          <cell r="F1337">
            <v>0</v>
          </cell>
        </row>
        <row r="1338">
          <cell r="B1338">
            <v>1001346</v>
          </cell>
          <cell r="C1338" t="str">
            <v>Fechadura Latão Cr 330/55 St2 La Fonte</v>
          </cell>
          <cell r="D1338" t="str">
            <v>UN</v>
          </cell>
          <cell r="E1338">
            <v>0</v>
          </cell>
          <cell r="F1338">
            <v>0</v>
          </cell>
        </row>
        <row r="1339">
          <cell r="B1339">
            <v>1001347</v>
          </cell>
          <cell r="C1339" t="str">
            <v>Fechadura Latão Cra 330/55 St2 La Fonte</v>
          </cell>
          <cell r="D1339" t="str">
            <v>UN</v>
          </cell>
          <cell r="E1339">
            <v>0</v>
          </cell>
          <cell r="F1339">
            <v>0</v>
          </cell>
        </row>
        <row r="1340">
          <cell r="B1340">
            <v>1001348</v>
          </cell>
          <cell r="C1340" t="str">
            <v>Fincapino Calibre.22 2500174-Walsywa</v>
          </cell>
          <cell r="D1340" t="str">
            <v>UN</v>
          </cell>
          <cell r="E1340">
            <v>0</v>
          </cell>
          <cell r="F1340">
            <v>0</v>
          </cell>
        </row>
        <row r="1341">
          <cell r="B1341">
            <v>1001349</v>
          </cell>
          <cell r="C1341" t="str">
            <v>Fio Rigido 750V 6,0Mm2 Vermelho</v>
          </cell>
          <cell r="D1341" t="str">
            <v>M</v>
          </cell>
          <cell r="E1341">
            <v>0</v>
          </cell>
          <cell r="F1341">
            <v>0</v>
          </cell>
        </row>
        <row r="1342">
          <cell r="B1342">
            <v>1001350</v>
          </cell>
          <cell r="C1342" t="str">
            <v>Fio Rigido 750V 10,0Mm2 Vermelho</v>
          </cell>
          <cell r="D1342" t="str">
            <v>M</v>
          </cell>
          <cell r="E1342">
            <v>0</v>
          </cell>
          <cell r="F1342">
            <v>0</v>
          </cell>
        </row>
        <row r="1343">
          <cell r="B1343">
            <v>1001351</v>
          </cell>
          <cell r="C1343" t="str">
            <v>Fio Rigido 750V 1,5Mm2 Branco</v>
          </cell>
          <cell r="D1343" t="str">
            <v>M</v>
          </cell>
          <cell r="E1343">
            <v>0</v>
          </cell>
          <cell r="F1343">
            <v>0</v>
          </cell>
        </row>
        <row r="1344">
          <cell r="B1344">
            <v>1001352</v>
          </cell>
          <cell r="C1344" t="str">
            <v>Fio Rigido 750V 4,0Mm2 Branco</v>
          </cell>
          <cell r="D1344" t="str">
            <v>M</v>
          </cell>
          <cell r="E1344">
            <v>0</v>
          </cell>
          <cell r="F1344">
            <v>0</v>
          </cell>
        </row>
        <row r="1345">
          <cell r="B1345">
            <v>1001353</v>
          </cell>
          <cell r="C1345" t="str">
            <v>Fio Paralelo 300V 2X0,75Mm2 Branco</v>
          </cell>
          <cell r="D1345" t="str">
            <v>M</v>
          </cell>
          <cell r="E1345">
            <v>0</v>
          </cell>
          <cell r="F1345">
            <v>0</v>
          </cell>
        </row>
        <row r="1346">
          <cell r="B1346">
            <v>1001354</v>
          </cell>
          <cell r="C1346" t="str">
            <v>Fio Paralelo 300V 2X0,50Mm2 Branco</v>
          </cell>
          <cell r="D1346" t="str">
            <v>M</v>
          </cell>
          <cell r="E1346">
            <v>0</v>
          </cell>
          <cell r="F1346">
            <v>0</v>
          </cell>
        </row>
        <row r="1347">
          <cell r="B1347">
            <v>1001355</v>
          </cell>
          <cell r="C1347" t="str">
            <v>Fio Paralelo 300V 2X1,00Mm2 Branco</v>
          </cell>
          <cell r="D1347" t="str">
            <v>M</v>
          </cell>
          <cell r="E1347">
            <v>0</v>
          </cell>
          <cell r="F1347">
            <v>0</v>
          </cell>
        </row>
        <row r="1348">
          <cell r="B1348">
            <v>1001356</v>
          </cell>
          <cell r="C1348" t="str">
            <v>Fio Paralelo 300V 2X1,50Mm2 Branco</v>
          </cell>
          <cell r="D1348" t="str">
            <v>M</v>
          </cell>
          <cell r="E1348">
            <v>0</v>
          </cell>
          <cell r="F1348">
            <v>0</v>
          </cell>
        </row>
        <row r="1349">
          <cell r="B1349">
            <v>1001357</v>
          </cell>
          <cell r="C1349" t="str">
            <v>Fio Paralelo 300V 2X2,50Mm2 Branco</v>
          </cell>
          <cell r="D1349" t="str">
            <v>M</v>
          </cell>
          <cell r="E1349">
            <v>0</v>
          </cell>
          <cell r="F1349">
            <v>0</v>
          </cell>
        </row>
        <row r="1350">
          <cell r="B1350">
            <v>1001358</v>
          </cell>
          <cell r="C1350" t="str">
            <v>Fio Paralelo 300V 2X4,00Mm2 Branco</v>
          </cell>
          <cell r="D1350" t="str">
            <v>M</v>
          </cell>
          <cell r="E1350">
            <v>0</v>
          </cell>
          <cell r="F1350">
            <v>0</v>
          </cell>
        </row>
        <row r="1351">
          <cell r="B1351">
            <v>1001359</v>
          </cell>
          <cell r="C1351" t="str">
            <v>Fio Rigido 750V 6,0Mm2 Branco</v>
          </cell>
          <cell r="D1351" t="str">
            <v>M</v>
          </cell>
          <cell r="E1351">
            <v>0</v>
          </cell>
          <cell r="F1351">
            <v>0</v>
          </cell>
        </row>
        <row r="1352">
          <cell r="B1352">
            <v>1001360</v>
          </cell>
          <cell r="C1352" t="str">
            <v>Cabo Flexivel 750V 1,5Mm2 Azul</v>
          </cell>
          <cell r="D1352" t="str">
            <v>M</v>
          </cell>
          <cell r="E1352">
            <v>0</v>
          </cell>
          <cell r="F1352">
            <v>0</v>
          </cell>
        </row>
        <row r="1353">
          <cell r="B1353">
            <v>1001361</v>
          </cell>
          <cell r="C1353" t="str">
            <v>Fio Rigido 750V 10,0Mm2 Branco</v>
          </cell>
          <cell r="D1353" t="str">
            <v>M</v>
          </cell>
          <cell r="E1353">
            <v>0</v>
          </cell>
          <cell r="F1353">
            <v>0</v>
          </cell>
        </row>
        <row r="1354">
          <cell r="B1354">
            <v>1001362</v>
          </cell>
          <cell r="C1354" t="str">
            <v>Fio Rigido 750V 1,5Mm2 Amarelo</v>
          </cell>
          <cell r="D1354" t="str">
            <v>M</v>
          </cell>
          <cell r="E1354">
            <v>0</v>
          </cell>
          <cell r="F1354">
            <v>0</v>
          </cell>
        </row>
        <row r="1355">
          <cell r="B1355">
            <v>1001363</v>
          </cell>
          <cell r="C1355" t="str">
            <v>Fio Rigido 750V 4,0Mm2 Amarelo</v>
          </cell>
          <cell r="D1355" t="str">
            <v>M</v>
          </cell>
          <cell r="E1355">
            <v>0</v>
          </cell>
          <cell r="F1355">
            <v>0</v>
          </cell>
        </row>
        <row r="1356">
          <cell r="B1356">
            <v>1001364</v>
          </cell>
          <cell r="C1356" t="str">
            <v>Fio Rigido 750V 6,0Mm2 Amarelo</v>
          </cell>
          <cell r="D1356" t="str">
            <v>M</v>
          </cell>
          <cell r="E1356">
            <v>0</v>
          </cell>
          <cell r="F1356">
            <v>0</v>
          </cell>
        </row>
        <row r="1357">
          <cell r="B1357">
            <v>1001365</v>
          </cell>
          <cell r="C1357" t="str">
            <v>Fio Rigido 750V 10,0Mm2 Amarelo</v>
          </cell>
          <cell r="D1357" t="str">
            <v>M</v>
          </cell>
          <cell r="E1357">
            <v>0</v>
          </cell>
          <cell r="F1357">
            <v>0</v>
          </cell>
        </row>
        <row r="1358">
          <cell r="B1358">
            <v>1001366</v>
          </cell>
          <cell r="C1358" t="str">
            <v>Fita Adesiva Pp 50Mmx25M Marrom</v>
          </cell>
          <cell r="D1358" t="str">
            <v>UN</v>
          </cell>
          <cell r="E1358">
            <v>0</v>
          </cell>
          <cell r="F1358">
            <v>0</v>
          </cell>
        </row>
        <row r="1359">
          <cell r="B1359">
            <v>1001367</v>
          </cell>
          <cell r="C1359" t="str">
            <v>Fita Adesiva Pp 50Mmx50M Marrom</v>
          </cell>
          <cell r="D1359" t="str">
            <v>UN</v>
          </cell>
          <cell r="E1359">
            <v>0</v>
          </cell>
          <cell r="F1359">
            <v>0</v>
          </cell>
        </row>
        <row r="1360">
          <cell r="B1360">
            <v>1001368</v>
          </cell>
          <cell r="C1360" t="str">
            <v>Fita Isolante 19Mmx20M</v>
          </cell>
          <cell r="D1360" t="str">
            <v>UN</v>
          </cell>
          <cell r="E1360">
            <v>0</v>
          </cell>
          <cell r="F1360">
            <v>0</v>
          </cell>
        </row>
        <row r="1361">
          <cell r="B1361">
            <v>1001369</v>
          </cell>
          <cell r="C1361" t="str">
            <v>Material Duplicado - Utilizar 1001368</v>
          </cell>
          <cell r="D1361" t="str">
            <v>UN</v>
          </cell>
          <cell r="E1361">
            <v>0</v>
          </cell>
          <cell r="F1361">
            <v>0</v>
          </cell>
        </row>
        <row r="1362">
          <cell r="B1362">
            <v>1001370</v>
          </cell>
          <cell r="C1362" t="str">
            <v>Material Duplicado - Utilizar 1001368</v>
          </cell>
          <cell r="D1362" t="str">
            <v>UN</v>
          </cell>
          <cell r="E1362">
            <v>0</v>
          </cell>
          <cell r="F1362">
            <v>0</v>
          </cell>
        </row>
        <row r="1363">
          <cell r="B1363">
            <v>1001371</v>
          </cell>
          <cell r="C1363" t="str">
            <v>Fixação De Tanque Cftca-Clodal</v>
          </cell>
          <cell r="D1363" t="str">
            <v>UN</v>
          </cell>
          <cell r="E1363">
            <v>0</v>
          </cell>
          <cell r="F1363">
            <v>0</v>
          </cell>
        </row>
        <row r="1364">
          <cell r="B1364">
            <v>1001372</v>
          </cell>
          <cell r="C1364" t="str">
            <v>Adaptador Pvc Marrom Fl Lv Cx 25Mmx3/4'</v>
          </cell>
          <cell r="D1364" t="str">
            <v>UN</v>
          </cell>
          <cell r="E1364">
            <v>0</v>
          </cell>
          <cell r="F1364">
            <v>0</v>
          </cell>
        </row>
        <row r="1365">
          <cell r="B1365">
            <v>1001373</v>
          </cell>
          <cell r="C1365" t="str">
            <v>Porta Corta Fogo P60 Folha Simples</v>
          </cell>
          <cell r="D1365" t="str">
            <v>UN</v>
          </cell>
          <cell r="E1365">
            <v>0</v>
          </cell>
          <cell r="F1365">
            <v>0</v>
          </cell>
        </row>
        <row r="1366">
          <cell r="B1366">
            <v>1001374</v>
          </cell>
          <cell r="C1366" t="str">
            <v>Porta Corta Fogo P90 Folha Simples</v>
          </cell>
          <cell r="D1366" t="str">
            <v>UN</v>
          </cell>
          <cell r="E1366">
            <v>0</v>
          </cell>
          <cell r="F1366">
            <v>0</v>
          </cell>
        </row>
        <row r="1367">
          <cell r="B1367">
            <v>1001375</v>
          </cell>
          <cell r="C1367" t="str">
            <v>Fundo Preparador C/18L</v>
          </cell>
          <cell r="D1367" t="str">
            <v>UN</v>
          </cell>
          <cell r="E1367">
            <v>0</v>
          </cell>
          <cell r="F1367">
            <v>0</v>
          </cell>
        </row>
        <row r="1368">
          <cell r="B1368">
            <v>1001376</v>
          </cell>
          <cell r="C1368" t="str">
            <v>Furadeira Com.110V 680W</v>
          </cell>
          <cell r="D1368" t="str">
            <v>UN</v>
          </cell>
          <cell r="E1368">
            <v>0</v>
          </cell>
          <cell r="F1368">
            <v>0</v>
          </cell>
        </row>
        <row r="1369">
          <cell r="B1369">
            <v>1001377</v>
          </cell>
          <cell r="C1369" t="str">
            <v>Furadeira Com.220V 680W</v>
          </cell>
          <cell r="D1369" t="str">
            <v>UN</v>
          </cell>
          <cell r="E1369">
            <v>0</v>
          </cell>
          <cell r="F1369">
            <v>0</v>
          </cell>
        </row>
        <row r="1370">
          <cell r="B1370">
            <v>1001378</v>
          </cell>
          <cell r="C1370" t="str">
            <v>Furadeira Impacto 110V 680W</v>
          </cell>
          <cell r="D1370" t="str">
            <v>UN</v>
          </cell>
          <cell r="E1370">
            <v>0</v>
          </cell>
          <cell r="F1370">
            <v>0</v>
          </cell>
        </row>
        <row r="1371">
          <cell r="B1371">
            <v>1001379</v>
          </cell>
          <cell r="C1371" t="str">
            <v>Furadeira Impacto 220V 680W</v>
          </cell>
          <cell r="D1371" t="str">
            <v>UN</v>
          </cell>
          <cell r="E1371">
            <v>0</v>
          </cell>
          <cell r="F1371">
            <v>0</v>
          </cell>
        </row>
        <row r="1372">
          <cell r="B1372">
            <v>1001380</v>
          </cell>
          <cell r="C1372" t="str">
            <v>Gargalo P/Lav 1 1/4" Gap1123P-Clodal</v>
          </cell>
          <cell r="D1372" t="str">
            <v>UN</v>
          </cell>
          <cell r="E1372">
            <v>0</v>
          </cell>
          <cell r="F1372">
            <v>0</v>
          </cell>
        </row>
        <row r="1373">
          <cell r="B1373">
            <v>1001381</v>
          </cell>
          <cell r="C1373" t="str">
            <v>Gargalo P/Lav 7/8" Gam783Ca-Clodal</v>
          </cell>
          <cell r="D1373" t="str">
            <v>UN</v>
          </cell>
          <cell r="E1373">
            <v>0</v>
          </cell>
          <cell r="F1373">
            <v>0</v>
          </cell>
        </row>
        <row r="1374">
          <cell r="B1374">
            <v>1001382</v>
          </cell>
          <cell r="C1374" t="str">
            <v>Gargalo P/Lav 7/8" Gap783P-Clodal</v>
          </cell>
          <cell r="D1374" t="str">
            <v>UN</v>
          </cell>
          <cell r="E1374">
            <v>0</v>
          </cell>
          <cell r="F1374">
            <v>0</v>
          </cell>
        </row>
        <row r="1375">
          <cell r="B1375">
            <v>1001383</v>
          </cell>
          <cell r="C1375" t="str">
            <v>Gargalo P/Pia 7/8" Gam782Cp-Clodal</v>
          </cell>
          <cell r="D1375" t="str">
            <v>UN</v>
          </cell>
          <cell r="E1375">
            <v>0</v>
          </cell>
          <cell r="F1375">
            <v>0</v>
          </cell>
        </row>
        <row r="1376">
          <cell r="B1376">
            <v>1001384</v>
          </cell>
          <cell r="C1376" t="str">
            <v>Gargalo P/Pia Gam1182Gcp-Clodal</v>
          </cell>
          <cell r="D1376" t="str">
            <v>UN</v>
          </cell>
          <cell r="E1376">
            <v>0</v>
          </cell>
          <cell r="F1376">
            <v>0</v>
          </cell>
        </row>
        <row r="1377">
          <cell r="B1377">
            <v>1001385</v>
          </cell>
          <cell r="C1377" t="str">
            <v>Gargalo P/Pia Gam1183Gca-Clodal</v>
          </cell>
          <cell r="D1377" t="str">
            <v>UN</v>
          </cell>
          <cell r="E1377">
            <v>0</v>
          </cell>
          <cell r="F1377">
            <v>0</v>
          </cell>
        </row>
        <row r="1378">
          <cell r="B1378">
            <v>1001386</v>
          </cell>
          <cell r="C1378" t="str">
            <v>Gargalo P/Tanq 1 1/8" Gam1183Pca-Clodal</v>
          </cell>
          <cell r="D1378" t="str">
            <v>UN</v>
          </cell>
          <cell r="E1378">
            <v>0</v>
          </cell>
          <cell r="F1378">
            <v>0</v>
          </cell>
        </row>
        <row r="1379">
          <cell r="B1379">
            <v>1001387</v>
          </cell>
          <cell r="C1379" t="str">
            <v>Gargalo P/Tanque 1 1/4" Gap1143P-Clodal</v>
          </cell>
          <cell r="D1379" t="str">
            <v>UN</v>
          </cell>
          <cell r="E1379">
            <v>0</v>
          </cell>
          <cell r="F1379">
            <v>0</v>
          </cell>
        </row>
        <row r="1380">
          <cell r="B1380">
            <v>1001388</v>
          </cell>
          <cell r="C1380" t="str">
            <v>Gargalo P/Tanque Gam1182Pcp-Clodal</v>
          </cell>
          <cell r="D1380" t="str">
            <v>UN</v>
          </cell>
          <cell r="E1380">
            <v>0</v>
          </cell>
          <cell r="F1380">
            <v>0</v>
          </cell>
        </row>
        <row r="1381">
          <cell r="B1381">
            <v>1001389</v>
          </cell>
          <cell r="C1381" t="str">
            <v>Geotêxtil Poliéster 2,15X150M</v>
          </cell>
          <cell r="D1381" t="str">
            <v>UN</v>
          </cell>
          <cell r="E1381">
            <v>0</v>
          </cell>
          <cell r="F1381">
            <v>0</v>
          </cell>
        </row>
        <row r="1382">
          <cell r="B1382">
            <v>1001390</v>
          </cell>
          <cell r="C1382" t="str">
            <v>Geotêxtil Poliéster 2,15X200M</v>
          </cell>
          <cell r="D1382" t="str">
            <v>UN</v>
          </cell>
          <cell r="E1382">
            <v>0</v>
          </cell>
          <cell r="F1382">
            <v>0</v>
          </cell>
        </row>
        <row r="1383">
          <cell r="B1383">
            <v>1001391</v>
          </cell>
          <cell r="C1383" t="str">
            <v>Material Duplicado - Utilizar 1001392</v>
          </cell>
          <cell r="D1383" t="str">
            <v>UN</v>
          </cell>
          <cell r="E1383">
            <v>0</v>
          </cell>
          <cell r="F1383">
            <v>0</v>
          </cell>
        </row>
        <row r="1384">
          <cell r="B1384">
            <v>1001392</v>
          </cell>
          <cell r="C1384" t="str">
            <v>Geotêxtil Poliéster 4,3X200M</v>
          </cell>
          <cell r="D1384" t="str">
            <v>UN</v>
          </cell>
          <cell r="E1384">
            <v>0</v>
          </cell>
          <cell r="F1384">
            <v>0</v>
          </cell>
        </row>
        <row r="1385">
          <cell r="B1385">
            <v>1001393</v>
          </cell>
          <cell r="C1385" t="str">
            <v>Geotêxtil Poliéster 4,5X100M Rt31-Bidim</v>
          </cell>
          <cell r="D1385" t="str">
            <v>UN</v>
          </cell>
          <cell r="E1385">
            <v>0</v>
          </cell>
          <cell r="F1385">
            <v>0</v>
          </cell>
        </row>
        <row r="1386">
          <cell r="B1386">
            <v>1001394</v>
          </cell>
          <cell r="C1386" t="str">
            <v>Gesso Estuque Br C/1Kg</v>
          </cell>
          <cell r="D1386" t="str">
            <v>BAG</v>
          </cell>
          <cell r="E1386">
            <v>0</v>
          </cell>
          <cell r="F1386">
            <v>0</v>
          </cell>
        </row>
        <row r="1387">
          <cell r="B1387">
            <v>1001395</v>
          </cell>
          <cell r="C1387" t="str">
            <v>Gesso Lento Br C/40Kg</v>
          </cell>
          <cell r="D1387" t="str">
            <v>BAG</v>
          </cell>
          <cell r="E1387">
            <v>12.72</v>
          </cell>
          <cell r="F1387">
            <v>0</v>
          </cell>
        </row>
        <row r="1388">
          <cell r="B1388">
            <v>1001396</v>
          </cell>
          <cell r="C1388" t="str">
            <v>Gesso Rápido Br C/40Kg</v>
          </cell>
          <cell r="D1388" t="str">
            <v>BAG</v>
          </cell>
          <cell r="E1388">
            <v>0</v>
          </cell>
          <cell r="F1388">
            <v>0</v>
          </cell>
        </row>
        <row r="1389">
          <cell r="B1389">
            <v>1001397</v>
          </cell>
          <cell r="C1389" t="str">
            <v>Goivete U Aluminio 3/8X1Cm</v>
          </cell>
          <cell r="D1389" t="str">
            <v>M</v>
          </cell>
          <cell r="E1389">
            <v>0</v>
          </cell>
          <cell r="F1389">
            <v>0</v>
          </cell>
        </row>
        <row r="1390">
          <cell r="B1390">
            <v>1001398</v>
          </cell>
          <cell r="C1390" t="str">
            <v>Gravador 21X16X5,5Cm 220V 290 - Dremel</v>
          </cell>
          <cell r="D1390" t="str">
            <v>UN</v>
          </cell>
          <cell r="E1390">
            <v>0</v>
          </cell>
          <cell r="F1390">
            <v>0</v>
          </cell>
        </row>
        <row r="1391">
          <cell r="B1391">
            <v>1001399</v>
          </cell>
          <cell r="C1391" t="str">
            <v>Grelha Antiderr Pp 240X23Mm 933-Gail</v>
          </cell>
          <cell r="D1391" t="str">
            <v>M</v>
          </cell>
          <cell r="E1391">
            <v>0</v>
          </cell>
          <cell r="F1391">
            <v>0</v>
          </cell>
        </row>
        <row r="1392">
          <cell r="B1392">
            <v>1001400</v>
          </cell>
          <cell r="C1392" t="str">
            <v>Grelha Piscina Pvc 240X23Mm Br 0934-Gail</v>
          </cell>
          <cell r="D1392" t="str">
            <v>M</v>
          </cell>
          <cell r="E1392">
            <v>0</v>
          </cell>
          <cell r="F1392">
            <v>0</v>
          </cell>
        </row>
        <row r="1393">
          <cell r="B1393">
            <v>1001401</v>
          </cell>
          <cell r="C1393" t="str">
            <v>Grelha Pr-Mo Concr 60X24Cm</v>
          </cell>
          <cell r="D1393" t="str">
            <v>UN</v>
          </cell>
          <cell r="E1393">
            <v>0</v>
          </cell>
          <cell r="F1393">
            <v>0</v>
          </cell>
        </row>
        <row r="1394">
          <cell r="B1394">
            <v>1001402</v>
          </cell>
          <cell r="C1394" t="str">
            <v>Grelha Pr-Mo Concr 80X23Cm</v>
          </cell>
          <cell r="D1394" t="str">
            <v>UN</v>
          </cell>
          <cell r="E1394">
            <v>0</v>
          </cell>
          <cell r="F1394">
            <v>0</v>
          </cell>
        </row>
        <row r="1395">
          <cell r="B1395">
            <v>1001403</v>
          </cell>
          <cell r="C1395" t="str">
            <v>Grelha Pr-Mo Concr 80X29Cm</v>
          </cell>
          <cell r="D1395" t="str">
            <v>UN</v>
          </cell>
          <cell r="E1395">
            <v>0</v>
          </cell>
          <cell r="F1395">
            <v>0</v>
          </cell>
        </row>
        <row r="1396">
          <cell r="B1396">
            <v>1001404</v>
          </cell>
          <cell r="C1396" t="str">
            <v>Material Duplicado - Utilizar 1001403</v>
          </cell>
          <cell r="D1396" t="str">
            <v>UN</v>
          </cell>
          <cell r="E1396">
            <v>0</v>
          </cell>
          <cell r="F1396">
            <v>0</v>
          </cell>
        </row>
        <row r="1397">
          <cell r="B1397">
            <v>1001405</v>
          </cell>
          <cell r="C1397" t="str">
            <v>Material Duplicado - Utilizar 1001403</v>
          </cell>
          <cell r="D1397" t="str">
            <v>UN</v>
          </cell>
          <cell r="E1397">
            <v>0</v>
          </cell>
          <cell r="F1397">
            <v>0</v>
          </cell>
        </row>
        <row r="1398">
          <cell r="B1398">
            <v>1001406</v>
          </cell>
          <cell r="C1398" t="str">
            <v>Grelha Red Inox 100Mm Vad271Iwu-Esteves</v>
          </cell>
          <cell r="D1398" t="str">
            <v>UN</v>
          </cell>
          <cell r="E1398">
            <v>0</v>
          </cell>
          <cell r="F1398">
            <v>0</v>
          </cell>
        </row>
        <row r="1399">
          <cell r="B1399">
            <v>1001407</v>
          </cell>
          <cell r="C1399" t="str">
            <v>Grelha Red Inox 150Mm Gri15A-Clodal</v>
          </cell>
          <cell r="D1399" t="str">
            <v>UN</v>
          </cell>
          <cell r="E1399">
            <v>0</v>
          </cell>
          <cell r="F1399">
            <v>0</v>
          </cell>
        </row>
        <row r="1400">
          <cell r="B1400">
            <v>1001408</v>
          </cell>
          <cell r="C1400" t="str">
            <v>Grelha Red Inox 150Mm Vad273Iwu-Esteves</v>
          </cell>
          <cell r="D1400" t="str">
            <v>UN</v>
          </cell>
          <cell r="E1400">
            <v>0</v>
          </cell>
          <cell r="F1400">
            <v>0</v>
          </cell>
        </row>
        <row r="1401">
          <cell r="B1401">
            <v>1001409</v>
          </cell>
          <cell r="C1401" t="str">
            <v>Hidrofugante 20Kg</v>
          </cell>
          <cell r="D1401" t="str">
            <v>BAG</v>
          </cell>
          <cell r="E1401">
            <v>0</v>
          </cell>
          <cell r="F1401">
            <v>0</v>
          </cell>
        </row>
        <row r="1402">
          <cell r="B1402">
            <v>1001410</v>
          </cell>
          <cell r="C1402" t="str">
            <v>Impermeab Pó Br C/14Kg Rebocol-Vedacit</v>
          </cell>
          <cell r="D1402" t="str">
            <v>BAG</v>
          </cell>
          <cell r="E1402">
            <v>0</v>
          </cell>
          <cell r="F1402">
            <v>0</v>
          </cell>
        </row>
        <row r="1403">
          <cell r="B1403">
            <v>1001411</v>
          </cell>
          <cell r="C1403" t="str">
            <v>Joelho 45 Pvc Roscavel 1 1/2'</v>
          </cell>
          <cell r="D1403" t="str">
            <v>UN</v>
          </cell>
          <cell r="E1403">
            <v>0</v>
          </cell>
          <cell r="F1403">
            <v>0</v>
          </cell>
        </row>
        <row r="1404">
          <cell r="B1404">
            <v>1001412</v>
          </cell>
          <cell r="C1404" t="str">
            <v>Joelho 45 Pvc Roscavel 1 1/4'</v>
          </cell>
          <cell r="D1404" t="str">
            <v>UN</v>
          </cell>
          <cell r="E1404">
            <v>0</v>
          </cell>
          <cell r="F1404">
            <v>0</v>
          </cell>
        </row>
        <row r="1405">
          <cell r="B1405">
            <v>1001413</v>
          </cell>
          <cell r="C1405" t="str">
            <v>Joelho 45 Pvc Roscavel 1'</v>
          </cell>
          <cell r="D1405" t="str">
            <v>UN</v>
          </cell>
          <cell r="E1405">
            <v>0</v>
          </cell>
          <cell r="F1405">
            <v>0</v>
          </cell>
        </row>
        <row r="1406">
          <cell r="B1406">
            <v>1001414</v>
          </cell>
          <cell r="C1406" t="str">
            <v>Joelho 45 Pvc Roscavel 1/2'</v>
          </cell>
          <cell r="D1406" t="str">
            <v>UN</v>
          </cell>
          <cell r="E1406">
            <v>0</v>
          </cell>
          <cell r="F1406">
            <v>0</v>
          </cell>
        </row>
        <row r="1407">
          <cell r="B1407">
            <v>1001415</v>
          </cell>
          <cell r="C1407" t="str">
            <v>Joelho 45 Pvc Marrom 110Mm</v>
          </cell>
          <cell r="D1407" t="str">
            <v>UN</v>
          </cell>
          <cell r="E1407">
            <v>0</v>
          </cell>
          <cell r="F1407">
            <v>0</v>
          </cell>
        </row>
        <row r="1408">
          <cell r="B1408">
            <v>1001416</v>
          </cell>
          <cell r="C1408" t="str">
            <v>Joelho 45 Pvc Roscavel 2 1/2'</v>
          </cell>
          <cell r="D1408" t="str">
            <v>UN</v>
          </cell>
          <cell r="E1408">
            <v>0</v>
          </cell>
          <cell r="F1408">
            <v>0</v>
          </cell>
        </row>
        <row r="1409">
          <cell r="B1409">
            <v>1001417</v>
          </cell>
          <cell r="C1409" t="str">
            <v>Joelho 45 Pvc Roscavel 2'</v>
          </cell>
          <cell r="D1409" t="str">
            <v>UN</v>
          </cell>
          <cell r="E1409">
            <v>0</v>
          </cell>
          <cell r="F1409">
            <v>0</v>
          </cell>
        </row>
        <row r="1410">
          <cell r="B1410">
            <v>1001418</v>
          </cell>
          <cell r="C1410" t="str">
            <v>Joelho 45 Pvc Marrom 20Mm</v>
          </cell>
          <cell r="D1410" t="str">
            <v>UN</v>
          </cell>
          <cell r="E1410">
            <v>0</v>
          </cell>
          <cell r="F1410">
            <v>0</v>
          </cell>
        </row>
        <row r="1411">
          <cell r="B1411">
            <v>1001419</v>
          </cell>
          <cell r="C1411" t="str">
            <v>Cap Pvc Serie R Dn150</v>
          </cell>
          <cell r="D1411" t="str">
            <v>UN</v>
          </cell>
          <cell r="E1411">
            <v>0</v>
          </cell>
          <cell r="F1411">
            <v>0</v>
          </cell>
        </row>
        <row r="1412">
          <cell r="B1412">
            <v>1001420</v>
          </cell>
          <cell r="C1412" t="str">
            <v>Joelho 45 Pvc Roscavel 3'</v>
          </cell>
          <cell r="D1412" t="str">
            <v>UN</v>
          </cell>
          <cell r="E1412">
            <v>0</v>
          </cell>
          <cell r="F1412">
            <v>0</v>
          </cell>
        </row>
        <row r="1413">
          <cell r="B1413">
            <v>1001421</v>
          </cell>
          <cell r="C1413" t="str">
            <v>Joelho 45 Pvc Roscavel 3/4'</v>
          </cell>
          <cell r="D1413" t="str">
            <v>UN</v>
          </cell>
          <cell r="E1413">
            <v>0</v>
          </cell>
          <cell r="F1413">
            <v>0</v>
          </cell>
        </row>
        <row r="1414">
          <cell r="B1414">
            <v>1001422</v>
          </cell>
          <cell r="C1414" t="str">
            <v>Joelho 45 Pvc Marrom 32Mm</v>
          </cell>
          <cell r="D1414" t="str">
            <v>UN</v>
          </cell>
          <cell r="E1414">
            <v>0</v>
          </cell>
          <cell r="F1414">
            <v>0</v>
          </cell>
        </row>
        <row r="1415">
          <cell r="B1415">
            <v>1001423</v>
          </cell>
          <cell r="C1415" t="str">
            <v>Joelho 45 Pvc Roscavel 4'</v>
          </cell>
          <cell r="D1415" t="str">
            <v>UN</v>
          </cell>
          <cell r="E1415">
            <v>0</v>
          </cell>
          <cell r="F1415">
            <v>0</v>
          </cell>
        </row>
        <row r="1416">
          <cell r="B1416">
            <v>1001424</v>
          </cell>
          <cell r="C1416" t="str">
            <v>Joelho 45 Pvc Marrom 40Mm</v>
          </cell>
          <cell r="D1416" t="str">
            <v>UN</v>
          </cell>
          <cell r="E1416">
            <v>0</v>
          </cell>
          <cell r="F1416">
            <v>0</v>
          </cell>
        </row>
        <row r="1417">
          <cell r="B1417">
            <v>1001425</v>
          </cell>
          <cell r="C1417" t="str">
            <v>Joelho 45 Pvc Marrom 50Mm</v>
          </cell>
          <cell r="D1417" t="str">
            <v>UN</v>
          </cell>
          <cell r="E1417">
            <v>0</v>
          </cell>
          <cell r="F1417">
            <v>0</v>
          </cell>
        </row>
        <row r="1418">
          <cell r="B1418">
            <v>1001426</v>
          </cell>
          <cell r="C1418" t="str">
            <v>Joelho 45 Pvc Marrom 60Mm</v>
          </cell>
          <cell r="D1418" t="str">
            <v>UN</v>
          </cell>
          <cell r="E1418">
            <v>0</v>
          </cell>
          <cell r="F1418">
            <v>0</v>
          </cell>
        </row>
        <row r="1419">
          <cell r="B1419">
            <v>1001427</v>
          </cell>
          <cell r="C1419" t="str">
            <v>Joelho 45 Pvc Marrom 75Mm</v>
          </cell>
          <cell r="D1419" t="str">
            <v>UN</v>
          </cell>
          <cell r="E1419">
            <v>0</v>
          </cell>
          <cell r="F1419">
            <v>0</v>
          </cell>
        </row>
        <row r="1420">
          <cell r="B1420">
            <v>1001428</v>
          </cell>
          <cell r="C1420" t="str">
            <v>Joelho 45 Pvc Marrom 85Mm</v>
          </cell>
          <cell r="D1420" t="str">
            <v>UN</v>
          </cell>
          <cell r="E1420">
            <v>0</v>
          </cell>
          <cell r="F1420">
            <v>0</v>
          </cell>
        </row>
        <row r="1421">
          <cell r="B1421">
            <v>1001429</v>
          </cell>
          <cell r="C1421" t="str">
            <v>Joelho 45 Pvc Esgoto 100Mm</v>
          </cell>
          <cell r="D1421" t="str">
            <v>UN</v>
          </cell>
          <cell r="E1421">
            <v>0</v>
          </cell>
          <cell r="F1421">
            <v>0</v>
          </cell>
        </row>
        <row r="1422">
          <cell r="B1422">
            <v>1001430</v>
          </cell>
          <cell r="C1422" t="str">
            <v>Joelho 45 Pvc Esgoto 150Mm</v>
          </cell>
          <cell r="D1422" t="str">
            <v>UN</v>
          </cell>
          <cell r="E1422">
            <v>0</v>
          </cell>
          <cell r="F1422">
            <v>0</v>
          </cell>
        </row>
        <row r="1423">
          <cell r="B1423">
            <v>1001431</v>
          </cell>
          <cell r="C1423" t="str">
            <v>Joelho 45 Pvc Esgoto 200Mm</v>
          </cell>
          <cell r="D1423" t="str">
            <v>UN</v>
          </cell>
          <cell r="E1423">
            <v>0</v>
          </cell>
          <cell r="F1423">
            <v>0</v>
          </cell>
        </row>
        <row r="1424">
          <cell r="B1424">
            <v>1001432</v>
          </cell>
          <cell r="C1424" t="str">
            <v>Joelho 45 Pvc Esg Marrom Pb Jei Dn250</v>
          </cell>
          <cell r="D1424" t="str">
            <v>UN</v>
          </cell>
          <cell r="E1424">
            <v>0</v>
          </cell>
          <cell r="F1424">
            <v>0</v>
          </cell>
        </row>
        <row r="1425">
          <cell r="B1425">
            <v>1001433</v>
          </cell>
          <cell r="C1425" t="str">
            <v>Joelho 45 Pvc Esgoto Marrom Pb Jei Dn300</v>
          </cell>
          <cell r="D1425" t="str">
            <v>UN</v>
          </cell>
          <cell r="E1425">
            <v>0</v>
          </cell>
          <cell r="F1425">
            <v>0</v>
          </cell>
        </row>
        <row r="1426">
          <cell r="B1426">
            <v>1001434</v>
          </cell>
          <cell r="C1426" t="str">
            <v>Joelho 45 Pvc Esgoto 400Mm</v>
          </cell>
          <cell r="D1426" t="str">
            <v>UN</v>
          </cell>
          <cell r="E1426">
            <v>0</v>
          </cell>
          <cell r="F1426">
            <v>0</v>
          </cell>
        </row>
        <row r="1427">
          <cell r="B1427">
            <v>1001435</v>
          </cell>
          <cell r="C1427" t="str">
            <v>Joelho 45 Pvc Esgoto 40Mm</v>
          </cell>
          <cell r="D1427" t="str">
            <v>UN</v>
          </cell>
          <cell r="E1427">
            <v>0</v>
          </cell>
          <cell r="F1427">
            <v>0</v>
          </cell>
        </row>
        <row r="1428">
          <cell r="B1428">
            <v>1001436</v>
          </cell>
          <cell r="C1428" t="str">
            <v>Joelho 45 Pvc Esgoto 50Mm</v>
          </cell>
          <cell r="D1428" t="str">
            <v>UN</v>
          </cell>
          <cell r="E1428">
            <v>0</v>
          </cell>
          <cell r="F1428">
            <v>0</v>
          </cell>
        </row>
        <row r="1429">
          <cell r="B1429">
            <v>1001437</v>
          </cell>
          <cell r="C1429" t="str">
            <v>Joelho 45Gr Esgoto Pvc 75Mm</v>
          </cell>
          <cell r="D1429" t="str">
            <v>UN</v>
          </cell>
          <cell r="E1429">
            <v>0</v>
          </cell>
          <cell r="F1429">
            <v>0</v>
          </cell>
        </row>
        <row r="1430">
          <cell r="B1430">
            <v>1001438</v>
          </cell>
          <cell r="C1430" t="str">
            <v>Joelho 90 Pvc Roscavel 1 1/2'</v>
          </cell>
          <cell r="D1430" t="str">
            <v>UN</v>
          </cell>
          <cell r="E1430">
            <v>0</v>
          </cell>
          <cell r="F1430">
            <v>0</v>
          </cell>
        </row>
        <row r="1431">
          <cell r="B1431">
            <v>1001439</v>
          </cell>
          <cell r="C1431" t="str">
            <v>Joelho 90 Pvc Roscavel 1 1/4'</v>
          </cell>
          <cell r="D1431" t="str">
            <v>UN</v>
          </cell>
          <cell r="E1431">
            <v>0</v>
          </cell>
          <cell r="F1431">
            <v>0</v>
          </cell>
        </row>
        <row r="1432">
          <cell r="B1432">
            <v>1001440</v>
          </cell>
          <cell r="C1432" t="str">
            <v>Joelho 90 Pvc Roscavel 1'</v>
          </cell>
          <cell r="D1432" t="str">
            <v>UN</v>
          </cell>
          <cell r="E1432">
            <v>0</v>
          </cell>
          <cell r="F1432">
            <v>0</v>
          </cell>
        </row>
        <row r="1433">
          <cell r="B1433">
            <v>1001441</v>
          </cell>
          <cell r="C1433" t="str">
            <v>Joelho 90 Pvc Roscavel 1/2'</v>
          </cell>
          <cell r="D1433" t="str">
            <v>UN</v>
          </cell>
          <cell r="E1433">
            <v>0</v>
          </cell>
          <cell r="F1433">
            <v>0</v>
          </cell>
        </row>
        <row r="1434">
          <cell r="B1434">
            <v>1001442</v>
          </cell>
          <cell r="C1434" t="str">
            <v>Joelho 90 Agua Fria Pvc 110Mm</v>
          </cell>
          <cell r="D1434" t="str">
            <v>UN</v>
          </cell>
          <cell r="E1434">
            <v>0</v>
          </cell>
          <cell r="F1434">
            <v>0</v>
          </cell>
        </row>
        <row r="1435">
          <cell r="B1435">
            <v>1001443</v>
          </cell>
          <cell r="C1435" t="str">
            <v>Joelho 90 Pvc Roscavel 2 1/2'</v>
          </cell>
          <cell r="D1435" t="str">
            <v>UN</v>
          </cell>
          <cell r="E1435">
            <v>0</v>
          </cell>
          <cell r="F1435">
            <v>0</v>
          </cell>
        </row>
        <row r="1436">
          <cell r="B1436">
            <v>1001444</v>
          </cell>
          <cell r="C1436" t="str">
            <v>Joelho 90 Pvc Roscavel 2'</v>
          </cell>
          <cell r="D1436" t="str">
            <v>UN</v>
          </cell>
          <cell r="E1436">
            <v>0</v>
          </cell>
          <cell r="F1436">
            <v>0</v>
          </cell>
        </row>
        <row r="1437">
          <cell r="B1437">
            <v>1001445</v>
          </cell>
          <cell r="C1437" t="str">
            <v>Joelho 90 Pvc Marrom 20Mm</v>
          </cell>
          <cell r="D1437" t="str">
            <v>UN</v>
          </cell>
          <cell r="E1437">
            <v>0</v>
          </cell>
          <cell r="F1437">
            <v>0</v>
          </cell>
        </row>
        <row r="1438">
          <cell r="B1438">
            <v>1001446</v>
          </cell>
          <cell r="C1438" t="str">
            <v>Joelho 90 Pvc Marrom Bch 20Mmx1/2'</v>
          </cell>
          <cell r="D1438" t="str">
            <v>UN</v>
          </cell>
          <cell r="E1438">
            <v>0</v>
          </cell>
          <cell r="F1438">
            <v>0</v>
          </cell>
        </row>
        <row r="1439">
          <cell r="B1439">
            <v>1001447</v>
          </cell>
          <cell r="C1439" t="str">
            <v>Joelho 90Gr Água Fria Pvc 20Mmx3/4" Azul</v>
          </cell>
          <cell r="D1439" t="str">
            <v>UN</v>
          </cell>
          <cell r="E1439">
            <v>0</v>
          </cell>
          <cell r="F1439">
            <v>0</v>
          </cell>
        </row>
        <row r="1440">
          <cell r="B1440">
            <v>1001448</v>
          </cell>
          <cell r="C1440" t="str">
            <v>Joelho 90Gr Água Fria Pvc 25Mm Marrom</v>
          </cell>
          <cell r="D1440" t="str">
            <v>UN</v>
          </cell>
          <cell r="E1440">
            <v>0</v>
          </cell>
          <cell r="F1440">
            <v>0</v>
          </cell>
        </row>
        <row r="1441">
          <cell r="B1441">
            <v>1001449</v>
          </cell>
          <cell r="C1441" t="str">
            <v>Joelho Red 90 Pvc Marrom 25Mmx1/2'</v>
          </cell>
          <cell r="D1441" t="str">
            <v>UN</v>
          </cell>
          <cell r="E1441">
            <v>0</v>
          </cell>
          <cell r="F1441">
            <v>0</v>
          </cell>
        </row>
        <row r="1442">
          <cell r="B1442">
            <v>1001450</v>
          </cell>
          <cell r="C1442" t="str">
            <v>Joelho 90Gr Água Fria Pvc 25Mmx3/4" Azul</v>
          </cell>
          <cell r="D1442" t="str">
            <v>UN</v>
          </cell>
          <cell r="E1442">
            <v>0</v>
          </cell>
          <cell r="F1442">
            <v>0</v>
          </cell>
        </row>
        <row r="1443">
          <cell r="B1443">
            <v>1001451</v>
          </cell>
          <cell r="C1443" t="str">
            <v>Joelho 90 Pvc Roscavel 3'</v>
          </cell>
          <cell r="D1443" t="str">
            <v>UN</v>
          </cell>
          <cell r="E1443">
            <v>0</v>
          </cell>
          <cell r="F1443">
            <v>0</v>
          </cell>
        </row>
        <row r="1444">
          <cell r="B1444">
            <v>1001452</v>
          </cell>
          <cell r="C1444" t="str">
            <v>Joelho 90 Pvc Roscavel 3/4'</v>
          </cell>
          <cell r="D1444" t="str">
            <v>UN</v>
          </cell>
          <cell r="E1444">
            <v>0</v>
          </cell>
          <cell r="F1444">
            <v>0</v>
          </cell>
        </row>
        <row r="1445">
          <cell r="B1445">
            <v>1001453</v>
          </cell>
          <cell r="C1445" t="str">
            <v>Cap Pvc Esgoto Marrom Jei Dn200</v>
          </cell>
          <cell r="D1445" t="str">
            <v>UN</v>
          </cell>
          <cell r="E1445">
            <v>0</v>
          </cell>
          <cell r="F1445">
            <v>0</v>
          </cell>
        </row>
        <row r="1446">
          <cell r="B1446">
            <v>1001454</v>
          </cell>
          <cell r="C1446" t="str">
            <v>Joelho 90Gr Água Fria Pvc 32Mmx1" Azul</v>
          </cell>
          <cell r="D1446" t="str">
            <v>UN</v>
          </cell>
          <cell r="E1446">
            <v>0</v>
          </cell>
          <cell r="F1446">
            <v>0</v>
          </cell>
        </row>
        <row r="1447">
          <cell r="B1447">
            <v>1001455</v>
          </cell>
          <cell r="C1447" t="str">
            <v>Joelho 90 Pvc Roscavel 4'</v>
          </cell>
          <cell r="D1447" t="str">
            <v>UN</v>
          </cell>
          <cell r="E1447">
            <v>0</v>
          </cell>
          <cell r="F1447">
            <v>0</v>
          </cell>
        </row>
        <row r="1448">
          <cell r="B1448">
            <v>1001456</v>
          </cell>
          <cell r="C1448" t="str">
            <v>Joelho 45 Pvc Marrom 25Mm</v>
          </cell>
          <cell r="D1448" t="str">
            <v>UN</v>
          </cell>
          <cell r="E1448">
            <v>0</v>
          </cell>
          <cell r="F1448">
            <v>0</v>
          </cell>
        </row>
        <row r="1449">
          <cell r="B1449">
            <v>1001457</v>
          </cell>
          <cell r="C1449" t="str">
            <v>Joelho 90 Pvc Marrom 50Mm</v>
          </cell>
          <cell r="D1449" t="str">
            <v>UN</v>
          </cell>
          <cell r="E1449">
            <v>0</v>
          </cell>
          <cell r="F1449">
            <v>0</v>
          </cell>
        </row>
        <row r="1450">
          <cell r="B1450">
            <v>1001458</v>
          </cell>
          <cell r="C1450" t="str">
            <v>Joelho 90 Pvc Marrom 60Mm</v>
          </cell>
          <cell r="D1450" t="str">
            <v>UN</v>
          </cell>
          <cell r="E1450">
            <v>0</v>
          </cell>
          <cell r="F1450">
            <v>0</v>
          </cell>
        </row>
        <row r="1451">
          <cell r="B1451">
            <v>1001459</v>
          </cell>
          <cell r="C1451" t="str">
            <v>Joelho 90Gr Água Fria Pvc 75Mm Marrom</v>
          </cell>
          <cell r="D1451" t="str">
            <v>UN</v>
          </cell>
          <cell r="E1451">
            <v>0</v>
          </cell>
          <cell r="F1451">
            <v>0</v>
          </cell>
        </row>
        <row r="1452">
          <cell r="B1452">
            <v>1001460</v>
          </cell>
          <cell r="C1452" t="str">
            <v>Joelho 90 Pvc Marrom 85Mm</v>
          </cell>
          <cell r="D1452" t="str">
            <v>UN</v>
          </cell>
          <cell r="E1452">
            <v>0</v>
          </cell>
          <cell r="F1452">
            <v>0</v>
          </cell>
        </row>
        <row r="1453">
          <cell r="B1453">
            <v>1001461</v>
          </cell>
          <cell r="C1453" t="str">
            <v>Joelho 90 Pvc Esgoto 100Mm</v>
          </cell>
          <cell r="D1453" t="str">
            <v>UN</v>
          </cell>
          <cell r="E1453">
            <v>0</v>
          </cell>
          <cell r="F1453">
            <v>0</v>
          </cell>
        </row>
        <row r="1454">
          <cell r="B1454">
            <v>1001462</v>
          </cell>
          <cell r="C1454" t="str">
            <v>Joelho 90 Pvc Esgoto 150Mm</v>
          </cell>
          <cell r="D1454" t="str">
            <v>UN</v>
          </cell>
          <cell r="E1454">
            <v>0</v>
          </cell>
          <cell r="F1454">
            <v>0</v>
          </cell>
        </row>
        <row r="1455">
          <cell r="B1455">
            <v>1001463</v>
          </cell>
          <cell r="C1455" t="str">
            <v>Joelho 90 Pvc Esgoto 200Mm</v>
          </cell>
          <cell r="D1455" t="str">
            <v>UN</v>
          </cell>
          <cell r="E1455">
            <v>0</v>
          </cell>
          <cell r="F1455">
            <v>0</v>
          </cell>
        </row>
        <row r="1456">
          <cell r="B1456">
            <v>1001464</v>
          </cell>
          <cell r="C1456" t="str">
            <v>Curva 90 Esgoto Pvc Infra 250Mm</v>
          </cell>
          <cell r="D1456" t="str">
            <v>UN</v>
          </cell>
          <cell r="E1456">
            <v>0</v>
          </cell>
          <cell r="F1456">
            <v>0</v>
          </cell>
        </row>
        <row r="1457">
          <cell r="B1457">
            <v>1001465</v>
          </cell>
          <cell r="C1457" t="str">
            <v>Curva 90 Esgoto Pvc Infra 300Mm</v>
          </cell>
          <cell r="D1457" t="str">
            <v>UN</v>
          </cell>
          <cell r="E1457">
            <v>0</v>
          </cell>
          <cell r="F1457">
            <v>0</v>
          </cell>
        </row>
        <row r="1458">
          <cell r="B1458">
            <v>1001466</v>
          </cell>
          <cell r="C1458" t="str">
            <v>Curva 90 Esgoto Pvc Infra 400Mm</v>
          </cell>
          <cell r="D1458" t="str">
            <v>UN</v>
          </cell>
          <cell r="E1458">
            <v>0</v>
          </cell>
          <cell r="F1458">
            <v>0</v>
          </cell>
        </row>
        <row r="1459">
          <cell r="B1459">
            <v>1001467</v>
          </cell>
          <cell r="C1459" t="str">
            <v>Joelho 90 Pvc Esgoto 40Mm Cb</v>
          </cell>
          <cell r="D1459" t="str">
            <v>UN</v>
          </cell>
          <cell r="E1459">
            <v>0</v>
          </cell>
          <cell r="F1459">
            <v>0</v>
          </cell>
        </row>
        <row r="1460">
          <cell r="B1460">
            <v>1001468</v>
          </cell>
          <cell r="C1460" t="str">
            <v>Joelho 90 Pvc Esgoto 50Mm</v>
          </cell>
          <cell r="D1460" t="str">
            <v>UN</v>
          </cell>
          <cell r="E1460">
            <v>0</v>
          </cell>
          <cell r="F1460">
            <v>0</v>
          </cell>
        </row>
        <row r="1461">
          <cell r="B1461">
            <v>1001469</v>
          </cell>
          <cell r="C1461" t="str">
            <v>Joelho 90 Pvc Esgoto 75Mm</v>
          </cell>
          <cell r="D1461" t="str">
            <v>UN</v>
          </cell>
          <cell r="E1461">
            <v>0</v>
          </cell>
          <cell r="F1461">
            <v>0</v>
          </cell>
        </row>
        <row r="1462">
          <cell r="B1462">
            <v>1001470</v>
          </cell>
          <cell r="C1462" t="str">
            <v>Joelho Água Quente/Fria Cobre 15Mm Cl.E</v>
          </cell>
          <cell r="D1462" t="str">
            <v>UN</v>
          </cell>
          <cell r="E1462">
            <v>0</v>
          </cell>
          <cell r="F1462">
            <v>0</v>
          </cell>
        </row>
        <row r="1463">
          <cell r="B1463">
            <v>1001471</v>
          </cell>
          <cell r="C1463" t="str">
            <v>Joelho Água Quente/Fria Cobre 22Mm Cl.E</v>
          </cell>
          <cell r="D1463" t="str">
            <v>UN</v>
          </cell>
          <cell r="E1463">
            <v>0</v>
          </cell>
          <cell r="F1463">
            <v>0</v>
          </cell>
        </row>
        <row r="1464">
          <cell r="B1464">
            <v>1001472</v>
          </cell>
          <cell r="C1464" t="str">
            <v>Joelho Água Quente/Fria Cobre 28Mm Cl.E</v>
          </cell>
          <cell r="D1464" t="str">
            <v>UN</v>
          </cell>
          <cell r="E1464">
            <v>0</v>
          </cell>
          <cell r="F1464">
            <v>0</v>
          </cell>
        </row>
        <row r="1465">
          <cell r="B1465">
            <v>1001473</v>
          </cell>
          <cell r="C1465" t="str">
            <v>Joelho Água Quente/Fria Cobre 35Mm Cl.E</v>
          </cell>
          <cell r="D1465" t="str">
            <v>UN</v>
          </cell>
          <cell r="E1465">
            <v>0</v>
          </cell>
          <cell r="F1465">
            <v>0</v>
          </cell>
        </row>
        <row r="1466">
          <cell r="B1466">
            <v>1001474</v>
          </cell>
          <cell r="C1466" t="str">
            <v>Joelho Água Quente/Fria Cobre 42Mm Cl.E</v>
          </cell>
          <cell r="D1466" t="str">
            <v>UN</v>
          </cell>
          <cell r="E1466">
            <v>0</v>
          </cell>
          <cell r="F1466">
            <v>0</v>
          </cell>
        </row>
        <row r="1467">
          <cell r="B1467">
            <v>1001475</v>
          </cell>
          <cell r="C1467" t="str">
            <v>Joelho Água Quente/Fria Cobre 54Mm Cl.E</v>
          </cell>
          <cell r="D1467" t="str">
            <v>UN</v>
          </cell>
          <cell r="E1467">
            <v>0</v>
          </cell>
          <cell r="F1467">
            <v>0</v>
          </cell>
        </row>
        <row r="1468">
          <cell r="B1468">
            <v>1001476</v>
          </cell>
          <cell r="C1468" t="str">
            <v>Joelho Água Quente/Fria Cobre 66Mm Cl.E</v>
          </cell>
          <cell r="D1468" t="str">
            <v>UN</v>
          </cell>
          <cell r="E1468">
            <v>0</v>
          </cell>
          <cell r="F1468">
            <v>0</v>
          </cell>
        </row>
        <row r="1469">
          <cell r="B1469">
            <v>1001477</v>
          </cell>
          <cell r="C1469" t="str">
            <v>Joelho Água Quente/Fria Cobre 79Mm Cl.E</v>
          </cell>
          <cell r="D1469" t="str">
            <v>UN</v>
          </cell>
          <cell r="E1469">
            <v>0</v>
          </cell>
          <cell r="F1469">
            <v>0</v>
          </cell>
        </row>
        <row r="1470">
          <cell r="B1470">
            <v>1001478</v>
          </cell>
          <cell r="C1470" t="str">
            <v>Joelho Alta Pressão Cobre 104Mm Cl.I</v>
          </cell>
          <cell r="D1470" t="str">
            <v>UN</v>
          </cell>
          <cell r="E1470">
            <v>0</v>
          </cell>
          <cell r="F1470">
            <v>0</v>
          </cell>
        </row>
        <row r="1471">
          <cell r="B1471">
            <v>1001479</v>
          </cell>
          <cell r="C1471" t="str">
            <v>Joelho Alta Pressão Cobre 15Mm Cl.I</v>
          </cell>
          <cell r="D1471" t="str">
            <v>UN</v>
          </cell>
          <cell r="E1471">
            <v>0</v>
          </cell>
          <cell r="F1471">
            <v>0</v>
          </cell>
        </row>
        <row r="1472">
          <cell r="B1472">
            <v>1001480</v>
          </cell>
          <cell r="C1472" t="str">
            <v>Joelho Alta Pressão Cobre 22Mm Cl.I</v>
          </cell>
          <cell r="D1472" t="str">
            <v>UN</v>
          </cell>
          <cell r="E1472">
            <v>0</v>
          </cell>
          <cell r="F1472">
            <v>0</v>
          </cell>
        </row>
        <row r="1473">
          <cell r="B1473">
            <v>1001481</v>
          </cell>
          <cell r="C1473" t="str">
            <v>Joelho Alta Pressão Cobre 28Mm Cl.I</v>
          </cell>
          <cell r="D1473" t="str">
            <v>UN</v>
          </cell>
          <cell r="E1473">
            <v>0</v>
          </cell>
          <cell r="F1473">
            <v>0</v>
          </cell>
        </row>
        <row r="1474">
          <cell r="B1474">
            <v>1001482</v>
          </cell>
          <cell r="C1474" t="str">
            <v>Joelho Alta Pressão Cobre 35Mm Cl.I</v>
          </cell>
          <cell r="D1474" t="str">
            <v>UN</v>
          </cell>
          <cell r="E1474">
            <v>0</v>
          </cell>
          <cell r="F1474">
            <v>0</v>
          </cell>
        </row>
        <row r="1475">
          <cell r="B1475">
            <v>1001483</v>
          </cell>
          <cell r="C1475" t="str">
            <v>Joelho Alta Pressão Cobre 42Mm Cl.I</v>
          </cell>
          <cell r="D1475" t="str">
            <v>UN</v>
          </cell>
          <cell r="E1475">
            <v>0</v>
          </cell>
          <cell r="F1475">
            <v>0</v>
          </cell>
        </row>
        <row r="1476">
          <cell r="B1476">
            <v>1001484</v>
          </cell>
          <cell r="C1476" t="str">
            <v>Joelho Alta Pressão Cobre 54Mm Cl.I</v>
          </cell>
          <cell r="D1476" t="str">
            <v>UN</v>
          </cell>
          <cell r="E1476">
            <v>0</v>
          </cell>
          <cell r="F1476">
            <v>0</v>
          </cell>
        </row>
        <row r="1477">
          <cell r="B1477">
            <v>1001485</v>
          </cell>
          <cell r="C1477" t="str">
            <v>Joelho Alta Pressão Cobre 66Mm Cl.I</v>
          </cell>
          <cell r="D1477" t="str">
            <v>UN</v>
          </cell>
          <cell r="E1477">
            <v>0</v>
          </cell>
          <cell r="F1477">
            <v>0</v>
          </cell>
        </row>
        <row r="1478">
          <cell r="B1478">
            <v>1001486</v>
          </cell>
          <cell r="C1478" t="str">
            <v>Joelho Alta Pressão Cobre 79Mm Cl.I</v>
          </cell>
          <cell r="D1478" t="str">
            <v>UN</v>
          </cell>
          <cell r="E1478">
            <v>0</v>
          </cell>
          <cell r="F1478">
            <v>0</v>
          </cell>
        </row>
        <row r="1479">
          <cell r="B1479">
            <v>1001487</v>
          </cell>
          <cell r="C1479" t="str">
            <v>Joelho 90 Pvc Roscavel Bch Lat 1/2</v>
          </cell>
          <cell r="D1479" t="str">
            <v>UN</v>
          </cell>
          <cell r="E1479">
            <v>0</v>
          </cell>
          <cell r="F1479">
            <v>0</v>
          </cell>
        </row>
        <row r="1480">
          <cell r="B1480">
            <v>1001488</v>
          </cell>
          <cell r="C1480" t="str">
            <v>Joelho Latão 22Mmx1/2" 00144800-Docol</v>
          </cell>
          <cell r="D1480" t="str">
            <v>UN</v>
          </cell>
          <cell r="E1480">
            <v>0</v>
          </cell>
          <cell r="F1480">
            <v>0</v>
          </cell>
        </row>
        <row r="1481">
          <cell r="B1481">
            <v>1001489</v>
          </cell>
          <cell r="C1481" t="str">
            <v>Juncao Simples Pvc Esgoto 100X100Mm</v>
          </cell>
          <cell r="D1481" t="str">
            <v>UN</v>
          </cell>
          <cell r="E1481">
            <v>0</v>
          </cell>
          <cell r="F1481">
            <v>0</v>
          </cell>
        </row>
        <row r="1482">
          <cell r="B1482">
            <v>1001490</v>
          </cell>
          <cell r="C1482" t="str">
            <v>Juncao Simples Pvc Esgoto 150X100Mm</v>
          </cell>
          <cell r="D1482" t="str">
            <v>UN</v>
          </cell>
          <cell r="E1482">
            <v>0</v>
          </cell>
          <cell r="F1482">
            <v>0</v>
          </cell>
        </row>
        <row r="1483">
          <cell r="B1483">
            <v>1001491</v>
          </cell>
          <cell r="C1483" t="str">
            <v>Juncao Simples Pvc Esgoto 150X150Mm</v>
          </cell>
          <cell r="D1483" t="str">
            <v>UN</v>
          </cell>
          <cell r="E1483">
            <v>0</v>
          </cell>
          <cell r="F1483">
            <v>0</v>
          </cell>
        </row>
        <row r="1484">
          <cell r="B1484">
            <v>1001492</v>
          </cell>
          <cell r="C1484" t="str">
            <v>Juncao Simples Pvc Esgoto  50X 50Mm</v>
          </cell>
          <cell r="D1484" t="str">
            <v>UN</v>
          </cell>
          <cell r="E1484">
            <v>0</v>
          </cell>
          <cell r="F1484">
            <v>0</v>
          </cell>
        </row>
        <row r="1485">
          <cell r="B1485">
            <v>1001493</v>
          </cell>
          <cell r="C1485" t="str">
            <v>Juncao Simples Pvc Esgoto  75X 50Mm</v>
          </cell>
          <cell r="D1485" t="str">
            <v>UN</v>
          </cell>
          <cell r="E1485">
            <v>0</v>
          </cell>
          <cell r="F1485">
            <v>0</v>
          </cell>
        </row>
        <row r="1486">
          <cell r="B1486">
            <v>1001494</v>
          </cell>
          <cell r="C1486" t="str">
            <v>Juncao Simples Pvc Esgoto 100X 75Mm</v>
          </cell>
          <cell r="D1486" t="str">
            <v>UN</v>
          </cell>
          <cell r="E1486">
            <v>0</v>
          </cell>
          <cell r="F1486">
            <v>0</v>
          </cell>
        </row>
        <row r="1487">
          <cell r="B1487">
            <v>1001495</v>
          </cell>
          <cell r="C1487" t="str">
            <v>Juncao Simples Pvc Esgoto  75X 75Mm</v>
          </cell>
          <cell r="D1487" t="str">
            <v>UN</v>
          </cell>
          <cell r="E1487">
            <v>0</v>
          </cell>
          <cell r="F1487">
            <v>0</v>
          </cell>
        </row>
        <row r="1488">
          <cell r="B1488">
            <v>1001496</v>
          </cell>
          <cell r="C1488" t="str">
            <v>Juncao Simples Pvc Esgoto 100Mm</v>
          </cell>
          <cell r="D1488" t="str">
            <v>UN</v>
          </cell>
          <cell r="E1488">
            <v>0</v>
          </cell>
          <cell r="F1488">
            <v>0</v>
          </cell>
        </row>
        <row r="1489">
          <cell r="B1489">
            <v>1001497</v>
          </cell>
          <cell r="C1489" t="str">
            <v>Juncao Simples Pvc Esgoto 75Mm</v>
          </cell>
          <cell r="D1489" t="str">
            <v>UN</v>
          </cell>
          <cell r="E1489">
            <v>0</v>
          </cell>
          <cell r="F1489">
            <v>0</v>
          </cell>
        </row>
        <row r="1490">
          <cell r="B1490">
            <v>1001498</v>
          </cell>
          <cell r="C1490" t="str">
            <v>Kit Acessórios 3Pçs Amêndoa Ca378-Deca</v>
          </cell>
          <cell r="D1490" t="str">
            <v>UN</v>
          </cell>
          <cell r="E1490">
            <v>0</v>
          </cell>
          <cell r="F1490">
            <v>0</v>
          </cell>
        </row>
        <row r="1491">
          <cell r="B1491">
            <v>1001499</v>
          </cell>
          <cell r="C1491" t="str">
            <v>Kit Acessórios 3Pçs Bege Ca368-Deca</v>
          </cell>
          <cell r="D1491" t="str">
            <v>UN</v>
          </cell>
          <cell r="E1491">
            <v>0</v>
          </cell>
          <cell r="F1491">
            <v>0</v>
          </cell>
        </row>
        <row r="1492">
          <cell r="B1492">
            <v>1001500</v>
          </cell>
          <cell r="C1492" t="str">
            <v>Kit Acessórios 3Pçs Bege Ca383-Deca</v>
          </cell>
          <cell r="D1492" t="str">
            <v>UN</v>
          </cell>
          <cell r="E1492">
            <v>0</v>
          </cell>
          <cell r="F1492">
            <v>0</v>
          </cell>
        </row>
        <row r="1493">
          <cell r="B1493">
            <v>1001501</v>
          </cell>
          <cell r="C1493" t="str">
            <v>Kit Acessórios 3Pçs Branco Ca317-Deca</v>
          </cell>
          <cell r="D1493" t="str">
            <v>UN</v>
          </cell>
          <cell r="E1493">
            <v>0</v>
          </cell>
          <cell r="F1493">
            <v>0</v>
          </cell>
        </row>
        <row r="1494">
          <cell r="B1494">
            <v>1001502</v>
          </cell>
          <cell r="C1494" t="str">
            <v>Kit Acessórios 3Pçs Caramelo Ca323-Deca</v>
          </cell>
          <cell r="D1494" t="str">
            <v>UN</v>
          </cell>
          <cell r="E1494">
            <v>0</v>
          </cell>
          <cell r="F1494">
            <v>0</v>
          </cell>
        </row>
        <row r="1495">
          <cell r="B1495">
            <v>1001503</v>
          </cell>
          <cell r="C1495" t="str">
            <v>Kit Acessórios 3Pçs Cinza Ca387-Deca</v>
          </cell>
          <cell r="D1495" t="str">
            <v>UN</v>
          </cell>
          <cell r="E1495">
            <v>0</v>
          </cell>
          <cell r="F1495">
            <v>0</v>
          </cell>
        </row>
        <row r="1496">
          <cell r="B1496">
            <v>1001504</v>
          </cell>
          <cell r="C1496" t="str">
            <v>Kit Acessórios 3Pçs Cinza Ca390-Deca</v>
          </cell>
          <cell r="D1496" t="str">
            <v>UN</v>
          </cell>
          <cell r="E1496">
            <v>0</v>
          </cell>
          <cell r="F1496">
            <v>0</v>
          </cell>
        </row>
        <row r="1497">
          <cell r="B1497">
            <v>1001505</v>
          </cell>
          <cell r="C1497" t="str">
            <v>Kit Acessórios 3Pçs Creme Ca337-Deca</v>
          </cell>
          <cell r="D1497" t="str">
            <v>UN</v>
          </cell>
          <cell r="E1497">
            <v>0</v>
          </cell>
          <cell r="F1497">
            <v>0</v>
          </cell>
        </row>
        <row r="1498">
          <cell r="B1498">
            <v>1001506</v>
          </cell>
          <cell r="C1498" t="str">
            <v>Kit Acessórios 3Pçs Rosa Ca389-Deca</v>
          </cell>
          <cell r="D1498" t="str">
            <v>UN</v>
          </cell>
          <cell r="E1498">
            <v>0</v>
          </cell>
          <cell r="F1498">
            <v>0</v>
          </cell>
        </row>
        <row r="1499">
          <cell r="B1499">
            <v>1001507</v>
          </cell>
          <cell r="C1499" t="str">
            <v>Kit Acessórios 3Pçs Verde Ca360-Deca</v>
          </cell>
          <cell r="D1499" t="str">
            <v>UN</v>
          </cell>
          <cell r="E1499">
            <v>0</v>
          </cell>
          <cell r="F1499">
            <v>0</v>
          </cell>
        </row>
        <row r="1500">
          <cell r="B1500">
            <v>1001508</v>
          </cell>
          <cell r="C1500" t="str">
            <v>Kit Acessórios 5Pçs Amêndoa Ca278-Deca</v>
          </cell>
          <cell r="D1500" t="str">
            <v>UN</v>
          </cell>
          <cell r="E1500">
            <v>0</v>
          </cell>
          <cell r="F1500">
            <v>0</v>
          </cell>
        </row>
        <row r="1501">
          <cell r="B1501">
            <v>1001509</v>
          </cell>
          <cell r="C1501" t="str">
            <v>Kit Acessórios 5Pçs Bege Ca268-Deca</v>
          </cell>
          <cell r="D1501" t="str">
            <v>UN</v>
          </cell>
          <cell r="E1501">
            <v>0</v>
          </cell>
          <cell r="F1501">
            <v>0</v>
          </cell>
        </row>
        <row r="1502">
          <cell r="B1502">
            <v>1001510</v>
          </cell>
          <cell r="C1502" t="str">
            <v>Kit Acessórios 5Pçs Bege Ca283-Deca</v>
          </cell>
          <cell r="D1502" t="str">
            <v>UN</v>
          </cell>
          <cell r="E1502">
            <v>0</v>
          </cell>
          <cell r="F1502">
            <v>0</v>
          </cell>
        </row>
        <row r="1503">
          <cell r="B1503">
            <v>1001511</v>
          </cell>
          <cell r="C1503" t="str">
            <v>Kit Acessórios 5Pçs Branco Ca217-Deca</v>
          </cell>
          <cell r="D1503" t="str">
            <v>UN</v>
          </cell>
          <cell r="E1503">
            <v>0</v>
          </cell>
          <cell r="F1503">
            <v>0</v>
          </cell>
        </row>
        <row r="1504">
          <cell r="B1504">
            <v>1001512</v>
          </cell>
          <cell r="C1504" t="str">
            <v>Kit Acessórios 5Pçs Caramelo Ca223-Deca</v>
          </cell>
          <cell r="D1504" t="str">
            <v>UN</v>
          </cell>
          <cell r="E1504">
            <v>0</v>
          </cell>
          <cell r="F1504">
            <v>0</v>
          </cell>
        </row>
        <row r="1505">
          <cell r="B1505">
            <v>1001513</v>
          </cell>
          <cell r="C1505" t="str">
            <v>Kit Acessórios 5Pçs Cinza Ca287-Deca</v>
          </cell>
          <cell r="D1505" t="str">
            <v>UN</v>
          </cell>
          <cell r="E1505">
            <v>0</v>
          </cell>
          <cell r="F1505">
            <v>0</v>
          </cell>
        </row>
        <row r="1506">
          <cell r="B1506">
            <v>1001514</v>
          </cell>
          <cell r="C1506" t="str">
            <v>Kit Acessórios 5Pçs Cinza Ca290-Deca</v>
          </cell>
          <cell r="D1506" t="str">
            <v>UN</v>
          </cell>
          <cell r="E1506">
            <v>0</v>
          </cell>
          <cell r="F1506">
            <v>0</v>
          </cell>
        </row>
        <row r="1507">
          <cell r="B1507">
            <v>1001515</v>
          </cell>
          <cell r="C1507" t="str">
            <v>Kit Acessórios 5Pçs Creme Ca237-Deca</v>
          </cell>
          <cell r="D1507" t="str">
            <v>UN</v>
          </cell>
          <cell r="E1507">
            <v>0</v>
          </cell>
          <cell r="F1507">
            <v>0</v>
          </cell>
        </row>
        <row r="1508">
          <cell r="B1508">
            <v>1001516</v>
          </cell>
          <cell r="C1508" t="str">
            <v>Kit Acessórios 5Pçs Rosa Ca289-Deca</v>
          </cell>
          <cell r="D1508" t="str">
            <v>UN</v>
          </cell>
          <cell r="E1508">
            <v>0</v>
          </cell>
          <cell r="F1508">
            <v>0</v>
          </cell>
        </row>
        <row r="1509">
          <cell r="B1509">
            <v>1001517</v>
          </cell>
          <cell r="C1509" t="str">
            <v>Kit Acessórios 5Pçs Verde Ca260-Deca</v>
          </cell>
          <cell r="D1509" t="str">
            <v>UN</v>
          </cell>
          <cell r="E1509">
            <v>0</v>
          </cell>
          <cell r="F1509">
            <v>0</v>
          </cell>
        </row>
        <row r="1510">
          <cell r="B1510">
            <v>1001518</v>
          </cell>
          <cell r="C1510" t="str">
            <v>Kit Fix. Mictório 255212052-Ideal</v>
          </cell>
          <cell r="D1510" t="str">
            <v>UN</v>
          </cell>
          <cell r="E1510">
            <v>0</v>
          </cell>
          <cell r="F1510">
            <v>0</v>
          </cell>
        </row>
        <row r="1511">
          <cell r="B1511">
            <v>1001519</v>
          </cell>
          <cell r="C1511" t="str">
            <v>Lâmpada Mista 220V 160W Base E27</v>
          </cell>
          <cell r="D1511" t="str">
            <v>UN</v>
          </cell>
          <cell r="E1511">
            <v>0</v>
          </cell>
          <cell r="F1511">
            <v>0</v>
          </cell>
        </row>
        <row r="1512">
          <cell r="B1512">
            <v>1001520</v>
          </cell>
          <cell r="C1512" t="str">
            <v>Lâmpada Mista 220V 250W Base E27</v>
          </cell>
          <cell r="D1512" t="str">
            <v>UN</v>
          </cell>
          <cell r="E1512">
            <v>0</v>
          </cell>
          <cell r="F1512">
            <v>0</v>
          </cell>
        </row>
        <row r="1513">
          <cell r="B1513">
            <v>1001521</v>
          </cell>
          <cell r="C1513" t="str">
            <v>Lâmpada Mista 220V 250W Base E40</v>
          </cell>
          <cell r="D1513" t="str">
            <v>UN</v>
          </cell>
          <cell r="E1513">
            <v>0</v>
          </cell>
          <cell r="F1513">
            <v>0</v>
          </cell>
        </row>
        <row r="1514">
          <cell r="B1514">
            <v>1001522</v>
          </cell>
          <cell r="C1514" t="str">
            <v>Lâmpada Mista 220V 500W Base E40</v>
          </cell>
          <cell r="D1514" t="str">
            <v>UN</v>
          </cell>
          <cell r="E1514">
            <v>0</v>
          </cell>
          <cell r="F1514">
            <v>0</v>
          </cell>
        </row>
        <row r="1515">
          <cell r="B1515">
            <v>1001523</v>
          </cell>
          <cell r="C1515" t="str">
            <v>Lavatório Amêndoa Carrara-L6078-Deca</v>
          </cell>
          <cell r="D1515" t="str">
            <v>UN</v>
          </cell>
          <cell r="E1515">
            <v>0</v>
          </cell>
          <cell r="F1515">
            <v>0</v>
          </cell>
        </row>
        <row r="1516">
          <cell r="B1516">
            <v>1001524</v>
          </cell>
          <cell r="C1516" t="str">
            <v>Lavatório Amêndoa Carrara-L6278-Deca</v>
          </cell>
          <cell r="D1516" t="str">
            <v>UN</v>
          </cell>
          <cell r="E1516">
            <v>0</v>
          </cell>
          <cell r="F1516">
            <v>0</v>
          </cell>
        </row>
        <row r="1517">
          <cell r="B1517">
            <v>1001525</v>
          </cell>
          <cell r="C1517" t="str">
            <v>Lavatório Bone 390X305Mm Carina-Ideal</v>
          </cell>
          <cell r="D1517" t="str">
            <v>UN</v>
          </cell>
          <cell r="E1517">
            <v>0</v>
          </cell>
          <cell r="F1517">
            <v>0</v>
          </cell>
        </row>
        <row r="1518">
          <cell r="B1518">
            <v>1001526</v>
          </cell>
          <cell r="C1518" t="str">
            <v>Lavatório Bone 470X350Mm Carina-Ideal</v>
          </cell>
          <cell r="D1518" t="str">
            <v>UN</v>
          </cell>
          <cell r="E1518">
            <v>0</v>
          </cell>
          <cell r="F1518">
            <v>0</v>
          </cell>
        </row>
        <row r="1519">
          <cell r="B1519">
            <v>1001527</v>
          </cell>
          <cell r="C1519" t="str">
            <v>Lavatório Bone Paris-Ideal Standard</v>
          </cell>
          <cell r="D1519" t="str">
            <v>UN</v>
          </cell>
          <cell r="E1519">
            <v>0</v>
          </cell>
          <cell r="F1519">
            <v>0</v>
          </cell>
        </row>
        <row r="1520">
          <cell r="B1520">
            <v>1001528</v>
          </cell>
          <cell r="C1520" t="str">
            <v>Lavatório Branco 390X305Mm Carina-Ideal</v>
          </cell>
          <cell r="D1520" t="str">
            <v>UN</v>
          </cell>
          <cell r="E1520">
            <v>0</v>
          </cell>
          <cell r="F1520">
            <v>0</v>
          </cell>
        </row>
        <row r="1521">
          <cell r="B1521">
            <v>1001529</v>
          </cell>
          <cell r="C1521" t="str">
            <v>Lavatório Branco 470X350Mm Carina-Ideal</v>
          </cell>
          <cell r="D1521" t="str">
            <v>UN</v>
          </cell>
          <cell r="E1521">
            <v>0</v>
          </cell>
          <cell r="F1521">
            <v>0</v>
          </cell>
        </row>
        <row r="1522">
          <cell r="B1522">
            <v>1001530</v>
          </cell>
          <cell r="C1522" t="str">
            <v>Lavatório Branco Avalon-Ideal Standard</v>
          </cell>
          <cell r="D1522" t="str">
            <v>UN</v>
          </cell>
          <cell r="E1522">
            <v>0</v>
          </cell>
          <cell r="F1522">
            <v>0</v>
          </cell>
        </row>
        <row r="1523">
          <cell r="B1523">
            <v>1001531</v>
          </cell>
          <cell r="C1523" t="str">
            <v>Lavatório Branco Belle Epoque-L2117-Deca</v>
          </cell>
          <cell r="D1523" t="str">
            <v>UN</v>
          </cell>
          <cell r="E1523">
            <v>0</v>
          </cell>
          <cell r="F1523">
            <v>0</v>
          </cell>
        </row>
        <row r="1524">
          <cell r="B1524">
            <v>1001532</v>
          </cell>
          <cell r="C1524" t="str">
            <v>Lavatório Branco Belle Epoque-L217-Deca</v>
          </cell>
          <cell r="D1524" t="str">
            <v>UN</v>
          </cell>
          <cell r="E1524">
            <v>0</v>
          </cell>
          <cell r="F1524">
            <v>0</v>
          </cell>
        </row>
        <row r="1525">
          <cell r="B1525">
            <v>1001533</v>
          </cell>
          <cell r="C1525" t="str">
            <v>Lavatório Branco Carrara-L6017-Deca</v>
          </cell>
          <cell r="D1525" t="str">
            <v>UN</v>
          </cell>
          <cell r="E1525">
            <v>0</v>
          </cell>
          <cell r="F1525">
            <v>0</v>
          </cell>
        </row>
        <row r="1526">
          <cell r="B1526">
            <v>1001534</v>
          </cell>
          <cell r="C1526" t="str">
            <v>Lavatório Branco Carrara-L6217-Deca</v>
          </cell>
          <cell r="D1526" t="str">
            <v>UN</v>
          </cell>
          <cell r="E1526">
            <v>0</v>
          </cell>
          <cell r="F1526">
            <v>0</v>
          </cell>
        </row>
        <row r="1527">
          <cell r="B1527">
            <v>1001535</v>
          </cell>
          <cell r="C1527" t="str">
            <v>Lavatório Branco Century-L1417-Deca</v>
          </cell>
          <cell r="D1527" t="str">
            <v>UN</v>
          </cell>
          <cell r="E1527">
            <v>0</v>
          </cell>
          <cell r="F1527">
            <v>0</v>
          </cell>
        </row>
        <row r="1528">
          <cell r="B1528">
            <v>1001536</v>
          </cell>
          <cell r="C1528" t="str">
            <v>Lavatório Branco Marajó-Deca</v>
          </cell>
          <cell r="D1528" t="str">
            <v>UN</v>
          </cell>
          <cell r="E1528">
            <v>0</v>
          </cell>
          <cell r="F1528">
            <v>0</v>
          </cell>
        </row>
        <row r="1529">
          <cell r="B1529">
            <v>1001537</v>
          </cell>
          <cell r="C1529" t="str">
            <v>Lavatório Branco Paris-Ideal Standard</v>
          </cell>
          <cell r="D1529" t="str">
            <v>UN</v>
          </cell>
          <cell r="E1529">
            <v>0</v>
          </cell>
          <cell r="F1529">
            <v>0</v>
          </cell>
        </row>
        <row r="1530">
          <cell r="B1530">
            <v>1001538</v>
          </cell>
          <cell r="C1530" t="str">
            <v>Lavatório Branco Ravena-L9117-Deca</v>
          </cell>
          <cell r="D1530" t="str">
            <v>UN</v>
          </cell>
          <cell r="E1530">
            <v>0</v>
          </cell>
          <cell r="F1530">
            <v>0</v>
          </cell>
        </row>
        <row r="1531">
          <cell r="B1531">
            <v>1001539</v>
          </cell>
          <cell r="C1531" t="str">
            <v>Lavatório Branco Ravena-L91517-Deca</v>
          </cell>
          <cell r="D1531" t="str">
            <v>UN</v>
          </cell>
          <cell r="E1531">
            <v>0</v>
          </cell>
          <cell r="F1531">
            <v>0</v>
          </cell>
        </row>
        <row r="1532">
          <cell r="B1532">
            <v>1001540</v>
          </cell>
          <cell r="C1532" t="str">
            <v>Lavatório Branco Vogue Plus-L51017-Deca</v>
          </cell>
          <cell r="D1532" t="str">
            <v>UN</v>
          </cell>
          <cell r="E1532">
            <v>0</v>
          </cell>
          <cell r="F1532">
            <v>0</v>
          </cell>
        </row>
        <row r="1533">
          <cell r="B1533">
            <v>1001541</v>
          </cell>
          <cell r="C1533" t="str">
            <v>Lavatório Branco Vogue Plus-L5117-Deca</v>
          </cell>
          <cell r="D1533" t="str">
            <v>UN</v>
          </cell>
          <cell r="E1533">
            <v>0</v>
          </cell>
          <cell r="F1533">
            <v>0</v>
          </cell>
        </row>
        <row r="1534">
          <cell r="B1534">
            <v>1001542</v>
          </cell>
          <cell r="C1534" t="str">
            <v>Lavatório Cinza Belle Epoque-L2187-Deca</v>
          </cell>
          <cell r="D1534" t="str">
            <v>UN</v>
          </cell>
          <cell r="E1534">
            <v>0</v>
          </cell>
          <cell r="F1534">
            <v>0</v>
          </cell>
        </row>
        <row r="1535">
          <cell r="B1535">
            <v>1001543</v>
          </cell>
          <cell r="C1535" t="str">
            <v>Lavatório Cinza Belle Epoque-L287-Deca</v>
          </cell>
          <cell r="D1535" t="str">
            <v>UN</v>
          </cell>
          <cell r="E1535">
            <v>0</v>
          </cell>
          <cell r="F1535">
            <v>0</v>
          </cell>
        </row>
        <row r="1536">
          <cell r="B1536">
            <v>1001544</v>
          </cell>
          <cell r="C1536" t="str">
            <v>Lavatório Cinza Carrara-L6087-Deca</v>
          </cell>
          <cell r="D1536" t="str">
            <v>UN</v>
          </cell>
          <cell r="E1536">
            <v>0</v>
          </cell>
          <cell r="F1536">
            <v>0</v>
          </cell>
        </row>
        <row r="1537">
          <cell r="B1537">
            <v>1001545</v>
          </cell>
          <cell r="C1537" t="str">
            <v>Lavatório Cinza Carrara-L6287-Deca</v>
          </cell>
          <cell r="D1537" t="str">
            <v>UN</v>
          </cell>
          <cell r="E1537">
            <v>0</v>
          </cell>
          <cell r="F1537">
            <v>0</v>
          </cell>
        </row>
        <row r="1538">
          <cell r="B1538">
            <v>1001546</v>
          </cell>
          <cell r="C1538" t="str">
            <v>Lavatório Cinza Century-L1487-Deca</v>
          </cell>
          <cell r="D1538" t="str">
            <v>UN</v>
          </cell>
          <cell r="E1538">
            <v>0</v>
          </cell>
          <cell r="F1538">
            <v>0</v>
          </cell>
        </row>
        <row r="1539">
          <cell r="B1539">
            <v>1001547</v>
          </cell>
          <cell r="C1539" t="str">
            <v>Lavatório Cinza Vip Carrara-L6090-Deca</v>
          </cell>
          <cell r="D1539" t="str">
            <v>UN</v>
          </cell>
          <cell r="E1539">
            <v>0</v>
          </cell>
          <cell r="F1539">
            <v>0</v>
          </cell>
        </row>
        <row r="1540">
          <cell r="B1540">
            <v>1001548</v>
          </cell>
          <cell r="C1540" t="str">
            <v>Lavatório Cinza Vip Carrara-L6290-Deca</v>
          </cell>
          <cell r="D1540" t="str">
            <v>UN</v>
          </cell>
          <cell r="E1540">
            <v>0</v>
          </cell>
          <cell r="F1540">
            <v>0</v>
          </cell>
        </row>
        <row r="1541">
          <cell r="B1541">
            <v>1001549</v>
          </cell>
          <cell r="C1541" t="str">
            <v>Lavatório Creme Belle Epoque-L2137-Deca</v>
          </cell>
          <cell r="D1541" t="str">
            <v>UN</v>
          </cell>
          <cell r="E1541">
            <v>0</v>
          </cell>
          <cell r="F1541">
            <v>0</v>
          </cell>
        </row>
        <row r="1542">
          <cell r="B1542">
            <v>1001550</v>
          </cell>
          <cell r="C1542" t="str">
            <v>Lavatório Creme Belle Epoque-L237-Deca</v>
          </cell>
          <cell r="D1542" t="str">
            <v>UN</v>
          </cell>
          <cell r="E1542">
            <v>0</v>
          </cell>
          <cell r="F1542">
            <v>0</v>
          </cell>
        </row>
        <row r="1543">
          <cell r="B1543">
            <v>1001551</v>
          </cell>
          <cell r="C1543" t="str">
            <v>Lavatório Creme Carrara-L6037-Deca</v>
          </cell>
          <cell r="D1543" t="str">
            <v>UN</v>
          </cell>
          <cell r="E1543">
            <v>0</v>
          </cell>
          <cell r="F1543">
            <v>0</v>
          </cell>
        </row>
        <row r="1544">
          <cell r="B1544">
            <v>1001552</v>
          </cell>
          <cell r="C1544" t="str">
            <v>Lavatório Creme Carrara-L6237-Deca</v>
          </cell>
          <cell r="D1544" t="str">
            <v>UN</v>
          </cell>
          <cell r="E1544">
            <v>0</v>
          </cell>
          <cell r="F1544">
            <v>0</v>
          </cell>
        </row>
        <row r="1545">
          <cell r="B1545">
            <v>1001553</v>
          </cell>
          <cell r="C1545" t="str">
            <v>Lavatório Creme Century-L1437-Deca</v>
          </cell>
          <cell r="D1545" t="str">
            <v>UN</v>
          </cell>
          <cell r="E1545">
            <v>0</v>
          </cell>
          <cell r="F1545">
            <v>0</v>
          </cell>
        </row>
        <row r="1546">
          <cell r="B1546">
            <v>1001554</v>
          </cell>
          <cell r="C1546" t="str">
            <v>Lavatório Ébano Carrara-L6095-Deca</v>
          </cell>
          <cell r="D1546" t="str">
            <v>UN</v>
          </cell>
          <cell r="E1546">
            <v>0</v>
          </cell>
          <cell r="F1546">
            <v>0</v>
          </cell>
        </row>
        <row r="1547">
          <cell r="B1547">
            <v>1001555</v>
          </cell>
          <cell r="C1547" t="str">
            <v>Lavatório Ébano Carrara-L6295-Deca</v>
          </cell>
          <cell r="D1547" t="str">
            <v>UN</v>
          </cell>
          <cell r="E1547">
            <v>0</v>
          </cell>
          <cell r="F1547">
            <v>0</v>
          </cell>
        </row>
        <row r="1548">
          <cell r="B1548">
            <v>1001556</v>
          </cell>
          <cell r="C1548" t="str">
            <v>Lavatório Rosa Floral Carrara-L6089-Deca</v>
          </cell>
          <cell r="D1548" t="str">
            <v>UN</v>
          </cell>
          <cell r="E1548">
            <v>0</v>
          </cell>
          <cell r="F1548">
            <v>0</v>
          </cell>
        </row>
        <row r="1549">
          <cell r="B1549">
            <v>1001557</v>
          </cell>
          <cell r="C1549" t="str">
            <v>Lavatório Rosa Floral Carrara-L6289-Deca</v>
          </cell>
          <cell r="D1549" t="str">
            <v>UN</v>
          </cell>
          <cell r="E1549">
            <v>0</v>
          </cell>
          <cell r="F1549">
            <v>0</v>
          </cell>
        </row>
        <row r="1550">
          <cell r="B1550">
            <v>1001558</v>
          </cell>
          <cell r="C1550" t="str">
            <v>Lavatório Silver Carina-Ideal Standard</v>
          </cell>
          <cell r="D1550" t="str">
            <v>UN</v>
          </cell>
          <cell r="E1550">
            <v>0</v>
          </cell>
          <cell r="F1550">
            <v>0</v>
          </cell>
        </row>
        <row r="1551">
          <cell r="B1551">
            <v>1001559</v>
          </cell>
          <cell r="C1551" t="str">
            <v>Lavatório Sobr Branco Paris-Ideal Stand</v>
          </cell>
          <cell r="D1551" t="str">
            <v>UN</v>
          </cell>
          <cell r="E1551">
            <v>0</v>
          </cell>
          <cell r="F1551">
            <v>0</v>
          </cell>
        </row>
        <row r="1552">
          <cell r="B1552">
            <v>1001560</v>
          </cell>
          <cell r="C1552" t="str">
            <v>Lima Triangular 10Pol</v>
          </cell>
          <cell r="D1552" t="str">
            <v>UN</v>
          </cell>
          <cell r="E1552">
            <v>0</v>
          </cell>
          <cell r="F1552">
            <v>0</v>
          </cell>
        </row>
        <row r="1553">
          <cell r="B1553">
            <v>1001561</v>
          </cell>
          <cell r="C1553" t="str">
            <v>Lima Triangular 12Pol</v>
          </cell>
          <cell r="D1553" t="str">
            <v>UN</v>
          </cell>
          <cell r="E1553">
            <v>0</v>
          </cell>
          <cell r="F1553">
            <v>0</v>
          </cell>
        </row>
        <row r="1554">
          <cell r="B1554">
            <v>1001562</v>
          </cell>
          <cell r="C1554" t="str">
            <v>Lima Triangular 14Pol</v>
          </cell>
          <cell r="D1554" t="str">
            <v>UN</v>
          </cell>
          <cell r="E1554">
            <v>0</v>
          </cell>
          <cell r="F1554">
            <v>0</v>
          </cell>
        </row>
        <row r="1555">
          <cell r="B1555">
            <v>1001563</v>
          </cell>
          <cell r="C1555" t="str">
            <v>Luva Ág.Quente Latão 1/2" 00132300-Docol</v>
          </cell>
          <cell r="D1555" t="str">
            <v>UN</v>
          </cell>
          <cell r="E1555">
            <v>0</v>
          </cell>
          <cell r="F1555">
            <v>0</v>
          </cell>
        </row>
        <row r="1556">
          <cell r="B1556">
            <v>1001564</v>
          </cell>
          <cell r="C1556" t="str">
            <v>Luva Ág.Quente Latão 1/2" 00168006-Docol</v>
          </cell>
          <cell r="D1556" t="str">
            <v>UN</v>
          </cell>
          <cell r="E1556">
            <v>0</v>
          </cell>
          <cell r="F1556">
            <v>0</v>
          </cell>
        </row>
        <row r="1557">
          <cell r="B1557">
            <v>1001565</v>
          </cell>
          <cell r="C1557" t="str">
            <v>Luva Ág.Quente/Fria Cobre 104Mm Cl.E</v>
          </cell>
          <cell r="D1557" t="str">
            <v>UN</v>
          </cell>
          <cell r="E1557">
            <v>0</v>
          </cell>
          <cell r="F1557">
            <v>0</v>
          </cell>
        </row>
        <row r="1558">
          <cell r="B1558">
            <v>1001566</v>
          </cell>
          <cell r="C1558" t="str">
            <v>Luva Ág.Quente/Fria Cobre 15Mm Cl.E</v>
          </cell>
          <cell r="D1558" t="str">
            <v>UN</v>
          </cell>
          <cell r="E1558">
            <v>0</v>
          </cell>
          <cell r="F1558">
            <v>0</v>
          </cell>
        </row>
        <row r="1559">
          <cell r="B1559">
            <v>1001567</v>
          </cell>
          <cell r="C1559" t="str">
            <v>Luva Ág.Quente/Fria Cobre 22Mm Cl.E</v>
          </cell>
          <cell r="D1559" t="str">
            <v>UN</v>
          </cell>
          <cell r="E1559">
            <v>0</v>
          </cell>
          <cell r="F1559">
            <v>0</v>
          </cell>
        </row>
        <row r="1560">
          <cell r="B1560">
            <v>1001568</v>
          </cell>
          <cell r="C1560" t="str">
            <v>Luva Ág.Quente/Fria Cobre 28Mm Cl.E</v>
          </cell>
          <cell r="D1560" t="str">
            <v>UN</v>
          </cell>
          <cell r="E1560">
            <v>0</v>
          </cell>
          <cell r="F1560">
            <v>0</v>
          </cell>
        </row>
        <row r="1561">
          <cell r="B1561">
            <v>1001569</v>
          </cell>
          <cell r="C1561" t="str">
            <v>Luva Ág.Quente/Fria Cobre 35Mm Cl.E</v>
          </cell>
          <cell r="D1561" t="str">
            <v>UN</v>
          </cell>
          <cell r="E1561">
            <v>0</v>
          </cell>
          <cell r="F1561">
            <v>0</v>
          </cell>
        </row>
        <row r="1562">
          <cell r="B1562">
            <v>1001570</v>
          </cell>
          <cell r="C1562" t="str">
            <v>Luva Ág.Quente/Fria Cobre 42Mm Cl.E</v>
          </cell>
          <cell r="D1562" t="str">
            <v>UN</v>
          </cell>
          <cell r="E1562">
            <v>0</v>
          </cell>
          <cell r="F1562">
            <v>0</v>
          </cell>
        </row>
        <row r="1563">
          <cell r="B1563">
            <v>1001571</v>
          </cell>
          <cell r="C1563" t="str">
            <v>Luva Ág.Quente/Fria Cobre 54Mm Cl.E</v>
          </cell>
          <cell r="D1563" t="str">
            <v>UN</v>
          </cell>
          <cell r="E1563">
            <v>0</v>
          </cell>
          <cell r="F1563">
            <v>0</v>
          </cell>
        </row>
        <row r="1564">
          <cell r="B1564">
            <v>1001572</v>
          </cell>
          <cell r="C1564" t="str">
            <v>Luva Ág.Quente/Fria Cobre 66Mm Cl.E</v>
          </cell>
          <cell r="D1564" t="str">
            <v>UN</v>
          </cell>
          <cell r="E1564">
            <v>0</v>
          </cell>
          <cell r="F1564">
            <v>0</v>
          </cell>
        </row>
        <row r="1565">
          <cell r="B1565">
            <v>1001573</v>
          </cell>
          <cell r="C1565" t="str">
            <v>Luva Ág.Quente/Fria Cobre 79Mm Cl.E</v>
          </cell>
          <cell r="D1565" t="str">
            <v>UN</v>
          </cell>
          <cell r="E1565">
            <v>0</v>
          </cell>
          <cell r="F1565">
            <v>0</v>
          </cell>
        </row>
        <row r="1566">
          <cell r="B1566">
            <v>1001574</v>
          </cell>
          <cell r="C1566" t="str">
            <v>Luva Ág.Quente/Fria Vll421Cwu-Esteves</v>
          </cell>
          <cell r="D1566" t="str">
            <v>UN</v>
          </cell>
          <cell r="E1566">
            <v>0</v>
          </cell>
          <cell r="F1566">
            <v>0</v>
          </cell>
        </row>
        <row r="1567">
          <cell r="B1567">
            <v>1001575</v>
          </cell>
          <cell r="C1567" t="str">
            <v>Luva Pvc Roscavel 1 1/2'</v>
          </cell>
          <cell r="D1567" t="str">
            <v>UN</v>
          </cell>
          <cell r="E1567">
            <v>0</v>
          </cell>
          <cell r="F1567">
            <v>0</v>
          </cell>
        </row>
        <row r="1568">
          <cell r="B1568">
            <v>1001576</v>
          </cell>
          <cell r="C1568" t="str">
            <v>Luva Pvc Roscavel 1 1/4'</v>
          </cell>
          <cell r="D1568" t="str">
            <v>UN</v>
          </cell>
          <cell r="E1568">
            <v>0</v>
          </cell>
          <cell r="F1568">
            <v>0</v>
          </cell>
        </row>
        <row r="1569">
          <cell r="B1569">
            <v>1001577</v>
          </cell>
          <cell r="C1569" t="str">
            <v>Luva Pvc Roscavel 1'</v>
          </cell>
          <cell r="D1569" t="str">
            <v>UN</v>
          </cell>
          <cell r="E1569">
            <v>0</v>
          </cell>
          <cell r="F1569">
            <v>0</v>
          </cell>
        </row>
        <row r="1570">
          <cell r="B1570">
            <v>1001578</v>
          </cell>
          <cell r="C1570" t="str">
            <v>Luva Pvc Roscavel 1/2'</v>
          </cell>
          <cell r="D1570" t="str">
            <v>UN</v>
          </cell>
          <cell r="E1570">
            <v>0</v>
          </cell>
          <cell r="F1570">
            <v>0</v>
          </cell>
        </row>
        <row r="1571">
          <cell r="B1571">
            <v>1001579</v>
          </cell>
          <cell r="C1571" t="str">
            <v>Luva Pvc Marrom 110Mm</v>
          </cell>
          <cell r="D1571" t="str">
            <v>UN</v>
          </cell>
          <cell r="E1571">
            <v>0</v>
          </cell>
          <cell r="F1571">
            <v>0</v>
          </cell>
        </row>
        <row r="1572">
          <cell r="B1572">
            <v>1001580</v>
          </cell>
          <cell r="C1572" t="str">
            <v>Luva Pvc Roscavel 2 1/2'</v>
          </cell>
          <cell r="D1572" t="str">
            <v>UN</v>
          </cell>
          <cell r="E1572">
            <v>0</v>
          </cell>
          <cell r="F1572">
            <v>0</v>
          </cell>
        </row>
        <row r="1573">
          <cell r="B1573">
            <v>1001581</v>
          </cell>
          <cell r="C1573" t="str">
            <v>Luva Pvc Roscavel 2'</v>
          </cell>
          <cell r="D1573" t="str">
            <v>UN</v>
          </cell>
          <cell r="E1573">
            <v>0</v>
          </cell>
          <cell r="F1573">
            <v>0</v>
          </cell>
        </row>
        <row r="1574">
          <cell r="B1574">
            <v>1001582</v>
          </cell>
          <cell r="C1574" t="str">
            <v>Luva Pvc Marrom 20Mm</v>
          </cell>
          <cell r="D1574" t="str">
            <v>UN</v>
          </cell>
          <cell r="E1574">
            <v>0</v>
          </cell>
          <cell r="F1574">
            <v>0</v>
          </cell>
        </row>
        <row r="1575">
          <cell r="B1575">
            <v>1001583</v>
          </cell>
          <cell r="C1575" t="str">
            <v>Luva Pvc Marrom 25Mm</v>
          </cell>
          <cell r="D1575" t="str">
            <v>UN</v>
          </cell>
          <cell r="E1575">
            <v>0</v>
          </cell>
          <cell r="F1575">
            <v>0</v>
          </cell>
        </row>
        <row r="1576">
          <cell r="B1576">
            <v>1001584</v>
          </cell>
          <cell r="C1576" t="str">
            <v>Luva Pvc Roscavel 3'</v>
          </cell>
          <cell r="D1576" t="str">
            <v>UN</v>
          </cell>
          <cell r="E1576">
            <v>0</v>
          </cell>
          <cell r="F1576">
            <v>0</v>
          </cell>
        </row>
        <row r="1577">
          <cell r="B1577">
            <v>1001585</v>
          </cell>
          <cell r="C1577" t="str">
            <v>Luva Pvc Roscavel 3/4'</v>
          </cell>
          <cell r="D1577" t="str">
            <v>UN</v>
          </cell>
          <cell r="E1577">
            <v>0</v>
          </cell>
          <cell r="F1577">
            <v>0</v>
          </cell>
        </row>
        <row r="1578">
          <cell r="B1578">
            <v>1001586</v>
          </cell>
          <cell r="C1578" t="str">
            <v>Luva Pvc Marrom 32Mm</v>
          </cell>
          <cell r="D1578" t="str">
            <v>UN</v>
          </cell>
          <cell r="E1578">
            <v>0</v>
          </cell>
          <cell r="F1578">
            <v>0</v>
          </cell>
        </row>
        <row r="1579">
          <cell r="B1579">
            <v>1001587</v>
          </cell>
          <cell r="C1579" t="str">
            <v>Luva Pvc Roscavel 4'</v>
          </cell>
          <cell r="D1579" t="str">
            <v>UN</v>
          </cell>
          <cell r="E1579">
            <v>0</v>
          </cell>
          <cell r="F1579">
            <v>0</v>
          </cell>
        </row>
        <row r="1580">
          <cell r="B1580">
            <v>1001588</v>
          </cell>
          <cell r="C1580" t="str">
            <v>Luva Pvc Marrom 40Mm</v>
          </cell>
          <cell r="D1580" t="str">
            <v>UN</v>
          </cell>
          <cell r="E1580">
            <v>0</v>
          </cell>
          <cell r="F1580">
            <v>0</v>
          </cell>
        </row>
        <row r="1581">
          <cell r="B1581">
            <v>1001589</v>
          </cell>
          <cell r="C1581" t="str">
            <v>Luva Pvc Marrom 50Mm</v>
          </cell>
          <cell r="D1581" t="str">
            <v>UN</v>
          </cell>
          <cell r="E1581">
            <v>0</v>
          </cell>
          <cell r="F1581">
            <v>0</v>
          </cell>
        </row>
        <row r="1582">
          <cell r="B1582">
            <v>1001590</v>
          </cell>
          <cell r="C1582" t="str">
            <v>Luva Pvc Marrom 60Mm</v>
          </cell>
          <cell r="D1582" t="str">
            <v>UN</v>
          </cell>
          <cell r="E1582">
            <v>0</v>
          </cell>
          <cell r="F1582">
            <v>0</v>
          </cell>
        </row>
        <row r="1583">
          <cell r="B1583">
            <v>1001591</v>
          </cell>
          <cell r="C1583" t="str">
            <v>Luva Pvc Marrom 75Mm</v>
          </cell>
          <cell r="D1583" t="str">
            <v>UN</v>
          </cell>
          <cell r="E1583">
            <v>0</v>
          </cell>
          <cell r="F1583">
            <v>0</v>
          </cell>
        </row>
        <row r="1584">
          <cell r="B1584">
            <v>1001592</v>
          </cell>
          <cell r="C1584" t="str">
            <v>Luva Pvc Marrom 85Mm</v>
          </cell>
          <cell r="D1584" t="str">
            <v>UN</v>
          </cell>
          <cell r="E1584">
            <v>0</v>
          </cell>
          <cell r="F1584">
            <v>0</v>
          </cell>
        </row>
        <row r="1585">
          <cell r="B1585">
            <v>1001593</v>
          </cell>
          <cell r="C1585" t="str">
            <v>Luva Alta Pressão Cobre 104Mm Cl.I</v>
          </cell>
          <cell r="D1585" t="str">
            <v>UN</v>
          </cell>
          <cell r="E1585">
            <v>0</v>
          </cell>
          <cell r="F1585">
            <v>0</v>
          </cell>
        </row>
        <row r="1586">
          <cell r="B1586">
            <v>1001594</v>
          </cell>
          <cell r="C1586" t="str">
            <v>Luva Alta Pressão Cobre 15Mm Cl.I</v>
          </cell>
          <cell r="D1586" t="str">
            <v>UN</v>
          </cell>
          <cell r="E1586">
            <v>0</v>
          </cell>
          <cell r="F1586">
            <v>0</v>
          </cell>
        </row>
        <row r="1587">
          <cell r="B1587">
            <v>1001595</v>
          </cell>
          <cell r="C1587" t="str">
            <v>Luva Alta Pressão Cobre 22Mm Cl.I</v>
          </cell>
          <cell r="D1587" t="str">
            <v>UN</v>
          </cell>
          <cell r="E1587">
            <v>0</v>
          </cell>
          <cell r="F1587">
            <v>0</v>
          </cell>
        </row>
        <row r="1588">
          <cell r="B1588">
            <v>1001596</v>
          </cell>
          <cell r="C1588" t="str">
            <v>Luva Alta Pressão Cobre 28Mm Cl.I</v>
          </cell>
          <cell r="D1588" t="str">
            <v>UN</v>
          </cell>
          <cell r="E1588">
            <v>0</v>
          </cell>
          <cell r="F1588">
            <v>0</v>
          </cell>
        </row>
        <row r="1589">
          <cell r="B1589">
            <v>1001597</v>
          </cell>
          <cell r="C1589" t="str">
            <v>Luva Alta Pressão Cobre 35Mm Cl.I</v>
          </cell>
          <cell r="D1589" t="str">
            <v>UN</v>
          </cell>
          <cell r="E1589">
            <v>0</v>
          </cell>
          <cell r="F1589">
            <v>0</v>
          </cell>
        </row>
        <row r="1590">
          <cell r="B1590">
            <v>1001598</v>
          </cell>
          <cell r="C1590" t="str">
            <v>Luva Alta Pressão Cobre 42Mm Cl.I</v>
          </cell>
          <cell r="D1590" t="str">
            <v>UN</v>
          </cell>
          <cell r="E1590">
            <v>0</v>
          </cell>
          <cell r="F1590">
            <v>0</v>
          </cell>
        </row>
        <row r="1591">
          <cell r="B1591">
            <v>1001599</v>
          </cell>
          <cell r="C1591" t="str">
            <v>Luva Alta Pressão Cobre 54Mm Cl.I</v>
          </cell>
          <cell r="D1591" t="str">
            <v>UN</v>
          </cell>
          <cell r="E1591">
            <v>0</v>
          </cell>
          <cell r="F1591">
            <v>0</v>
          </cell>
        </row>
        <row r="1592">
          <cell r="B1592">
            <v>1001600</v>
          </cell>
          <cell r="C1592" t="str">
            <v>Luva Alta Pressão Cobre 66Mm Cl.I</v>
          </cell>
          <cell r="D1592" t="str">
            <v>UN</v>
          </cell>
          <cell r="E1592">
            <v>0</v>
          </cell>
          <cell r="F1592">
            <v>0</v>
          </cell>
        </row>
        <row r="1593">
          <cell r="B1593">
            <v>1001601</v>
          </cell>
          <cell r="C1593" t="str">
            <v>Luva Alta Pressão Cobre 79Mm Cl.I</v>
          </cell>
          <cell r="D1593" t="str">
            <v>UN</v>
          </cell>
          <cell r="E1593">
            <v>0</v>
          </cell>
          <cell r="F1593">
            <v>0</v>
          </cell>
        </row>
        <row r="1594">
          <cell r="B1594">
            <v>1001602</v>
          </cell>
          <cell r="C1594" t="str">
            <v>Luva Simples Pvc Esgoto 100Mm</v>
          </cell>
          <cell r="D1594" t="str">
            <v>UN</v>
          </cell>
          <cell r="E1594">
            <v>0</v>
          </cell>
          <cell r="F1594">
            <v>0</v>
          </cell>
        </row>
        <row r="1595">
          <cell r="B1595">
            <v>1001603</v>
          </cell>
          <cell r="C1595" t="str">
            <v>Luva De Correr Pvc Esgoto 150Mm</v>
          </cell>
          <cell r="D1595" t="str">
            <v>UN</v>
          </cell>
          <cell r="E1595">
            <v>0</v>
          </cell>
          <cell r="F1595">
            <v>0</v>
          </cell>
        </row>
        <row r="1596">
          <cell r="B1596">
            <v>1001604</v>
          </cell>
          <cell r="C1596" t="str">
            <v>Luva Simples Pvc Esgoto 75Mm</v>
          </cell>
          <cell r="D1596" t="str">
            <v>UN</v>
          </cell>
          <cell r="E1596">
            <v>0</v>
          </cell>
          <cell r="F1596">
            <v>0</v>
          </cell>
        </row>
        <row r="1597">
          <cell r="B1597">
            <v>1001605</v>
          </cell>
          <cell r="C1597" t="str">
            <v>Luva Gás Cobre 104Mm Cl.A</v>
          </cell>
          <cell r="D1597" t="str">
            <v>UN</v>
          </cell>
          <cell r="E1597">
            <v>0</v>
          </cell>
          <cell r="F1597">
            <v>0</v>
          </cell>
        </row>
        <row r="1598">
          <cell r="B1598">
            <v>1001606</v>
          </cell>
          <cell r="C1598" t="str">
            <v>Luva Gás Cobre 15Mm Cl.A</v>
          </cell>
          <cell r="D1598" t="str">
            <v>UN</v>
          </cell>
          <cell r="E1598">
            <v>0</v>
          </cell>
          <cell r="F1598">
            <v>0</v>
          </cell>
        </row>
        <row r="1599">
          <cell r="B1599">
            <v>1001607</v>
          </cell>
          <cell r="C1599" t="str">
            <v>Luva Gás Cobre 22Mm Cl.A</v>
          </cell>
          <cell r="D1599" t="str">
            <v>UN</v>
          </cell>
          <cell r="E1599">
            <v>0</v>
          </cell>
          <cell r="F1599">
            <v>0</v>
          </cell>
        </row>
        <row r="1600">
          <cell r="B1600">
            <v>1001608</v>
          </cell>
          <cell r="C1600" t="str">
            <v>Luva Gás Cobre 28Mm Cl.A</v>
          </cell>
          <cell r="D1600" t="str">
            <v>UN</v>
          </cell>
          <cell r="E1600">
            <v>0</v>
          </cell>
          <cell r="F1600">
            <v>0</v>
          </cell>
        </row>
        <row r="1601">
          <cell r="B1601">
            <v>1001609</v>
          </cell>
          <cell r="C1601" t="str">
            <v>Luva Gás Cobre 35Mm Cl.A</v>
          </cell>
          <cell r="D1601" t="str">
            <v>UN</v>
          </cell>
          <cell r="E1601">
            <v>0</v>
          </cell>
          <cell r="F1601">
            <v>0</v>
          </cell>
        </row>
        <row r="1602">
          <cell r="B1602">
            <v>1001610</v>
          </cell>
          <cell r="C1602" t="str">
            <v>Luva Gás Cobre 42Mm Cl.A</v>
          </cell>
          <cell r="D1602" t="str">
            <v>UN</v>
          </cell>
          <cell r="E1602">
            <v>0</v>
          </cell>
          <cell r="F1602">
            <v>0</v>
          </cell>
        </row>
        <row r="1603">
          <cell r="B1603">
            <v>1001611</v>
          </cell>
          <cell r="C1603" t="str">
            <v>Luva Gás Cobre 54Mm Cl.A</v>
          </cell>
          <cell r="D1603" t="str">
            <v>UN</v>
          </cell>
          <cell r="E1603">
            <v>0</v>
          </cell>
          <cell r="F1603">
            <v>0</v>
          </cell>
        </row>
        <row r="1604">
          <cell r="B1604">
            <v>1001612</v>
          </cell>
          <cell r="C1604" t="str">
            <v>Luva Gás Cobre 66Mm Cl.A</v>
          </cell>
          <cell r="D1604" t="str">
            <v>UN</v>
          </cell>
          <cell r="E1604">
            <v>0</v>
          </cell>
          <cell r="F1604">
            <v>0</v>
          </cell>
        </row>
        <row r="1605">
          <cell r="B1605">
            <v>1001613</v>
          </cell>
          <cell r="C1605" t="str">
            <v>Luva Gás Cobre 79Mm Cl.A</v>
          </cell>
          <cell r="D1605" t="str">
            <v>UN</v>
          </cell>
          <cell r="E1605">
            <v>0</v>
          </cell>
          <cell r="F1605">
            <v>0</v>
          </cell>
        </row>
        <row r="1606">
          <cell r="B1606">
            <v>1001614</v>
          </cell>
          <cell r="C1606" t="str">
            <v>Luva P/Conexão Cobre 15Mm</v>
          </cell>
          <cell r="D1606" t="str">
            <v>UN</v>
          </cell>
          <cell r="E1606">
            <v>0</v>
          </cell>
          <cell r="F1606">
            <v>0</v>
          </cell>
        </row>
        <row r="1607">
          <cell r="B1607">
            <v>1001615</v>
          </cell>
          <cell r="C1607" t="str">
            <v>Luva Pvc P/ Eletr.Roscavel 1 1/2'</v>
          </cell>
          <cell r="D1607" t="str">
            <v>UN</v>
          </cell>
          <cell r="E1607">
            <v>0</v>
          </cell>
          <cell r="F1607">
            <v>0</v>
          </cell>
        </row>
        <row r="1608">
          <cell r="B1608">
            <v>1001616</v>
          </cell>
          <cell r="C1608" t="str">
            <v>Luva Pvc P/ Eletr.Roscavel 1 1/4'</v>
          </cell>
          <cell r="D1608" t="str">
            <v>UN</v>
          </cell>
          <cell r="E1608">
            <v>0</v>
          </cell>
          <cell r="F1608">
            <v>0</v>
          </cell>
        </row>
        <row r="1609">
          <cell r="B1609">
            <v>1001617</v>
          </cell>
          <cell r="C1609" t="str">
            <v>Luva Pvc P/ Eletr.Roscavel 1'</v>
          </cell>
          <cell r="D1609" t="str">
            <v>UN</v>
          </cell>
          <cell r="E1609">
            <v>0</v>
          </cell>
          <cell r="F1609">
            <v>0</v>
          </cell>
        </row>
        <row r="1610">
          <cell r="B1610">
            <v>1001618</v>
          </cell>
          <cell r="C1610" t="str">
            <v>Luva Pvc P/ Eletr.Roscavel 1/2' Cb</v>
          </cell>
          <cell r="D1610" t="str">
            <v>UN</v>
          </cell>
          <cell r="E1610">
            <v>0</v>
          </cell>
          <cell r="F1610">
            <v>0</v>
          </cell>
        </row>
        <row r="1611">
          <cell r="B1611">
            <v>1001619</v>
          </cell>
          <cell r="C1611" t="str">
            <v>Luva Pvc P/ Eletr.Roscavel 2 1/2'</v>
          </cell>
          <cell r="D1611" t="str">
            <v>UN</v>
          </cell>
          <cell r="E1611">
            <v>0</v>
          </cell>
          <cell r="F1611">
            <v>0</v>
          </cell>
        </row>
        <row r="1612">
          <cell r="B1612">
            <v>1001620</v>
          </cell>
          <cell r="C1612" t="str">
            <v>Luva Pvc P/ Eletr.Roscavel 2'</v>
          </cell>
          <cell r="D1612" t="str">
            <v>UN</v>
          </cell>
          <cell r="E1612">
            <v>0</v>
          </cell>
          <cell r="F1612">
            <v>0</v>
          </cell>
        </row>
        <row r="1613">
          <cell r="B1613">
            <v>1001621</v>
          </cell>
          <cell r="C1613" t="str">
            <v>Luva Pvc P/ Eletr.Roscavel 3'</v>
          </cell>
          <cell r="D1613" t="str">
            <v>UN</v>
          </cell>
          <cell r="E1613">
            <v>0</v>
          </cell>
          <cell r="F1613">
            <v>0</v>
          </cell>
        </row>
        <row r="1614">
          <cell r="B1614">
            <v>1001622</v>
          </cell>
          <cell r="C1614" t="str">
            <v>Luva Pvc P/ Eletr.Roscavel 3/4'</v>
          </cell>
          <cell r="D1614" t="str">
            <v>UN</v>
          </cell>
          <cell r="E1614">
            <v>0</v>
          </cell>
          <cell r="F1614">
            <v>0</v>
          </cell>
        </row>
        <row r="1615">
          <cell r="B1615">
            <v>1001623</v>
          </cell>
          <cell r="C1615" t="str">
            <v>Luva Pvc P/ Eletr.Roscavel 4'</v>
          </cell>
          <cell r="D1615" t="str">
            <v>UN</v>
          </cell>
          <cell r="E1615">
            <v>0</v>
          </cell>
          <cell r="F1615">
            <v>0</v>
          </cell>
        </row>
        <row r="1616">
          <cell r="B1616">
            <v>1001624</v>
          </cell>
          <cell r="C1616" t="str">
            <v>Maçaneta Zamak Cra 233 La Fonte</v>
          </cell>
          <cell r="D1616" t="str">
            <v>UN</v>
          </cell>
          <cell r="E1616">
            <v>0</v>
          </cell>
          <cell r="F1616">
            <v>0</v>
          </cell>
        </row>
        <row r="1617">
          <cell r="B1617">
            <v>1001625</v>
          </cell>
          <cell r="C1617" t="str">
            <v>Maçaneta Zamak Cr 235 La Fonte</v>
          </cell>
          <cell r="D1617" t="str">
            <v>UN</v>
          </cell>
          <cell r="E1617">
            <v>0</v>
          </cell>
          <cell r="F1617">
            <v>0</v>
          </cell>
        </row>
        <row r="1618">
          <cell r="B1618">
            <v>1001626</v>
          </cell>
          <cell r="C1618" t="str">
            <v>Material Duplicado - Utilizar 1001624</v>
          </cell>
          <cell r="D1618" t="str">
            <v>UN</v>
          </cell>
          <cell r="E1618">
            <v>0</v>
          </cell>
          <cell r="F1618">
            <v>0</v>
          </cell>
        </row>
        <row r="1619">
          <cell r="B1619">
            <v>1001627</v>
          </cell>
          <cell r="C1619" t="str">
            <v>Maçaneta Latão Cra 602 La Fonte</v>
          </cell>
          <cell r="D1619" t="str">
            <v>UN</v>
          </cell>
          <cell r="E1619">
            <v>0</v>
          </cell>
          <cell r="F1619">
            <v>0</v>
          </cell>
        </row>
        <row r="1620">
          <cell r="B1620">
            <v>1001628</v>
          </cell>
          <cell r="C1620" t="str">
            <v>Maçaneta Latão Cr 603 La Fonte</v>
          </cell>
          <cell r="D1620" t="str">
            <v>UN</v>
          </cell>
          <cell r="E1620">
            <v>0</v>
          </cell>
          <cell r="F1620">
            <v>0</v>
          </cell>
        </row>
        <row r="1621">
          <cell r="B1621">
            <v>1001629</v>
          </cell>
          <cell r="C1621" t="str">
            <v>Maçaneta Latão Lpe 603 La Fonte</v>
          </cell>
          <cell r="D1621" t="str">
            <v>UN</v>
          </cell>
          <cell r="E1621">
            <v>0</v>
          </cell>
          <cell r="F1621">
            <v>0</v>
          </cell>
        </row>
        <row r="1622">
          <cell r="B1622">
            <v>1001630</v>
          </cell>
          <cell r="C1622" t="str">
            <v>Maçaneta Latão Lpe 607 La Fonte</v>
          </cell>
          <cell r="D1622" t="str">
            <v>UN</v>
          </cell>
          <cell r="E1622">
            <v>0</v>
          </cell>
          <cell r="F1622">
            <v>0</v>
          </cell>
        </row>
        <row r="1623">
          <cell r="B1623">
            <v>1001631</v>
          </cell>
          <cell r="C1623" t="str">
            <v>Mangueira Pvc 2" Spiraflat Sdl-Goodyear</v>
          </cell>
          <cell r="D1623" t="str">
            <v>M</v>
          </cell>
          <cell r="E1623">
            <v>0</v>
          </cell>
          <cell r="F1623">
            <v>0</v>
          </cell>
        </row>
        <row r="1624">
          <cell r="B1624">
            <v>1001632</v>
          </cell>
          <cell r="C1624" t="str">
            <v>Mangueira Pvc 3" Spiraflat Sdl-Goodyear</v>
          </cell>
          <cell r="D1624" t="str">
            <v>M</v>
          </cell>
          <cell r="E1624">
            <v>0</v>
          </cell>
          <cell r="F1624">
            <v>0</v>
          </cell>
        </row>
        <row r="1625">
          <cell r="B1625">
            <v>1001633</v>
          </cell>
          <cell r="C1625" t="str">
            <v>Mangueira Pvc 4" Spiraflat Sdl-Goodyear</v>
          </cell>
          <cell r="D1625" t="str">
            <v>M</v>
          </cell>
          <cell r="E1625">
            <v>0</v>
          </cell>
          <cell r="F1625">
            <v>0</v>
          </cell>
        </row>
        <row r="1626">
          <cell r="B1626">
            <v>1001634</v>
          </cell>
          <cell r="C1626" t="str">
            <v>Mangueira Pvc 6" Spiraflat Sdl-Goodyear</v>
          </cell>
          <cell r="D1626" t="str">
            <v>M</v>
          </cell>
          <cell r="E1626">
            <v>0</v>
          </cell>
          <cell r="F1626">
            <v>0</v>
          </cell>
        </row>
        <row r="1627">
          <cell r="B1627">
            <v>1001635</v>
          </cell>
          <cell r="C1627" t="str">
            <v>Material Duplicado - Utilizar 1001636</v>
          </cell>
          <cell r="D1627" t="str">
            <v>UN</v>
          </cell>
          <cell r="E1627">
            <v>0</v>
          </cell>
          <cell r="F1627">
            <v>0</v>
          </cell>
        </row>
        <row r="1628">
          <cell r="B1628">
            <v>1001636</v>
          </cell>
          <cell r="C1628" t="str">
            <v>Manta Asfált.4Mm 1X10M</v>
          </cell>
          <cell r="D1628" t="str">
            <v>UN</v>
          </cell>
          <cell r="E1628">
            <v>0</v>
          </cell>
          <cell r="F1628">
            <v>0</v>
          </cell>
        </row>
        <row r="1629">
          <cell r="B1629">
            <v>1001637</v>
          </cell>
          <cell r="C1629" t="str">
            <v>Manta Isolante Acústica Joongbo</v>
          </cell>
          <cell r="D1629" t="str">
            <v>M2</v>
          </cell>
          <cell r="E1629">
            <v>0</v>
          </cell>
          <cell r="F1629">
            <v>0</v>
          </cell>
        </row>
        <row r="1630">
          <cell r="B1630">
            <v>1001638</v>
          </cell>
          <cell r="C1630" t="str">
            <v>Marreta C/Cabo 0,5Kg</v>
          </cell>
          <cell r="D1630" t="str">
            <v>UN</v>
          </cell>
          <cell r="E1630">
            <v>0</v>
          </cell>
          <cell r="F1630">
            <v>0</v>
          </cell>
        </row>
        <row r="1631">
          <cell r="B1631">
            <v>1001639</v>
          </cell>
          <cell r="C1631" t="str">
            <v>Marreta C/Cabo 10Kg</v>
          </cell>
          <cell r="D1631" t="str">
            <v>UN</v>
          </cell>
          <cell r="E1631">
            <v>0</v>
          </cell>
          <cell r="F1631">
            <v>0</v>
          </cell>
        </row>
        <row r="1632">
          <cell r="B1632">
            <v>1001640</v>
          </cell>
          <cell r="C1632" t="str">
            <v>Marreta C/Cabo 1Kg</v>
          </cell>
          <cell r="D1632" t="str">
            <v>UN</v>
          </cell>
          <cell r="E1632">
            <v>0</v>
          </cell>
          <cell r="F1632">
            <v>0</v>
          </cell>
        </row>
        <row r="1633">
          <cell r="B1633">
            <v>1001641</v>
          </cell>
          <cell r="C1633" t="str">
            <v>Marreta C/Cabo 2Kg</v>
          </cell>
          <cell r="D1633" t="str">
            <v>UN</v>
          </cell>
          <cell r="E1633">
            <v>0</v>
          </cell>
          <cell r="F1633">
            <v>0</v>
          </cell>
        </row>
        <row r="1634">
          <cell r="B1634">
            <v>1001642</v>
          </cell>
          <cell r="C1634" t="str">
            <v>Marreta C/Cabo 5Kg</v>
          </cell>
          <cell r="D1634" t="str">
            <v>UN</v>
          </cell>
          <cell r="E1634">
            <v>0</v>
          </cell>
          <cell r="F1634">
            <v>0</v>
          </cell>
        </row>
        <row r="1635">
          <cell r="B1635">
            <v>1001643</v>
          </cell>
          <cell r="C1635" t="str">
            <v>Massa A Óleo Galão C/3,6L</v>
          </cell>
          <cell r="D1635" t="str">
            <v>UN</v>
          </cell>
          <cell r="E1635">
            <v>0</v>
          </cell>
          <cell r="F1635">
            <v>0</v>
          </cell>
        </row>
        <row r="1636">
          <cell r="B1636">
            <v>1001644</v>
          </cell>
          <cell r="C1636" t="str">
            <v>Massa Acrílica C/1Kg</v>
          </cell>
          <cell r="D1636" t="str">
            <v>UN</v>
          </cell>
          <cell r="E1636">
            <v>0</v>
          </cell>
          <cell r="F1636">
            <v>0</v>
          </cell>
        </row>
        <row r="1637">
          <cell r="B1637">
            <v>1001645</v>
          </cell>
          <cell r="C1637" t="str">
            <v>Massa Acrílica C/5Kg</v>
          </cell>
          <cell r="D1637" t="str">
            <v>UN</v>
          </cell>
          <cell r="E1637">
            <v>0</v>
          </cell>
          <cell r="F1637">
            <v>0</v>
          </cell>
        </row>
        <row r="1638">
          <cell r="B1638">
            <v>1001646</v>
          </cell>
          <cell r="C1638" t="str">
            <v>Massa Acrílica</v>
          </cell>
          <cell r="D1638" t="str">
            <v>UN</v>
          </cell>
          <cell r="E1638">
            <v>0</v>
          </cell>
          <cell r="F1638">
            <v>0</v>
          </cell>
        </row>
        <row r="1639">
          <cell r="B1639">
            <v>1001647</v>
          </cell>
          <cell r="C1639" t="str">
            <v>Massa Ades.Br 0,5Kg</v>
          </cell>
          <cell r="D1639" t="str">
            <v>UN</v>
          </cell>
          <cell r="E1639">
            <v>0</v>
          </cell>
          <cell r="F1639">
            <v>0</v>
          </cell>
        </row>
        <row r="1640">
          <cell r="B1640">
            <v>1001648</v>
          </cell>
          <cell r="C1640" t="str">
            <v>Massa Ades.Br 0,8Kg</v>
          </cell>
          <cell r="D1640" t="str">
            <v>UN</v>
          </cell>
          <cell r="E1640">
            <v>0</v>
          </cell>
          <cell r="F1640">
            <v>0</v>
          </cell>
        </row>
        <row r="1641">
          <cell r="B1641">
            <v>1001649</v>
          </cell>
          <cell r="C1641" t="str">
            <v>Massa Ades.Br 1Kg</v>
          </cell>
          <cell r="D1641" t="str">
            <v>UN</v>
          </cell>
          <cell r="E1641">
            <v>0</v>
          </cell>
          <cell r="F1641">
            <v>0</v>
          </cell>
        </row>
        <row r="1642">
          <cell r="B1642">
            <v>1001650</v>
          </cell>
          <cell r="C1642" t="str">
            <v>Massa Ades.Cz 0,5Kg</v>
          </cell>
          <cell r="D1642" t="str">
            <v>UN</v>
          </cell>
          <cell r="E1642">
            <v>0</v>
          </cell>
          <cell r="F1642">
            <v>0</v>
          </cell>
        </row>
        <row r="1643">
          <cell r="B1643">
            <v>1001651</v>
          </cell>
          <cell r="C1643" t="str">
            <v>Massa Ades.Cz 0,8Kg</v>
          </cell>
          <cell r="D1643" t="str">
            <v>UN</v>
          </cell>
          <cell r="E1643">
            <v>0</v>
          </cell>
          <cell r="F1643">
            <v>0</v>
          </cell>
        </row>
        <row r="1644">
          <cell r="B1644">
            <v>1001652</v>
          </cell>
          <cell r="C1644" t="str">
            <v>Massa Ades.Cz 1Kg</v>
          </cell>
          <cell r="D1644" t="str">
            <v>UN</v>
          </cell>
          <cell r="E1644">
            <v>0</v>
          </cell>
          <cell r="F1644">
            <v>0</v>
          </cell>
        </row>
        <row r="1645">
          <cell r="B1645">
            <v>1001653</v>
          </cell>
          <cell r="C1645" t="str">
            <v>Massa Ades.Trav.0,5Kg</v>
          </cell>
          <cell r="D1645" t="str">
            <v>UN</v>
          </cell>
          <cell r="E1645">
            <v>0</v>
          </cell>
          <cell r="F1645">
            <v>0</v>
          </cell>
        </row>
        <row r="1646">
          <cell r="B1646">
            <v>1001654</v>
          </cell>
          <cell r="C1646" t="str">
            <v>Massa Ades.Trav.0,8Kg</v>
          </cell>
          <cell r="D1646" t="str">
            <v>UN</v>
          </cell>
          <cell r="E1646">
            <v>0</v>
          </cell>
          <cell r="F1646">
            <v>0</v>
          </cell>
        </row>
        <row r="1647">
          <cell r="B1647">
            <v>1001655</v>
          </cell>
          <cell r="C1647" t="str">
            <v>Massa Ades.Trav.1Kg</v>
          </cell>
          <cell r="D1647" t="str">
            <v>UN</v>
          </cell>
          <cell r="E1647">
            <v>0</v>
          </cell>
          <cell r="F1647">
            <v>0</v>
          </cell>
        </row>
        <row r="1648">
          <cell r="B1648">
            <v>1001656</v>
          </cell>
          <cell r="C1648" t="str">
            <v>Massa Asfált C/20Kg</v>
          </cell>
          <cell r="D1648" t="str">
            <v>UN</v>
          </cell>
          <cell r="E1648">
            <v>0</v>
          </cell>
          <cell r="F1648">
            <v>0</v>
          </cell>
        </row>
        <row r="1649">
          <cell r="B1649">
            <v>1001657</v>
          </cell>
          <cell r="C1649" t="str">
            <v>Massa Asfált C/4Kg</v>
          </cell>
          <cell r="D1649" t="str">
            <v>UN</v>
          </cell>
          <cell r="E1649">
            <v>0</v>
          </cell>
          <cell r="F1649">
            <v>0</v>
          </cell>
        </row>
        <row r="1650">
          <cell r="B1650">
            <v>1001658</v>
          </cell>
          <cell r="C1650" t="str">
            <v>Massa Corrida Acrílica C/18L</v>
          </cell>
          <cell r="D1650" t="str">
            <v>UN</v>
          </cell>
          <cell r="E1650">
            <v>0</v>
          </cell>
          <cell r="F1650">
            <v>0</v>
          </cell>
        </row>
        <row r="1651">
          <cell r="B1651">
            <v>1001659</v>
          </cell>
          <cell r="C1651" t="str">
            <v>Massa Corrida Acrílica C/3,6L</v>
          </cell>
          <cell r="D1651" t="str">
            <v>UN</v>
          </cell>
          <cell r="E1651">
            <v>0</v>
          </cell>
          <cell r="F1651">
            <v>0</v>
          </cell>
        </row>
        <row r="1652">
          <cell r="B1652">
            <v>1001660</v>
          </cell>
          <cell r="C1652" t="str">
            <v>Massa Corrida Pva C/18L</v>
          </cell>
          <cell r="D1652" t="str">
            <v>UN</v>
          </cell>
          <cell r="E1652">
            <v>4.2187999999999999</v>
          </cell>
          <cell r="F1652">
            <v>0</v>
          </cell>
        </row>
        <row r="1653">
          <cell r="B1653">
            <v>1001661</v>
          </cell>
          <cell r="C1653" t="str">
            <v>Massa Corrida Pva C/3,6L</v>
          </cell>
          <cell r="D1653" t="str">
            <v>UN</v>
          </cell>
          <cell r="E1653">
            <v>0</v>
          </cell>
          <cell r="F1653">
            <v>0</v>
          </cell>
        </row>
        <row r="1654">
          <cell r="B1654">
            <v>1001662</v>
          </cell>
          <cell r="C1654" t="str">
            <v>Massa Epóxi C/100G Durepóxi-Henkel</v>
          </cell>
          <cell r="D1654" t="str">
            <v>PAK</v>
          </cell>
          <cell r="E1654">
            <v>0</v>
          </cell>
          <cell r="F1654">
            <v>0</v>
          </cell>
        </row>
        <row r="1655">
          <cell r="B1655">
            <v>1001663</v>
          </cell>
          <cell r="C1655" t="str">
            <v>Massa Plástica C/1Kg</v>
          </cell>
          <cell r="D1655" t="str">
            <v>UN</v>
          </cell>
          <cell r="E1655">
            <v>0</v>
          </cell>
          <cell r="F1655">
            <v>0</v>
          </cell>
        </row>
        <row r="1656">
          <cell r="B1656">
            <v>1001664</v>
          </cell>
          <cell r="C1656" t="str">
            <v>Massa Plástica C/400G</v>
          </cell>
          <cell r="D1656" t="str">
            <v>UN</v>
          </cell>
          <cell r="E1656">
            <v>0</v>
          </cell>
          <cell r="F1656">
            <v>0</v>
          </cell>
        </row>
        <row r="1657">
          <cell r="B1657">
            <v>1001665</v>
          </cell>
          <cell r="C1657" t="str">
            <v>Massa Zarcão Embalagem 400G</v>
          </cell>
          <cell r="D1657" t="str">
            <v>UN</v>
          </cell>
          <cell r="E1657">
            <v>0</v>
          </cell>
          <cell r="F1657">
            <v>0</v>
          </cell>
        </row>
        <row r="1658">
          <cell r="B1658">
            <v>1001666</v>
          </cell>
          <cell r="C1658" t="str">
            <v>Mastique 400G</v>
          </cell>
          <cell r="D1658" t="str">
            <v>PAK</v>
          </cell>
          <cell r="E1658">
            <v>0</v>
          </cell>
          <cell r="F1658">
            <v>0</v>
          </cell>
        </row>
        <row r="1659">
          <cell r="B1659">
            <v>1001667</v>
          </cell>
          <cell r="C1659" t="str">
            <v>Meia Saboneteira Amêndoa A38078-Deca</v>
          </cell>
          <cell r="D1659" t="str">
            <v>UN</v>
          </cell>
          <cell r="E1659">
            <v>0</v>
          </cell>
          <cell r="F1659">
            <v>0</v>
          </cell>
        </row>
        <row r="1660">
          <cell r="B1660">
            <v>1001668</v>
          </cell>
          <cell r="C1660" t="str">
            <v>Meia Saboneteira Bege Castor A38083-Deca</v>
          </cell>
          <cell r="D1660" t="str">
            <v>UN</v>
          </cell>
          <cell r="E1660">
            <v>0</v>
          </cell>
          <cell r="F1660">
            <v>0</v>
          </cell>
        </row>
        <row r="1661">
          <cell r="B1661">
            <v>1001669</v>
          </cell>
          <cell r="C1661" t="str">
            <v>Meia Saboneteira Bege Saara A38068-Deca</v>
          </cell>
          <cell r="D1661" t="str">
            <v>UN</v>
          </cell>
          <cell r="E1661">
            <v>0</v>
          </cell>
          <cell r="F1661">
            <v>0</v>
          </cell>
        </row>
        <row r="1662">
          <cell r="B1662">
            <v>1001670</v>
          </cell>
          <cell r="C1662" t="str">
            <v>Meia Saboneteira Branco Gelo A38017-Deca</v>
          </cell>
          <cell r="D1662" t="str">
            <v>UN</v>
          </cell>
          <cell r="E1662">
            <v>0</v>
          </cell>
          <cell r="F1662">
            <v>0</v>
          </cell>
        </row>
        <row r="1663">
          <cell r="B1663">
            <v>1001671</v>
          </cell>
          <cell r="C1663" t="str">
            <v>Meia Saboneteira Caramelo A38023-Deca</v>
          </cell>
          <cell r="D1663" t="str">
            <v>UN</v>
          </cell>
          <cell r="E1663">
            <v>0</v>
          </cell>
          <cell r="F1663">
            <v>0</v>
          </cell>
        </row>
        <row r="1664">
          <cell r="B1664">
            <v>1001672</v>
          </cell>
          <cell r="C1664" t="str">
            <v>Meia Saboneteira Cinza Real A38087-Deca</v>
          </cell>
          <cell r="D1664" t="str">
            <v>UN</v>
          </cell>
          <cell r="E1664">
            <v>0</v>
          </cell>
          <cell r="F1664">
            <v>0</v>
          </cell>
        </row>
        <row r="1665">
          <cell r="B1665">
            <v>1001673</v>
          </cell>
          <cell r="C1665" t="str">
            <v>Meia Saboneteira Cinza Vip A38090-Deca</v>
          </cell>
          <cell r="D1665" t="str">
            <v>UN</v>
          </cell>
          <cell r="E1665">
            <v>0</v>
          </cell>
          <cell r="F1665">
            <v>0</v>
          </cell>
        </row>
        <row r="1666">
          <cell r="B1666">
            <v>1001674</v>
          </cell>
          <cell r="C1666" t="str">
            <v>Meia Saboneteira Creme A38037-Deca</v>
          </cell>
          <cell r="D1666" t="str">
            <v>UN</v>
          </cell>
          <cell r="E1666">
            <v>0</v>
          </cell>
          <cell r="F1666">
            <v>0</v>
          </cell>
        </row>
        <row r="1667">
          <cell r="B1667">
            <v>1001675</v>
          </cell>
          <cell r="C1667" t="str">
            <v>Meia Saboneteira Rosa Floral A38089-Deca</v>
          </cell>
          <cell r="D1667" t="str">
            <v>UN</v>
          </cell>
          <cell r="E1667">
            <v>0</v>
          </cell>
          <cell r="F1667">
            <v>0</v>
          </cell>
        </row>
        <row r="1668">
          <cell r="B1668">
            <v>1001676</v>
          </cell>
          <cell r="C1668" t="str">
            <v>Meia Saboneteira Verde A38060-Deca</v>
          </cell>
          <cell r="D1668" t="str">
            <v>UN</v>
          </cell>
          <cell r="E1668">
            <v>0</v>
          </cell>
          <cell r="F1668">
            <v>0</v>
          </cell>
        </row>
        <row r="1669">
          <cell r="B1669">
            <v>1001677</v>
          </cell>
          <cell r="C1669" t="str">
            <v>Membrana P/Imp.C/18Kg</v>
          </cell>
          <cell r="D1669" t="str">
            <v>UN</v>
          </cell>
          <cell r="E1669">
            <v>0</v>
          </cell>
          <cell r="F1669">
            <v>0</v>
          </cell>
        </row>
        <row r="1670">
          <cell r="B1670">
            <v>1001678</v>
          </cell>
          <cell r="C1670" t="str">
            <v>Membrana P/Imp.C/3,6Kg</v>
          </cell>
          <cell r="D1670" t="str">
            <v>UN</v>
          </cell>
          <cell r="E1670">
            <v>0</v>
          </cell>
          <cell r="F1670">
            <v>0</v>
          </cell>
        </row>
        <row r="1671">
          <cell r="B1671">
            <v>1001679</v>
          </cell>
          <cell r="C1671" t="str">
            <v>Mictório Centro Bone Tocantins-Ideal</v>
          </cell>
          <cell r="D1671" t="str">
            <v>UN</v>
          </cell>
          <cell r="E1671">
            <v>0</v>
          </cell>
          <cell r="F1671">
            <v>0</v>
          </cell>
        </row>
        <row r="1672">
          <cell r="B1672">
            <v>1001680</v>
          </cell>
          <cell r="C1672" t="str">
            <v>Mictório Centro Branco Tocantins-Ideal</v>
          </cell>
          <cell r="D1672" t="str">
            <v>UN</v>
          </cell>
          <cell r="E1672">
            <v>0</v>
          </cell>
          <cell r="F1672">
            <v>0</v>
          </cell>
        </row>
        <row r="1673">
          <cell r="B1673">
            <v>1001681</v>
          </cell>
          <cell r="C1673" t="str">
            <v>Mictorio M71217-Deca</v>
          </cell>
          <cell r="D1673" t="str">
            <v>UN</v>
          </cell>
          <cell r="E1673">
            <v>0</v>
          </cell>
          <cell r="F1673">
            <v>0</v>
          </cell>
        </row>
        <row r="1674">
          <cell r="B1674">
            <v>1001682</v>
          </cell>
          <cell r="C1674" t="str">
            <v>Mictorio Paraná-Ideal</v>
          </cell>
          <cell r="D1674" t="str">
            <v>UN</v>
          </cell>
          <cell r="E1674">
            <v>0</v>
          </cell>
          <cell r="F1674">
            <v>0</v>
          </cell>
        </row>
        <row r="1675">
          <cell r="B1675">
            <v>1001683</v>
          </cell>
          <cell r="C1675" t="str">
            <v>Misturador P/Banho/Chuv 25060500-Docol</v>
          </cell>
          <cell r="D1675" t="str">
            <v>UN</v>
          </cell>
          <cell r="E1675">
            <v>0</v>
          </cell>
          <cell r="F1675">
            <v>0</v>
          </cell>
        </row>
        <row r="1676">
          <cell r="B1676">
            <v>1001684</v>
          </cell>
          <cell r="C1676" t="str">
            <v>Misturador P/Bidê Florale 00012906-Docol</v>
          </cell>
          <cell r="D1676" t="str">
            <v>UN</v>
          </cell>
          <cell r="E1676">
            <v>0</v>
          </cell>
          <cell r="F1676">
            <v>0</v>
          </cell>
        </row>
        <row r="1677">
          <cell r="B1677">
            <v>1001685</v>
          </cell>
          <cell r="C1677" t="str">
            <v>Misturador P/Bidê Florale-00013306-Docol</v>
          </cell>
          <cell r="D1677" t="str">
            <v>UN</v>
          </cell>
          <cell r="E1677">
            <v>0</v>
          </cell>
          <cell r="F1677">
            <v>0</v>
          </cell>
        </row>
        <row r="1678">
          <cell r="B1678">
            <v>1001686</v>
          </cell>
          <cell r="C1678" t="str">
            <v>Misturador P/Bidê Kromus-03080560-Docol</v>
          </cell>
          <cell r="D1678" t="str">
            <v>UN</v>
          </cell>
          <cell r="E1678">
            <v>0</v>
          </cell>
          <cell r="F1678">
            <v>0</v>
          </cell>
        </row>
        <row r="1679">
          <cell r="B1679">
            <v>1001687</v>
          </cell>
          <cell r="C1679" t="str">
            <v>Misturador P/Bidê Polaris-00342306 Docol</v>
          </cell>
          <cell r="D1679" t="str">
            <v>UN</v>
          </cell>
          <cell r="E1679">
            <v>0</v>
          </cell>
          <cell r="F1679">
            <v>0</v>
          </cell>
        </row>
        <row r="1680">
          <cell r="B1680">
            <v>1001688</v>
          </cell>
          <cell r="C1680" t="str">
            <v>Misturador P/Bidê Queen-00073706-Docol</v>
          </cell>
          <cell r="D1680" t="str">
            <v>UN</v>
          </cell>
          <cell r="E1680">
            <v>0</v>
          </cell>
          <cell r="F1680">
            <v>0</v>
          </cell>
        </row>
        <row r="1681">
          <cell r="B1681">
            <v>1001689</v>
          </cell>
          <cell r="C1681" t="str">
            <v>Misturador P/Chuv Base-00131700-Docol</v>
          </cell>
          <cell r="D1681" t="str">
            <v>UN</v>
          </cell>
          <cell r="E1681">
            <v>0</v>
          </cell>
          <cell r="F1681">
            <v>0</v>
          </cell>
        </row>
        <row r="1682">
          <cell r="B1682">
            <v>1001690</v>
          </cell>
          <cell r="C1682" t="str">
            <v>Misturador P/Chuv Base-00143200-Docol</v>
          </cell>
          <cell r="D1682" t="str">
            <v>UN</v>
          </cell>
          <cell r="E1682">
            <v>0</v>
          </cell>
          <cell r="F1682">
            <v>0</v>
          </cell>
        </row>
        <row r="1683">
          <cell r="B1683">
            <v>1001691</v>
          </cell>
          <cell r="C1683" t="str">
            <v>Misturador P/Chuv Base-00171700-Docol</v>
          </cell>
          <cell r="D1683" t="str">
            <v>UN</v>
          </cell>
          <cell r="E1683">
            <v>0</v>
          </cell>
          <cell r="F1683">
            <v>0</v>
          </cell>
        </row>
        <row r="1684">
          <cell r="B1684">
            <v>1001692</v>
          </cell>
          <cell r="C1684" t="str">
            <v>Misturador P/Chuv Ceralin-32121202-Ideal</v>
          </cell>
          <cell r="D1684" t="str">
            <v>UN</v>
          </cell>
          <cell r="E1684">
            <v>0</v>
          </cell>
          <cell r="F1684">
            <v>0</v>
          </cell>
        </row>
        <row r="1685">
          <cell r="B1685">
            <v>1001693</v>
          </cell>
          <cell r="C1685" t="str">
            <v>Misturador P/Chuv/Ba Base-00169300-Docol</v>
          </cell>
          <cell r="D1685" t="str">
            <v>UN</v>
          </cell>
          <cell r="E1685">
            <v>0</v>
          </cell>
          <cell r="F1685">
            <v>0</v>
          </cell>
        </row>
        <row r="1686">
          <cell r="B1686">
            <v>1001694</v>
          </cell>
          <cell r="C1686" t="str">
            <v>Misturador P/Chuv/Banh  4420-Deca</v>
          </cell>
          <cell r="D1686" t="str">
            <v>UN</v>
          </cell>
          <cell r="E1686">
            <v>0</v>
          </cell>
          <cell r="F1686">
            <v>0</v>
          </cell>
        </row>
        <row r="1687">
          <cell r="B1687">
            <v>1001695</v>
          </cell>
          <cell r="C1687" t="str">
            <v>Misturador P/Coz Áttica-00009706 Docol</v>
          </cell>
          <cell r="D1687" t="str">
            <v>UN</v>
          </cell>
          <cell r="E1687">
            <v>0</v>
          </cell>
          <cell r="F1687">
            <v>0</v>
          </cell>
        </row>
        <row r="1688">
          <cell r="B1688">
            <v>1001696</v>
          </cell>
          <cell r="C1688" t="str">
            <v>Misturador P/Coz Delicata-00232506-Docol</v>
          </cell>
          <cell r="D1688" t="str">
            <v>UN</v>
          </cell>
          <cell r="E1688">
            <v>0</v>
          </cell>
          <cell r="F1688">
            <v>0</v>
          </cell>
        </row>
        <row r="1689">
          <cell r="B1689">
            <v>1001697</v>
          </cell>
          <cell r="C1689" t="str">
            <v>Misturador P/Coz Gantique-21290106-Docol</v>
          </cell>
          <cell r="D1689" t="str">
            <v>UN</v>
          </cell>
          <cell r="E1689">
            <v>0</v>
          </cell>
          <cell r="F1689">
            <v>0</v>
          </cell>
        </row>
        <row r="1690">
          <cell r="B1690">
            <v>1001698</v>
          </cell>
          <cell r="C1690" t="str">
            <v>Misturador P/Coz Oxygen13152-9200-Franke</v>
          </cell>
          <cell r="D1690" t="str">
            <v>UN</v>
          </cell>
          <cell r="E1690">
            <v>0</v>
          </cell>
          <cell r="F1690">
            <v>0</v>
          </cell>
        </row>
        <row r="1691">
          <cell r="B1691">
            <v>1001699</v>
          </cell>
          <cell r="C1691" t="str">
            <v>Misturador P/Coz Oxygen13173-9201-Franke</v>
          </cell>
          <cell r="D1691" t="str">
            <v>UN</v>
          </cell>
          <cell r="E1691">
            <v>0</v>
          </cell>
          <cell r="F1691">
            <v>0</v>
          </cell>
        </row>
        <row r="1692">
          <cell r="B1692">
            <v>1001700</v>
          </cell>
          <cell r="C1692" t="str">
            <v>Misturador P/Coz Oxygen13193-9203-Franke</v>
          </cell>
          <cell r="D1692" t="str">
            <v>UN</v>
          </cell>
          <cell r="E1692">
            <v>0</v>
          </cell>
          <cell r="F1692">
            <v>0</v>
          </cell>
        </row>
        <row r="1693">
          <cell r="B1693">
            <v>1001701</v>
          </cell>
          <cell r="C1693" t="str">
            <v>Misturador P/Coz Oxygen13197-9204-Franke</v>
          </cell>
          <cell r="D1693" t="str">
            <v>UN</v>
          </cell>
          <cell r="E1693">
            <v>0</v>
          </cell>
          <cell r="F1693">
            <v>0</v>
          </cell>
        </row>
        <row r="1694">
          <cell r="B1694">
            <v>1001702</v>
          </cell>
          <cell r="C1694" t="str">
            <v>Misturador P/Coz Oxygenht903-9205-Franke</v>
          </cell>
          <cell r="D1694" t="str">
            <v>UN</v>
          </cell>
          <cell r="E1694">
            <v>0</v>
          </cell>
          <cell r="F1694">
            <v>0</v>
          </cell>
        </row>
        <row r="1695">
          <cell r="B1695">
            <v>1001703</v>
          </cell>
          <cell r="C1695" t="str">
            <v>Misturador P/Coz Tower-54290106-Docol</v>
          </cell>
          <cell r="D1695" t="str">
            <v>UN</v>
          </cell>
          <cell r="E1695">
            <v>0</v>
          </cell>
          <cell r="F1695">
            <v>0</v>
          </cell>
        </row>
        <row r="1696">
          <cell r="B1696">
            <v>1001704</v>
          </cell>
          <cell r="C1696" t="str">
            <v>Misturador P/Lav Ceralin-32121002-Ideal</v>
          </cell>
          <cell r="D1696" t="str">
            <v>UN</v>
          </cell>
          <cell r="E1696">
            <v>0</v>
          </cell>
          <cell r="F1696">
            <v>0</v>
          </cell>
        </row>
        <row r="1697">
          <cell r="B1697">
            <v>1001705</v>
          </cell>
          <cell r="C1697" t="str">
            <v>Misturador P/Lav Chamonix-06010058-Docol</v>
          </cell>
          <cell r="D1697" t="str">
            <v>UN</v>
          </cell>
          <cell r="E1697">
            <v>0</v>
          </cell>
          <cell r="F1697">
            <v>0</v>
          </cell>
        </row>
        <row r="1698">
          <cell r="B1698">
            <v>1001706</v>
          </cell>
          <cell r="C1698" t="str">
            <v>Misturador P/Lav Delicata-00108706-Docol</v>
          </cell>
          <cell r="D1698" t="str">
            <v>UN</v>
          </cell>
          <cell r="E1698">
            <v>0</v>
          </cell>
          <cell r="F1698">
            <v>0</v>
          </cell>
        </row>
        <row r="1699">
          <cell r="B1699">
            <v>1001707</v>
          </cell>
          <cell r="C1699" t="str">
            <v>Misturador P/Lav Ksilver-0510560-Docol</v>
          </cell>
          <cell r="D1699" t="str">
            <v>UN</v>
          </cell>
          <cell r="E1699">
            <v>0</v>
          </cell>
          <cell r="F1699">
            <v>0</v>
          </cell>
        </row>
        <row r="1700">
          <cell r="B1700">
            <v>1001708</v>
          </cell>
          <cell r="C1700" t="str">
            <v>Misturador P/Lav Queen-00073606-Docol</v>
          </cell>
          <cell r="D1700" t="str">
            <v>UN</v>
          </cell>
          <cell r="E1700">
            <v>0</v>
          </cell>
          <cell r="F1700">
            <v>0</v>
          </cell>
        </row>
        <row r="1701">
          <cell r="B1701">
            <v>1001709</v>
          </cell>
          <cell r="C1701" t="str">
            <v>Misturador P/Lav Queen-00339206-Docol</v>
          </cell>
          <cell r="D1701" t="str">
            <v>UN</v>
          </cell>
          <cell r="E1701">
            <v>0</v>
          </cell>
          <cell r="F1701">
            <v>0</v>
          </cell>
        </row>
        <row r="1702">
          <cell r="B1702">
            <v>1001710</v>
          </cell>
          <cell r="C1702" t="str">
            <v>Misturador P/Lav Syrius-00181306-Docol</v>
          </cell>
          <cell r="D1702" t="str">
            <v>UN</v>
          </cell>
          <cell r="E1702">
            <v>0</v>
          </cell>
          <cell r="F1702">
            <v>0</v>
          </cell>
        </row>
        <row r="1703">
          <cell r="B1703">
            <v>1001711</v>
          </cell>
          <cell r="C1703" t="str">
            <v>Misturador P/Lav Syrius-173606-Docol</v>
          </cell>
          <cell r="D1703" t="str">
            <v>UN</v>
          </cell>
          <cell r="E1703">
            <v>0</v>
          </cell>
          <cell r="F1703">
            <v>0</v>
          </cell>
        </row>
        <row r="1704">
          <cell r="B1704">
            <v>1001712</v>
          </cell>
          <cell r="C1704" t="str">
            <v>Misturador P/Pia 16767-09198-Franke</v>
          </cell>
          <cell r="D1704" t="str">
            <v>UN</v>
          </cell>
          <cell r="E1704">
            <v>0</v>
          </cell>
          <cell r="F1704">
            <v>0</v>
          </cell>
        </row>
        <row r="1705">
          <cell r="B1705">
            <v>1001713</v>
          </cell>
          <cell r="C1705" t="str">
            <v>Misturador P/Pia 16789-09199-Franke</v>
          </cell>
          <cell r="D1705" t="str">
            <v>UN</v>
          </cell>
          <cell r="E1705">
            <v>0</v>
          </cell>
          <cell r="F1705">
            <v>0</v>
          </cell>
        </row>
        <row r="1706">
          <cell r="B1706">
            <v>1001714</v>
          </cell>
          <cell r="C1706" t="str">
            <v>Mourão De Eucalipto 2,80X0,20M</v>
          </cell>
          <cell r="D1706" t="str">
            <v>UN</v>
          </cell>
          <cell r="E1706">
            <v>0</v>
          </cell>
          <cell r="F1706">
            <v>0</v>
          </cell>
        </row>
        <row r="1707">
          <cell r="B1707">
            <v>1001715</v>
          </cell>
          <cell r="C1707" t="str">
            <v>Nipel Paralelo Pvc Roscavel 1 1/2'</v>
          </cell>
          <cell r="D1707" t="str">
            <v>UN</v>
          </cell>
          <cell r="E1707">
            <v>0</v>
          </cell>
          <cell r="F1707">
            <v>0</v>
          </cell>
        </row>
        <row r="1708">
          <cell r="B1708">
            <v>1001716</v>
          </cell>
          <cell r="C1708" t="str">
            <v>Nipel Paralelo Pvc Roscavel 1 1/4'</v>
          </cell>
          <cell r="D1708" t="str">
            <v>UN</v>
          </cell>
          <cell r="E1708">
            <v>0</v>
          </cell>
          <cell r="F1708">
            <v>0</v>
          </cell>
        </row>
        <row r="1709">
          <cell r="B1709">
            <v>1001717</v>
          </cell>
          <cell r="C1709" t="str">
            <v>Nipel Paralelo Pvc Roscavel 1'</v>
          </cell>
          <cell r="D1709" t="str">
            <v>UN</v>
          </cell>
          <cell r="E1709">
            <v>0</v>
          </cell>
          <cell r="F1709">
            <v>0</v>
          </cell>
        </row>
        <row r="1710">
          <cell r="B1710">
            <v>1001718</v>
          </cell>
          <cell r="C1710" t="str">
            <v>Nipel Paralelo Pvc Roscavel 1/2'</v>
          </cell>
          <cell r="D1710" t="str">
            <v>UN</v>
          </cell>
          <cell r="E1710">
            <v>0</v>
          </cell>
          <cell r="F1710">
            <v>0</v>
          </cell>
        </row>
        <row r="1711">
          <cell r="B1711">
            <v>1001719</v>
          </cell>
          <cell r="C1711" t="str">
            <v>Nipel Paralelo Pvc Roscavel 2 1/2'</v>
          </cell>
          <cell r="D1711" t="str">
            <v>UN</v>
          </cell>
          <cell r="E1711">
            <v>0</v>
          </cell>
          <cell r="F1711">
            <v>0</v>
          </cell>
        </row>
        <row r="1712">
          <cell r="B1712">
            <v>1001720</v>
          </cell>
          <cell r="C1712" t="str">
            <v>Nipel Paralelo Pvc Roscavel 2'</v>
          </cell>
          <cell r="D1712" t="str">
            <v>UN</v>
          </cell>
          <cell r="E1712">
            <v>0</v>
          </cell>
          <cell r="F1712">
            <v>0</v>
          </cell>
        </row>
        <row r="1713">
          <cell r="B1713">
            <v>1001721</v>
          </cell>
          <cell r="C1713" t="str">
            <v>Nipel Paralelo Pvc Roscavel 3'</v>
          </cell>
          <cell r="D1713" t="str">
            <v>UN</v>
          </cell>
          <cell r="E1713">
            <v>0</v>
          </cell>
          <cell r="F1713">
            <v>0</v>
          </cell>
        </row>
        <row r="1714">
          <cell r="B1714">
            <v>1001722</v>
          </cell>
          <cell r="C1714" t="str">
            <v>Nipel Paralelo Pvc Roscavel 3/4'</v>
          </cell>
          <cell r="D1714" t="str">
            <v>UN</v>
          </cell>
          <cell r="E1714">
            <v>0</v>
          </cell>
          <cell r="F1714">
            <v>0</v>
          </cell>
        </row>
        <row r="1715">
          <cell r="B1715">
            <v>1001723</v>
          </cell>
          <cell r="C1715" t="str">
            <v>Nipel Paralelo Pvc Roscavel 4'</v>
          </cell>
          <cell r="D1715" t="str">
            <v>UN</v>
          </cell>
          <cell r="E1715">
            <v>0</v>
          </cell>
          <cell r="F1715">
            <v>0</v>
          </cell>
        </row>
        <row r="1716">
          <cell r="B1716">
            <v>1001724</v>
          </cell>
          <cell r="C1716" t="str">
            <v>Niple Ferro Galvanizado 1 1/4</v>
          </cell>
          <cell r="D1716" t="str">
            <v>UN</v>
          </cell>
          <cell r="E1716">
            <v>0</v>
          </cell>
          <cell r="F1716">
            <v>0</v>
          </cell>
        </row>
        <row r="1717">
          <cell r="B1717">
            <v>1001725</v>
          </cell>
          <cell r="C1717" t="str">
            <v>Niple Ferro Galvanizado 2 1/2</v>
          </cell>
          <cell r="D1717" t="str">
            <v>UN</v>
          </cell>
          <cell r="E1717">
            <v>0</v>
          </cell>
          <cell r="F1717">
            <v>0</v>
          </cell>
        </row>
        <row r="1718">
          <cell r="B1718">
            <v>1001726</v>
          </cell>
          <cell r="C1718" t="str">
            <v>Niple Ferro Galvanizado 2</v>
          </cell>
          <cell r="D1718" t="str">
            <v>UN</v>
          </cell>
          <cell r="E1718">
            <v>0</v>
          </cell>
          <cell r="F1718">
            <v>0</v>
          </cell>
        </row>
        <row r="1719">
          <cell r="B1719">
            <v>1001727</v>
          </cell>
          <cell r="C1719" t="str">
            <v>Niple Ferro Galvanizado 3</v>
          </cell>
          <cell r="D1719" t="str">
            <v>UN</v>
          </cell>
          <cell r="E1719">
            <v>0</v>
          </cell>
          <cell r="F1719">
            <v>0</v>
          </cell>
        </row>
        <row r="1720">
          <cell r="B1720">
            <v>1001728</v>
          </cell>
          <cell r="C1720" t="str">
            <v>Laser Rotatório Pr 25 233855-Hilti</v>
          </cell>
          <cell r="D1720" t="str">
            <v>UN</v>
          </cell>
          <cell r="E1720">
            <v>0</v>
          </cell>
          <cell r="F1720">
            <v>0</v>
          </cell>
        </row>
        <row r="1721">
          <cell r="B1721">
            <v>1001729</v>
          </cell>
          <cell r="C1721" t="str">
            <v>Nível Bolha Alum.2 Bolhas</v>
          </cell>
          <cell r="D1721" t="str">
            <v>UN</v>
          </cell>
          <cell r="E1721">
            <v>0</v>
          </cell>
          <cell r="F1721">
            <v>0</v>
          </cell>
        </row>
        <row r="1722">
          <cell r="B1722">
            <v>1001730</v>
          </cell>
          <cell r="C1722" t="str">
            <v>Pallet Madeira 1,35X1,35M Espessura 21Cm</v>
          </cell>
          <cell r="D1722" t="str">
            <v>UN</v>
          </cell>
          <cell r="E1722">
            <v>0</v>
          </cell>
          <cell r="F1722">
            <v>0</v>
          </cell>
        </row>
        <row r="1723">
          <cell r="B1723">
            <v>1001731</v>
          </cell>
          <cell r="C1723" t="str">
            <v>Papel Kraft Bobina 60Cmx200M Cinza</v>
          </cell>
          <cell r="D1723" t="str">
            <v>UN</v>
          </cell>
          <cell r="E1723">
            <v>0</v>
          </cell>
          <cell r="F1723">
            <v>0</v>
          </cell>
        </row>
        <row r="1724">
          <cell r="B1724">
            <v>1001732</v>
          </cell>
          <cell r="C1724" t="str">
            <v>Papel Ondulado Rolo De 1,3X50Mts</v>
          </cell>
          <cell r="D1724" t="str">
            <v>UN</v>
          </cell>
          <cell r="E1724">
            <v>0</v>
          </cell>
          <cell r="F1724">
            <v>0</v>
          </cell>
        </row>
        <row r="1725">
          <cell r="B1725">
            <v>1001733</v>
          </cell>
          <cell r="C1725" t="str">
            <v>Papeleira Amêndoa A48078-Deca</v>
          </cell>
          <cell r="D1725" t="str">
            <v>UN</v>
          </cell>
          <cell r="E1725">
            <v>0</v>
          </cell>
          <cell r="F1725">
            <v>0</v>
          </cell>
        </row>
        <row r="1726">
          <cell r="B1726">
            <v>1001734</v>
          </cell>
          <cell r="C1726" t="str">
            <v>Papeleira Bege Castor A48068-Deca</v>
          </cell>
          <cell r="D1726" t="str">
            <v>UN</v>
          </cell>
          <cell r="E1726">
            <v>0</v>
          </cell>
          <cell r="F1726">
            <v>0</v>
          </cell>
        </row>
        <row r="1727">
          <cell r="B1727">
            <v>1001735</v>
          </cell>
          <cell r="C1727" t="str">
            <v>Papeleira Branco Gelo A48017-Deca</v>
          </cell>
          <cell r="D1727" t="str">
            <v>UN</v>
          </cell>
          <cell r="E1727">
            <v>0</v>
          </cell>
          <cell r="F1727">
            <v>0</v>
          </cell>
        </row>
        <row r="1728">
          <cell r="B1728">
            <v>1001736</v>
          </cell>
          <cell r="C1728" t="str">
            <v>Papeleira Caramelo A48023-Deca</v>
          </cell>
          <cell r="D1728" t="str">
            <v>UN</v>
          </cell>
          <cell r="E1728">
            <v>0</v>
          </cell>
          <cell r="F1728">
            <v>0</v>
          </cell>
        </row>
        <row r="1729">
          <cell r="B1729">
            <v>1001737</v>
          </cell>
          <cell r="C1729" t="str">
            <v>Papeleira Cinza Real A48087-Deca</v>
          </cell>
          <cell r="D1729" t="str">
            <v>UN</v>
          </cell>
          <cell r="E1729">
            <v>0</v>
          </cell>
          <cell r="F1729">
            <v>0</v>
          </cell>
        </row>
        <row r="1730">
          <cell r="B1730">
            <v>1001738</v>
          </cell>
          <cell r="C1730" t="str">
            <v>Papeleira Cinza Vip A48090-Deca</v>
          </cell>
          <cell r="D1730" t="str">
            <v>UN</v>
          </cell>
          <cell r="E1730">
            <v>0</v>
          </cell>
          <cell r="F1730">
            <v>0</v>
          </cell>
        </row>
        <row r="1731">
          <cell r="B1731">
            <v>1001739</v>
          </cell>
          <cell r="C1731" t="str">
            <v>Papeleira Creme A48037-Deca</v>
          </cell>
          <cell r="D1731" t="str">
            <v>UN</v>
          </cell>
          <cell r="E1731">
            <v>0</v>
          </cell>
          <cell r="F1731">
            <v>0</v>
          </cell>
        </row>
        <row r="1732">
          <cell r="B1732">
            <v>1001740</v>
          </cell>
          <cell r="C1732" t="str">
            <v>Papeleira Rosa Floral A48089-Deca</v>
          </cell>
          <cell r="D1732" t="str">
            <v>UN</v>
          </cell>
          <cell r="E1732">
            <v>0</v>
          </cell>
          <cell r="F1732">
            <v>0</v>
          </cell>
        </row>
        <row r="1733">
          <cell r="B1733">
            <v>1001741</v>
          </cell>
          <cell r="C1733" t="str">
            <v>Papeleira Sobr Aço Latão 114Rsl-Moldenox</v>
          </cell>
          <cell r="D1733" t="str">
            <v>UN</v>
          </cell>
          <cell r="E1733">
            <v>0</v>
          </cell>
          <cell r="F1733">
            <v>0</v>
          </cell>
        </row>
        <row r="1734">
          <cell r="B1734">
            <v>1001742</v>
          </cell>
          <cell r="C1734" t="str">
            <v>Papeleira Sobr Aço Latão 14V-Moldenox</v>
          </cell>
          <cell r="D1734" t="str">
            <v>UN</v>
          </cell>
          <cell r="E1734">
            <v>0</v>
          </cell>
          <cell r="F1734">
            <v>0</v>
          </cell>
        </row>
        <row r="1735">
          <cell r="B1735">
            <v>1001743</v>
          </cell>
          <cell r="C1735" t="str">
            <v>Papeleira Verde A48060-Deca</v>
          </cell>
          <cell r="D1735" t="str">
            <v>UN</v>
          </cell>
          <cell r="E1735">
            <v>0</v>
          </cell>
          <cell r="F1735">
            <v>0</v>
          </cell>
        </row>
        <row r="1736">
          <cell r="B1736">
            <v>1001744</v>
          </cell>
          <cell r="C1736" t="str">
            <v>Parafuso 100Mm Pp100Ca-Clodal</v>
          </cell>
          <cell r="D1736" t="str">
            <v>UN</v>
          </cell>
          <cell r="E1736">
            <v>0</v>
          </cell>
          <cell r="F1736">
            <v>0</v>
          </cell>
        </row>
        <row r="1737">
          <cell r="B1737">
            <v>1001745</v>
          </cell>
          <cell r="C1737" t="str">
            <v>Parafuso 100X10Mm Vpf980Cwu-Esteves</v>
          </cell>
          <cell r="D1737" t="str">
            <v>UN</v>
          </cell>
          <cell r="E1737">
            <v>0</v>
          </cell>
          <cell r="F1737">
            <v>0</v>
          </cell>
        </row>
        <row r="1738">
          <cell r="B1738">
            <v>1001746</v>
          </cell>
          <cell r="C1738" t="str">
            <v>Parafuso 100X10Mm Vpf982Cwu-Esteves</v>
          </cell>
          <cell r="D1738" t="str">
            <v>UN</v>
          </cell>
          <cell r="E1738">
            <v>0</v>
          </cell>
          <cell r="F1738">
            <v>0</v>
          </cell>
        </row>
        <row r="1739">
          <cell r="B1739">
            <v>1001747</v>
          </cell>
          <cell r="C1739" t="str">
            <v>Parafuso 120X10Mm Vpf950Cwu-Esteves</v>
          </cell>
          <cell r="D1739" t="str">
            <v>UN</v>
          </cell>
          <cell r="E1739">
            <v>0</v>
          </cell>
          <cell r="F1739">
            <v>0</v>
          </cell>
        </row>
        <row r="1740">
          <cell r="B1740">
            <v>1001748</v>
          </cell>
          <cell r="C1740" t="str">
            <v>Parafuso 7/8X7Pol Latão Galv La Fonte</v>
          </cell>
          <cell r="D1740" t="str">
            <v>UN</v>
          </cell>
          <cell r="E1740">
            <v>0</v>
          </cell>
          <cell r="F1740">
            <v>0</v>
          </cell>
        </row>
        <row r="1741">
          <cell r="B1741">
            <v>1001749</v>
          </cell>
          <cell r="C1741" t="str">
            <v>Parafuso 7/8X7Pol Ferro Galv La Fonte</v>
          </cell>
          <cell r="D1741" t="str">
            <v>UN</v>
          </cell>
          <cell r="E1741">
            <v>0</v>
          </cell>
          <cell r="F1741">
            <v>0</v>
          </cell>
        </row>
        <row r="1742">
          <cell r="B1742">
            <v>1001755</v>
          </cell>
          <cell r="C1742" t="str">
            <v>Parafuso 70Mm Pp70Ca-Clodal</v>
          </cell>
          <cell r="D1742" t="str">
            <v>UN</v>
          </cell>
          <cell r="E1742">
            <v>0</v>
          </cell>
          <cell r="F1742">
            <v>0</v>
          </cell>
        </row>
        <row r="1743">
          <cell r="B1743">
            <v>1001756</v>
          </cell>
          <cell r="C1743" t="str">
            <v>Parafuso 80Mm Pp80Ca-Clodal</v>
          </cell>
          <cell r="D1743" t="str">
            <v>UN</v>
          </cell>
          <cell r="E1743">
            <v>0</v>
          </cell>
          <cell r="F1743">
            <v>0</v>
          </cell>
        </row>
        <row r="1744">
          <cell r="B1744">
            <v>1001757</v>
          </cell>
          <cell r="C1744" t="str">
            <v>Parafuso 85X10Mm Vpl974Cwu-Esteves</v>
          </cell>
          <cell r="D1744" t="str">
            <v>UN</v>
          </cell>
          <cell r="E1744">
            <v>0</v>
          </cell>
          <cell r="F1744">
            <v>0</v>
          </cell>
        </row>
        <row r="1745">
          <cell r="B1745">
            <v>1001758</v>
          </cell>
          <cell r="C1745" t="str">
            <v>Parafuso 85X10Mm Vpl974Dwg-Esteves</v>
          </cell>
          <cell r="D1745" t="str">
            <v>UN</v>
          </cell>
          <cell r="E1745">
            <v>0</v>
          </cell>
          <cell r="F1745">
            <v>0</v>
          </cell>
        </row>
        <row r="1746">
          <cell r="B1746">
            <v>1001759</v>
          </cell>
          <cell r="C1746" t="str">
            <v>Parafuso 85X8Mm Vpl967Cwu-Esteves</v>
          </cell>
          <cell r="D1746" t="str">
            <v>UN</v>
          </cell>
          <cell r="E1746">
            <v>0</v>
          </cell>
          <cell r="F1746">
            <v>0</v>
          </cell>
        </row>
        <row r="1747">
          <cell r="B1747">
            <v>1001760</v>
          </cell>
          <cell r="C1747" t="str">
            <v>Parafuso 90Mm Pp90Ca-Clodal</v>
          </cell>
          <cell r="D1747" t="str">
            <v>UN</v>
          </cell>
          <cell r="E1747">
            <v>0</v>
          </cell>
          <cell r="F1747">
            <v>0</v>
          </cell>
        </row>
        <row r="1748">
          <cell r="B1748">
            <v>1001761</v>
          </cell>
          <cell r="C1748" t="str">
            <v>Pastilha Azul Itaparica Nr111-Ngk</v>
          </cell>
          <cell r="D1748" t="str">
            <v>M2</v>
          </cell>
          <cell r="E1748">
            <v>0</v>
          </cell>
          <cell r="F1748">
            <v>0</v>
          </cell>
        </row>
        <row r="1749">
          <cell r="B1749">
            <v>1001762</v>
          </cell>
          <cell r="C1749" t="str">
            <v>Pastilha Azul Torres Nr113-Ngk</v>
          </cell>
          <cell r="D1749" t="str">
            <v>M2</v>
          </cell>
          <cell r="E1749">
            <v>0</v>
          </cell>
          <cell r="F1749">
            <v>0</v>
          </cell>
        </row>
        <row r="1750">
          <cell r="B1750">
            <v>1001763</v>
          </cell>
          <cell r="C1750" t="str">
            <v>Pedra Britada Número 0</v>
          </cell>
          <cell r="D1750" t="str">
            <v>M3</v>
          </cell>
          <cell r="E1750">
            <v>0</v>
          </cell>
          <cell r="F1750">
            <v>0</v>
          </cell>
        </row>
        <row r="1751">
          <cell r="B1751">
            <v>3001585</v>
          </cell>
          <cell r="C1751" t="str">
            <v>Exec.Da Estação Tratamento De Esgoto</v>
          </cell>
          <cell r="D1751" t="str">
            <v>UN</v>
          </cell>
          <cell r="E1751">
            <v>689655.17241379316</v>
          </cell>
          <cell r="F1751">
            <v>1</v>
          </cell>
        </row>
        <row r="1752">
          <cell r="B1752">
            <v>1001765</v>
          </cell>
          <cell r="C1752" t="str">
            <v>Pedra Britada Número 2</v>
          </cell>
          <cell r="D1752" t="str">
            <v>M3</v>
          </cell>
          <cell r="E1752">
            <v>52.68</v>
          </cell>
          <cell r="F1752">
            <v>0</v>
          </cell>
        </row>
        <row r="1753">
          <cell r="B1753">
            <v>1001766</v>
          </cell>
          <cell r="C1753" t="str">
            <v>Pedra Britada Número 3</v>
          </cell>
          <cell r="D1753" t="str">
            <v>M3</v>
          </cell>
          <cell r="E1753">
            <v>54.176600000000001</v>
          </cell>
          <cell r="F1753">
            <v>0</v>
          </cell>
        </row>
        <row r="1754">
          <cell r="B1754">
            <v>1001767</v>
          </cell>
          <cell r="C1754" t="str">
            <v>Pedrisco Limpo</v>
          </cell>
          <cell r="D1754" t="str">
            <v>M3</v>
          </cell>
          <cell r="E1754">
            <v>0</v>
          </cell>
          <cell r="F1754">
            <v>0</v>
          </cell>
        </row>
        <row r="1755">
          <cell r="B1755">
            <v>1001768</v>
          </cell>
          <cell r="C1755" t="str">
            <v>Pedrisco Misto</v>
          </cell>
          <cell r="D1755" t="str">
            <v>M3</v>
          </cell>
          <cell r="E1755">
            <v>0</v>
          </cell>
          <cell r="F1755">
            <v>0</v>
          </cell>
        </row>
        <row r="1756">
          <cell r="B1756">
            <v>1001769</v>
          </cell>
          <cell r="C1756" t="str">
            <v>Pino Aço Rosca 20Mm Haste 30Mm Walsywa</v>
          </cell>
          <cell r="D1756" t="str">
            <v>KI</v>
          </cell>
          <cell r="E1756">
            <v>0</v>
          </cell>
          <cell r="F1756">
            <v>0</v>
          </cell>
        </row>
        <row r="1757">
          <cell r="B1757">
            <v>1001770</v>
          </cell>
          <cell r="C1757" t="str">
            <v>Pino P/Concreto Aço 1/4Polx25Mm Walsywa</v>
          </cell>
          <cell r="D1757" t="str">
            <v>KI</v>
          </cell>
          <cell r="E1757">
            <v>0</v>
          </cell>
          <cell r="F1757">
            <v>0</v>
          </cell>
        </row>
        <row r="1758">
          <cell r="B1758">
            <v>1001771</v>
          </cell>
          <cell r="C1758" t="str">
            <v>Pino X-Cs 22 P8 S16 C/100 3122352-Hilti</v>
          </cell>
          <cell r="D1758" t="str">
            <v>KI</v>
          </cell>
          <cell r="E1758">
            <v>0</v>
          </cell>
          <cell r="F1758">
            <v>0</v>
          </cell>
        </row>
        <row r="1759">
          <cell r="B1759">
            <v>1001772</v>
          </cell>
          <cell r="C1759" t="str">
            <v>Pino X-Cs 22 Ccl C/1000 3122187-Hilti</v>
          </cell>
          <cell r="D1759" t="str">
            <v>KI</v>
          </cell>
          <cell r="E1759">
            <v>0</v>
          </cell>
          <cell r="F1759">
            <v>0</v>
          </cell>
        </row>
        <row r="1760">
          <cell r="B1760">
            <v>1001773</v>
          </cell>
          <cell r="C1760" t="str">
            <v>Pino X-Cs 27 P8 S23 C/100 3129502-Hilti</v>
          </cell>
          <cell r="D1760" t="str">
            <v>KI</v>
          </cell>
          <cell r="E1760">
            <v>0</v>
          </cell>
          <cell r="F1760">
            <v>0</v>
          </cell>
        </row>
        <row r="1761">
          <cell r="B1761">
            <v>1001774</v>
          </cell>
          <cell r="C1761" t="str">
            <v>Pino X-Cs 27 P8 C/100Peças 3447215-Hilti</v>
          </cell>
          <cell r="D1761" t="str">
            <v>KI</v>
          </cell>
          <cell r="E1761">
            <v>0</v>
          </cell>
          <cell r="F1761">
            <v>0</v>
          </cell>
        </row>
        <row r="1762">
          <cell r="B1762">
            <v>1001776</v>
          </cell>
          <cell r="C1762" t="str">
            <v>Pino X-Cs 47 P8 C/100Peças 3447216-Hilti</v>
          </cell>
          <cell r="D1762" t="str">
            <v>KI</v>
          </cell>
          <cell r="E1762">
            <v>0</v>
          </cell>
          <cell r="F1762">
            <v>0</v>
          </cell>
        </row>
        <row r="1763">
          <cell r="B1763">
            <v>1001777</v>
          </cell>
          <cell r="C1763" t="str">
            <v>Pino X-Cs 52 P8 C/1000Peças 283238-Hilti</v>
          </cell>
          <cell r="D1763" t="str">
            <v>KI</v>
          </cell>
          <cell r="E1763">
            <v>0</v>
          </cell>
          <cell r="F1763">
            <v>0</v>
          </cell>
        </row>
        <row r="1764">
          <cell r="B1764">
            <v>1001779</v>
          </cell>
          <cell r="C1764" t="str">
            <v>Pino Rosc.X-W620 22P8 C/100 306073-Hilti</v>
          </cell>
          <cell r="D1764" t="str">
            <v>KI</v>
          </cell>
          <cell r="E1764">
            <v>0</v>
          </cell>
          <cell r="F1764">
            <v>0</v>
          </cell>
        </row>
        <row r="1765">
          <cell r="B1765">
            <v>1001780</v>
          </cell>
          <cell r="C1765" t="str">
            <v>Piso De Borracha Gomaplacg45-Plurigoma</v>
          </cell>
          <cell r="D1765" t="str">
            <v>M2</v>
          </cell>
          <cell r="E1765">
            <v>0</v>
          </cell>
          <cell r="F1765">
            <v>0</v>
          </cell>
        </row>
        <row r="1766">
          <cell r="B1766">
            <v>1001781</v>
          </cell>
          <cell r="C1766" t="str">
            <v>Finca Pino Dx 36 384034-Hilti</v>
          </cell>
          <cell r="D1766" t="str">
            <v>UN</v>
          </cell>
          <cell r="E1766">
            <v>0</v>
          </cell>
          <cell r="F1766">
            <v>0</v>
          </cell>
        </row>
        <row r="1767">
          <cell r="B1767">
            <v>1001783</v>
          </cell>
          <cell r="C1767" t="str">
            <v>Placa De Isopor 100X100X2Cm</v>
          </cell>
          <cell r="D1767" t="str">
            <v>UN</v>
          </cell>
          <cell r="E1767">
            <v>0</v>
          </cell>
          <cell r="F1767">
            <v>0</v>
          </cell>
        </row>
        <row r="1768">
          <cell r="B1768">
            <v>1001784</v>
          </cell>
          <cell r="C1768" t="str">
            <v>Placa De Isopor 100X4X1Cm</v>
          </cell>
          <cell r="D1768" t="str">
            <v>UN</v>
          </cell>
          <cell r="E1768">
            <v>0</v>
          </cell>
          <cell r="F1768">
            <v>0</v>
          </cell>
        </row>
        <row r="1769">
          <cell r="B1769">
            <v>1001785</v>
          </cell>
          <cell r="C1769" t="str">
            <v>Placa De Isopor 100X50X1Cm</v>
          </cell>
          <cell r="D1769" t="str">
            <v>UN</v>
          </cell>
          <cell r="E1769">
            <v>0</v>
          </cell>
          <cell r="F1769">
            <v>0</v>
          </cell>
        </row>
        <row r="1770">
          <cell r="B1770">
            <v>1001786</v>
          </cell>
          <cell r="C1770" t="str">
            <v>Placa De Isopor 100X50X2Cm</v>
          </cell>
          <cell r="D1770" t="str">
            <v>UN</v>
          </cell>
          <cell r="E1770">
            <v>0</v>
          </cell>
          <cell r="F1770">
            <v>0</v>
          </cell>
        </row>
        <row r="1771">
          <cell r="B1771">
            <v>1001787</v>
          </cell>
          <cell r="C1771" t="str">
            <v>Placa De Isopor 100X5X1Cm</v>
          </cell>
          <cell r="D1771" t="str">
            <v>UN</v>
          </cell>
          <cell r="E1771">
            <v>0</v>
          </cell>
          <cell r="F1771">
            <v>0</v>
          </cell>
        </row>
        <row r="1772">
          <cell r="B1772">
            <v>1001788</v>
          </cell>
          <cell r="C1772" t="str">
            <v>Placa De Isopor 100X5X2Cm</v>
          </cell>
          <cell r="D1772" t="str">
            <v>UN</v>
          </cell>
          <cell r="E1772">
            <v>0</v>
          </cell>
          <cell r="F1772">
            <v>0</v>
          </cell>
        </row>
        <row r="1773">
          <cell r="B1773">
            <v>1001789</v>
          </cell>
          <cell r="C1773" t="str">
            <v>Placa De Isopor 120X100X2Cm</v>
          </cell>
          <cell r="D1773" t="str">
            <v>UN</v>
          </cell>
          <cell r="E1773">
            <v>0</v>
          </cell>
          <cell r="F1773">
            <v>0</v>
          </cell>
        </row>
        <row r="1774">
          <cell r="B1774">
            <v>1001790</v>
          </cell>
          <cell r="C1774" t="str">
            <v>Placa De Isopor 124X12X8Cm</v>
          </cell>
          <cell r="D1774" t="str">
            <v>UN</v>
          </cell>
          <cell r="E1774">
            <v>0</v>
          </cell>
          <cell r="F1774">
            <v>0</v>
          </cell>
        </row>
        <row r="1775">
          <cell r="B1775">
            <v>1001791</v>
          </cell>
          <cell r="C1775" t="str">
            <v>Placa De Isopor 12X12X10Cm</v>
          </cell>
          <cell r="D1775" t="str">
            <v>UN</v>
          </cell>
          <cell r="E1775">
            <v>0</v>
          </cell>
          <cell r="F1775">
            <v>0</v>
          </cell>
        </row>
        <row r="1776">
          <cell r="B1776">
            <v>1001792</v>
          </cell>
          <cell r="C1776" t="str">
            <v>Placa De Isopor 12X12X14Cm</v>
          </cell>
          <cell r="D1776" t="str">
            <v>UN</v>
          </cell>
          <cell r="E1776">
            <v>0</v>
          </cell>
          <cell r="F1776">
            <v>0</v>
          </cell>
        </row>
        <row r="1777">
          <cell r="B1777">
            <v>1001793</v>
          </cell>
          <cell r="C1777" t="str">
            <v>Placa De Isopor 12X12X16Cm</v>
          </cell>
          <cell r="D1777" t="str">
            <v>UN</v>
          </cell>
          <cell r="E1777">
            <v>0</v>
          </cell>
          <cell r="F1777">
            <v>0</v>
          </cell>
        </row>
        <row r="1778">
          <cell r="B1778">
            <v>1001794</v>
          </cell>
          <cell r="C1778" t="str">
            <v>Placa De Isopor 15X10X10Cm</v>
          </cell>
          <cell r="D1778" t="str">
            <v>UN</v>
          </cell>
          <cell r="E1778">
            <v>0</v>
          </cell>
          <cell r="F1778">
            <v>0</v>
          </cell>
        </row>
        <row r="1779">
          <cell r="B1779">
            <v>1001795</v>
          </cell>
          <cell r="C1779" t="str">
            <v>Placa De Isopor 20X15X15 Mm</v>
          </cell>
          <cell r="D1779" t="str">
            <v>UN</v>
          </cell>
          <cell r="E1779">
            <v>0</v>
          </cell>
          <cell r="F1779">
            <v>0</v>
          </cell>
        </row>
        <row r="1780">
          <cell r="B1780">
            <v>1001796</v>
          </cell>
          <cell r="C1780" t="str">
            <v>Placa De Isopor 61X31X10Cm</v>
          </cell>
          <cell r="D1780" t="str">
            <v>UN</v>
          </cell>
          <cell r="E1780">
            <v>0</v>
          </cell>
          <cell r="F1780">
            <v>0</v>
          </cell>
        </row>
        <row r="1781">
          <cell r="B1781">
            <v>1001797</v>
          </cell>
          <cell r="C1781" t="str">
            <v>Placa De Isopor 65X40X9Cm</v>
          </cell>
          <cell r="D1781" t="str">
            <v>UN</v>
          </cell>
          <cell r="E1781">
            <v>0</v>
          </cell>
          <cell r="F1781">
            <v>0</v>
          </cell>
        </row>
        <row r="1782">
          <cell r="B1782">
            <v>1001798</v>
          </cell>
          <cell r="C1782" t="str">
            <v>Placa De Isopor 75X12X10Cm</v>
          </cell>
          <cell r="D1782" t="str">
            <v>UN</v>
          </cell>
          <cell r="E1782">
            <v>0</v>
          </cell>
          <cell r="F1782">
            <v>0</v>
          </cell>
        </row>
        <row r="1783">
          <cell r="B1783">
            <v>1001799</v>
          </cell>
          <cell r="C1783" t="str">
            <v>Plug Pvc Roscavel 1 1/2'</v>
          </cell>
          <cell r="D1783" t="str">
            <v>UN</v>
          </cell>
          <cell r="E1783">
            <v>0</v>
          </cell>
          <cell r="F1783">
            <v>0</v>
          </cell>
        </row>
        <row r="1784">
          <cell r="B1784">
            <v>1001800</v>
          </cell>
          <cell r="C1784" t="str">
            <v>Plug Pvc Roscavel 1 1/4'</v>
          </cell>
          <cell r="D1784" t="str">
            <v>UN</v>
          </cell>
          <cell r="E1784">
            <v>0</v>
          </cell>
          <cell r="F1784">
            <v>0</v>
          </cell>
        </row>
        <row r="1785">
          <cell r="B1785">
            <v>1001801</v>
          </cell>
          <cell r="C1785" t="str">
            <v>Plug Pvc Roscavel 1'</v>
          </cell>
          <cell r="D1785" t="str">
            <v>UN</v>
          </cell>
          <cell r="E1785">
            <v>0</v>
          </cell>
          <cell r="F1785">
            <v>0</v>
          </cell>
        </row>
        <row r="1786">
          <cell r="B1786">
            <v>1001802</v>
          </cell>
          <cell r="C1786" t="str">
            <v>Plug Pvc Roscavel 1/2'</v>
          </cell>
          <cell r="D1786" t="str">
            <v>UN</v>
          </cell>
          <cell r="E1786">
            <v>0</v>
          </cell>
          <cell r="F1786">
            <v>0</v>
          </cell>
        </row>
        <row r="1787">
          <cell r="B1787">
            <v>1001803</v>
          </cell>
          <cell r="C1787" t="str">
            <v>Mat. Bloq-Plug Agua Fria Pvc 2 1/2Pol</v>
          </cell>
          <cell r="D1787" t="str">
            <v>UN</v>
          </cell>
          <cell r="E1787">
            <v>0</v>
          </cell>
          <cell r="F1787">
            <v>0</v>
          </cell>
        </row>
        <row r="1788">
          <cell r="B1788">
            <v>1001804</v>
          </cell>
          <cell r="C1788" t="str">
            <v>Plug Pvc Roscavel 2'</v>
          </cell>
          <cell r="D1788" t="str">
            <v>UN</v>
          </cell>
          <cell r="E1788">
            <v>0</v>
          </cell>
          <cell r="F1788">
            <v>0</v>
          </cell>
        </row>
        <row r="1789">
          <cell r="B1789">
            <v>1001805</v>
          </cell>
          <cell r="C1789" t="str">
            <v>Plug Pvc Roscavel 3/4'</v>
          </cell>
          <cell r="D1789" t="str">
            <v>UN</v>
          </cell>
          <cell r="E1789">
            <v>0</v>
          </cell>
          <cell r="F1789">
            <v>0</v>
          </cell>
        </row>
        <row r="1790">
          <cell r="B1790">
            <v>1001806</v>
          </cell>
          <cell r="C1790" t="str">
            <v>Mat. Bloq-Plug Agua Fria Pvc 3Pol</v>
          </cell>
          <cell r="D1790" t="str">
            <v>UN</v>
          </cell>
          <cell r="E1790">
            <v>0</v>
          </cell>
          <cell r="F1790">
            <v>0</v>
          </cell>
        </row>
        <row r="1791">
          <cell r="B1791">
            <v>1001807</v>
          </cell>
          <cell r="C1791" t="str">
            <v>Mat. Bloq-Plug Agua Fria Pvc 4Pol</v>
          </cell>
          <cell r="D1791" t="str">
            <v>UN</v>
          </cell>
          <cell r="E1791">
            <v>0</v>
          </cell>
          <cell r="F1791">
            <v>0</v>
          </cell>
        </row>
        <row r="1792">
          <cell r="B1792">
            <v>1001808</v>
          </cell>
          <cell r="C1792" t="str">
            <v>Plug Fêmea 4P 220-240V 32A</v>
          </cell>
          <cell r="D1792" t="str">
            <v>UN</v>
          </cell>
          <cell r="E1792">
            <v>0</v>
          </cell>
          <cell r="F1792">
            <v>0</v>
          </cell>
        </row>
        <row r="1793">
          <cell r="B1793">
            <v>1001809</v>
          </cell>
          <cell r="C1793" t="str">
            <v>Pó De Quartzo</v>
          </cell>
          <cell r="D1793" t="str">
            <v>BAG</v>
          </cell>
          <cell r="E1793">
            <v>0</v>
          </cell>
          <cell r="F1793">
            <v>0</v>
          </cell>
        </row>
        <row r="1794">
          <cell r="B1794">
            <v>1001810</v>
          </cell>
          <cell r="C1794" t="str">
            <v>Pontalete 3X4" De Madeira Massaranduba</v>
          </cell>
          <cell r="D1794" t="str">
            <v>M</v>
          </cell>
          <cell r="E1794">
            <v>0</v>
          </cell>
          <cell r="F1794">
            <v>0</v>
          </cell>
        </row>
        <row r="1795">
          <cell r="B1795">
            <v>1001811</v>
          </cell>
          <cell r="C1795" t="str">
            <v>Pontalete 1 1/2X3" De 1ª Aparelhado</v>
          </cell>
          <cell r="D1795" t="str">
            <v>M</v>
          </cell>
          <cell r="E1795">
            <v>0</v>
          </cell>
          <cell r="F1795">
            <v>0</v>
          </cell>
        </row>
        <row r="1796">
          <cell r="B1796">
            <v>1001812</v>
          </cell>
          <cell r="C1796" t="str">
            <v>Pontalete 3X3" De 1ª Aparelhado</v>
          </cell>
          <cell r="D1796" t="str">
            <v>M</v>
          </cell>
          <cell r="E1796">
            <v>0</v>
          </cell>
          <cell r="F1796">
            <v>0</v>
          </cell>
        </row>
        <row r="1797">
          <cell r="B1797">
            <v>1001813</v>
          </cell>
          <cell r="C1797" t="str">
            <v>Pontalete 3X3" De 1ª Bruto</v>
          </cell>
          <cell r="D1797" t="str">
            <v>M</v>
          </cell>
          <cell r="E1797">
            <v>0</v>
          </cell>
          <cell r="F1797">
            <v>0</v>
          </cell>
        </row>
        <row r="1798">
          <cell r="B1798">
            <v>1001814</v>
          </cell>
          <cell r="C1798" t="str">
            <v>1001814-Substituido Por  - 1014679</v>
          </cell>
          <cell r="D1798" t="str">
            <v>M</v>
          </cell>
          <cell r="E1798">
            <v>0</v>
          </cell>
          <cell r="F1798">
            <v>0</v>
          </cell>
        </row>
        <row r="1799">
          <cell r="B1799">
            <v>1001815</v>
          </cell>
          <cell r="C1799" t="str">
            <v>1001815-Substituido Por  - 1014678</v>
          </cell>
          <cell r="D1799" t="str">
            <v>M</v>
          </cell>
          <cell r="E1799">
            <v>0</v>
          </cell>
          <cell r="F1799">
            <v>0</v>
          </cell>
        </row>
        <row r="1800">
          <cell r="B1800">
            <v>1001816</v>
          </cell>
          <cell r="C1800" t="str">
            <v>Material Substituido Por 1001815</v>
          </cell>
          <cell r="D1800" t="str">
            <v>M</v>
          </cell>
          <cell r="E1800">
            <v>2.0099999999999998</v>
          </cell>
          <cell r="F1800">
            <v>0</v>
          </cell>
        </row>
        <row r="1801">
          <cell r="B1801">
            <v>1001817</v>
          </cell>
          <cell r="C1801" t="str">
            <v>Porcelanato 16,5X33Cm Tenno Al-Cecrisa</v>
          </cell>
          <cell r="D1801" t="str">
            <v>M</v>
          </cell>
          <cell r="E1801">
            <v>0</v>
          </cell>
          <cell r="F1801">
            <v>0</v>
          </cell>
        </row>
        <row r="1802">
          <cell r="B1802">
            <v>1001818</v>
          </cell>
          <cell r="C1802" t="str">
            <v>Porcelanato 16,5X33Cm Tenno Be-Cecrisa</v>
          </cell>
          <cell r="D1802" t="str">
            <v>M</v>
          </cell>
          <cell r="E1802">
            <v>0</v>
          </cell>
          <cell r="F1802">
            <v>0</v>
          </cell>
        </row>
        <row r="1803">
          <cell r="B1803">
            <v>1001819</v>
          </cell>
          <cell r="C1803" t="str">
            <v>Porcelanato 16,5X33Cm Tenno Wh-Cecrisa</v>
          </cell>
          <cell r="D1803" t="str">
            <v>M</v>
          </cell>
          <cell r="E1803">
            <v>0</v>
          </cell>
          <cell r="F1803">
            <v>0</v>
          </cell>
        </row>
        <row r="1804">
          <cell r="B1804">
            <v>1001820</v>
          </cell>
          <cell r="C1804" t="str">
            <v>Porcelanato 30X30Cm Diamante-Cecrisa</v>
          </cell>
          <cell r="D1804" t="str">
            <v>M2</v>
          </cell>
          <cell r="E1804">
            <v>0</v>
          </cell>
          <cell r="F1804">
            <v>0</v>
          </cell>
        </row>
        <row r="1805">
          <cell r="B1805">
            <v>1001821</v>
          </cell>
          <cell r="C1805" t="str">
            <v>Porcelanato 30X30Cm Onix Polido-Cecrisa</v>
          </cell>
          <cell r="D1805" t="str">
            <v>M2</v>
          </cell>
          <cell r="E1805">
            <v>0</v>
          </cell>
          <cell r="F1805">
            <v>0</v>
          </cell>
        </row>
        <row r="1806">
          <cell r="B1806">
            <v>1001822</v>
          </cell>
          <cell r="C1806" t="str">
            <v>Porcelanato 33X33Cm Satinato Be-Cecrisa</v>
          </cell>
          <cell r="D1806" t="str">
            <v>M2</v>
          </cell>
          <cell r="E1806">
            <v>0</v>
          </cell>
          <cell r="F1806">
            <v>0</v>
          </cell>
        </row>
        <row r="1807">
          <cell r="B1807">
            <v>1001823</v>
          </cell>
          <cell r="C1807" t="str">
            <v>Porcelanato 33X33Cm Satinato Wh-Cecrisa</v>
          </cell>
          <cell r="D1807" t="str">
            <v>M2</v>
          </cell>
          <cell r="E1807">
            <v>0</v>
          </cell>
          <cell r="F1807">
            <v>0</v>
          </cell>
        </row>
        <row r="1808">
          <cell r="B1808">
            <v>1001824</v>
          </cell>
          <cell r="C1808" t="str">
            <v>Porcelanato 33X33Cm Tempio Be-Cecrisa</v>
          </cell>
          <cell r="D1808" t="str">
            <v>M2</v>
          </cell>
          <cell r="E1808">
            <v>0</v>
          </cell>
          <cell r="F1808">
            <v>0</v>
          </cell>
        </row>
        <row r="1809">
          <cell r="B1809">
            <v>1001825</v>
          </cell>
          <cell r="C1809" t="str">
            <v>Porcelanato 33X33Cm Tempio Wh-Cecrisa</v>
          </cell>
          <cell r="D1809" t="str">
            <v>M2</v>
          </cell>
          <cell r="E1809">
            <v>0</v>
          </cell>
          <cell r="F1809">
            <v>0</v>
          </cell>
        </row>
        <row r="1810">
          <cell r="B1810">
            <v>1001826</v>
          </cell>
          <cell r="C1810" t="str">
            <v>Porcelanato 33X33Cm Tenno Al-Cecrisa</v>
          </cell>
          <cell r="D1810" t="str">
            <v>M2</v>
          </cell>
          <cell r="E1810">
            <v>0</v>
          </cell>
          <cell r="F1810">
            <v>0</v>
          </cell>
        </row>
        <row r="1811">
          <cell r="B1811">
            <v>1001827</v>
          </cell>
          <cell r="C1811" t="str">
            <v>Porcelanato 33X33Cm Tenno Be-Cecrisa</v>
          </cell>
          <cell r="D1811" t="str">
            <v>M2</v>
          </cell>
          <cell r="E1811">
            <v>0</v>
          </cell>
          <cell r="F1811">
            <v>0</v>
          </cell>
        </row>
        <row r="1812">
          <cell r="B1812">
            <v>1001828</v>
          </cell>
          <cell r="C1812" t="str">
            <v>Porcelanato 33X33Cm Tenno Wh-Cecrisa</v>
          </cell>
          <cell r="D1812" t="str">
            <v>M2</v>
          </cell>
          <cell r="E1812">
            <v>0</v>
          </cell>
          <cell r="F1812">
            <v>0</v>
          </cell>
        </row>
        <row r="1813">
          <cell r="B1813">
            <v>1001829</v>
          </cell>
          <cell r="C1813" t="str">
            <v>Porcelanato 33X33Cm Venato Gr-Cecrisa</v>
          </cell>
          <cell r="D1813" t="str">
            <v>M2</v>
          </cell>
          <cell r="E1813">
            <v>0</v>
          </cell>
          <cell r="F1813">
            <v>0</v>
          </cell>
        </row>
        <row r="1814">
          <cell r="B1814">
            <v>1001830</v>
          </cell>
          <cell r="C1814" t="str">
            <v>Porcelanato 33X33Cm Venato Wh-Cecrisa</v>
          </cell>
          <cell r="D1814" t="str">
            <v>M2</v>
          </cell>
          <cell r="E1814">
            <v>0</v>
          </cell>
          <cell r="F1814">
            <v>0</v>
          </cell>
        </row>
        <row r="1815">
          <cell r="B1815">
            <v>1001831</v>
          </cell>
          <cell r="C1815" t="str">
            <v>Porcelanato 40X40Cm Bianco Po-Cecrisa</v>
          </cell>
          <cell r="D1815" t="str">
            <v>M2</v>
          </cell>
          <cell r="E1815">
            <v>0</v>
          </cell>
          <cell r="F1815">
            <v>0</v>
          </cell>
        </row>
        <row r="1816">
          <cell r="B1816">
            <v>1001832</v>
          </cell>
          <cell r="C1816" t="str">
            <v>Porcelanato 40X40Cm Biancogpo-Cecrisa</v>
          </cell>
          <cell r="D1816" t="str">
            <v>M2</v>
          </cell>
          <cell r="E1816">
            <v>0</v>
          </cell>
          <cell r="F1816">
            <v>0</v>
          </cell>
        </row>
        <row r="1817">
          <cell r="B1817">
            <v>1001833</v>
          </cell>
          <cell r="C1817" t="str">
            <v>Porcelanato 40X40Cm Nmarchina-Cecrisa</v>
          </cell>
          <cell r="D1817" t="str">
            <v>M2</v>
          </cell>
          <cell r="E1817">
            <v>0</v>
          </cell>
          <cell r="F1817">
            <v>0</v>
          </cell>
        </row>
        <row r="1818">
          <cell r="B1818">
            <v>1001834</v>
          </cell>
          <cell r="C1818" t="str">
            <v>Porcelanato 45X45Cm Biancogpo-Cecrisa</v>
          </cell>
          <cell r="D1818" t="str">
            <v>M2</v>
          </cell>
          <cell r="E1818">
            <v>0</v>
          </cell>
          <cell r="F1818">
            <v>0</v>
          </cell>
        </row>
        <row r="1819">
          <cell r="B1819">
            <v>1001835</v>
          </cell>
          <cell r="C1819" t="str">
            <v>Porcelanato 45X45Cm Cristal-Cecrisa</v>
          </cell>
          <cell r="D1819" t="str">
            <v>M2</v>
          </cell>
          <cell r="E1819">
            <v>0</v>
          </cell>
          <cell r="F1819">
            <v>0</v>
          </cell>
        </row>
        <row r="1820">
          <cell r="B1820">
            <v>1001836</v>
          </cell>
          <cell r="C1820" t="str">
            <v>Porcelanato 45X45Cm Cvalencia-Cecrisa</v>
          </cell>
          <cell r="D1820" t="str">
            <v>M2</v>
          </cell>
          <cell r="E1820">
            <v>0</v>
          </cell>
          <cell r="F1820">
            <v>0</v>
          </cell>
        </row>
        <row r="1821">
          <cell r="B1821">
            <v>1001837</v>
          </cell>
          <cell r="C1821" t="str">
            <v>Porcelanato 45X45Cm Diamante-Cecrisa</v>
          </cell>
          <cell r="D1821" t="str">
            <v>M2</v>
          </cell>
          <cell r="E1821">
            <v>0</v>
          </cell>
          <cell r="F1821">
            <v>0</v>
          </cell>
        </row>
        <row r="1822">
          <cell r="B1822">
            <v>1001838</v>
          </cell>
          <cell r="C1822" t="str">
            <v>Porcelanato 45X45Cm Lmontemor-Cecrisa</v>
          </cell>
          <cell r="D1822" t="str">
            <v>M2</v>
          </cell>
          <cell r="E1822">
            <v>0</v>
          </cell>
          <cell r="F1822">
            <v>0</v>
          </cell>
        </row>
        <row r="1823">
          <cell r="B1823">
            <v>1001839</v>
          </cell>
          <cell r="C1823" t="str">
            <v>Porcelanato 45X45Cm Marmo Blu-Cecrisa</v>
          </cell>
          <cell r="D1823" t="str">
            <v>M2</v>
          </cell>
          <cell r="E1823">
            <v>0</v>
          </cell>
          <cell r="F1823">
            <v>0</v>
          </cell>
        </row>
        <row r="1824">
          <cell r="B1824">
            <v>1001840</v>
          </cell>
          <cell r="C1824" t="str">
            <v>Porcelanato 45X45Cm Perola-Cecrisa</v>
          </cell>
          <cell r="D1824" t="str">
            <v>M2</v>
          </cell>
          <cell r="E1824">
            <v>0</v>
          </cell>
          <cell r="F1824">
            <v>0</v>
          </cell>
        </row>
        <row r="1825">
          <cell r="B1825">
            <v>1001841</v>
          </cell>
          <cell r="C1825" t="str">
            <v>Porcelanato 45X45Cm Tempio Be-Cecrisa</v>
          </cell>
          <cell r="D1825" t="str">
            <v>M2</v>
          </cell>
          <cell r="E1825">
            <v>0</v>
          </cell>
          <cell r="F1825">
            <v>0</v>
          </cell>
        </row>
        <row r="1826">
          <cell r="B1826">
            <v>1001842</v>
          </cell>
          <cell r="C1826" t="str">
            <v>Porcelanato 45X45Cm Valencia Bg-Cecrisa</v>
          </cell>
          <cell r="D1826" t="str">
            <v>M2</v>
          </cell>
          <cell r="E1826">
            <v>0</v>
          </cell>
          <cell r="F1826">
            <v>0</v>
          </cell>
        </row>
        <row r="1827">
          <cell r="B1827">
            <v>1001843</v>
          </cell>
          <cell r="C1827" t="str">
            <v>Porta Aço 80X194Cm S/Visor St</v>
          </cell>
          <cell r="D1827" t="str">
            <v>UN</v>
          </cell>
          <cell r="E1827">
            <v>0</v>
          </cell>
          <cell r="F1827">
            <v>0</v>
          </cell>
        </row>
        <row r="1828">
          <cell r="B1828">
            <v>1001844</v>
          </cell>
          <cell r="C1828" t="str">
            <v>Porta Eucadur 60X211X3,5Cm</v>
          </cell>
          <cell r="D1828" t="str">
            <v>UN</v>
          </cell>
          <cell r="E1828">
            <v>0</v>
          </cell>
          <cell r="F1828">
            <v>0</v>
          </cell>
        </row>
        <row r="1829">
          <cell r="B1829">
            <v>1001845</v>
          </cell>
          <cell r="C1829" t="str">
            <v>Porta Eucadur 62X211X3,5Cm</v>
          </cell>
          <cell r="D1829" t="str">
            <v>UN</v>
          </cell>
          <cell r="E1829">
            <v>0</v>
          </cell>
          <cell r="F1829">
            <v>0</v>
          </cell>
        </row>
        <row r="1830">
          <cell r="B1830">
            <v>1001846</v>
          </cell>
          <cell r="C1830" t="str">
            <v>Porta Eucadur 70X211X3,5Cm</v>
          </cell>
          <cell r="D1830" t="str">
            <v>UN</v>
          </cell>
          <cell r="E1830">
            <v>0</v>
          </cell>
          <cell r="F1830">
            <v>0</v>
          </cell>
        </row>
        <row r="1831">
          <cell r="B1831">
            <v>1001847</v>
          </cell>
          <cell r="C1831" t="str">
            <v>Porta Eucadur 72X211X3,5Cm</v>
          </cell>
          <cell r="D1831" t="str">
            <v>UN</v>
          </cell>
          <cell r="E1831">
            <v>0</v>
          </cell>
          <cell r="F1831">
            <v>0</v>
          </cell>
        </row>
        <row r="1832">
          <cell r="B1832">
            <v>1001848</v>
          </cell>
          <cell r="C1832" t="str">
            <v>Porta Eucadur 80X211X3,5Cm</v>
          </cell>
          <cell r="D1832" t="str">
            <v>UN</v>
          </cell>
          <cell r="E1832">
            <v>0</v>
          </cell>
          <cell r="F1832">
            <v>0</v>
          </cell>
        </row>
        <row r="1833">
          <cell r="B1833">
            <v>1001849</v>
          </cell>
          <cell r="C1833" t="str">
            <v>Porta Eucadur 82X211X3,5Cm</v>
          </cell>
          <cell r="D1833" t="str">
            <v>UN</v>
          </cell>
          <cell r="E1833">
            <v>0</v>
          </cell>
          <cell r="F1833">
            <v>0</v>
          </cell>
        </row>
        <row r="1834">
          <cell r="B1834">
            <v>1001850</v>
          </cell>
          <cell r="C1834" t="str">
            <v>Porta Eucaplac 60X211X3,5Cm Tipo Mso</v>
          </cell>
          <cell r="D1834" t="str">
            <v>UN</v>
          </cell>
          <cell r="E1834">
            <v>0</v>
          </cell>
          <cell r="F1834">
            <v>0</v>
          </cell>
        </row>
        <row r="1835">
          <cell r="B1835">
            <v>1001851</v>
          </cell>
          <cell r="C1835" t="str">
            <v>Porta Eucaplac 62X211X3,5Cm Tipo Mso</v>
          </cell>
          <cell r="D1835" t="str">
            <v>UN</v>
          </cell>
          <cell r="E1835">
            <v>0</v>
          </cell>
          <cell r="F1835">
            <v>0</v>
          </cell>
        </row>
        <row r="1836">
          <cell r="B1836">
            <v>1001852</v>
          </cell>
          <cell r="C1836" t="str">
            <v>Porta Eucaplac 70X211X3,5Cm Tipo Mso</v>
          </cell>
          <cell r="D1836" t="str">
            <v>UN</v>
          </cell>
          <cell r="E1836">
            <v>0</v>
          </cell>
          <cell r="F1836">
            <v>0</v>
          </cell>
        </row>
        <row r="1837">
          <cell r="B1837">
            <v>1001853</v>
          </cell>
          <cell r="C1837" t="str">
            <v>Porta Eucaplac 72X211X3,5Cm Tipo Mso</v>
          </cell>
          <cell r="D1837" t="str">
            <v>UN</v>
          </cell>
          <cell r="E1837">
            <v>0</v>
          </cell>
          <cell r="F1837">
            <v>0</v>
          </cell>
        </row>
        <row r="1838">
          <cell r="B1838">
            <v>1001854</v>
          </cell>
          <cell r="C1838" t="str">
            <v>Porta Eucaplac 80X211X3,5Cm Tipo Mso</v>
          </cell>
          <cell r="D1838" t="str">
            <v>UN</v>
          </cell>
          <cell r="E1838">
            <v>0</v>
          </cell>
          <cell r="F1838">
            <v>0</v>
          </cell>
        </row>
        <row r="1839">
          <cell r="B1839">
            <v>1001855</v>
          </cell>
          <cell r="C1839" t="str">
            <v>Porta Eucaplac 82X211X3,5Cm Tipo Mso</v>
          </cell>
          <cell r="D1839" t="str">
            <v>UN</v>
          </cell>
          <cell r="E1839">
            <v>0</v>
          </cell>
          <cell r="F1839">
            <v>0</v>
          </cell>
        </row>
        <row r="1840">
          <cell r="B1840">
            <v>1001856</v>
          </cell>
          <cell r="C1840" t="str">
            <v>Porta Madeira 122X211X3,5Cm C/Ventilação</v>
          </cell>
          <cell r="D1840" t="str">
            <v>UN</v>
          </cell>
          <cell r="E1840">
            <v>0</v>
          </cell>
          <cell r="F1840">
            <v>0</v>
          </cell>
        </row>
        <row r="1841">
          <cell r="B1841">
            <v>1001857</v>
          </cell>
          <cell r="C1841" t="str">
            <v>Porta Madeira 122X211X3,5Cm Encerada</v>
          </cell>
          <cell r="D1841" t="str">
            <v>UN</v>
          </cell>
          <cell r="E1841">
            <v>0</v>
          </cell>
          <cell r="F1841">
            <v>0</v>
          </cell>
        </row>
        <row r="1842">
          <cell r="B1842">
            <v>1001858</v>
          </cell>
          <cell r="C1842" t="str">
            <v>Porta Madeira 122X211X3,5Cm Pintada</v>
          </cell>
          <cell r="D1842" t="str">
            <v>UN</v>
          </cell>
          <cell r="E1842">
            <v>0</v>
          </cell>
          <cell r="F1842">
            <v>0</v>
          </cell>
        </row>
        <row r="1843">
          <cell r="B1843">
            <v>1001859</v>
          </cell>
          <cell r="C1843" t="str">
            <v>Porta Madeira 162X211X3,5Cm C/Ventilação</v>
          </cell>
          <cell r="D1843" t="str">
            <v>UN</v>
          </cell>
          <cell r="E1843">
            <v>0</v>
          </cell>
          <cell r="F1843">
            <v>0</v>
          </cell>
        </row>
        <row r="1844">
          <cell r="B1844">
            <v>1001860</v>
          </cell>
          <cell r="C1844" t="str">
            <v>Porta Madeira 162X211X3,5Cm Maciça</v>
          </cell>
          <cell r="D1844" t="str">
            <v>UN</v>
          </cell>
          <cell r="E1844">
            <v>0</v>
          </cell>
          <cell r="F1844">
            <v>0</v>
          </cell>
        </row>
        <row r="1845">
          <cell r="B1845">
            <v>1001861</v>
          </cell>
          <cell r="C1845" t="str">
            <v>Porta Madeira 62X211X3,5Cm C/Ventilação</v>
          </cell>
          <cell r="D1845" t="str">
            <v>UN</v>
          </cell>
          <cell r="E1845">
            <v>0</v>
          </cell>
          <cell r="F1845">
            <v>0</v>
          </cell>
        </row>
        <row r="1846">
          <cell r="B1846">
            <v>1001862</v>
          </cell>
          <cell r="C1846" t="str">
            <v>Porta Madeira 62X211X3,5Cm Encerada</v>
          </cell>
          <cell r="D1846" t="str">
            <v>UN</v>
          </cell>
          <cell r="E1846">
            <v>0</v>
          </cell>
          <cell r="F1846">
            <v>0</v>
          </cell>
        </row>
        <row r="1847">
          <cell r="B1847">
            <v>1001863</v>
          </cell>
          <cell r="C1847" t="str">
            <v>Porta Madeira 62X211X3,5Cm Pintada</v>
          </cell>
          <cell r="D1847" t="str">
            <v>UN</v>
          </cell>
          <cell r="E1847">
            <v>0</v>
          </cell>
          <cell r="F1847">
            <v>0</v>
          </cell>
        </row>
        <row r="1848">
          <cell r="B1848">
            <v>1001864</v>
          </cell>
          <cell r="C1848" t="str">
            <v>Porta Madeira 72X211X3,5Cm C/Ventilação</v>
          </cell>
          <cell r="D1848" t="str">
            <v>UN</v>
          </cell>
          <cell r="E1848">
            <v>0</v>
          </cell>
          <cell r="F1848">
            <v>0</v>
          </cell>
        </row>
        <row r="1849">
          <cell r="B1849">
            <v>1001865</v>
          </cell>
          <cell r="C1849" t="str">
            <v>Porta Madeira 72X211X3,5Cm Encerada</v>
          </cell>
          <cell r="D1849" t="str">
            <v>UN</v>
          </cell>
          <cell r="E1849">
            <v>0</v>
          </cell>
          <cell r="F1849">
            <v>0</v>
          </cell>
        </row>
        <row r="1850">
          <cell r="B1850">
            <v>1001866</v>
          </cell>
          <cell r="C1850" t="str">
            <v>Porta Madeira 72X211X3,5Cm Pintada</v>
          </cell>
          <cell r="D1850" t="str">
            <v>UN</v>
          </cell>
          <cell r="E1850">
            <v>0</v>
          </cell>
          <cell r="F1850">
            <v>0</v>
          </cell>
        </row>
        <row r="1851">
          <cell r="B1851">
            <v>1001867</v>
          </cell>
          <cell r="C1851" t="str">
            <v>Porta Madeira 82X211X3,5Cm C/Ventilação</v>
          </cell>
          <cell r="D1851" t="str">
            <v>UN</v>
          </cell>
          <cell r="E1851">
            <v>0</v>
          </cell>
          <cell r="F1851">
            <v>0</v>
          </cell>
        </row>
        <row r="1852">
          <cell r="B1852">
            <v>1001868</v>
          </cell>
          <cell r="C1852" t="str">
            <v>Porta Madeira 82X211X3,5Cm Encerada</v>
          </cell>
          <cell r="D1852" t="str">
            <v>UN</v>
          </cell>
          <cell r="E1852">
            <v>0</v>
          </cell>
          <cell r="F1852">
            <v>0</v>
          </cell>
        </row>
        <row r="1853">
          <cell r="B1853">
            <v>1001869</v>
          </cell>
          <cell r="C1853" t="str">
            <v>Porta Madeira 82X211X3,5Cm Maciça</v>
          </cell>
          <cell r="D1853" t="str">
            <v>UN</v>
          </cell>
          <cell r="E1853">
            <v>0</v>
          </cell>
          <cell r="F1853">
            <v>0</v>
          </cell>
        </row>
        <row r="1854">
          <cell r="B1854">
            <v>1001870</v>
          </cell>
          <cell r="C1854" t="str">
            <v>Porta Toalha Plast Amêndoa A58678-Deca</v>
          </cell>
          <cell r="D1854" t="str">
            <v>UN</v>
          </cell>
          <cell r="E1854">
            <v>0</v>
          </cell>
          <cell r="F1854">
            <v>0</v>
          </cell>
        </row>
        <row r="1855">
          <cell r="B1855">
            <v>1001871</v>
          </cell>
          <cell r="C1855" t="str">
            <v>Porta Toalha Plast Bg Castor A58683-Deca</v>
          </cell>
          <cell r="D1855" t="str">
            <v>UN</v>
          </cell>
          <cell r="E1855">
            <v>0</v>
          </cell>
          <cell r="F1855">
            <v>0</v>
          </cell>
        </row>
        <row r="1856">
          <cell r="B1856">
            <v>1001872</v>
          </cell>
          <cell r="C1856" t="str">
            <v>Porta Toalha Plast Bg Saara A58668-Deca</v>
          </cell>
          <cell r="D1856" t="str">
            <v>UN</v>
          </cell>
          <cell r="E1856">
            <v>0</v>
          </cell>
          <cell r="F1856">
            <v>0</v>
          </cell>
        </row>
        <row r="1857">
          <cell r="B1857">
            <v>1001873</v>
          </cell>
          <cell r="C1857" t="str">
            <v>Porta Toalha Plast Br Gelo A58617-Deca</v>
          </cell>
          <cell r="D1857" t="str">
            <v>UN</v>
          </cell>
          <cell r="E1857">
            <v>0</v>
          </cell>
          <cell r="F1857">
            <v>0</v>
          </cell>
        </row>
        <row r="1858">
          <cell r="B1858">
            <v>1001874</v>
          </cell>
          <cell r="C1858" t="str">
            <v>Porta Toalha Plast Caramelo A58623-Deca</v>
          </cell>
          <cell r="D1858" t="str">
            <v>UN</v>
          </cell>
          <cell r="E1858">
            <v>0</v>
          </cell>
          <cell r="F1858">
            <v>0</v>
          </cell>
        </row>
        <row r="1859">
          <cell r="B1859">
            <v>1001875</v>
          </cell>
          <cell r="C1859" t="str">
            <v>Porta Toalha Plast Creme A58637-Deca</v>
          </cell>
          <cell r="D1859" t="str">
            <v>UN</v>
          </cell>
          <cell r="E1859">
            <v>0</v>
          </cell>
          <cell r="F1859">
            <v>0</v>
          </cell>
        </row>
        <row r="1860">
          <cell r="B1860">
            <v>1001876</v>
          </cell>
          <cell r="C1860" t="str">
            <v>Porta Toalha Plast Cza Real A58687-Deca</v>
          </cell>
          <cell r="D1860" t="str">
            <v>UN</v>
          </cell>
          <cell r="E1860">
            <v>0</v>
          </cell>
          <cell r="F1860">
            <v>0</v>
          </cell>
        </row>
        <row r="1861">
          <cell r="B1861">
            <v>1001877</v>
          </cell>
          <cell r="C1861" t="str">
            <v>Porta Toalha Plast Cza Vip A58690-Deca</v>
          </cell>
          <cell r="D1861" t="str">
            <v>UN</v>
          </cell>
          <cell r="E1861">
            <v>0</v>
          </cell>
          <cell r="F1861">
            <v>0</v>
          </cell>
        </row>
        <row r="1862">
          <cell r="B1862">
            <v>1001878</v>
          </cell>
          <cell r="C1862" t="str">
            <v>Porta Toalha Plast Rosa Flor A58689-Deca</v>
          </cell>
          <cell r="D1862" t="str">
            <v>UN</v>
          </cell>
          <cell r="E1862">
            <v>0</v>
          </cell>
          <cell r="F1862">
            <v>0</v>
          </cell>
        </row>
        <row r="1863">
          <cell r="B1863">
            <v>1001879</v>
          </cell>
          <cell r="C1863" t="str">
            <v>Porta Toalha Plast Verde A58660-Deca</v>
          </cell>
          <cell r="D1863" t="str">
            <v>UN</v>
          </cell>
          <cell r="E1863">
            <v>0</v>
          </cell>
          <cell r="F1863">
            <v>0</v>
          </cell>
        </row>
        <row r="1864">
          <cell r="B1864">
            <v>1001880</v>
          </cell>
          <cell r="C1864" t="str">
            <v>Pozolana</v>
          </cell>
          <cell r="D1864" t="str">
            <v>BAG</v>
          </cell>
          <cell r="E1864">
            <v>0</v>
          </cell>
          <cell r="F1864">
            <v>0</v>
          </cell>
        </row>
        <row r="1865">
          <cell r="B1865">
            <v>1001881</v>
          </cell>
          <cell r="C1865" t="str">
            <v>Prancha Cedrinho 0,04X0,30Cm</v>
          </cell>
          <cell r="D1865" t="str">
            <v>M</v>
          </cell>
          <cell r="E1865">
            <v>0</v>
          </cell>
          <cell r="F1865">
            <v>0</v>
          </cell>
        </row>
        <row r="1866">
          <cell r="B1866">
            <v>1001882</v>
          </cell>
          <cell r="C1866" t="str">
            <v>Prancha 3X6" De Massaranduba Aparelhado</v>
          </cell>
          <cell r="D1866" t="str">
            <v>M</v>
          </cell>
          <cell r="E1866">
            <v>0</v>
          </cell>
          <cell r="F1866">
            <v>0</v>
          </cell>
        </row>
        <row r="1867">
          <cell r="B1867">
            <v>1001883</v>
          </cell>
          <cell r="C1867" t="str">
            <v>Prancha 3X9" De Massaranduba Aparelhado</v>
          </cell>
          <cell r="D1867" t="str">
            <v>M</v>
          </cell>
          <cell r="E1867">
            <v>0</v>
          </cell>
          <cell r="F1867">
            <v>0</v>
          </cell>
        </row>
        <row r="1868">
          <cell r="B1868">
            <v>1001884</v>
          </cell>
          <cell r="C1868" t="str">
            <v>Prancha 2X12" De Massaranduba Aparelhado</v>
          </cell>
          <cell r="D1868" t="str">
            <v>M</v>
          </cell>
          <cell r="E1868">
            <v>0</v>
          </cell>
          <cell r="F1868">
            <v>0</v>
          </cell>
        </row>
        <row r="1869">
          <cell r="B1869">
            <v>1001885</v>
          </cell>
          <cell r="C1869" t="str">
            <v>Prancha 3X6" De Massaranduba Bruto</v>
          </cell>
          <cell r="D1869" t="str">
            <v>M</v>
          </cell>
          <cell r="E1869">
            <v>0</v>
          </cell>
          <cell r="F1869">
            <v>0</v>
          </cell>
        </row>
        <row r="1870">
          <cell r="B1870">
            <v>1001886</v>
          </cell>
          <cell r="C1870" t="str">
            <v>Prancha 3X9" De Massaranduba Bruto</v>
          </cell>
          <cell r="D1870" t="str">
            <v>M</v>
          </cell>
          <cell r="E1870">
            <v>0</v>
          </cell>
          <cell r="F1870">
            <v>0</v>
          </cell>
        </row>
        <row r="1871">
          <cell r="B1871">
            <v>1001887</v>
          </cell>
          <cell r="C1871" t="str">
            <v>Prancha 2X12" De Massaranduba Bruto</v>
          </cell>
          <cell r="D1871" t="str">
            <v>M</v>
          </cell>
          <cell r="E1871">
            <v>0</v>
          </cell>
          <cell r="F1871">
            <v>0</v>
          </cell>
        </row>
        <row r="1872">
          <cell r="B1872">
            <v>1001888</v>
          </cell>
          <cell r="C1872" t="str">
            <v>Prancha 3X6" De 1ª Bruto</v>
          </cell>
          <cell r="D1872" t="str">
            <v>M</v>
          </cell>
          <cell r="E1872">
            <v>0</v>
          </cell>
          <cell r="F1872">
            <v>0</v>
          </cell>
        </row>
        <row r="1873">
          <cell r="B1873">
            <v>1001889</v>
          </cell>
          <cell r="C1873" t="str">
            <v>Prancha 3X9" De 1ª Bruto</v>
          </cell>
          <cell r="D1873" t="str">
            <v>M</v>
          </cell>
          <cell r="E1873">
            <v>0</v>
          </cell>
          <cell r="F1873">
            <v>0</v>
          </cell>
        </row>
        <row r="1874">
          <cell r="B1874">
            <v>1001890</v>
          </cell>
          <cell r="C1874" t="str">
            <v>Prancha 3X6" De 2ª Bruto</v>
          </cell>
          <cell r="D1874" t="str">
            <v>M</v>
          </cell>
          <cell r="E1874">
            <v>0</v>
          </cell>
          <cell r="F1874">
            <v>0</v>
          </cell>
        </row>
        <row r="1875">
          <cell r="B1875">
            <v>1001891</v>
          </cell>
          <cell r="C1875" t="str">
            <v>Prancha 3X9" De 1ª Bruto</v>
          </cell>
          <cell r="D1875" t="str">
            <v>M</v>
          </cell>
          <cell r="E1875">
            <v>0</v>
          </cell>
          <cell r="F1875">
            <v>0</v>
          </cell>
        </row>
        <row r="1876">
          <cell r="B1876">
            <v>1001892</v>
          </cell>
          <cell r="C1876" t="str">
            <v>Material Substituido Por 1001890</v>
          </cell>
          <cell r="D1876" t="str">
            <v>M</v>
          </cell>
          <cell r="E1876">
            <v>0</v>
          </cell>
          <cell r="F1876">
            <v>0</v>
          </cell>
        </row>
        <row r="1877">
          <cell r="B1877">
            <v>1001893</v>
          </cell>
          <cell r="C1877" t="str">
            <v>Material Substituido Por 1001891</v>
          </cell>
          <cell r="D1877" t="str">
            <v>M</v>
          </cell>
          <cell r="E1877">
            <v>0</v>
          </cell>
          <cell r="F1877">
            <v>0</v>
          </cell>
        </row>
        <row r="1878">
          <cell r="B1878">
            <v>1001894</v>
          </cell>
          <cell r="C1878" t="str">
            <v>Prancha 6X12" De Massaranduba Aparelhado</v>
          </cell>
          <cell r="D1878" t="str">
            <v>M</v>
          </cell>
          <cell r="E1878">
            <v>0</v>
          </cell>
          <cell r="F1878">
            <v>0</v>
          </cell>
        </row>
        <row r="1879">
          <cell r="B1879">
            <v>1001895</v>
          </cell>
          <cell r="C1879" t="str">
            <v>Prancha 6X16" De Massaranduba Aparelhado</v>
          </cell>
          <cell r="D1879" t="str">
            <v>M</v>
          </cell>
          <cell r="E1879">
            <v>0</v>
          </cell>
          <cell r="F1879">
            <v>0</v>
          </cell>
        </row>
        <row r="1880">
          <cell r="B1880">
            <v>1001896</v>
          </cell>
          <cell r="C1880" t="str">
            <v>Prancha 3X6" De 1ª Aparelhado</v>
          </cell>
          <cell r="D1880" t="str">
            <v>M</v>
          </cell>
          <cell r="E1880">
            <v>0</v>
          </cell>
          <cell r="F1880">
            <v>0</v>
          </cell>
        </row>
        <row r="1881">
          <cell r="B1881">
            <v>1001897</v>
          </cell>
          <cell r="C1881" t="str">
            <v>Prancha 3X9" De 1ª Aparelhado</v>
          </cell>
          <cell r="D1881" t="str">
            <v>M</v>
          </cell>
          <cell r="E1881">
            <v>0</v>
          </cell>
          <cell r="F1881">
            <v>0</v>
          </cell>
        </row>
        <row r="1882">
          <cell r="B1882">
            <v>1001898</v>
          </cell>
          <cell r="C1882" t="str">
            <v>Prego Ardox C/Cab. 16X18 (1 1/2X12)</v>
          </cell>
          <cell r="D1882" t="str">
            <v>KG</v>
          </cell>
          <cell r="E1882">
            <v>0</v>
          </cell>
          <cell r="F1882">
            <v>0</v>
          </cell>
        </row>
        <row r="1883">
          <cell r="B1883">
            <v>1001899</v>
          </cell>
          <cell r="C1883" t="str">
            <v>Prego Ardox C/Cab. 16X24 (2 1/4X12)</v>
          </cell>
          <cell r="D1883" t="str">
            <v>KG</v>
          </cell>
          <cell r="E1883">
            <v>0</v>
          </cell>
          <cell r="F1883">
            <v>0</v>
          </cell>
        </row>
        <row r="1884">
          <cell r="B1884">
            <v>1001900</v>
          </cell>
          <cell r="C1884" t="str">
            <v>Prego Ardox C/Cab. 17X21 (2X11)</v>
          </cell>
          <cell r="D1884" t="str">
            <v>KG</v>
          </cell>
          <cell r="E1884">
            <v>0</v>
          </cell>
          <cell r="F1884">
            <v>0</v>
          </cell>
        </row>
        <row r="1885">
          <cell r="B1885">
            <v>1001901</v>
          </cell>
          <cell r="C1885" t="str">
            <v>Prego Ardox C/Cab. 17X27 (2 1/2X11)</v>
          </cell>
          <cell r="D1885" t="str">
            <v>KG</v>
          </cell>
          <cell r="E1885">
            <v>0</v>
          </cell>
          <cell r="F1885">
            <v>0</v>
          </cell>
        </row>
        <row r="1886">
          <cell r="B1886">
            <v>1001902</v>
          </cell>
          <cell r="C1886" t="str">
            <v>Prego Ardox C/Cab. 18X24 (2 1/4X10)</v>
          </cell>
          <cell r="D1886" t="str">
            <v>KG</v>
          </cell>
          <cell r="E1886">
            <v>0</v>
          </cell>
          <cell r="F1886">
            <v>0</v>
          </cell>
        </row>
        <row r="1887">
          <cell r="B1887">
            <v>1001903</v>
          </cell>
          <cell r="C1887" t="str">
            <v>Prego Ardox C/Cab. 18X27 (2 1/2X10)</v>
          </cell>
          <cell r="D1887" t="str">
            <v>KG</v>
          </cell>
          <cell r="E1887">
            <v>0</v>
          </cell>
          <cell r="F1887">
            <v>0</v>
          </cell>
        </row>
        <row r="1888">
          <cell r="B1888">
            <v>3001052</v>
          </cell>
          <cell r="C1888" t="str">
            <v>Equipamentos De Segurança</v>
          </cell>
          <cell r="D1888" t="str">
            <v>UN</v>
          </cell>
          <cell r="E1888">
            <v>448275.86206896551</v>
          </cell>
          <cell r="F1888">
            <v>1</v>
          </cell>
        </row>
        <row r="1889">
          <cell r="B1889">
            <v>1001905</v>
          </cell>
          <cell r="C1889" t="str">
            <v>Prego Comum S/Cab. 16X21 (2X12)</v>
          </cell>
          <cell r="D1889" t="str">
            <v>KG</v>
          </cell>
          <cell r="E1889">
            <v>0</v>
          </cell>
          <cell r="F1889">
            <v>0</v>
          </cell>
        </row>
        <row r="1890">
          <cell r="B1890">
            <v>1001906</v>
          </cell>
          <cell r="C1890" t="str">
            <v>Prego Ardox C/Cab. 15X15 (1 1/4X13)</v>
          </cell>
          <cell r="D1890" t="str">
            <v>KG</v>
          </cell>
          <cell r="E1890">
            <v>0</v>
          </cell>
          <cell r="F1890">
            <v>0</v>
          </cell>
        </row>
        <row r="1891">
          <cell r="B1891">
            <v>1001907</v>
          </cell>
          <cell r="C1891" t="str">
            <v>Prego Ardox S/Cab. 16X18 (1 1/2X12)</v>
          </cell>
          <cell r="D1891" t="str">
            <v>KG</v>
          </cell>
          <cell r="E1891">
            <v>0</v>
          </cell>
          <cell r="F1891">
            <v>0</v>
          </cell>
        </row>
        <row r="1892">
          <cell r="B1892">
            <v>1001908</v>
          </cell>
          <cell r="C1892" t="str">
            <v>Prego Ardox S/Cab. 17X21 (2X11)</v>
          </cell>
          <cell r="D1892" t="str">
            <v>KG</v>
          </cell>
          <cell r="E1892">
            <v>0</v>
          </cell>
          <cell r="F1892">
            <v>0</v>
          </cell>
        </row>
        <row r="1893">
          <cell r="B1893">
            <v>1001909</v>
          </cell>
          <cell r="C1893" t="str">
            <v>Prego Ardox C/Cab. 16X21 (2X12)</v>
          </cell>
          <cell r="D1893" t="str">
            <v>KG</v>
          </cell>
          <cell r="E1893">
            <v>0</v>
          </cell>
          <cell r="F1893">
            <v>0</v>
          </cell>
        </row>
        <row r="1894">
          <cell r="B1894">
            <v>1001910</v>
          </cell>
          <cell r="C1894" t="str">
            <v>Prego Comum C/Cab. 10X10 (7/8X17)</v>
          </cell>
          <cell r="D1894" t="str">
            <v>KG</v>
          </cell>
          <cell r="E1894">
            <v>0</v>
          </cell>
          <cell r="F1894">
            <v>0</v>
          </cell>
        </row>
        <row r="1895">
          <cell r="B1895">
            <v>1001911</v>
          </cell>
          <cell r="C1895" t="str">
            <v>Prego Comum C/Cab. 12X12 (-)</v>
          </cell>
          <cell r="D1895" t="str">
            <v>KG</v>
          </cell>
          <cell r="E1895">
            <v>0</v>
          </cell>
          <cell r="F1895">
            <v>0</v>
          </cell>
        </row>
        <row r="1896">
          <cell r="B1896">
            <v>1001912</v>
          </cell>
          <cell r="C1896" t="str">
            <v>Prego Comum C/Cab. 13X15 (1 1/4X15)</v>
          </cell>
          <cell r="D1896" t="str">
            <v>KG</v>
          </cell>
          <cell r="E1896">
            <v>0</v>
          </cell>
          <cell r="F1896">
            <v>0</v>
          </cell>
        </row>
        <row r="1897">
          <cell r="B1897">
            <v>1001913</v>
          </cell>
          <cell r="C1897" t="str">
            <v>Prego Comum C/Cab. 13X18 (1 1/2X15)</v>
          </cell>
          <cell r="D1897" t="str">
            <v>KG</v>
          </cell>
          <cell r="E1897">
            <v>0</v>
          </cell>
          <cell r="F1897">
            <v>0</v>
          </cell>
        </row>
        <row r="1898">
          <cell r="B1898">
            <v>1001914</v>
          </cell>
          <cell r="C1898" t="str">
            <v>Prego Comum C/Cab. 14X18 (1 1/2X14)</v>
          </cell>
          <cell r="D1898" t="str">
            <v>KG</v>
          </cell>
          <cell r="E1898">
            <v>0</v>
          </cell>
          <cell r="F1898">
            <v>0</v>
          </cell>
        </row>
        <row r="1899">
          <cell r="B1899">
            <v>1001915</v>
          </cell>
          <cell r="C1899" t="str">
            <v>Prego Comum C/Cab. 15X15 (1 1/4X13)</v>
          </cell>
          <cell r="D1899" t="str">
            <v>KG</v>
          </cell>
          <cell r="E1899">
            <v>0</v>
          </cell>
          <cell r="F1899">
            <v>0</v>
          </cell>
        </row>
        <row r="1900">
          <cell r="B1900">
            <v>1001916</v>
          </cell>
          <cell r="C1900" t="str">
            <v>Prego Comum C/Cab. 16X18 (1 1/2X12)</v>
          </cell>
          <cell r="D1900" t="str">
            <v>KG</v>
          </cell>
          <cell r="E1900">
            <v>0</v>
          </cell>
          <cell r="F1900">
            <v>0</v>
          </cell>
        </row>
        <row r="1901">
          <cell r="B1901">
            <v>1001917</v>
          </cell>
          <cell r="C1901" t="str">
            <v>Prego Comum C/Cab. 16X24 (2 1/4X12)</v>
          </cell>
          <cell r="D1901" t="str">
            <v>KG</v>
          </cell>
          <cell r="E1901">
            <v>0</v>
          </cell>
          <cell r="F1901">
            <v>0</v>
          </cell>
        </row>
        <row r="1902">
          <cell r="B1902">
            <v>1001918</v>
          </cell>
          <cell r="C1902" t="str">
            <v>Prego Comum C/Cab. 17X21 (2X11)</v>
          </cell>
          <cell r="D1902" t="str">
            <v>KG</v>
          </cell>
          <cell r="E1902">
            <v>0</v>
          </cell>
          <cell r="F1902">
            <v>0</v>
          </cell>
        </row>
        <row r="1903">
          <cell r="B1903">
            <v>1001919</v>
          </cell>
          <cell r="C1903" t="str">
            <v>Prego Comum C/Cab. 17X27 (2 1/2X11)</v>
          </cell>
          <cell r="D1903" t="str">
            <v>KG</v>
          </cell>
          <cell r="E1903">
            <v>0</v>
          </cell>
          <cell r="F1903">
            <v>0</v>
          </cell>
        </row>
        <row r="1904">
          <cell r="B1904">
            <v>1001920</v>
          </cell>
          <cell r="C1904" t="str">
            <v>Prego Comum C/Cab. 18X27 (2 1/2X10)</v>
          </cell>
          <cell r="D1904" t="str">
            <v>KG</v>
          </cell>
          <cell r="E1904">
            <v>5.32</v>
          </cell>
          <cell r="F1904">
            <v>0</v>
          </cell>
        </row>
        <row r="1905">
          <cell r="B1905">
            <v>1001921</v>
          </cell>
          <cell r="C1905" t="str">
            <v>Prego Comum C/Cab. 18X30 (2 3/4X10)</v>
          </cell>
          <cell r="D1905" t="str">
            <v>KG</v>
          </cell>
          <cell r="E1905">
            <v>0</v>
          </cell>
          <cell r="F1905">
            <v>0</v>
          </cell>
        </row>
        <row r="1906">
          <cell r="B1906">
            <v>1001922</v>
          </cell>
          <cell r="C1906" t="str">
            <v>Prego Comum C/Cab. 19X36 (3/4X9)</v>
          </cell>
          <cell r="D1906" t="str">
            <v>KG</v>
          </cell>
          <cell r="E1906">
            <v>0</v>
          </cell>
          <cell r="F1906">
            <v>0</v>
          </cell>
        </row>
        <row r="1907">
          <cell r="B1907">
            <v>1001923</v>
          </cell>
          <cell r="C1907" t="str">
            <v>Prego Comum C/Cab. 22X48 (4 1/4X5)</v>
          </cell>
          <cell r="D1907" t="str">
            <v>KG</v>
          </cell>
          <cell r="E1907">
            <v>0</v>
          </cell>
          <cell r="F1907">
            <v>0</v>
          </cell>
        </row>
        <row r="1908">
          <cell r="B1908">
            <v>1001924</v>
          </cell>
          <cell r="C1908" t="str">
            <v>Prego Comum C/Cab. 8X8 (-)</v>
          </cell>
          <cell r="D1908" t="str">
            <v>KG</v>
          </cell>
          <cell r="E1908">
            <v>0</v>
          </cell>
          <cell r="F1908">
            <v>0</v>
          </cell>
        </row>
        <row r="1909">
          <cell r="B1909">
            <v>1001925</v>
          </cell>
          <cell r="C1909" t="str">
            <v>Prego Comum C/Cab.Dupla 18X27 (2 1/2X10)</v>
          </cell>
          <cell r="D1909" t="str">
            <v>KG</v>
          </cell>
          <cell r="E1909">
            <v>0</v>
          </cell>
          <cell r="F1909">
            <v>0</v>
          </cell>
        </row>
        <row r="1910">
          <cell r="B1910">
            <v>1001926</v>
          </cell>
          <cell r="C1910" t="str">
            <v>Prego Comum S/Cab. 10X10 (7/8X17)</v>
          </cell>
          <cell r="D1910" t="str">
            <v>KG</v>
          </cell>
          <cell r="E1910">
            <v>0</v>
          </cell>
          <cell r="F1910">
            <v>0</v>
          </cell>
        </row>
        <row r="1911">
          <cell r="B1911">
            <v>1001927</v>
          </cell>
          <cell r="C1911" t="str">
            <v>Prego Comum S/Cab. 12X12 (-)</v>
          </cell>
          <cell r="D1911" t="str">
            <v>KG</v>
          </cell>
          <cell r="E1911">
            <v>7.3564000000000007</v>
          </cell>
          <cell r="F1911">
            <v>0</v>
          </cell>
        </row>
        <row r="1912">
          <cell r="B1912">
            <v>1001928</v>
          </cell>
          <cell r="C1912" t="str">
            <v>Prego Comum S/Cab. 13X15 (1 1/4X15)</v>
          </cell>
          <cell r="D1912" t="str">
            <v>KG</v>
          </cell>
          <cell r="E1912">
            <v>0</v>
          </cell>
          <cell r="F1912">
            <v>0</v>
          </cell>
        </row>
        <row r="1913">
          <cell r="B1913">
            <v>1001929</v>
          </cell>
          <cell r="C1913" t="str">
            <v>Prego Comum S/Cab. 13X18 (1 1/2X15)</v>
          </cell>
          <cell r="D1913" t="str">
            <v>KG</v>
          </cell>
          <cell r="E1913">
            <v>0</v>
          </cell>
          <cell r="F1913">
            <v>0</v>
          </cell>
        </row>
        <row r="1914">
          <cell r="B1914">
            <v>1001930</v>
          </cell>
          <cell r="C1914" t="str">
            <v>Prego Comum S/Cab. 14X18 (1 1/2X14)</v>
          </cell>
          <cell r="D1914" t="str">
            <v>KG</v>
          </cell>
          <cell r="E1914">
            <v>0</v>
          </cell>
          <cell r="F1914">
            <v>0</v>
          </cell>
        </row>
        <row r="1915">
          <cell r="B1915">
            <v>1001931</v>
          </cell>
          <cell r="C1915" t="str">
            <v>Prego Comum S/Cab. 15X15 (1 1/4X13)</v>
          </cell>
          <cell r="D1915" t="str">
            <v>KG</v>
          </cell>
          <cell r="E1915">
            <v>0</v>
          </cell>
          <cell r="F1915">
            <v>0</v>
          </cell>
        </row>
        <row r="1916">
          <cell r="B1916">
            <v>1001932</v>
          </cell>
          <cell r="C1916" t="str">
            <v>Prego Comum S/Cab. 16X18 (1 1/2X12)</v>
          </cell>
          <cell r="D1916" t="str">
            <v>KG</v>
          </cell>
          <cell r="E1916">
            <v>0</v>
          </cell>
          <cell r="F1916">
            <v>0</v>
          </cell>
        </row>
        <row r="1917">
          <cell r="B1917">
            <v>1001933</v>
          </cell>
          <cell r="C1917" t="str">
            <v>Prego Comum S/Cab. 16X24 (2 1/4X12)</v>
          </cell>
          <cell r="D1917" t="str">
            <v>KG</v>
          </cell>
          <cell r="E1917">
            <v>0</v>
          </cell>
          <cell r="F1917">
            <v>0</v>
          </cell>
        </row>
        <row r="1918">
          <cell r="B1918">
            <v>1001934</v>
          </cell>
          <cell r="C1918" t="str">
            <v>Prego Comum S/Cab. 17X21 (2X11)</v>
          </cell>
          <cell r="D1918" t="str">
            <v>KG</v>
          </cell>
          <cell r="E1918">
            <v>0</v>
          </cell>
          <cell r="F1918">
            <v>0</v>
          </cell>
        </row>
        <row r="1919">
          <cell r="B1919">
            <v>1001935</v>
          </cell>
          <cell r="C1919" t="str">
            <v>Prego Comum S/Cab. 17X27 (2 1/2X11)</v>
          </cell>
          <cell r="D1919" t="str">
            <v>KG</v>
          </cell>
          <cell r="E1919">
            <v>0</v>
          </cell>
          <cell r="F1919">
            <v>0</v>
          </cell>
        </row>
        <row r="1920">
          <cell r="B1920">
            <v>1001936</v>
          </cell>
          <cell r="C1920" t="str">
            <v>Prego Comum S/Cab. 18X27 (2 1/2X10)</v>
          </cell>
          <cell r="D1920" t="str">
            <v>KG</v>
          </cell>
          <cell r="E1920">
            <v>0</v>
          </cell>
          <cell r="F1920">
            <v>0</v>
          </cell>
        </row>
        <row r="1921">
          <cell r="B1921">
            <v>1001937</v>
          </cell>
          <cell r="C1921" t="str">
            <v>Prego Comum S/Cab. 18X30 (2 3/4X10)</v>
          </cell>
          <cell r="D1921" t="str">
            <v>KG</v>
          </cell>
          <cell r="E1921">
            <v>0</v>
          </cell>
          <cell r="F1921">
            <v>0</v>
          </cell>
        </row>
        <row r="1922">
          <cell r="B1922">
            <v>1001938</v>
          </cell>
          <cell r="C1922" t="str">
            <v>Prego Comum S/Cab. 19X36 (3 1/4X9)</v>
          </cell>
          <cell r="D1922" t="str">
            <v>KG</v>
          </cell>
          <cell r="E1922">
            <v>0</v>
          </cell>
          <cell r="F1922">
            <v>0</v>
          </cell>
        </row>
        <row r="1923">
          <cell r="B1923">
            <v>1001939</v>
          </cell>
          <cell r="C1923" t="str">
            <v>Prego Comum S/Cab. 22X48 (4 1/4X5)</v>
          </cell>
          <cell r="D1923" t="str">
            <v>KG</v>
          </cell>
          <cell r="E1923">
            <v>0</v>
          </cell>
          <cell r="F1923">
            <v>0</v>
          </cell>
        </row>
        <row r="1924">
          <cell r="B1924">
            <v>1001940</v>
          </cell>
          <cell r="C1924" t="str">
            <v>Prego Comum S/Cab. 8X8 (-)</v>
          </cell>
          <cell r="D1924" t="str">
            <v>KG</v>
          </cell>
          <cell r="E1924">
            <v>0</v>
          </cell>
          <cell r="F1924">
            <v>0</v>
          </cell>
        </row>
        <row r="1925">
          <cell r="B1925">
            <v>1001941</v>
          </cell>
          <cell r="C1925" t="str">
            <v>Primer Cinz 0,9L</v>
          </cell>
          <cell r="D1925" t="str">
            <v>UN</v>
          </cell>
          <cell r="E1925">
            <v>0</v>
          </cell>
          <cell r="F1925">
            <v>0</v>
          </cell>
        </row>
        <row r="1926">
          <cell r="B1926">
            <v>1001942</v>
          </cell>
          <cell r="C1926" t="str">
            <v>Primer P/Manta Asfáltica Preto C/18L</v>
          </cell>
          <cell r="D1926" t="str">
            <v>UN</v>
          </cell>
          <cell r="E1926">
            <v>0</v>
          </cell>
          <cell r="F1926">
            <v>0</v>
          </cell>
        </row>
        <row r="1927">
          <cell r="B1927">
            <v>1001943</v>
          </cell>
          <cell r="C1927" t="str">
            <v>Prolongador De Tubo 17Mm 25990800-Docol</v>
          </cell>
          <cell r="D1927" t="str">
            <v>UN</v>
          </cell>
          <cell r="E1927">
            <v>0</v>
          </cell>
          <cell r="F1927">
            <v>0</v>
          </cell>
        </row>
        <row r="1928">
          <cell r="B1928">
            <v>1001944</v>
          </cell>
          <cell r="C1928" t="str">
            <v>Prumo De Centro 200G</v>
          </cell>
          <cell r="D1928" t="str">
            <v>UN</v>
          </cell>
          <cell r="E1928">
            <v>0</v>
          </cell>
          <cell r="F1928">
            <v>0</v>
          </cell>
        </row>
        <row r="1929">
          <cell r="B1929">
            <v>1001945</v>
          </cell>
          <cell r="C1929" t="str">
            <v>Prumo De Centro 300G</v>
          </cell>
          <cell r="D1929" t="str">
            <v>UN</v>
          </cell>
          <cell r="E1929">
            <v>0</v>
          </cell>
          <cell r="F1929">
            <v>0</v>
          </cell>
        </row>
        <row r="1930">
          <cell r="B1930">
            <v>1001946</v>
          </cell>
          <cell r="C1930" t="str">
            <v>Prumo De Centro 400G</v>
          </cell>
          <cell r="D1930" t="str">
            <v>UN</v>
          </cell>
          <cell r="E1930">
            <v>0</v>
          </cell>
          <cell r="F1930">
            <v>0</v>
          </cell>
        </row>
        <row r="1931">
          <cell r="B1931">
            <v>1001947</v>
          </cell>
          <cell r="C1931" t="str">
            <v>Prumo De Centro 500G</v>
          </cell>
          <cell r="D1931" t="str">
            <v>UN</v>
          </cell>
          <cell r="E1931">
            <v>0</v>
          </cell>
          <cell r="F1931">
            <v>0</v>
          </cell>
        </row>
        <row r="1932">
          <cell r="B1932">
            <v>1001948</v>
          </cell>
          <cell r="C1932" t="str">
            <v>Prumo De Face 200G</v>
          </cell>
          <cell r="D1932" t="str">
            <v>UN</v>
          </cell>
          <cell r="E1932">
            <v>0</v>
          </cell>
          <cell r="F1932">
            <v>0</v>
          </cell>
        </row>
        <row r="1933">
          <cell r="B1933">
            <v>1001949</v>
          </cell>
          <cell r="C1933" t="str">
            <v>Prumo De Face 300G</v>
          </cell>
          <cell r="D1933" t="str">
            <v>UN</v>
          </cell>
          <cell r="E1933">
            <v>0</v>
          </cell>
          <cell r="F1933">
            <v>0</v>
          </cell>
        </row>
        <row r="1934">
          <cell r="B1934">
            <v>1001950</v>
          </cell>
          <cell r="C1934" t="str">
            <v>Prumo De Face 400G</v>
          </cell>
          <cell r="D1934" t="str">
            <v>UN</v>
          </cell>
          <cell r="E1934">
            <v>0</v>
          </cell>
          <cell r="F1934">
            <v>0</v>
          </cell>
        </row>
        <row r="1935">
          <cell r="B1935">
            <v>1001951</v>
          </cell>
          <cell r="C1935" t="str">
            <v>Prumo De Face 500G</v>
          </cell>
          <cell r="D1935" t="str">
            <v>UN</v>
          </cell>
          <cell r="E1935">
            <v>0</v>
          </cell>
          <cell r="F1935">
            <v>0</v>
          </cell>
        </row>
        <row r="1936">
          <cell r="B1936">
            <v>1001952</v>
          </cell>
          <cell r="C1936" t="str">
            <v>Querosene Embalagem C/18L</v>
          </cell>
          <cell r="D1936" t="str">
            <v>UN</v>
          </cell>
          <cell r="E1936">
            <v>0</v>
          </cell>
          <cell r="F1936">
            <v>0</v>
          </cell>
        </row>
        <row r="1937">
          <cell r="B1937">
            <v>1001953</v>
          </cell>
          <cell r="C1937" t="str">
            <v>Querosene Embalagem C/1L</v>
          </cell>
          <cell r="D1937" t="str">
            <v>UN</v>
          </cell>
          <cell r="E1937">
            <v>0</v>
          </cell>
          <cell r="F1937">
            <v>0</v>
          </cell>
        </row>
        <row r="1938">
          <cell r="B1938">
            <v>1001954</v>
          </cell>
          <cell r="C1938" t="str">
            <v>Querosene Embalagem C/5L</v>
          </cell>
          <cell r="D1938" t="str">
            <v>UN</v>
          </cell>
          <cell r="E1938">
            <v>0</v>
          </cell>
          <cell r="F1938">
            <v>0</v>
          </cell>
        </row>
        <row r="1939">
          <cell r="B1939">
            <v>1001955</v>
          </cell>
          <cell r="C1939" t="str">
            <v>Rachão Misto</v>
          </cell>
          <cell r="D1939" t="str">
            <v>M3</v>
          </cell>
          <cell r="E1939">
            <v>60</v>
          </cell>
          <cell r="F1939">
            <v>0</v>
          </cell>
        </row>
        <row r="1940">
          <cell r="B1940">
            <v>1001956</v>
          </cell>
          <cell r="C1940" t="str">
            <v>Ralo Rotativo Quad Inox 10Cm 8011-Franke</v>
          </cell>
          <cell r="D1940" t="str">
            <v>UN</v>
          </cell>
          <cell r="E1940">
            <v>0</v>
          </cell>
          <cell r="F1940">
            <v>0</v>
          </cell>
        </row>
        <row r="1941">
          <cell r="B1941">
            <v>1001957</v>
          </cell>
          <cell r="C1941" t="str">
            <v>Ralo Rotativo Quad Inox 15Cm 529-Franke</v>
          </cell>
          <cell r="D1941" t="str">
            <v>UN</v>
          </cell>
          <cell r="E1941">
            <v>0</v>
          </cell>
          <cell r="F1941">
            <v>0</v>
          </cell>
        </row>
        <row r="1942">
          <cell r="B1942">
            <v>1001958</v>
          </cell>
          <cell r="C1942" t="str">
            <v>Ralo Rotativo Red Inox 10Cm 524-Franke</v>
          </cell>
          <cell r="D1942" t="str">
            <v>UN</v>
          </cell>
          <cell r="E1942">
            <v>0</v>
          </cell>
          <cell r="F1942">
            <v>0</v>
          </cell>
        </row>
        <row r="1943">
          <cell r="B1943">
            <v>1001959</v>
          </cell>
          <cell r="C1943" t="str">
            <v>Ralo Rotativo Red Inox 15Cm 525-Franke</v>
          </cell>
          <cell r="D1943" t="str">
            <v>UN</v>
          </cell>
          <cell r="E1943">
            <v>0</v>
          </cell>
          <cell r="F1943">
            <v>0</v>
          </cell>
        </row>
        <row r="1944">
          <cell r="B1944">
            <v>1001960</v>
          </cell>
          <cell r="C1944" t="str">
            <v>Cx Sif P./Gr Red Pvc Br 100X100X50Mm</v>
          </cell>
          <cell r="D1944" t="str">
            <v>UN</v>
          </cell>
          <cell r="E1944">
            <v>0</v>
          </cell>
          <cell r="F1944">
            <v>0</v>
          </cell>
        </row>
        <row r="1945">
          <cell r="B1945">
            <v>1001961</v>
          </cell>
          <cell r="C1945" t="str">
            <v>Cx Sif P./Gr Red Pvc Br 100X150X50</v>
          </cell>
          <cell r="D1945" t="str">
            <v>UN</v>
          </cell>
          <cell r="E1945">
            <v>0</v>
          </cell>
          <cell r="F1945">
            <v>0</v>
          </cell>
        </row>
        <row r="1946">
          <cell r="B1946">
            <v>1001962</v>
          </cell>
          <cell r="C1946" t="str">
            <v>Cx Sif P./Gr Red Pvc Br 150X150X50</v>
          </cell>
          <cell r="D1946" t="str">
            <v>UN</v>
          </cell>
          <cell r="E1946">
            <v>0</v>
          </cell>
          <cell r="F1946">
            <v>0</v>
          </cell>
        </row>
        <row r="1947">
          <cell r="B1947">
            <v>1001963</v>
          </cell>
          <cell r="C1947" t="str">
            <v>Mat. Bloq-Ralo Sifo Pvc 50X100 Grelha</v>
          </cell>
          <cell r="D1947" t="str">
            <v>UN</v>
          </cell>
          <cell r="E1947">
            <v>0</v>
          </cell>
          <cell r="F1947">
            <v>0</v>
          </cell>
        </row>
        <row r="1948">
          <cell r="B1948">
            <v>1001964</v>
          </cell>
          <cell r="C1948" t="str">
            <v>Reator Partida Rápida 1X20W 110V</v>
          </cell>
          <cell r="D1948" t="str">
            <v>UN</v>
          </cell>
          <cell r="E1948">
            <v>0</v>
          </cell>
          <cell r="F1948">
            <v>0</v>
          </cell>
        </row>
        <row r="1949">
          <cell r="B1949">
            <v>1001965</v>
          </cell>
          <cell r="C1949" t="str">
            <v>Reator Partida Rápida 1X20W 220V</v>
          </cell>
          <cell r="D1949" t="str">
            <v>UN</v>
          </cell>
          <cell r="E1949">
            <v>0</v>
          </cell>
          <cell r="F1949">
            <v>0</v>
          </cell>
        </row>
        <row r="1950">
          <cell r="B1950">
            <v>1001966</v>
          </cell>
          <cell r="C1950" t="str">
            <v>Reator Partida Rápida 1X32W 110V</v>
          </cell>
          <cell r="D1950" t="str">
            <v>UN</v>
          </cell>
          <cell r="E1950">
            <v>0</v>
          </cell>
          <cell r="F1950">
            <v>0</v>
          </cell>
        </row>
        <row r="1951">
          <cell r="B1951">
            <v>1001967</v>
          </cell>
          <cell r="C1951" t="str">
            <v>Reator Partida Rápida 1X40W 110V</v>
          </cell>
          <cell r="D1951" t="str">
            <v>UN</v>
          </cell>
          <cell r="E1951">
            <v>0</v>
          </cell>
          <cell r="F1951">
            <v>0</v>
          </cell>
        </row>
        <row r="1952">
          <cell r="B1952">
            <v>1001968</v>
          </cell>
          <cell r="C1952" t="str">
            <v>Reator Partida Rápida 2X20W 220V</v>
          </cell>
          <cell r="D1952" t="str">
            <v>UN</v>
          </cell>
          <cell r="E1952">
            <v>0</v>
          </cell>
          <cell r="F1952">
            <v>0</v>
          </cell>
        </row>
        <row r="1953">
          <cell r="B1953">
            <v>1001969</v>
          </cell>
          <cell r="C1953" t="str">
            <v>Reator Partida Rápida 2X32W 220V</v>
          </cell>
          <cell r="D1953" t="str">
            <v>UN</v>
          </cell>
          <cell r="E1953">
            <v>0</v>
          </cell>
          <cell r="F1953">
            <v>0</v>
          </cell>
        </row>
        <row r="1954">
          <cell r="B1954">
            <v>1001970</v>
          </cell>
          <cell r="C1954" t="str">
            <v>Reator Partida Rápida 2X40W 127V</v>
          </cell>
          <cell r="D1954" t="str">
            <v>UN</v>
          </cell>
          <cell r="E1954">
            <v>0</v>
          </cell>
          <cell r="F1954">
            <v>0</v>
          </cell>
        </row>
        <row r="1955">
          <cell r="B1955">
            <v>1001971</v>
          </cell>
          <cell r="C1955" t="str">
            <v>Reator Partida Rápida 2X40W 220V</v>
          </cell>
          <cell r="D1955" t="str">
            <v>UN</v>
          </cell>
          <cell r="E1955">
            <v>0</v>
          </cell>
          <cell r="F1955">
            <v>0</v>
          </cell>
        </row>
        <row r="1956">
          <cell r="B1956">
            <v>1001972</v>
          </cell>
          <cell r="C1956" t="str">
            <v>Receptor Laser Pra 22 Kit 331419-Hilti</v>
          </cell>
          <cell r="D1956" t="str">
            <v>UN</v>
          </cell>
          <cell r="E1956">
            <v>0</v>
          </cell>
          <cell r="F1956">
            <v>0</v>
          </cell>
        </row>
        <row r="1957">
          <cell r="B1957">
            <v>1001973</v>
          </cell>
          <cell r="C1957" t="str">
            <v>Registro Gaveta 1 1/2Pol 1510-B Fabrimar</v>
          </cell>
          <cell r="D1957" t="str">
            <v>UN</v>
          </cell>
          <cell r="E1957">
            <v>0</v>
          </cell>
          <cell r="F1957">
            <v>0</v>
          </cell>
        </row>
        <row r="1958">
          <cell r="B1958">
            <v>1001974</v>
          </cell>
          <cell r="C1958" t="str">
            <v>Registro 1 1/2" 26010600-Docol</v>
          </cell>
          <cell r="D1958" t="str">
            <v>UN</v>
          </cell>
          <cell r="E1958">
            <v>0</v>
          </cell>
          <cell r="F1958">
            <v>0</v>
          </cell>
        </row>
        <row r="1959">
          <cell r="B1959">
            <v>1001975</v>
          </cell>
          <cell r="C1959" t="str">
            <v>Registro Gaveta 1 1/4Pol 1510-B Fabrimar</v>
          </cell>
          <cell r="D1959" t="str">
            <v>UN</v>
          </cell>
          <cell r="E1959">
            <v>0</v>
          </cell>
          <cell r="F1959">
            <v>0</v>
          </cell>
        </row>
        <row r="1960">
          <cell r="B1960">
            <v>1001976</v>
          </cell>
          <cell r="C1960" t="str">
            <v>Registro 1 1/4" 26010600-Docol</v>
          </cell>
          <cell r="D1960" t="str">
            <v>UN</v>
          </cell>
          <cell r="E1960">
            <v>0</v>
          </cell>
          <cell r="F1960">
            <v>0</v>
          </cell>
        </row>
        <row r="1961">
          <cell r="B1961">
            <v>1001977</v>
          </cell>
          <cell r="C1961" t="str">
            <v>Registro Gaveta 1Pol 1510-B Fabrimar</v>
          </cell>
          <cell r="D1961" t="str">
            <v>UN</v>
          </cell>
          <cell r="E1961">
            <v>0</v>
          </cell>
          <cell r="F1961">
            <v>0</v>
          </cell>
        </row>
        <row r="1962">
          <cell r="B1962">
            <v>1001978</v>
          </cell>
          <cell r="C1962" t="str">
            <v>Registro 1" 26010600-Docol</v>
          </cell>
          <cell r="D1962" t="str">
            <v>UN</v>
          </cell>
          <cell r="E1962">
            <v>0</v>
          </cell>
          <cell r="F1962">
            <v>0</v>
          </cell>
        </row>
        <row r="1963">
          <cell r="B1963">
            <v>1001979</v>
          </cell>
          <cell r="C1963" t="str">
            <v>Registro Gaveta 1/2Pol 1510-B Fabrimar</v>
          </cell>
          <cell r="D1963" t="str">
            <v>UN</v>
          </cell>
          <cell r="E1963">
            <v>0</v>
          </cell>
          <cell r="F1963">
            <v>0</v>
          </cell>
        </row>
        <row r="1964">
          <cell r="B1964">
            <v>1001980</v>
          </cell>
          <cell r="C1964" t="str">
            <v>Registro 1/2" 26010600-Docol</v>
          </cell>
          <cell r="D1964" t="str">
            <v>UN</v>
          </cell>
          <cell r="E1964">
            <v>0</v>
          </cell>
          <cell r="F1964">
            <v>0</v>
          </cell>
        </row>
        <row r="1965">
          <cell r="B1965">
            <v>1001981</v>
          </cell>
          <cell r="C1965" t="str">
            <v>Registro Gaveta 2Pol 1510-B Fabrimar</v>
          </cell>
          <cell r="D1965" t="str">
            <v>UN</v>
          </cell>
          <cell r="E1965">
            <v>0</v>
          </cell>
          <cell r="F1965">
            <v>0</v>
          </cell>
        </row>
        <row r="1966">
          <cell r="B1966">
            <v>1001982</v>
          </cell>
          <cell r="C1966" t="str">
            <v>Registro 2" 26010600-Docol</v>
          </cell>
          <cell r="D1966" t="str">
            <v>UN</v>
          </cell>
          <cell r="E1966">
            <v>0</v>
          </cell>
          <cell r="F1966">
            <v>0</v>
          </cell>
        </row>
        <row r="1967">
          <cell r="B1967">
            <v>1001983</v>
          </cell>
          <cell r="C1967" t="str">
            <v>Registro Gaveta 3Pol 1510-B Fabrimar</v>
          </cell>
          <cell r="D1967" t="str">
            <v>UN</v>
          </cell>
          <cell r="E1967">
            <v>0</v>
          </cell>
          <cell r="F1967">
            <v>0</v>
          </cell>
        </row>
        <row r="1968">
          <cell r="B1968">
            <v>1001984</v>
          </cell>
          <cell r="C1968" t="str">
            <v>Registro 3" 26010600-Docol</v>
          </cell>
          <cell r="D1968" t="str">
            <v>UN</v>
          </cell>
          <cell r="E1968">
            <v>0</v>
          </cell>
          <cell r="F1968">
            <v>0</v>
          </cell>
        </row>
        <row r="1969">
          <cell r="B1969">
            <v>1001985</v>
          </cell>
          <cell r="C1969" t="str">
            <v>Registro Gaveta 3/4Pol 1510-B Fabrimar</v>
          </cell>
          <cell r="D1969" t="str">
            <v>UN</v>
          </cell>
          <cell r="E1969">
            <v>0</v>
          </cell>
          <cell r="F1969">
            <v>0</v>
          </cell>
        </row>
        <row r="1970">
          <cell r="B1970">
            <v>1001986</v>
          </cell>
          <cell r="C1970" t="str">
            <v>Registro 3/4" 26010600-Docol</v>
          </cell>
          <cell r="D1970" t="str">
            <v>UN</v>
          </cell>
          <cell r="E1970">
            <v>0</v>
          </cell>
          <cell r="F1970">
            <v>0</v>
          </cell>
        </row>
        <row r="1971">
          <cell r="B1971">
            <v>1001987</v>
          </cell>
          <cell r="C1971" t="str">
            <v>Registro Gaveta 4Pol 1510-B Fabrimar</v>
          </cell>
          <cell r="D1971" t="str">
            <v>UN</v>
          </cell>
          <cell r="E1971">
            <v>0</v>
          </cell>
          <cell r="F1971">
            <v>0</v>
          </cell>
        </row>
        <row r="1972">
          <cell r="B1972">
            <v>1001988</v>
          </cell>
          <cell r="C1972" t="str">
            <v>Registro 4" 26010600-Docol</v>
          </cell>
          <cell r="D1972" t="str">
            <v>UN</v>
          </cell>
          <cell r="E1972">
            <v>0</v>
          </cell>
          <cell r="F1972">
            <v>0</v>
          </cell>
        </row>
        <row r="1973">
          <cell r="B1973">
            <v>1001989</v>
          </cell>
          <cell r="C1973" t="str">
            <v>Registro Gav.1 1/2" 1502B-Deca</v>
          </cell>
          <cell r="D1973" t="str">
            <v>UN</v>
          </cell>
          <cell r="E1973">
            <v>0</v>
          </cell>
          <cell r="F1973">
            <v>0</v>
          </cell>
        </row>
        <row r="1974">
          <cell r="B1974">
            <v>1001990</v>
          </cell>
          <cell r="C1974" t="str">
            <v>Registro Gav.1 1/2" Base-25131500-Docol</v>
          </cell>
          <cell r="D1974" t="str">
            <v>UN</v>
          </cell>
          <cell r="E1974">
            <v>0</v>
          </cell>
          <cell r="F1974">
            <v>0</v>
          </cell>
        </row>
        <row r="1975">
          <cell r="B1975">
            <v>1001991</v>
          </cell>
          <cell r="C1975" t="str">
            <v>Registro Gav.1 1/4" 1502B-Deca</v>
          </cell>
          <cell r="D1975" t="str">
            <v>UN</v>
          </cell>
          <cell r="E1975">
            <v>0</v>
          </cell>
          <cell r="F1975">
            <v>0</v>
          </cell>
        </row>
        <row r="1976">
          <cell r="B1976">
            <v>1001992</v>
          </cell>
          <cell r="C1976" t="str">
            <v>Registro Gav.1 1/4" Base-25131300-Docol</v>
          </cell>
          <cell r="D1976" t="str">
            <v>UN</v>
          </cell>
          <cell r="E1976">
            <v>0</v>
          </cell>
          <cell r="F1976">
            <v>0</v>
          </cell>
        </row>
        <row r="1977">
          <cell r="B1977">
            <v>1001993</v>
          </cell>
          <cell r="C1977" t="str">
            <v>Registro Gav.1" 1502B-Deca</v>
          </cell>
          <cell r="D1977" t="str">
            <v>UN</v>
          </cell>
          <cell r="E1977">
            <v>0</v>
          </cell>
          <cell r="F1977">
            <v>0</v>
          </cell>
        </row>
        <row r="1978">
          <cell r="B1978">
            <v>1001994</v>
          </cell>
          <cell r="C1978" t="str">
            <v>Registro Gav.1" Base-25131000-Docol</v>
          </cell>
          <cell r="D1978" t="str">
            <v>UN</v>
          </cell>
          <cell r="E1978">
            <v>0</v>
          </cell>
          <cell r="F1978">
            <v>0</v>
          </cell>
        </row>
        <row r="1979">
          <cell r="B1979">
            <v>1001995</v>
          </cell>
          <cell r="C1979" t="str">
            <v>Registro Gav.1/2" 1502B-Deca</v>
          </cell>
          <cell r="D1979" t="str">
            <v>UN</v>
          </cell>
          <cell r="E1979">
            <v>0</v>
          </cell>
          <cell r="F1979">
            <v>0</v>
          </cell>
        </row>
        <row r="1980">
          <cell r="B1980">
            <v>1001996</v>
          </cell>
          <cell r="C1980" t="str">
            <v>Registro Gav.1/2" Base-25130500-Docol</v>
          </cell>
          <cell r="D1980" t="str">
            <v>UN</v>
          </cell>
          <cell r="E1980">
            <v>0</v>
          </cell>
          <cell r="F1980">
            <v>0</v>
          </cell>
        </row>
        <row r="1981">
          <cell r="B1981">
            <v>1001997</v>
          </cell>
          <cell r="C1981" t="str">
            <v>Registro Gav.1/2" Europa-10020500-Docol</v>
          </cell>
          <cell r="D1981" t="str">
            <v>UN</v>
          </cell>
          <cell r="E1981">
            <v>0</v>
          </cell>
          <cell r="F1981">
            <v>0</v>
          </cell>
        </row>
        <row r="1982">
          <cell r="B1982">
            <v>1001998</v>
          </cell>
          <cell r="C1982" t="str">
            <v>Registro Gav.2" 1502B-Deca</v>
          </cell>
          <cell r="D1982" t="str">
            <v>UN</v>
          </cell>
          <cell r="E1982">
            <v>0</v>
          </cell>
          <cell r="F1982">
            <v>0</v>
          </cell>
        </row>
        <row r="1983">
          <cell r="B1983">
            <v>1001999</v>
          </cell>
          <cell r="C1983" t="str">
            <v>Registro Gav.3" 1502B-Deca</v>
          </cell>
          <cell r="D1983" t="str">
            <v>UN</v>
          </cell>
          <cell r="E1983">
            <v>0</v>
          </cell>
          <cell r="F1983">
            <v>0</v>
          </cell>
        </row>
        <row r="1984">
          <cell r="B1984">
            <v>1002000</v>
          </cell>
          <cell r="C1984" t="str">
            <v>Registro Gav.3/4" 00143800-Docol</v>
          </cell>
          <cell r="D1984" t="str">
            <v>UN</v>
          </cell>
          <cell r="E1984">
            <v>0</v>
          </cell>
          <cell r="F1984">
            <v>0</v>
          </cell>
        </row>
        <row r="1985">
          <cell r="B1985">
            <v>1002001</v>
          </cell>
          <cell r="C1985" t="str">
            <v>Registro Gav.3/4" 1502B-Deca</v>
          </cell>
          <cell r="D1985" t="str">
            <v>UN</v>
          </cell>
          <cell r="E1985">
            <v>0</v>
          </cell>
          <cell r="F1985">
            <v>0</v>
          </cell>
        </row>
        <row r="1986">
          <cell r="B1986">
            <v>1002002</v>
          </cell>
          <cell r="C1986" t="str">
            <v>Registro Gav.3/4" Base-00143800-Docol</v>
          </cell>
          <cell r="D1986" t="str">
            <v>UN</v>
          </cell>
          <cell r="E1986">
            <v>0</v>
          </cell>
          <cell r="F1986">
            <v>0</v>
          </cell>
        </row>
        <row r="1987">
          <cell r="B1987">
            <v>1002003</v>
          </cell>
          <cell r="C1987" t="str">
            <v>Registro Gav.3/4" Base-25130600-Docol</v>
          </cell>
          <cell r="D1987" t="str">
            <v>UN</v>
          </cell>
          <cell r="E1987">
            <v>0</v>
          </cell>
          <cell r="F1987">
            <v>0</v>
          </cell>
        </row>
        <row r="1988">
          <cell r="B1988">
            <v>1002004</v>
          </cell>
          <cell r="C1988" t="str">
            <v>Registro Gav.3/4" Europa-10020600-Docol</v>
          </cell>
          <cell r="D1988" t="str">
            <v>UN</v>
          </cell>
          <cell r="E1988">
            <v>0</v>
          </cell>
          <cell r="F1988">
            <v>0</v>
          </cell>
        </row>
        <row r="1989">
          <cell r="B1989">
            <v>1002005</v>
          </cell>
          <cell r="C1989" t="str">
            <v>Registro Gav.4" 1502B-Deca</v>
          </cell>
          <cell r="D1989" t="str">
            <v>UN</v>
          </cell>
          <cell r="E1989">
            <v>0</v>
          </cell>
          <cell r="F1989">
            <v>0</v>
          </cell>
        </row>
        <row r="1990">
          <cell r="B1990">
            <v>1002006</v>
          </cell>
          <cell r="C1990" t="str">
            <v>Registro Globo 1" Base-40011000-Docol</v>
          </cell>
          <cell r="D1990" t="str">
            <v>UN</v>
          </cell>
          <cell r="E1990">
            <v>0</v>
          </cell>
          <cell r="F1990">
            <v>0</v>
          </cell>
        </row>
        <row r="1991">
          <cell r="B1991">
            <v>1002007</v>
          </cell>
          <cell r="C1991" t="str">
            <v>Registro Press.1/2" Base-25140500-Docol</v>
          </cell>
          <cell r="D1991" t="str">
            <v>UN</v>
          </cell>
          <cell r="E1991">
            <v>0</v>
          </cell>
          <cell r="F1991">
            <v>0</v>
          </cell>
        </row>
        <row r="1992">
          <cell r="B1992">
            <v>1002008</v>
          </cell>
          <cell r="C1992" t="str">
            <v>Registro Press.1/2" Base-25140600-Docol</v>
          </cell>
          <cell r="D1992" t="str">
            <v>UN</v>
          </cell>
          <cell r="E1992">
            <v>0</v>
          </cell>
          <cell r="F1992">
            <v>0</v>
          </cell>
        </row>
        <row r="1993">
          <cell r="B1993">
            <v>1002009</v>
          </cell>
          <cell r="C1993" t="str">
            <v>Registro Press.3/4" Base-00143700-Docol</v>
          </cell>
          <cell r="D1993" t="str">
            <v>UN</v>
          </cell>
          <cell r="E1993">
            <v>0</v>
          </cell>
          <cell r="F1993">
            <v>0</v>
          </cell>
        </row>
        <row r="1994">
          <cell r="B1994">
            <v>1002010</v>
          </cell>
          <cell r="C1994" t="str">
            <v>Registro Press.Bruto 1" 26170600-Docol</v>
          </cell>
          <cell r="D1994" t="str">
            <v>UN</v>
          </cell>
          <cell r="E1994">
            <v>0</v>
          </cell>
          <cell r="F1994">
            <v>0</v>
          </cell>
        </row>
        <row r="1995">
          <cell r="B1995">
            <v>1002011</v>
          </cell>
          <cell r="C1995" t="str">
            <v>Registro Press.Bruto 3/4" 1416B-Deca</v>
          </cell>
          <cell r="D1995" t="str">
            <v>UN</v>
          </cell>
          <cell r="E1995">
            <v>0</v>
          </cell>
          <cell r="F1995">
            <v>0</v>
          </cell>
        </row>
        <row r="1996">
          <cell r="B1996">
            <v>1002013</v>
          </cell>
          <cell r="C1996" t="str">
            <v>Registro Press.Bruto 3/4" 20100606-Docol</v>
          </cell>
          <cell r="D1996" t="str">
            <v>UN</v>
          </cell>
          <cell r="E1996">
            <v>0</v>
          </cell>
          <cell r="F1996">
            <v>0</v>
          </cell>
        </row>
        <row r="1997">
          <cell r="B1997">
            <v>1002014</v>
          </cell>
          <cell r="C1997" t="str">
            <v>Registro Press.Comum 3/4" 1416 C39-Deca</v>
          </cell>
          <cell r="D1997" t="str">
            <v>UN</v>
          </cell>
          <cell r="E1997">
            <v>0</v>
          </cell>
          <cell r="F1997">
            <v>0</v>
          </cell>
        </row>
        <row r="1998">
          <cell r="B1998">
            <v>1002015</v>
          </cell>
          <cell r="C1998" t="str">
            <v>Base Reg.Pressão 3/4Pol B-1416 Fabrimar</v>
          </cell>
          <cell r="D1998" t="str">
            <v>UN</v>
          </cell>
          <cell r="E1998">
            <v>0</v>
          </cell>
          <cell r="F1998">
            <v>0</v>
          </cell>
        </row>
        <row r="1999">
          <cell r="B1999">
            <v>1002016</v>
          </cell>
          <cell r="C1999" t="str">
            <v>Registro Press.Comum 3/4" R14002C-Docol</v>
          </cell>
          <cell r="D1999" t="str">
            <v>UN</v>
          </cell>
          <cell r="E1999">
            <v>0</v>
          </cell>
          <cell r="F1999">
            <v>0</v>
          </cell>
        </row>
        <row r="2000">
          <cell r="B2000">
            <v>1002017</v>
          </cell>
          <cell r="C2000" t="str">
            <v>Registro Vs Água Fria Pvc 110Mm Marrom</v>
          </cell>
          <cell r="D2000" t="str">
            <v>UN</v>
          </cell>
          <cell r="E2000">
            <v>0</v>
          </cell>
          <cell r="F2000">
            <v>0</v>
          </cell>
        </row>
        <row r="2001">
          <cell r="B2001">
            <v>1002018</v>
          </cell>
          <cell r="C2001" t="str">
            <v>Registro Esfera Vs Pvc Marrom 20Mm</v>
          </cell>
          <cell r="D2001" t="str">
            <v>UN</v>
          </cell>
          <cell r="E2001">
            <v>0</v>
          </cell>
          <cell r="F2001">
            <v>0</v>
          </cell>
        </row>
        <row r="2002">
          <cell r="B2002">
            <v>1002019</v>
          </cell>
          <cell r="C2002" t="str">
            <v>Registro Esfera Vs Pvc Marrom 25Mm</v>
          </cell>
          <cell r="D2002" t="str">
            <v>UN</v>
          </cell>
          <cell r="E2002">
            <v>0</v>
          </cell>
          <cell r="F2002">
            <v>0</v>
          </cell>
        </row>
        <row r="2003">
          <cell r="B2003">
            <v>1002020</v>
          </cell>
          <cell r="C2003" t="str">
            <v>Registro Esfera Vs Pvc Marrom 32Mm</v>
          </cell>
          <cell r="D2003" t="str">
            <v>UN</v>
          </cell>
          <cell r="E2003">
            <v>0</v>
          </cell>
          <cell r="F2003">
            <v>0</v>
          </cell>
        </row>
        <row r="2004">
          <cell r="B2004">
            <v>1002021</v>
          </cell>
          <cell r="C2004" t="str">
            <v>Registro Esfera Vs Pvc Marrom 40Mm</v>
          </cell>
          <cell r="D2004" t="str">
            <v>UN</v>
          </cell>
          <cell r="E2004">
            <v>0</v>
          </cell>
          <cell r="F2004">
            <v>0</v>
          </cell>
        </row>
        <row r="2005">
          <cell r="B2005">
            <v>1002022</v>
          </cell>
          <cell r="C2005" t="str">
            <v>Registro Esfera Vs Pvc Marrom 50Mm</v>
          </cell>
          <cell r="D2005" t="str">
            <v>UN</v>
          </cell>
          <cell r="E2005">
            <v>0</v>
          </cell>
          <cell r="F2005">
            <v>0</v>
          </cell>
        </row>
        <row r="2006">
          <cell r="B2006">
            <v>1002023</v>
          </cell>
          <cell r="C2006" t="str">
            <v>Registro Esfera Vs Pvc Marrom 60Mm</v>
          </cell>
          <cell r="D2006" t="str">
            <v>UN</v>
          </cell>
          <cell r="E2006">
            <v>0</v>
          </cell>
          <cell r="F2006">
            <v>0</v>
          </cell>
        </row>
        <row r="2007">
          <cell r="B2007">
            <v>1002024</v>
          </cell>
          <cell r="C2007" t="str">
            <v>Registro Vs Água Fria Pvc 75Mm Marrom</v>
          </cell>
          <cell r="D2007" t="str">
            <v>UN</v>
          </cell>
          <cell r="E2007">
            <v>0</v>
          </cell>
          <cell r="F2007">
            <v>0</v>
          </cell>
        </row>
        <row r="2008">
          <cell r="B2008">
            <v>1002025</v>
          </cell>
          <cell r="C2008" t="str">
            <v>Registro Vs Água Fria Pvc 85Mm Marrom</v>
          </cell>
          <cell r="D2008" t="str">
            <v>UN</v>
          </cell>
          <cell r="E2008">
            <v>0</v>
          </cell>
          <cell r="F2008">
            <v>0</v>
          </cell>
        </row>
        <row r="2009">
          <cell r="B2009">
            <v>1002026</v>
          </cell>
          <cell r="C2009" t="str">
            <v>Régua Alumínio 2X1Pol</v>
          </cell>
          <cell r="D2009" t="str">
            <v>UN</v>
          </cell>
          <cell r="E2009">
            <v>0</v>
          </cell>
          <cell r="F2009">
            <v>0</v>
          </cell>
        </row>
        <row r="2010">
          <cell r="B2010">
            <v>1002027</v>
          </cell>
          <cell r="C2010" t="str">
            <v>Régua Alumínio 3X1Pol</v>
          </cell>
          <cell r="D2010" t="str">
            <v>UN</v>
          </cell>
          <cell r="E2010">
            <v>0</v>
          </cell>
          <cell r="F2010">
            <v>0</v>
          </cell>
        </row>
        <row r="2011">
          <cell r="B2011">
            <v>1002028</v>
          </cell>
          <cell r="C2011" t="str">
            <v>Rejuntamento Epóxi Br 1,5Kg</v>
          </cell>
          <cell r="D2011" t="str">
            <v>UN</v>
          </cell>
          <cell r="E2011">
            <v>0</v>
          </cell>
          <cell r="F2011">
            <v>0</v>
          </cell>
        </row>
        <row r="2012">
          <cell r="B2012">
            <v>1002029</v>
          </cell>
          <cell r="C2012" t="str">
            <v>Rejuntamento Flexív.Br 1Kg</v>
          </cell>
          <cell r="D2012" t="str">
            <v>UN</v>
          </cell>
          <cell r="E2012">
            <v>0</v>
          </cell>
          <cell r="F2012">
            <v>0</v>
          </cell>
        </row>
        <row r="2013">
          <cell r="B2013">
            <v>1002030</v>
          </cell>
          <cell r="C2013" t="str">
            <v>Rejuntamento Flexív.Br 5Kg</v>
          </cell>
          <cell r="D2013" t="str">
            <v>UN</v>
          </cell>
          <cell r="E2013">
            <v>0</v>
          </cell>
          <cell r="F2013">
            <v>0</v>
          </cell>
        </row>
        <row r="2014">
          <cell r="B2014">
            <v>1002031</v>
          </cell>
          <cell r="C2014" t="str">
            <v>Removed.Tinta 18L</v>
          </cell>
          <cell r="D2014" t="str">
            <v>UN</v>
          </cell>
          <cell r="E2014">
            <v>0</v>
          </cell>
          <cell r="F2014">
            <v>0</v>
          </cell>
        </row>
        <row r="2015">
          <cell r="B2015">
            <v>1002032</v>
          </cell>
          <cell r="C2015" t="str">
            <v>Removedor Tinta 5L</v>
          </cell>
          <cell r="D2015" t="str">
            <v>UN</v>
          </cell>
          <cell r="E2015">
            <v>0</v>
          </cell>
          <cell r="F2015">
            <v>0</v>
          </cell>
        </row>
        <row r="2016">
          <cell r="B2016">
            <v>1002033</v>
          </cell>
          <cell r="C2016" t="str">
            <v>Restritor Vazão 14L/H Vad501Wwu-Esteves</v>
          </cell>
          <cell r="D2016" t="str">
            <v>UN</v>
          </cell>
          <cell r="E2016">
            <v>0</v>
          </cell>
          <cell r="F2016">
            <v>0</v>
          </cell>
        </row>
        <row r="2017">
          <cell r="B2017">
            <v>1002034</v>
          </cell>
          <cell r="C2017" t="str">
            <v>Restritor Vazão 8L/H Vad500Wwu-Esteves</v>
          </cell>
          <cell r="D2017" t="str">
            <v>UN</v>
          </cell>
          <cell r="E2017">
            <v>0</v>
          </cell>
          <cell r="F2017">
            <v>0</v>
          </cell>
        </row>
        <row r="2018">
          <cell r="B2018">
            <v>1002035</v>
          </cell>
          <cell r="C2018" t="str">
            <v>Rev.Cerâm.Ag 20X20Cm Quarterconc-Cecrisa</v>
          </cell>
          <cell r="D2018" t="str">
            <v>M2</v>
          </cell>
          <cell r="E2018">
            <v>0</v>
          </cell>
          <cell r="F2018">
            <v>0</v>
          </cell>
        </row>
        <row r="2019">
          <cell r="B2019">
            <v>1002036</v>
          </cell>
          <cell r="C2019" t="str">
            <v>Rev.Cerâm.Am 20X20Cm Tropical R.-Cecrisa</v>
          </cell>
          <cell r="D2019" t="str">
            <v>M2</v>
          </cell>
          <cell r="E2019">
            <v>0</v>
          </cell>
          <cell r="F2019">
            <v>0</v>
          </cell>
        </row>
        <row r="2020">
          <cell r="B2020">
            <v>1002037</v>
          </cell>
          <cell r="C2020" t="str">
            <v>Rev.Cerâm.Am 31X31Cm Asabb-Portobello</v>
          </cell>
          <cell r="D2020" t="str">
            <v>M2</v>
          </cell>
          <cell r="E2020">
            <v>0</v>
          </cell>
          <cell r="F2020">
            <v>0</v>
          </cell>
        </row>
        <row r="2021">
          <cell r="B2021">
            <v>1002038</v>
          </cell>
          <cell r="C2021" t="str">
            <v>Rev.Cerâm.Amê 24X5,4Cm 2109/1230-Gail</v>
          </cell>
          <cell r="D2021" t="str">
            <v>M2</v>
          </cell>
          <cell r="E2021">
            <v>0</v>
          </cell>
          <cell r="F2021">
            <v>0</v>
          </cell>
        </row>
        <row r="2022">
          <cell r="B2022">
            <v>1002039</v>
          </cell>
          <cell r="C2022" t="str">
            <v>Rev.Cerâm.Are 10X10Cm Mosaico-Cecrisa</v>
          </cell>
          <cell r="D2022" t="str">
            <v>M2</v>
          </cell>
          <cell r="E2022">
            <v>0</v>
          </cell>
          <cell r="F2022">
            <v>0</v>
          </cell>
        </row>
        <row r="2023">
          <cell r="B2023">
            <v>1002040</v>
          </cell>
          <cell r="C2023" t="str">
            <v>Rev.Cerâm.Are 20X20Cm Petra-Cecrisa</v>
          </cell>
          <cell r="D2023" t="str">
            <v>M2</v>
          </cell>
          <cell r="E2023">
            <v>0</v>
          </cell>
          <cell r="F2023">
            <v>0</v>
          </cell>
        </row>
        <row r="2024">
          <cell r="B2024">
            <v>1002041</v>
          </cell>
          <cell r="C2024" t="str">
            <v>Rev.Cerâm.Are 20X20Cm Quarter-Cecrisa</v>
          </cell>
          <cell r="D2024" t="str">
            <v>M2</v>
          </cell>
          <cell r="E2024">
            <v>0</v>
          </cell>
          <cell r="F2024">
            <v>0</v>
          </cell>
        </row>
        <row r="2025">
          <cell r="B2025">
            <v>1002042</v>
          </cell>
          <cell r="C2025" t="str">
            <v>Rev.Cerâm.Are 30X30Cm Petra-Cecrisa</v>
          </cell>
          <cell r="D2025" t="str">
            <v>M2</v>
          </cell>
          <cell r="E2025">
            <v>0</v>
          </cell>
          <cell r="F2025">
            <v>0</v>
          </cell>
        </row>
        <row r="2026">
          <cell r="B2026">
            <v>1002043</v>
          </cell>
          <cell r="C2026" t="str">
            <v>Rev.Cerâm.Az 10X10Cm Celeste-Cecrisa</v>
          </cell>
          <cell r="D2026" t="str">
            <v>M2</v>
          </cell>
          <cell r="E2026">
            <v>0</v>
          </cell>
          <cell r="F2026">
            <v>0</v>
          </cell>
        </row>
        <row r="2027">
          <cell r="B2027">
            <v>1002044</v>
          </cell>
          <cell r="C2027" t="str">
            <v>Rev.Cerâm.Az 10X10Cm Marinho-Cecrisa</v>
          </cell>
          <cell r="D2027" t="str">
            <v>M2</v>
          </cell>
          <cell r="E2027">
            <v>0</v>
          </cell>
          <cell r="F2027">
            <v>0</v>
          </cell>
        </row>
        <row r="2028">
          <cell r="B2028">
            <v>1002045</v>
          </cell>
          <cell r="C2028" t="str">
            <v>Rev.Cerâm.Az 10X10Cm Mos.Az.Pis-Cecrisa</v>
          </cell>
          <cell r="D2028" t="str">
            <v>M2</v>
          </cell>
          <cell r="E2028">
            <v>0</v>
          </cell>
          <cell r="F2028">
            <v>0</v>
          </cell>
        </row>
        <row r="2029">
          <cell r="B2029">
            <v>1002046</v>
          </cell>
          <cell r="C2029" t="str">
            <v>Rev.Cerâm.Az 10X10Cm Mos.Royal-Cecrisa</v>
          </cell>
          <cell r="D2029" t="str">
            <v>M2</v>
          </cell>
          <cell r="E2029">
            <v>0</v>
          </cell>
          <cell r="F2029">
            <v>0</v>
          </cell>
        </row>
        <row r="2030">
          <cell r="B2030">
            <v>1002047</v>
          </cell>
          <cell r="C2030" t="str">
            <v>Rev.Cerâm.Az 10X10Cm Piscina-Cecrisa</v>
          </cell>
          <cell r="D2030" t="str">
            <v>M2</v>
          </cell>
          <cell r="E2030">
            <v>0</v>
          </cell>
          <cell r="F2030">
            <v>0</v>
          </cell>
        </row>
        <row r="2031">
          <cell r="B2031">
            <v>1002048</v>
          </cell>
          <cell r="C2031" t="str">
            <v>Rev.Cerâm.Az 11,5X20Cm Acqbord-Portinari</v>
          </cell>
          <cell r="D2031" t="str">
            <v>M2</v>
          </cell>
          <cell r="E2031">
            <v>0</v>
          </cell>
          <cell r="F2031">
            <v>0</v>
          </cell>
        </row>
        <row r="2032">
          <cell r="B2032">
            <v>1002049</v>
          </cell>
          <cell r="C2032" t="str">
            <v>Rev.Cerâm.Az 11,6X11,6Cm 1209/2830-Gail</v>
          </cell>
          <cell r="D2032" t="str">
            <v>M2</v>
          </cell>
          <cell r="E2032">
            <v>0</v>
          </cell>
          <cell r="F2032">
            <v>0</v>
          </cell>
        </row>
        <row r="2033">
          <cell r="B2033">
            <v>1002050</v>
          </cell>
          <cell r="C2033" t="str">
            <v>Rev.Cerâm.Az 15X15Cm Legacy Blue-Eliane</v>
          </cell>
          <cell r="D2033" t="str">
            <v>M2</v>
          </cell>
          <cell r="E2033">
            <v>0</v>
          </cell>
          <cell r="F2033">
            <v>0</v>
          </cell>
        </row>
        <row r="2034">
          <cell r="B2034">
            <v>1002051</v>
          </cell>
          <cell r="C2034" t="str">
            <v>Rev.Cerâm.Az 20X20Cm Mos.Az.Pis-Cecrisa</v>
          </cell>
          <cell r="D2034" t="str">
            <v>M2</v>
          </cell>
          <cell r="E2034">
            <v>0</v>
          </cell>
          <cell r="F2034">
            <v>0</v>
          </cell>
        </row>
        <row r="2035">
          <cell r="B2035">
            <v>1002052</v>
          </cell>
          <cell r="C2035" t="str">
            <v>Rev.Cerâm.Az 20X20Cm Mos.Capri-Cecrisa</v>
          </cell>
          <cell r="D2035" t="str">
            <v>M2</v>
          </cell>
          <cell r="E2035">
            <v>0</v>
          </cell>
          <cell r="F2035">
            <v>0</v>
          </cell>
        </row>
        <row r="2036">
          <cell r="B2036">
            <v>1002053</v>
          </cell>
          <cell r="C2036" t="str">
            <v>Rev.Cerâm.Az 20X20Cm Mos.Royal-Cecrisa</v>
          </cell>
          <cell r="D2036" t="str">
            <v>M2</v>
          </cell>
          <cell r="E2036">
            <v>0</v>
          </cell>
          <cell r="F2036">
            <v>0</v>
          </cell>
        </row>
        <row r="2037">
          <cell r="B2037">
            <v>1002054</v>
          </cell>
          <cell r="C2037" t="str">
            <v>Rev.Cerâm.Az 20X20Cm Stylus-Cecrisa</v>
          </cell>
          <cell r="D2037" t="str">
            <v>M2</v>
          </cell>
          <cell r="E2037">
            <v>0</v>
          </cell>
          <cell r="F2037">
            <v>0</v>
          </cell>
        </row>
        <row r="2038">
          <cell r="B2038">
            <v>1002055</v>
          </cell>
          <cell r="C2038" t="str">
            <v>Rev.Cerâm.Az 24X11,6Cm 1009/2830-Gail</v>
          </cell>
          <cell r="D2038" t="str">
            <v>M2</v>
          </cell>
          <cell r="E2038">
            <v>0</v>
          </cell>
          <cell r="F2038">
            <v>0</v>
          </cell>
        </row>
        <row r="2039">
          <cell r="B2039">
            <v>1002056</v>
          </cell>
          <cell r="C2039" t="str">
            <v>Rev.Cerâm.Az 24X11,6Cm 1009/3576-Gail</v>
          </cell>
          <cell r="D2039" t="str">
            <v>M2</v>
          </cell>
          <cell r="E2039">
            <v>0</v>
          </cell>
          <cell r="F2039">
            <v>0</v>
          </cell>
        </row>
        <row r="2040">
          <cell r="B2040">
            <v>1002057</v>
          </cell>
          <cell r="C2040" t="str">
            <v>Rev.Cerâm.Az 24X11,6Cm 1009/8151-Gail</v>
          </cell>
          <cell r="D2040" t="str">
            <v>M2</v>
          </cell>
          <cell r="E2040">
            <v>0</v>
          </cell>
          <cell r="F2040">
            <v>0</v>
          </cell>
        </row>
        <row r="2041">
          <cell r="B2041">
            <v>1002058</v>
          </cell>
          <cell r="C2041" t="str">
            <v>Rev.Cerâm.Az 4,7X33,3Cm Listelbl-Cecrisa</v>
          </cell>
          <cell r="D2041" t="str">
            <v>M2</v>
          </cell>
          <cell r="E2041">
            <v>0</v>
          </cell>
          <cell r="F2041">
            <v>0</v>
          </cell>
        </row>
        <row r="2042">
          <cell r="B2042">
            <v>1002059</v>
          </cell>
          <cell r="C2042" t="str">
            <v>Rev.Cerâm.Az 4,7X4,7Cm Tint Unit-Cecrisa</v>
          </cell>
          <cell r="D2042" t="str">
            <v>M2</v>
          </cell>
          <cell r="E2042">
            <v>0</v>
          </cell>
          <cell r="F2042">
            <v>0</v>
          </cell>
        </row>
        <row r="2043">
          <cell r="B2043">
            <v>1002060</v>
          </cell>
          <cell r="C2043" t="str">
            <v>Rev.Cerâm.Az Ce 24X11,6Cm 1009/3505-Gail</v>
          </cell>
          <cell r="D2043" t="str">
            <v>M2</v>
          </cell>
          <cell r="E2043">
            <v>0</v>
          </cell>
          <cell r="F2043">
            <v>0</v>
          </cell>
        </row>
        <row r="2044">
          <cell r="B2044">
            <v>1002061</v>
          </cell>
          <cell r="C2044" t="str">
            <v>Rev.Ceram.Az Mar 20X20Cm Quarter-Cecrisa</v>
          </cell>
          <cell r="D2044" t="str">
            <v>M2</v>
          </cell>
          <cell r="E2044">
            <v>0</v>
          </cell>
          <cell r="F2044">
            <v>0</v>
          </cell>
        </row>
        <row r="2045">
          <cell r="B2045">
            <v>1002062</v>
          </cell>
          <cell r="C2045" t="str">
            <v>Rev.Ceram.Az Pis 20X20Cm Quarter-Cecrisa</v>
          </cell>
          <cell r="D2045" t="str">
            <v>M2</v>
          </cell>
          <cell r="E2045">
            <v>0</v>
          </cell>
          <cell r="F2045">
            <v>0</v>
          </cell>
        </row>
        <row r="2046">
          <cell r="B2046">
            <v>1002063</v>
          </cell>
          <cell r="C2046" t="str">
            <v>Rev.Cerâm.Bg 10X30Cm Lisboa Be-Cecrisa</v>
          </cell>
          <cell r="D2046" t="str">
            <v>M2</v>
          </cell>
          <cell r="E2046">
            <v>0</v>
          </cell>
          <cell r="F2046">
            <v>0</v>
          </cell>
        </row>
        <row r="2047">
          <cell r="B2047">
            <v>1002064</v>
          </cell>
          <cell r="C2047" t="str">
            <v>Rev.Cerâm.Bg 11,5X20Cm Acqdeck-Portinari</v>
          </cell>
          <cell r="D2047" t="str">
            <v>M2</v>
          </cell>
          <cell r="E2047">
            <v>0</v>
          </cell>
          <cell r="F2047">
            <v>0</v>
          </cell>
        </row>
        <row r="2048">
          <cell r="B2048">
            <v>1002065</v>
          </cell>
          <cell r="C2048" t="str">
            <v>Rev.Cerâm.Bg 15X15Cm Matisse Be-Cecrisa</v>
          </cell>
          <cell r="D2048" t="str">
            <v>M2</v>
          </cell>
          <cell r="E2048">
            <v>0</v>
          </cell>
          <cell r="F2048">
            <v>0</v>
          </cell>
        </row>
        <row r="2049">
          <cell r="B2049">
            <v>1002066</v>
          </cell>
          <cell r="C2049" t="str">
            <v>Rev.Cerâm.Bg 16,5X16,5Cm Amalfal-Cecrisa</v>
          </cell>
          <cell r="D2049" t="str">
            <v>M2</v>
          </cell>
          <cell r="E2049">
            <v>0</v>
          </cell>
          <cell r="F2049">
            <v>0</v>
          </cell>
        </row>
        <row r="2050">
          <cell r="B2050">
            <v>1002067</v>
          </cell>
          <cell r="C2050" t="str">
            <v>Rev.Cerâm.Bg 20X20Cm Alabastro-Cecrisa</v>
          </cell>
          <cell r="D2050" t="str">
            <v>M2</v>
          </cell>
          <cell r="E2050">
            <v>0</v>
          </cell>
          <cell r="F2050">
            <v>0</v>
          </cell>
        </row>
        <row r="2051">
          <cell r="B2051">
            <v>1002068</v>
          </cell>
          <cell r="C2051" t="str">
            <v>Rev.Cerâm.Bg 20X20Cm Ironstone-Cecrisa</v>
          </cell>
          <cell r="D2051" t="str">
            <v>M2</v>
          </cell>
          <cell r="E2051">
            <v>0</v>
          </cell>
          <cell r="F2051">
            <v>0</v>
          </cell>
        </row>
        <row r="2052">
          <cell r="B2052">
            <v>1002069</v>
          </cell>
          <cell r="C2052" t="str">
            <v>Rev.Cerâm.Bg 20X20Cm Quarterbege-Cecrisa</v>
          </cell>
          <cell r="D2052" t="str">
            <v>M2</v>
          </cell>
          <cell r="E2052">
            <v>0</v>
          </cell>
          <cell r="F2052">
            <v>0</v>
          </cell>
        </row>
        <row r="2053">
          <cell r="B2053">
            <v>1002070</v>
          </cell>
          <cell r="C2053" t="str">
            <v>Rev.Cerâm.Bg 20X20Cm Stylus-Cecrisa</v>
          </cell>
          <cell r="D2053" t="str">
            <v>M2</v>
          </cell>
          <cell r="E2053">
            <v>0</v>
          </cell>
          <cell r="F2053">
            <v>0</v>
          </cell>
        </row>
        <row r="2054">
          <cell r="B2054">
            <v>1002071</v>
          </cell>
          <cell r="C2054" t="str">
            <v>Rev.Ceram.Bg 20X20Cm Travertinbe-Cecrisa</v>
          </cell>
          <cell r="D2054" t="str">
            <v>M2</v>
          </cell>
          <cell r="E2054">
            <v>0</v>
          </cell>
          <cell r="F2054">
            <v>0</v>
          </cell>
        </row>
        <row r="2055">
          <cell r="B2055">
            <v>1002072</v>
          </cell>
          <cell r="C2055" t="str">
            <v>Rev.Cerâm.Bg 24X11,6Cm 1009/3180-Gail</v>
          </cell>
          <cell r="D2055" t="str">
            <v>M2</v>
          </cell>
          <cell r="E2055">
            <v>0</v>
          </cell>
          <cell r="F2055">
            <v>0</v>
          </cell>
        </row>
        <row r="2056">
          <cell r="B2056">
            <v>1002073</v>
          </cell>
          <cell r="C2056" t="str">
            <v>Rev.Cerâm.Bg 25X40Cm Rochellesbe-Cecrisa</v>
          </cell>
          <cell r="D2056" t="str">
            <v>M2</v>
          </cell>
          <cell r="E2056">
            <v>0</v>
          </cell>
          <cell r="F2056">
            <v>0</v>
          </cell>
        </row>
        <row r="2057">
          <cell r="B2057">
            <v>1002074</v>
          </cell>
          <cell r="C2057" t="str">
            <v>Rev.Cerâm.Bg 25X40Cm Siena-Cecrisa</v>
          </cell>
          <cell r="D2057" t="str">
            <v>M2</v>
          </cell>
          <cell r="E2057">
            <v>0</v>
          </cell>
          <cell r="F2057">
            <v>0</v>
          </cell>
        </row>
        <row r="2058">
          <cell r="B2058">
            <v>1002075</v>
          </cell>
          <cell r="C2058" t="str">
            <v>Rev.Cerâm.Bg 30X30Cm Bologna-Cecrisa</v>
          </cell>
          <cell r="D2058" t="str">
            <v>M2</v>
          </cell>
          <cell r="E2058">
            <v>0</v>
          </cell>
          <cell r="F2058">
            <v>0</v>
          </cell>
        </row>
        <row r="2059">
          <cell r="B2059">
            <v>1002076</v>
          </cell>
          <cell r="C2059" t="str">
            <v>Rev.Cerâm.Bg 30X30Cm Milos-Cecrisa</v>
          </cell>
          <cell r="D2059" t="str">
            <v>M2</v>
          </cell>
          <cell r="E2059">
            <v>0</v>
          </cell>
          <cell r="F2059">
            <v>0</v>
          </cell>
        </row>
        <row r="2060">
          <cell r="B2060">
            <v>1002077</v>
          </cell>
          <cell r="C2060" t="str">
            <v>Rev.Cerâm.Bg 30X30Cm Palermo-Cecrisa</v>
          </cell>
          <cell r="D2060" t="str">
            <v>M2</v>
          </cell>
          <cell r="E2060">
            <v>0</v>
          </cell>
          <cell r="F2060">
            <v>0</v>
          </cell>
        </row>
        <row r="2061">
          <cell r="B2061">
            <v>1002078</v>
          </cell>
          <cell r="C2061" t="str">
            <v>Rev.Cerâm.Bg 30X30Cm Rock Al-Cecrisa</v>
          </cell>
          <cell r="D2061" t="str">
            <v>M2</v>
          </cell>
          <cell r="E2061">
            <v>0</v>
          </cell>
          <cell r="F2061">
            <v>0</v>
          </cell>
        </row>
        <row r="2062">
          <cell r="B2062">
            <v>1002079</v>
          </cell>
          <cell r="C2062" t="str">
            <v>Rev.Cerâm.Bg 30X30Cm Rodhestp-Cecrisa</v>
          </cell>
          <cell r="D2062" t="str">
            <v>M2</v>
          </cell>
          <cell r="E2062">
            <v>0</v>
          </cell>
          <cell r="F2062">
            <v>0</v>
          </cell>
        </row>
        <row r="2063">
          <cell r="B2063">
            <v>1002080</v>
          </cell>
          <cell r="C2063" t="str">
            <v>Rev.Cerâm.Bg 33X33Cm Chateau-Cecrisa</v>
          </cell>
          <cell r="D2063" t="str">
            <v>M2</v>
          </cell>
          <cell r="E2063">
            <v>0</v>
          </cell>
          <cell r="F2063">
            <v>0</v>
          </cell>
        </row>
        <row r="2064">
          <cell r="B2064">
            <v>1002081</v>
          </cell>
          <cell r="C2064" t="str">
            <v>Rev.Cerâm.Bg 33X33Cm Positano-Portinari</v>
          </cell>
          <cell r="D2064" t="str">
            <v>M2</v>
          </cell>
          <cell r="E2064">
            <v>0</v>
          </cell>
          <cell r="F2064">
            <v>0</v>
          </cell>
        </row>
        <row r="2065">
          <cell r="B2065">
            <v>1002082</v>
          </cell>
          <cell r="C2065" t="str">
            <v>Rev.Cerâm.Bg 33X33Cm Sta.Luciabe-Cecrisa</v>
          </cell>
          <cell r="D2065" t="str">
            <v>M2</v>
          </cell>
          <cell r="E2065">
            <v>0</v>
          </cell>
          <cell r="F2065">
            <v>0</v>
          </cell>
        </row>
        <row r="2066">
          <cell r="B2066">
            <v>1002083</v>
          </cell>
          <cell r="C2066" t="str">
            <v>Rev.Cerâm.Bg 40X40Cm Rochelledbe-Cecrisa</v>
          </cell>
          <cell r="D2066" t="str">
            <v>M2</v>
          </cell>
          <cell r="E2066">
            <v>0</v>
          </cell>
          <cell r="F2066">
            <v>0</v>
          </cell>
        </row>
        <row r="2067">
          <cell r="B2067">
            <v>1002084</v>
          </cell>
          <cell r="C2067" t="str">
            <v>Rev.Ceram.Bg 40X40Cm Santafé Be-Cecrisa</v>
          </cell>
          <cell r="D2067" t="str">
            <v>M2</v>
          </cell>
          <cell r="E2067">
            <v>0</v>
          </cell>
          <cell r="F2067">
            <v>0</v>
          </cell>
        </row>
        <row r="2068">
          <cell r="B2068">
            <v>1002085</v>
          </cell>
          <cell r="C2068" t="str">
            <v>Rev.Cerâm.Bg 40X40Cm Siena-Cecrisa</v>
          </cell>
          <cell r="D2068" t="str">
            <v>M2</v>
          </cell>
          <cell r="E2068">
            <v>0</v>
          </cell>
          <cell r="F2068">
            <v>0</v>
          </cell>
        </row>
        <row r="2069">
          <cell r="B2069">
            <v>1002086</v>
          </cell>
          <cell r="C2069" t="str">
            <v>Rev.Ceram.Bg 41X41Cm Rocciabeige-Itagrês</v>
          </cell>
          <cell r="D2069" t="str">
            <v>M2</v>
          </cell>
          <cell r="E2069">
            <v>0</v>
          </cell>
          <cell r="F2069">
            <v>0</v>
          </cell>
        </row>
        <row r="2070">
          <cell r="B2070">
            <v>1002087</v>
          </cell>
          <cell r="C2070" t="str">
            <v>Rev.Cerâm.Bg 45X45Cm Amalfi Al-Cecrisa</v>
          </cell>
          <cell r="D2070" t="str">
            <v>M2</v>
          </cell>
          <cell r="E2070">
            <v>0</v>
          </cell>
          <cell r="F2070">
            <v>0</v>
          </cell>
        </row>
        <row r="2071">
          <cell r="B2071">
            <v>1002089</v>
          </cell>
          <cell r="C2071" t="str">
            <v>Rev.Cerâm.Bone 15X15Cm Legacy-Eliane</v>
          </cell>
          <cell r="D2071" t="str">
            <v>M2</v>
          </cell>
          <cell r="E2071">
            <v>0</v>
          </cell>
          <cell r="F2071">
            <v>0</v>
          </cell>
        </row>
        <row r="2072">
          <cell r="B2072">
            <v>1002090</v>
          </cell>
          <cell r="C2072" t="str">
            <v>Rev.Cerâm.Bone 25X40Cm Maratonbo-Cecrisa</v>
          </cell>
          <cell r="D2072" t="str">
            <v>M2</v>
          </cell>
          <cell r="E2072">
            <v>0</v>
          </cell>
          <cell r="F2072">
            <v>0</v>
          </cell>
        </row>
        <row r="2073">
          <cell r="B2073">
            <v>1002091</v>
          </cell>
          <cell r="C2073" t="str">
            <v>Rev.Cerâm.Bone 40X40Cm Maratonbo-Cecrisa</v>
          </cell>
          <cell r="D2073" t="str">
            <v>M2</v>
          </cell>
          <cell r="E2073">
            <v>0</v>
          </cell>
          <cell r="F2073">
            <v>0</v>
          </cell>
        </row>
        <row r="2074">
          <cell r="B2074">
            <v>1002092</v>
          </cell>
          <cell r="C2074" t="str">
            <v>Rev.Cerâm.Br 10X10Cm Arquitet-Portobello</v>
          </cell>
          <cell r="D2074" t="str">
            <v>M2</v>
          </cell>
          <cell r="E2074">
            <v>0</v>
          </cell>
          <cell r="F2074">
            <v>0</v>
          </cell>
        </row>
        <row r="2075">
          <cell r="B2075">
            <v>1002093</v>
          </cell>
          <cell r="C2075" t="str">
            <v>Rev.Cerâm.Br 10X10Cm Mos.Alask-Cecrisa</v>
          </cell>
          <cell r="D2075" t="str">
            <v>M2</v>
          </cell>
          <cell r="E2075">
            <v>0</v>
          </cell>
          <cell r="F2075">
            <v>0</v>
          </cell>
        </row>
        <row r="2076">
          <cell r="B2076">
            <v>1002094</v>
          </cell>
          <cell r="C2076" t="str">
            <v>Rev.Cerâm.Br 11,6X11,6Cm 1209/2220-Gail</v>
          </cell>
          <cell r="D2076" t="str">
            <v>M2</v>
          </cell>
          <cell r="E2076">
            <v>0</v>
          </cell>
          <cell r="F2076">
            <v>0</v>
          </cell>
        </row>
        <row r="2077">
          <cell r="B2077">
            <v>1002095</v>
          </cell>
          <cell r="C2077" t="str">
            <v>Rev.Cerâm.Br 15X15Cm Aquarela-Portinari</v>
          </cell>
          <cell r="D2077" t="str">
            <v>M2</v>
          </cell>
          <cell r="E2077">
            <v>0</v>
          </cell>
          <cell r="F2077">
            <v>0</v>
          </cell>
        </row>
        <row r="2078">
          <cell r="B2078">
            <v>1002096</v>
          </cell>
          <cell r="C2078" t="str">
            <v>Rev.Cerâm.Br 15X15Cm Aquarpntg-Portinari</v>
          </cell>
          <cell r="D2078" t="str">
            <v>M2</v>
          </cell>
          <cell r="E2078">
            <v>0</v>
          </cell>
          <cell r="F2078">
            <v>0</v>
          </cell>
        </row>
        <row r="2079">
          <cell r="B2079">
            <v>1002097</v>
          </cell>
          <cell r="C2079" t="str">
            <v>Rev.Cerâm.Br 15X15Cm Tnt Unt-Cecrisa</v>
          </cell>
          <cell r="D2079" t="str">
            <v>M2</v>
          </cell>
          <cell r="E2079">
            <v>0</v>
          </cell>
          <cell r="F2079">
            <v>0</v>
          </cell>
        </row>
        <row r="2080">
          <cell r="B2080">
            <v>1002098</v>
          </cell>
          <cell r="C2080" t="str">
            <v>Rev.Cerâm.Br 15X20Cm 8011 Wh-Cecrisa</v>
          </cell>
          <cell r="D2080" t="str">
            <v>M2</v>
          </cell>
          <cell r="E2080">
            <v>0</v>
          </cell>
          <cell r="F2080">
            <v>0</v>
          </cell>
        </row>
        <row r="2081">
          <cell r="B2081">
            <v>1002099</v>
          </cell>
          <cell r="C2081" t="str">
            <v>Rev.Cerâm.Br 15X20Cm Giovanawh-0-Cecrisa</v>
          </cell>
          <cell r="D2081" t="str">
            <v>M2</v>
          </cell>
          <cell r="E2081">
            <v>0</v>
          </cell>
          <cell r="F2081">
            <v>0</v>
          </cell>
        </row>
        <row r="2082">
          <cell r="B2082">
            <v>1002100</v>
          </cell>
          <cell r="C2082" t="str">
            <v>Rev.Cerâm.Br 15X20Cm Tnt Unt-Cecrisa</v>
          </cell>
          <cell r="D2082" t="str">
            <v>M2</v>
          </cell>
          <cell r="E2082">
            <v>0</v>
          </cell>
          <cell r="F2082">
            <v>0</v>
          </cell>
        </row>
        <row r="2083">
          <cell r="B2083">
            <v>1002101</v>
          </cell>
          <cell r="C2083" t="str">
            <v>Rev.Cerâm.Br 20X20Cm Alaska-Cecrisa</v>
          </cell>
          <cell r="D2083" t="str">
            <v>M2</v>
          </cell>
          <cell r="E2083">
            <v>0</v>
          </cell>
          <cell r="F2083">
            <v>0</v>
          </cell>
        </row>
        <row r="2084">
          <cell r="B2084">
            <v>1002102</v>
          </cell>
          <cell r="C2084" t="str">
            <v>Rev.Cerâm.Br 20X20Cm Angra-Cecrisa</v>
          </cell>
          <cell r="D2084" t="str">
            <v>M2</v>
          </cell>
          <cell r="E2084">
            <v>0</v>
          </cell>
          <cell r="F2084">
            <v>0</v>
          </cell>
        </row>
        <row r="2085">
          <cell r="B2085">
            <v>1002103</v>
          </cell>
          <cell r="C2085" t="str">
            <v>Rev.Cerâm.Br 20X20Cm Locarno-Cecrisa</v>
          </cell>
          <cell r="D2085" t="str">
            <v>M2</v>
          </cell>
          <cell r="E2085">
            <v>0</v>
          </cell>
          <cell r="F2085">
            <v>0</v>
          </cell>
        </row>
        <row r="2086">
          <cell r="B2086">
            <v>1002104</v>
          </cell>
          <cell r="C2086" t="str">
            <v>Rev.Cerâm.Br 20X20Cm Petra-Cecrisa</v>
          </cell>
          <cell r="D2086" t="str">
            <v>M2</v>
          </cell>
          <cell r="E2086">
            <v>0</v>
          </cell>
          <cell r="F2086">
            <v>0</v>
          </cell>
        </row>
        <row r="2087">
          <cell r="B2087">
            <v>1002105</v>
          </cell>
          <cell r="C2087" t="str">
            <v>Rev.Cerâm.Br 20X20Cm Quarter-Cecrisa</v>
          </cell>
          <cell r="D2087" t="str">
            <v>M2</v>
          </cell>
          <cell r="E2087">
            <v>0</v>
          </cell>
          <cell r="F2087">
            <v>0</v>
          </cell>
        </row>
        <row r="2088">
          <cell r="B2088">
            <v>1002106</v>
          </cell>
          <cell r="C2088" t="str">
            <v>Rev.Cerâm.Br 20X20Cm Stylus-Cecrisa</v>
          </cell>
          <cell r="D2088" t="str">
            <v>M2</v>
          </cell>
          <cell r="E2088">
            <v>0</v>
          </cell>
          <cell r="F2088">
            <v>0</v>
          </cell>
        </row>
        <row r="2089">
          <cell r="B2089">
            <v>1002107</v>
          </cell>
          <cell r="C2089" t="str">
            <v>Rev.Cerâm.Br 20X20Cm Tinteunitwh-Cecrisa</v>
          </cell>
          <cell r="D2089" t="str">
            <v>M2</v>
          </cell>
          <cell r="E2089">
            <v>0</v>
          </cell>
          <cell r="F2089">
            <v>0</v>
          </cell>
        </row>
        <row r="2090">
          <cell r="B2090">
            <v>1002108</v>
          </cell>
          <cell r="C2090" t="str">
            <v>Rev.Cerâm.Br 20X20Cm Tintewhmatt-Cecrisa</v>
          </cell>
          <cell r="D2090" t="str">
            <v>M2</v>
          </cell>
          <cell r="E2090">
            <v>0</v>
          </cell>
          <cell r="F2090">
            <v>0</v>
          </cell>
        </row>
        <row r="2091">
          <cell r="B2091">
            <v>1002109</v>
          </cell>
          <cell r="C2091" t="str">
            <v>Rev.Ceram.Br 20X20Cm Ubatuba Wh-Cecrisa</v>
          </cell>
          <cell r="D2091" t="str">
            <v>M2</v>
          </cell>
          <cell r="E2091">
            <v>0</v>
          </cell>
          <cell r="F2091">
            <v>0</v>
          </cell>
        </row>
        <row r="2092">
          <cell r="B2092">
            <v>1002110</v>
          </cell>
          <cell r="C2092" t="str">
            <v>Rev.Cerâm.Br 20X20Cm Ubatubwh-Hx-Cecrisa</v>
          </cell>
          <cell r="D2092" t="str">
            <v>M2</v>
          </cell>
          <cell r="E2092">
            <v>0</v>
          </cell>
          <cell r="F2092">
            <v>0</v>
          </cell>
        </row>
        <row r="2093">
          <cell r="B2093">
            <v>1002111</v>
          </cell>
          <cell r="C2093" t="str">
            <v>Rev.Cerâm.Br 20X25Cm 1225 Wh-Cecrisa</v>
          </cell>
          <cell r="D2093" t="str">
            <v>M2</v>
          </cell>
          <cell r="E2093">
            <v>0</v>
          </cell>
          <cell r="F2093">
            <v>0</v>
          </cell>
        </row>
        <row r="2094">
          <cell r="B2094">
            <v>1002112</v>
          </cell>
          <cell r="C2094" t="str">
            <v>Rev.Cerâm.Br 20X25Cm Amalfi-Cecrisa</v>
          </cell>
          <cell r="D2094" t="str">
            <v>M2</v>
          </cell>
          <cell r="E2094">
            <v>0</v>
          </cell>
          <cell r="F2094">
            <v>0</v>
          </cell>
        </row>
        <row r="2095">
          <cell r="B2095">
            <v>1002113</v>
          </cell>
          <cell r="C2095" t="str">
            <v>Rev.Cerâm.Br 20X25Cm Mitra White-Eliane</v>
          </cell>
          <cell r="D2095" t="str">
            <v>M2</v>
          </cell>
          <cell r="E2095">
            <v>0</v>
          </cell>
          <cell r="F2095">
            <v>0</v>
          </cell>
        </row>
        <row r="2096">
          <cell r="B2096">
            <v>1002114</v>
          </cell>
          <cell r="C2096" t="str">
            <v>Rev.Cerâm.Br 20X25Cm Tnt Unt-Cecrisa</v>
          </cell>
          <cell r="D2096" t="str">
            <v>M2</v>
          </cell>
          <cell r="E2096">
            <v>0</v>
          </cell>
          <cell r="F2096">
            <v>0</v>
          </cell>
        </row>
        <row r="2097">
          <cell r="B2097">
            <v>1002115</v>
          </cell>
          <cell r="C2097" t="str">
            <v>Rev.Cerâm.Br 20X30Cm 1312 Wh-Cecrisa</v>
          </cell>
          <cell r="D2097" t="str">
            <v>M2</v>
          </cell>
          <cell r="E2097">
            <v>0</v>
          </cell>
          <cell r="F2097">
            <v>0</v>
          </cell>
        </row>
        <row r="2098">
          <cell r="B2098">
            <v>1002116</v>
          </cell>
          <cell r="C2098" t="str">
            <v>Rev.Cerâm.Br 20X30Cm 1321 Wh-Cecrisa</v>
          </cell>
          <cell r="D2098" t="str">
            <v>M2</v>
          </cell>
          <cell r="E2098">
            <v>0</v>
          </cell>
          <cell r="F2098">
            <v>0</v>
          </cell>
        </row>
        <row r="2099">
          <cell r="B2099">
            <v>1002117</v>
          </cell>
          <cell r="C2099" t="str">
            <v>Rev.Ceram.Br 20X30Cm Village Wh-Cecrisa</v>
          </cell>
          <cell r="D2099" t="str">
            <v>M2</v>
          </cell>
          <cell r="E2099">
            <v>0</v>
          </cell>
          <cell r="F2099">
            <v>0</v>
          </cell>
        </row>
        <row r="2100">
          <cell r="B2100">
            <v>1002118</v>
          </cell>
          <cell r="C2100" t="str">
            <v>Rev.Cerâm.Br 24X11,6Cm 1009/2220-Gail</v>
          </cell>
          <cell r="D2100" t="str">
            <v>M2</v>
          </cell>
          <cell r="E2100">
            <v>0</v>
          </cell>
          <cell r="F2100">
            <v>0</v>
          </cell>
        </row>
        <row r="2101">
          <cell r="B2101">
            <v>1002119</v>
          </cell>
          <cell r="C2101" t="str">
            <v>Rev.Cerâm.Br 24X11,6Cm 1009/3172-Gail</v>
          </cell>
          <cell r="D2101" t="str">
            <v>M2</v>
          </cell>
          <cell r="E2101">
            <v>0</v>
          </cell>
          <cell r="F2101">
            <v>0</v>
          </cell>
        </row>
        <row r="2102">
          <cell r="B2102">
            <v>1002120</v>
          </cell>
          <cell r="C2102" t="str">
            <v>Rev.Cerâm.Br 24X11,6Cm 1009/3220-Gail</v>
          </cell>
          <cell r="D2102" t="str">
            <v>M2</v>
          </cell>
          <cell r="E2102">
            <v>0</v>
          </cell>
          <cell r="F2102">
            <v>0</v>
          </cell>
        </row>
        <row r="2103">
          <cell r="B2103">
            <v>1002121</v>
          </cell>
          <cell r="C2103" t="str">
            <v>Rev.Cerâm.Br 24X11,6Cm 1009/9101-Gail</v>
          </cell>
          <cell r="D2103" t="str">
            <v>M2</v>
          </cell>
          <cell r="E2103">
            <v>0</v>
          </cell>
          <cell r="F2103">
            <v>0</v>
          </cell>
        </row>
        <row r="2104">
          <cell r="B2104">
            <v>1002122</v>
          </cell>
          <cell r="C2104" t="str">
            <v>Rev.Cerâm.Br 24X5,4Cm 2109/2220-Gail</v>
          </cell>
          <cell r="D2104" t="str">
            <v>M2</v>
          </cell>
          <cell r="E2104">
            <v>0</v>
          </cell>
          <cell r="F2104">
            <v>0</v>
          </cell>
        </row>
        <row r="2105">
          <cell r="B2105">
            <v>1002123</v>
          </cell>
          <cell r="C2105" t="str">
            <v>Rev.Cerâm.Br 25X33Cm Amalfi-Cecrisa</v>
          </cell>
          <cell r="D2105" t="str">
            <v>M2</v>
          </cell>
          <cell r="E2105">
            <v>0</v>
          </cell>
          <cell r="F2105">
            <v>0</v>
          </cell>
        </row>
        <row r="2106">
          <cell r="B2106">
            <v>1002124</v>
          </cell>
          <cell r="C2106" t="str">
            <v>Rev.Cerâm.Br 25X40Cm 1600Matt Wh-Cecrisa</v>
          </cell>
          <cell r="D2106" t="str">
            <v>M2</v>
          </cell>
          <cell r="E2106">
            <v>0</v>
          </cell>
          <cell r="F2106">
            <v>0</v>
          </cell>
        </row>
        <row r="2107">
          <cell r="B2107">
            <v>1002125</v>
          </cell>
          <cell r="C2107" t="str">
            <v>Rev.Cerâm.Br 25X40Cm 1600Plus Wh-Cecrisa</v>
          </cell>
          <cell r="D2107" t="str">
            <v>M2</v>
          </cell>
          <cell r="E2107">
            <v>0</v>
          </cell>
          <cell r="F2107">
            <v>0</v>
          </cell>
        </row>
        <row r="2108">
          <cell r="B2108">
            <v>1002126</v>
          </cell>
          <cell r="C2108" t="str">
            <v>Rev.Cerâm.Br 25X40Cm Mithus-Cecrisa</v>
          </cell>
          <cell r="D2108" t="str">
            <v>M2</v>
          </cell>
          <cell r="E2108">
            <v>0</v>
          </cell>
          <cell r="F2108">
            <v>0</v>
          </cell>
        </row>
        <row r="2109">
          <cell r="B2109">
            <v>1002127</v>
          </cell>
          <cell r="C2109" t="str">
            <v>Rev.Cerâm.Br 25X40Cm Sand Tu-Cecrisa</v>
          </cell>
          <cell r="D2109" t="str">
            <v>M2</v>
          </cell>
          <cell r="E2109">
            <v>0</v>
          </cell>
          <cell r="F2109">
            <v>0</v>
          </cell>
        </row>
        <row r="2110">
          <cell r="B2110">
            <v>1002128</v>
          </cell>
          <cell r="C2110" t="str">
            <v>Rev.Cerâm.Br 25X40Cm Sigma Wh-0-Cecrisa</v>
          </cell>
          <cell r="D2110" t="str">
            <v>M2</v>
          </cell>
          <cell r="E2110">
            <v>0</v>
          </cell>
          <cell r="F2110">
            <v>0</v>
          </cell>
        </row>
        <row r="2111">
          <cell r="B2111">
            <v>1002129</v>
          </cell>
          <cell r="C2111" t="str">
            <v>Rev.Cerâm.Br 30X30Cm Alaska-Cecrisa</v>
          </cell>
          <cell r="D2111" t="str">
            <v>M2</v>
          </cell>
          <cell r="E2111">
            <v>0</v>
          </cell>
          <cell r="F2111">
            <v>0</v>
          </cell>
        </row>
        <row r="2112">
          <cell r="B2112">
            <v>1002130</v>
          </cell>
          <cell r="C2112" t="str">
            <v>Rev.Cerâm.Br 30X30Cm Alpes-Portinari</v>
          </cell>
          <cell r="D2112" t="str">
            <v>M2</v>
          </cell>
          <cell r="E2112">
            <v>0</v>
          </cell>
          <cell r="F2112">
            <v>0</v>
          </cell>
        </row>
        <row r="2113">
          <cell r="B2113">
            <v>1002131</v>
          </cell>
          <cell r="C2113" t="str">
            <v>Rev.Cerâm.Br 30X30Cm Argel-Cecrisa</v>
          </cell>
          <cell r="D2113" t="str">
            <v>M2</v>
          </cell>
          <cell r="E2113">
            <v>0</v>
          </cell>
          <cell r="F2113">
            <v>0</v>
          </cell>
        </row>
        <row r="2114">
          <cell r="B2114">
            <v>1002132</v>
          </cell>
          <cell r="C2114" t="str">
            <v>Rev.Cerâm.Br 30X30Cm Bologna-Cecrisa</v>
          </cell>
          <cell r="D2114" t="str">
            <v>M2</v>
          </cell>
          <cell r="E2114">
            <v>0</v>
          </cell>
          <cell r="F2114">
            <v>0</v>
          </cell>
        </row>
        <row r="2115">
          <cell r="B2115">
            <v>1002133</v>
          </cell>
          <cell r="C2115" t="str">
            <v>Rev.Cerâm.Br 30X30Cm Carg Pes-Portobello</v>
          </cell>
          <cell r="D2115" t="str">
            <v>M2</v>
          </cell>
          <cell r="E2115">
            <v>0</v>
          </cell>
          <cell r="F2115">
            <v>0</v>
          </cell>
        </row>
        <row r="2116">
          <cell r="B2116">
            <v>1002134</v>
          </cell>
          <cell r="C2116" t="str">
            <v>Rev.Cerâm.Br 30X30Cm Etrúrgla-Portobello</v>
          </cell>
          <cell r="D2116" t="str">
            <v>M2</v>
          </cell>
          <cell r="E2116">
            <v>0</v>
          </cell>
          <cell r="F2116">
            <v>0</v>
          </cell>
        </row>
        <row r="2117">
          <cell r="B2117">
            <v>1002135</v>
          </cell>
          <cell r="C2117" t="str">
            <v>Rev.Cerâm.Br 30X30Cm Ferrara-Portobello</v>
          </cell>
          <cell r="D2117" t="str">
            <v>M2</v>
          </cell>
          <cell r="E2117">
            <v>0</v>
          </cell>
          <cell r="F2117">
            <v>0</v>
          </cell>
        </row>
        <row r="2118">
          <cell r="B2118">
            <v>1002136</v>
          </cell>
          <cell r="C2118" t="str">
            <v>Rev.Cerâm.Br 30X30Cm Glacial-Cecrisa</v>
          </cell>
          <cell r="D2118" t="str">
            <v>M2</v>
          </cell>
          <cell r="E2118">
            <v>0</v>
          </cell>
          <cell r="F2118">
            <v>0</v>
          </cell>
        </row>
        <row r="2119">
          <cell r="B2119">
            <v>1002137</v>
          </cell>
          <cell r="C2119" t="str">
            <v>Rev.Cerâm.Br 30X30Cm Irie-Cecrisa</v>
          </cell>
          <cell r="D2119" t="str">
            <v>M2</v>
          </cell>
          <cell r="E2119">
            <v>0</v>
          </cell>
          <cell r="F2119">
            <v>0</v>
          </cell>
        </row>
        <row r="2120">
          <cell r="B2120">
            <v>1002138</v>
          </cell>
          <cell r="C2120" t="str">
            <v>Rev.Cerâm.Br 30X30Cm Petra-Cecrisa</v>
          </cell>
          <cell r="D2120" t="str">
            <v>M2</v>
          </cell>
          <cell r="E2120">
            <v>0</v>
          </cell>
          <cell r="F2120">
            <v>0</v>
          </cell>
        </row>
        <row r="2121">
          <cell r="B2121">
            <v>1002139</v>
          </cell>
          <cell r="C2121" t="str">
            <v>Rev.Cerâm.Br 30X60Cm Apolo-Portinari</v>
          </cell>
          <cell r="D2121" t="str">
            <v>M2</v>
          </cell>
          <cell r="E2121">
            <v>0</v>
          </cell>
          <cell r="F2121">
            <v>0</v>
          </cell>
        </row>
        <row r="2122">
          <cell r="B2122">
            <v>1002140</v>
          </cell>
          <cell r="C2122" t="str">
            <v>Rev.Cerâm.Br 33,3X44,5Cm Tnt Unt-Cecrisa</v>
          </cell>
          <cell r="D2122" t="str">
            <v>M2</v>
          </cell>
          <cell r="E2122">
            <v>0</v>
          </cell>
          <cell r="F2122">
            <v>0</v>
          </cell>
        </row>
        <row r="2123">
          <cell r="B2123">
            <v>1002141</v>
          </cell>
          <cell r="C2123" t="str">
            <v>Rev.Cerâm.Br 33X33Cm Amalfi Wh-Cecrisa</v>
          </cell>
          <cell r="D2123" t="str">
            <v>M2</v>
          </cell>
          <cell r="E2123">
            <v>0</v>
          </cell>
          <cell r="F2123">
            <v>0</v>
          </cell>
        </row>
        <row r="2124">
          <cell r="B2124">
            <v>1002142</v>
          </cell>
          <cell r="C2124" t="str">
            <v>Rev.Cerâm.Br 40X40Cm Hércules-Cecrisa</v>
          </cell>
          <cell r="D2124" t="str">
            <v>M2</v>
          </cell>
          <cell r="E2124">
            <v>0</v>
          </cell>
          <cell r="F2124">
            <v>0</v>
          </cell>
        </row>
        <row r="2125">
          <cell r="B2125">
            <v>1002143</v>
          </cell>
          <cell r="C2125" t="str">
            <v>Rev.Ceram.Br 40X40Cm Santafé-Cecrisa</v>
          </cell>
          <cell r="D2125" t="str">
            <v>M2</v>
          </cell>
          <cell r="E2125">
            <v>0</v>
          </cell>
          <cell r="F2125">
            <v>0</v>
          </cell>
        </row>
        <row r="2126">
          <cell r="B2126">
            <v>1002144</v>
          </cell>
          <cell r="C2126" t="str">
            <v>Rev.Cerâm.Br 40X40Cm Tnt Unt-Cecrisa</v>
          </cell>
          <cell r="D2126" t="str">
            <v>M2</v>
          </cell>
          <cell r="E2126">
            <v>0</v>
          </cell>
          <cell r="F2126">
            <v>0</v>
          </cell>
        </row>
        <row r="2127">
          <cell r="B2127">
            <v>1002145</v>
          </cell>
          <cell r="C2127" t="str">
            <v>Rev.Cerâm.Br 8X30Cm Bologna-Cecrisa</v>
          </cell>
          <cell r="D2127" t="str">
            <v>M2</v>
          </cell>
          <cell r="E2127">
            <v>0</v>
          </cell>
          <cell r="F2127">
            <v>0</v>
          </cell>
        </row>
        <row r="2128">
          <cell r="B2128">
            <v>1002146</v>
          </cell>
          <cell r="C2128" t="str">
            <v>Rev.Cerâm.Br 8X30Cm Petra-Cecrisa</v>
          </cell>
          <cell r="D2128" t="str">
            <v>M2</v>
          </cell>
          <cell r="E2128">
            <v>0</v>
          </cell>
          <cell r="F2128">
            <v>0</v>
          </cell>
        </row>
        <row r="2129">
          <cell r="B2129">
            <v>1002147</v>
          </cell>
          <cell r="C2129" t="str">
            <v>Rev.Cerâm.Br40X40Cm Denver-Cecrisa</v>
          </cell>
          <cell r="D2129" t="str">
            <v>M2</v>
          </cell>
          <cell r="E2129">
            <v>0</v>
          </cell>
          <cell r="F2129">
            <v>0</v>
          </cell>
        </row>
        <row r="2130">
          <cell r="B2130">
            <v>1002148</v>
          </cell>
          <cell r="C2130" t="str">
            <v>Rev.Cerâm.Cr 10X10Cm Mos.Creme-Cecrisa</v>
          </cell>
          <cell r="D2130" t="str">
            <v>M2</v>
          </cell>
          <cell r="E2130">
            <v>0</v>
          </cell>
          <cell r="F2130">
            <v>0</v>
          </cell>
        </row>
        <row r="2131">
          <cell r="B2131">
            <v>1002149</v>
          </cell>
          <cell r="C2131" t="str">
            <v>Rev.Cerâm.Cr 20X20Cm Quarter-Cecrisa</v>
          </cell>
          <cell r="D2131" t="str">
            <v>M2</v>
          </cell>
          <cell r="E2131">
            <v>0</v>
          </cell>
          <cell r="F2131">
            <v>0</v>
          </cell>
        </row>
        <row r="2132">
          <cell r="B2132">
            <v>1002150</v>
          </cell>
          <cell r="C2132" t="str">
            <v>Rev.Cerâm.Cr 20X20Cm Zimbros-Cecrisa</v>
          </cell>
          <cell r="D2132" t="str">
            <v>M2</v>
          </cell>
          <cell r="E2132">
            <v>0</v>
          </cell>
          <cell r="F2132">
            <v>0</v>
          </cell>
        </row>
        <row r="2133">
          <cell r="B2133">
            <v>1002151</v>
          </cell>
          <cell r="C2133" t="str">
            <v>Rev.Cerâm.Cr 20X25Cm Amalfial-Cecrisa</v>
          </cell>
          <cell r="D2133" t="str">
            <v>M2</v>
          </cell>
          <cell r="E2133">
            <v>0</v>
          </cell>
          <cell r="F2133">
            <v>0</v>
          </cell>
        </row>
        <row r="2134">
          <cell r="B2134">
            <v>1002152</v>
          </cell>
          <cell r="C2134" t="str">
            <v>Rev.Cerâm.Cr 20X25Cm T.Unitecr-Cecrisa</v>
          </cell>
          <cell r="D2134" t="str">
            <v>M2</v>
          </cell>
          <cell r="E2134">
            <v>0</v>
          </cell>
          <cell r="F2134">
            <v>0</v>
          </cell>
        </row>
        <row r="2135">
          <cell r="B2135">
            <v>1002153</v>
          </cell>
          <cell r="C2135" t="str">
            <v>Rev.Cerâm.Cr 24X11,6Cm 1009/1824-Gail</v>
          </cell>
          <cell r="D2135" t="str">
            <v>M2</v>
          </cell>
          <cell r="E2135">
            <v>0</v>
          </cell>
          <cell r="F2135">
            <v>0</v>
          </cell>
        </row>
        <row r="2136">
          <cell r="B2136">
            <v>1002154</v>
          </cell>
          <cell r="C2136" t="str">
            <v>Rev.Cerâm.Cz 12,5X40Cm Rochelsgr-Cecrisa</v>
          </cell>
          <cell r="D2136" t="str">
            <v>M2</v>
          </cell>
          <cell r="E2136">
            <v>0</v>
          </cell>
          <cell r="F2136">
            <v>0</v>
          </cell>
        </row>
        <row r="2137">
          <cell r="B2137">
            <v>1002155</v>
          </cell>
          <cell r="C2137" t="str">
            <v>Rev.Cerâm.Cz 20X20Cm Polar-Cecrisa</v>
          </cell>
          <cell r="D2137" t="str">
            <v>M2</v>
          </cell>
          <cell r="E2137">
            <v>0</v>
          </cell>
          <cell r="F2137">
            <v>0</v>
          </cell>
        </row>
        <row r="2138">
          <cell r="B2138">
            <v>1002156</v>
          </cell>
          <cell r="C2138" t="str">
            <v>Rev.Cerâm.Cz 20X20Cm Prata-Cecrisa</v>
          </cell>
          <cell r="D2138" t="str">
            <v>M2</v>
          </cell>
          <cell r="E2138">
            <v>0</v>
          </cell>
          <cell r="F2138">
            <v>0</v>
          </cell>
        </row>
        <row r="2139">
          <cell r="B2139">
            <v>1002157</v>
          </cell>
          <cell r="C2139" t="str">
            <v>Rev.Cerâm.Cz 20X20Cm Quarter-Cecrisa</v>
          </cell>
          <cell r="D2139" t="str">
            <v>M2</v>
          </cell>
          <cell r="E2139">
            <v>0</v>
          </cell>
          <cell r="F2139">
            <v>0</v>
          </cell>
        </row>
        <row r="2140">
          <cell r="B2140">
            <v>1002158</v>
          </cell>
          <cell r="C2140" t="str">
            <v>Rev.Cerâm.Cz 20X20Cm Quarter-Portinari</v>
          </cell>
          <cell r="D2140" t="str">
            <v>M2</v>
          </cell>
          <cell r="E2140">
            <v>0</v>
          </cell>
          <cell r="F2140">
            <v>0</v>
          </cell>
        </row>
        <row r="2141">
          <cell r="B2141">
            <v>1002159</v>
          </cell>
          <cell r="C2141" t="str">
            <v>Rev.Cerâm.Cz 20X20Cm Tropical R.-Cecrisa</v>
          </cell>
          <cell r="D2141" t="str">
            <v>M2</v>
          </cell>
          <cell r="E2141">
            <v>0</v>
          </cell>
          <cell r="F2141">
            <v>0</v>
          </cell>
        </row>
        <row r="2142">
          <cell r="B2142">
            <v>1002160</v>
          </cell>
          <cell r="C2142" t="str">
            <v>Rev.Cerâm.Cz 20X25Cm Real Palmas-Cecrisa</v>
          </cell>
          <cell r="D2142" t="str">
            <v>M2</v>
          </cell>
          <cell r="E2142">
            <v>0</v>
          </cell>
          <cell r="F2142">
            <v>0</v>
          </cell>
        </row>
        <row r="2143">
          <cell r="B2143">
            <v>1002161</v>
          </cell>
          <cell r="C2143" t="str">
            <v>Rev.Cerâm.Cz 20X30Cm Acapulco-Cecrisa</v>
          </cell>
          <cell r="D2143" t="str">
            <v>M2</v>
          </cell>
          <cell r="E2143">
            <v>0</v>
          </cell>
          <cell r="F2143">
            <v>0</v>
          </cell>
        </row>
        <row r="2144">
          <cell r="B2144">
            <v>1002162</v>
          </cell>
          <cell r="C2144" t="str">
            <v>Rev.Cerâm.Cz 24X11,6Cm 3109/1000-Gail</v>
          </cell>
          <cell r="D2144" t="str">
            <v>M2</v>
          </cell>
          <cell r="E2144">
            <v>0</v>
          </cell>
          <cell r="F2144">
            <v>0</v>
          </cell>
        </row>
        <row r="2145">
          <cell r="B2145">
            <v>1002163</v>
          </cell>
          <cell r="C2145" t="str">
            <v>Rev.Cerâm.Cz 25X40Cm Siena-Cecrisa</v>
          </cell>
          <cell r="D2145" t="str">
            <v>M2</v>
          </cell>
          <cell r="E2145">
            <v>0</v>
          </cell>
          <cell r="F2145">
            <v>0</v>
          </cell>
        </row>
        <row r="2146">
          <cell r="B2146">
            <v>1002164</v>
          </cell>
          <cell r="C2146" t="str">
            <v>Rev.Cerâm.Cz 30X30Cm Petra-Cecrisa</v>
          </cell>
          <cell r="D2146" t="str">
            <v>M2</v>
          </cell>
          <cell r="E2146">
            <v>0</v>
          </cell>
          <cell r="F2146">
            <v>0</v>
          </cell>
        </row>
        <row r="2147">
          <cell r="B2147">
            <v>1002165</v>
          </cell>
          <cell r="C2147" t="str">
            <v>Rev.Ceram.Cz 30X30Cm Rock Gr -Cecrisa</v>
          </cell>
          <cell r="D2147" t="str">
            <v>M2</v>
          </cell>
          <cell r="E2147">
            <v>0</v>
          </cell>
          <cell r="F2147">
            <v>0</v>
          </cell>
        </row>
        <row r="2148">
          <cell r="B2148">
            <v>1002166</v>
          </cell>
          <cell r="C2148" t="str">
            <v>Rev.Cerâm.Cz 30X30Cm Sumatra-Cecrisa</v>
          </cell>
          <cell r="D2148" t="str">
            <v>M2</v>
          </cell>
          <cell r="E2148">
            <v>0</v>
          </cell>
          <cell r="F2148">
            <v>0</v>
          </cell>
        </row>
        <row r="2149">
          <cell r="B2149">
            <v>1002167</v>
          </cell>
          <cell r="C2149" t="str">
            <v>Rev.Cerâm.Cz 33X45Cm Oniciat Grg-Cecrisa</v>
          </cell>
          <cell r="D2149" t="str">
            <v>M2</v>
          </cell>
          <cell r="E2149">
            <v>0</v>
          </cell>
          <cell r="F2149">
            <v>0</v>
          </cell>
        </row>
        <row r="2150">
          <cell r="B2150">
            <v>1002168</v>
          </cell>
          <cell r="C2150" t="str">
            <v>Rev.Cerâm.Cz 40X40Cm Oniciat Grg-Cecrisa</v>
          </cell>
          <cell r="D2150" t="str">
            <v>M2</v>
          </cell>
          <cell r="E2150">
            <v>0</v>
          </cell>
          <cell r="F2150">
            <v>0</v>
          </cell>
        </row>
        <row r="2151">
          <cell r="B2151">
            <v>1002169</v>
          </cell>
          <cell r="C2151" t="str">
            <v>Rev.Cerâm.Cz 40X40Cm Siena-Cecrisa</v>
          </cell>
          <cell r="D2151" t="str">
            <v>M2</v>
          </cell>
          <cell r="E2151">
            <v>0</v>
          </cell>
          <cell r="F2151">
            <v>0</v>
          </cell>
        </row>
        <row r="2152">
          <cell r="B2152">
            <v>1002170</v>
          </cell>
          <cell r="C2152" t="str">
            <v>Rev.Cerâm.Cz 45X45Cm Oniciat Grg-Cecrisa</v>
          </cell>
          <cell r="D2152" t="str">
            <v>M2</v>
          </cell>
          <cell r="E2152">
            <v>0</v>
          </cell>
          <cell r="F2152">
            <v>0</v>
          </cell>
        </row>
        <row r="2153">
          <cell r="B2153">
            <v>1002171</v>
          </cell>
          <cell r="C2153" t="str">
            <v>Rev.Cerâm.Dr 20X20Cm Quarterouro-Cecrisa</v>
          </cell>
          <cell r="D2153" t="str">
            <v>M2</v>
          </cell>
          <cell r="E2153">
            <v>0</v>
          </cell>
          <cell r="F2153">
            <v>0</v>
          </cell>
        </row>
        <row r="2154">
          <cell r="B2154">
            <v>1002172</v>
          </cell>
          <cell r="C2154" t="str">
            <v>Rev.Cerâm.Gelo 15X20Cm Alvorada-Cecrisa</v>
          </cell>
          <cell r="D2154" t="str">
            <v>M2</v>
          </cell>
          <cell r="E2154">
            <v>0</v>
          </cell>
          <cell r="F2154">
            <v>0</v>
          </cell>
        </row>
        <row r="2155">
          <cell r="B2155">
            <v>1002173</v>
          </cell>
          <cell r="C2155" t="str">
            <v>Rev.Cerâm.Mf 20X20Cm Azteciv-Cecrisa</v>
          </cell>
          <cell r="D2155" t="str">
            <v>M2</v>
          </cell>
          <cell r="E2155">
            <v>0</v>
          </cell>
          <cell r="F2155">
            <v>0</v>
          </cell>
        </row>
        <row r="2156">
          <cell r="B2156">
            <v>1002174</v>
          </cell>
          <cell r="C2156" t="str">
            <v>Rev.Cerâm.Mf 20X20Cm Ubatubiv-Cecrisa</v>
          </cell>
          <cell r="D2156" t="str">
            <v>M2</v>
          </cell>
          <cell r="E2156">
            <v>0</v>
          </cell>
          <cell r="F2156">
            <v>0</v>
          </cell>
        </row>
        <row r="2157">
          <cell r="B2157">
            <v>1002175</v>
          </cell>
          <cell r="C2157" t="str">
            <v>Rev.Cerâm.Mr 20X20Cm Quarterocre-Cecrisa</v>
          </cell>
          <cell r="D2157" t="str">
            <v>M2</v>
          </cell>
          <cell r="E2157">
            <v>0</v>
          </cell>
          <cell r="F2157">
            <v>0</v>
          </cell>
        </row>
        <row r="2158">
          <cell r="B2158">
            <v>1002176</v>
          </cell>
          <cell r="C2158" t="str">
            <v>Rev.Cerâm.Mr 24X5,4Cm 2109/1400-Gail</v>
          </cell>
          <cell r="D2158" t="str">
            <v>M2</v>
          </cell>
          <cell r="E2158">
            <v>0</v>
          </cell>
          <cell r="F2158">
            <v>0</v>
          </cell>
        </row>
        <row r="2159">
          <cell r="B2159">
            <v>1002177</v>
          </cell>
          <cell r="C2159" t="str">
            <v>Rev.Cerâm.Mr 30X30Cm Nevada-Cecrisa</v>
          </cell>
          <cell r="D2159" t="str">
            <v>M2</v>
          </cell>
          <cell r="E2159">
            <v>0</v>
          </cell>
          <cell r="F2159">
            <v>0</v>
          </cell>
        </row>
        <row r="2160">
          <cell r="B2160">
            <v>1002178</v>
          </cell>
          <cell r="C2160" t="str">
            <v>Rev.Cerâm.Mr 33X33Cm Chateau Gd-Cecrisa</v>
          </cell>
          <cell r="D2160" t="str">
            <v>M2</v>
          </cell>
          <cell r="E2160">
            <v>0</v>
          </cell>
          <cell r="F2160">
            <v>0</v>
          </cell>
        </row>
        <row r="2161">
          <cell r="B2161">
            <v>1002179</v>
          </cell>
          <cell r="C2161" t="str">
            <v>Rev.Cerâm.Pr 10X10Cm Mos.Preto-Cecrisa</v>
          </cell>
          <cell r="D2161" t="str">
            <v>M2</v>
          </cell>
          <cell r="E2161">
            <v>0</v>
          </cell>
          <cell r="F2161">
            <v>0</v>
          </cell>
        </row>
        <row r="2162">
          <cell r="B2162">
            <v>1002180</v>
          </cell>
          <cell r="C2162" t="str">
            <v>Rev.Cerâm.Pr 31X31Cm Ascoli O-Portobello</v>
          </cell>
          <cell r="D2162" t="str">
            <v>M2</v>
          </cell>
          <cell r="E2162">
            <v>0</v>
          </cell>
          <cell r="F2162">
            <v>0</v>
          </cell>
        </row>
        <row r="2163">
          <cell r="B2163">
            <v>1002181</v>
          </cell>
          <cell r="C2163" t="str">
            <v>Rev.Cerâm.Pr 45X45Cm Ônix-Portinari</v>
          </cell>
          <cell r="D2163" t="str">
            <v>M2</v>
          </cell>
          <cell r="E2163">
            <v>0</v>
          </cell>
          <cell r="F2163">
            <v>0</v>
          </cell>
        </row>
        <row r="2164">
          <cell r="B2164">
            <v>1002182</v>
          </cell>
          <cell r="C2164" t="str">
            <v>Rev.Ceram.Ros 30X30Cm Rodhes Al -Cecrisa</v>
          </cell>
          <cell r="D2164" t="str">
            <v>M2</v>
          </cell>
          <cell r="E2164">
            <v>0</v>
          </cell>
          <cell r="F2164">
            <v>0</v>
          </cell>
        </row>
        <row r="2165">
          <cell r="B2165">
            <v>1002183</v>
          </cell>
          <cell r="C2165" t="str">
            <v>Rev.Cerâm.Salmão 20X20Cm Stylus-Cecrisa</v>
          </cell>
          <cell r="D2165" t="str">
            <v>M2</v>
          </cell>
          <cell r="E2165">
            <v>0</v>
          </cell>
          <cell r="F2165">
            <v>0</v>
          </cell>
        </row>
        <row r="2166">
          <cell r="B2166">
            <v>1002184</v>
          </cell>
          <cell r="C2166" t="str">
            <v>Rev.Cerâm.Terra 15X15Cm Matisse-Cecrisa</v>
          </cell>
          <cell r="D2166" t="str">
            <v>M2</v>
          </cell>
          <cell r="E2166">
            <v>0</v>
          </cell>
          <cell r="F2166">
            <v>0</v>
          </cell>
        </row>
        <row r="2167">
          <cell r="B2167">
            <v>1002185</v>
          </cell>
          <cell r="C2167" t="str">
            <v>Rev.Cerâm.Vd 10X10Cm Verde Musgo-Cecrisa</v>
          </cell>
          <cell r="D2167" t="str">
            <v>M2</v>
          </cell>
          <cell r="E2167">
            <v>0</v>
          </cell>
          <cell r="F2167">
            <v>0</v>
          </cell>
        </row>
        <row r="2168">
          <cell r="B2168">
            <v>1002186</v>
          </cell>
          <cell r="C2168" t="str">
            <v>Rev.Cerâm.Vd 10X10Cm Verde Seda-Cecrisa</v>
          </cell>
          <cell r="D2168" t="str">
            <v>M2</v>
          </cell>
          <cell r="E2168">
            <v>0</v>
          </cell>
          <cell r="F2168">
            <v>0</v>
          </cell>
        </row>
        <row r="2169">
          <cell r="B2169">
            <v>1002187</v>
          </cell>
          <cell r="C2169" t="str">
            <v>Rev.Cerâm.Vd 20X20Cm Stylus-Cecrisa</v>
          </cell>
          <cell r="D2169" t="str">
            <v>M2</v>
          </cell>
          <cell r="E2169">
            <v>0</v>
          </cell>
          <cell r="F2169">
            <v>0</v>
          </cell>
        </row>
        <row r="2170">
          <cell r="B2170">
            <v>1002188</v>
          </cell>
          <cell r="C2170" t="str">
            <v>Rev.Cerâm.Vd 40X40Cm Rochelledgn-Cecrisa</v>
          </cell>
          <cell r="D2170" t="str">
            <v>M2</v>
          </cell>
          <cell r="E2170">
            <v>0</v>
          </cell>
          <cell r="F2170">
            <v>0</v>
          </cell>
        </row>
        <row r="2171">
          <cell r="B2171">
            <v>1002189</v>
          </cell>
          <cell r="C2171" t="str">
            <v>Rev.Cerâm.Verm 40X40Cm Romano Bg-Cecrisa</v>
          </cell>
          <cell r="D2171" t="str">
            <v>M2</v>
          </cell>
          <cell r="E2171">
            <v>0</v>
          </cell>
          <cell r="F2171">
            <v>0</v>
          </cell>
        </row>
        <row r="2172">
          <cell r="B2172">
            <v>1002190</v>
          </cell>
          <cell r="C2172" t="str">
            <v>Rev.Cerâm.Vm 40X40Cm Romabgpolid-Cecrisa</v>
          </cell>
          <cell r="D2172" t="str">
            <v>M2</v>
          </cell>
          <cell r="E2172">
            <v>0</v>
          </cell>
          <cell r="F2172">
            <v>0</v>
          </cell>
        </row>
        <row r="2173">
          <cell r="B2173" t="str">
            <v>D1181</v>
          </cell>
          <cell r="C2173" t="str">
            <v>Plantio De Grama Batatais</v>
          </cell>
          <cell r="D2173" t="str">
            <v>M2</v>
          </cell>
          <cell r="E2173">
            <v>6</v>
          </cell>
          <cell r="F2173">
            <v>71724.179999999993</v>
          </cell>
        </row>
        <row r="2174">
          <cell r="B2174">
            <v>1002192</v>
          </cell>
          <cell r="C2174" t="str">
            <v>Revest.Br C/18L D3</v>
          </cell>
          <cell r="D2174" t="str">
            <v>UN</v>
          </cell>
          <cell r="E2174">
            <v>0</v>
          </cell>
          <cell r="F2174">
            <v>0</v>
          </cell>
        </row>
        <row r="2175">
          <cell r="B2175">
            <v>1002193</v>
          </cell>
          <cell r="C2175" t="str">
            <v>Revest.Cinz C/18Kg</v>
          </cell>
          <cell r="D2175" t="str">
            <v>UN</v>
          </cell>
          <cell r="E2175">
            <v>0</v>
          </cell>
          <cell r="F2175">
            <v>0</v>
          </cell>
        </row>
        <row r="2176">
          <cell r="B2176">
            <v>1002194</v>
          </cell>
          <cell r="C2176" t="str">
            <v>Material Duplicado - Utilizar 1002193</v>
          </cell>
          <cell r="D2176" t="str">
            <v>UN</v>
          </cell>
          <cell r="E2176">
            <v>0</v>
          </cell>
          <cell r="F2176">
            <v>0</v>
          </cell>
        </row>
        <row r="2177">
          <cell r="B2177">
            <v>1002195</v>
          </cell>
          <cell r="C2177" t="str">
            <v>Material Duplicado - Utilizar 1002193</v>
          </cell>
          <cell r="D2177" t="str">
            <v>UN</v>
          </cell>
          <cell r="E2177">
            <v>0</v>
          </cell>
          <cell r="F2177">
            <v>0</v>
          </cell>
        </row>
        <row r="2178">
          <cell r="B2178">
            <v>1002196</v>
          </cell>
          <cell r="C2178" t="str">
            <v>Material Duplicado - Utilizar 1002193</v>
          </cell>
          <cell r="D2178" t="str">
            <v>UN</v>
          </cell>
          <cell r="E2178">
            <v>0</v>
          </cell>
          <cell r="F2178">
            <v>0</v>
          </cell>
        </row>
        <row r="2179">
          <cell r="B2179">
            <v>1002197</v>
          </cell>
          <cell r="C2179" t="str">
            <v>Revest.Cinz C/20Kg</v>
          </cell>
          <cell r="D2179" t="str">
            <v>UN</v>
          </cell>
          <cell r="E2179">
            <v>0</v>
          </cell>
          <cell r="F2179">
            <v>0</v>
          </cell>
        </row>
        <row r="2180">
          <cell r="B2180">
            <v>1002198</v>
          </cell>
          <cell r="C2180" t="str">
            <v>Material Duplicado - Utilizar 1002197</v>
          </cell>
          <cell r="D2180" t="str">
            <v>UN</v>
          </cell>
          <cell r="E2180">
            <v>0</v>
          </cell>
          <cell r="F2180">
            <v>0</v>
          </cell>
        </row>
        <row r="2181">
          <cell r="B2181">
            <v>1002199</v>
          </cell>
          <cell r="C2181" t="str">
            <v>Revest.Cinz C/4Kg</v>
          </cell>
          <cell r="D2181" t="str">
            <v>UN</v>
          </cell>
          <cell r="E2181">
            <v>0</v>
          </cell>
          <cell r="F2181">
            <v>0</v>
          </cell>
        </row>
        <row r="2182">
          <cell r="B2182">
            <v>1002200</v>
          </cell>
          <cell r="C2182" t="str">
            <v>Prancha 6X16" De Massaranduba Bruto</v>
          </cell>
          <cell r="D2182" t="str">
            <v>M</v>
          </cell>
          <cell r="E2182">
            <v>0</v>
          </cell>
          <cell r="F2182">
            <v>0</v>
          </cell>
        </row>
        <row r="2183">
          <cell r="B2183">
            <v>1002201</v>
          </cell>
          <cell r="C2183" t="str">
            <v>Rodapé Cerâmico 79306-Portobello</v>
          </cell>
          <cell r="D2183" t="str">
            <v>M</v>
          </cell>
          <cell r="E2183">
            <v>0</v>
          </cell>
          <cell r="F2183">
            <v>0</v>
          </cell>
        </row>
        <row r="2184">
          <cell r="B2184">
            <v>1002202</v>
          </cell>
          <cell r="C2184" t="str">
            <v>Rodapé Cerâmico Eglacie-83154-Portobello</v>
          </cell>
          <cell r="D2184" t="str">
            <v>M</v>
          </cell>
          <cell r="E2184">
            <v>0</v>
          </cell>
          <cell r="F2184">
            <v>0</v>
          </cell>
        </row>
        <row r="2185">
          <cell r="B2185">
            <v>1002203</v>
          </cell>
          <cell r="C2185" t="str">
            <v>Rodapé Cerâmico Fwhite-80714-Portobello</v>
          </cell>
          <cell r="D2185" t="str">
            <v>M</v>
          </cell>
          <cell r="E2185">
            <v>0</v>
          </cell>
          <cell r="F2185">
            <v>0</v>
          </cell>
        </row>
        <row r="2186">
          <cell r="B2186">
            <v>1002204</v>
          </cell>
          <cell r="C2186" t="str">
            <v>Rolo P/Pint Espuma 10Cm C/Cabo</v>
          </cell>
          <cell r="D2186" t="str">
            <v>UN</v>
          </cell>
          <cell r="E2186">
            <v>0</v>
          </cell>
          <cell r="F2186">
            <v>0</v>
          </cell>
        </row>
        <row r="2187">
          <cell r="B2187">
            <v>1002205</v>
          </cell>
          <cell r="C2187" t="str">
            <v>Rolo P/Pint Espuma 15Cm C/Cabo</v>
          </cell>
          <cell r="D2187" t="str">
            <v>UN</v>
          </cell>
          <cell r="E2187">
            <v>0</v>
          </cell>
          <cell r="F2187">
            <v>0</v>
          </cell>
        </row>
        <row r="2188">
          <cell r="B2188">
            <v>1002206</v>
          </cell>
          <cell r="C2188" t="str">
            <v>Rolo P/Pint Espuma 23Cm C/Cabo</v>
          </cell>
          <cell r="D2188" t="str">
            <v>UN</v>
          </cell>
          <cell r="E2188">
            <v>0</v>
          </cell>
          <cell r="F2188">
            <v>0</v>
          </cell>
        </row>
        <row r="2189">
          <cell r="B2189">
            <v>1002207</v>
          </cell>
          <cell r="C2189" t="str">
            <v>Rolo P/Pint Lã 15Cm C/Cabo</v>
          </cell>
          <cell r="D2189" t="str">
            <v>UN</v>
          </cell>
          <cell r="E2189">
            <v>0</v>
          </cell>
          <cell r="F2189">
            <v>0</v>
          </cell>
        </row>
        <row r="2190">
          <cell r="B2190">
            <v>1002208</v>
          </cell>
          <cell r="C2190" t="str">
            <v>Rolo P/Pint Lã 23Cm C/Cabo</v>
          </cell>
          <cell r="D2190" t="str">
            <v>UN</v>
          </cell>
          <cell r="E2190">
            <v>0</v>
          </cell>
          <cell r="F2190">
            <v>0</v>
          </cell>
        </row>
        <row r="2191">
          <cell r="B2191">
            <v>1002209</v>
          </cell>
          <cell r="C2191" t="str">
            <v>Material Duplicado - Utilizar 1002210</v>
          </cell>
          <cell r="D2191" t="str">
            <v>UN</v>
          </cell>
          <cell r="E2191">
            <v>0</v>
          </cell>
          <cell r="F2191">
            <v>0</v>
          </cell>
        </row>
        <row r="2192">
          <cell r="B2192">
            <v>1002210</v>
          </cell>
          <cell r="C2192" t="str">
            <v>Roseta Inox Cra 303 La Fonte</v>
          </cell>
          <cell r="D2192" t="str">
            <v>UN</v>
          </cell>
          <cell r="E2192">
            <v>0</v>
          </cell>
          <cell r="F2192">
            <v>0</v>
          </cell>
        </row>
        <row r="2193">
          <cell r="B2193">
            <v>1002211</v>
          </cell>
          <cell r="C2193" t="str">
            <v>Saboneteira Requint-110Rsl-Moldenox</v>
          </cell>
          <cell r="D2193" t="str">
            <v>UN</v>
          </cell>
          <cell r="E2193">
            <v>0</v>
          </cell>
          <cell r="F2193">
            <v>0</v>
          </cell>
        </row>
        <row r="2194">
          <cell r="B2194">
            <v>1002212</v>
          </cell>
          <cell r="C2194" t="str">
            <v>Saboneteira S/Alça Amêndoa A18078-Deca</v>
          </cell>
          <cell r="D2194" t="str">
            <v>UN</v>
          </cell>
          <cell r="E2194">
            <v>0</v>
          </cell>
          <cell r="F2194">
            <v>0</v>
          </cell>
        </row>
        <row r="2195">
          <cell r="B2195">
            <v>1002213</v>
          </cell>
          <cell r="C2195" t="str">
            <v>Saboneteira S/Alça Bg Castor A18083-Deca</v>
          </cell>
          <cell r="D2195" t="str">
            <v>UN</v>
          </cell>
          <cell r="E2195">
            <v>0</v>
          </cell>
          <cell r="F2195">
            <v>0</v>
          </cell>
        </row>
        <row r="2196">
          <cell r="B2196">
            <v>1002214</v>
          </cell>
          <cell r="C2196" t="str">
            <v>Saboneteira S/Alça Bg Saara A18068-Deca</v>
          </cell>
          <cell r="D2196" t="str">
            <v>UN</v>
          </cell>
          <cell r="E2196">
            <v>0</v>
          </cell>
          <cell r="F2196">
            <v>0</v>
          </cell>
        </row>
        <row r="2197">
          <cell r="B2197">
            <v>1002215</v>
          </cell>
          <cell r="C2197" t="str">
            <v>Saboneteira S/Alça Br A18017-Deca</v>
          </cell>
          <cell r="D2197" t="str">
            <v>UN</v>
          </cell>
          <cell r="E2197">
            <v>0</v>
          </cell>
          <cell r="F2197">
            <v>0</v>
          </cell>
        </row>
        <row r="2198">
          <cell r="B2198">
            <v>1002216</v>
          </cell>
          <cell r="C2198" t="str">
            <v>Saboneteira S/Alça Caramelo A18023-Deca</v>
          </cell>
          <cell r="D2198" t="str">
            <v>UN</v>
          </cell>
          <cell r="E2198">
            <v>0</v>
          </cell>
          <cell r="F2198">
            <v>0</v>
          </cell>
        </row>
        <row r="2199">
          <cell r="B2199">
            <v>1002217</v>
          </cell>
          <cell r="C2199" t="str">
            <v>Saboneteira S/Alça Creme A18037-Deca</v>
          </cell>
          <cell r="D2199" t="str">
            <v>UN</v>
          </cell>
          <cell r="E2199">
            <v>0</v>
          </cell>
          <cell r="F2199">
            <v>0</v>
          </cell>
        </row>
        <row r="2200">
          <cell r="B2200">
            <v>1002218</v>
          </cell>
          <cell r="C2200" t="str">
            <v>Saboneteira S/Alça Cz Real A18087-Deca</v>
          </cell>
          <cell r="D2200" t="str">
            <v>UN</v>
          </cell>
          <cell r="E2200">
            <v>0</v>
          </cell>
          <cell r="F2200">
            <v>0</v>
          </cell>
        </row>
        <row r="2201">
          <cell r="B2201">
            <v>1002219</v>
          </cell>
          <cell r="C2201" t="str">
            <v>Saboneteira S/Alça Cz Vip A18090-Deca</v>
          </cell>
          <cell r="D2201" t="str">
            <v>UN</v>
          </cell>
          <cell r="E2201">
            <v>0</v>
          </cell>
          <cell r="F2201">
            <v>0</v>
          </cell>
        </row>
        <row r="2202">
          <cell r="B2202">
            <v>1002220</v>
          </cell>
          <cell r="C2202" t="str">
            <v>Saboneteira S/Alça Rs Flor A18089-Deca</v>
          </cell>
          <cell r="D2202" t="str">
            <v>UN</v>
          </cell>
          <cell r="E2202">
            <v>0</v>
          </cell>
          <cell r="F2202">
            <v>0</v>
          </cell>
        </row>
        <row r="2203">
          <cell r="B2203">
            <v>1002221</v>
          </cell>
          <cell r="C2203" t="str">
            <v>Saboneteira S/Alça Verde A18060-Deca</v>
          </cell>
          <cell r="D2203" t="str">
            <v>UN</v>
          </cell>
          <cell r="E2203">
            <v>0</v>
          </cell>
          <cell r="F2203">
            <v>0</v>
          </cell>
        </row>
        <row r="2204">
          <cell r="B2204">
            <v>1002222</v>
          </cell>
          <cell r="C2204" t="str">
            <v>Saboneteira Versailles-10Av-Moldenox</v>
          </cell>
          <cell r="D2204" t="str">
            <v>UN</v>
          </cell>
          <cell r="E2204">
            <v>0</v>
          </cell>
          <cell r="F2204">
            <v>0</v>
          </cell>
        </row>
        <row r="2205">
          <cell r="B2205">
            <v>1002223</v>
          </cell>
          <cell r="C2205" t="str">
            <v>Saco De Aniagem</v>
          </cell>
          <cell r="D2205" t="str">
            <v>UN</v>
          </cell>
          <cell r="E2205">
            <v>0</v>
          </cell>
          <cell r="F2205">
            <v>0</v>
          </cell>
        </row>
        <row r="2206">
          <cell r="B2206">
            <v>1002224</v>
          </cell>
          <cell r="C2206" t="str">
            <v>Sarrafo Material Freijó 1,5X3,5M</v>
          </cell>
          <cell r="D2206" t="str">
            <v>M</v>
          </cell>
          <cell r="E2206">
            <v>0</v>
          </cell>
          <cell r="F2206">
            <v>0</v>
          </cell>
        </row>
        <row r="2207">
          <cell r="B2207">
            <v>1002225</v>
          </cell>
          <cell r="C2207" t="str">
            <v>Secador De Mão Aa64.000-Jofel</v>
          </cell>
          <cell r="D2207" t="str">
            <v>UN</v>
          </cell>
          <cell r="E2207">
            <v>0</v>
          </cell>
          <cell r="F2207">
            <v>0</v>
          </cell>
        </row>
        <row r="2208">
          <cell r="B2208">
            <v>1002226</v>
          </cell>
          <cell r="C2208" t="str">
            <v>Selador Acrílico 18L</v>
          </cell>
          <cell r="D2208" t="str">
            <v>UN</v>
          </cell>
          <cell r="E2208">
            <v>6.4235999999999995</v>
          </cell>
          <cell r="F2208">
            <v>0</v>
          </cell>
        </row>
        <row r="2209">
          <cell r="B2209">
            <v>1002227</v>
          </cell>
          <cell r="C2209" t="str">
            <v>Selador Bg C/300Ml</v>
          </cell>
          <cell r="D2209" t="str">
            <v>UN</v>
          </cell>
          <cell r="E2209">
            <v>0</v>
          </cell>
          <cell r="F2209">
            <v>0</v>
          </cell>
        </row>
        <row r="2210">
          <cell r="B2210">
            <v>1002228</v>
          </cell>
          <cell r="C2210" t="str">
            <v>Selador Br C/300Ml</v>
          </cell>
          <cell r="D2210" t="str">
            <v>UN</v>
          </cell>
          <cell r="E2210">
            <v>0</v>
          </cell>
          <cell r="F2210">
            <v>0</v>
          </cell>
        </row>
        <row r="2211">
          <cell r="B2211">
            <v>1002229</v>
          </cell>
          <cell r="C2211" t="str">
            <v>Selador Cinz C/300Ml</v>
          </cell>
          <cell r="D2211" t="str">
            <v>UN</v>
          </cell>
          <cell r="E2211">
            <v>0</v>
          </cell>
          <cell r="F2211">
            <v>0</v>
          </cell>
        </row>
        <row r="2212">
          <cell r="B2212">
            <v>1002230</v>
          </cell>
          <cell r="C2212" t="str">
            <v>Selador Cz 300Ml Sintex Ms K35-Quilosa</v>
          </cell>
          <cell r="D2212" t="str">
            <v>UN</v>
          </cell>
          <cell r="E2212">
            <v>0</v>
          </cell>
          <cell r="F2212">
            <v>0</v>
          </cell>
        </row>
        <row r="2213">
          <cell r="B2213">
            <v>1002231</v>
          </cell>
          <cell r="C2213" t="str">
            <v>Selador Inc C/300Ml</v>
          </cell>
          <cell r="D2213" t="str">
            <v>UN</v>
          </cell>
          <cell r="E2213">
            <v>0</v>
          </cell>
          <cell r="F2213">
            <v>0</v>
          </cell>
        </row>
        <row r="2214">
          <cell r="B2214">
            <v>1002232</v>
          </cell>
          <cell r="C2214" t="str">
            <v>Seladora P/Mad 3,6L</v>
          </cell>
          <cell r="D2214" t="str">
            <v>UN</v>
          </cell>
          <cell r="E2214">
            <v>0</v>
          </cell>
          <cell r="F2214">
            <v>0</v>
          </cell>
        </row>
        <row r="2215">
          <cell r="B2215">
            <v>1002233</v>
          </cell>
          <cell r="C2215" t="str">
            <v>Seladora P/Madeira 3,6L</v>
          </cell>
          <cell r="D2215" t="str">
            <v>UN</v>
          </cell>
          <cell r="E2215">
            <v>0</v>
          </cell>
          <cell r="F2215">
            <v>0</v>
          </cell>
        </row>
        <row r="2216">
          <cell r="B2216">
            <v>1002234</v>
          </cell>
          <cell r="C2216" t="str">
            <v>Selante Acrílico Branco 300Ml</v>
          </cell>
          <cell r="D2216" t="str">
            <v>UN</v>
          </cell>
          <cell r="E2216">
            <v>0</v>
          </cell>
          <cell r="F2216">
            <v>0</v>
          </cell>
        </row>
        <row r="2217">
          <cell r="B2217">
            <v>1002235</v>
          </cell>
          <cell r="C2217" t="str">
            <v>Selante Acríl.C/3,6L</v>
          </cell>
          <cell r="D2217" t="str">
            <v>UN</v>
          </cell>
          <cell r="E2217">
            <v>0</v>
          </cell>
          <cell r="F2217">
            <v>0</v>
          </cell>
        </row>
        <row r="2218">
          <cell r="B2218">
            <v>1002236</v>
          </cell>
          <cell r="C2218" t="str">
            <v>Selante C/3,6L</v>
          </cell>
          <cell r="D2218" t="str">
            <v>UN</v>
          </cell>
          <cell r="E2218">
            <v>0</v>
          </cell>
          <cell r="F2218">
            <v>0</v>
          </cell>
        </row>
        <row r="2219">
          <cell r="B2219">
            <v>1002237</v>
          </cell>
          <cell r="C2219" t="str">
            <v>Selante C/5Kg</v>
          </cell>
          <cell r="D2219" t="str">
            <v>KI</v>
          </cell>
          <cell r="E2219">
            <v>0</v>
          </cell>
          <cell r="F2219">
            <v>0</v>
          </cell>
        </row>
        <row r="2220">
          <cell r="B2220">
            <v>1002238</v>
          </cell>
          <cell r="C2220" t="str">
            <v>Selante Poliuret 310Ml</v>
          </cell>
          <cell r="D2220" t="str">
            <v>UN</v>
          </cell>
          <cell r="E2220">
            <v>0</v>
          </cell>
          <cell r="F2220">
            <v>0</v>
          </cell>
        </row>
        <row r="2221">
          <cell r="B2221">
            <v>1002239</v>
          </cell>
          <cell r="C2221" t="str">
            <v>Selante Pva C/18L</v>
          </cell>
          <cell r="D2221" t="str">
            <v>UN</v>
          </cell>
          <cell r="E2221">
            <v>0</v>
          </cell>
          <cell r="F2221">
            <v>0</v>
          </cell>
        </row>
        <row r="2222">
          <cell r="B2222">
            <v>1002240</v>
          </cell>
          <cell r="C2222" t="str">
            <v>Selante Sili.Br 310Ml</v>
          </cell>
          <cell r="D2222" t="str">
            <v>UN</v>
          </cell>
          <cell r="E2222">
            <v>0</v>
          </cell>
          <cell r="F2222">
            <v>0</v>
          </cell>
        </row>
        <row r="2223">
          <cell r="B2223">
            <v>1002241</v>
          </cell>
          <cell r="C2223" t="str">
            <v>Selante Sili.Cz 310Ml</v>
          </cell>
          <cell r="D2223" t="str">
            <v>UN</v>
          </cell>
          <cell r="E2223">
            <v>0</v>
          </cell>
          <cell r="F2223">
            <v>0</v>
          </cell>
        </row>
        <row r="2224">
          <cell r="B2224">
            <v>1002242</v>
          </cell>
          <cell r="C2224" t="str">
            <v>Selante Sili.Inc 310Ml</v>
          </cell>
          <cell r="D2224" t="str">
            <v>UN</v>
          </cell>
          <cell r="E2224">
            <v>0</v>
          </cell>
          <cell r="F2224">
            <v>0</v>
          </cell>
        </row>
        <row r="2225">
          <cell r="B2225">
            <v>1002243</v>
          </cell>
          <cell r="C2225" t="str">
            <v>Selante Sili.Pt 310Ml</v>
          </cell>
          <cell r="D2225" t="str">
            <v>UN</v>
          </cell>
          <cell r="E2225">
            <v>0</v>
          </cell>
          <cell r="F2225">
            <v>0</v>
          </cell>
        </row>
        <row r="2226">
          <cell r="B2226">
            <v>1002244</v>
          </cell>
          <cell r="C2226" t="str">
            <v>Serra Man.P/Madeira 5900B 110V</v>
          </cell>
          <cell r="D2226" t="str">
            <v>UN</v>
          </cell>
          <cell r="E2226">
            <v>0</v>
          </cell>
          <cell r="F2226">
            <v>0</v>
          </cell>
        </row>
        <row r="2227">
          <cell r="B2227">
            <v>1002245</v>
          </cell>
          <cell r="C2227" t="str">
            <v>Serra Man.P/Madeira 5900B 220V</v>
          </cell>
          <cell r="D2227" t="str">
            <v>UN</v>
          </cell>
          <cell r="E2227">
            <v>0</v>
          </cell>
          <cell r="F2227">
            <v>0</v>
          </cell>
        </row>
        <row r="2228">
          <cell r="B2228">
            <v>1002246</v>
          </cell>
          <cell r="C2228" t="str">
            <v>Serra Man.P/Mármore 4100Nh 110V</v>
          </cell>
          <cell r="D2228" t="str">
            <v>UN</v>
          </cell>
          <cell r="E2228">
            <v>0</v>
          </cell>
          <cell r="F2228">
            <v>0</v>
          </cell>
        </row>
        <row r="2229">
          <cell r="B2229">
            <v>1002247</v>
          </cell>
          <cell r="C2229" t="str">
            <v>Serra Man.P/Mármore 4100Nh 220V</v>
          </cell>
          <cell r="D2229" t="str">
            <v>UN</v>
          </cell>
          <cell r="E2229">
            <v>0</v>
          </cell>
          <cell r="F2229">
            <v>0</v>
          </cell>
        </row>
        <row r="2230">
          <cell r="B2230">
            <v>1002248</v>
          </cell>
          <cell r="C2230" t="str">
            <v>Sifão Lav.1 1/2X1 1/2" Vsm081Cwu-Estevs</v>
          </cell>
          <cell r="D2230" t="str">
            <v>UN</v>
          </cell>
          <cell r="E2230">
            <v>0</v>
          </cell>
          <cell r="F2230">
            <v>0</v>
          </cell>
        </row>
        <row r="2231">
          <cell r="B2231">
            <v>1002249</v>
          </cell>
          <cell r="C2231" t="str">
            <v>Sifão Lav.1 1/2X2" Vsm029Cwue-1-Estevs</v>
          </cell>
          <cell r="D2231" t="str">
            <v>UN</v>
          </cell>
          <cell r="E2231">
            <v>0</v>
          </cell>
          <cell r="F2231">
            <v>0</v>
          </cell>
        </row>
        <row r="2232">
          <cell r="B2232">
            <v>1002250</v>
          </cell>
          <cell r="C2232" t="str">
            <v>Sifão Lav.1 1/2X2" Vsm029Cwu-Estevs</v>
          </cell>
          <cell r="D2232" t="str">
            <v>UN</v>
          </cell>
          <cell r="E2232">
            <v>0</v>
          </cell>
          <cell r="F2232">
            <v>0</v>
          </cell>
        </row>
        <row r="2233">
          <cell r="B2233">
            <v>1002251</v>
          </cell>
          <cell r="C2233" t="str">
            <v>Sifão Lav.1 1/2X2" Vsm082Cwu-Estevs</v>
          </cell>
          <cell r="D2233" t="str">
            <v>UN</v>
          </cell>
          <cell r="E2233">
            <v>0</v>
          </cell>
          <cell r="F2233">
            <v>0</v>
          </cell>
        </row>
        <row r="2234">
          <cell r="B2234">
            <v>1002252</v>
          </cell>
          <cell r="C2234" t="str">
            <v>Sifão Lav.1 1/4X2" Vsm086Cwu-Estevs</v>
          </cell>
          <cell r="D2234" t="str">
            <v>UN</v>
          </cell>
          <cell r="E2234">
            <v>0</v>
          </cell>
          <cell r="F2234">
            <v>0</v>
          </cell>
        </row>
        <row r="2235">
          <cell r="B2235">
            <v>1002253</v>
          </cell>
          <cell r="C2235" t="str">
            <v>Sifão Lav.1/2" Sm3G240Cp-Clodal</v>
          </cell>
          <cell r="D2235" t="str">
            <v>UN</v>
          </cell>
          <cell r="E2235">
            <v>0</v>
          </cell>
          <cell r="F2235">
            <v>0</v>
          </cell>
        </row>
        <row r="2236">
          <cell r="B2236">
            <v>1002254</v>
          </cell>
          <cell r="C2236" t="str">
            <v>Sifão Lav.1/2"X30Cm Sp130P-Clodal</v>
          </cell>
          <cell r="D2236" t="str">
            <v>UN</v>
          </cell>
          <cell r="E2236">
            <v>0</v>
          </cell>
          <cell r="F2236">
            <v>0</v>
          </cell>
        </row>
        <row r="2237">
          <cell r="B2237">
            <v>1002255</v>
          </cell>
          <cell r="C2237" t="str">
            <v>Sifão Lav.1X1 1/2 Sm3G140Cp-Clodal</v>
          </cell>
          <cell r="D2237" t="str">
            <v>UN</v>
          </cell>
          <cell r="E2237">
            <v>0</v>
          </cell>
          <cell r="F2237">
            <v>0</v>
          </cell>
        </row>
        <row r="2238">
          <cell r="B2238">
            <v>1002256</v>
          </cell>
          <cell r="C2238" t="str">
            <v>Sifão Lav.1X1 1/2" Sm3G130Da-Clodal</v>
          </cell>
          <cell r="D2238" t="str">
            <v>UN</v>
          </cell>
          <cell r="E2238">
            <v>0</v>
          </cell>
          <cell r="F2238">
            <v>0</v>
          </cell>
        </row>
        <row r="2239">
          <cell r="B2239">
            <v>1002257</v>
          </cell>
          <cell r="C2239" t="str">
            <v>Sifão Lav.1X1 1/2" Sm3G230Cp-Clodal</v>
          </cell>
          <cell r="D2239" t="str">
            <v>UN</v>
          </cell>
          <cell r="E2239">
            <v>0</v>
          </cell>
          <cell r="F2239">
            <v>0</v>
          </cell>
        </row>
        <row r="2240">
          <cell r="B2240">
            <v>1002258</v>
          </cell>
          <cell r="C2240" t="str">
            <v>Sifão Lav.1X1 1/2" Sm3G340Cp-Clodal</v>
          </cell>
          <cell r="D2240" t="str">
            <v>UN</v>
          </cell>
          <cell r="E2240">
            <v>0</v>
          </cell>
          <cell r="F2240">
            <v>0</v>
          </cell>
        </row>
        <row r="2241">
          <cell r="B2241">
            <v>1002259</v>
          </cell>
          <cell r="C2241" t="str">
            <v>Sifão Lav.1X1 1/2" Vsm080Cw-Estevs</v>
          </cell>
          <cell r="D2241" t="str">
            <v>UN</v>
          </cell>
          <cell r="E2241">
            <v>0</v>
          </cell>
          <cell r="F2241">
            <v>0</v>
          </cell>
        </row>
        <row r="2242">
          <cell r="B2242">
            <v>1002260</v>
          </cell>
          <cell r="C2242" t="str">
            <v>Sifão Lav.1X1 1/2" Vsm080Cwu-Estevs</v>
          </cell>
          <cell r="D2242" t="str">
            <v>UN</v>
          </cell>
          <cell r="E2242">
            <v>0</v>
          </cell>
          <cell r="F2242">
            <v>0</v>
          </cell>
        </row>
        <row r="2243">
          <cell r="B2243">
            <v>1002261</v>
          </cell>
          <cell r="C2243" t="str">
            <v>Sifão Lav.1X1 1/2" Vsm080Dwu-Estevs</v>
          </cell>
          <cell r="D2243" t="str">
            <v>UN</v>
          </cell>
          <cell r="E2243">
            <v>0</v>
          </cell>
          <cell r="F2243">
            <v>0</v>
          </cell>
        </row>
        <row r="2244">
          <cell r="B2244">
            <v>1002262</v>
          </cell>
          <cell r="C2244" t="str">
            <v>Sifão Lav.1X1 1/2" Vsp153Wwg-Estevs</v>
          </cell>
          <cell r="D2244" t="str">
            <v>UN</v>
          </cell>
          <cell r="E2244">
            <v>0</v>
          </cell>
          <cell r="F2244">
            <v>0</v>
          </cell>
        </row>
        <row r="2245">
          <cell r="B2245">
            <v>1002263</v>
          </cell>
          <cell r="C2245" t="str">
            <v>Sifão Lav.1X1 1/2" Vts080Cw4-Estevs</v>
          </cell>
          <cell r="D2245" t="str">
            <v>UN</v>
          </cell>
          <cell r="E2245">
            <v>0</v>
          </cell>
          <cell r="F2245">
            <v>0</v>
          </cell>
        </row>
        <row r="2246">
          <cell r="B2246">
            <v>1002264</v>
          </cell>
          <cell r="C2246" t="str">
            <v>Sifão Lav.1X1 1/2" Sm3G130Cp-Clodal</v>
          </cell>
          <cell r="D2246" t="str">
            <v>UN</v>
          </cell>
          <cell r="E2246">
            <v>0</v>
          </cell>
          <cell r="F2246">
            <v>0</v>
          </cell>
        </row>
        <row r="2247">
          <cell r="B2247">
            <v>1002265</v>
          </cell>
          <cell r="C2247" t="str">
            <v>Sifão Lav.1X1 1/2" Sm3G330Cp-Clodal</v>
          </cell>
          <cell r="D2247" t="str">
            <v>UN</v>
          </cell>
          <cell r="E2247">
            <v>0</v>
          </cell>
          <cell r="F2247">
            <v>0</v>
          </cell>
        </row>
        <row r="2248">
          <cell r="B2248">
            <v>1002266</v>
          </cell>
          <cell r="C2248" t="str">
            <v>Sifão Lav.1X1 1/2Cm Sp8A-Clodal</v>
          </cell>
          <cell r="D2248" t="str">
            <v>UN</v>
          </cell>
          <cell r="E2248">
            <v>0</v>
          </cell>
          <cell r="F2248">
            <v>0</v>
          </cell>
        </row>
        <row r="2249">
          <cell r="B2249">
            <v>1002267</v>
          </cell>
          <cell r="C2249" t="str">
            <v>Sifão Lav.1X1" Sm1G130Cp-Clodal</v>
          </cell>
          <cell r="D2249" t="str">
            <v>UN</v>
          </cell>
          <cell r="E2249">
            <v>0</v>
          </cell>
          <cell r="F2249">
            <v>0</v>
          </cell>
        </row>
        <row r="2250">
          <cell r="B2250">
            <v>1002268</v>
          </cell>
          <cell r="C2250" t="str">
            <v>Sifão Lav.2X2" Vsm084Cwu-Estevs</v>
          </cell>
          <cell r="D2250" t="str">
            <v>UN</v>
          </cell>
          <cell r="E2250">
            <v>0</v>
          </cell>
          <cell r="F2250">
            <v>0</v>
          </cell>
        </row>
        <row r="2251">
          <cell r="B2251">
            <v>1002269</v>
          </cell>
          <cell r="C2251" t="str">
            <v>Sifão Mict.2X1 1/2" Vsm083Cw-Estevs</v>
          </cell>
          <cell r="D2251" t="str">
            <v>UN</v>
          </cell>
          <cell r="E2251">
            <v>0</v>
          </cell>
          <cell r="F2251">
            <v>0</v>
          </cell>
        </row>
        <row r="2252">
          <cell r="B2252">
            <v>1002270</v>
          </cell>
          <cell r="C2252" t="str">
            <v>Sifão Mict.2X2" Vsm084Cw-Estevs</v>
          </cell>
          <cell r="D2252" t="str">
            <v>UN</v>
          </cell>
          <cell r="E2252">
            <v>0</v>
          </cell>
          <cell r="F2252">
            <v>0</v>
          </cell>
        </row>
        <row r="2253">
          <cell r="B2253">
            <v>1002271</v>
          </cell>
          <cell r="C2253" t="str">
            <v>Sifão Mict.2X2X15Cm Sm11Cp-Clodal</v>
          </cell>
          <cell r="D2253" t="str">
            <v>UN</v>
          </cell>
          <cell r="E2253">
            <v>0</v>
          </cell>
          <cell r="F2253">
            <v>0</v>
          </cell>
        </row>
        <row r="2254">
          <cell r="B2254">
            <v>1002272</v>
          </cell>
          <cell r="C2254" t="str">
            <v>Sifão Pead 1/2" Vsp200Wwg-Estevs</v>
          </cell>
          <cell r="D2254" t="str">
            <v>UN</v>
          </cell>
          <cell r="E2254">
            <v>0</v>
          </cell>
          <cell r="F2254">
            <v>0</v>
          </cell>
        </row>
        <row r="2255">
          <cell r="B2255">
            <v>1002273</v>
          </cell>
          <cell r="C2255" t="str">
            <v>Sifão Pead 1/2X2" Vsp250Wwg-Estevs</v>
          </cell>
          <cell r="D2255" t="str">
            <v>UN</v>
          </cell>
          <cell r="E2255">
            <v>0</v>
          </cell>
          <cell r="F2255">
            <v>0</v>
          </cell>
        </row>
        <row r="2256">
          <cell r="B2256">
            <v>1002274</v>
          </cell>
          <cell r="C2256" t="str">
            <v>Sifão Pia 1 1/2X1 1/2" Sm7G130Cp-Clodal</v>
          </cell>
          <cell r="D2256" t="str">
            <v>UN</v>
          </cell>
          <cell r="E2256">
            <v>0</v>
          </cell>
          <cell r="F2256">
            <v>0</v>
          </cell>
        </row>
        <row r="2257">
          <cell r="B2257">
            <v>1002275</v>
          </cell>
          <cell r="C2257" t="str">
            <v>Sifão Pia 1 1/2X1 1/2" Sm7G230Cp-Clodal</v>
          </cell>
          <cell r="D2257" t="str">
            <v>UN</v>
          </cell>
          <cell r="E2257">
            <v>0</v>
          </cell>
          <cell r="F2257">
            <v>0</v>
          </cell>
        </row>
        <row r="2258">
          <cell r="B2258">
            <v>1002276</v>
          </cell>
          <cell r="C2258" t="str">
            <v>Sifão Pia 1 1/2X1 1/2" Sm7G240Cp-Clodal</v>
          </cell>
          <cell r="D2258" t="str">
            <v>UN</v>
          </cell>
          <cell r="E2258">
            <v>0</v>
          </cell>
          <cell r="F2258">
            <v>0</v>
          </cell>
        </row>
        <row r="2259">
          <cell r="B2259">
            <v>1002277</v>
          </cell>
          <cell r="C2259" t="str">
            <v>Sifão Pia 1 1/2X1 1/2" Sm7G330Cp-Clodal</v>
          </cell>
          <cell r="D2259" t="str">
            <v>UN</v>
          </cell>
          <cell r="E2259">
            <v>0</v>
          </cell>
          <cell r="F2259">
            <v>0</v>
          </cell>
        </row>
        <row r="2260">
          <cell r="B2260">
            <v>1002278</v>
          </cell>
          <cell r="C2260" t="str">
            <v>Sifão Pia 1 1/2X1 1/2" Sm7G340Cp-Clodal</v>
          </cell>
          <cell r="D2260" t="str">
            <v>UN</v>
          </cell>
          <cell r="E2260">
            <v>0</v>
          </cell>
          <cell r="F2260">
            <v>0</v>
          </cell>
        </row>
        <row r="2261">
          <cell r="B2261">
            <v>1002279</v>
          </cell>
          <cell r="C2261" t="str">
            <v>Sifão Pia 1 1/2X1 1/2" Sp530P-Clodal</v>
          </cell>
          <cell r="D2261" t="str">
            <v>UN</v>
          </cell>
          <cell r="E2261">
            <v>0</v>
          </cell>
          <cell r="F2261">
            <v>0</v>
          </cell>
        </row>
        <row r="2262">
          <cell r="B2262">
            <v>1002280</v>
          </cell>
          <cell r="C2262" t="str">
            <v>Sifão Pia 1 1/2X1 1/2" Vsm075-Estevs</v>
          </cell>
          <cell r="D2262" t="str">
            <v>UN</v>
          </cell>
          <cell r="E2262">
            <v>0</v>
          </cell>
          <cell r="F2262">
            <v>0</v>
          </cell>
        </row>
        <row r="2263">
          <cell r="B2263">
            <v>1002281</v>
          </cell>
          <cell r="C2263" t="str">
            <v>Sifão Pia 1 1/2X1 1/2" Vts081Cw2-Estevs</v>
          </cell>
          <cell r="D2263" t="str">
            <v>UN</v>
          </cell>
          <cell r="E2263">
            <v>0</v>
          </cell>
          <cell r="F2263">
            <v>0</v>
          </cell>
        </row>
        <row r="2264">
          <cell r="B2264">
            <v>1002282</v>
          </cell>
          <cell r="C2264" t="str">
            <v>Sifão Pia 1 1/2X1 1/2" Vts081Cw4-Estevs</v>
          </cell>
          <cell r="D2264" t="str">
            <v>UN</v>
          </cell>
          <cell r="E2264">
            <v>0</v>
          </cell>
          <cell r="F2264">
            <v>0</v>
          </cell>
        </row>
        <row r="2265">
          <cell r="B2265">
            <v>1002283</v>
          </cell>
          <cell r="C2265" t="str">
            <v>Sifão Pia 1 1/2X2" Sm14G130Cp-Clodal</v>
          </cell>
          <cell r="D2265" t="str">
            <v>UN</v>
          </cell>
          <cell r="E2265">
            <v>0</v>
          </cell>
          <cell r="F2265">
            <v>0</v>
          </cell>
        </row>
        <row r="2266">
          <cell r="B2266">
            <v>1002284</v>
          </cell>
          <cell r="C2266" t="str">
            <v>Sifão Pia 1 1/2X2" Sm8G130Cp-Clodal</v>
          </cell>
          <cell r="D2266" t="str">
            <v>UN</v>
          </cell>
          <cell r="E2266">
            <v>0</v>
          </cell>
          <cell r="F2266">
            <v>0</v>
          </cell>
        </row>
        <row r="2267">
          <cell r="B2267">
            <v>1002285</v>
          </cell>
          <cell r="C2267" t="str">
            <v>Sifão Pia 1 1/2X2" Sm8G140Cp-Clodal</v>
          </cell>
          <cell r="D2267" t="str">
            <v>UN</v>
          </cell>
          <cell r="E2267">
            <v>0</v>
          </cell>
          <cell r="F2267">
            <v>0</v>
          </cell>
        </row>
        <row r="2268">
          <cell r="B2268">
            <v>1002286</v>
          </cell>
          <cell r="C2268" t="str">
            <v>Sifão Pia 1 1/2X2" Sm8G230Cp-Clodal</v>
          </cell>
          <cell r="D2268" t="str">
            <v>UN</v>
          </cell>
          <cell r="E2268">
            <v>0</v>
          </cell>
          <cell r="F2268">
            <v>0</v>
          </cell>
        </row>
        <row r="2269">
          <cell r="B2269">
            <v>1002287</v>
          </cell>
          <cell r="C2269" t="str">
            <v>Sifão Pia 1 1/2X2" Sm8G240Cp-Clodal</v>
          </cell>
          <cell r="D2269" t="str">
            <v>UN</v>
          </cell>
          <cell r="E2269">
            <v>0</v>
          </cell>
          <cell r="F2269">
            <v>0</v>
          </cell>
        </row>
        <row r="2270">
          <cell r="B2270">
            <v>1002288</v>
          </cell>
          <cell r="C2270" t="str">
            <v>Sifão Pia 1 1/2X2" Sm8G330Cp-Clodal</v>
          </cell>
          <cell r="D2270" t="str">
            <v>UN</v>
          </cell>
          <cell r="E2270">
            <v>0</v>
          </cell>
          <cell r="F2270">
            <v>0</v>
          </cell>
        </row>
        <row r="2271">
          <cell r="B2271">
            <v>1002289</v>
          </cell>
          <cell r="C2271" t="str">
            <v>Sifão Pia 1 1/2X2" Sm8G340Cp-Clodal</v>
          </cell>
          <cell r="D2271" t="str">
            <v>UN</v>
          </cell>
          <cell r="E2271">
            <v>0</v>
          </cell>
          <cell r="F2271">
            <v>0</v>
          </cell>
        </row>
        <row r="2272">
          <cell r="B2272">
            <v>1002290</v>
          </cell>
          <cell r="C2272" t="str">
            <v>Sifão Pia 1 1/2X2" Sp630P-Clodal</v>
          </cell>
          <cell r="D2272" t="str">
            <v>UN</v>
          </cell>
          <cell r="E2272">
            <v>0</v>
          </cell>
          <cell r="F2272">
            <v>0</v>
          </cell>
        </row>
        <row r="2273">
          <cell r="B2273">
            <v>1002291</v>
          </cell>
          <cell r="C2273" t="str">
            <v>Sifão Pia 1 1/2X2" Vsm029-Estevs</v>
          </cell>
          <cell r="D2273" t="str">
            <v>UN</v>
          </cell>
          <cell r="E2273">
            <v>0</v>
          </cell>
          <cell r="F2273">
            <v>0</v>
          </cell>
        </row>
        <row r="2274">
          <cell r="B2274">
            <v>1002292</v>
          </cell>
          <cell r="C2274" t="str">
            <v>Sifão Pia 1 1/2X2" Vsm076-Estevs</v>
          </cell>
          <cell r="D2274" t="str">
            <v>UN</v>
          </cell>
          <cell r="E2274">
            <v>0</v>
          </cell>
          <cell r="F2274">
            <v>0</v>
          </cell>
        </row>
        <row r="2275">
          <cell r="B2275">
            <v>1002293</v>
          </cell>
          <cell r="C2275" t="str">
            <v>Sifão Pia 1 1/2X2" Vsp162Wwg-Estevs</v>
          </cell>
          <cell r="D2275" t="str">
            <v>UN</v>
          </cell>
          <cell r="E2275">
            <v>0</v>
          </cell>
          <cell r="F2275">
            <v>0</v>
          </cell>
        </row>
        <row r="2276">
          <cell r="B2276">
            <v>1002294</v>
          </cell>
          <cell r="C2276" t="str">
            <v>Sifão Pia 1 1/2X2" Vts082Cw2-Estevs</v>
          </cell>
          <cell r="D2276" t="str">
            <v>UN</v>
          </cell>
          <cell r="E2276">
            <v>0</v>
          </cell>
          <cell r="F2276">
            <v>0</v>
          </cell>
        </row>
        <row r="2277">
          <cell r="B2277">
            <v>1002295</v>
          </cell>
          <cell r="C2277" t="str">
            <v>Sifão Pia 1 1/2X2" Vts082Cw4-Estevs</v>
          </cell>
          <cell r="D2277" t="str">
            <v>UN</v>
          </cell>
          <cell r="E2277">
            <v>0</v>
          </cell>
          <cell r="F2277">
            <v>0</v>
          </cell>
        </row>
        <row r="2278">
          <cell r="B2278">
            <v>1002296</v>
          </cell>
          <cell r="C2278" t="str">
            <v>Sifão Pia 1 1/4X2" Sm6G130Cp-Clodal</v>
          </cell>
          <cell r="D2278" t="str">
            <v>UN</v>
          </cell>
          <cell r="E2278">
            <v>0</v>
          </cell>
          <cell r="F2278">
            <v>0</v>
          </cell>
        </row>
        <row r="2279">
          <cell r="B2279">
            <v>1002297</v>
          </cell>
          <cell r="C2279" t="str">
            <v>Sifão Tanq.1 1/4X1 1/2" Sm5G120Cp-Clodal</v>
          </cell>
          <cell r="D2279" t="str">
            <v>UN</v>
          </cell>
          <cell r="E2279">
            <v>0</v>
          </cell>
          <cell r="F2279">
            <v>0</v>
          </cell>
        </row>
        <row r="2280">
          <cell r="B2280">
            <v>1002298</v>
          </cell>
          <cell r="C2280" t="str">
            <v>Sifão Tanq.1 1/4X1 1/2" Sp330P-Clodal</v>
          </cell>
          <cell r="D2280" t="str">
            <v>UN</v>
          </cell>
          <cell r="E2280">
            <v>0</v>
          </cell>
          <cell r="F2280">
            <v>0</v>
          </cell>
        </row>
        <row r="2281">
          <cell r="B2281">
            <v>1002299</v>
          </cell>
          <cell r="C2281" t="str">
            <v>Sifão Tanq.1 1/4X1 1/2" Vts085Cw3-Estevs</v>
          </cell>
          <cell r="D2281" t="str">
            <v>UN</v>
          </cell>
          <cell r="E2281">
            <v>0</v>
          </cell>
          <cell r="F2281">
            <v>0</v>
          </cell>
        </row>
        <row r="2282">
          <cell r="B2282">
            <v>1002300</v>
          </cell>
          <cell r="C2282" t="str">
            <v>Sifão Tanq.1 1/4X2" Sm13G120Cp-Clodal</v>
          </cell>
          <cell r="D2282" t="str">
            <v>UN</v>
          </cell>
          <cell r="E2282">
            <v>0</v>
          </cell>
          <cell r="F2282">
            <v>0</v>
          </cell>
        </row>
        <row r="2283">
          <cell r="B2283">
            <v>1002301</v>
          </cell>
          <cell r="C2283" t="str">
            <v>Sifão Tanq.1 1/4X2" Sm6G220Cp-Clodal</v>
          </cell>
          <cell r="D2283" t="str">
            <v>UN</v>
          </cell>
          <cell r="E2283">
            <v>0</v>
          </cell>
          <cell r="F2283">
            <v>0</v>
          </cell>
        </row>
        <row r="2284">
          <cell r="B2284">
            <v>1002302</v>
          </cell>
          <cell r="C2284" t="str">
            <v>Sifão Tanq.1 1/4X2" Sm6G230Cp-Clodal</v>
          </cell>
          <cell r="D2284" t="str">
            <v>UN</v>
          </cell>
          <cell r="E2284">
            <v>0</v>
          </cell>
          <cell r="F2284">
            <v>0</v>
          </cell>
        </row>
        <row r="2285">
          <cell r="B2285">
            <v>1002303</v>
          </cell>
          <cell r="C2285" t="str">
            <v>Sifão Tanq.1 1/4X2" Sm6G240Cp-Clodal</v>
          </cell>
          <cell r="D2285" t="str">
            <v>UN</v>
          </cell>
          <cell r="E2285">
            <v>0</v>
          </cell>
          <cell r="F2285">
            <v>0</v>
          </cell>
        </row>
        <row r="2286">
          <cell r="B2286">
            <v>1002304</v>
          </cell>
          <cell r="C2286" t="str">
            <v>Sifão Tanq.1 1/4X2" Sm6G340Cp-Clodal</v>
          </cell>
          <cell r="D2286" t="str">
            <v>UN</v>
          </cell>
          <cell r="E2286">
            <v>0</v>
          </cell>
          <cell r="F2286">
            <v>0</v>
          </cell>
        </row>
        <row r="2287">
          <cell r="B2287">
            <v>1002305</v>
          </cell>
          <cell r="C2287" t="str">
            <v>Sifão Tanq.1 1/4X2" Sp420P-Clodal</v>
          </cell>
          <cell r="D2287" t="str">
            <v>UN</v>
          </cell>
          <cell r="E2287">
            <v>0</v>
          </cell>
          <cell r="F2287">
            <v>0</v>
          </cell>
        </row>
        <row r="2288">
          <cell r="B2288">
            <v>1002306</v>
          </cell>
          <cell r="C2288" t="str">
            <v>Sifão Tanq.1 1/4X2" Vsp137Wwg-Estevs</v>
          </cell>
          <cell r="D2288" t="str">
            <v>UN</v>
          </cell>
          <cell r="E2288">
            <v>0</v>
          </cell>
          <cell r="F2288">
            <v>0</v>
          </cell>
        </row>
        <row r="2289">
          <cell r="B2289">
            <v>1002307</v>
          </cell>
          <cell r="C2289" t="str">
            <v>Sifão Tanq.1 1/4X2" Vtd086Cw3-Estevs</v>
          </cell>
          <cell r="D2289" t="str">
            <v>UN</v>
          </cell>
          <cell r="E2289">
            <v>0</v>
          </cell>
          <cell r="F2289">
            <v>0</v>
          </cell>
        </row>
        <row r="2290">
          <cell r="B2290">
            <v>1002308</v>
          </cell>
          <cell r="C2290" t="str">
            <v>Sifão Tanq.1 1/4X2X20Cm Sm6G120Cp-Clodal</v>
          </cell>
          <cell r="D2290" t="str">
            <v>UN</v>
          </cell>
          <cell r="E2290">
            <v>0</v>
          </cell>
          <cell r="F2290">
            <v>0</v>
          </cell>
        </row>
        <row r="2291">
          <cell r="B2291">
            <v>1002309</v>
          </cell>
          <cell r="C2291" t="str">
            <v>Adesivo Re 500 330Ml 337109-Hilti</v>
          </cell>
          <cell r="D2291" t="str">
            <v>UN</v>
          </cell>
          <cell r="E2291">
            <v>0</v>
          </cell>
          <cell r="F2291">
            <v>0</v>
          </cell>
        </row>
        <row r="2292">
          <cell r="B2292">
            <v>1002311</v>
          </cell>
          <cell r="C2292" t="str">
            <v>Solvente C/5L</v>
          </cell>
          <cell r="D2292" t="str">
            <v>UN</v>
          </cell>
          <cell r="E2292">
            <v>0</v>
          </cell>
          <cell r="F2292">
            <v>0</v>
          </cell>
        </row>
        <row r="2293">
          <cell r="B2293">
            <v>1002312</v>
          </cell>
          <cell r="C2293" t="str">
            <v>Spud Bac.Sanit 1 1/2" Vad655Cwu-Esteves</v>
          </cell>
          <cell r="D2293" t="str">
            <v>UN</v>
          </cell>
          <cell r="E2293">
            <v>0</v>
          </cell>
          <cell r="F2293">
            <v>0</v>
          </cell>
        </row>
        <row r="2294">
          <cell r="B2294">
            <v>1002313</v>
          </cell>
          <cell r="C2294" t="str">
            <v>Material Substituido Por 1002318</v>
          </cell>
          <cell r="D2294" t="str">
            <v>M</v>
          </cell>
          <cell r="E2294">
            <v>0</v>
          </cell>
          <cell r="F2294">
            <v>0</v>
          </cell>
        </row>
        <row r="2295">
          <cell r="B2295">
            <v>1002314</v>
          </cell>
          <cell r="C2295" t="str">
            <v>Material Substituido Por 1002330</v>
          </cell>
          <cell r="D2295" t="str">
            <v>M</v>
          </cell>
          <cell r="E2295">
            <v>0</v>
          </cell>
          <cell r="F2295">
            <v>0</v>
          </cell>
        </row>
        <row r="2296">
          <cell r="B2296">
            <v>1002315</v>
          </cell>
          <cell r="C2296" t="str">
            <v>Material Substituido Por 1002325</v>
          </cell>
          <cell r="D2296" t="str">
            <v>M</v>
          </cell>
          <cell r="E2296">
            <v>0</v>
          </cell>
          <cell r="F2296">
            <v>0</v>
          </cell>
        </row>
        <row r="2297">
          <cell r="B2297">
            <v>1002316</v>
          </cell>
          <cell r="C2297" t="str">
            <v>Tábua P/Cuba 34X40Cm 6497-Franke</v>
          </cell>
          <cell r="D2297" t="str">
            <v>M</v>
          </cell>
          <cell r="E2297">
            <v>0</v>
          </cell>
          <cell r="F2297">
            <v>0</v>
          </cell>
        </row>
        <row r="2298">
          <cell r="B2298">
            <v>1002317</v>
          </cell>
          <cell r="C2298" t="str">
            <v>Tábua P/Cuba 36X43Cm 7890-Franke</v>
          </cell>
          <cell r="D2298" t="str">
            <v>M</v>
          </cell>
          <cell r="E2298">
            <v>0</v>
          </cell>
          <cell r="F2298">
            <v>0</v>
          </cell>
        </row>
        <row r="2299">
          <cell r="B2299">
            <v>1002318</v>
          </cell>
          <cell r="C2299" t="str">
            <v>1002318-Substituido Por  - 1014682</v>
          </cell>
          <cell r="D2299" t="str">
            <v>M</v>
          </cell>
          <cell r="E2299">
            <v>0</v>
          </cell>
          <cell r="F2299">
            <v>0</v>
          </cell>
        </row>
        <row r="2300">
          <cell r="B2300">
            <v>1002319</v>
          </cell>
          <cell r="C2300" t="str">
            <v>Material Substituido Por 1002318</v>
          </cell>
          <cell r="D2300" t="str">
            <v>M</v>
          </cell>
          <cell r="E2300">
            <v>0</v>
          </cell>
          <cell r="F2300">
            <v>0</v>
          </cell>
        </row>
        <row r="2301">
          <cell r="B2301">
            <v>1002320</v>
          </cell>
          <cell r="C2301" t="str">
            <v>Tabua Tropical Aparelhado 2,2X25Cmx2,50M</v>
          </cell>
          <cell r="D2301" t="str">
            <v>M</v>
          </cell>
          <cell r="E2301">
            <v>0</v>
          </cell>
          <cell r="F2301">
            <v>0</v>
          </cell>
        </row>
        <row r="2302">
          <cell r="B2302">
            <v>1002321</v>
          </cell>
          <cell r="C2302" t="str">
            <v>Sarrafo Tropi Aparel 2,2X5,0X2,50M Acima</v>
          </cell>
          <cell r="D2302" t="str">
            <v>M</v>
          </cell>
          <cell r="E2302">
            <v>0</v>
          </cell>
          <cell r="F2302">
            <v>0</v>
          </cell>
        </row>
        <row r="2303">
          <cell r="B2303">
            <v>1002322</v>
          </cell>
          <cell r="C2303" t="str">
            <v>Sarrafo Tropi Aparel 2,2X7,5X2,50M Acima</v>
          </cell>
          <cell r="D2303" t="str">
            <v>M</v>
          </cell>
          <cell r="E2303">
            <v>0</v>
          </cell>
          <cell r="F2303">
            <v>0</v>
          </cell>
        </row>
        <row r="2304">
          <cell r="B2304">
            <v>1002323</v>
          </cell>
          <cell r="C2304" t="str">
            <v>Material Substituido Por 1002323</v>
          </cell>
          <cell r="D2304" t="str">
            <v>M</v>
          </cell>
          <cell r="E2304">
            <v>0</v>
          </cell>
          <cell r="F2304">
            <v>0</v>
          </cell>
        </row>
        <row r="2305">
          <cell r="B2305">
            <v>1002324</v>
          </cell>
          <cell r="C2305" t="str">
            <v>1002324-Substituido Por  - 1014687</v>
          </cell>
          <cell r="D2305" t="str">
            <v>M</v>
          </cell>
          <cell r="E2305">
            <v>0</v>
          </cell>
          <cell r="F2305">
            <v>0</v>
          </cell>
        </row>
        <row r="2306">
          <cell r="B2306">
            <v>1002325</v>
          </cell>
          <cell r="C2306" t="str">
            <v>1002325-Substituido Por  - 1014685</v>
          </cell>
          <cell r="D2306" t="str">
            <v>M</v>
          </cell>
          <cell r="E2306">
            <v>0</v>
          </cell>
          <cell r="F2306">
            <v>0</v>
          </cell>
        </row>
        <row r="2307">
          <cell r="B2307">
            <v>1002326</v>
          </cell>
          <cell r="C2307" t="str">
            <v>Tábua 1X9" De 1ª Aparelhado</v>
          </cell>
          <cell r="D2307" t="str">
            <v>M</v>
          </cell>
          <cell r="E2307">
            <v>0</v>
          </cell>
          <cell r="F2307">
            <v>0</v>
          </cell>
        </row>
        <row r="2308">
          <cell r="B2308">
            <v>1002327</v>
          </cell>
          <cell r="C2308" t="str">
            <v>1002327-Substituido Por  - 1014683</v>
          </cell>
          <cell r="D2308" t="str">
            <v>M</v>
          </cell>
          <cell r="E2308">
            <v>0</v>
          </cell>
          <cell r="F2308">
            <v>0</v>
          </cell>
        </row>
        <row r="2309">
          <cell r="B2309">
            <v>1002328</v>
          </cell>
          <cell r="C2309" t="str">
            <v>1002328-Substituido Por  - 1014690</v>
          </cell>
          <cell r="D2309" t="str">
            <v>M</v>
          </cell>
          <cell r="E2309">
            <v>0</v>
          </cell>
          <cell r="F2309">
            <v>0</v>
          </cell>
        </row>
        <row r="2310">
          <cell r="B2310">
            <v>1002329</v>
          </cell>
          <cell r="C2310" t="str">
            <v>1002329-Substituido Por  - 1014689</v>
          </cell>
          <cell r="D2310" t="str">
            <v>M</v>
          </cell>
          <cell r="E2310">
            <v>0</v>
          </cell>
          <cell r="F2310">
            <v>0</v>
          </cell>
        </row>
        <row r="2311">
          <cell r="B2311">
            <v>1002330</v>
          </cell>
          <cell r="C2311" t="str">
            <v>1002330-Substituido Por  - 1014688</v>
          </cell>
          <cell r="D2311" t="str">
            <v>M</v>
          </cell>
          <cell r="E2311">
            <v>0</v>
          </cell>
          <cell r="F2311">
            <v>0</v>
          </cell>
        </row>
        <row r="2312">
          <cell r="B2312">
            <v>1002331</v>
          </cell>
          <cell r="C2312" t="str">
            <v>1002331-Substituido Por  - 1014686</v>
          </cell>
          <cell r="D2312" t="str">
            <v>M</v>
          </cell>
          <cell r="E2312">
            <v>0</v>
          </cell>
          <cell r="F2312">
            <v>0</v>
          </cell>
        </row>
        <row r="2313">
          <cell r="B2313">
            <v>1002332</v>
          </cell>
          <cell r="C2313" t="str">
            <v>1002332-Substituido Por  - 1014684</v>
          </cell>
          <cell r="D2313" t="str">
            <v>M</v>
          </cell>
          <cell r="E2313">
            <v>0</v>
          </cell>
          <cell r="F2313">
            <v>0</v>
          </cell>
        </row>
        <row r="2314">
          <cell r="B2314">
            <v>1002333</v>
          </cell>
          <cell r="C2314" t="str">
            <v>1002333-Substituido Por  - 1014681</v>
          </cell>
          <cell r="D2314" t="str">
            <v>M</v>
          </cell>
          <cell r="E2314">
            <v>0</v>
          </cell>
          <cell r="F2314">
            <v>0</v>
          </cell>
        </row>
        <row r="2315">
          <cell r="B2315">
            <v>1002334</v>
          </cell>
          <cell r="C2315" t="str">
            <v>1002334-Substituido Por  - 1014667</v>
          </cell>
          <cell r="D2315" t="str">
            <v>M</v>
          </cell>
          <cell r="E2315">
            <v>52</v>
          </cell>
          <cell r="F2315">
            <v>0</v>
          </cell>
        </row>
        <row r="2316">
          <cell r="B2316">
            <v>1002335</v>
          </cell>
          <cell r="C2316" t="str">
            <v>1002335-Substituido Por  - 1014669</v>
          </cell>
          <cell r="D2316" t="str">
            <v>M</v>
          </cell>
          <cell r="E2316">
            <v>0</v>
          </cell>
          <cell r="F2316">
            <v>0</v>
          </cell>
        </row>
        <row r="2317">
          <cell r="B2317">
            <v>1002336</v>
          </cell>
          <cell r="C2317" t="str">
            <v>Sarrafo 1X2" De 2ª Aparelhado</v>
          </cell>
          <cell r="D2317" t="str">
            <v>M</v>
          </cell>
          <cell r="E2317">
            <v>0</v>
          </cell>
          <cell r="F2317">
            <v>0</v>
          </cell>
        </row>
        <row r="2318">
          <cell r="B2318">
            <v>1002337</v>
          </cell>
          <cell r="C2318" t="str">
            <v>1002337-Substituido Por  - 1014676</v>
          </cell>
          <cell r="D2318" t="str">
            <v>M</v>
          </cell>
          <cell r="E2318">
            <v>0</v>
          </cell>
          <cell r="F2318">
            <v>0</v>
          </cell>
        </row>
        <row r="2319">
          <cell r="B2319">
            <v>1002338</v>
          </cell>
          <cell r="C2319" t="str">
            <v>1002338-Substituido Por  - 1014674</v>
          </cell>
          <cell r="D2319" t="str">
            <v>M</v>
          </cell>
          <cell r="E2319">
            <v>0</v>
          </cell>
          <cell r="F2319">
            <v>0</v>
          </cell>
        </row>
        <row r="2320">
          <cell r="B2320">
            <v>1002339</v>
          </cell>
          <cell r="C2320" t="str">
            <v>Tábua 1X6" De 2ª Aparelhado</v>
          </cell>
          <cell r="D2320" t="str">
            <v>M</v>
          </cell>
          <cell r="E2320">
            <v>0</v>
          </cell>
          <cell r="F2320">
            <v>0</v>
          </cell>
        </row>
        <row r="2321">
          <cell r="B2321">
            <v>1002340</v>
          </cell>
          <cell r="C2321" t="str">
            <v>1002340-Substituido Por  - 1014671</v>
          </cell>
          <cell r="D2321" t="str">
            <v>M</v>
          </cell>
          <cell r="E2321">
            <v>0</v>
          </cell>
          <cell r="F2321">
            <v>0</v>
          </cell>
        </row>
        <row r="2322">
          <cell r="B2322">
            <v>1002341</v>
          </cell>
          <cell r="C2322" t="str">
            <v>Tábua 1X9" De 2ª Aparelhado</v>
          </cell>
          <cell r="D2322" t="str">
            <v>M</v>
          </cell>
          <cell r="E2322">
            <v>7.5</v>
          </cell>
          <cell r="F2322">
            <v>0</v>
          </cell>
        </row>
        <row r="2323">
          <cell r="B2323">
            <v>1002342</v>
          </cell>
          <cell r="C2323" t="str">
            <v>1002342-Substituido Por  - 1014668</v>
          </cell>
          <cell r="D2323" t="str">
            <v>M</v>
          </cell>
          <cell r="E2323">
            <v>0</v>
          </cell>
          <cell r="F2323">
            <v>0</v>
          </cell>
        </row>
        <row r="2324">
          <cell r="B2324">
            <v>1002343</v>
          </cell>
          <cell r="C2324" t="str">
            <v>1002343-Substituido Por  - 1014677</v>
          </cell>
          <cell r="D2324" t="str">
            <v>M</v>
          </cell>
          <cell r="E2324">
            <v>0</v>
          </cell>
          <cell r="F2324">
            <v>0</v>
          </cell>
        </row>
        <row r="2325">
          <cell r="B2325">
            <v>1002344</v>
          </cell>
          <cell r="C2325" t="str">
            <v>1002344-Substituido Por  - 1014675</v>
          </cell>
          <cell r="D2325" t="str">
            <v>M</v>
          </cell>
          <cell r="E2325">
            <v>0</v>
          </cell>
          <cell r="F2325">
            <v>0</v>
          </cell>
        </row>
        <row r="2326">
          <cell r="B2326">
            <v>1002345</v>
          </cell>
          <cell r="C2326" t="str">
            <v>1002345-Substituido Por  - 1014673</v>
          </cell>
          <cell r="D2326" t="str">
            <v>M</v>
          </cell>
          <cell r="E2326">
            <v>0</v>
          </cell>
          <cell r="F2326">
            <v>0</v>
          </cell>
        </row>
        <row r="2327">
          <cell r="B2327">
            <v>1002346</v>
          </cell>
          <cell r="C2327" t="str">
            <v>1002346-Substituido Por  - 1014672</v>
          </cell>
          <cell r="D2327" t="str">
            <v>M</v>
          </cell>
          <cell r="E2327">
            <v>0</v>
          </cell>
          <cell r="F2327">
            <v>0</v>
          </cell>
        </row>
        <row r="2328">
          <cell r="B2328">
            <v>1002347</v>
          </cell>
          <cell r="C2328" t="str">
            <v>1002347-Substituido Por  - 1014670</v>
          </cell>
          <cell r="D2328" t="str">
            <v>M</v>
          </cell>
          <cell r="E2328">
            <v>0</v>
          </cell>
          <cell r="F2328">
            <v>0</v>
          </cell>
        </row>
        <row r="2329">
          <cell r="B2329">
            <v>1002348</v>
          </cell>
          <cell r="C2329" t="str">
            <v>1002348-Substituido Por  - 1014666</v>
          </cell>
          <cell r="D2329" t="str">
            <v>M</v>
          </cell>
          <cell r="E2329">
            <v>0</v>
          </cell>
          <cell r="F2329">
            <v>0</v>
          </cell>
        </row>
        <row r="2330">
          <cell r="B2330">
            <v>1002349</v>
          </cell>
          <cell r="C2330" t="str">
            <v>Material Substituido Por 1002334</v>
          </cell>
          <cell r="D2330" t="str">
            <v>M</v>
          </cell>
          <cell r="E2330">
            <v>0</v>
          </cell>
          <cell r="F2330">
            <v>0</v>
          </cell>
        </row>
        <row r="2331">
          <cell r="B2331">
            <v>1002350</v>
          </cell>
          <cell r="C2331" t="str">
            <v>Material Substituido Por 1002342</v>
          </cell>
          <cell r="D2331" t="str">
            <v>M</v>
          </cell>
          <cell r="E2331">
            <v>0</v>
          </cell>
          <cell r="F2331">
            <v>0</v>
          </cell>
        </row>
        <row r="2332">
          <cell r="B2332">
            <v>1002351</v>
          </cell>
          <cell r="C2332" t="str">
            <v>Material Substituido Por 1002351</v>
          </cell>
          <cell r="D2332" t="str">
            <v>M</v>
          </cell>
          <cell r="E2332">
            <v>0</v>
          </cell>
          <cell r="F2332">
            <v>0</v>
          </cell>
        </row>
        <row r="2333">
          <cell r="B2333">
            <v>1002352</v>
          </cell>
          <cell r="C2333" t="str">
            <v>Material Substituido Por 1002344</v>
          </cell>
          <cell r="D2333" t="str">
            <v>M</v>
          </cell>
          <cell r="E2333">
            <v>0</v>
          </cell>
          <cell r="F2333">
            <v>0</v>
          </cell>
        </row>
        <row r="2334">
          <cell r="B2334">
            <v>1002353</v>
          </cell>
          <cell r="C2334" t="str">
            <v>Material Substituido Por 1002345</v>
          </cell>
          <cell r="D2334" t="str">
            <v>M</v>
          </cell>
          <cell r="E2334">
            <v>0</v>
          </cell>
          <cell r="F2334">
            <v>0</v>
          </cell>
        </row>
        <row r="2335">
          <cell r="B2335">
            <v>1002354</v>
          </cell>
          <cell r="C2335" t="str">
            <v>Material Substituido Por 1002346</v>
          </cell>
          <cell r="D2335" t="str">
            <v>M</v>
          </cell>
          <cell r="E2335">
            <v>0</v>
          </cell>
          <cell r="F2335">
            <v>0</v>
          </cell>
        </row>
        <row r="2336">
          <cell r="B2336">
            <v>1002355</v>
          </cell>
          <cell r="C2336" t="str">
            <v>Material Substituido Por 1002347</v>
          </cell>
          <cell r="D2336" t="str">
            <v>M</v>
          </cell>
          <cell r="E2336">
            <v>0</v>
          </cell>
          <cell r="F2336">
            <v>0</v>
          </cell>
        </row>
        <row r="2337">
          <cell r="B2337">
            <v>1002356</v>
          </cell>
          <cell r="C2337" t="str">
            <v>Taco De Madeira 10X10Cm Frisado</v>
          </cell>
          <cell r="D2337" t="str">
            <v>M2</v>
          </cell>
          <cell r="E2337">
            <v>0</v>
          </cell>
          <cell r="F2337">
            <v>0</v>
          </cell>
        </row>
        <row r="2338">
          <cell r="B2338">
            <v>1002357</v>
          </cell>
          <cell r="C2338" t="str">
            <v>Taco De Madeira 10X15Cm Frisado</v>
          </cell>
          <cell r="D2338" t="str">
            <v>M2</v>
          </cell>
          <cell r="E2338">
            <v>0</v>
          </cell>
          <cell r="F2338">
            <v>0</v>
          </cell>
        </row>
        <row r="2339">
          <cell r="B2339">
            <v>1002358</v>
          </cell>
          <cell r="C2339" t="str">
            <v>Taco De Madeira 10X20Cm Frisado</v>
          </cell>
          <cell r="D2339" t="str">
            <v>M2</v>
          </cell>
          <cell r="E2339">
            <v>0</v>
          </cell>
          <cell r="F2339">
            <v>0</v>
          </cell>
        </row>
        <row r="2340">
          <cell r="B2340">
            <v>1002359</v>
          </cell>
          <cell r="C2340" t="str">
            <v>Taco De Madeira 15X15Cm Frisado</v>
          </cell>
          <cell r="D2340" t="str">
            <v>M2</v>
          </cell>
          <cell r="E2340">
            <v>0</v>
          </cell>
          <cell r="F2340">
            <v>0</v>
          </cell>
        </row>
        <row r="2341">
          <cell r="B2341">
            <v>1002360</v>
          </cell>
          <cell r="C2341" t="str">
            <v>Taco De Madeira 15X20Cm Frisado</v>
          </cell>
          <cell r="D2341" t="str">
            <v>M2</v>
          </cell>
          <cell r="E2341">
            <v>0</v>
          </cell>
          <cell r="F2341">
            <v>0</v>
          </cell>
        </row>
        <row r="2342">
          <cell r="B2342">
            <v>1002361</v>
          </cell>
          <cell r="C2342" t="str">
            <v>Taco De Madeira 20X20Cm Frisado</v>
          </cell>
          <cell r="D2342" t="str">
            <v>M2</v>
          </cell>
          <cell r="E2342">
            <v>0</v>
          </cell>
          <cell r="F2342">
            <v>0</v>
          </cell>
        </row>
        <row r="2343">
          <cell r="B2343">
            <v>1002362</v>
          </cell>
          <cell r="C2343" t="str">
            <v>Taco De Madeira 5X10Cm Frisado</v>
          </cell>
          <cell r="D2343" t="str">
            <v>M2</v>
          </cell>
          <cell r="E2343">
            <v>0</v>
          </cell>
          <cell r="F2343">
            <v>0</v>
          </cell>
        </row>
        <row r="2344">
          <cell r="B2344">
            <v>1002363</v>
          </cell>
          <cell r="C2344" t="str">
            <v>Taco De Madeira 5X15Cm Frisado</v>
          </cell>
          <cell r="D2344" t="str">
            <v>M2</v>
          </cell>
          <cell r="E2344">
            <v>0</v>
          </cell>
          <cell r="F2344">
            <v>0</v>
          </cell>
        </row>
        <row r="2345">
          <cell r="B2345">
            <v>1002364</v>
          </cell>
          <cell r="C2345" t="str">
            <v>Taco De Madeira 5X20Cm Frisado</v>
          </cell>
          <cell r="D2345" t="str">
            <v>M2</v>
          </cell>
          <cell r="E2345">
            <v>0</v>
          </cell>
          <cell r="F2345">
            <v>0</v>
          </cell>
        </row>
        <row r="2346">
          <cell r="B2346">
            <v>1002365</v>
          </cell>
          <cell r="C2346" t="str">
            <v>Taco De Madeira 5X5Cm Frisado</v>
          </cell>
          <cell r="D2346" t="str">
            <v>M2</v>
          </cell>
          <cell r="E2346">
            <v>0</v>
          </cell>
          <cell r="F2346">
            <v>0</v>
          </cell>
        </row>
        <row r="2347">
          <cell r="B2347">
            <v>1002366</v>
          </cell>
          <cell r="C2347" t="str">
            <v>Taco De Madeira 8X10Cm Frisado</v>
          </cell>
          <cell r="D2347" t="str">
            <v>M2</v>
          </cell>
          <cell r="E2347">
            <v>0</v>
          </cell>
          <cell r="F2347">
            <v>0</v>
          </cell>
        </row>
        <row r="2348">
          <cell r="B2348">
            <v>1002367</v>
          </cell>
          <cell r="C2348" t="str">
            <v>Taco De Madeira 8X15Cm Frisado</v>
          </cell>
          <cell r="D2348" t="str">
            <v>M2</v>
          </cell>
          <cell r="E2348">
            <v>0</v>
          </cell>
          <cell r="F2348">
            <v>0</v>
          </cell>
        </row>
        <row r="2349">
          <cell r="B2349">
            <v>1002368</v>
          </cell>
          <cell r="C2349" t="str">
            <v>Taco De Madeira 8X20Cm Frisado</v>
          </cell>
          <cell r="D2349" t="str">
            <v>M2</v>
          </cell>
          <cell r="E2349">
            <v>0</v>
          </cell>
          <cell r="F2349">
            <v>0</v>
          </cell>
        </row>
        <row r="2350">
          <cell r="B2350">
            <v>1002369</v>
          </cell>
          <cell r="C2350" t="str">
            <v>Taco De Madeira 8X5Cm Frisado</v>
          </cell>
          <cell r="D2350" t="str">
            <v>M2</v>
          </cell>
          <cell r="E2350">
            <v>0</v>
          </cell>
          <cell r="F2350">
            <v>0</v>
          </cell>
        </row>
        <row r="2351">
          <cell r="B2351">
            <v>1002370</v>
          </cell>
          <cell r="C2351" t="str">
            <v>Taco De Madeira 8X8Cm Frisado</v>
          </cell>
          <cell r="D2351" t="str">
            <v>M2</v>
          </cell>
          <cell r="E2351">
            <v>0</v>
          </cell>
          <cell r="F2351">
            <v>0</v>
          </cell>
        </row>
        <row r="2352">
          <cell r="B2352">
            <v>1002371</v>
          </cell>
          <cell r="C2352" t="str">
            <v>Taco Madeira 6,5X29Mm</v>
          </cell>
          <cell r="D2352" t="str">
            <v>M2</v>
          </cell>
          <cell r="E2352">
            <v>0</v>
          </cell>
          <cell r="F2352">
            <v>0</v>
          </cell>
        </row>
        <row r="2353">
          <cell r="B2353">
            <v>1002372</v>
          </cell>
          <cell r="C2353" t="str">
            <v>Talhadeira De Aço 3/4X30Cm</v>
          </cell>
          <cell r="D2353" t="str">
            <v>UN</v>
          </cell>
          <cell r="E2353">
            <v>0</v>
          </cell>
          <cell r="F2353">
            <v>0</v>
          </cell>
        </row>
        <row r="2354">
          <cell r="B2354">
            <v>1002373</v>
          </cell>
          <cell r="C2354" t="str">
            <v>Tampa De Concreto Para Anel De 0,80M</v>
          </cell>
          <cell r="D2354" t="str">
            <v>UN</v>
          </cell>
          <cell r="E2354">
            <v>0</v>
          </cell>
          <cell r="F2354">
            <v>0</v>
          </cell>
        </row>
        <row r="2355">
          <cell r="B2355">
            <v>1002374</v>
          </cell>
          <cell r="C2355" t="str">
            <v>Tampa De Concreto Para Anel De 1,5M</v>
          </cell>
          <cell r="D2355" t="str">
            <v>UN</v>
          </cell>
          <cell r="E2355">
            <v>0</v>
          </cell>
          <cell r="F2355">
            <v>0</v>
          </cell>
        </row>
        <row r="2356">
          <cell r="B2356">
            <v>1002375</v>
          </cell>
          <cell r="C2356" t="str">
            <v>Tampa De Concreto Para Anel De 2,50M</v>
          </cell>
          <cell r="D2356" t="str">
            <v>UN</v>
          </cell>
          <cell r="E2356">
            <v>0</v>
          </cell>
          <cell r="F2356">
            <v>0</v>
          </cell>
        </row>
        <row r="2357">
          <cell r="B2357">
            <v>1002376</v>
          </cell>
          <cell r="C2357" t="str">
            <v>Tampa De Concreto Para Anel De 2M</v>
          </cell>
          <cell r="D2357" t="str">
            <v>UN</v>
          </cell>
          <cell r="E2357">
            <v>0</v>
          </cell>
          <cell r="F2357">
            <v>0</v>
          </cell>
        </row>
        <row r="2358">
          <cell r="B2358">
            <v>1002377</v>
          </cell>
          <cell r="C2358" t="str">
            <v>Tampão Água Quente/Fria Cobre 104Mm Cl.E</v>
          </cell>
          <cell r="D2358" t="str">
            <v>UN</v>
          </cell>
          <cell r="E2358">
            <v>0</v>
          </cell>
          <cell r="F2358">
            <v>0</v>
          </cell>
        </row>
        <row r="2359">
          <cell r="B2359">
            <v>1002378</v>
          </cell>
          <cell r="C2359" t="str">
            <v>Tampão Água Quente/Fria Cobre 15Mm Cl.E</v>
          </cell>
          <cell r="D2359" t="str">
            <v>UN</v>
          </cell>
          <cell r="E2359">
            <v>0</v>
          </cell>
          <cell r="F2359">
            <v>0</v>
          </cell>
        </row>
        <row r="2360">
          <cell r="B2360">
            <v>1002379</v>
          </cell>
          <cell r="C2360" t="str">
            <v>Tampão Água Quente/Fria Cobre 22Mm Cl.E</v>
          </cell>
          <cell r="D2360" t="str">
            <v>UN</v>
          </cell>
          <cell r="E2360">
            <v>0</v>
          </cell>
          <cell r="F2360">
            <v>0</v>
          </cell>
        </row>
        <row r="2361">
          <cell r="B2361">
            <v>1002380</v>
          </cell>
          <cell r="C2361" t="str">
            <v>Tampão Água Quente/Fria Cobre 28Mm Cl.E</v>
          </cell>
          <cell r="D2361" t="str">
            <v>UN</v>
          </cell>
          <cell r="E2361">
            <v>0</v>
          </cell>
          <cell r="F2361">
            <v>0</v>
          </cell>
        </row>
        <row r="2362">
          <cell r="B2362">
            <v>1002381</v>
          </cell>
          <cell r="C2362" t="str">
            <v>Tampão Água Quente/Fria Cobre 35Mm Cl.E</v>
          </cell>
          <cell r="D2362" t="str">
            <v>UN</v>
          </cell>
          <cell r="E2362">
            <v>0</v>
          </cell>
          <cell r="F2362">
            <v>0</v>
          </cell>
        </row>
        <row r="2363">
          <cell r="B2363">
            <v>1002382</v>
          </cell>
          <cell r="C2363" t="str">
            <v>Tampão Água Quente/Fria Cobre 42Mm Cl.E</v>
          </cell>
          <cell r="D2363" t="str">
            <v>UN</v>
          </cell>
          <cell r="E2363">
            <v>0</v>
          </cell>
          <cell r="F2363">
            <v>0</v>
          </cell>
        </row>
        <row r="2364">
          <cell r="B2364">
            <v>1002383</v>
          </cell>
          <cell r="C2364" t="str">
            <v>Tampão Água Quente/Fria Cobre 54Mm Cl.E</v>
          </cell>
          <cell r="D2364" t="str">
            <v>UN</v>
          </cell>
          <cell r="E2364">
            <v>0</v>
          </cell>
          <cell r="F2364">
            <v>0</v>
          </cell>
        </row>
        <row r="2365">
          <cell r="B2365">
            <v>1002384</v>
          </cell>
          <cell r="C2365" t="str">
            <v>Tampão Água Quente/Fria Cobre 66Mm Cl.E</v>
          </cell>
          <cell r="D2365" t="str">
            <v>UN</v>
          </cell>
          <cell r="E2365">
            <v>0</v>
          </cell>
          <cell r="F2365">
            <v>0</v>
          </cell>
        </row>
        <row r="2366">
          <cell r="B2366">
            <v>1002385</v>
          </cell>
          <cell r="C2366" t="str">
            <v>Tampão Água Quente/Fria Cobre 79Mm Cl.E</v>
          </cell>
          <cell r="D2366" t="str">
            <v>UN</v>
          </cell>
          <cell r="E2366">
            <v>0</v>
          </cell>
          <cell r="F2366">
            <v>0</v>
          </cell>
        </row>
        <row r="2367">
          <cell r="B2367">
            <v>1002386</v>
          </cell>
          <cell r="C2367" t="str">
            <v>Tampão Alta Pressão Cobre 104Mm Cl.I</v>
          </cell>
          <cell r="D2367" t="str">
            <v>UN</v>
          </cell>
          <cell r="E2367">
            <v>0</v>
          </cell>
          <cell r="F2367">
            <v>0</v>
          </cell>
        </row>
        <row r="2368">
          <cell r="B2368">
            <v>1002387</v>
          </cell>
          <cell r="C2368" t="str">
            <v>Tampão Alta Pressão Cobre 15Mm Cl.I</v>
          </cell>
          <cell r="D2368" t="str">
            <v>UN</v>
          </cell>
          <cell r="E2368">
            <v>0</v>
          </cell>
          <cell r="F2368">
            <v>0</v>
          </cell>
        </row>
        <row r="2369">
          <cell r="B2369">
            <v>1002388</v>
          </cell>
          <cell r="C2369" t="str">
            <v>Tampão Alta Pressão Cobre 22Mm Cl.I</v>
          </cell>
          <cell r="D2369" t="str">
            <v>UN</v>
          </cell>
          <cell r="E2369">
            <v>0</v>
          </cell>
          <cell r="F2369">
            <v>0</v>
          </cell>
        </row>
        <row r="2370">
          <cell r="B2370">
            <v>1002389</v>
          </cell>
          <cell r="C2370" t="str">
            <v>Tampão Alta Pressão Cobre 28Mm Cl.I</v>
          </cell>
          <cell r="D2370" t="str">
            <v>UN</v>
          </cell>
          <cell r="E2370">
            <v>0</v>
          </cell>
          <cell r="F2370">
            <v>0</v>
          </cell>
        </row>
        <row r="2371">
          <cell r="B2371">
            <v>1002390</v>
          </cell>
          <cell r="C2371" t="str">
            <v>Tampão Alta Pressão Cobre 35Mm Cl.I</v>
          </cell>
          <cell r="D2371" t="str">
            <v>UN</v>
          </cell>
          <cell r="E2371">
            <v>0</v>
          </cell>
          <cell r="F2371">
            <v>0</v>
          </cell>
        </row>
        <row r="2372">
          <cell r="B2372">
            <v>1002391</v>
          </cell>
          <cell r="C2372" t="str">
            <v>Tampão Alta Pressão Cobre 42Mm Cl.I</v>
          </cell>
          <cell r="D2372" t="str">
            <v>UN</v>
          </cell>
          <cell r="E2372">
            <v>0</v>
          </cell>
          <cell r="F2372">
            <v>0</v>
          </cell>
        </row>
        <row r="2373">
          <cell r="B2373">
            <v>1002392</v>
          </cell>
          <cell r="C2373" t="str">
            <v>Tampão Alta Pressão Cobre 54Mm Cl.I</v>
          </cell>
          <cell r="D2373" t="str">
            <v>UN</v>
          </cell>
          <cell r="E2373">
            <v>0</v>
          </cell>
          <cell r="F2373">
            <v>0</v>
          </cell>
        </row>
        <row r="2374">
          <cell r="B2374">
            <v>1002393</v>
          </cell>
          <cell r="C2374" t="str">
            <v>Tampão Alta Pressão Cobre 66Mm Cl.I</v>
          </cell>
          <cell r="D2374" t="str">
            <v>UN</v>
          </cell>
          <cell r="E2374">
            <v>0</v>
          </cell>
          <cell r="F2374">
            <v>0</v>
          </cell>
        </row>
        <row r="2375">
          <cell r="B2375">
            <v>1002394</v>
          </cell>
          <cell r="C2375" t="str">
            <v>Tampão Alta Pressão Cobre 79Mm Cl.I</v>
          </cell>
          <cell r="D2375" t="str">
            <v>UN</v>
          </cell>
          <cell r="E2375">
            <v>0</v>
          </cell>
          <cell r="F2375">
            <v>0</v>
          </cell>
        </row>
        <row r="2376">
          <cell r="B2376">
            <v>1002395</v>
          </cell>
          <cell r="C2376" t="str">
            <v>Tampão Duto Pead 100Mm</v>
          </cell>
          <cell r="D2376" t="str">
            <v>UN</v>
          </cell>
          <cell r="E2376">
            <v>0</v>
          </cell>
          <cell r="F2376">
            <v>0</v>
          </cell>
        </row>
        <row r="2377">
          <cell r="B2377">
            <v>1002396</v>
          </cell>
          <cell r="C2377" t="str">
            <v>Tampão Duto Pead 125Mm</v>
          </cell>
          <cell r="D2377" t="str">
            <v>UN</v>
          </cell>
          <cell r="E2377">
            <v>0</v>
          </cell>
          <cell r="F2377">
            <v>0</v>
          </cell>
        </row>
        <row r="2378">
          <cell r="B2378">
            <v>1002397</v>
          </cell>
          <cell r="C2378" t="str">
            <v>Tampão Duto Pead 150Mm</v>
          </cell>
          <cell r="D2378" t="str">
            <v>UN</v>
          </cell>
          <cell r="E2378">
            <v>0</v>
          </cell>
          <cell r="F2378">
            <v>0</v>
          </cell>
        </row>
        <row r="2379">
          <cell r="B2379">
            <v>1002398</v>
          </cell>
          <cell r="C2379" t="str">
            <v>Tampão Duto Pead 30Mm</v>
          </cell>
          <cell r="D2379" t="str">
            <v>UN</v>
          </cell>
          <cell r="E2379">
            <v>0</v>
          </cell>
          <cell r="F2379">
            <v>0</v>
          </cell>
        </row>
        <row r="2380">
          <cell r="B2380">
            <v>1002399</v>
          </cell>
          <cell r="C2380" t="str">
            <v>Tampão Duto Pead 40Mm</v>
          </cell>
          <cell r="D2380" t="str">
            <v>UN</v>
          </cell>
          <cell r="E2380">
            <v>0</v>
          </cell>
          <cell r="F2380">
            <v>0</v>
          </cell>
        </row>
        <row r="2381">
          <cell r="B2381">
            <v>1002400</v>
          </cell>
          <cell r="C2381" t="str">
            <v>Tampão Duto Pead 50Mm</v>
          </cell>
          <cell r="D2381" t="str">
            <v>UN</v>
          </cell>
          <cell r="E2381">
            <v>0</v>
          </cell>
          <cell r="F2381">
            <v>0</v>
          </cell>
        </row>
        <row r="2382">
          <cell r="B2382">
            <v>1002401</v>
          </cell>
          <cell r="C2382" t="str">
            <v>Tampão Duto Pead 75Mm</v>
          </cell>
          <cell r="D2382" t="str">
            <v>UN</v>
          </cell>
          <cell r="E2382">
            <v>0</v>
          </cell>
          <cell r="F2382">
            <v>0</v>
          </cell>
        </row>
        <row r="2383">
          <cell r="B2383">
            <v>1002402</v>
          </cell>
          <cell r="C2383" t="str">
            <v>Tampão Gás Cobre 104Mm Cl.A</v>
          </cell>
          <cell r="D2383" t="str">
            <v>UN</v>
          </cell>
          <cell r="E2383">
            <v>0</v>
          </cell>
          <cell r="F2383">
            <v>0</v>
          </cell>
        </row>
        <row r="2384">
          <cell r="B2384">
            <v>1002403</v>
          </cell>
          <cell r="C2384" t="str">
            <v>Tampão Gás Cobre 15Mm Cl.A</v>
          </cell>
          <cell r="D2384" t="str">
            <v>UN</v>
          </cell>
          <cell r="E2384">
            <v>0</v>
          </cell>
          <cell r="F2384">
            <v>0</v>
          </cell>
        </row>
        <row r="2385">
          <cell r="B2385">
            <v>1002404</v>
          </cell>
          <cell r="C2385" t="str">
            <v>Tampão Gás Cobre 22Mm Cl.A</v>
          </cell>
          <cell r="D2385" t="str">
            <v>UN</v>
          </cell>
          <cell r="E2385">
            <v>0</v>
          </cell>
          <cell r="F2385">
            <v>0</v>
          </cell>
        </row>
        <row r="2386">
          <cell r="B2386">
            <v>1002405</v>
          </cell>
          <cell r="C2386" t="str">
            <v>Tampão Gás Cobre 28Mm Cl.A</v>
          </cell>
          <cell r="D2386" t="str">
            <v>UN</v>
          </cell>
          <cell r="E2386">
            <v>0</v>
          </cell>
          <cell r="F2386">
            <v>0</v>
          </cell>
        </row>
        <row r="2387">
          <cell r="B2387">
            <v>1002406</v>
          </cell>
          <cell r="C2387" t="str">
            <v>Tampão Gás Cobre 35Mm Cl.A</v>
          </cell>
          <cell r="D2387" t="str">
            <v>UN</v>
          </cell>
          <cell r="E2387">
            <v>0</v>
          </cell>
          <cell r="F2387">
            <v>0</v>
          </cell>
        </row>
        <row r="2388">
          <cell r="B2388">
            <v>1002407</v>
          </cell>
          <cell r="C2388" t="str">
            <v>Tampão Gás Cobre 42Mm Cl.A</v>
          </cell>
          <cell r="D2388" t="str">
            <v>UN</v>
          </cell>
          <cell r="E2388">
            <v>0</v>
          </cell>
          <cell r="F2388">
            <v>0</v>
          </cell>
        </row>
        <row r="2389">
          <cell r="B2389">
            <v>1002408</v>
          </cell>
          <cell r="C2389" t="str">
            <v>Tampão Gás Cobre 54Mm Cl.A</v>
          </cell>
          <cell r="D2389" t="str">
            <v>UN</v>
          </cell>
          <cell r="E2389">
            <v>0</v>
          </cell>
          <cell r="F2389">
            <v>0</v>
          </cell>
        </row>
        <row r="2390">
          <cell r="B2390">
            <v>1002409</v>
          </cell>
          <cell r="C2390" t="str">
            <v>Tampão Gás Cobre 66Mm Cl.A</v>
          </cell>
          <cell r="D2390" t="str">
            <v>UN</v>
          </cell>
          <cell r="E2390">
            <v>0</v>
          </cell>
          <cell r="F2390">
            <v>0</v>
          </cell>
        </row>
        <row r="2391">
          <cell r="B2391">
            <v>1002410</v>
          </cell>
          <cell r="C2391" t="str">
            <v>Tampão Gás Cobre 79Mm Cl.A</v>
          </cell>
          <cell r="D2391" t="str">
            <v>UN</v>
          </cell>
          <cell r="E2391">
            <v>0</v>
          </cell>
          <cell r="F2391">
            <v>0</v>
          </cell>
        </row>
        <row r="2392">
          <cell r="B2392">
            <v>1002411</v>
          </cell>
          <cell r="C2392" t="str">
            <v>Tampão P/Til 100Mm</v>
          </cell>
          <cell r="D2392" t="str">
            <v>UN</v>
          </cell>
          <cell r="E2392">
            <v>0</v>
          </cell>
          <cell r="F2392">
            <v>0</v>
          </cell>
        </row>
        <row r="2393">
          <cell r="B2393">
            <v>1002412</v>
          </cell>
          <cell r="C2393" t="str">
            <v>Tampão P/Til 125Mm</v>
          </cell>
          <cell r="D2393" t="str">
            <v>UN</v>
          </cell>
          <cell r="E2393">
            <v>0</v>
          </cell>
          <cell r="F2393">
            <v>0</v>
          </cell>
        </row>
        <row r="2394">
          <cell r="B2394">
            <v>1002413</v>
          </cell>
          <cell r="C2394" t="str">
            <v>Tampão P/Til 150Mm</v>
          </cell>
          <cell r="D2394" t="str">
            <v>UN</v>
          </cell>
          <cell r="E2394">
            <v>0</v>
          </cell>
          <cell r="F2394">
            <v>0</v>
          </cell>
        </row>
        <row r="2395">
          <cell r="B2395">
            <v>1002414</v>
          </cell>
          <cell r="C2395" t="str">
            <v>Tampão P/Til 200Mm</v>
          </cell>
          <cell r="D2395" t="str">
            <v>UN</v>
          </cell>
          <cell r="E2395">
            <v>0</v>
          </cell>
          <cell r="F2395">
            <v>0</v>
          </cell>
        </row>
        <row r="2396">
          <cell r="B2396">
            <v>1002415</v>
          </cell>
          <cell r="C2396" t="str">
            <v>Tampão P/Til 250Mm</v>
          </cell>
          <cell r="D2396" t="str">
            <v>UN</v>
          </cell>
          <cell r="E2396">
            <v>0</v>
          </cell>
          <cell r="F2396">
            <v>0</v>
          </cell>
        </row>
        <row r="2397">
          <cell r="B2397">
            <v>1002416</v>
          </cell>
          <cell r="C2397" t="str">
            <v>Tanque Bone 25L Lux-Ideal Standard</v>
          </cell>
          <cell r="D2397" t="str">
            <v>UN</v>
          </cell>
          <cell r="E2397">
            <v>0</v>
          </cell>
          <cell r="F2397">
            <v>0</v>
          </cell>
        </row>
        <row r="2398">
          <cell r="B2398">
            <v>1002417</v>
          </cell>
          <cell r="C2398" t="str">
            <v>Tanque Bone 30L Lux-Ideal Standard</v>
          </cell>
          <cell r="D2398" t="str">
            <v>UN</v>
          </cell>
          <cell r="E2398">
            <v>0</v>
          </cell>
          <cell r="F2398">
            <v>0</v>
          </cell>
        </row>
        <row r="2399">
          <cell r="B2399">
            <v>1002418</v>
          </cell>
          <cell r="C2399" t="str">
            <v>Tanque Br 25L Lux-Ideal Standard</v>
          </cell>
          <cell r="D2399" t="str">
            <v>UN</v>
          </cell>
          <cell r="E2399">
            <v>0</v>
          </cell>
          <cell r="F2399">
            <v>0</v>
          </cell>
        </row>
        <row r="2400">
          <cell r="B2400">
            <v>1002419</v>
          </cell>
          <cell r="C2400" t="str">
            <v>Tanque Br 30L Lux-Ideal Standard</v>
          </cell>
          <cell r="D2400" t="str">
            <v>UN</v>
          </cell>
          <cell r="E2400">
            <v>0</v>
          </cell>
          <cell r="F2400">
            <v>0</v>
          </cell>
        </row>
        <row r="2401">
          <cell r="B2401">
            <v>1002420</v>
          </cell>
          <cell r="C2401" t="str">
            <v>Tanque Br Alto Lux-Ideal Standard</v>
          </cell>
          <cell r="D2401" t="str">
            <v>UN</v>
          </cell>
          <cell r="E2401">
            <v>0</v>
          </cell>
          <cell r="F2401">
            <v>0</v>
          </cell>
        </row>
        <row r="2402">
          <cell r="B2402">
            <v>1002421</v>
          </cell>
          <cell r="C2402" t="str">
            <v>Tanque Br Tq0117-Deca</v>
          </cell>
          <cell r="D2402" t="str">
            <v>UN</v>
          </cell>
          <cell r="E2402">
            <v>0</v>
          </cell>
          <cell r="F2402">
            <v>0</v>
          </cell>
        </row>
        <row r="2403">
          <cell r="B2403">
            <v>1002422</v>
          </cell>
          <cell r="C2403" t="str">
            <v>Tanque Br Tq0217-Deca</v>
          </cell>
          <cell r="D2403" t="str">
            <v>UN</v>
          </cell>
          <cell r="E2403">
            <v>0</v>
          </cell>
          <cell r="F2403">
            <v>0</v>
          </cell>
        </row>
        <row r="2404">
          <cell r="B2404">
            <v>1002423</v>
          </cell>
          <cell r="C2404" t="str">
            <v>Tanque Inox 23L Ts360-08878-Franke</v>
          </cell>
          <cell r="D2404" t="str">
            <v>UN</v>
          </cell>
          <cell r="E2404">
            <v>0</v>
          </cell>
          <cell r="F2404">
            <v>0</v>
          </cell>
        </row>
        <row r="2405">
          <cell r="B2405">
            <v>1002424</v>
          </cell>
          <cell r="C2405" t="str">
            <v>Tanque Inox 35L Monobloco-09174-Franke</v>
          </cell>
          <cell r="D2405" t="str">
            <v>UN</v>
          </cell>
          <cell r="E2405">
            <v>0</v>
          </cell>
          <cell r="F2405">
            <v>0</v>
          </cell>
        </row>
        <row r="2406">
          <cell r="B2406">
            <v>1002425</v>
          </cell>
          <cell r="C2406" t="str">
            <v>Tanque Inox 35L Ts550-08879-Franke</v>
          </cell>
          <cell r="D2406" t="str">
            <v>UN</v>
          </cell>
          <cell r="E2406">
            <v>0</v>
          </cell>
          <cell r="F2406">
            <v>0</v>
          </cell>
        </row>
        <row r="2407">
          <cell r="B2407">
            <v>1002426</v>
          </cell>
          <cell r="C2407" t="str">
            <v>Tanque Inox 47L Ts740-08880-Franke</v>
          </cell>
          <cell r="D2407" t="str">
            <v>UN</v>
          </cell>
          <cell r="E2407">
            <v>0</v>
          </cell>
          <cell r="F2407">
            <v>0</v>
          </cell>
        </row>
        <row r="2408">
          <cell r="B2408">
            <v>1002427</v>
          </cell>
          <cell r="C2408" t="str">
            <v>Tarucel Em Polietileno Dn 10Mm</v>
          </cell>
          <cell r="D2408" t="str">
            <v>UN</v>
          </cell>
          <cell r="E2408">
            <v>0</v>
          </cell>
          <cell r="F2408">
            <v>0</v>
          </cell>
        </row>
        <row r="2409">
          <cell r="B2409">
            <v>1002428</v>
          </cell>
          <cell r="C2409" t="str">
            <v>Tarucel Em Polietileno Dn 15Mm</v>
          </cell>
          <cell r="D2409" t="str">
            <v>UN</v>
          </cell>
          <cell r="E2409">
            <v>0</v>
          </cell>
          <cell r="F2409">
            <v>0</v>
          </cell>
        </row>
        <row r="2410">
          <cell r="B2410">
            <v>1002429</v>
          </cell>
          <cell r="C2410" t="str">
            <v>Tarucel Em Polietileno Dn 20Mm</v>
          </cell>
          <cell r="D2410" t="str">
            <v>UN</v>
          </cell>
          <cell r="E2410">
            <v>0</v>
          </cell>
          <cell r="F2410">
            <v>0</v>
          </cell>
        </row>
        <row r="2411">
          <cell r="B2411">
            <v>1002430</v>
          </cell>
          <cell r="C2411" t="str">
            <v>Tarucel Em Polietileno Dn 25Mm</v>
          </cell>
          <cell r="D2411" t="str">
            <v>UN</v>
          </cell>
          <cell r="E2411">
            <v>0</v>
          </cell>
          <cell r="F2411">
            <v>0</v>
          </cell>
        </row>
        <row r="2412">
          <cell r="B2412">
            <v>1002431</v>
          </cell>
          <cell r="C2412" t="str">
            <v>Tarucel Em Polietileno Dn 8Mm</v>
          </cell>
          <cell r="D2412" t="str">
            <v>UN</v>
          </cell>
          <cell r="E2412">
            <v>0</v>
          </cell>
          <cell r="F2412">
            <v>0</v>
          </cell>
        </row>
        <row r="2413">
          <cell r="B2413">
            <v>1002432</v>
          </cell>
          <cell r="C2413" t="str">
            <v>Te 90 Pvc Roscavel 1 1/2'</v>
          </cell>
          <cell r="D2413" t="str">
            <v>UN</v>
          </cell>
          <cell r="E2413">
            <v>0</v>
          </cell>
          <cell r="F2413">
            <v>0</v>
          </cell>
        </row>
        <row r="2414">
          <cell r="B2414">
            <v>1002433</v>
          </cell>
          <cell r="C2414" t="str">
            <v>Te 90 Pvc Roscavel 1 1/4'</v>
          </cell>
          <cell r="D2414" t="str">
            <v>UN</v>
          </cell>
          <cell r="E2414">
            <v>0</v>
          </cell>
          <cell r="F2414">
            <v>0</v>
          </cell>
        </row>
        <row r="2415">
          <cell r="B2415">
            <v>1002434</v>
          </cell>
          <cell r="C2415" t="str">
            <v>Te 90 Pvc Roscavel 1'</v>
          </cell>
          <cell r="D2415" t="str">
            <v>UN</v>
          </cell>
          <cell r="E2415">
            <v>0</v>
          </cell>
          <cell r="F2415">
            <v>0</v>
          </cell>
        </row>
        <row r="2416">
          <cell r="B2416">
            <v>1002435</v>
          </cell>
          <cell r="C2416" t="str">
            <v>Te 90 Pvc Roscavel 1/2'</v>
          </cell>
          <cell r="D2416" t="str">
            <v>UN</v>
          </cell>
          <cell r="E2416">
            <v>0</v>
          </cell>
          <cell r="F2416">
            <v>0</v>
          </cell>
        </row>
        <row r="2417">
          <cell r="B2417">
            <v>1002436</v>
          </cell>
          <cell r="C2417" t="str">
            <v>Te 90 Pvc Marrom 110Mm</v>
          </cell>
          <cell r="D2417" t="str">
            <v>UN</v>
          </cell>
          <cell r="E2417">
            <v>0</v>
          </cell>
          <cell r="F2417">
            <v>0</v>
          </cell>
        </row>
        <row r="2418">
          <cell r="B2418">
            <v>1002437</v>
          </cell>
          <cell r="C2418" t="str">
            <v>Te 90 Pvc Roscavel 2 1/2'</v>
          </cell>
          <cell r="D2418" t="str">
            <v>UN</v>
          </cell>
          <cell r="E2418">
            <v>0</v>
          </cell>
          <cell r="F2418">
            <v>0</v>
          </cell>
        </row>
        <row r="2419">
          <cell r="B2419">
            <v>1002438</v>
          </cell>
          <cell r="C2419" t="str">
            <v>Te 90 Pvc Roscavel 2'</v>
          </cell>
          <cell r="D2419" t="str">
            <v>UN</v>
          </cell>
          <cell r="E2419">
            <v>0</v>
          </cell>
          <cell r="F2419">
            <v>0</v>
          </cell>
        </row>
        <row r="2420">
          <cell r="B2420">
            <v>1002439</v>
          </cell>
          <cell r="C2420" t="str">
            <v>Te 90 Pvc Marrom 20Mm Cb</v>
          </cell>
          <cell r="D2420" t="str">
            <v>UN</v>
          </cell>
          <cell r="E2420">
            <v>0</v>
          </cell>
          <cell r="F2420">
            <v>0</v>
          </cell>
        </row>
        <row r="2421">
          <cell r="B2421">
            <v>1002440</v>
          </cell>
          <cell r="C2421" t="str">
            <v>Te 90 Pvc Marrom 25Mm</v>
          </cell>
          <cell r="D2421" t="str">
            <v>UN</v>
          </cell>
          <cell r="E2421">
            <v>0</v>
          </cell>
          <cell r="F2421">
            <v>0</v>
          </cell>
        </row>
        <row r="2422">
          <cell r="B2422">
            <v>1002441</v>
          </cell>
          <cell r="C2422" t="str">
            <v>Te 90 Pvc Roscavel 3'</v>
          </cell>
          <cell r="D2422" t="str">
            <v>UN</v>
          </cell>
          <cell r="E2422">
            <v>0</v>
          </cell>
          <cell r="F2422">
            <v>0</v>
          </cell>
        </row>
        <row r="2423">
          <cell r="B2423">
            <v>1002442</v>
          </cell>
          <cell r="C2423" t="str">
            <v>Te 90 Pvc Roscavel 3/4'</v>
          </cell>
          <cell r="D2423" t="str">
            <v>UN</v>
          </cell>
          <cell r="E2423">
            <v>0</v>
          </cell>
          <cell r="F2423">
            <v>0</v>
          </cell>
        </row>
        <row r="2424">
          <cell r="B2424">
            <v>1002443</v>
          </cell>
          <cell r="C2424" t="str">
            <v>Te Pvc Agua Fria 32Mm</v>
          </cell>
          <cell r="D2424" t="str">
            <v>UN</v>
          </cell>
          <cell r="E2424">
            <v>0</v>
          </cell>
          <cell r="F2424">
            <v>0</v>
          </cell>
        </row>
        <row r="2425">
          <cell r="B2425">
            <v>1002444</v>
          </cell>
          <cell r="C2425" t="str">
            <v>Te 90 Pvc Marrom 32Mm</v>
          </cell>
          <cell r="D2425" t="str">
            <v>UN</v>
          </cell>
          <cell r="E2425">
            <v>0</v>
          </cell>
          <cell r="F2425">
            <v>0</v>
          </cell>
        </row>
        <row r="2426">
          <cell r="B2426">
            <v>1002445</v>
          </cell>
          <cell r="C2426" t="str">
            <v>Te 90 Pvc Marrom 40Mm</v>
          </cell>
          <cell r="D2426" t="str">
            <v>UN</v>
          </cell>
          <cell r="E2426">
            <v>0</v>
          </cell>
          <cell r="F2426">
            <v>0</v>
          </cell>
        </row>
        <row r="2427">
          <cell r="B2427">
            <v>1002446</v>
          </cell>
          <cell r="C2427" t="str">
            <v>Te 90 Pvc Marrom 50Mm</v>
          </cell>
          <cell r="D2427" t="str">
            <v>UN</v>
          </cell>
          <cell r="E2427">
            <v>0</v>
          </cell>
          <cell r="F2427">
            <v>0</v>
          </cell>
        </row>
        <row r="2428">
          <cell r="B2428">
            <v>1002447</v>
          </cell>
          <cell r="C2428" t="str">
            <v>Te 90 Pvc Marrom 60Mm</v>
          </cell>
          <cell r="D2428" t="str">
            <v>UN</v>
          </cell>
          <cell r="E2428">
            <v>0</v>
          </cell>
          <cell r="F2428">
            <v>0</v>
          </cell>
        </row>
        <row r="2429">
          <cell r="B2429">
            <v>1002448</v>
          </cell>
          <cell r="C2429" t="str">
            <v>Te 90 Pvc Marrom 75Mm</v>
          </cell>
          <cell r="D2429" t="str">
            <v>UN</v>
          </cell>
          <cell r="E2429">
            <v>0</v>
          </cell>
          <cell r="F2429">
            <v>0</v>
          </cell>
        </row>
        <row r="2430">
          <cell r="B2430">
            <v>1002449</v>
          </cell>
          <cell r="C2430" t="str">
            <v>Te 90 Pvc Marrom 85Mm</v>
          </cell>
          <cell r="D2430" t="str">
            <v>UN</v>
          </cell>
          <cell r="E2430">
            <v>0</v>
          </cell>
          <cell r="F2430">
            <v>0</v>
          </cell>
        </row>
        <row r="2431">
          <cell r="B2431">
            <v>1002450</v>
          </cell>
          <cell r="C2431" t="str">
            <v>Tê Água Quente/Fria Cobre 104Mm Cl.E</v>
          </cell>
          <cell r="D2431" t="str">
            <v>UN</v>
          </cell>
          <cell r="E2431">
            <v>0</v>
          </cell>
          <cell r="F2431">
            <v>0</v>
          </cell>
        </row>
        <row r="2432">
          <cell r="B2432">
            <v>1002451</v>
          </cell>
          <cell r="C2432" t="str">
            <v>Tê Água Quente/Fria Cobre 15Mm Cl.E</v>
          </cell>
          <cell r="D2432" t="str">
            <v>UN</v>
          </cell>
          <cell r="E2432">
            <v>0</v>
          </cell>
          <cell r="F2432">
            <v>0</v>
          </cell>
        </row>
        <row r="2433">
          <cell r="B2433">
            <v>1002452</v>
          </cell>
          <cell r="C2433" t="str">
            <v>Tê Água Quente/Fria Cobre 22Mm Cl.E</v>
          </cell>
          <cell r="D2433" t="str">
            <v>UN</v>
          </cell>
          <cell r="E2433">
            <v>0</v>
          </cell>
          <cell r="F2433">
            <v>0</v>
          </cell>
        </row>
        <row r="2434">
          <cell r="B2434">
            <v>1002453</v>
          </cell>
          <cell r="C2434" t="str">
            <v>Tê Água Quente/Fria Cobre 28Mm Cl.E</v>
          </cell>
          <cell r="D2434" t="str">
            <v>UN</v>
          </cell>
          <cell r="E2434">
            <v>0</v>
          </cell>
          <cell r="F2434">
            <v>0</v>
          </cell>
        </row>
        <row r="2435">
          <cell r="B2435">
            <v>1002454</v>
          </cell>
          <cell r="C2435" t="str">
            <v>Tê Água Quente/Fria Cobre 35Mm Cl.E</v>
          </cell>
          <cell r="D2435" t="str">
            <v>UN</v>
          </cell>
          <cell r="E2435">
            <v>0</v>
          </cell>
          <cell r="F2435">
            <v>0</v>
          </cell>
        </row>
        <row r="2436">
          <cell r="B2436">
            <v>1002455</v>
          </cell>
          <cell r="C2436" t="str">
            <v>Tê Água Quente/Fria Cobre 42Mm Cl.E</v>
          </cell>
          <cell r="D2436" t="str">
            <v>UN</v>
          </cell>
          <cell r="E2436">
            <v>0</v>
          </cell>
          <cell r="F2436">
            <v>0</v>
          </cell>
        </row>
        <row r="2437">
          <cell r="B2437">
            <v>1002456</v>
          </cell>
          <cell r="C2437" t="str">
            <v>Tê Água Quente/Fria Cobre 54Mm Cl.E</v>
          </cell>
          <cell r="D2437" t="str">
            <v>UN</v>
          </cell>
          <cell r="E2437">
            <v>0</v>
          </cell>
          <cell r="F2437">
            <v>0</v>
          </cell>
        </row>
        <row r="2438">
          <cell r="B2438">
            <v>1002457</v>
          </cell>
          <cell r="C2438" t="str">
            <v>Tê Água Quente/Fria Cobre 66Mm Cl.E</v>
          </cell>
          <cell r="D2438" t="str">
            <v>UN</v>
          </cell>
          <cell r="E2438">
            <v>0</v>
          </cell>
          <cell r="F2438">
            <v>0</v>
          </cell>
        </row>
        <row r="2439">
          <cell r="B2439">
            <v>1002458</v>
          </cell>
          <cell r="C2439" t="str">
            <v>Tê Água Quente/Fria Cobre 79Mm Cl.E</v>
          </cell>
          <cell r="D2439" t="str">
            <v>UN</v>
          </cell>
          <cell r="E2439">
            <v>0</v>
          </cell>
          <cell r="F2439">
            <v>0</v>
          </cell>
        </row>
        <row r="2440">
          <cell r="B2440">
            <v>1002459</v>
          </cell>
          <cell r="C2440" t="str">
            <v>Tê Alta Pressão Cobre 104Mm Cl.I</v>
          </cell>
          <cell r="D2440" t="str">
            <v>UN</v>
          </cell>
          <cell r="E2440">
            <v>0</v>
          </cell>
          <cell r="F2440">
            <v>0</v>
          </cell>
        </row>
        <row r="2441">
          <cell r="B2441">
            <v>1002460</v>
          </cell>
          <cell r="C2441" t="str">
            <v>Tê Alta Pressão Cobre 15Mm Cl.I</v>
          </cell>
          <cell r="D2441" t="str">
            <v>UN</v>
          </cell>
          <cell r="E2441">
            <v>0</v>
          </cell>
          <cell r="F2441">
            <v>0</v>
          </cell>
        </row>
        <row r="2442">
          <cell r="B2442">
            <v>1002461</v>
          </cell>
          <cell r="C2442" t="str">
            <v>Tê Alta Pressão Cobre 22Mm Cl.I</v>
          </cell>
          <cell r="D2442" t="str">
            <v>UN</v>
          </cell>
          <cell r="E2442">
            <v>0</v>
          </cell>
          <cell r="F2442">
            <v>0</v>
          </cell>
        </row>
        <row r="2443">
          <cell r="B2443">
            <v>1002462</v>
          </cell>
          <cell r="C2443" t="str">
            <v>Tê Alta Pressão Cobre 28Mm Cl.I</v>
          </cell>
          <cell r="D2443" t="str">
            <v>UN</v>
          </cell>
          <cell r="E2443">
            <v>0</v>
          </cell>
          <cell r="F2443">
            <v>0</v>
          </cell>
        </row>
        <row r="2444">
          <cell r="B2444">
            <v>1002463</v>
          </cell>
          <cell r="C2444" t="str">
            <v>Tê Alta Pressão Cobre 35Mm Cl.I</v>
          </cell>
          <cell r="D2444" t="str">
            <v>UN</v>
          </cell>
          <cell r="E2444">
            <v>0</v>
          </cell>
          <cell r="F2444">
            <v>0</v>
          </cell>
        </row>
        <row r="2445">
          <cell r="B2445">
            <v>1002464</v>
          </cell>
          <cell r="C2445" t="str">
            <v>Tê Alta Pressão Cobre 42Mm Cl.I</v>
          </cell>
          <cell r="D2445" t="str">
            <v>UN</v>
          </cell>
          <cell r="E2445">
            <v>0</v>
          </cell>
          <cell r="F2445">
            <v>0</v>
          </cell>
        </row>
        <row r="2446">
          <cell r="B2446">
            <v>1002465</v>
          </cell>
          <cell r="C2446" t="str">
            <v>Tê Alta Pressão Cobre 54Mm Cl.I</v>
          </cell>
          <cell r="D2446" t="str">
            <v>UN</v>
          </cell>
          <cell r="E2446">
            <v>0</v>
          </cell>
          <cell r="F2446">
            <v>0</v>
          </cell>
        </row>
        <row r="2447">
          <cell r="B2447">
            <v>1002466</v>
          </cell>
          <cell r="C2447" t="str">
            <v>Tê Alta Pressão Cobre 66Mm Cl.I</v>
          </cell>
          <cell r="D2447" t="str">
            <v>UN</v>
          </cell>
          <cell r="E2447">
            <v>0</v>
          </cell>
          <cell r="F2447">
            <v>0</v>
          </cell>
        </row>
        <row r="2448">
          <cell r="B2448">
            <v>1002467</v>
          </cell>
          <cell r="C2448" t="str">
            <v>Tê Alta Pressão Cobre 79Mm Cl.I</v>
          </cell>
          <cell r="D2448" t="str">
            <v>UN</v>
          </cell>
          <cell r="E2448">
            <v>0</v>
          </cell>
          <cell r="F2448">
            <v>0</v>
          </cell>
        </row>
        <row r="2449">
          <cell r="B2449">
            <v>1002468</v>
          </cell>
          <cell r="C2449" t="str">
            <v>Tê Derivador Latão 1/2" 00136903-Docol</v>
          </cell>
          <cell r="D2449" t="str">
            <v>UN</v>
          </cell>
          <cell r="E2449">
            <v>0</v>
          </cell>
          <cell r="F2449">
            <v>0</v>
          </cell>
        </row>
        <row r="2450">
          <cell r="B2450">
            <v>1002469</v>
          </cell>
          <cell r="C2450" t="str">
            <v>Te Curto Para Pvc Esgoto 100X100Mm</v>
          </cell>
          <cell r="D2450" t="str">
            <v>UN</v>
          </cell>
          <cell r="E2450">
            <v>0</v>
          </cell>
          <cell r="F2450">
            <v>0</v>
          </cell>
        </row>
        <row r="2451">
          <cell r="B2451">
            <v>1002470</v>
          </cell>
          <cell r="C2451" t="str">
            <v>Te Infra Bbb Jei/Je 150Mm</v>
          </cell>
          <cell r="D2451" t="str">
            <v>UN</v>
          </cell>
          <cell r="E2451">
            <v>0</v>
          </cell>
          <cell r="F2451">
            <v>0</v>
          </cell>
        </row>
        <row r="2452">
          <cell r="B2452">
            <v>1002471</v>
          </cell>
          <cell r="C2452" t="str">
            <v>Te Infra Bbb Jei/Je 250Mm</v>
          </cell>
          <cell r="D2452" t="str">
            <v>UN</v>
          </cell>
          <cell r="E2452">
            <v>0</v>
          </cell>
          <cell r="F2452">
            <v>0</v>
          </cell>
        </row>
        <row r="2453">
          <cell r="B2453">
            <v>1002472</v>
          </cell>
          <cell r="C2453" t="str">
            <v>Te Infra Bbb Jei/Je 400Mm</v>
          </cell>
          <cell r="D2453" t="str">
            <v>UN</v>
          </cell>
          <cell r="E2453">
            <v>0</v>
          </cell>
          <cell r="F2453">
            <v>0</v>
          </cell>
        </row>
        <row r="2454">
          <cell r="B2454">
            <v>1002473</v>
          </cell>
          <cell r="C2454" t="str">
            <v>Te 90 Pvc Esgoto 40Mm</v>
          </cell>
          <cell r="D2454" t="str">
            <v>UN</v>
          </cell>
          <cell r="E2454">
            <v>0</v>
          </cell>
          <cell r="F2454">
            <v>0</v>
          </cell>
        </row>
        <row r="2455">
          <cell r="B2455">
            <v>1002474</v>
          </cell>
          <cell r="C2455" t="str">
            <v>Te Curto Para Pvc Esgoto 50X50Mm</v>
          </cell>
          <cell r="D2455" t="str">
            <v>UN</v>
          </cell>
          <cell r="E2455">
            <v>0</v>
          </cell>
          <cell r="F2455">
            <v>0</v>
          </cell>
        </row>
        <row r="2456">
          <cell r="B2456">
            <v>1002475</v>
          </cell>
          <cell r="C2456" t="str">
            <v>Te Curto Para Pvc Esgoto 75X75Mm</v>
          </cell>
          <cell r="D2456" t="str">
            <v>UN</v>
          </cell>
          <cell r="E2456">
            <v>0</v>
          </cell>
          <cell r="F2456">
            <v>0</v>
          </cell>
        </row>
        <row r="2457">
          <cell r="B2457">
            <v>1002476</v>
          </cell>
          <cell r="C2457" t="str">
            <v>Tê Gás Cobre 104Mm Cl.A</v>
          </cell>
          <cell r="D2457" t="str">
            <v>UN</v>
          </cell>
          <cell r="E2457">
            <v>0</v>
          </cell>
          <cell r="F2457">
            <v>0</v>
          </cell>
        </row>
        <row r="2458">
          <cell r="B2458">
            <v>1002477</v>
          </cell>
          <cell r="C2458" t="str">
            <v>Tê Gás Cobre 15Mm Cl.A</v>
          </cell>
          <cell r="D2458" t="str">
            <v>UN</v>
          </cell>
          <cell r="E2458">
            <v>0</v>
          </cell>
          <cell r="F2458">
            <v>0</v>
          </cell>
        </row>
        <row r="2459">
          <cell r="B2459">
            <v>1002478</v>
          </cell>
          <cell r="C2459" t="str">
            <v>Tê Gás Cobre 22Mm Cl.A</v>
          </cell>
          <cell r="D2459" t="str">
            <v>UN</v>
          </cell>
          <cell r="E2459">
            <v>0</v>
          </cell>
          <cell r="F2459">
            <v>0</v>
          </cell>
        </row>
        <row r="2460">
          <cell r="B2460">
            <v>1002479</v>
          </cell>
          <cell r="C2460" t="str">
            <v>Tê Gás Cobre 28Mm Cl.A</v>
          </cell>
          <cell r="D2460" t="str">
            <v>UN</v>
          </cell>
          <cell r="E2460">
            <v>0</v>
          </cell>
          <cell r="F2460">
            <v>0</v>
          </cell>
        </row>
        <row r="2461">
          <cell r="B2461">
            <v>1002480</v>
          </cell>
          <cell r="C2461" t="str">
            <v>Tê Gás Cobre 35Mm Cl.A</v>
          </cell>
          <cell r="D2461" t="str">
            <v>UN</v>
          </cell>
          <cell r="E2461">
            <v>0</v>
          </cell>
          <cell r="F2461">
            <v>0</v>
          </cell>
        </row>
        <row r="2462">
          <cell r="B2462">
            <v>1002481</v>
          </cell>
          <cell r="C2462" t="str">
            <v>Tê Gás Cobre 42Mm Cl.A</v>
          </cell>
          <cell r="D2462" t="str">
            <v>UN</v>
          </cell>
          <cell r="E2462">
            <v>0</v>
          </cell>
          <cell r="F2462">
            <v>0</v>
          </cell>
        </row>
        <row r="2463">
          <cell r="B2463">
            <v>1002482</v>
          </cell>
          <cell r="C2463" t="str">
            <v>Tê Gás Cobre 54Mm Cl.A</v>
          </cell>
          <cell r="D2463" t="str">
            <v>UN</v>
          </cell>
          <cell r="E2463">
            <v>0</v>
          </cell>
          <cell r="F2463">
            <v>0</v>
          </cell>
        </row>
        <row r="2464">
          <cell r="B2464">
            <v>1002483</v>
          </cell>
          <cell r="C2464" t="str">
            <v>Tê Gás Cobre 66Mm Cl.A</v>
          </cell>
          <cell r="D2464" t="str">
            <v>UN</v>
          </cell>
          <cell r="E2464">
            <v>0</v>
          </cell>
          <cell r="F2464">
            <v>0</v>
          </cell>
        </row>
        <row r="2465">
          <cell r="B2465">
            <v>1002484</v>
          </cell>
          <cell r="C2465" t="str">
            <v>Tê Gás Cobre 79Mm Cl.A</v>
          </cell>
          <cell r="D2465" t="str">
            <v>UN</v>
          </cell>
          <cell r="E2465">
            <v>0</v>
          </cell>
          <cell r="F2465">
            <v>0</v>
          </cell>
        </row>
        <row r="2466">
          <cell r="B2466">
            <v>3000685</v>
          </cell>
          <cell r="C2466" t="str">
            <v>Locacao De Retroescavadeira</v>
          </cell>
          <cell r="D2466" t="str">
            <v>STD</v>
          </cell>
          <cell r="E2466">
            <v>71.400000000000006</v>
          </cell>
          <cell r="F2466">
            <v>5553.97</v>
          </cell>
        </row>
        <row r="2467">
          <cell r="B2467">
            <v>1002486</v>
          </cell>
          <cell r="C2467" t="str">
            <v>Tela Nylon 1,00X1,00M</v>
          </cell>
          <cell r="D2467" t="str">
            <v>M2</v>
          </cell>
          <cell r="E2467">
            <v>0</v>
          </cell>
          <cell r="F2467">
            <v>0</v>
          </cell>
        </row>
        <row r="2468">
          <cell r="B2468">
            <v>1002487</v>
          </cell>
          <cell r="C2468" t="str">
            <v>Tela Reparo 20Cmx10M Telafix-Bricolagem</v>
          </cell>
          <cell r="D2468" t="str">
            <v>UN</v>
          </cell>
          <cell r="E2468">
            <v>0</v>
          </cell>
          <cell r="F2468">
            <v>0</v>
          </cell>
        </row>
        <row r="2469">
          <cell r="B2469">
            <v>1002488</v>
          </cell>
          <cell r="C2469" t="str">
            <v>Tela Reparo 50Cmx50M</v>
          </cell>
          <cell r="D2469" t="str">
            <v>UN</v>
          </cell>
          <cell r="E2469">
            <v>0</v>
          </cell>
          <cell r="F2469">
            <v>0</v>
          </cell>
        </row>
        <row r="2470">
          <cell r="B2470">
            <v>1002489</v>
          </cell>
          <cell r="C2470" t="str">
            <v>1002489 - Substituido Por - 1014765</v>
          </cell>
          <cell r="D2470" t="str">
            <v>KG</v>
          </cell>
          <cell r="E2470">
            <v>5.41</v>
          </cell>
          <cell r="F2470">
            <v>0</v>
          </cell>
        </row>
        <row r="2471">
          <cell r="B2471">
            <v>1002490</v>
          </cell>
          <cell r="C2471" t="str">
            <v>1002490 - Substituido Por - 1014759</v>
          </cell>
          <cell r="D2471" t="str">
            <v>KG</v>
          </cell>
          <cell r="E2471">
            <v>0</v>
          </cell>
          <cell r="F2471">
            <v>0</v>
          </cell>
        </row>
        <row r="2472">
          <cell r="B2472">
            <v>1002491</v>
          </cell>
          <cell r="C2472" t="str">
            <v>1002491 - Substituido Por - 1014758</v>
          </cell>
          <cell r="D2472" t="str">
            <v>KG</v>
          </cell>
          <cell r="E2472">
            <v>0</v>
          </cell>
          <cell r="F2472">
            <v>0</v>
          </cell>
        </row>
        <row r="2473">
          <cell r="B2473">
            <v>1002492</v>
          </cell>
          <cell r="C2473" t="str">
            <v>1002492 - Substituido Por - 1014749</v>
          </cell>
          <cell r="D2473" t="str">
            <v>KG</v>
          </cell>
          <cell r="E2473">
            <v>0</v>
          </cell>
          <cell r="F2473">
            <v>0</v>
          </cell>
        </row>
        <row r="2474">
          <cell r="B2474">
            <v>1002493</v>
          </cell>
          <cell r="C2474" t="str">
            <v>1002493 - Substituido Por - 1014752</v>
          </cell>
          <cell r="D2474" t="str">
            <v>KG</v>
          </cell>
          <cell r="E2474">
            <v>0</v>
          </cell>
          <cell r="F2474">
            <v>0</v>
          </cell>
        </row>
        <row r="2475">
          <cell r="B2475">
            <v>1002494</v>
          </cell>
          <cell r="C2475" t="str">
            <v>1002494 - Substituido Por - 1014794</v>
          </cell>
          <cell r="D2475" t="str">
            <v>KG</v>
          </cell>
          <cell r="E2475">
            <v>0</v>
          </cell>
          <cell r="F2475">
            <v>0</v>
          </cell>
        </row>
        <row r="2476">
          <cell r="B2476">
            <v>1002495</v>
          </cell>
          <cell r="C2476" t="str">
            <v>1002495 - Substituido Por - 1014795</v>
          </cell>
          <cell r="D2476" t="str">
            <v>KG</v>
          </cell>
          <cell r="E2476">
            <v>0</v>
          </cell>
          <cell r="F2476">
            <v>0</v>
          </cell>
        </row>
        <row r="2477">
          <cell r="B2477">
            <v>1002496</v>
          </cell>
          <cell r="C2477" t="str">
            <v>1002496 - Substituido Por - 1014789</v>
          </cell>
          <cell r="D2477" t="str">
            <v>KG</v>
          </cell>
          <cell r="E2477">
            <v>0</v>
          </cell>
          <cell r="F2477">
            <v>0</v>
          </cell>
        </row>
        <row r="2478">
          <cell r="B2478">
            <v>1002497</v>
          </cell>
          <cell r="C2478" t="str">
            <v>1002497 - Substituido Por - 1014790</v>
          </cell>
          <cell r="D2478" t="str">
            <v>KG</v>
          </cell>
          <cell r="E2478">
            <v>0</v>
          </cell>
          <cell r="F2478">
            <v>0</v>
          </cell>
        </row>
        <row r="2479">
          <cell r="B2479">
            <v>1002498</v>
          </cell>
          <cell r="C2479" t="str">
            <v>1002498 - Substituido Por - 1014796</v>
          </cell>
          <cell r="D2479" t="str">
            <v>KG</v>
          </cell>
          <cell r="E2479">
            <v>0</v>
          </cell>
          <cell r="F2479">
            <v>0</v>
          </cell>
        </row>
        <row r="2480">
          <cell r="B2480">
            <v>1002499</v>
          </cell>
          <cell r="C2480" t="str">
            <v>1002499 - Substituido Por - 1014797</v>
          </cell>
          <cell r="D2480" t="str">
            <v>KG</v>
          </cell>
          <cell r="E2480">
            <v>0</v>
          </cell>
          <cell r="F2480">
            <v>0</v>
          </cell>
        </row>
        <row r="2481">
          <cell r="B2481">
            <v>1002500</v>
          </cell>
          <cell r="C2481" t="str">
            <v>Telha Ondul.Tod-1,22Mx6Mm</v>
          </cell>
          <cell r="D2481" t="str">
            <v>M2</v>
          </cell>
          <cell r="E2481">
            <v>0</v>
          </cell>
          <cell r="F2481">
            <v>0</v>
          </cell>
        </row>
        <row r="2482">
          <cell r="B2482">
            <v>1002501</v>
          </cell>
          <cell r="C2482" t="str">
            <v>Telha Ondul.Tod-1,22Mx8Mm</v>
          </cell>
          <cell r="D2482" t="str">
            <v>M2</v>
          </cell>
          <cell r="E2482">
            <v>0</v>
          </cell>
          <cell r="F2482">
            <v>0</v>
          </cell>
        </row>
        <row r="2483">
          <cell r="B2483">
            <v>1002502</v>
          </cell>
          <cell r="C2483" t="str">
            <v>Telha Ondul.Tod-1,53Mx6Mm</v>
          </cell>
          <cell r="D2483" t="str">
            <v>M2</v>
          </cell>
          <cell r="E2483">
            <v>0</v>
          </cell>
          <cell r="F2483">
            <v>0</v>
          </cell>
        </row>
        <row r="2484">
          <cell r="B2484">
            <v>1002503</v>
          </cell>
          <cell r="C2484" t="str">
            <v>Telha Ondul.Tod-1,53Mx8Mm</v>
          </cell>
          <cell r="D2484" t="str">
            <v>M2</v>
          </cell>
          <cell r="E2484">
            <v>0</v>
          </cell>
          <cell r="F2484">
            <v>0</v>
          </cell>
        </row>
        <row r="2485">
          <cell r="B2485">
            <v>1002504</v>
          </cell>
          <cell r="C2485" t="str">
            <v>Telha Ondul.Tod-1,83Mx6Mm</v>
          </cell>
          <cell r="D2485" t="str">
            <v>M2</v>
          </cell>
          <cell r="E2485">
            <v>0</v>
          </cell>
          <cell r="F2485">
            <v>0</v>
          </cell>
        </row>
        <row r="2486">
          <cell r="B2486">
            <v>1002505</v>
          </cell>
          <cell r="C2486" t="str">
            <v>Telha Ondul.Tod-1,83Mx8Mm</v>
          </cell>
          <cell r="D2486" t="str">
            <v>M2</v>
          </cell>
          <cell r="E2486">
            <v>0</v>
          </cell>
          <cell r="F2486">
            <v>0</v>
          </cell>
        </row>
        <row r="2487">
          <cell r="B2487">
            <v>1002506</v>
          </cell>
          <cell r="C2487" t="str">
            <v>Telha Ondul.Tod-2,13Mx6Mm</v>
          </cell>
          <cell r="D2487" t="str">
            <v>M2</v>
          </cell>
          <cell r="E2487">
            <v>0</v>
          </cell>
          <cell r="F2487">
            <v>0</v>
          </cell>
        </row>
        <row r="2488">
          <cell r="B2488">
            <v>1002507</v>
          </cell>
          <cell r="C2488" t="str">
            <v>Telha Ondul.Tod-2,13Mx8Mm</v>
          </cell>
          <cell r="D2488" t="str">
            <v>M2</v>
          </cell>
          <cell r="E2488">
            <v>0</v>
          </cell>
          <cell r="F2488">
            <v>0</v>
          </cell>
        </row>
        <row r="2489">
          <cell r="B2489">
            <v>1002508</v>
          </cell>
          <cell r="C2489" t="str">
            <v>Telha Ondul.Tod-2,44Mx6Mm</v>
          </cell>
          <cell r="D2489" t="str">
            <v>M2</v>
          </cell>
          <cell r="E2489">
            <v>0</v>
          </cell>
          <cell r="F2489">
            <v>0</v>
          </cell>
        </row>
        <row r="2490">
          <cell r="B2490">
            <v>1002509</v>
          </cell>
          <cell r="C2490" t="str">
            <v>Telha Ondul.Tod-2,44Mx8Mm</v>
          </cell>
          <cell r="D2490" t="str">
            <v>M2</v>
          </cell>
          <cell r="E2490">
            <v>0</v>
          </cell>
          <cell r="F2490">
            <v>0</v>
          </cell>
        </row>
        <row r="2491">
          <cell r="B2491">
            <v>1002510</v>
          </cell>
          <cell r="C2491" t="str">
            <v>Telha Ondul.Tod-3,05Mx6Mm</v>
          </cell>
          <cell r="D2491" t="str">
            <v>M2</v>
          </cell>
          <cell r="E2491">
            <v>0</v>
          </cell>
          <cell r="F2491">
            <v>0</v>
          </cell>
        </row>
        <row r="2492">
          <cell r="B2492">
            <v>1002511</v>
          </cell>
          <cell r="C2492" t="str">
            <v>Telha Ondul.Tod-3,05Mx8Mm</v>
          </cell>
          <cell r="D2492" t="str">
            <v>M2</v>
          </cell>
          <cell r="E2492">
            <v>0</v>
          </cell>
          <cell r="F2492">
            <v>0</v>
          </cell>
        </row>
        <row r="2493">
          <cell r="B2493">
            <v>1002512</v>
          </cell>
          <cell r="C2493" t="str">
            <v>Telha Ondul.Tod-3,66Mx6Mm</v>
          </cell>
          <cell r="D2493" t="str">
            <v>M2</v>
          </cell>
          <cell r="E2493">
            <v>0</v>
          </cell>
          <cell r="F2493">
            <v>0</v>
          </cell>
        </row>
        <row r="2494">
          <cell r="B2494">
            <v>1002513</v>
          </cell>
          <cell r="C2494" t="str">
            <v>Telha Ondul.Tod-3,66Mx8Mm</v>
          </cell>
          <cell r="D2494" t="str">
            <v>M2</v>
          </cell>
          <cell r="E2494">
            <v>0</v>
          </cell>
          <cell r="F2494">
            <v>0</v>
          </cell>
        </row>
        <row r="2495">
          <cell r="B2495">
            <v>1002514</v>
          </cell>
          <cell r="C2495" t="str">
            <v>Telha Ondul.Ttx-1,22Mx4Mm</v>
          </cell>
          <cell r="D2495" t="str">
            <v>M2</v>
          </cell>
          <cell r="E2495">
            <v>0</v>
          </cell>
          <cell r="F2495">
            <v>0</v>
          </cell>
        </row>
        <row r="2496">
          <cell r="B2496">
            <v>1002515</v>
          </cell>
          <cell r="C2496" t="str">
            <v>Telha Ondul.Ttx-2,44Mx4Mm</v>
          </cell>
          <cell r="D2496" t="str">
            <v>M2</v>
          </cell>
          <cell r="E2496">
            <v>0</v>
          </cell>
          <cell r="F2496">
            <v>0</v>
          </cell>
        </row>
        <row r="2497">
          <cell r="B2497">
            <v>1002516</v>
          </cell>
          <cell r="C2497" t="str">
            <v>Thinner De Primeira Embalagem C/1L</v>
          </cell>
          <cell r="D2497" t="str">
            <v>UN</v>
          </cell>
          <cell r="E2497">
            <v>0</v>
          </cell>
          <cell r="F2497">
            <v>0</v>
          </cell>
        </row>
        <row r="2498">
          <cell r="B2498">
            <v>1002517</v>
          </cell>
          <cell r="C2498" t="str">
            <v>Thinner De Primeira Embalagem C/5L</v>
          </cell>
          <cell r="D2498" t="str">
            <v>UN</v>
          </cell>
          <cell r="E2498">
            <v>0</v>
          </cell>
          <cell r="F2498">
            <v>0</v>
          </cell>
        </row>
        <row r="2499">
          <cell r="B2499">
            <v>1002518</v>
          </cell>
          <cell r="C2499" t="str">
            <v>Thinner De Segunda Embalagem C/1L</v>
          </cell>
          <cell r="D2499" t="str">
            <v>UN</v>
          </cell>
          <cell r="E2499">
            <v>0</v>
          </cell>
          <cell r="F2499">
            <v>0</v>
          </cell>
        </row>
        <row r="2500">
          <cell r="B2500">
            <v>1002519</v>
          </cell>
          <cell r="C2500" t="str">
            <v>Thinner De Segunda Embalagem C/5L</v>
          </cell>
          <cell r="D2500" t="str">
            <v>UN</v>
          </cell>
          <cell r="E2500">
            <v>0</v>
          </cell>
          <cell r="F2500">
            <v>0</v>
          </cell>
        </row>
        <row r="2501">
          <cell r="B2501">
            <v>1002520</v>
          </cell>
          <cell r="C2501" t="str">
            <v>Tijolo Comum 11,5X19X39Cm C/10 Peças</v>
          </cell>
          <cell r="D2501" t="str">
            <v>UN</v>
          </cell>
          <cell r="E2501">
            <v>0.17</v>
          </cell>
          <cell r="F2501">
            <v>0</v>
          </cell>
        </row>
        <row r="2502">
          <cell r="B2502">
            <v>1002521</v>
          </cell>
          <cell r="C2502" t="str">
            <v>Tinta Acrílic Br 3,6L</v>
          </cell>
          <cell r="D2502" t="str">
            <v>UN</v>
          </cell>
          <cell r="E2502">
            <v>0</v>
          </cell>
          <cell r="F2502">
            <v>0</v>
          </cell>
        </row>
        <row r="2503">
          <cell r="B2503">
            <v>1002522</v>
          </cell>
          <cell r="C2503" t="str">
            <v>Tinta Acrílica Br 18L</v>
          </cell>
          <cell r="D2503" t="str">
            <v>UN</v>
          </cell>
          <cell r="E2503">
            <v>0</v>
          </cell>
          <cell r="F2503">
            <v>0</v>
          </cell>
        </row>
        <row r="2504">
          <cell r="B2504">
            <v>1002523</v>
          </cell>
          <cell r="C2504" t="str">
            <v>Material Duplicado - Utilizar 1002522</v>
          </cell>
          <cell r="D2504" t="str">
            <v>UN</v>
          </cell>
          <cell r="E2504">
            <v>0</v>
          </cell>
          <cell r="F2504">
            <v>0</v>
          </cell>
        </row>
        <row r="2505">
          <cell r="B2505">
            <v>1002524</v>
          </cell>
          <cell r="C2505" t="str">
            <v>Tinta Acrílica Cinza 18L</v>
          </cell>
          <cell r="D2505" t="str">
            <v>UN</v>
          </cell>
          <cell r="E2505">
            <v>0</v>
          </cell>
          <cell r="F2505">
            <v>0</v>
          </cell>
        </row>
        <row r="2506">
          <cell r="B2506">
            <v>1002525</v>
          </cell>
          <cell r="C2506" t="str">
            <v>Tinta Acrílica Pva Branca</v>
          </cell>
          <cell r="D2506" t="str">
            <v>L</v>
          </cell>
          <cell r="E2506">
            <v>0</v>
          </cell>
          <cell r="F2506">
            <v>0</v>
          </cell>
        </row>
        <row r="2507">
          <cell r="B2507">
            <v>1002526</v>
          </cell>
          <cell r="C2507" t="str">
            <v>Tinta Acrílica Semi-Brilh Br 18L</v>
          </cell>
          <cell r="D2507" t="str">
            <v>UN</v>
          </cell>
          <cell r="E2507">
            <v>0</v>
          </cell>
          <cell r="F2507">
            <v>0</v>
          </cell>
        </row>
        <row r="2508">
          <cell r="B2508">
            <v>1002527</v>
          </cell>
          <cell r="C2508" t="str">
            <v>Tinta Asfáltica 200L Negrolin-Vedacit</v>
          </cell>
          <cell r="D2508" t="str">
            <v>UN</v>
          </cell>
          <cell r="E2508">
            <v>0</v>
          </cell>
          <cell r="F2508">
            <v>0</v>
          </cell>
        </row>
        <row r="2509">
          <cell r="B2509">
            <v>1002528</v>
          </cell>
          <cell r="C2509" t="str">
            <v>Tinta Asfáltica C/18L</v>
          </cell>
          <cell r="D2509" t="str">
            <v>UN</v>
          </cell>
          <cell r="E2509">
            <v>0</v>
          </cell>
          <cell r="F2509">
            <v>0</v>
          </cell>
        </row>
        <row r="2510">
          <cell r="B2510">
            <v>3000005</v>
          </cell>
          <cell r="C2510" t="str">
            <v>Acompanhamento Topográfico</v>
          </cell>
          <cell r="D2510" t="str">
            <v>TAG</v>
          </cell>
          <cell r="E2510">
            <v>16000</v>
          </cell>
          <cell r="F2510">
            <v>30</v>
          </cell>
        </row>
        <row r="2511">
          <cell r="B2511">
            <v>1002530</v>
          </cell>
          <cell r="C2511" t="str">
            <v>Tinta Esmalte Br Ac C/3,6L</v>
          </cell>
          <cell r="D2511" t="str">
            <v>UN</v>
          </cell>
          <cell r="E2511">
            <v>0</v>
          </cell>
          <cell r="F2511">
            <v>0</v>
          </cell>
        </row>
        <row r="2512">
          <cell r="B2512">
            <v>1002531</v>
          </cell>
          <cell r="C2512" t="str">
            <v>Tinta Látex Pva Br 16,2L</v>
          </cell>
          <cell r="D2512" t="str">
            <v>UN</v>
          </cell>
          <cell r="E2512">
            <v>0</v>
          </cell>
          <cell r="F2512">
            <v>0</v>
          </cell>
        </row>
        <row r="2513">
          <cell r="B2513">
            <v>1002532</v>
          </cell>
          <cell r="C2513" t="str">
            <v>Tinta Látex Pva Br 18L</v>
          </cell>
          <cell r="D2513" t="str">
            <v>UN</v>
          </cell>
          <cell r="E2513">
            <v>0</v>
          </cell>
          <cell r="F2513">
            <v>0</v>
          </cell>
        </row>
        <row r="2514">
          <cell r="B2514">
            <v>1002533</v>
          </cell>
          <cell r="C2514" t="str">
            <v>Material Duplicado - Utilizar 1002532</v>
          </cell>
          <cell r="D2514" t="str">
            <v>UN</v>
          </cell>
          <cell r="E2514">
            <v>0</v>
          </cell>
          <cell r="F2514">
            <v>0</v>
          </cell>
        </row>
        <row r="2515">
          <cell r="B2515">
            <v>1002534</v>
          </cell>
          <cell r="C2515" t="str">
            <v>Material Duplicado - Utilizar 1002532</v>
          </cell>
          <cell r="D2515" t="str">
            <v>UN</v>
          </cell>
          <cell r="E2515">
            <v>0</v>
          </cell>
          <cell r="F2515">
            <v>0</v>
          </cell>
        </row>
        <row r="2516">
          <cell r="B2516">
            <v>1002535</v>
          </cell>
          <cell r="C2516" t="str">
            <v>Toggler Bolt 1/4 C/100Pçs 374494-Hilti</v>
          </cell>
          <cell r="D2516" t="str">
            <v>KI</v>
          </cell>
          <cell r="E2516">
            <v>0</v>
          </cell>
          <cell r="F2516">
            <v>0</v>
          </cell>
        </row>
        <row r="2517">
          <cell r="B2517">
            <v>1002536</v>
          </cell>
          <cell r="C2517" t="str">
            <v>Toggler Bolt 3/8 C/25Pçs 66365-Hilti</v>
          </cell>
          <cell r="D2517" t="str">
            <v>KI</v>
          </cell>
          <cell r="E2517">
            <v>0</v>
          </cell>
          <cell r="F2517">
            <v>0</v>
          </cell>
        </row>
        <row r="2518">
          <cell r="B2518">
            <v>1002537</v>
          </cell>
          <cell r="C2518" t="str">
            <v>Toggler Bolt 3/16 C/100Pçs 374494-Hilti</v>
          </cell>
          <cell r="D2518" t="str">
            <v>KI</v>
          </cell>
          <cell r="E2518">
            <v>0</v>
          </cell>
          <cell r="F2518">
            <v>0</v>
          </cell>
        </row>
        <row r="2519">
          <cell r="B2519">
            <v>1002538</v>
          </cell>
          <cell r="C2519" t="str">
            <v>Torn.Coz 1/2" Attica-00009606-Docol</v>
          </cell>
          <cell r="D2519" t="str">
            <v>UN</v>
          </cell>
          <cell r="E2519">
            <v>0</v>
          </cell>
          <cell r="F2519">
            <v>0</v>
          </cell>
        </row>
        <row r="2520">
          <cell r="B2520">
            <v>1002539</v>
          </cell>
          <cell r="C2520" t="str">
            <v>Torn.Coz 1/2" Gantique-21300006-Docol</v>
          </cell>
          <cell r="D2520" t="str">
            <v>UN</v>
          </cell>
          <cell r="E2520">
            <v>0</v>
          </cell>
          <cell r="F2520">
            <v>0</v>
          </cell>
        </row>
        <row r="2521">
          <cell r="B2521">
            <v>1002540</v>
          </cell>
          <cell r="C2521" t="str">
            <v>Torn.Coz 1/2" Lóggica-20070106-Docol</v>
          </cell>
          <cell r="D2521" t="str">
            <v>UN</v>
          </cell>
          <cell r="E2521">
            <v>0</v>
          </cell>
          <cell r="F2521">
            <v>0</v>
          </cell>
        </row>
        <row r="2522">
          <cell r="B2522">
            <v>1002541</v>
          </cell>
          <cell r="C2522" t="str">
            <v>Torneira Coz.Pratika 1167-P Fabrimar</v>
          </cell>
          <cell r="D2522" t="str">
            <v>UN</v>
          </cell>
          <cell r="E2522">
            <v>0</v>
          </cell>
          <cell r="F2522">
            <v>0</v>
          </cell>
        </row>
        <row r="2523">
          <cell r="B2523">
            <v>1002542</v>
          </cell>
          <cell r="C2523" t="str">
            <v>Torn.Coz 1/2-3/4" Delicat-00111406-Docol</v>
          </cell>
          <cell r="D2523" t="str">
            <v>UN</v>
          </cell>
          <cell r="E2523">
            <v>0</v>
          </cell>
          <cell r="F2523">
            <v>0</v>
          </cell>
        </row>
        <row r="2524">
          <cell r="B2524">
            <v>1002543</v>
          </cell>
          <cell r="C2524" t="str">
            <v>Torn.Coz 1/2-3/4" Gantiq-21300006-Docol</v>
          </cell>
          <cell r="D2524" t="str">
            <v>UN</v>
          </cell>
          <cell r="E2524">
            <v>0</v>
          </cell>
          <cell r="F2524">
            <v>0</v>
          </cell>
        </row>
        <row r="2525">
          <cell r="B2525">
            <v>1002544</v>
          </cell>
          <cell r="C2525" t="str">
            <v>Torn.Coz 1/2-3/4" Itapema-00163960-Docol</v>
          </cell>
          <cell r="D2525" t="str">
            <v>UN</v>
          </cell>
          <cell r="E2525">
            <v>0</v>
          </cell>
          <cell r="F2525">
            <v>0</v>
          </cell>
        </row>
        <row r="2526">
          <cell r="B2526">
            <v>1002545</v>
          </cell>
          <cell r="C2526" t="str">
            <v>Torn.Coz Móvel 1/2-3/4" 1167-C40-Deca</v>
          </cell>
          <cell r="D2526" t="str">
            <v>UN</v>
          </cell>
          <cell r="E2526">
            <v>0</v>
          </cell>
          <cell r="F2526">
            <v>0</v>
          </cell>
        </row>
        <row r="2527">
          <cell r="B2527">
            <v>1002546</v>
          </cell>
          <cell r="C2527" t="str">
            <v>Torneira Filtro Aquarius 1147-A Fabrimar</v>
          </cell>
          <cell r="D2527" t="str">
            <v>UN</v>
          </cell>
          <cell r="E2527">
            <v>0</v>
          </cell>
          <cell r="F2527">
            <v>0</v>
          </cell>
        </row>
        <row r="2528">
          <cell r="B2528">
            <v>1002547</v>
          </cell>
          <cell r="C2528" t="str">
            <v>Torn.Jard 1/2-3/4" 1130-20060506-Docol</v>
          </cell>
          <cell r="D2528" t="str">
            <v>UN</v>
          </cell>
          <cell r="E2528">
            <v>0</v>
          </cell>
          <cell r="F2528">
            <v>0</v>
          </cell>
        </row>
        <row r="2529">
          <cell r="B2529">
            <v>1002548</v>
          </cell>
          <cell r="C2529" t="str">
            <v>Torn.Jard.1/2" 1153C51-Deca</v>
          </cell>
          <cell r="D2529" t="str">
            <v>UN</v>
          </cell>
          <cell r="E2529">
            <v>0</v>
          </cell>
          <cell r="F2529">
            <v>0</v>
          </cell>
        </row>
        <row r="2530">
          <cell r="B2530">
            <v>1002549</v>
          </cell>
          <cell r="C2530" t="str">
            <v>Torneira Tanque Aquarius 1153-A Fabrimar</v>
          </cell>
          <cell r="D2530" t="str">
            <v>UN</v>
          </cell>
          <cell r="E2530">
            <v>0</v>
          </cell>
          <cell r="F2530">
            <v>0</v>
          </cell>
        </row>
        <row r="2531">
          <cell r="B2531">
            <v>1002550</v>
          </cell>
          <cell r="C2531" t="str">
            <v>Torn.Jard.1/2" Docolluxo-20060506-Docol</v>
          </cell>
          <cell r="D2531" t="str">
            <v>UN</v>
          </cell>
          <cell r="E2531">
            <v>0</v>
          </cell>
          <cell r="F2531">
            <v>0</v>
          </cell>
        </row>
        <row r="2532">
          <cell r="B2532">
            <v>1002551</v>
          </cell>
          <cell r="C2532" t="str">
            <v>Torneira Jardim Aquarius 1128-A Fabrimar</v>
          </cell>
          <cell r="D2532" t="str">
            <v>UN</v>
          </cell>
          <cell r="E2532">
            <v>0</v>
          </cell>
          <cell r="F2532">
            <v>0</v>
          </cell>
        </row>
        <row r="2533">
          <cell r="B2533">
            <v>1002552</v>
          </cell>
          <cell r="C2533" t="str">
            <v>Torn.Lav 1/2" 1193-20050506-Docol</v>
          </cell>
          <cell r="D2533" t="str">
            <v>UN</v>
          </cell>
          <cell r="E2533">
            <v>0</v>
          </cell>
          <cell r="F2533">
            <v>0</v>
          </cell>
        </row>
        <row r="2534">
          <cell r="B2534">
            <v>1002553</v>
          </cell>
          <cell r="C2534" t="str">
            <v>Torn.Lav 1/2" Chamonix-06160058-Docol</v>
          </cell>
          <cell r="D2534" t="str">
            <v>UN</v>
          </cell>
          <cell r="E2534">
            <v>0</v>
          </cell>
          <cell r="F2534">
            <v>0</v>
          </cell>
        </row>
        <row r="2535">
          <cell r="B2535">
            <v>1002554</v>
          </cell>
          <cell r="C2535" t="str">
            <v>Torn.Lav 1/2" Delicata-00109206-Docol</v>
          </cell>
          <cell r="D2535" t="str">
            <v>UN</v>
          </cell>
          <cell r="E2535">
            <v>0</v>
          </cell>
          <cell r="F2535">
            <v>0</v>
          </cell>
        </row>
        <row r="2536">
          <cell r="B2536">
            <v>1002555</v>
          </cell>
          <cell r="C2536" t="str">
            <v>Torn.Lav 1/2" Dellicata-00109206-Docol</v>
          </cell>
          <cell r="D2536" t="str">
            <v>UN</v>
          </cell>
          <cell r="E2536">
            <v>0</v>
          </cell>
          <cell r="F2536">
            <v>0</v>
          </cell>
        </row>
        <row r="2537">
          <cell r="B2537">
            <v>1002556</v>
          </cell>
          <cell r="C2537" t="str">
            <v>Torn.Lav 1/2" Duna Clássica-1198C64-Deca</v>
          </cell>
          <cell r="D2537" t="str">
            <v>UN</v>
          </cell>
          <cell r="E2537">
            <v>0</v>
          </cell>
          <cell r="F2537">
            <v>0</v>
          </cell>
        </row>
        <row r="2538">
          <cell r="B2538">
            <v>1002557</v>
          </cell>
          <cell r="C2538" t="str">
            <v>Torn.Lav 1/2" Itapema-00162060-Docol</v>
          </cell>
          <cell r="D2538" t="str">
            <v>UN</v>
          </cell>
          <cell r="E2538">
            <v>0</v>
          </cell>
          <cell r="F2538">
            <v>0</v>
          </cell>
        </row>
        <row r="2539">
          <cell r="B2539">
            <v>1002558</v>
          </cell>
          <cell r="C2539" t="str">
            <v>Torn.Lav 1/2" Itapoã-00086606-Docol</v>
          </cell>
          <cell r="D2539" t="str">
            <v>UN</v>
          </cell>
          <cell r="E2539">
            <v>0</v>
          </cell>
          <cell r="F2539">
            <v>0</v>
          </cell>
        </row>
        <row r="2540">
          <cell r="B2540">
            <v>1002559</v>
          </cell>
          <cell r="C2540" t="str">
            <v>Torn.Lav 1/2" Kromus-03160560-Docol</v>
          </cell>
          <cell r="D2540" t="str">
            <v>UN</v>
          </cell>
          <cell r="E2540">
            <v>0</v>
          </cell>
          <cell r="F2540">
            <v>0</v>
          </cell>
        </row>
        <row r="2541">
          <cell r="B2541">
            <v>1002560</v>
          </cell>
          <cell r="C2541" t="str">
            <v>Torn.Lav 1/2" Lóggica-20070206-Docol</v>
          </cell>
          <cell r="D2541" t="str">
            <v>UN</v>
          </cell>
          <cell r="E2541">
            <v>0</v>
          </cell>
          <cell r="F2541">
            <v>0</v>
          </cell>
        </row>
        <row r="2542">
          <cell r="B2542">
            <v>1002561</v>
          </cell>
          <cell r="C2542" t="str">
            <v>Torn.Lav 1/2" Pressmatic-17160806-Docol</v>
          </cell>
          <cell r="D2542" t="str">
            <v>UN</v>
          </cell>
          <cell r="E2542">
            <v>0</v>
          </cell>
          <cell r="F2542">
            <v>0</v>
          </cell>
        </row>
        <row r="2543">
          <cell r="B2543">
            <v>1002562</v>
          </cell>
          <cell r="C2543" t="str">
            <v>Torn.Lav 1/2" Prinz-53160006-Docol</v>
          </cell>
          <cell r="D2543" t="str">
            <v>UN</v>
          </cell>
          <cell r="E2543">
            <v>0</v>
          </cell>
          <cell r="F2543">
            <v>0</v>
          </cell>
        </row>
        <row r="2544">
          <cell r="B2544">
            <v>1002563</v>
          </cell>
          <cell r="C2544" t="str">
            <v>Torn.Lav 1/2" Queen-00081106-Docol</v>
          </cell>
          <cell r="D2544" t="str">
            <v>UN</v>
          </cell>
          <cell r="E2544">
            <v>0</v>
          </cell>
          <cell r="F2544">
            <v>0</v>
          </cell>
        </row>
        <row r="2545">
          <cell r="B2545">
            <v>1002564</v>
          </cell>
          <cell r="C2545" t="str">
            <v>Torn.Lav 1/2" Queen-00081107-Docol</v>
          </cell>
          <cell r="D2545" t="str">
            <v>UN</v>
          </cell>
          <cell r="E2545">
            <v>0</v>
          </cell>
          <cell r="F2545">
            <v>0</v>
          </cell>
        </row>
        <row r="2546">
          <cell r="B2546">
            <v>1002565</v>
          </cell>
          <cell r="C2546" t="str">
            <v>Torn.Lav 1/2" Syrius-00181206-Docol</v>
          </cell>
          <cell r="D2546" t="str">
            <v>UN</v>
          </cell>
          <cell r="E2546">
            <v>0</v>
          </cell>
          <cell r="F2546">
            <v>0</v>
          </cell>
        </row>
        <row r="2547">
          <cell r="B2547">
            <v>1002566</v>
          </cell>
          <cell r="C2547" t="str">
            <v>Torn.Lav 1/2" Targa-1190 C40-Deca</v>
          </cell>
          <cell r="D2547" t="str">
            <v>UN</v>
          </cell>
          <cell r="E2547">
            <v>0</v>
          </cell>
          <cell r="F2547">
            <v>0</v>
          </cell>
        </row>
        <row r="2548">
          <cell r="B2548">
            <v>1002567</v>
          </cell>
          <cell r="C2548" t="str">
            <v>Torn.Tanq 1/2-3/4" 1158-20040506-Docol</v>
          </cell>
          <cell r="D2548" t="str">
            <v>UN</v>
          </cell>
          <cell r="E2548">
            <v>0</v>
          </cell>
          <cell r="F2548">
            <v>0</v>
          </cell>
        </row>
        <row r="2549">
          <cell r="B2549">
            <v>1002568</v>
          </cell>
          <cell r="C2549" t="str">
            <v>Torn.Tanq/Lavad 3/4" 1134-00298806-Docol</v>
          </cell>
          <cell r="D2549" t="str">
            <v>UN</v>
          </cell>
          <cell r="E2549">
            <v>0</v>
          </cell>
          <cell r="F2549">
            <v>0</v>
          </cell>
        </row>
        <row r="2550">
          <cell r="B2550">
            <v>1002569</v>
          </cell>
          <cell r="C2550" t="str">
            <v>Travessa Fix 600X70Mm 00144700-Docol</v>
          </cell>
          <cell r="D2550" t="str">
            <v>UN</v>
          </cell>
          <cell r="E2550">
            <v>0</v>
          </cell>
          <cell r="F2550">
            <v>0</v>
          </cell>
        </row>
        <row r="2551">
          <cell r="B2551">
            <v>1002570</v>
          </cell>
          <cell r="C2551" t="str">
            <v>Trena Aço 10Mmx30M</v>
          </cell>
          <cell r="D2551" t="str">
            <v>UN</v>
          </cell>
          <cell r="E2551">
            <v>0</v>
          </cell>
          <cell r="F2551">
            <v>0</v>
          </cell>
        </row>
        <row r="2552">
          <cell r="B2552">
            <v>1002571</v>
          </cell>
          <cell r="C2552" t="str">
            <v>Trena Aço 15Mmx50M</v>
          </cell>
          <cell r="D2552" t="str">
            <v>UN</v>
          </cell>
          <cell r="E2552">
            <v>0</v>
          </cell>
          <cell r="F2552">
            <v>0</v>
          </cell>
        </row>
        <row r="2553">
          <cell r="B2553">
            <v>1002572</v>
          </cell>
          <cell r="C2553" t="str">
            <v>Trena Aço 20Mmx5M</v>
          </cell>
          <cell r="D2553" t="str">
            <v>UN</v>
          </cell>
          <cell r="E2553">
            <v>0</v>
          </cell>
          <cell r="F2553">
            <v>0</v>
          </cell>
        </row>
        <row r="2554">
          <cell r="B2554">
            <v>1002573</v>
          </cell>
          <cell r="C2554" t="str">
            <v>Trilho Dup Tr37 122,2X122,2X62,7X13,5Mm</v>
          </cell>
          <cell r="D2554" t="str">
            <v>KG</v>
          </cell>
          <cell r="E2554">
            <v>0</v>
          </cell>
          <cell r="F2554">
            <v>0</v>
          </cell>
        </row>
        <row r="2555">
          <cell r="B2555">
            <v>1002574</v>
          </cell>
          <cell r="C2555" t="str">
            <v>Trilho Tr37 122,2X122,2X62,7X13,5Mm</v>
          </cell>
          <cell r="D2555" t="str">
            <v>KG</v>
          </cell>
          <cell r="E2555">
            <v>0</v>
          </cell>
          <cell r="F2555">
            <v>0</v>
          </cell>
        </row>
        <row r="2556">
          <cell r="B2556">
            <v>1002575</v>
          </cell>
          <cell r="C2556" t="str">
            <v>Trilho Tr45 142,9X130,2X65,1X14,3Mm</v>
          </cell>
          <cell r="D2556" t="str">
            <v>KG</v>
          </cell>
          <cell r="E2556">
            <v>0</v>
          </cell>
          <cell r="F2556">
            <v>0</v>
          </cell>
        </row>
        <row r="2557">
          <cell r="B2557">
            <v>1002576</v>
          </cell>
          <cell r="C2557" t="str">
            <v>Trilho Tr57 168,3X139,7X69,0X15,9Mm</v>
          </cell>
          <cell r="D2557" t="str">
            <v>KG</v>
          </cell>
          <cell r="E2557">
            <v>0</v>
          </cell>
          <cell r="F2557">
            <v>0</v>
          </cell>
        </row>
        <row r="2558">
          <cell r="B2558">
            <v>1002577</v>
          </cell>
          <cell r="C2558" t="str">
            <v>Trincha P/Pintura 1Pol</v>
          </cell>
          <cell r="D2558" t="str">
            <v>UN</v>
          </cell>
          <cell r="E2558">
            <v>0</v>
          </cell>
          <cell r="F2558">
            <v>0</v>
          </cell>
        </row>
        <row r="2559">
          <cell r="B2559">
            <v>1002578</v>
          </cell>
          <cell r="C2559" t="str">
            <v>Trincha P/Pintura 2Pol</v>
          </cell>
          <cell r="D2559" t="str">
            <v>UN</v>
          </cell>
          <cell r="E2559">
            <v>0</v>
          </cell>
          <cell r="F2559">
            <v>0</v>
          </cell>
        </row>
        <row r="2560">
          <cell r="B2560">
            <v>1002579</v>
          </cell>
          <cell r="C2560" t="str">
            <v>Trincha P/Pintura 3Pol</v>
          </cell>
          <cell r="D2560" t="str">
            <v>UN</v>
          </cell>
          <cell r="E2560">
            <v>0</v>
          </cell>
          <cell r="F2560">
            <v>0</v>
          </cell>
        </row>
        <row r="2561">
          <cell r="B2561">
            <v>1002580</v>
          </cell>
          <cell r="C2561" t="str">
            <v>Trincha P/Pintura 4Pol</v>
          </cell>
          <cell r="D2561" t="str">
            <v>UN</v>
          </cell>
          <cell r="E2561">
            <v>0</v>
          </cell>
          <cell r="F2561">
            <v>0</v>
          </cell>
        </row>
        <row r="2562">
          <cell r="B2562">
            <v>1002581</v>
          </cell>
          <cell r="C2562" t="str">
            <v>Tripé Pa 910 310980-Hilti</v>
          </cell>
          <cell r="D2562" t="str">
            <v>UN</v>
          </cell>
          <cell r="E2562">
            <v>0</v>
          </cell>
          <cell r="F2562">
            <v>0</v>
          </cell>
        </row>
        <row r="2563">
          <cell r="B2563">
            <v>1002582</v>
          </cell>
          <cell r="C2563" t="str">
            <v>Tubo Pvc Marrom 110Mm  6M</v>
          </cell>
          <cell r="D2563" t="str">
            <v>M</v>
          </cell>
          <cell r="E2563">
            <v>0</v>
          </cell>
          <cell r="F2563">
            <v>0</v>
          </cell>
        </row>
        <row r="2564">
          <cell r="B2564">
            <v>1002583</v>
          </cell>
          <cell r="C2564" t="str">
            <v>Tubo Pvc Marrom 20Mm  6M</v>
          </cell>
          <cell r="D2564" t="str">
            <v>M</v>
          </cell>
          <cell r="E2564">
            <v>0</v>
          </cell>
          <cell r="F2564">
            <v>0</v>
          </cell>
        </row>
        <row r="2565">
          <cell r="B2565">
            <v>1002584</v>
          </cell>
          <cell r="C2565" t="str">
            <v>Tubo Pvc Marrom 25Mm  6M</v>
          </cell>
          <cell r="D2565" t="str">
            <v>M</v>
          </cell>
          <cell r="E2565">
            <v>0</v>
          </cell>
          <cell r="F2565">
            <v>0</v>
          </cell>
        </row>
        <row r="2566">
          <cell r="B2566">
            <v>1002585</v>
          </cell>
          <cell r="C2566" t="str">
            <v>Tubo Pvc Marrom 32Mm  6M</v>
          </cell>
          <cell r="D2566" t="str">
            <v>M</v>
          </cell>
          <cell r="E2566">
            <v>0</v>
          </cell>
          <cell r="F2566">
            <v>0</v>
          </cell>
        </row>
        <row r="2567">
          <cell r="B2567">
            <v>1002586</v>
          </cell>
          <cell r="C2567" t="str">
            <v>Tubo Pvc Marrom 40Mm  6M</v>
          </cell>
          <cell r="D2567" t="str">
            <v>M</v>
          </cell>
          <cell r="E2567">
            <v>0</v>
          </cell>
          <cell r="F2567">
            <v>0</v>
          </cell>
        </row>
        <row r="2568">
          <cell r="B2568">
            <v>1002587</v>
          </cell>
          <cell r="C2568" t="str">
            <v>Tubo Pvc Marrom 50Mm  6M</v>
          </cell>
          <cell r="D2568" t="str">
            <v>M</v>
          </cell>
          <cell r="E2568">
            <v>0</v>
          </cell>
          <cell r="F2568">
            <v>0</v>
          </cell>
        </row>
        <row r="2569">
          <cell r="B2569">
            <v>1002588</v>
          </cell>
          <cell r="C2569" t="str">
            <v>Tubo Pvc Marrom 60Mm  6M</v>
          </cell>
          <cell r="D2569" t="str">
            <v>M</v>
          </cell>
          <cell r="E2569">
            <v>0</v>
          </cell>
          <cell r="F2569">
            <v>0</v>
          </cell>
        </row>
        <row r="2570">
          <cell r="B2570">
            <v>1002589</v>
          </cell>
          <cell r="C2570" t="str">
            <v>Tubo Pvc Marrom 75Mm  6M</v>
          </cell>
          <cell r="D2570" t="str">
            <v>M</v>
          </cell>
          <cell r="E2570">
            <v>0</v>
          </cell>
          <cell r="F2570">
            <v>0</v>
          </cell>
        </row>
        <row r="2571">
          <cell r="B2571">
            <v>1002590</v>
          </cell>
          <cell r="C2571" t="str">
            <v>Tubo Pvc Marrom 85Mm  6M</v>
          </cell>
          <cell r="D2571" t="str">
            <v>M</v>
          </cell>
          <cell r="E2571">
            <v>0</v>
          </cell>
          <cell r="F2571">
            <v>0</v>
          </cell>
        </row>
        <row r="2572">
          <cell r="B2572">
            <v>1002591</v>
          </cell>
          <cell r="C2572" t="str">
            <v>Tubo Pvc Roscavel Branco 1 1/2  6M</v>
          </cell>
          <cell r="D2572" t="str">
            <v>M</v>
          </cell>
          <cell r="E2572">
            <v>0</v>
          </cell>
          <cell r="F2572">
            <v>0</v>
          </cell>
        </row>
        <row r="2573">
          <cell r="B2573">
            <v>1002592</v>
          </cell>
          <cell r="C2573" t="str">
            <v>Tubo Pvc Roscavel Branco 1 1/4  6M</v>
          </cell>
          <cell r="D2573" t="str">
            <v>M</v>
          </cell>
          <cell r="E2573">
            <v>0</v>
          </cell>
          <cell r="F2573">
            <v>0</v>
          </cell>
        </row>
        <row r="2574">
          <cell r="B2574">
            <v>1002593</v>
          </cell>
          <cell r="C2574" t="str">
            <v>Tubo Roscavel Branco 1  6M</v>
          </cell>
          <cell r="D2574" t="str">
            <v>M</v>
          </cell>
          <cell r="E2574">
            <v>0</v>
          </cell>
          <cell r="F2574">
            <v>0</v>
          </cell>
        </row>
        <row r="2575">
          <cell r="B2575">
            <v>1002594</v>
          </cell>
          <cell r="C2575" t="str">
            <v>Tubo Pvc Roscavel Branco 1/2  6M</v>
          </cell>
          <cell r="D2575" t="str">
            <v>M</v>
          </cell>
          <cell r="E2575">
            <v>0</v>
          </cell>
          <cell r="F2575">
            <v>0</v>
          </cell>
        </row>
        <row r="2576">
          <cell r="B2576">
            <v>1002595</v>
          </cell>
          <cell r="C2576" t="str">
            <v>Tubo Pvc Roscavel Branco 2 1/2  6M</v>
          </cell>
          <cell r="D2576" t="str">
            <v>M</v>
          </cell>
          <cell r="E2576">
            <v>0</v>
          </cell>
          <cell r="F2576">
            <v>0</v>
          </cell>
        </row>
        <row r="2577">
          <cell r="B2577">
            <v>1002596</v>
          </cell>
          <cell r="C2577" t="str">
            <v>Tubo Pvc Roscavel Branco 2  6M</v>
          </cell>
          <cell r="D2577" t="str">
            <v>M</v>
          </cell>
          <cell r="E2577">
            <v>0</v>
          </cell>
          <cell r="F2577">
            <v>0</v>
          </cell>
        </row>
        <row r="2578">
          <cell r="B2578">
            <v>1002597</v>
          </cell>
          <cell r="C2578" t="str">
            <v>Tubo Pvc Roscavel Branco 3  6M</v>
          </cell>
          <cell r="D2578" t="str">
            <v>M</v>
          </cell>
          <cell r="E2578">
            <v>0</v>
          </cell>
          <cell r="F2578">
            <v>0</v>
          </cell>
        </row>
        <row r="2579">
          <cell r="B2579">
            <v>1002598</v>
          </cell>
          <cell r="C2579" t="str">
            <v>Tubo Roscavel Branco 3/4'  6M</v>
          </cell>
          <cell r="D2579" t="str">
            <v>M</v>
          </cell>
          <cell r="E2579">
            <v>0</v>
          </cell>
          <cell r="F2579">
            <v>0</v>
          </cell>
        </row>
        <row r="2580">
          <cell r="B2580">
            <v>1002599</v>
          </cell>
          <cell r="C2580" t="str">
            <v>Tubo Pvc Roscavel Branco 4  6M</v>
          </cell>
          <cell r="D2580" t="str">
            <v>M</v>
          </cell>
          <cell r="E2580">
            <v>0</v>
          </cell>
          <cell r="F2580">
            <v>0</v>
          </cell>
        </row>
        <row r="2581">
          <cell r="B2581">
            <v>1002600</v>
          </cell>
          <cell r="C2581" t="str">
            <v>Tubo Água Quente/Fria Cobre 15Mm Cl.E</v>
          </cell>
          <cell r="D2581" t="str">
            <v>M</v>
          </cell>
          <cell r="E2581">
            <v>0</v>
          </cell>
          <cell r="F2581">
            <v>0</v>
          </cell>
        </row>
        <row r="2582">
          <cell r="B2582">
            <v>1002601</v>
          </cell>
          <cell r="C2582" t="str">
            <v>Tubo Cobre Classe A 104Mm 19,07Kg/Cm2</v>
          </cell>
          <cell r="D2582" t="str">
            <v>M</v>
          </cell>
          <cell r="E2582">
            <v>0</v>
          </cell>
          <cell r="F2582">
            <v>0</v>
          </cell>
        </row>
        <row r="2583">
          <cell r="B2583">
            <v>1002602</v>
          </cell>
          <cell r="C2583" t="str">
            <v>Tubo Cobre Classe A 15Mm 63,65Kg/Cm2</v>
          </cell>
          <cell r="D2583" t="str">
            <v>M</v>
          </cell>
          <cell r="E2583">
            <v>0</v>
          </cell>
          <cell r="F2583">
            <v>0</v>
          </cell>
        </row>
        <row r="2584">
          <cell r="B2584">
            <v>1002603</v>
          </cell>
          <cell r="C2584" t="str">
            <v>Tubo Cobre Classe A 22Mm 55,59Kg/Cm2</v>
          </cell>
          <cell r="D2584" t="str">
            <v>M</v>
          </cell>
          <cell r="E2584">
            <v>0</v>
          </cell>
          <cell r="F2584">
            <v>0</v>
          </cell>
        </row>
        <row r="2585">
          <cell r="B2585">
            <v>1002604</v>
          </cell>
          <cell r="C2585" t="str">
            <v>Tubo Cobre Classe A 28Mm 43,45Kg/Cm2</v>
          </cell>
          <cell r="D2585" t="str">
            <v>M</v>
          </cell>
          <cell r="E2585">
            <v>0</v>
          </cell>
          <cell r="F2585">
            <v>0</v>
          </cell>
        </row>
        <row r="2586">
          <cell r="B2586">
            <v>1002605</v>
          </cell>
          <cell r="C2586" t="str">
            <v>Tubo Cobre Classe A 35Mm 42,33Kg/Cm2</v>
          </cell>
          <cell r="D2586" t="str">
            <v>M</v>
          </cell>
          <cell r="E2586">
            <v>0</v>
          </cell>
          <cell r="F2586">
            <v>0</v>
          </cell>
        </row>
        <row r="2587">
          <cell r="B2587">
            <v>1002606</v>
          </cell>
          <cell r="C2587" t="str">
            <v>Tubo Cobre Classe A 42Mm 35,19Kg/Cm2</v>
          </cell>
          <cell r="D2587" t="str">
            <v>M</v>
          </cell>
          <cell r="E2587">
            <v>0</v>
          </cell>
          <cell r="F2587">
            <v>0</v>
          </cell>
        </row>
        <row r="2588">
          <cell r="B2588">
            <v>1002607</v>
          </cell>
          <cell r="C2588" t="str">
            <v>Tubo Cobre Classe A 54Mm 29,78Kg/Cm2</v>
          </cell>
          <cell r="D2588" t="str">
            <v>M</v>
          </cell>
          <cell r="E2588">
            <v>0</v>
          </cell>
          <cell r="F2588">
            <v>0</v>
          </cell>
        </row>
        <row r="2589">
          <cell r="B2589">
            <v>1002608</v>
          </cell>
          <cell r="C2589" t="str">
            <v>Tubo Cobre Classe A 66Mm 24,07Kg/Cm2</v>
          </cell>
          <cell r="D2589" t="str">
            <v>M</v>
          </cell>
          <cell r="E2589">
            <v>0</v>
          </cell>
          <cell r="F2589">
            <v>0</v>
          </cell>
        </row>
        <row r="2590">
          <cell r="B2590">
            <v>1002609</v>
          </cell>
          <cell r="C2590" t="str">
            <v>Tubo Cobre Classe A 79Mm 25,19Kg/Cm2</v>
          </cell>
          <cell r="D2590" t="str">
            <v>M</v>
          </cell>
          <cell r="E2590">
            <v>0</v>
          </cell>
          <cell r="F2590">
            <v>0</v>
          </cell>
        </row>
        <row r="2591">
          <cell r="B2591">
            <v>1002610</v>
          </cell>
          <cell r="C2591" t="str">
            <v>Tubo Cobre Classe E 104Mm 15,19Kg/Cm2</v>
          </cell>
          <cell r="D2591" t="str">
            <v>M</v>
          </cell>
          <cell r="E2591">
            <v>0</v>
          </cell>
          <cell r="F2591">
            <v>0</v>
          </cell>
        </row>
        <row r="2592">
          <cell r="B2592">
            <v>1002611</v>
          </cell>
          <cell r="C2592" t="str">
            <v>Tubo Cobre Classe E 15Mm 45,08Kg/Cm2</v>
          </cell>
          <cell r="D2592" t="str">
            <v>M</v>
          </cell>
          <cell r="E2592">
            <v>0</v>
          </cell>
          <cell r="F2592">
            <v>0</v>
          </cell>
        </row>
        <row r="2593">
          <cell r="B2593">
            <v>1002612</v>
          </cell>
          <cell r="C2593" t="str">
            <v>Tubo Cobre Classe E 22Mm 36,62Kg/Cm2</v>
          </cell>
          <cell r="D2593" t="str">
            <v>M</v>
          </cell>
          <cell r="E2593">
            <v>0</v>
          </cell>
          <cell r="F2593">
            <v>0</v>
          </cell>
        </row>
        <row r="2594">
          <cell r="B2594">
            <v>1002613</v>
          </cell>
          <cell r="C2594" t="str">
            <v>Tubo Cobre Classe E 28Mm 28,66Kg/Cm2</v>
          </cell>
          <cell r="D2594" t="str">
            <v>M</v>
          </cell>
          <cell r="E2594">
            <v>0</v>
          </cell>
          <cell r="F2594">
            <v>0</v>
          </cell>
        </row>
        <row r="2595">
          <cell r="B2595">
            <v>1002614</v>
          </cell>
          <cell r="C2595" t="str">
            <v>Tubo Cobre Classe E 35Mm 26,72Kg/Cm2</v>
          </cell>
          <cell r="D2595" t="str">
            <v>M</v>
          </cell>
          <cell r="E2595">
            <v>0</v>
          </cell>
          <cell r="F2595">
            <v>0</v>
          </cell>
        </row>
        <row r="2596">
          <cell r="B2596">
            <v>1002615</v>
          </cell>
          <cell r="C2596" t="str">
            <v>Tubo Cobre Classe E 42Mm 25,4Kg/Cm2</v>
          </cell>
          <cell r="D2596" t="str">
            <v>M</v>
          </cell>
          <cell r="E2596">
            <v>0</v>
          </cell>
          <cell r="F2596">
            <v>0</v>
          </cell>
        </row>
        <row r="2597">
          <cell r="B2597">
            <v>1002616</v>
          </cell>
          <cell r="C2597" t="str">
            <v>Tubo Cobre Classe E 54Mm 22,13Kg/Cm2</v>
          </cell>
          <cell r="D2597" t="str">
            <v>M</v>
          </cell>
          <cell r="E2597">
            <v>0</v>
          </cell>
          <cell r="F2597">
            <v>0</v>
          </cell>
        </row>
        <row r="2598">
          <cell r="B2598">
            <v>1002617</v>
          </cell>
          <cell r="C2598" t="str">
            <v>Tubo Cobre Classe E 66Mm 20Kg/Cm2</v>
          </cell>
          <cell r="D2598" t="str">
            <v>M</v>
          </cell>
          <cell r="E2598">
            <v>0</v>
          </cell>
          <cell r="F2598">
            <v>0</v>
          </cell>
        </row>
        <row r="2599">
          <cell r="B2599">
            <v>1002618</v>
          </cell>
          <cell r="C2599" t="str">
            <v>Tubo Cobre Classe E 79Mm 20Kg/Cm2</v>
          </cell>
          <cell r="D2599" t="str">
            <v>M</v>
          </cell>
          <cell r="E2599">
            <v>0</v>
          </cell>
          <cell r="F2599">
            <v>0</v>
          </cell>
        </row>
        <row r="2600">
          <cell r="B2600">
            <v>1002619</v>
          </cell>
          <cell r="C2600" t="str">
            <v>Tubo Cobre Classe I 104Mm 25,50Kg/Cm2</v>
          </cell>
          <cell r="D2600" t="str">
            <v>M</v>
          </cell>
          <cell r="E2600">
            <v>0</v>
          </cell>
          <cell r="F2600">
            <v>0</v>
          </cell>
        </row>
        <row r="2601">
          <cell r="B2601">
            <v>1002620</v>
          </cell>
          <cell r="C2601" t="str">
            <v>Tubo Cobre Classe I 22Mm 68,44Kg/Cm2</v>
          </cell>
          <cell r="D2601" t="str">
            <v>M</v>
          </cell>
          <cell r="E2601">
            <v>0</v>
          </cell>
          <cell r="F2601">
            <v>0</v>
          </cell>
        </row>
        <row r="2602">
          <cell r="B2602">
            <v>1002621</v>
          </cell>
          <cell r="C2602" t="str">
            <v>Tubo Cobre Classe I 28Mm 58,34Kg/Cm2</v>
          </cell>
          <cell r="D2602" t="str">
            <v>M</v>
          </cell>
          <cell r="E2602">
            <v>0</v>
          </cell>
          <cell r="F2602">
            <v>0</v>
          </cell>
        </row>
        <row r="2603">
          <cell r="B2603">
            <v>1002622</v>
          </cell>
          <cell r="C2603" t="str">
            <v>Tubo Cobre Classe I 35Mm 54,37Kg/Cm2</v>
          </cell>
          <cell r="D2603" t="str">
            <v>M</v>
          </cell>
          <cell r="E2603">
            <v>0</v>
          </cell>
          <cell r="F2603">
            <v>0</v>
          </cell>
        </row>
        <row r="2604">
          <cell r="B2604">
            <v>1002623</v>
          </cell>
          <cell r="C2604" t="str">
            <v>Tubo Cobre Classe I 42Mm 44,98Kg/Cm2</v>
          </cell>
          <cell r="D2604" t="str">
            <v>M</v>
          </cell>
          <cell r="E2604">
            <v>0</v>
          </cell>
          <cell r="F2604">
            <v>0</v>
          </cell>
        </row>
        <row r="2605">
          <cell r="B2605">
            <v>1002624</v>
          </cell>
          <cell r="C2605" t="str">
            <v>Tubo Cobre Classe I 54Mm 37,33Kg/Cm2</v>
          </cell>
          <cell r="D2605" t="str">
            <v>M</v>
          </cell>
          <cell r="E2605">
            <v>0</v>
          </cell>
          <cell r="F2605">
            <v>0</v>
          </cell>
        </row>
        <row r="2606">
          <cell r="B2606">
            <v>1002625</v>
          </cell>
          <cell r="C2606" t="str">
            <v>Tubo Cobre Classe I 66Mm 30,19Kg/Cm2</v>
          </cell>
          <cell r="D2606" t="str">
            <v>M</v>
          </cell>
          <cell r="E2606">
            <v>0</v>
          </cell>
          <cell r="F2606">
            <v>0</v>
          </cell>
        </row>
        <row r="2607">
          <cell r="B2607">
            <v>1002626</v>
          </cell>
          <cell r="C2607" t="str">
            <v>Tubo Cobre Classe I 79Mm 32,03Kg/Cm2</v>
          </cell>
          <cell r="D2607" t="str">
            <v>M</v>
          </cell>
          <cell r="E2607">
            <v>0</v>
          </cell>
          <cell r="F2607">
            <v>0</v>
          </cell>
        </row>
        <row r="2608">
          <cell r="B2608">
            <v>1002627</v>
          </cell>
          <cell r="C2608" t="str">
            <v>Tubo Concreto Pa1 Pb 1000Mm</v>
          </cell>
          <cell r="D2608" t="str">
            <v>M</v>
          </cell>
          <cell r="E2608">
            <v>0</v>
          </cell>
          <cell r="F2608">
            <v>0</v>
          </cell>
        </row>
        <row r="2609">
          <cell r="B2609">
            <v>1002628</v>
          </cell>
          <cell r="C2609" t="str">
            <v>Tubo Concreto Pa1 Pb 1200Mm</v>
          </cell>
          <cell r="D2609" t="str">
            <v>M</v>
          </cell>
          <cell r="E2609">
            <v>272.62</v>
          </cell>
          <cell r="F2609">
            <v>0</v>
          </cell>
        </row>
        <row r="2610">
          <cell r="B2610">
            <v>1002629</v>
          </cell>
          <cell r="C2610" t="str">
            <v>Tubo Concreto Pa1 Pb 1500Mm</v>
          </cell>
          <cell r="D2610" t="str">
            <v>M</v>
          </cell>
          <cell r="E2610">
            <v>0</v>
          </cell>
          <cell r="F2610">
            <v>0</v>
          </cell>
        </row>
        <row r="2611">
          <cell r="B2611">
            <v>1002630</v>
          </cell>
          <cell r="C2611" t="str">
            <v>Tubo Concreto Pa1 Pb 2000Mm</v>
          </cell>
          <cell r="D2611" t="str">
            <v>M</v>
          </cell>
          <cell r="E2611">
            <v>0</v>
          </cell>
          <cell r="F2611">
            <v>0</v>
          </cell>
        </row>
        <row r="2612">
          <cell r="B2612">
            <v>1002631</v>
          </cell>
          <cell r="C2612" t="str">
            <v>Tubo Concreto Pa1 Pb 400Mm</v>
          </cell>
          <cell r="D2612" t="str">
            <v>M</v>
          </cell>
          <cell r="E2612">
            <v>67.349999999999994</v>
          </cell>
          <cell r="F2612">
            <v>0</v>
          </cell>
        </row>
        <row r="2613">
          <cell r="B2613">
            <v>1002632</v>
          </cell>
          <cell r="C2613" t="str">
            <v>Tubo Concreto Pa1 Pb 500Mm</v>
          </cell>
          <cell r="D2613" t="str">
            <v>M</v>
          </cell>
          <cell r="E2613">
            <v>64</v>
          </cell>
          <cell r="F2613">
            <v>0</v>
          </cell>
        </row>
        <row r="2614">
          <cell r="B2614">
            <v>1002633</v>
          </cell>
          <cell r="C2614" t="str">
            <v>Tubo Concreto Pa1 Pb 600Mm</v>
          </cell>
          <cell r="D2614" t="str">
            <v>M</v>
          </cell>
          <cell r="E2614">
            <v>109.87</v>
          </cell>
          <cell r="F2614">
            <v>0</v>
          </cell>
        </row>
        <row r="2615">
          <cell r="B2615">
            <v>1002634</v>
          </cell>
          <cell r="C2615" t="str">
            <v>Tubo Concreto Pa1 Pb 800Mm</v>
          </cell>
          <cell r="D2615" t="str">
            <v>M</v>
          </cell>
          <cell r="E2615">
            <v>178.1</v>
          </cell>
          <cell r="F2615">
            <v>0</v>
          </cell>
        </row>
        <row r="2616">
          <cell r="B2616">
            <v>1012700</v>
          </cell>
          <cell r="C2616" t="str">
            <v>Painel Nylofor 3D H=2,43M Belgo</v>
          </cell>
          <cell r="D2616" t="str">
            <v>UN</v>
          </cell>
          <cell r="E2616">
            <v>504.07</v>
          </cell>
          <cell r="F2616">
            <v>753.6</v>
          </cell>
        </row>
        <row r="2617">
          <cell r="B2617">
            <v>3001074</v>
          </cell>
          <cell r="C2617" t="str">
            <v>Instalação De Reservatório Elevado</v>
          </cell>
          <cell r="D2617" t="str">
            <v>UN</v>
          </cell>
          <cell r="E2617">
            <v>222068.96551724139</v>
          </cell>
          <cell r="F2617">
            <v>1</v>
          </cell>
        </row>
        <row r="2618">
          <cell r="B2618">
            <v>3001584</v>
          </cell>
          <cell r="C2618" t="str">
            <v>Exec.Da Estação Elevatória De Esgoto</v>
          </cell>
          <cell r="D2618" t="str">
            <v>UN</v>
          </cell>
          <cell r="E2618">
            <v>172413.79310344829</v>
          </cell>
          <cell r="F2618">
            <v>2</v>
          </cell>
        </row>
        <row r="2619">
          <cell r="B2619">
            <v>1002638</v>
          </cell>
          <cell r="C2619" t="str">
            <v>Tubo Concreto Pa2 Pb 2000Mm</v>
          </cell>
          <cell r="D2619" t="str">
            <v>M</v>
          </cell>
          <cell r="E2619">
            <v>0</v>
          </cell>
          <cell r="F2619">
            <v>0</v>
          </cell>
        </row>
        <row r="2620">
          <cell r="B2620">
            <v>1002639</v>
          </cell>
          <cell r="C2620" t="str">
            <v>Tubo Concreto Pa2 Pb 400Mm</v>
          </cell>
          <cell r="D2620" t="str">
            <v>M</v>
          </cell>
          <cell r="E2620">
            <v>42</v>
          </cell>
          <cell r="F2620">
            <v>0</v>
          </cell>
        </row>
        <row r="2621">
          <cell r="B2621">
            <v>1002640</v>
          </cell>
          <cell r="C2621" t="str">
            <v>Tubo Concreto Pa2 Pb 500Mm</v>
          </cell>
          <cell r="D2621" t="str">
            <v>M</v>
          </cell>
          <cell r="F2621">
            <v>0</v>
          </cell>
        </row>
        <row r="2622">
          <cell r="B2622">
            <v>1002641</v>
          </cell>
          <cell r="C2622" t="str">
            <v>Tubo Concreto Pa2 Pb 600Mm</v>
          </cell>
          <cell r="D2622" t="str">
            <v>M</v>
          </cell>
          <cell r="E2622">
            <v>65</v>
          </cell>
          <cell r="F2622">
            <v>0</v>
          </cell>
        </row>
        <row r="2623">
          <cell r="B2623">
            <v>1002642</v>
          </cell>
          <cell r="C2623" t="str">
            <v>Tubo Concreto Pa2 Pb 800Mm</v>
          </cell>
          <cell r="D2623" t="str">
            <v>M</v>
          </cell>
          <cell r="E2623">
            <v>178.10516079999996</v>
          </cell>
          <cell r="F2623">
            <v>1876.35</v>
          </cell>
        </row>
        <row r="2624">
          <cell r="B2624">
            <v>1002643</v>
          </cell>
          <cell r="C2624" t="str">
            <v>Tubo Concreto Pa3 Pb 1000Mm</v>
          </cell>
          <cell r="D2624" t="str">
            <v>M</v>
          </cell>
          <cell r="E2624">
            <v>185.42</v>
          </cell>
          <cell r="F2624">
            <v>0</v>
          </cell>
        </row>
        <row r="2625">
          <cell r="B2625">
            <v>1002644</v>
          </cell>
          <cell r="C2625" t="str">
            <v>Tubo Concreto Pa3 Pb 1200Mm</v>
          </cell>
          <cell r="D2625" t="str">
            <v>M</v>
          </cell>
          <cell r="E2625">
            <v>272.62</v>
          </cell>
          <cell r="F2625">
            <v>0</v>
          </cell>
        </row>
        <row r="2626">
          <cell r="B2626">
            <v>1002645</v>
          </cell>
          <cell r="C2626" t="str">
            <v>Tubo Concreto Pa3 Pb 1500Mm</v>
          </cell>
          <cell r="D2626" t="str">
            <v>M</v>
          </cell>
          <cell r="E2626">
            <v>350</v>
          </cell>
          <cell r="F2626">
            <v>0</v>
          </cell>
        </row>
        <row r="2627">
          <cell r="B2627">
            <v>1002646</v>
          </cell>
          <cell r="C2627" t="str">
            <v>Tubo Concreto Pa3 Pb 2000Mm</v>
          </cell>
          <cell r="D2627" t="str">
            <v>M</v>
          </cell>
          <cell r="E2627">
            <v>0</v>
          </cell>
          <cell r="F2627">
            <v>0</v>
          </cell>
        </row>
        <row r="2628">
          <cell r="B2628">
            <v>1002647</v>
          </cell>
          <cell r="C2628" t="str">
            <v>Tubo Concreto Pa3 Pb 400Mm</v>
          </cell>
          <cell r="D2628" t="str">
            <v>M</v>
          </cell>
          <cell r="E2628">
            <v>0</v>
          </cell>
          <cell r="F2628">
            <v>0</v>
          </cell>
        </row>
        <row r="2629">
          <cell r="B2629">
            <v>1002648</v>
          </cell>
          <cell r="C2629" t="str">
            <v>Tubo Concreto Pa3 Pb 500Mm</v>
          </cell>
          <cell r="D2629" t="str">
            <v>M</v>
          </cell>
          <cell r="E2629">
            <v>0</v>
          </cell>
          <cell r="F2629">
            <v>0</v>
          </cell>
        </row>
        <row r="2630">
          <cell r="B2630">
            <v>1002649</v>
          </cell>
          <cell r="C2630" t="str">
            <v>Tubo Concreto Pa3 Pb 600Mm</v>
          </cell>
          <cell r="D2630" t="str">
            <v>M</v>
          </cell>
          <cell r="E2630">
            <v>80</v>
          </cell>
          <cell r="F2630">
            <v>0</v>
          </cell>
        </row>
        <row r="2631">
          <cell r="B2631">
            <v>1002650</v>
          </cell>
          <cell r="C2631" t="str">
            <v>Tubo Concreto Pa3 Pb 800Mm</v>
          </cell>
          <cell r="D2631" t="str">
            <v>M</v>
          </cell>
          <cell r="E2631">
            <v>141.44</v>
          </cell>
          <cell r="F2631">
            <v>0</v>
          </cell>
        </row>
        <row r="2632">
          <cell r="B2632">
            <v>1002651</v>
          </cell>
          <cell r="C2632" t="str">
            <v>Tubo De Entrada P/Lav Vte538Wwg-Esteves</v>
          </cell>
          <cell r="D2632" t="str">
            <v>UN</v>
          </cell>
          <cell r="E2632">
            <v>0</v>
          </cell>
          <cell r="F2632">
            <v>0</v>
          </cell>
        </row>
        <row r="2633">
          <cell r="B2633">
            <v>1002652</v>
          </cell>
          <cell r="C2633" t="str">
            <v>Tubo De Pvc 60Mm 12 Je Pba 60</v>
          </cell>
          <cell r="D2633" t="str">
            <v>UN</v>
          </cell>
          <cell r="E2633">
            <v>0</v>
          </cell>
          <cell r="F2633">
            <v>0</v>
          </cell>
        </row>
        <row r="2634">
          <cell r="B2634">
            <v>1002653</v>
          </cell>
          <cell r="C2634" t="str">
            <v>Tubo De Pvc 60Mm 15 Je Pba 60</v>
          </cell>
          <cell r="D2634" t="str">
            <v>UN</v>
          </cell>
          <cell r="E2634">
            <v>0</v>
          </cell>
          <cell r="F2634">
            <v>0</v>
          </cell>
        </row>
        <row r="2635">
          <cell r="B2635">
            <v>1002654</v>
          </cell>
          <cell r="C2635" t="str">
            <v>Tubo Din 2440 1 1/2 C/Costura  6M</v>
          </cell>
          <cell r="D2635" t="str">
            <v>M</v>
          </cell>
          <cell r="E2635">
            <v>0</v>
          </cell>
          <cell r="F2635">
            <v>0</v>
          </cell>
        </row>
        <row r="2636">
          <cell r="B2636">
            <v>1002655</v>
          </cell>
          <cell r="C2636" t="str">
            <v>Tubo Din 2440 1 1/4 C/Costura 6M</v>
          </cell>
          <cell r="D2636" t="str">
            <v>M</v>
          </cell>
          <cell r="E2636">
            <v>0</v>
          </cell>
          <cell r="F2636">
            <v>0</v>
          </cell>
        </row>
        <row r="2637">
          <cell r="B2637">
            <v>1002656</v>
          </cell>
          <cell r="C2637" t="str">
            <v>Tubo Din 2440 1 C/Costura  6M</v>
          </cell>
          <cell r="D2637" t="str">
            <v>M</v>
          </cell>
          <cell r="E2637">
            <v>0</v>
          </cell>
          <cell r="F2637">
            <v>0</v>
          </cell>
        </row>
        <row r="2638">
          <cell r="B2638">
            <v>1002657</v>
          </cell>
          <cell r="C2638" t="str">
            <v>Tubo Din 2440 1/2 C/Costura  6M</v>
          </cell>
          <cell r="D2638" t="str">
            <v>M</v>
          </cell>
          <cell r="E2638">
            <v>0</v>
          </cell>
          <cell r="F2638">
            <v>0</v>
          </cell>
        </row>
        <row r="2639">
          <cell r="B2639">
            <v>1002658</v>
          </cell>
          <cell r="C2639" t="str">
            <v>Tubo Din 2440 2 1/2 C/Costura  6M</v>
          </cell>
          <cell r="D2639" t="str">
            <v>M</v>
          </cell>
          <cell r="E2639">
            <v>0</v>
          </cell>
          <cell r="F2639">
            <v>0</v>
          </cell>
        </row>
        <row r="2640">
          <cell r="B2640">
            <v>1002659</v>
          </cell>
          <cell r="C2640" t="str">
            <v>Tubo Din 2440 2 C/Costura  6M</v>
          </cell>
          <cell r="D2640" t="str">
            <v>M</v>
          </cell>
          <cell r="E2640">
            <v>0</v>
          </cell>
          <cell r="F2640">
            <v>0</v>
          </cell>
        </row>
        <row r="2641">
          <cell r="B2641">
            <v>1002660</v>
          </cell>
          <cell r="C2641" t="str">
            <v>Tubo Din 2440 3 C/Costura  6M</v>
          </cell>
          <cell r="D2641" t="str">
            <v>M</v>
          </cell>
          <cell r="E2641">
            <v>0</v>
          </cell>
          <cell r="F2641">
            <v>0</v>
          </cell>
        </row>
        <row r="2642">
          <cell r="B2642">
            <v>1002661</v>
          </cell>
          <cell r="C2642" t="str">
            <v>Tubo Din 2440 3/4 C/Costura  6M</v>
          </cell>
          <cell r="D2642" t="str">
            <v>M</v>
          </cell>
          <cell r="E2642">
            <v>0</v>
          </cell>
          <cell r="F2642">
            <v>0</v>
          </cell>
        </row>
        <row r="2643">
          <cell r="B2643">
            <v>1002662</v>
          </cell>
          <cell r="C2643" t="str">
            <v>Tubo Din 2440 4 C/Costura  6M</v>
          </cell>
          <cell r="D2643" t="str">
            <v>M</v>
          </cell>
          <cell r="E2643">
            <v>0</v>
          </cell>
          <cell r="F2643">
            <v>0</v>
          </cell>
        </row>
        <row r="2644">
          <cell r="B2644">
            <v>1002663</v>
          </cell>
          <cell r="C2644" t="str">
            <v>Tubo Din 2440 5 C/Costura  6M</v>
          </cell>
          <cell r="D2644" t="str">
            <v>M</v>
          </cell>
          <cell r="E2644">
            <v>0</v>
          </cell>
          <cell r="F2644">
            <v>0</v>
          </cell>
        </row>
        <row r="2645">
          <cell r="B2645">
            <v>1002664</v>
          </cell>
          <cell r="C2645" t="str">
            <v>Tubo Din 2440 6 C/Costura  6M</v>
          </cell>
          <cell r="D2645" t="str">
            <v>M</v>
          </cell>
          <cell r="E2645">
            <v>0</v>
          </cell>
          <cell r="F2645">
            <v>0</v>
          </cell>
        </row>
        <row r="2646">
          <cell r="B2646">
            <v>1002665</v>
          </cell>
          <cell r="C2646" t="str">
            <v>Tubo Dreno 100Mm Kananet 100M</v>
          </cell>
          <cell r="D2646" t="str">
            <v>M</v>
          </cell>
          <cell r="E2646">
            <v>0</v>
          </cell>
          <cell r="F2646">
            <v>0</v>
          </cell>
        </row>
        <row r="2647">
          <cell r="B2647">
            <v>1002666</v>
          </cell>
          <cell r="C2647" t="str">
            <v>Tubo Dreno 170Mm Kananet 170Mm</v>
          </cell>
          <cell r="D2647" t="str">
            <v>M</v>
          </cell>
          <cell r="E2647">
            <v>0</v>
          </cell>
          <cell r="F2647">
            <v>0</v>
          </cell>
        </row>
        <row r="2648">
          <cell r="B2648">
            <v>1002667</v>
          </cell>
          <cell r="C2648" t="str">
            <v>Tubo Dreno 230Mm Kananet 230Mm</v>
          </cell>
          <cell r="D2648" t="str">
            <v>M</v>
          </cell>
          <cell r="E2648">
            <v>0</v>
          </cell>
          <cell r="F2648">
            <v>0</v>
          </cell>
        </row>
        <row r="2649">
          <cell r="B2649">
            <v>1002668</v>
          </cell>
          <cell r="C2649" t="str">
            <v>Tubo Dreno 65Mm Kananet 65Mm</v>
          </cell>
          <cell r="D2649" t="str">
            <v>M</v>
          </cell>
          <cell r="E2649">
            <v>0</v>
          </cell>
          <cell r="F2649">
            <v>0</v>
          </cell>
        </row>
        <row r="2650">
          <cell r="B2650">
            <v>1002669</v>
          </cell>
          <cell r="C2650" t="str">
            <v>Tubo Dreno 80Mm Kananet 80Mm</v>
          </cell>
          <cell r="D2650" t="str">
            <v>M</v>
          </cell>
          <cell r="E2650">
            <v>0</v>
          </cell>
          <cell r="F2650">
            <v>0</v>
          </cell>
        </row>
        <row r="2651">
          <cell r="B2651">
            <v>1002670</v>
          </cell>
          <cell r="C2651" t="str">
            <v>Tubo Pvc Esgoto 100Mm  6M</v>
          </cell>
          <cell r="D2651" t="str">
            <v>M</v>
          </cell>
          <cell r="E2651">
            <v>0</v>
          </cell>
          <cell r="F2651">
            <v>0</v>
          </cell>
        </row>
        <row r="2652">
          <cell r="B2652">
            <v>1002671</v>
          </cell>
          <cell r="C2652" t="str">
            <v>Mat. Bloq-Tubo Esgoto Pvc 100Mm Br 6M</v>
          </cell>
          <cell r="D2652" t="str">
            <v>M</v>
          </cell>
          <cell r="E2652">
            <v>0</v>
          </cell>
          <cell r="F2652">
            <v>0</v>
          </cell>
        </row>
        <row r="2653">
          <cell r="B2653">
            <v>1002672</v>
          </cell>
          <cell r="C2653" t="str">
            <v>Tubo Pvc Esgoto 150Mm  6M</v>
          </cell>
          <cell r="D2653" t="str">
            <v>M</v>
          </cell>
          <cell r="E2653">
            <v>0</v>
          </cell>
          <cell r="F2653">
            <v>0</v>
          </cell>
        </row>
        <row r="2654">
          <cell r="B2654">
            <v>1002673</v>
          </cell>
          <cell r="C2654" t="str">
            <v>Tubo Pvc Esgoto Marrom  Dn200  6M</v>
          </cell>
          <cell r="D2654" t="str">
            <v>M</v>
          </cell>
          <cell r="E2654">
            <v>0</v>
          </cell>
          <cell r="F2654">
            <v>0</v>
          </cell>
        </row>
        <row r="2655">
          <cell r="B2655">
            <v>1002674</v>
          </cell>
          <cell r="C2655" t="str">
            <v>Tubo Pvc Esgoto Marrom  Dn250  6M</v>
          </cell>
          <cell r="D2655" t="str">
            <v>M</v>
          </cell>
          <cell r="E2655">
            <v>0</v>
          </cell>
          <cell r="F2655">
            <v>0</v>
          </cell>
        </row>
        <row r="2656">
          <cell r="B2656">
            <v>1002675</v>
          </cell>
          <cell r="C2656" t="str">
            <v>Tubo Pvc Esgoto Marrom  Dn300  6M</v>
          </cell>
          <cell r="D2656" t="str">
            <v>M</v>
          </cell>
          <cell r="E2656">
            <v>0</v>
          </cell>
          <cell r="F2656">
            <v>0</v>
          </cell>
        </row>
        <row r="2657">
          <cell r="B2657">
            <v>1002676</v>
          </cell>
          <cell r="C2657" t="str">
            <v>Tubo Pvc Infra Jei 400Mm  6M</v>
          </cell>
          <cell r="D2657" t="str">
            <v>M</v>
          </cell>
          <cell r="E2657">
            <v>0</v>
          </cell>
          <cell r="F2657">
            <v>0</v>
          </cell>
        </row>
        <row r="2658">
          <cell r="B2658">
            <v>1002677</v>
          </cell>
          <cell r="C2658" t="str">
            <v>Tubo Pvc Esgoto 40Mm  6M</v>
          </cell>
          <cell r="D2658" t="str">
            <v>M</v>
          </cell>
          <cell r="E2658">
            <v>0</v>
          </cell>
          <cell r="F2658">
            <v>0</v>
          </cell>
        </row>
        <row r="2659">
          <cell r="B2659">
            <v>1002678</v>
          </cell>
          <cell r="C2659" t="str">
            <v>Tubo Pvc Esgoto 50Mm  6M</v>
          </cell>
          <cell r="D2659" t="str">
            <v>M</v>
          </cell>
          <cell r="E2659">
            <v>0</v>
          </cell>
          <cell r="F2659">
            <v>0</v>
          </cell>
        </row>
        <row r="2660">
          <cell r="B2660">
            <v>1002679</v>
          </cell>
          <cell r="C2660" t="str">
            <v>Tubo Pvc Esgoto 75Mm  6M</v>
          </cell>
          <cell r="D2660" t="str">
            <v>M</v>
          </cell>
          <cell r="E2660">
            <v>0</v>
          </cell>
          <cell r="F2660">
            <v>0</v>
          </cell>
        </row>
        <row r="2661">
          <cell r="B2661">
            <v>1002680</v>
          </cell>
          <cell r="C2661" t="str">
            <v>Mat.Bloq-Tubo Esgoto Pvc 75Mm Br 6M</v>
          </cell>
          <cell r="D2661" t="str">
            <v>M</v>
          </cell>
          <cell r="E2661">
            <v>0</v>
          </cell>
          <cell r="F2661">
            <v>0</v>
          </cell>
        </row>
        <row r="2662">
          <cell r="B2662">
            <v>1002681</v>
          </cell>
          <cell r="C2662" t="str">
            <v>Tubo Recalq Pvc Esg Rig 100Mm 1Mpa  6M</v>
          </cell>
          <cell r="D2662" t="str">
            <v>M</v>
          </cell>
          <cell r="E2662">
            <v>0</v>
          </cell>
          <cell r="F2662">
            <v>0</v>
          </cell>
        </row>
        <row r="2663">
          <cell r="B2663">
            <v>1002682</v>
          </cell>
          <cell r="C2663" t="str">
            <v>Mat. Bloq-Tubo Esgoto Pvc Rig100Mm0,7</v>
          </cell>
          <cell r="D2663" t="str">
            <v>M</v>
          </cell>
          <cell r="E2663">
            <v>9.5</v>
          </cell>
          <cell r="F2663">
            <v>0</v>
          </cell>
        </row>
        <row r="2664">
          <cell r="B2664">
            <v>1002683</v>
          </cell>
          <cell r="C2664" t="str">
            <v>Mat. Bloq-Tubo Esgoto Pvc Rig125Mm</v>
          </cell>
          <cell r="D2664" t="str">
            <v>M</v>
          </cell>
          <cell r="E2664">
            <v>0</v>
          </cell>
          <cell r="F2664">
            <v>0</v>
          </cell>
        </row>
        <row r="2665">
          <cell r="B2665">
            <v>3000288</v>
          </cell>
          <cell r="C2665" t="str">
            <v>Escavação Mecânica Med.Corte</v>
          </cell>
          <cell r="D2665" t="str">
            <v>M3</v>
          </cell>
          <cell r="E2665">
            <v>4.5</v>
          </cell>
          <cell r="F2665">
            <v>17396.86</v>
          </cell>
        </row>
        <row r="2666">
          <cell r="B2666">
            <v>1002685</v>
          </cell>
          <cell r="C2666" t="str">
            <v>Tubo Pvc Esgoto 150Mm  6M</v>
          </cell>
          <cell r="D2666" t="str">
            <v>M</v>
          </cell>
          <cell r="E2666">
            <v>0</v>
          </cell>
          <cell r="F2666">
            <v>0</v>
          </cell>
        </row>
        <row r="2667">
          <cell r="B2667">
            <v>1002686</v>
          </cell>
          <cell r="C2667" t="str">
            <v>Tubo Recalq Pvc Esg Rig 150Mm 1Mpa  6M</v>
          </cell>
          <cell r="D2667" t="str">
            <v>M</v>
          </cell>
          <cell r="E2667">
            <v>0</v>
          </cell>
          <cell r="F2667">
            <v>0</v>
          </cell>
        </row>
        <row r="2668">
          <cell r="B2668">
            <v>1002687</v>
          </cell>
          <cell r="C2668" t="str">
            <v>Tubo Pvc Esgoto 200Mm  6M</v>
          </cell>
          <cell r="D2668" t="str">
            <v>M</v>
          </cell>
          <cell r="E2668">
            <v>35</v>
          </cell>
          <cell r="F2668">
            <v>735</v>
          </cell>
        </row>
        <row r="2669">
          <cell r="B2669">
            <v>1002688</v>
          </cell>
          <cell r="C2669" t="str">
            <v>Tubo Recalq Pvc Esg Rig 200Mm 1Mpa  6M</v>
          </cell>
          <cell r="D2669" t="str">
            <v>M</v>
          </cell>
          <cell r="E2669">
            <v>0</v>
          </cell>
          <cell r="F2669">
            <v>0</v>
          </cell>
        </row>
        <row r="2670">
          <cell r="B2670">
            <v>1002689</v>
          </cell>
          <cell r="C2670" t="str">
            <v>Tubo Pvc Infra Jei 250Mm  6M</v>
          </cell>
          <cell r="D2670" t="str">
            <v>M</v>
          </cell>
          <cell r="E2670">
            <v>80.06</v>
          </cell>
          <cell r="F2670">
            <v>0</v>
          </cell>
        </row>
        <row r="2671">
          <cell r="B2671">
            <v>1002690</v>
          </cell>
          <cell r="C2671" t="str">
            <v>Tubo Recalq Pvc Esg Rig 250Mm 1Mpa  6M</v>
          </cell>
          <cell r="D2671" t="str">
            <v>M</v>
          </cell>
          <cell r="E2671">
            <v>0</v>
          </cell>
          <cell r="F2671">
            <v>0</v>
          </cell>
        </row>
        <row r="2672">
          <cell r="B2672">
            <v>1002691</v>
          </cell>
          <cell r="C2672" t="str">
            <v>Tubo Pvc Infra Jei 300Mm  6M</v>
          </cell>
          <cell r="D2672" t="str">
            <v>M</v>
          </cell>
          <cell r="E2672">
            <v>107.95</v>
          </cell>
          <cell r="F2672">
            <v>0</v>
          </cell>
        </row>
        <row r="2673">
          <cell r="B2673">
            <v>1002692</v>
          </cell>
          <cell r="C2673" t="str">
            <v>Tubo Rec Pvc Esg Rig 300Mm Jei 1Mpa  6M</v>
          </cell>
          <cell r="D2673" t="str">
            <v>M</v>
          </cell>
          <cell r="E2673">
            <v>0</v>
          </cell>
          <cell r="F2673">
            <v>0</v>
          </cell>
        </row>
        <row r="2674">
          <cell r="B2674">
            <v>1002693</v>
          </cell>
          <cell r="C2674" t="str">
            <v>Mat. Bloq-Tubo Esg Pvc Rig400Mm</v>
          </cell>
          <cell r="D2674" t="str">
            <v>M</v>
          </cell>
          <cell r="E2674">
            <v>0</v>
          </cell>
          <cell r="F2674">
            <v>0</v>
          </cell>
        </row>
        <row r="2675">
          <cell r="B2675">
            <v>1002694</v>
          </cell>
          <cell r="C2675" t="str">
            <v>Tubo Recalq Pvc Esg Rig 400Mm 1Mpa  6M</v>
          </cell>
          <cell r="D2675" t="str">
            <v>M</v>
          </cell>
          <cell r="E2675">
            <v>0</v>
          </cell>
          <cell r="F2675">
            <v>0</v>
          </cell>
        </row>
        <row r="2676">
          <cell r="B2676">
            <v>1002695</v>
          </cell>
          <cell r="C2676" t="str">
            <v>Tubo Recalq Pvc Esg Rig 500Mm 1Mpa  6M</v>
          </cell>
          <cell r="D2676" t="str">
            <v>M</v>
          </cell>
          <cell r="E2676">
            <v>0</v>
          </cell>
          <cell r="F2676">
            <v>0</v>
          </cell>
        </row>
        <row r="2677">
          <cell r="B2677">
            <v>1002696</v>
          </cell>
          <cell r="C2677" t="str">
            <v>Tubo Ferro Fund.100Mm Soldável 8,3Mpa</v>
          </cell>
          <cell r="D2677" t="str">
            <v>M</v>
          </cell>
          <cell r="E2677">
            <v>0</v>
          </cell>
          <cell r="F2677">
            <v>0</v>
          </cell>
        </row>
        <row r="2678">
          <cell r="B2678">
            <v>1002697</v>
          </cell>
          <cell r="C2678" t="str">
            <v>Tubo Ferro Fund.150Mm Soldável 7,7Mpa</v>
          </cell>
          <cell r="D2678" t="str">
            <v>M</v>
          </cell>
          <cell r="E2678">
            <v>0</v>
          </cell>
          <cell r="F2678">
            <v>0</v>
          </cell>
        </row>
        <row r="2679">
          <cell r="B2679">
            <v>1002698</v>
          </cell>
          <cell r="C2679" t="str">
            <v>Tubo Ferro Fund.200Mm Soldável 6,3Mpa</v>
          </cell>
          <cell r="D2679" t="str">
            <v>M</v>
          </cell>
          <cell r="E2679">
            <v>0</v>
          </cell>
          <cell r="F2679">
            <v>0</v>
          </cell>
        </row>
        <row r="2680">
          <cell r="B2680">
            <v>1002699</v>
          </cell>
          <cell r="C2680" t="str">
            <v>Tubo Ferro Fund.250Mm Soldável 5,2Mpa</v>
          </cell>
          <cell r="D2680" t="str">
            <v>M</v>
          </cell>
          <cell r="E2680">
            <v>0</v>
          </cell>
          <cell r="F2680">
            <v>0</v>
          </cell>
        </row>
        <row r="2681">
          <cell r="B2681">
            <v>1002700</v>
          </cell>
          <cell r="C2681" t="str">
            <v>Tubo Ferro Fund.300Mm Soldável 4,6Mpa</v>
          </cell>
          <cell r="D2681" t="str">
            <v>M</v>
          </cell>
          <cell r="E2681">
            <v>0</v>
          </cell>
          <cell r="F2681">
            <v>0</v>
          </cell>
        </row>
        <row r="2682">
          <cell r="B2682">
            <v>1002701</v>
          </cell>
          <cell r="C2682" t="str">
            <v>Tubo Lig.1 1/2"X25Cm Tbma25Ca-Clodal</v>
          </cell>
          <cell r="D2682" t="str">
            <v>M</v>
          </cell>
          <cell r="E2682">
            <v>0</v>
          </cell>
          <cell r="F2682">
            <v>0</v>
          </cell>
        </row>
        <row r="2683">
          <cell r="B2683">
            <v>1002702</v>
          </cell>
          <cell r="C2683" t="str">
            <v>Tubo Lig.1 1/2"X25Cm Vll412Cwu-Esteves</v>
          </cell>
          <cell r="D2683" t="str">
            <v>M</v>
          </cell>
          <cell r="E2683">
            <v>0</v>
          </cell>
          <cell r="F2683">
            <v>0</v>
          </cell>
        </row>
        <row r="2684">
          <cell r="B2684">
            <v>1002703</v>
          </cell>
          <cell r="C2684" t="str">
            <v>Tubo Lig.1 1/2"X25Cm Vll418Cwu-Esteves</v>
          </cell>
          <cell r="D2684" t="str">
            <v>M</v>
          </cell>
          <cell r="E2684">
            <v>0</v>
          </cell>
          <cell r="F2684">
            <v>0</v>
          </cell>
        </row>
        <row r="2685">
          <cell r="B2685">
            <v>1002704</v>
          </cell>
          <cell r="C2685" t="str">
            <v>Tubo Lig.1 1/2"X30Cm Vll417Cwu-Esteves</v>
          </cell>
          <cell r="D2685" t="str">
            <v>M</v>
          </cell>
          <cell r="E2685">
            <v>0</v>
          </cell>
          <cell r="F2685">
            <v>0</v>
          </cell>
        </row>
        <row r="2686">
          <cell r="B2686">
            <v>1002705</v>
          </cell>
          <cell r="C2686" t="str">
            <v>Tubo Lig.1 1/4"X12Cm Vte118Cwg-Esteves</v>
          </cell>
          <cell r="D2686" t="str">
            <v>M</v>
          </cell>
          <cell r="E2686">
            <v>0</v>
          </cell>
          <cell r="F2686">
            <v>0</v>
          </cell>
        </row>
        <row r="2687">
          <cell r="B2687">
            <v>1002706</v>
          </cell>
          <cell r="C2687" t="str">
            <v>Tubo Lig.1 1/4"X20Cm Vte219Cwg-Esteves</v>
          </cell>
          <cell r="D2687" t="str">
            <v>M</v>
          </cell>
          <cell r="E2687">
            <v>0</v>
          </cell>
          <cell r="F2687">
            <v>0</v>
          </cell>
        </row>
        <row r="2688">
          <cell r="B2688">
            <v>1002707</v>
          </cell>
          <cell r="C2688" t="str">
            <v>Tubo Lig.1 1/4"X30Cm Vte221Cwg-Esteves</v>
          </cell>
          <cell r="D2688" t="str">
            <v>M</v>
          </cell>
          <cell r="E2688">
            <v>0</v>
          </cell>
          <cell r="F2688">
            <v>0</v>
          </cell>
        </row>
        <row r="2689">
          <cell r="B2689">
            <v>1002708</v>
          </cell>
          <cell r="C2689" t="str">
            <v>Tubo Lig.7/8"X12Cm Vte206Cwu-Esteves</v>
          </cell>
          <cell r="D2689" t="str">
            <v>M</v>
          </cell>
          <cell r="E2689">
            <v>0</v>
          </cell>
          <cell r="F2689">
            <v>0</v>
          </cell>
        </row>
        <row r="2690">
          <cell r="B2690">
            <v>1002709</v>
          </cell>
          <cell r="C2690" t="str">
            <v>Tubo Lig.7/8"X20Cm Vte207Cwu-Esteves</v>
          </cell>
          <cell r="D2690" t="str">
            <v>M</v>
          </cell>
          <cell r="E2690">
            <v>0</v>
          </cell>
          <cell r="F2690">
            <v>0</v>
          </cell>
        </row>
        <row r="2691">
          <cell r="B2691">
            <v>1002710</v>
          </cell>
          <cell r="C2691" t="str">
            <v>Tubo Lig.7/8"X30Cm Vte209Cwu-Esteves</v>
          </cell>
          <cell r="D2691" t="str">
            <v>M</v>
          </cell>
          <cell r="E2691">
            <v>0</v>
          </cell>
          <cell r="F2691">
            <v>0</v>
          </cell>
        </row>
        <row r="2692">
          <cell r="B2692">
            <v>1002711</v>
          </cell>
          <cell r="C2692" t="str">
            <v>Tubo Lig.7/8"X30Cm Vte533Wwg-Esteves</v>
          </cell>
          <cell r="D2692" t="str">
            <v>M</v>
          </cell>
          <cell r="E2692">
            <v>0</v>
          </cell>
          <cell r="F2692">
            <v>0</v>
          </cell>
        </row>
        <row r="2693">
          <cell r="B2693">
            <v>1002712</v>
          </cell>
          <cell r="C2693" t="str">
            <v>Tubo Lig.7/8-1 1/2" Vlp400Wwg-Esteves</v>
          </cell>
          <cell r="D2693" t="str">
            <v>M</v>
          </cell>
          <cell r="E2693">
            <v>0</v>
          </cell>
          <cell r="F2693">
            <v>0</v>
          </cell>
        </row>
        <row r="2694">
          <cell r="B2694">
            <v>1002713</v>
          </cell>
          <cell r="C2694" t="str">
            <v>Tubo P/Fôrma Papelão 300Mmx3,5M</v>
          </cell>
          <cell r="D2694" t="str">
            <v>M</v>
          </cell>
          <cell r="E2694">
            <v>0</v>
          </cell>
          <cell r="F2694">
            <v>0</v>
          </cell>
        </row>
        <row r="2695">
          <cell r="B2695">
            <v>1002714</v>
          </cell>
          <cell r="C2695" t="str">
            <v>Tubo P/Sifão 1 1/2"X18Cm</v>
          </cell>
          <cell r="D2695" t="str">
            <v>UN</v>
          </cell>
          <cell r="E2695">
            <v>0</v>
          </cell>
          <cell r="F2695">
            <v>0</v>
          </cell>
        </row>
        <row r="2696">
          <cell r="B2696">
            <v>1002715</v>
          </cell>
          <cell r="C2696" t="str">
            <v>Tubo P/Sifão 1 1/2"X30Cm</v>
          </cell>
          <cell r="D2696" t="str">
            <v>UN</v>
          </cell>
          <cell r="E2696">
            <v>0</v>
          </cell>
          <cell r="F2696">
            <v>0</v>
          </cell>
        </row>
        <row r="2697">
          <cell r="B2697">
            <v>1002716</v>
          </cell>
          <cell r="C2697" t="str">
            <v>Tubo P/Sifão 1 1/2"X40Cm</v>
          </cell>
          <cell r="D2697" t="str">
            <v>UN</v>
          </cell>
          <cell r="E2697">
            <v>0</v>
          </cell>
          <cell r="F2697">
            <v>0</v>
          </cell>
        </row>
        <row r="2698">
          <cell r="B2698">
            <v>1002717</v>
          </cell>
          <cell r="C2698" t="str">
            <v>Tubo P/Sifão 1/2"X30Cm Vts250Cwu-Esteves</v>
          </cell>
          <cell r="D2698" t="str">
            <v>UN</v>
          </cell>
          <cell r="E2698">
            <v>0</v>
          </cell>
          <cell r="F2698">
            <v>0</v>
          </cell>
        </row>
        <row r="2699">
          <cell r="B2699">
            <v>1002718</v>
          </cell>
          <cell r="C2699" t="str">
            <v>Tubo P/Sifão 2"X18Cm</v>
          </cell>
          <cell r="D2699" t="str">
            <v>UN</v>
          </cell>
          <cell r="E2699">
            <v>0</v>
          </cell>
          <cell r="F2699">
            <v>0</v>
          </cell>
        </row>
        <row r="2700">
          <cell r="B2700">
            <v>1002719</v>
          </cell>
          <cell r="C2700" t="str">
            <v>Tubo P/Sifão 2"X20Cm Vts257Cwg-Esteves</v>
          </cell>
          <cell r="D2700" t="str">
            <v>UN</v>
          </cell>
          <cell r="E2700">
            <v>0</v>
          </cell>
          <cell r="F2700">
            <v>0</v>
          </cell>
        </row>
        <row r="2701">
          <cell r="B2701">
            <v>1002720</v>
          </cell>
          <cell r="C2701" t="str">
            <v>Tubo P/Sifão 2"X30Cm Vts259Cwu-Esteves</v>
          </cell>
          <cell r="D2701" t="str">
            <v>UN</v>
          </cell>
          <cell r="E2701">
            <v>0</v>
          </cell>
          <cell r="F2701">
            <v>0</v>
          </cell>
        </row>
        <row r="2702">
          <cell r="B2702">
            <v>1002721</v>
          </cell>
          <cell r="C2702" t="str">
            <v>Tubo P/Sifão 2"X40Cm Tbm240Cp-Clodal</v>
          </cell>
          <cell r="D2702" t="str">
            <v>UN</v>
          </cell>
          <cell r="E2702">
            <v>0</v>
          </cell>
          <cell r="F2702">
            <v>0</v>
          </cell>
        </row>
        <row r="2703">
          <cell r="B2703">
            <v>1002722</v>
          </cell>
          <cell r="C2703" t="str">
            <v>Tubo P/Sifão 2"X40Cm Vts261Cwu-Esteves</v>
          </cell>
          <cell r="D2703" t="str">
            <v>UN</v>
          </cell>
          <cell r="E2703">
            <v>0</v>
          </cell>
          <cell r="F2703">
            <v>0</v>
          </cell>
        </row>
        <row r="2704">
          <cell r="B2704">
            <v>1002723</v>
          </cell>
          <cell r="C2704" t="str">
            <v>Tubo Pead Pe80 40Mm S/Junta Elástica Pn6</v>
          </cell>
          <cell r="D2704" t="str">
            <v>M</v>
          </cell>
          <cell r="E2704">
            <v>0</v>
          </cell>
          <cell r="F2704">
            <v>0</v>
          </cell>
        </row>
        <row r="2705">
          <cell r="B2705">
            <v>1002724</v>
          </cell>
          <cell r="C2705" t="str">
            <v>Tubo Pead Pe80 50Mm S/Junta Elástica Pn6</v>
          </cell>
          <cell r="D2705" t="str">
            <v>M</v>
          </cell>
          <cell r="E2705">
            <v>0</v>
          </cell>
          <cell r="F2705">
            <v>0</v>
          </cell>
        </row>
        <row r="2706">
          <cell r="B2706">
            <v>1002725</v>
          </cell>
          <cell r="C2706" t="str">
            <v>Tubo Pead Pe80 63Mm S/Junta Elástica Pn6</v>
          </cell>
          <cell r="D2706" t="str">
            <v>M</v>
          </cell>
          <cell r="E2706">
            <v>61.4</v>
          </cell>
          <cell r="F2706">
            <v>0</v>
          </cell>
        </row>
        <row r="2707">
          <cell r="B2707">
            <v>1002726</v>
          </cell>
          <cell r="C2707" t="str">
            <v>Tubo Pead Pe80 75Mm S/Junta Elástica Pn6</v>
          </cell>
          <cell r="D2707" t="str">
            <v>M</v>
          </cell>
          <cell r="E2707">
            <v>0</v>
          </cell>
          <cell r="F2707">
            <v>0</v>
          </cell>
        </row>
        <row r="2708">
          <cell r="B2708">
            <v>1002727</v>
          </cell>
          <cell r="C2708" t="str">
            <v>Tubo Pvc 12 Jei Pba 100</v>
          </cell>
          <cell r="D2708" t="str">
            <v>M</v>
          </cell>
          <cell r="E2708">
            <v>0</v>
          </cell>
          <cell r="F2708">
            <v>0</v>
          </cell>
        </row>
        <row r="2709">
          <cell r="B2709">
            <v>1002728</v>
          </cell>
          <cell r="C2709" t="str">
            <v>Tubo Pvc 12 Jei Pba 150</v>
          </cell>
          <cell r="D2709" t="str">
            <v>M</v>
          </cell>
          <cell r="E2709">
            <v>0</v>
          </cell>
          <cell r="F2709">
            <v>0</v>
          </cell>
        </row>
        <row r="2710">
          <cell r="B2710">
            <v>1002729</v>
          </cell>
          <cell r="C2710" t="str">
            <v>Tubo Pvc 12 Jei Pba 250</v>
          </cell>
          <cell r="D2710" t="str">
            <v>M</v>
          </cell>
          <cell r="E2710">
            <v>0</v>
          </cell>
          <cell r="F2710">
            <v>0</v>
          </cell>
        </row>
        <row r="2711">
          <cell r="B2711">
            <v>1002730</v>
          </cell>
          <cell r="C2711" t="str">
            <v>Tubo Pvc 12 Jei Pba 50</v>
          </cell>
          <cell r="D2711" t="str">
            <v>M</v>
          </cell>
          <cell r="E2711">
            <v>0</v>
          </cell>
          <cell r="F2711">
            <v>0</v>
          </cell>
        </row>
        <row r="2712">
          <cell r="B2712">
            <v>1002731</v>
          </cell>
          <cell r="C2712" t="str">
            <v>Tubo Pvc 12 Jei Pba 50 10.22.061.0</v>
          </cell>
          <cell r="D2712" t="str">
            <v>M</v>
          </cell>
          <cell r="E2712">
            <v>0</v>
          </cell>
          <cell r="F2712">
            <v>0</v>
          </cell>
        </row>
        <row r="2713">
          <cell r="B2713">
            <v>1002732</v>
          </cell>
          <cell r="C2713" t="str">
            <v>Tubo Pvc 15 Jei Pba 100</v>
          </cell>
          <cell r="D2713" t="str">
            <v>M</v>
          </cell>
          <cell r="E2713">
            <v>0</v>
          </cell>
          <cell r="F2713">
            <v>0</v>
          </cell>
        </row>
        <row r="2714">
          <cell r="B2714">
            <v>1002733</v>
          </cell>
          <cell r="C2714" t="str">
            <v>Tubo Pvc 15 Jei Pba 150</v>
          </cell>
          <cell r="D2714" t="str">
            <v>M</v>
          </cell>
          <cell r="E2714">
            <v>0</v>
          </cell>
          <cell r="F2714">
            <v>0</v>
          </cell>
        </row>
        <row r="2715">
          <cell r="B2715">
            <v>1002734</v>
          </cell>
          <cell r="C2715" t="str">
            <v>Tubo Pvc 15 Jei Pba 200</v>
          </cell>
          <cell r="D2715" t="str">
            <v>M</v>
          </cell>
          <cell r="E2715">
            <v>0</v>
          </cell>
          <cell r="F2715">
            <v>0</v>
          </cell>
        </row>
        <row r="2716">
          <cell r="B2716">
            <v>1002735</v>
          </cell>
          <cell r="C2716" t="str">
            <v>Tubo Pvc 15 Jei Pba 250</v>
          </cell>
          <cell r="D2716" t="str">
            <v>M</v>
          </cell>
          <cell r="E2716">
            <v>0</v>
          </cell>
          <cell r="F2716">
            <v>0</v>
          </cell>
        </row>
        <row r="2717">
          <cell r="B2717">
            <v>1002736</v>
          </cell>
          <cell r="C2717" t="str">
            <v>Tubo Pvc 15 Jei Pba 50</v>
          </cell>
          <cell r="D2717" t="str">
            <v>M</v>
          </cell>
          <cell r="E2717">
            <v>0</v>
          </cell>
          <cell r="F2717">
            <v>0</v>
          </cell>
        </row>
        <row r="2718">
          <cell r="B2718">
            <v>1002737</v>
          </cell>
          <cell r="C2718" t="str">
            <v>Tubo Pvc 15 Jei Pba 75</v>
          </cell>
          <cell r="D2718" t="str">
            <v>M</v>
          </cell>
          <cell r="E2718">
            <v>0</v>
          </cell>
          <cell r="F2718">
            <v>0</v>
          </cell>
        </row>
        <row r="2719">
          <cell r="B2719">
            <v>1002738</v>
          </cell>
          <cell r="C2719" t="str">
            <v>Tubo Pvc 20 Je Pba 60</v>
          </cell>
          <cell r="D2719" t="str">
            <v>M</v>
          </cell>
          <cell r="E2719">
            <v>0</v>
          </cell>
          <cell r="F2719">
            <v>0</v>
          </cell>
        </row>
        <row r="2720">
          <cell r="B2720">
            <v>1002739</v>
          </cell>
          <cell r="C2720" t="str">
            <v>Tubo Pvc 20 Jei Pba 100</v>
          </cell>
          <cell r="D2720" t="str">
            <v>M</v>
          </cell>
          <cell r="E2720">
            <v>0</v>
          </cell>
          <cell r="F2720">
            <v>0</v>
          </cell>
        </row>
        <row r="2721">
          <cell r="B2721">
            <v>1002740</v>
          </cell>
          <cell r="C2721" t="str">
            <v>Tubo Pvc 20 Jei Pba 150</v>
          </cell>
          <cell r="D2721" t="str">
            <v>M</v>
          </cell>
          <cell r="E2721">
            <v>0</v>
          </cell>
          <cell r="F2721">
            <v>0</v>
          </cell>
        </row>
        <row r="2722">
          <cell r="B2722">
            <v>1002741</v>
          </cell>
          <cell r="C2722" t="str">
            <v>Tubo Pvc 20 Jei Pba 200</v>
          </cell>
          <cell r="D2722" t="str">
            <v>M</v>
          </cell>
          <cell r="E2722">
            <v>0</v>
          </cell>
          <cell r="F2722">
            <v>0</v>
          </cell>
        </row>
        <row r="2723">
          <cell r="B2723">
            <v>1002742</v>
          </cell>
          <cell r="C2723" t="str">
            <v>Tubo Pvc 20 Jei Pba 250</v>
          </cell>
          <cell r="D2723" t="str">
            <v>M</v>
          </cell>
          <cell r="E2723">
            <v>0</v>
          </cell>
          <cell r="F2723">
            <v>0</v>
          </cell>
        </row>
        <row r="2724">
          <cell r="B2724">
            <v>1002743</v>
          </cell>
          <cell r="C2724" t="str">
            <v>Tubo Pvc 20 Jei Pba 50</v>
          </cell>
          <cell r="D2724" t="str">
            <v>M</v>
          </cell>
          <cell r="E2724">
            <v>0</v>
          </cell>
          <cell r="F2724">
            <v>0</v>
          </cell>
        </row>
        <row r="2725">
          <cell r="B2725">
            <v>1002744</v>
          </cell>
          <cell r="C2725" t="str">
            <v>Tubo Pvc 20 Jei Pba 75</v>
          </cell>
          <cell r="D2725" t="str">
            <v>M</v>
          </cell>
          <cell r="E2725">
            <v>0</v>
          </cell>
          <cell r="F2725">
            <v>0</v>
          </cell>
        </row>
        <row r="2726">
          <cell r="B2726">
            <v>1002745</v>
          </cell>
          <cell r="C2726" t="str">
            <v>Mat. Bloq-Tubo Pvc Flex 1000Mm Aparaf</v>
          </cell>
          <cell r="D2726" t="str">
            <v>M</v>
          </cell>
          <cell r="E2726">
            <v>0</v>
          </cell>
          <cell r="F2726">
            <v>0</v>
          </cell>
        </row>
        <row r="2727">
          <cell r="B2727">
            <v>1002746</v>
          </cell>
          <cell r="C2727" t="str">
            <v>Mat. Bloq-Tubo Pvc Flex 1100Mm Aparaf</v>
          </cell>
          <cell r="D2727" t="str">
            <v>M</v>
          </cell>
          <cell r="E2727">
            <v>0</v>
          </cell>
          <cell r="F2727">
            <v>0</v>
          </cell>
        </row>
        <row r="2728">
          <cell r="B2728">
            <v>1002747</v>
          </cell>
          <cell r="C2728" t="str">
            <v>Mat. Bloq-Tubo Pvc Flexivel 1200 Aparaf</v>
          </cell>
          <cell r="D2728" t="str">
            <v>M</v>
          </cell>
          <cell r="E2728">
            <v>0</v>
          </cell>
          <cell r="F2728">
            <v>0</v>
          </cell>
        </row>
        <row r="2729">
          <cell r="B2729">
            <v>1002748</v>
          </cell>
          <cell r="C2729" t="str">
            <v>Mat. Bloq-Tubo Pvc Flexivel 300Mm Aparaf</v>
          </cell>
          <cell r="D2729" t="str">
            <v>M</v>
          </cell>
          <cell r="E2729">
            <v>0</v>
          </cell>
          <cell r="F2729">
            <v>0</v>
          </cell>
        </row>
        <row r="2730">
          <cell r="B2730">
            <v>1002749</v>
          </cell>
          <cell r="C2730" t="str">
            <v>Mat. Bloq-Tubo Pvc Flexivel 400Mm Aparaf</v>
          </cell>
          <cell r="D2730" t="str">
            <v>M</v>
          </cell>
          <cell r="E2730">
            <v>0</v>
          </cell>
          <cell r="F2730">
            <v>0</v>
          </cell>
        </row>
        <row r="2731">
          <cell r="B2731">
            <v>1002750</v>
          </cell>
          <cell r="C2731" t="str">
            <v>Mat. Bloq-Tubo Pvc Flexivel 500Mm Aparaf</v>
          </cell>
          <cell r="D2731" t="str">
            <v>M</v>
          </cell>
          <cell r="E2731">
            <v>0</v>
          </cell>
          <cell r="F2731">
            <v>0</v>
          </cell>
        </row>
        <row r="2732">
          <cell r="B2732">
            <v>1002751</v>
          </cell>
          <cell r="C2732" t="str">
            <v>Mat. Bloq-Tubo Pvc Flexivel 600Mm Aparaf</v>
          </cell>
          <cell r="D2732" t="str">
            <v>M</v>
          </cell>
          <cell r="E2732">
            <v>0</v>
          </cell>
          <cell r="F2732">
            <v>0</v>
          </cell>
        </row>
        <row r="2733">
          <cell r="B2733">
            <v>1002752</v>
          </cell>
          <cell r="C2733" t="str">
            <v>Mat. Bloq-Tubo Pvc Flexivel 700Mm Aparaf</v>
          </cell>
          <cell r="D2733" t="str">
            <v>M</v>
          </cell>
          <cell r="E2733">
            <v>0</v>
          </cell>
          <cell r="F2733">
            <v>0</v>
          </cell>
        </row>
        <row r="2734">
          <cell r="B2734">
            <v>1002753</v>
          </cell>
          <cell r="C2734" t="str">
            <v>Mat. Bloq-Tubo Pvc Flexivel 800Mm Aparaf</v>
          </cell>
          <cell r="D2734" t="str">
            <v>M</v>
          </cell>
          <cell r="E2734">
            <v>0</v>
          </cell>
          <cell r="F2734">
            <v>0</v>
          </cell>
        </row>
        <row r="2735">
          <cell r="B2735">
            <v>1002754</v>
          </cell>
          <cell r="C2735" t="str">
            <v>Mat. Bloq-Tubo Pvc Flexivel 900Mm Aparaf</v>
          </cell>
          <cell r="D2735" t="str">
            <v>M</v>
          </cell>
          <cell r="E2735">
            <v>0</v>
          </cell>
          <cell r="F2735">
            <v>0</v>
          </cell>
        </row>
        <row r="2736">
          <cell r="B2736">
            <v>1002755</v>
          </cell>
          <cell r="C2736" t="str">
            <v>Tubo Sifão 1 1/2"X40Cm Tbm11240Cp-Clodal</v>
          </cell>
          <cell r="D2736" t="str">
            <v>UN</v>
          </cell>
          <cell r="E2736">
            <v>0</v>
          </cell>
          <cell r="F2736">
            <v>0</v>
          </cell>
        </row>
        <row r="2737">
          <cell r="B2737">
            <v>1002756</v>
          </cell>
          <cell r="C2737" t="str">
            <v>Tubo Sifão 1 1/2"X40Cm Vts252Cwu-Esteves</v>
          </cell>
          <cell r="D2737" t="str">
            <v>UN</v>
          </cell>
          <cell r="E2737">
            <v>0</v>
          </cell>
          <cell r="F2737">
            <v>0</v>
          </cell>
        </row>
        <row r="2738">
          <cell r="B2738">
            <v>1002757</v>
          </cell>
          <cell r="C2738" t="str">
            <v>Uniao Pvc Roscavel 1 1/2'</v>
          </cell>
          <cell r="D2738" t="str">
            <v>UN</v>
          </cell>
          <cell r="E2738">
            <v>0</v>
          </cell>
          <cell r="F2738">
            <v>0</v>
          </cell>
        </row>
        <row r="2739">
          <cell r="B2739">
            <v>1002758</v>
          </cell>
          <cell r="C2739" t="str">
            <v>Uniao Pvc Roscavel 1 1/4'</v>
          </cell>
          <cell r="D2739" t="str">
            <v>UN</v>
          </cell>
          <cell r="E2739">
            <v>0</v>
          </cell>
          <cell r="F2739">
            <v>0</v>
          </cell>
        </row>
        <row r="2740">
          <cell r="B2740">
            <v>1002759</v>
          </cell>
          <cell r="C2740" t="str">
            <v>Uniao Pvc Roscavel 1/2'</v>
          </cell>
          <cell r="D2740" t="str">
            <v>UN</v>
          </cell>
          <cell r="E2740">
            <v>0</v>
          </cell>
          <cell r="F2740">
            <v>0</v>
          </cell>
        </row>
        <row r="2741">
          <cell r="B2741">
            <v>1002760</v>
          </cell>
          <cell r="C2741" t="str">
            <v>Uniao Pvc Marrom 110Mm</v>
          </cell>
          <cell r="D2741" t="str">
            <v>UN</v>
          </cell>
          <cell r="E2741">
            <v>0</v>
          </cell>
          <cell r="F2741">
            <v>0</v>
          </cell>
        </row>
        <row r="2742">
          <cell r="B2742">
            <v>1002761</v>
          </cell>
          <cell r="C2742" t="str">
            <v>Uniao Pvc Roscavel 1'</v>
          </cell>
          <cell r="D2742" t="str">
            <v>UN</v>
          </cell>
          <cell r="E2742">
            <v>0</v>
          </cell>
          <cell r="F2742">
            <v>0</v>
          </cell>
        </row>
        <row r="2743">
          <cell r="B2743">
            <v>1002762</v>
          </cell>
          <cell r="C2743" t="str">
            <v>Uniao Pvc Roscavel 2 1/2'</v>
          </cell>
          <cell r="D2743" t="str">
            <v>UN</v>
          </cell>
          <cell r="E2743">
            <v>0</v>
          </cell>
          <cell r="F2743">
            <v>0</v>
          </cell>
        </row>
        <row r="2744">
          <cell r="B2744">
            <v>1002763</v>
          </cell>
          <cell r="C2744" t="str">
            <v>Uniao Pvc Marrom 20Mm</v>
          </cell>
          <cell r="D2744" t="str">
            <v>UN</v>
          </cell>
          <cell r="E2744">
            <v>0</v>
          </cell>
          <cell r="F2744">
            <v>0</v>
          </cell>
        </row>
        <row r="2745">
          <cell r="B2745">
            <v>1002764</v>
          </cell>
          <cell r="C2745" t="str">
            <v>Uniao Pvc Marrom 25Mm</v>
          </cell>
          <cell r="D2745" t="str">
            <v>UN</v>
          </cell>
          <cell r="E2745">
            <v>0</v>
          </cell>
          <cell r="F2745">
            <v>0</v>
          </cell>
        </row>
        <row r="2746">
          <cell r="B2746">
            <v>1002765</v>
          </cell>
          <cell r="C2746" t="str">
            <v>Uniao Pvc Roscavel 2'</v>
          </cell>
          <cell r="D2746" t="str">
            <v>UN</v>
          </cell>
          <cell r="E2746">
            <v>0</v>
          </cell>
          <cell r="F2746">
            <v>0</v>
          </cell>
        </row>
        <row r="2747">
          <cell r="B2747">
            <v>1002766</v>
          </cell>
          <cell r="C2747" t="str">
            <v>Uniao Pvc Roscavel 3/4'</v>
          </cell>
          <cell r="D2747" t="str">
            <v>UN</v>
          </cell>
          <cell r="E2747">
            <v>0</v>
          </cell>
          <cell r="F2747">
            <v>0</v>
          </cell>
        </row>
        <row r="2748">
          <cell r="B2748">
            <v>1002767</v>
          </cell>
          <cell r="C2748" t="str">
            <v>Uniao Pvc Marrom 32Mm</v>
          </cell>
          <cell r="D2748" t="str">
            <v>UN</v>
          </cell>
          <cell r="E2748">
            <v>0</v>
          </cell>
          <cell r="F2748">
            <v>0</v>
          </cell>
        </row>
        <row r="2749">
          <cell r="B2749">
            <v>1002768</v>
          </cell>
          <cell r="C2749" t="str">
            <v>Uniao Pvc Roscavel 3'</v>
          </cell>
          <cell r="D2749" t="str">
            <v>UN</v>
          </cell>
          <cell r="E2749">
            <v>0</v>
          </cell>
          <cell r="F2749">
            <v>0</v>
          </cell>
        </row>
        <row r="2750">
          <cell r="B2750">
            <v>1002769</v>
          </cell>
          <cell r="C2750" t="str">
            <v>Uniao Pvc Marrom 40Mm</v>
          </cell>
          <cell r="D2750" t="str">
            <v>UN</v>
          </cell>
          <cell r="E2750">
            <v>0</v>
          </cell>
          <cell r="F2750">
            <v>0</v>
          </cell>
        </row>
        <row r="2751">
          <cell r="B2751">
            <v>1002770</v>
          </cell>
          <cell r="C2751" t="str">
            <v>Uniao Pvc Roscavel 4'</v>
          </cell>
          <cell r="D2751" t="str">
            <v>UN</v>
          </cell>
          <cell r="E2751">
            <v>0</v>
          </cell>
          <cell r="F2751">
            <v>0</v>
          </cell>
        </row>
        <row r="2752">
          <cell r="B2752">
            <v>1002771</v>
          </cell>
          <cell r="C2752" t="str">
            <v>Uniao Pvc Marrom 50Mm</v>
          </cell>
          <cell r="D2752" t="str">
            <v>UN</v>
          </cell>
          <cell r="E2752">
            <v>0</v>
          </cell>
          <cell r="F2752">
            <v>0</v>
          </cell>
        </row>
        <row r="2753">
          <cell r="B2753">
            <v>1002772</v>
          </cell>
          <cell r="C2753" t="str">
            <v>Uniao Pvc Marrom 60Mm</v>
          </cell>
          <cell r="D2753" t="str">
            <v>UN</v>
          </cell>
          <cell r="E2753">
            <v>0</v>
          </cell>
          <cell r="F2753">
            <v>0</v>
          </cell>
        </row>
        <row r="2754">
          <cell r="B2754">
            <v>1002773</v>
          </cell>
          <cell r="C2754" t="str">
            <v>Uniao Pvc Marrom 75Mm</v>
          </cell>
          <cell r="D2754" t="str">
            <v>UN</v>
          </cell>
          <cell r="E2754">
            <v>0</v>
          </cell>
          <cell r="F2754">
            <v>0</v>
          </cell>
        </row>
        <row r="2755">
          <cell r="B2755">
            <v>1002774</v>
          </cell>
          <cell r="C2755" t="str">
            <v>Uniao Pvc Marrom 85Mm</v>
          </cell>
          <cell r="D2755" t="str">
            <v>UN</v>
          </cell>
          <cell r="E2755">
            <v>0</v>
          </cell>
          <cell r="F2755">
            <v>0</v>
          </cell>
        </row>
        <row r="2756">
          <cell r="B2756">
            <v>1002775</v>
          </cell>
          <cell r="C2756" t="str">
            <v>Válv.Hidrom.Mict Pcompact-17010306-Docol</v>
          </cell>
          <cell r="D2756" t="str">
            <v>UN</v>
          </cell>
          <cell r="E2756">
            <v>0</v>
          </cell>
          <cell r="F2756">
            <v>0</v>
          </cell>
        </row>
        <row r="2757">
          <cell r="B2757">
            <v>1002776</v>
          </cell>
          <cell r="C2757" t="str">
            <v>Válv.Lav 1X2 3/8" Vvl415Wwg-Esteves</v>
          </cell>
          <cell r="D2757" t="str">
            <v>UN</v>
          </cell>
          <cell r="E2757">
            <v>0</v>
          </cell>
          <cell r="F2757">
            <v>0</v>
          </cell>
        </row>
        <row r="2758">
          <cell r="B2758">
            <v>1002777</v>
          </cell>
          <cell r="C2758" t="str">
            <v>Válv.Lav 1X2 3/8" Vvl416Wwg-Esteves</v>
          </cell>
          <cell r="D2758" t="str">
            <v>UN</v>
          </cell>
          <cell r="E2758">
            <v>0</v>
          </cell>
          <cell r="F2758">
            <v>0</v>
          </cell>
        </row>
        <row r="2759">
          <cell r="B2759">
            <v>1002778</v>
          </cell>
          <cell r="C2759" t="str">
            <v>Válv.Lav 2 3/8X1" Va1603Cca-Clodal</v>
          </cell>
          <cell r="D2759" t="str">
            <v>UN</v>
          </cell>
          <cell r="E2759">
            <v>0</v>
          </cell>
          <cell r="F2759">
            <v>0</v>
          </cell>
        </row>
        <row r="2760">
          <cell r="B2760">
            <v>1002779</v>
          </cell>
          <cell r="C2760" t="str">
            <v>Válv.Lav 2 3/8X1" Va1603Sca-Clodal</v>
          </cell>
          <cell r="D2760" t="str">
            <v>UN</v>
          </cell>
          <cell r="E2760">
            <v>0</v>
          </cell>
          <cell r="F2760">
            <v>0</v>
          </cell>
        </row>
        <row r="2761">
          <cell r="B2761">
            <v>1002780</v>
          </cell>
          <cell r="C2761" t="str">
            <v>Válv.Lav 2 3/8X1" Vm1603Ssca-Clodal</v>
          </cell>
          <cell r="D2761" t="str">
            <v>UN</v>
          </cell>
          <cell r="E2761">
            <v>0</v>
          </cell>
          <cell r="F2761">
            <v>0</v>
          </cell>
        </row>
        <row r="2762">
          <cell r="B2762">
            <v>1002781</v>
          </cell>
          <cell r="C2762" t="str">
            <v>Válv.Lav 2 3/8X1" Vp1603Ca-Clodal</v>
          </cell>
          <cell r="D2762" t="str">
            <v>UN</v>
          </cell>
          <cell r="E2762">
            <v>0</v>
          </cell>
          <cell r="F2762">
            <v>0</v>
          </cell>
        </row>
        <row r="2763">
          <cell r="B2763">
            <v>1002782</v>
          </cell>
          <cell r="C2763" t="str">
            <v>Válv.Lav 2 3/8X1" Vp1603Sa-Clodal</v>
          </cell>
          <cell r="D2763" t="str">
            <v>UN</v>
          </cell>
          <cell r="E2763">
            <v>0</v>
          </cell>
          <cell r="F2763">
            <v>0</v>
          </cell>
        </row>
        <row r="2764">
          <cell r="B2764">
            <v>1002783</v>
          </cell>
          <cell r="C2764" t="str">
            <v>Válv.Lav 2 3/8X1" Vvl216Ctu-Esteves</v>
          </cell>
          <cell r="D2764" t="str">
            <v>UN</v>
          </cell>
          <cell r="E2764">
            <v>0</v>
          </cell>
          <cell r="F2764">
            <v>0</v>
          </cell>
        </row>
        <row r="2765">
          <cell r="B2765">
            <v>1002784</v>
          </cell>
          <cell r="C2765" t="str">
            <v>Válv.Lav 2 3/8X1" Vvl216Cwu-Esteves</v>
          </cell>
          <cell r="D2765" t="str">
            <v>UN</v>
          </cell>
          <cell r="E2765">
            <v>0</v>
          </cell>
          <cell r="F2765">
            <v>0</v>
          </cell>
        </row>
        <row r="2766">
          <cell r="B2766">
            <v>1002785</v>
          </cell>
          <cell r="C2766" t="str">
            <v>Válv.Lav 2 3/8X1" Vvl216Dwu-Esteves</v>
          </cell>
          <cell r="D2766" t="str">
            <v>UN</v>
          </cell>
          <cell r="E2766">
            <v>0</v>
          </cell>
          <cell r="F2766">
            <v>0</v>
          </cell>
        </row>
        <row r="2767">
          <cell r="B2767">
            <v>1002786</v>
          </cell>
          <cell r="C2767" t="str">
            <v>Válv.Pia 2X1" Vm1600Cp-Clodal</v>
          </cell>
          <cell r="D2767" t="str">
            <v>UN</v>
          </cell>
          <cell r="E2767">
            <v>0</v>
          </cell>
          <cell r="F2767">
            <v>0</v>
          </cell>
        </row>
        <row r="2768">
          <cell r="B2768">
            <v>1002787</v>
          </cell>
          <cell r="C2768" t="str">
            <v>Válv.Pia 2X1" Vvp212Cwu-Esteves</v>
          </cell>
          <cell r="D2768" t="str">
            <v>UN</v>
          </cell>
          <cell r="E2768">
            <v>0</v>
          </cell>
          <cell r="F2768">
            <v>0</v>
          </cell>
        </row>
        <row r="2769">
          <cell r="B2769">
            <v>1002788</v>
          </cell>
          <cell r="C2769" t="str">
            <v>Válv.Pia 3 1/2X1 1/2" Va1622Ca-Clodal</v>
          </cell>
          <cell r="D2769" t="str">
            <v>UN</v>
          </cell>
          <cell r="E2769">
            <v>0</v>
          </cell>
          <cell r="F2769">
            <v>0</v>
          </cell>
        </row>
        <row r="2770">
          <cell r="B2770">
            <v>1002789</v>
          </cell>
          <cell r="C2770" t="str">
            <v>Válv.Pia 3 1/2X1 1/2" Vm1622Sca-Clodal</v>
          </cell>
          <cell r="D2770" t="str">
            <v>UN</v>
          </cell>
          <cell r="E2770">
            <v>0</v>
          </cell>
          <cell r="F2770">
            <v>0</v>
          </cell>
        </row>
        <row r="2771">
          <cell r="B2771">
            <v>1002790</v>
          </cell>
          <cell r="C2771" t="str">
            <v>Válv.Pia 3 1/2X1 1/2" Vva250Cwu-Esteves</v>
          </cell>
          <cell r="D2771" t="str">
            <v>UN</v>
          </cell>
          <cell r="E2771">
            <v>0</v>
          </cell>
          <cell r="F2771">
            <v>0</v>
          </cell>
        </row>
        <row r="2772">
          <cell r="B2772">
            <v>1002791</v>
          </cell>
          <cell r="C2772" t="str">
            <v>Válv.Pia 4 1/2X1 1/2" Vm1628Cp-Clodal</v>
          </cell>
          <cell r="D2772" t="str">
            <v>UN</v>
          </cell>
          <cell r="E2772">
            <v>0</v>
          </cell>
          <cell r="F2772">
            <v>0</v>
          </cell>
        </row>
        <row r="2773">
          <cell r="B2773">
            <v>1002792</v>
          </cell>
          <cell r="C2773" t="str">
            <v>Válv.Pia 4 1/2X1 1/2" Vva232Cwu-Esteves</v>
          </cell>
          <cell r="D2773" t="str">
            <v>UN</v>
          </cell>
          <cell r="E2773">
            <v>0</v>
          </cell>
          <cell r="F2773">
            <v>0</v>
          </cell>
        </row>
        <row r="2774">
          <cell r="B2774">
            <v>1002793</v>
          </cell>
          <cell r="C2774" t="str">
            <v>Válv.Tanq 1 1/4X3 1/8" 1605-Deca</v>
          </cell>
          <cell r="D2774" t="str">
            <v>UN</v>
          </cell>
          <cell r="E2774">
            <v>0</v>
          </cell>
          <cell r="F2774">
            <v>0</v>
          </cell>
        </row>
        <row r="2775">
          <cell r="B2775">
            <v>1002794</v>
          </cell>
          <cell r="C2775" t="str">
            <v>Válv.Tanq 2 3/8X1 1/4" Vp1624A-Clodal</v>
          </cell>
          <cell r="D2775" t="str">
            <v>UN</v>
          </cell>
          <cell r="E2775">
            <v>0</v>
          </cell>
          <cell r="F2775">
            <v>0</v>
          </cell>
        </row>
        <row r="2776">
          <cell r="B2776">
            <v>1002795</v>
          </cell>
          <cell r="C2776" t="str">
            <v>Válv.Tanq 3 1/8X1 1/2" Cromado S/Ladrão</v>
          </cell>
          <cell r="D2776" t="str">
            <v>UN</v>
          </cell>
          <cell r="E2776">
            <v>0</v>
          </cell>
          <cell r="F2776">
            <v>0</v>
          </cell>
        </row>
        <row r="2777">
          <cell r="B2777">
            <v>1002796</v>
          </cell>
          <cell r="C2777" t="str">
            <v>Válv.Tanq 3 1/8X1 1/2" Vm1626Cp-Clodal</v>
          </cell>
          <cell r="D2777" t="str">
            <v>UN</v>
          </cell>
          <cell r="E2777">
            <v>0</v>
          </cell>
          <cell r="F2777">
            <v>0</v>
          </cell>
        </row>
        <row r="2778">
          <cell r="B2778">
            <v>1002797</v>
          </cell>
          <cell r="C2778" t="str">
            <v>Válv.Tanq 3 1/8X1 1/2" Vm1627Cp-Clodal</v>
          </cell>
          <cell r="D2778" t="str">
            <v>UN</v>
          </cell>
          <cell r="E2778">
            <v>0</v>
          </cell>
          <cell r="F2778">
            <v>0</v>
          </cell>
        </row>
        <row r="2779">
          <cell r="B2779">
            <v>1002798</v>
          </cell>
          <cell r="C2779" t="str">
            <v>Válv.Tanq 3 1/8X1 1/2" Vvt221Cwu-Esteves</v>
          </cell>
          <cell r="D2779" t="str">
            <v>UN</v>
          </cell>
          <cell r="E2779">
            <v>0</v>
          </cell>
          <cell r="F2779">
            <v>0</v>
          </cell>
        </row>
        <row r="2780">
          <cell r="B2780">
            <v>1002799</v>
          </cell>
          <cell r="C2780" t="str">
            <v>Válv.Tanq 3 1/8X1 1/2" Vvt223Cwu-Esteves</v>
          </cell>
          <cell r="D2780" t="str">
            <v>UN</v>
          </cell>
          <cell r="E2780">
            <v>0</v>
          </cell>
          <cell r="F2780">
            <v>0</v>
          </cell>
        </row>
        <row r="2781">
          <cell r="B2781">
            <v>1002800</v>
          </cell>
          <cell r="C2781" t="str">
            <v>Material Substituido Por 1001894</v>
          </cell>
          <cell r="D2781" t="str">
            <v>M</v>
          </cell>
          <cell r="E2781">
            <v>0</v>
          </cell>
          <cell r="F2781">
            <v>0</v>
          </cell>
        </row>
        <row r="2782">
          <cell r="B2782">
            <v>1002801</v>
          </cell>
          <cell r="C2782" t="str">
            <v>Material Substituido Por 1001895</v>
          </cell>
          <cell r="D2782" t="str">
            <v>M</v>
          </cell>
          <cell r="E2782">
            <v>0</v>
          </cell>
          <cell r="F2782">
            <v>0</v>
          </cell>
        </row>
        <row r="2783">
          <cell r="B2783">
            <v>1002802</v>
          </cell>
          <cell r="C2783" t="str">
            <v>Material Substituido Por 1001895</v>
          </cell>
          <cell r="D2783" t="str">
            <v>M</v>
          </cell>
          <cell r="E2783">
            <v>0</v>
          </cell>
          <cell r="F2783">
            <v>0</v>
          </cell>
        </row>
        <row r="2784">
          <cell r="B2784">
            <v>1002803</v>
          </cell>
          <cell r="C2784" t="str">
            <v>Material Substituido Por 1001894</v>
          </cell>
          <cell r="D2784" t="str">
            <v>M</v>
          </cell>
          <cell r="E2784">
            <v>0</v>
          </cell>
          <cell r="F2784">
            <v>0</v>
          </cell>
        </row>
        <row r="2785">
          <cell r="B2785">
            <v>1002804</v>
          </cell>
          <cell r="C2785" t="str">
            <v>Material Substituido Por 1001895</v>
          </cell>
          <cell r="D2785" t="str">
            <v>M</v>
          </cell>
          <cell r="E2785">
            <v>0</v>
          </cell>
          <cell r="F2785">
            <v>0</v>
          </cell>
        </row>
        <row r="2786">
          <cell r="B2786">
            <v>1002805</v>
          </cell>
          <cell r="C2786" t="str">
            <v>Zarcão C/3,6L Proferro-Internacional</v>
          </cell>
          <cell r="D2786" t="str">
            <v>UN</v>
          </cell>
          <cell r="E2786">
            <v>0</v>
          </cell>
          <cell r="F2786">
            <v>0</v>
          </cell>
        </row>
        <row r="2787">
          <cell r="B2787">
            <v>1002827</v>
          </cell>
          <cell r="C2787" t="str">
            <v>Bacia C/Cx Cz Riviera Eco 12773077Celite</v>
          </cell>
          <cell r="D2787" t="str">
            <v>UN</v>
          </cell>
          <cell r="E2787">
            <v>0</v>
          </cell>
          <cell r="F2787">
            <v>0</v>
          </cell>
        </row>
        <row r="2788">
          <cell r="B2788">
            <v>1002828</v>
          </cell>
          <cell r="C2788" t="str">
            <v>Bacia C/Cx Br Azalea 91353+91773 Celite</v>
          </cell>
          <cell r="D2788" t="str">
            <v>UN</v>
          </cell>
          <cell r="E2788">
            <v>0</v>
          </cell>
          <cell r="F2788">
            <v>0</v>
          </cell>
        </row>
        <row r="2789">
          <cell r="B2789">
            <v>1002829</v>
          </cell>
          <cell r="C2789" t="str">
            <v>Bacia C/Cx Br Riviera Eco 12773001Celite</v>
          </cell>
          <cell r="D2789" t="str">
            <v>UN</v>
          </cell>
          <cell r="E2789">
            <v>0</v>
          </cell>
          <cell r="F2789">
            <v>0</v>
          </cell>
        </row>
        <row r="2790">
          <cell r="B2790">
            <v>1002830</v>
          </cell>
          <cell r="C2790" t="str">
            <v>Bacia C/Cx Cz Azalea 91353+91773 Celite</v>
          </cell>
          <cell r="D2790" t="str">
            <v>UN</v>
          </cell>
          <cell r="E2790">
            <v>0</v>
          </cell>
          <cell r="F2790">
            <v>0</v>
          </cell>
        </row>
        <row r="2791">
          <cell r="B2791">
            <v>1002831</v>
          </cell>
          <cell r="C2791" t="str">
            <v>Bacia C/Cx Oc Azalea 91353+91773 Celite</v>
          </cell>
          <cell r="D2791" t="str">
            <v>UN</v>
          </cell>
          <cell r="E2791">
            <v>0</v>
          </cell>
          <cell r="F2791">
            <v>0</v>
          </cell>
        </row>
        <row r="2792">
          <cell r="B2792">
            <v>1002832</v>
          </cell>
          <cell r="C2792" t="str">
            <v>Bacia C/Cx Pg Azalea 91353+91773 Celite</v>
          </cell>
          <cell r="D2792" t="str">
            <v>UN</v>
          </cell>
          <cell r="E2792">
            <v>0</v>
          </cell>
          <cell r="F2792">
            <v>0</v>
          </cell>
        </row>
        <row r="2793">
          <cell r="B2793">
            <v>1002833</v>
          </cell>
          <cell r="C2793" t="str">
            <v>Bacia C/Cx Pg Riviera Eco 12773059Celite</v>
          </cell>
          <cell r="D2793" t="str">
            <v>UN</v>
          </cell>
          <cell r="E2793">
            <v>0</v>
          </cell>
          <cell r="F2793">
            <v>0</v>
          </cell>
        </row>
        <row r="2794">
          <cell r="B2794">
            <v>1002834</v>
          </cell>
          <cell r="C2794" t="str">
            <v>Bacia C/Cx Rs Azalea 91353+91773 Celite </v>
          </cell>
          <cell r="D2794" t="str">
            <v>UN</v>
          </cell>
          <cell r="E2794">
            <v>0</v>
          </cell>
          <cell r="F2794">
            <v>0</v>
          </cell>
        </row>
        <row r="2795">
          <cell r="B2795">
            <v>1002835</v>
          </cell>
          <cell r="C2795" t="str">
            <v>Bacia C/Cx Rs Riviera Eco 12773027Celite</v>
          </cell>
          <cell r="D2795" t="str">
            <v>UN</v>
          </cell>
          <cell r="E2795">
            <v>0</v>
          </cell>
          <cell r="F2795">
            <v>0</v>
          </cell>
        </row>
        <row r="2796">
          <cell r="B2796">
            <v>1002836</v>
          </cell>
          <cell r="C2796" t="str">
            <v>Bloco Concr Canaleta 14X19X19Cm 10Mpa</v>
          </cell>
          <cell r="D2796" t="str">
            <v>UN</v>
          </cell>
          <cell r="E2796">
            <v>0</v>
          </cell>
          <cell r="F2796">
            <v>0</v>
          </cell>
        </row>
        <row r="2797">
          <cell r="B2797">
            <v>1002837</v>
          </cell>
          <cell r="C2797" t="str">
            <v>Bloco Concr Canaleta 14X19X19Cm 12Mpa</v>
          </cell>
          <cell r="D2797" t="str">
            <v>UN</v>
          </cell>
          <cell r="E2797">
            <v>0</v>
          </cell>
          <cell r="F2797">
            <v>0</v>
          </cell>
        </row>
        <row r="2798">
          <cell r="B2798">
            <v>1002838</v>
          </cell>
          <cell r="C2798" t="str">
            <v>Bloco Concr Canaleta 14X19X19Cm 14Mpa</v>
          </cell>
          <cell r="D2798" t="str">
            <v>UN</v>
          </cell>
          <cell r="E2798">
            <v>0</v>
          </cell>
          <cell r="F2798">
            <v>0</v>
          </cell>
        </row>
        <row r="2799">
          <cell r="B2799">
            <v>1002839</v>
          </cell>
          <cell r="C2799" t="str">
            <v>Bloco Concr Canaleta 14X19X19Cm 16Mpa</v>
          </cell>
          <cell r="D2799" t="str">
            <v>UN</v>
          </cell>
          <cell r="E2799">
            <v>0</v>
          </cell>
          <cell r="F2799">
            <v>0</v>
          </cell>
        </row>
        <row r="2800">
          <cell r="B2800">
            <v>1002840</v>
          </cell>
          <cell r="C2800" t="str">
            <v>Bloco Concr Canaleta 14X19X19Cm 18Mpa</v>
          </cell>
          <cell r="D2800" t="str">
            <v>UN</v>
          </cell>
          <cell r="E2800">
            <v>0</v>
          </cell>
          <cell r="F2800">
            <v>0</v>
          </cell>
        </row>
        <row r="2801">
          <cell r="B2801">
            <v>1002841</v>
          </cell>
          <cell r="C2801" t="str">
            <v>Bloco Concr Canaleta 14X19X19Cm 20Mpa</v>
          </cell>
          <cell r="D2801" t="str">
            <v>UN</v>
          </cell>
          <cell r="E2801">
            <v>0</v>
          </cell>
          <cell r="F2801">
            <v>0</v>
          </cell>
        </row>
        <row r="2802">
          <cell r="B2802">
            <v>1002842</v>
          </cell>
          <cell r="C2802" t="str">
            <v>Bloco Concr Canaleta 14X19X19Cm 5,0Mpa</v>
          </cell>
          <cell r="D2802" t="str">
            <v>UN</v>
          </cell>
          <cell r="E2802">
            <v>0</v>
          </cell>
          <cell r="F2802">
            <v>0</v>
          </cell>
        </row>
        <row r="2803">
          <cell r="B2803">
            <v>1002843</v>
          </cell>
          <cell r="C2803" t="str">
            <v>Bloco Concr Canaleta 14X19X19Cm 6,0Mpa</v>
          </cell>
          <cell r="D2803" t="str">
            <v>UN</v>
          </cell>
          <cell r="E2803">
            <v>0</v>
          </cell>
          <cell r="F2803">
            <v>0</v>
          </cell>
        </row>
        <row r="2804">
          <cell r="B2804">
            <v>1002844</v>
          </cell>
          <cell r="C2804" t="str">
            <v>Bloco Concr Canaleta 14X19X19Cm 8,0Mpa</v>
          </cell>
          <cell r="D2804" t="str">
            <v>UN</v>
          </cell>
          <cell r="E2804">
            <v>0</v>
          </cell>
          <cell r="F2804">
            <v>0</v>
          </cell>
        </row>
        <row r="2805">
          <cell r="B2805">
            <v>1002845</v>
          </cell>
          <cell r="C2805" t="str">
            <v>Bloco Concr Canaleta 14X19X39Cm 10Mpa</v>
          </cell>
          <cell r="D2805" t="str">
            <v>UN</v>
          </cell>
          <cell r="E2805">
            <v>0</v>
          </cell>
          <cell r="F2805">
            <v>0</v>
          </cell>
        </row>
        <row r="2806">
          <cell r="B2806">
            <v>1002846</v>
          </cell>
          <cell r="C2806" t="str">
            <v>Bloco Concr Canaleta 14X19X39Cm 12Mpa</v>
          </cell>
          <cell r="D2806" t="str">
            <v>UN</v>
          </cell>
          <cell r="E2806">
            <v>0</v>
          </cell>
          <cell r="F2806">
            <v>0</v>
          </cell>
        </row>
        <row r="2807">
          <cell r="B2807">
            <v>1002847</v>
          </cell>
          <cell r="C2807" t="str">
            <v>Bloco Concr Canaleta 14X19X39Cm 14Mpa</v>
          </cell>
          <cell r="D2807" t="str">
            <v>UN</v>
          </cell>
          <cell r="E2807">
            <v>0</v>
          </cell>
          <cell r="F2807">
            <v>0</v>
          </cell>
        </row>
        <row r="2808">
          <cell r="B2808">
            <v>1002848</v>
          </cell>
          <cell r="C2808" t="str">
            <v>Bloco Concr Canaleta 14X19X39Cm 16Mpa</v>
          </cell>
          <cell r="D2808" t="str">
            <v>UN</v>
          </cell>
          <cell r="E2808">
            <v>0</v>
          </cell>
          <cell r="F2808">
            <v>0</v>
          </cell>
        </row>
        <row r="2809">
          <cell r="B2809">
            <v>1002849</v>
          </cell>
          <cell r="C2809" t="str">
            <v>Bloco Concr Canaleta 14X19X39Cm 18Mpa</v>
          </cell>
          <cell r="D2809" t="str">
            <v>UN</v>
          </cell>
          <cell r="E2809">
            <v>0</v>
          </cell>
          <cell r="F2809">
            <v>0</v>
          </cell>
        </row>
        <row r="2810">
          <cell r="B2810">
            <v>1002850</v>
          </cell>
          <cell r="C2810" t="str">
            <v>Bloco Concr Canaleta 14X19X39Cm 20Mpa</v>
          </cell>
          <cell r="D2810" t="str">
            <v>UN</v>
          </cell>
          <cell r="E2810">
            <v>0</v>
          </cell>
          <cell r="F2810">
            <v>0</v>
          </cell>
        </row>
        <row r="2811">
          <cell r="B2811">
            <v>1002851</v>
          </cell>
          <cell r="C2811" t="str">
            <v>Bloco Concr Canaleta 14X19X39Cm 4,5Mpa</v>
          </cell>
          <cell r="D2811" t="str">
            <v>UN</v>
          </cell>
          <cell r="E2811">
            <v>0</v>
          </cell>
          <cell r="F2811">
            <v>0</v>
          </cell>
        </row>
        <row r="2812">
          <cell r="B2812">
            <v>1002852</v>
          </cell>
          <cell r="C2812" t="str">
            <v>Bloco Concr Canaleta 14X19X39Cm 6,0Mpa</v>
          </cell>
          <cell r="D2812" t="str">
            <v>UN</v>
          </cell>
          <cell r="E2812">
            <v>0</v>
          </cell>
          <cell r="F2812">
            <v>0</v>
          </cell>
        </row>
        <row r="2813">
          <cell r="B2813">
            <v>1002853</v>
          </cell>
          <cell r="C2813" t="str">
            <v>Bloco Concr Canaleta 14X19X39Cm 8,0Mpa</v>
          </cell>
          <cell r="D2813" t="str">
            <v>UN</v>
          </cell>
          <cell r="E2813">
            <v>0</v>
          </cell>
          <cell r="F2813">
            <v>0</v>
          </cell>
        </row>
        <row r="2814">
          <cell r="B2814">
            <v>1002854</v>
          </cell>
          <cell r="C2814" t="str">
            <v>Bloco Concr Canto 14X19X34Cm 10,0Mpa</v>
          </cell>
          <cell r="D2814" t="str">
            <v>UN</v>
          </cell>
          <cell r="E2814">
            <v>0</v>
          </cell>
          <cell r="F2814">
            <v>0</v>
          </cell>
        </row>
        <row r="2815">
          <cell r="B2815">
            <v>1002855</v>
          </cell>
          <cell r="C2815" t="str">
            <v>Bloco Concr Canto 14X19X34Cm 12,0Mpa</v>
          </cell>
          <cell r="D2815" t="str">
            <v>UN</v>
          </cell>
          <cell r="E2815">
            <v>0</v>
          </cell>
          <cell r="F2815">
            <v>0</v>
          </cell>
        </row>
        <row r="2816">
          <cell r="B2816">
            <v>1002856</v>
          </cell>
          <cell r="C2816" t="str">
            <v>Bloco Concr Canto 14X19X34Cm 14,0Mpa</v>
          </cell>
          <cell r="D2816" t="str">
            <v>UN</v>
          </cell>
          <cell r="E2816">
            <v>0</v>
          </cell>
          <cell r="F2816">
            <v>0</v>
          </cell>
        </row>
        <row r="2817">
          <cell r="B2817">
            <v>1002857</v>
          </cell>
          <cell r="C2817" t="str">
            <v>Bloco Concr Canto 14X19X34Cm 16,0Mpa</v>
          </cell>
          <cell r="D2817" t="str">
            <v>UN</v>
          </cell>
          <cell r="E2817">
            <v>0</v>
          </cell>
          <cell r="F2817">
            <v>0</v>
          </cell>
        </row>
        <row r="2818">
          <cell r="B2818">
            <v>1002858</v>
          </cell>
          <cell r="C2818" t="str">
            <v>Bloco Concr Canto 14X19X34Cm 18,0Mpa</v>
          </cell>
          <cell r="D2818" t="str">
            <v>UN</v>
          </cell>
          <cell r="E2818">
            <v>0</v>
          </cell>
          <cell r="F2818">
            <v>0</v>
          </cell>
        </row>
        <row r="2819">
          <cell r="B2819">
            <v>1002859</v>
          </cell>
          <cell r="C2819" t="str">
            <v>Bloco Concr Canto 14X19X34Cm 20,0Mpa</v>
          </cell>
          <cell r="D2819" t="str">
            <v>UN</v>
          </cell>
          <cell r="E2819">
            <v>0</v>
          </cell>
          <cell r="F2819">
            <v>0</v>
          </cell>
        </row>
        <row r="2820">
          <cell r="B2820">
            <v>1002860</v>
          </cell>
          <cell r="C2820" t="str">
            <v>Bloco Concr Canto 14X19X34Cm 4,5Mpa</v>
          </cell>
          <cell r="D2820" t="str">
            <v>UN</v>
          </cell>
          <cell r="E2820">
            <v>0</v>
          </cell>
          <cell r="F2820">
            <v>0</v>
          </cell>
        </row>
        <row r="2821">
          <cell r="B2821">
            <v>1002861</v>
          </cell>
          <cell r="C2821" t="str">
            <v>Bloco Concr Canto 14X19X34Cm 6,0Mpa</v>
          </cell>
          <cell r="D2821" t="str">
            <v>UN</v>
          </cell>
          <cell r="E2821">
            <v>0</v>
          </cell>
          <cell r="F2821">
            <v>0</v>
          </cell>
        </row>
        <row r="2822">
          <cell r="B2822">
            <v>1002862</v>
          </cell>
          <cell r="C2822" t="str">
            <v>Bloco Concr Canto 14X19X34Cm 8,0Mpa</v>
          </cell>
          <cell r="D2822" t="str">
            <v>UN</v>
          </cell>
          <cell r="E2822">
            <v>0</v>
          </cell>
          <cell r="F2822">
            <v>0</v>
          </cell>
        </row>
        <row r="2823">
          <cell r="B2823">
            <v>1002863</v>
          </cell>
          <cell r="C2823" t="str">
            <v>Bloco Concr Compensador Ved 14X19X04Cm</v>
          </cell>
          <cell r="D2823" t="str">
            <v>UN</v>
          </cell>
          <cell r="E2823">
            <v>0</v>
          </cell>
          <cell r="F2823">
            <v>0</v>
          </cell>
        </row>
        <row r="2824">
          <cell r="B2824">
            <v>1002864</v>
          </cell>
          <cell r="C2824" t="str">
            <v>Bloco Concr Compensador Ved 14X19X09Cm</v>
          </cell>
          <cell r="D2824" t="str">
            <v>UN</v>
          </cell>
          <cell r="E2824">
            <v>0</v>
          </cell>
          <cell r="F2824">
            <v>0</v>
          </cell>
        </row>
        <row r="2825">
          <cell r="B2825">
            <v>1002865</v>
          </cell>
          <cell r="C2825" t="str">
            <v>Bloco Concr Cruzamento 14X19X54Cm 10Mpa</v>
          </cell>
          <cell r="D2825" t="str">
            <v>UN</v>
          </cell>
          <cell r="E2825">
            <v>0</v>
          </cell>
          <cell r="F2825">
            <v>0</v>
          </cell>
        </row>
        <row r="2826">
          <cell r="B2826">
            <v>1002866</v>
          </cell>
          <cell r="C2826" t="str">
            <v>Bloco Concr Cruzamento 14X19X54Cm 12Mpa</v>
          </cell>
          <cell r="D2826" t="str">
            <v>UN</v>
          </cell>
          <cell r="E2826">
            <v>0</v>
          </cell>
          <cell r="F2826">
            <v>0</v>
          </cell>
        </row>
        <row r="2827">
          <cell r="B2827">
            <v>1002867</v>
          </cell>
          <cell r="C2827" t="str">
            <v>Bloco Concr Cruzamento 14X19X54Cm 14Mpa</v>
          </cell>
          <cell r="D2827" t="str">
            <v>UN</v>
          </cell>
          <cell r="E2827">
            <v>0</v>
          </cell>
          <cell r="F2827">
            <v>0</v>
          </cell>
        </row>
        <row r="2828">
          <cell r="B2828">
            <v>1002868</v>
          </cell>
          <cell r="C2828" t="str">
            <v>Bloco Concr Cruzamento 14X19X54Cm 16Mpa</v>
          </cell>
          <cell r="D2828" t="str">
            <v>UN</v>
          </cell>
          <cell r="E2828">
            <v>0</v>
          </cell>
          <cell r="F2828">
            <v>0</v>
          </cell>
        </row>
        <row r="2829">
          <cell r="B2829">
            <v>1002869</v>
          </cell>
          <cell r="C2829" t="str">
            <v>Bloco Concr Cruzamento 14X19X54Cm 18Mpa</v>
          </cell>
          <cell r="D2829" t="str">
            <v>UN</v>
          </cell>
          <cell r="E2829">
            <v>0</v>
          </cell>
          <cell r="F2829">
            <v>0</v>
          </cell>
        </row>
        <row r="2830">
          <cell r="B2830">
            <v>1002870</v>
          </cell>
          <cell r="C2830" t="str">
            <v>Bloco Concr Cruzamento 14X19X54Cm 20Mpa</v>
          </cell>
          <cell r="D2830" t="str">
            <v>UN</v>
          </cell>
          <cell r="E2830">
            <v>0</v>
          </cell>
          <cell r="F2830">
            <v>0</v>
          </cell>
        </row>
        <row r="2831">
          <cell r="B2831">
            <v>1002871</v>
          </cell>
          <cell r="C2831" t="str">
            <v>Bloco Concr Cruzamento 14X19X54Cm 4,5Mpa</v>
          </cell>
          <cell r="D2831" t="str">
            <v>UN</v>
          </cell>
          <cell r="E2831">
            <v>0</v>
          </cell>
          <cell r="F2831">
            <v>0</v>
          </cell>
        </row>
        <row r="2832">
          <cell r="B2832">
            <v>1002872</v>
          </cell>
          <cell r="C2832" t="str">
            <v>Bloco Concr Cruzamento 14X19X54Cm 6,0Mpa</v>
          </cell>
          <cell r="D2832" t="str">
            <v>UN</v>
          </cell>
          <cell r="E2832">
            <v>0</v>
          </cell>
          <cell r="F2832">
            <v>0</v>
          </cell>
        </row>
        <row r="2833">
          <cell r="B2833">
            <v>1002873</v>
          </cell>
          <cell r="C2833" t="str">
            <v>Bloco Concr Cruzamento 14X19X54Cm 8,0Mpa</v>
          </cell>
          <cell r="D2833" t="str">
            <v>UN</v>
          </cell>
          <cell r="E2833">
            <v>0</v>
          </cell>
          <cell r="F2833">
            <v>0</v>
          </cell>
        </row>
        <row r="2834">
          <cell r="B2834">
            <v>1002874</v>
          </cell>
          <cell r="C2834" t="str">
            <v>Bloco Concr Estr 09X19X19 5,0Mpa</v>
          </cell>
          <cell r="D2834" t="str">
            <v>UN</v>
          </cell>
          <cell r="E2834">
            <v>0</v>
          </cell>
          <cell r="F2834">
            <v>0</v>
          </cell>
        </row>
        <row r="2835">
          <cell r="B2835">
            <v>1002875</v>
          </cell>
          <cell r="C2835" t="str">
            <v>Bloco Concr Estr 09X19X29 5,0Mpa</v>
          </cell>
          <cell r="D2835" t="str">
            <v>UN</v>
          </cell>
          <cell r="E2835">
            <v>0</v>
          </cell>
          <cell r="F2835">
            <v>0</v>
          </cell>
        </row>
        <row r="2836">
          <cell r="B2836">
            <v>1002876</v>
          </cell>
          <cell r="C2836" t="str">
            <v>Bloco Concr Estr 09X19X39 5,0Mpa</v>
          </cell>
          <cell r="D2836" t="str">
            <v>UN</v>
          </cell>
          <cell r="E2836">
            <v>0</v>
          </cell>
          <cell r="F2836">
            <v>0</v>
          </cell>
        </row>
        <row r="2837">
          <cell r="B2837">
            <v>1002877</v>
          </cell>
          <cell r="C2837" t="str">
            <v>Bloco Concr Estr 14X19X19 5,0Mpa</v>
          </cell>
          <cell r="D2837" t="str">
            <v>UN</v>
          </cell>
          <cell r="E2837">
            <v>0</v>
          </cell>
          <cell r="F2837">
            <v>0</v>
          </cell>
        </row>
        <row r="2838">
          <cell r="B2838">
            <v>1002878</v>
          </cell>
          <cell r="C2838" t="str">
            <v>Bloco Concr Estr 14X19X29 4,5Mpa</v>
          </cell>
          <cell r="D2838" t="str">
            <v>UN</v>
          </cell>
          <cell r="E2838">
            <v>0</v>
          </cell>
          <cell r="F2838">
            <v>0</v>
          </cell>
        </row>
        <row r="2839">
          <cell r="B2839">
            <v>1002879</v>
          </cell>
          <cell r="C2839" t="str">
            <v>Bloco Concr Estr 14X19X39 4,5Mpa</v>
          </cell>
          <cell r="D2839" t="str">
            <v>UN</v>
          </cell>
          <cell r="E2839">
            <v>0</v>
          </cell>
          <cell r="F2839">
            <v>0</v>
          </cell>
        </row>
        <row r="2840">
          <cell r="B2840">
            <v>1002880</v>
          </cell>
          <cell r="C2840" t="str">
            <v>Bloco Concr Estr 19X19X19 4,5Mpa</v>
          </cell>
          <cell r="D2840" t="str">
            <v>UN</v>
          </cell>
          <cell r="E2840">
            <v>0</v>
          </cell>
          <cell r="F2840">
            <v>0</v>
          </cell>
        </row>
        <row r="2841">
          <cell r="B2841">
            <v>1002881</v>
          </cell>
          <cell r="C2841" t="str">
            <v>Bloco Concr Estr 19X19X39 4,5Mpa</v>
          </cell>
          <cell r="D2841" t="str">
            <v>UN</v>
          </cell>
          <cell r="E2841">
            <v>0</v>
          </cell>
          <cell r="F2841">
            <v>0</v>
          </cell>
        </row>
        <row r="2842">
          <cell r="B2842">
            <v>1002882</v>
          </cell>
          <cell r="C2842" t="str">
            <v>Bloco Concr Jota 14X19X27Cm 10,0Mpa</v>
          </cell>
          <cell r="D2842" t="str">
            <v>UN</v>
          </cell>
          <cell r="E2842">
            <v>0</v>
          </cell>
          <cell r="F2842">
            <v>0</v>
          </cell>
        </row>
        <row r="2843">
          <cell r="B2843">
            <v>1002883</v>
          </cell>
          <cell r="C2843" t="str">
            <v>Bloco Concr Jota 14X19X27Cm 12,0Mpa</v>
          </cell>
          <cell r="D2843" t="str">
            <v>UN</v>
          </cell>
          <cell r="E2843">
            <v>0</v>
          </cell>
          <cell r="F2843">
            <v>0</v>
          </cell>
        </row>
        <row r="2844">
          <cell r="B2844">
            <v>1002884</v>
          </cell>
          <cell r="C2844" t="str">
            <v>Bloco Concr Jota 14X19X27Cm 4,5Mpa</v>
          </cell>
          <cell r="D2844" t="str">
            <v>UN</v>
          </cell>
          <cell r="E2844">
            <v>0</v>
          </cell>
          <cell r="F2844">
            <v>0</v>
          </cell>
        </row>
        <row r="2845">
          <cell r="B2845">
            <v>1002885</v>
          </cell>
          <cell r="C2845" t="str">
            <v>Bloco Concr Jota 14X19X27Cm 6,0Mpa</v>
          </cell>
          <cell r="D2845" t="str">
            <v>UN</v>
          </cell>
          <cell r="E2845">
            <v>0</v>
          </cell>
          <cell r="F2845">
            <v>0</v>
          </cell>
        </row>
        <row r="2846">
          <cell r="B2846">
            <v>1002886</v>
          </cell>
          <cell r="C2846" t="str">
            <v>Bloco Concr Jota 14X19X27Cm 8,0Mpa</v>
          </cell>
          <cell r="D2846" t="str">
            <v>UN</v>
          </cell>
          <cell r="E2846">
            <v>0</v>
          </cell>
          <cell r="F2846">
            <v>0</v>
          </cell>
        </row>
        <row r="2847">
          <cell r="B2847">
            <v>1002887</v>
          </cell>
          <cell r="C2847" t="str">
            <v>Bloco Concr Meio 14X19X19Cm 10Mpa</v>
          </cell>
          <cell r="D2847" t="str">
            <v>UN</v>
          </cell>
          <cell r="E2847">
            <v>0</v>
          </cell>
          <cell r="F2847">
            <v>0</v>
          </cell>
        </row>
        <row r="2848">
          <cell r="B2848">
            <v>1002888</v>
          </cell>
          <cell r="C2848" t="str">
            <v>Bloco Concr Meio 14X19X19Cm 12Mpa</v>
          </cell>
          <cell r="D2848" t="str">
            <v>UN</v>
          </cell>
          <cell r="E2848">
            <v>0</v>
          </cell>
          <cell r="F2848">
            <v>0</v>
          </cell>
        </row>
        <row r="2849">
          <cell r="B2849">
            <v>1002889</v>
          </cell>
          <cell r="C2849" t="str">
            <v>Bloco Concr Meio 14X19X19Cm 14Mpa</v>
          </cell>
          <cell r="D2849" t="str">
            <v>UN</v>
          </cell>
          <cell r="E2849">
            <v>0</v>
          </cell>
          <cell r="F2849">
            <v>0</v>
          </cell>
        </row>
        <row r="2850">
          <cell r="B2850">
            <v>1002890</v>
          </cell>
          <cell r="C2850" t="str">
            <v>Bloco Concr Meio 14X19X19Cm 16Mpa</v>
          </cell>
          <cell r="D2850" t="str">
            <v>UN</v>
          </cell>
          <cell r="E2850">
            <v>0</v>
          </cell>
          <cell r="F2850">
            <v>0</v>
          </cell>
        </row>
        <row r="2851">
          <cell r="B2851">
            <v>1002891</v>
          </cell>
          <cell r="C2851" t="str">
            <v>Bloco Concr Meio 14X19X19Cm 18Mpa</v>
          </cell>
          <cell r="D2851" t="str">
            <v>UN</v>
          </cell>
          <cell r="E2851">
            <v>0</v>
          </cell>
          <cell r="F2851">
            <v>0</v>
          </cell>
        </row>
        <row r="2852">
          <cell r="B2852">
            <v>1002892</v>
          </cell>
          <cell r="C2852" t="str">
            <v>Bloco Concr Meio 14X19X19Cm 20Mpa</v>
          </cell>
          <cell r="D2852" t="str">
            <v>UN</v>
          </cell>
          <cell r="E2852">
            <v>0</v>
          </cell>
          <cell r="F2852">
            <v>0</v>
          </cell>
        </row>
        <row r="2853">
          <cell r="B2853">
            <v>1002893</v>
          </cell>
          <cell r="C2853" t="str">
            <v>Bloco Concr Meio 14X19X19Cm 4,5Mpa</v>
          </cell>
          <cell r="D2853" t="str">
            <v>UN</v>
          </cell>
          <cell r="E2853">
            <v>0</v>
          </cell>
          <cell r="F2853">
            <v>0</v>
          </cell>
        </row>
        <row r="2854">
          <cell r="B2854">
            <v>1002894</v>
          </cell>
          <cell r="C2854" t="str">
            <v>Bloco Concr Meio 14X19X19Cm 6,0Mpa</v>
          </cell>
          <cell r="D2854" t="str">
            <v>UN</v>
          </cell>
          <cell r="E2854">
            <v>0</v>
          </cell>
          <cell r="F2854">
            <v>0</v>
          </cell>
        </row>
        <row r="2855">
          <cell r="B2855">
            <v>1002895</v>
          </cell>
          <cell r="C2855" t="str">
            <v>Bloco Concr Meio 14X19X19Cm 8,0Mpa</v>
          </cell>
          <cell r="D2855" t="str">
            <v>UN</v>
          </cell>
          <cell r="E2855">
            <v>0</v>
          </cell>
          <cell r="F2855">
            <v>0</v>
          </cell>
        </row>
        <row r="2856">
          <cell r="B2856">
            <v>1002896</v>
          </cell>
          <cell r="C2856" t="str">
            <v>Bloco Concr Padrao 14X19X39Cm 10,0Mpa</v>
          </cell>
          <cell r="D2856" t="str">
            <v>UN</v>
          </cell>
          <cell r="E2856">
            <v>0</v>
          </cell>
          <cell r="F2856">
            <v>0</v>
          </cell>
        </row>
        <row r="2857">
          <cell r="B2857">
            <v>1002897</v>
          </cell>
          <cell r="C2857" t="str">
            <v>Bloco Concr Padrao 14X19X39Cm 12,0Mpa</v>
          </cell>
          <cell r="D2857" t="str">
            <v>UN</v>
          </cell>
          <cell r="E2857">
            <v>0</v>
          </cell>
          <cell r="F2857">
            <v>0</v>
          </cell>
        </row>
        <row r="2858">
          <cell r="B2858">
            <v>1002898</v>
          </cell>
          <cell r="C2858" t="str">
            <v>Bloco Concr Padrao 14X19X39Cm 14,0Mpa</v>
          </cell>
          <cell r="D2858" t="str">
            <v>UN</v>
          </cell>
          <cell r="E2858">
            <v>0</v>
          </cell>
          <cell r="F2858">
            <v>0</v>
          </cell>
        </row>
        <row r="2859">
          <cell r="B2859">
            <v>1002899</v>
          </cell>
          <cell r="C2859" t="str">
            <v>Bloco Concr Padrao 14X19X39Cm 16,0Mpa</v>
          </cell>
          <cell r="D2859" t="str">
            <v>UN</v>
          </cell>
          <cell r="E2859">
            <v>0</v>
          </cell>
          <cell r="F2859">
            <v>0</v>
          </cell>
        </row>
        <row r="2860">
          <cell r="B2860">
            <v>1002900</v>
          </cell>
          <cell r="C2860" t="str">
            <v>Bloco Concr Padrao 14X19X39Cm 18,0Mpa</v>
          </cell>
          <cell r="D2860" t="str">
            <v>UN</v>
          </cell>
          <cell r="E2860">
            <v>0</v>
          </cell>
          <cell r="F2860">
            <v>0</v>
          </cell>
        </row>
        <row r="2861">
          <cell r="B2861">
            <v>1002901</v>
          </cell>
          <cell r="C2861" t="str">
            <v>Bloco Concr Padrao 14X19X39Cm 20,0Mpa</v>
          </cell>
          <cell r="D2861" t="str">
            <v>UN</v>
          </cell>
          <cell r="E2861">
            <v>0</v>
          </cell>
          <cell r="F2861">
            <v>0</v>
          </cell>
        </row>
        <row r="2862">
          <cell r="B2862">
            <v>1002902</v>
          </cell>
          <cell r="C2862" t="str">
            <v>Bloco Concr Padrao 14X19X39Cm 4,5Mpa</v>
          </cell>
          <cell r="D2862" t="str">
            <v>UN</v>
          </cell>
          <cell r="E2862">
            <v>0</v>
          </cell>
          <cell r="F2862">
            <v>0</v>
          </cell>
        </row>
        <row r="2863">
          <cell r="B2863">
            <v>1002903</v>
          </cell>
          <cell r="C2863" t="str">
            <v>Bloco Concr Padrao 14X19X39Cm 6,0Mpa</v>
          </cell>
          <cell r="D2863" t="str">
            <v>UN</v>
          </cell>
          <cell r="E2863">
            <v>0</v>
          </cell>
          <cell r="F2863">
            <v>0</v>
          </cell>
        </row>
        <row r="2864">
          <cell r="B2864">
            <v>1002904</v>
          </cell>
          <cell r="C2864" t="str">
            <v>Bloco Concr Padrao 14X19X39Cm 8,0Mpa</v>
          </cell>
          <cell r="D2864" t="str">
            <v>UN</v>
          </cell>
          <cell r="E2864">
            <v>0</v>
          </cell>
          <cell r="F2864">
            <v>0</v>
          </cell>
        </row>
        <row r="2865">
          <cell r="B2865">
            <v>1002905</v>
          </cell>
          <cell r="C2865" t="str">
            <v>Bloco Concr Padrao 19X19X39Cm 4,5Mpa</v>
          </cell>
          <cell r="D2865" t="str">
            <v>UN</v>
          </cell>
          <cell r="E2865">
            <v>0</v>
          </cell>
          <cell r="F2865">
            <v>0</v>
          </cell>
        </row>
        <row r="2866">
          <cell r="B2866">
            <v>1002906</v>
          </cell>
          <cell r="C2866" t="str">
            <v>Bloco Concr Padrao 19X19X39Cm 6,0Mpa</v>
          </cell>
          <cell r="D2866" t="str">
            <v>UN</v>
          </cell>
          <cell r="E2866">
            <v>0</v>
          </cell>
          <cell r="F2866">
            <v>0</v>
          </cell>
        </row>
        <row r="2867">
          <cell r="B2867">
            <v>1002907</v>
          </cell>
          <cell r="C2867" t="str">
            <v>Bloco Concr Vedacao 09X19X19Cm</v>
          </cell>
          <cell r="D2867" t="str">
            <v>UN</v>
          </cell>
          <cell r="E2867">
            <v>1.17</v>
          </cell>
          <cell r="F2867">
            <v>0</v>
          </cell>
        </row>
        <row r="2868">
          <cell r="B2868">
            <v>1002908</v>
          </cell>
          <cell r="C2868" t="str">
            <v>Bloco Concr Vedacao 09X19X29Cm</v>
          </cell>
          <cell r="D2868" t="str">
            <v>UN</v>
          </cell>
          <cell r="E2868">
            <v>0</v>
          </cell>
          <cell r="F2868">
            <v>0</v>
          </cell>
        </row>
        <row r="2869">
          <cell r="B2869">
            <v>1002909</v>
          </cell>
          <cell r="C2869" t="str">
            <v>Bloco Concr Vedacao 09X19X39Cm</v>
          </cell>
          <cell r="D2869" t="str">
            <v>UN</v>
          </cell>
          <cell r="E2869">
            <v>0</v>
          </cell>
          <cell r="F2869">
            <v>0</v>
          </cell>
        </row>
        <row r="2870">
          <cell r="B2870">
            <v>1002910</v>
          </cell>
          <cell r="C2870" t="str">
            <v>Bloco Concr Vedacao 14X19X19Cm</v>
          </cell>
          <cell r="D2870" t="str">
            <v>UN</v>
          </cell>
          <cell r="E2870">
            <v>0</v>
          </cell>
          <cell r="F2870">
            <v>0</v>
          </cell>
        </row>
        <row r="2871">
          <cell r="B2871">
            <v>3000009</v>
          </cell>
          <cell r="C2871" t="str">
            <v>Aferição De Equipamentos</v>
          </cell>
          <cell r="D2871" t="str">
            <v>UN</v>
          </cell>
          <cell r="E2871">
            <v>12975</v>
          </cell>
          <cell r="F2871">
            <v>30</v>
          </cell>
        </row>
        <row r="2872">
          <cell r="B2872">
            <v>1002637</v>
          </cell>
          <cell r="C2872" t="str">
            <v>Tubo Concreto Pa2 Pb 1500Mm</v>
          </cell>
          <cell r="D2872" t="str">
            <v>M</v>
          </cell>
          <cell r="E2872">
            <v>581.29473680000001</v>
          </cell>
          <cell r="F2872">
            <v>532.35</v>
          </cell>
        </row>
        <row r="2873">
          <cell r="B2873">
            <v>1002913</v>
          </cell>
          <cell r="C2873" t="str">
            <v>Bloco Concr Vedacao 19X19X19Cm</v>
          </cell>
          <cell r="D2873" t="str">
            <v>UN</v>
          </cell>
          <cell r="E2873">
            <v>1.59</v>
          </cell>
          <cell r="F2873">
            <v>0</v>
          </cell>
        </row>
        <row r="2874">
          <cell r="B2874">
            <v>1002914</v>
          </cell>
          <cell r="C2874" t="str">
            <v>Bloco Concr Vedacao 19X19X39Cm</v>
          </cell>
          <cell r="D2874" t="str">
            <v>UN</v>
          </cell>
          <cell r="E2874">
            <v>2</v>
          </cell>
          <cell r="F2874">
            <v>0</v>
          </cell>
        </row>
        <row r="2875">
          <cell r="B2875">
            <v>1002915</v>
          </cell>
          <cell r="C2875" t="str">
            <v>Caixa Acopl Eco Br Riviera 12570001 Celi</v>
          </cell>
          <cell r="D2875" t="str">
            <v>UN</v>
          </cell>
          <cell r="E2875">
            <v>0</v>
          </cell>
          <cell r="F2875">
            <v>0</v>
          </cell>
        </row>
        <row r="2876">
          <cell r="B2876">
            <v>1002916</v>
          </cell>
          <cell r="C2876" t="str">
            <v>Caixa Acopl.Perg Azálea 13570059 Celite</v>
          </cell>
          <cell r="D2876" t="str">
            <v>UN</v>
          </cell>
          <cell r="E2876">
            <v>0</v>
          </cell>
          <cell r="F2876">
            <v>0</v>
          </cell>
        </row>
        <row r="2877">
          <cell r="B2877">
            <v>1002917</v>
          </cell>
          <cell r="C2877" t="str">
            <v>Caixa Acopl.Br Azálea 13570001 Celite</v>
          </cell>
          <cell r="D2877" t="str">
            <v>UN</v>
          </cell>
          <cell r="E2877">
            <v>0</v>
          </cell>
          <cell r="F2877">
            <v>0</v>
          </cell>
        </row>
        <row r="2878">
          <cell r="B2878">
            <v>1002918</v>
          </cell>
          <cell r="C2878" t="str">
            <v>Caixa Acopl.Cz Pr Azálea 13570077 Celite</v>
          </cell>
          <cell r="D2878" t="str">
            <v>UN</v>
          </cell>
          <cell r="E2878">
            <v>0</v>
          </cell>
          <cell r="F2878">
            <v>0</v>
          </cell>
        </row>
        <row r="2879">
          <cell r="B2879">
            <v>1002919</v>
          </cell>
          <cell r="C2879" t="str">
            <v>Caixa Acopl.Ocre Azálea 13570050 Celite</v>
          </cell>
          <cell r="D2879" t="str">
            <v>UN</v>
          </cell>
          <cell r="E2879">
            <v>0</v>
          </cell>
          <cell r="F2879">
            <v>0</v>
          </cell>
        </row>
        <row r="2880">
          <cell r="B2880">
            <v>1002920</v>
          </cell>
          <cell r="C2880" t="str">
            <v>Caixa Acopl.Rosa Azálea 13570027 Celite</v>
          </cell>
          <cell r="D2880" t="str">
            <v>UN</v>
          </cell>
          <cell r="E2880">
            <v>0</v>
          </cell>
          <cell r="F2880">
            <v>0</v>
          </cell>
        </row>
        <row r="2881">
          <cell r="B2881">
            <v>1002921</v>
          </cell>
          <cell r="C2881" t="str">
            <v>Coluna P/Tanq.51261 Br 51203001 Celite</v>
          </cell>
          <cell r="D2881" t="str">
            <v>UN</v>
          </cell>
          <cell r="E2881">
            <v>0</v>
          </cell>
          <cell r="F2881">
            <v>0</v>
          </cell>
        </row>
        <row r="2882">
          <cell r="B2882">
            <v>1002922</v>
          </cell>
          <cell r="C2882" t="str">
            <v>Coluna P/Tanq.51260 Cz Pr 51203077Celite</v>
          </cell>
          <cell r="D2882" t="str">
            <v>UN</v>
          </cell>
          <cell r="E2882">
            <v>0</v>
          </cell>
          <cell r="F2882">
            <v>0</v>
          </cell>
        </row>
        <row r="2883">
          <cell r="B2883">
            <v>1002923</v>
          </cell>
          <cell r="C2883" t="str">
            <v>Coluna P/Tanq.51260 Perg 51203059 Celite</v>
          </cell>
          <cell r="D2883" t="str">
            <v>UN</v>
          </cell>
          <cell r="E2883">
            <v>0</v>
          </cell>
          <cell r="F2883">
            <v>0</v>
          </cell>
        </row>
        <row r="2884">
          <cell r="B2884">
            <v>1002924</v>
          </cell>
          <cell r="C2884" t="str">
            <v>Cuba P/Ban Emb Ág.Mar 10129029 Celite</v>
          </cell>
          <cell r="D2884" t="str">
            <v>UN</v>
          </cell>
          <cell r="E2884">
            <v>0</v>
          </cell>
          <cell r="F2884">
            <v>0</v>
          </cell>
        </row>
        <row r="2885">
          <cell r="B2885">
            <v>1002925</v>
          </cell>
          <cell r="C2885" t="str">
            <v>Cuba P/Ban Emb Ág.Mar 76117029 Celite</v>
          </cell>
          <cell r="D2885" t="str">
            <v>UN</v>
          </cell>
          <cell r="E2885">
            <v>0</v>
          </cell>
          <cell r="F2885">
            <v>0</v>
          </cell>
        </row>
        <row r="2886">
          <cell r="B2886">
            <v>1002926</v>
          </cell>
          <cell r="C2886" t="str">
            <v>Cuba P/Ban Emb Branca 10129001 Celite</v>
          </cell>
          <cell r="D2886" t="str">
            <v>UN</v>
          </cell>
          <cell r="E2886">
            <v>0</v>
          </cell>
          <cell r="F2886">
            <v>0</v>
          </cell>
        </row>
        <row r="2887">
          <cell r="B2887">
            <v>1002927</v>
          </cell>
          <cell r="C2887" t="str">
            <v>Cuba P/Ban Emb Branca 76117001 Celite</v>
          </cell>
          <cell r="D2887" t="str">
            <v>UN</v>
          </cell>
          <cell r="E2887">
            <v>0</v>
          </cell>
          <cell r="F2887">
            <v>0</v>
          </cell>
        </row>
        <row r="2888">
          <cell r="B2888">
            <v>1002928</v>
          </cell>
          <cell r="C2888" t="str">
            <v>Cuba P/Ban Emb Cinza 76117003 Celite</v>
          </cell>
          <cell r="D2888" t="str">
            <v>UN</v>
          </cell>
          <cell r="E2888">
            <v>0</v>
          </cell>
          <cell r="F2888">
            <v>0</v>
          </cell>
        </row>
        <row r="2889">
          <cell r="B2889">
            <v>1002929</v>
          </cell>
          <cell r="C2889" t="str">
            <v>Cuba P/Ban Emb Cinzapr 10129077 Celite</v>
          </cell>
          <cell r="D2889" t="str">
            <v>UN</v>
          </cell>
          <cell r="E2889">
            <v>0</v>
          </cell>
          <cell r="F2889">
            <v>0</v>
          </cell>
        </row>
        <row r="2890">
          <cell r="B2890">
            <v>1002930</v>
          </cell>
          <cell r="C2890" t="str">
            <v>Cuba P/Ban Emb Cinzapr 76117077 Celite</v>
          </cell>
          <cell r="D2890" t="str">
            <v>UN</v>
          </cell>
          <cell r="E2890">
            <v>0</v>
          </cell>
          <cell r="F2890">
            <v>0</v>
          </cell>
        </row>
        <row r="2891">
          <cell r="B2891">
            <v>1002931</v>
          </cell>
          <cell r="C2891" t="str">
            <v>Cuba P/Ban Emb Ocre 76117050 Celite</v>
          </cell>
          <cell r="D2891" t="str">
            <v>UN</v>
          </cell>
          <cell r="E2891">
            <v>0</v>
          </cell>
          <cell r="F2891">
            <v>0</v>
          </cell>
        </row>
        <row r="2892">
          <cell r="B2892">
            <v>1002932</v>
          </cell>
          <cell r="C2892" t="str">
            <v>Cuba P/Ban Emb Pergamo 10129059 Celite</v>
          </cell>
          <cell r="D2892" t="str">
            <v>UN</v>
          </cell>
          <cell r="E2892">
            <v>0</v>
          </cell>
          <cell r="F2892">
            <v>0</v>
          </cell>
        </row>
        <row r="2893">
          <cell r="B2893">
            <v>1002933</v>
          </cell>
          <cell r="C2893" t="str">
            <v>Cuba P/Ban Emb Pergamo 76117059 Celite</v>
          </cell>
          <cell r="D2893" t="str">
            <v>UN</v>
          </cell>
          <cell r="E2893">
            <v>0</v>
          </cell>
          <cell r="F2893">
            <v>0</v>
          </cell>
        </row>
        <row r="2894">
          <cell r="B2894">
            <v>1002934</v>
          </cell>
          <cell r="C2894" t="str">
            <v>Cuba P/Ban Emb Preto 10129002 Celite</v>
          </cell>
          <cell r="D2894" t="str">
            <v>UN</v>
          </cell>
          <cell r="E2894">
            <v>0</v>
          </cell>
          <cell r="F2894">
            <v>0</v>
          </cell>
        </row>
        <row r="2895">
          <cell r="B2895">
            <v>1002935</v>
          </cell>
          <cell r="C2895" t="str">
            <v>Cuba P/Ban Emb Preto 76117002 Celite</v>
          </cell>
          <cell r="D2895" t="str">
            <v>UN</v>
          </cell>
          <cell r="E2895">
            <v>0</v>
          </cell>
          <cell r="F2895">
            <v>0</v>
          </cell>
        </row>
        <row r="2896">
          <cell r="B2896">
            <v>1002936</v>
          </cell>
          <cell r="C2896" t="str">
            <v>Cuba P/Ban Emb Rosato 10129027 Celite</v>
          </cell>
          <cell r="D2896" t="str">
            <v>UN</v>
          </cell>
          <cell r="E2896">
            <v>0</v>
          </cell>
          <cell r="F2896">
            <v>0</v>
          </cell>
        </row>
        <row r="2897">
          <cell r="B2897">
            <v>1002937</v>
          </cell>
          <cell r="C2897" t="str">
            <v>Cuba P/Ban Emb Rosato 76117027 Celite</v>
          </cell>
          <cell r="D2897" t="str">
            <v>UN</v>
          </cell>
          <cell r="E2897">
            <v>0</v>
          </cell>
          <cell r="F2897">
            <v>0</v>
          </cell>
        </row>
        <row r="2898">
          <cell r="B2898">
            <v>1002938</v>
          </cell>
          <cell r="C2898" t="str">
            <v>Lavatório Br Susp Azálea 91038001 Celite</v>
          </cell>
          <cell r="D2898" t="str">
            <v>UN</v>
          </cell>
          <cell r="E2898">
            <v>0</v>
          </cell>
          <cell r="F2898">
            <v>0</v>
          </cell>
        </row>
        <row r="2899">
          <cell r="B2899">
            <v>1002939</v>
          </cell>
          <cell r="C2899" t="str">
            <v>Lavatório Cz Susp Azálea 91038077 Celite</v>
          </cell>
          <cell r="D2899" t="str">
            <v>UN</v>
          </cell>
          <cell r="E2899">
            <v>0</v>
          </cell>
          <cell r="F2899">
            <v>0</v>
          </cell>
        </row>
        <row r="2900">
          <cell r="B2900">
            <v>1002940</v>
          </cell>
          <cell r="C2900" t="str">
            <v>Lavatório Oc Susp Azálea 91038050 Celite</v>
          </cell>
          <cell r="D2900" t="str">
            <v>UN</v>
          </cell>
          <cell r="E2900">
            <v>0</v>
          </cell>
          <cell r="F2900">
            <v>0</v>
          </cell>
        </row>
        <row r="2901">
          <cell r="B2901">
            <v>1002941</v>
          </cell>
          <cell r="C2901" t="str">
            <v>Lavatório Pg Susp Azálea 91038059 Celite</v>
          </cell>
          <cell r="D2901" t="str">
            <v>UN</v>
          </cell>
          <cell r="E2901">
            <v>0</v>
          </cell>
          <cell r="F2901">
            <v>0</v>
          </cell>
        </row>
        <row r="2902">
          <cell r="B2902">
            <v>1002942</v>
          </cell>
          <cell r="C2902" t="str">
            <v>Lavatório Rs Susp Azálea 91038027 Celite</v>
          </cell>
          <cell r="D2902" t="str">
            <v>UN</v>
          </cell>
          <cell r="E2902">
            <v>0</v>
          </cell>
          <cell r="F2902">
            <v>0</v>
          </cell>
        </row>
        <row r="2903">
          <cell r="B2903">
            <v>1002943</v>
          </cell>
          <cell r="C2903" t="str">
            <v>Tanque Branco 18L 51260001 Celite</v>
          </cell>
          <cell r="D2903" t="str">
            <v>UN</v>
          </cell>
          <cell r="E2903">
            <v>0</v>
          </cell>
          <cell r="F2903">
            <v>0</v>
          </cell>
        </row>
        <row r="2904">
          <cell r="B2904">
            <v>1002944</v>
          </cell>
          <cell r="C2904" t="str">
            <v>Tanque Cinza Prata 18L 51260077 Celite</v>
          </cell>
          <cell r="D2904" t="str">
            <v>UN</v>
          </cell>
          <cell r="E2904">
            <v>0</v>
          </cell>
          <cell r="F2904">
            <v>0</v>
          </cell>
        </row>
        <row r="2905">
          <cell r="B2905">
            <v>1002945</v>
          </cell>
          <cell r="C2905" t="str">
            <v>Tanque Pergamon 18L 51260059 Celite</v>
          </cell>
          <cell r="D2905" t="str">
            <v>UN</v>
          </cell>
          <cell r="E2905">
            <v>0</v>
          </cell>
          <cell r="F2905">
            <v>0</v>
          </cell>
        </row>
        <row r="2906">
          <cell r="B2906">
            <v>1002946</v>
          </cell>
          <cell r="C2906" t="str">
            <v>Vidro Fantasia Mini Boreal 4Mm</v>
          </cell>
          <cell r="D2906" t="str">
            <v>M2</v>
          </cell>
          <cell r="E2906">
            <v>0</v>
          </cell>
          <cell r="F2906">
            <v>0</v>
          </cell>
        </row>
        <row r="2907">
          <cell r="B2907">
            <v>1002947</v>
          </cell>
          <cell r="C2907" t="str">
            <v>Vidro Laminado Azul 6Mm</v>
          </cell>
          <cell r="D2907" t="str">
            <v>M2</v>
          </cell>
          <cell r="E2907">
            <v>0</v>
          </cell>
          <cell r="F2907">
            <v>0</v>
          </cell>
        </row>
        <row r="2908">
          <cell r="B2908">
            <v>1002948</v>
          </cell>
          <cell r="C2908" t="str">
            <v>Vidro Laminado Azul 8Mm</v>
          </cell>
          <cell r="D2908" t="str">
            <v>M2</v>
          </cell>
          <cell r="E2908">
            <v>0</v>
          </cell>
          <cell r="F2908">
            <v>0</v>
          </cell>
        </row>
        <row r="2909">
          <cell r="B2909">
            <v>1002949</v>
          </cell>
          <cell r="C2909" t="str">
            <v>Vidro Laminado Bronze 6Mm</v>
          </cell>
          <cell r="D2909" t="str">
            <v>M2</v>
          </cell>
          <cell r="E2909">
            <v>0</v>
          </cell>
          <cell r="F2909">
            <v>0</v>
          </cell>
        </row>
        <row r="2910">
          <cell r="B2910">
            <v>1002950</v>
          </cell>
          <cell r="C2910" t="str">
            <v>Vidro Laminado Bronze 8Mm</v>
          </cell>
          <cell r="D2910" t="str">
            <v>M2</v>
          </cell>
          <cell r="E2910">
            <v>0</v>
          </cell>
          <cell r="F2910">
            <v>0</v>
          </cell>
        </row>
        <row r="2911">
          <cell r="B2911">
            <v>1002951</v>
          </cell>
          <cell r="C2911" t="str">
            <v>Vidro Laminado Bronze 8Mm Jateado</v>
          </cell>
          <cell r="D2911" t="str">
            <v>M2</v>
          </cell>
          <cell r="E2911">
            <v>0</v>
          </cell>
          <cell r="F2911">
            <v>0</v>
          </cell>
        </row>
        <row r="2912">
          <cell r="B2912">
            <v>1002952</v>
          </cell>
          <cell r="C2912" t="str">
            <v>Vidro Laminado Caribea 10Mm</v>
          </cell>
          <cell r="D2912" t="str">
            <v>M2</v>
          </cell>
          <cell r="E2912">
            <v>0</v>
          </cell>
          <cell r="F2912">
            <v>0</v>
          </cell>
        </row>
        <row r="2913">
          <cell r="B2913">
            <v>1002953</v>
          </cell>
          <cell r="C2913" t="str">
            <v>Vidro Laminado Caribea 9Mm</v>
          </cell>
          <cell r="D2913" t="str">
            <v>M2</v>
          </cell>
          <cell r="E2913">
            <v>0</v>
          </cell>
          <cell r="F2913">
            <v>0</v>
          </cell>
        </row>
        <row r="2914">
          <cell r="B2914">
            <v>1002954</v>
          </cell>
          <cell r="C2914" t="str">
            <v>Vidro Laminado Cinza 8Mm</v>
          </cell>
          <cell r="D2914" t="str">
            <v>M2</v>
          </cell>
          <cell r="E2914">
            <v>0</v>
          </cell>
          <cell r="F2914">
            <v>0</v>
          </cell>
        </row>
        <row r="2915">
          <cell r="B2915">
            <v>1002955</v>
          </cell>
          <cell r="C2915" t="str">
            <v>Vidro Laminado Incolor 10Mm</v>
          </cell>
          <cell r="D2915" t="str">
            <v>M2</v>
          </cell>
          <cell r="E2915">
            <v>0</v>
          </cell>
          <cell r="F2915">
            <v>0</v>
          </cell>
        </row>
        <row r="2916">
          <cell r="B2916">
            <v>1002956</v>
          </cell>
          <cell r="C2916" t="str">
            <v>Vidro Laminado Incolor 12Mm</v>
          </cell>
          <cell r="D2916" t="str">
            <v>M2</v>
          </cell>
          <cell r="E2916">
            <v>0</v>
          </cell>
          <cell r="F2916">
            <v>0</v>
          </cell>
        </row>
        <row r="2917">
          <cell r="B2917">
            <v>1002957</v>
          </cell>
          <cell r="C2917" t="str">
            <v>Vidro Laminado Incolor 6Mm</v>
          </cell>
          <cell r="D2917" t="str">
            <v>M2</v>
          </cell>
          <cell r="E2917">
            <v>0</v>
          </cell>
          <cell r="F2917">
            <v>0</v>
          </cell>
        </row>
        <row r="2918">
          <cell r="B2918">
            <v>1002958</v>
          </cell>
          <cell r="C2918" t="str">
            <v>Vidro Laminado Incolor 7Mm</v>
          </cell>
          <cell r="D2918" t="str">
            <v>M2</v>
          </cell>
          <cell r="E2918">
            <v>0</v>
          </cell>
          <cell r="F2918">
            <v>0</v>
          </cell>
        </row>
        <row r="2919">
          <cell r="B2919">
            <v>1002959</v>
          </cell>
          <cell r="C2919" t="str">
            <v>Vidro Laminado Incolor 8Mm</v>
          </cell>
          <cell r="D2919" t="str">
            <v>M2</v>
          </cell>
          <cell r="E2919">
            <v>0</v>
          </cell>
          <cell r="F2919">
            <v>0</v>
          </cell>
        </row>
        <row r="2920">
          <cell r="B2920">
            <v>1002960</v>
          </cell>
          <cell r="C2920" t="str">
            <v>Vidro Laminado Opaco 6Mm</v>
          </cell>
          <cell r="D2920" t="str">
            <v>M2</v>
          </cell>
          <cell r="E2920">
            <v>0</v>
          </cell>
          <cell r="F2920">
            <v>0</v>
          </cell>
        </row>
        <row r="2921">
          <cell r="B2921">
            <v>1002961</v>
          </cell>
          <cell r="C2921" t="str">
            <v>Vidro Laminado Prata 6Mm Refletivo</v>
          </cell>
          <cell r="D2921" t="str">
            <v>M2</v>
          </cell>
          <cell r="E2921">
            <v>0</v>
          </cell>
          <cell r="F2921">
            <v>0</v>
          </cell>
        </row>
        <row r="2922">
          <cell r="B2922">
            <v>1002962</v>
          </cell>
          <cell r="C2922" t="str">
            <v>Vidro Laminado Verde 10Mm</v>
          </cell>
          <cell r="D2922" t="str">
            <v>M2</v>
          </cell>
          <cell r="E2922">
            <v>0</v>
          </cell>
          <cell r="F2922">
            <v>0</v>
          </cell>
        </row>
        <row r="2923">
          <cell r="B2923">
            <v>1002963</v>
          </cell>
          <cell r="C2923" t="str">
            <v>Vidro Laminado Verde 10Mm Refletiv.Ga095</v>
          </cell>
          <cell r="D2923" t="str">
            <v>M2</v>
          </cell>
          <cell r="E2923">
            <v>0</v>
          </cell>
          <cell r="F2923">
            <v>0</v>
          </cell>
        </row>
        <row r="2924">
          <cell r="B2924">
            <v>1002964</v>
          </cell>
          <cell r="C2924" t="str">
            <v>Vidro Laminado Verde 6Mm</v>
          </cell>
          <cell r="D2924" t="str">
            <v>M2</v>
          </cell>
          <cell r="E2924">
            <v>0</v>
          </cell>
          <cell r="F2924">
            <v>0</v>
          </cell>
        </row>
        <row r="2925">
          <cell r="B2925">
            <v>1002965</v>
          </cell>
          <cell r="C2925" t="str">
            <v>Vidro Laminado Verde 6Mm Refletivo</v>
          </cell>
          <cell r="D2925" t="str">
            <v>M2</v>
          </cell>
          <cell r="E2925">
            <v>0</v>
          </cell>
          <cell r="F2925">
            <v>0</v>
          </cell>
        </row>
        <row r="2926">
          <cell r="B2926">
            <v>1002966</v>
          </cell>
          <cell r="C2926" t="str">
            <v>Vidro Laminado Verde 6Mm Refletivo Ga095</v>
          </cell>
          <cell r="D2926" t="str">
            <v>M2</v>
          </cell>
          <cell r="E2926">
            <v>0</v>
          </cell>
          <cell r="F2926">
            <v>0</v>
          </cell>
        </row>
        <row r="2927">
          <cell r="B2927">
            <v>1002967</v>
          </cell>
          <cell r="C2927" t="str">
            <v>Vidro Laminado Verde 7Mm Refletivo Ga095</v>
          </cell>
          <cell r="D2927" t="str">
            <v>M2</v>
          </cell>
          <cell r="E2927">
            <v>0</v>
          </cell>
          <cell r="F2927">
            <v>0</v>
          </cell>
        </row>
        <row r="2928">
          <cell r="B2928">
            <v>1002968</v>
          </cell>
          <cell r="C2928" t="str">
            <v>Vidro Laminado Verde 8Mm</v>
          </cell>
          <cell r="D2928" t="str">
            <v>M2</v>
          </cell>
          <cell r="E2928">
            <v>0</v>
          </cell>
          <cell r="F2928">
            <v>0</v>
          </cell>
        </row>
        <row r="2929">
          <cell r="B2929">
            <v>1002969</v>
          </cell>
          <cell r="C2929" t="str">
            <v>Vidro Laminado Verde 8Mm Jateado</v>
          </cell>
          <cell r="D2929" t="str">
            <v>M2</v>
          </cell>
          <cell r="E2929">
            <v>0</v>
          </cell>
          <cell r="F2929">
            <v>0</v>
          </cell>
        </row>
        <row r="2930">
          <cell r="B2930">
            <v>1002970</v>
          </cell>
          <cell r="C2930" t="str">
            <v>Vidro Laminado Verde 8Mm Refletivo</v>
          </cell>
          <cell r="D2930" t="str">
            <v>M2</v>
          </cell>
          <cell r="E2930">
            <v>0</v>
          </cell>
          <cell r="F2930">
            <v>0</v>
          </cell>
        </row>
        <row r="2931">
          <cell r="B2931">
            <v>1002971</v>
          </cell>
          <cell r="C2931" t="str">
            <v>Vidro Laminado Verde 8Mm Refletivo Ga095</v>
          </cell>
          <cell r="D2931" t="str">
            <v>M2</v>
          </cell>
          <cell r="E2931">
            <v>0</v>
          </cell>
          <cell r="F2931">
            <v>0</v>
          </cell>
        </row>
        <row r="2932">
          <cell r="B2932">
            <v>1002972</v>
          </cell>
          <cell r="C2932" t="str">
            <v>Vidro Laminado Verde Escuro 610Mm T3</v>
          </cell>
          <cell r="D2932" t="str">
            <v>M2</v>
          </cell>
          <cell r="E2932">
            <v>0</v>
          </cell>
          <cell r="F2932">
            <v>0</v>
          </cell>
        </row>
        <row r="2933">
          <cell r="B2933">
            <v>1002973</v>
          </cell>
          <cell r="C2933" t="str">
            <v>Vidro Laminado Verde Escuro 6Mm T3</v>
          </cell>
          <cell r="D2933" t="str">
            <v>M2</v>
          </cell>
          <cell r="E2933">
            <v>0</v>
          </cell>
          <cell r="F2933">
            <v>0</v>
          </cell>
        </row>
        <row r="2934">
          <cell r="B2934">
            <v>1002974</v>
          </cell>
          <cell r="C2934" t="str">
            <v>Vidro Laminado Verde Escuro 7Mm T3</v>
          </cell>
          <cell r="D2934" t="str">
            <v>M2</v>
          </cell>
          <cell r="E2934">
            <v>0</v>
          </cell>
          <cell r="F2934">
            <v>0</v>
          </cell>
        </row>
        <row r="2935">
          <cell r="B2935">
            <v>1002975</v>
          </cell>
          <cell r="C2935" t="str">
            <v>Vidro Laminado Verde Escuro 8Mm T3</v>
          </cell>
          <cell r="D2935" t="str">
            <v>M2</v>
          </cell>
          <cell r="E2935">
            <v>0</v>
          </cell>
          <cell r="F2935">
            <v>0</v>
          </cell>
        </row>
        <row r="2936">
          <cell r="B2936">
            <v>1002976</v>
          </cell>
          <cell r="C2936" t="str">
            <v>Vidro Laminado Vd Esmer.4Mm Semi-Reflex.</v>
          </cell>
          <cell r="D2936" t="str">
            <v>M2</v>
          </cell>
          <cell r="E2936">
            <v>0</v>
          </cell>
          <cell r="F2936">
            <v>0</v>
          </cell>
        </row>
        <row r="2937">
          <cell r="B2937">
            <v>1002977</v>
          </cell>
          <cell r="C2937" t="str">
            <v>Vidro Laminado Vd Esmer.8Mm Semi-Reflex.</v>
          </cell>
          <cell r="D2937" t="str">
            <v>M2</v>
          </cell>
          <cell r="E2937">
            <v>0</v>
          </cell>
          <cell r="F2937">
            <v>0</v>
          </cell>
        </row>
        <row r="2938">
          <cell r="B2938">
            <v>1002978</v>
          </cell>
          <cell r="C2938" t="str">
            <v>Vidro Liso Boreal 4Mm</v>
          </cell>
          <cell r="D2938" t="str">
            <v>M2</v>
          </cell>
          <cell r="E2938">
            <v>0</v>
          </cell>
          <cell r="F2938">
            <v>0</v>
          </cell>
        </row>
        <row r="2939">
          <cell r="B2939">
            <v>1002979</v>
          </cell>
          <cell r="C2939" t="str">
            <v>Vidro Monolítico Caribea 6Mm</v>
          </cell>
          <cell r="D2939" t="str">
            <v>M2</v>
          </cell>
          <cell r="E2939">
            <v>0</v>
          </cell>
          <cell r="F2939">
            <v>0</v>
          </cell>
        </row>
        <row r="2940">
          <cell r="B2940">
            <v>1002980</v>
          </cell>
          <cell r="C2940" t="str">
            <v>Vidro Temperado Caribea 6Mm</v>
          </cell>
          <cell r="D2940" t="str">
            <v>M2</v>
          </cell>
          <cell r="E2940">
            <v>0</v>
          </cell>
          <cell r="F2940">
            <v>0</v>
          </cell>
        </row>
        <row r="2941">
          <cell r="B2941">
            <v>1002981</v>
          </cell>
          <cell r="C2941" t="str">
            <v>Bracadeira Cond Retang Aquapluv Style Br</v>
          </cell>
          <cell r="D2941" t="str">
            <v>UN</v>
          </cell>
          <cell r="E2941">
            <v>0</v>
          </cell>
          <cell r="F2941">
            <v>0</v>
          </cell>
        </row>
        <row r="2942">
          <cell r="B2942">
            <v>1002982</v>
          </cell>
          <cell r="C2942" t="str">
            <v>Abracadeira Pvc Dn 1 E 1/4</v>
          </cell>
          <cell r="D2942" t="str">
            <v>UN</v>
          </cell>
          <cell r="E2942">
            <v>0</v>
          </cell>
          <cell r="F2942">
            <v>0</v>
          </cell>
        </row>
        <row r="2943">
          <cell r="B2943">
            <v>1002983</v>
          </cell>
          <cell r="C2943" t="str">
            <v>Abracadeira Pvc Dn 1/2 E 3/4</v>
          </cell>
          <cell r="D2943" t="str">
            <v>UN</v>
          </cell>
          <cell r="E2943">
            <v>0</v>
          </cell>
          <cell r="F2943">
            <v>0</v>
          </cell>
        </row>
        <row r="2944">
          <cell r="B2944">
            <v>1002984</v>
          </cell>
          <cell r="C2944" t="str">
            <v>Abracadeira Pvc Dn 100Mm</v>
          </cell>
          <cell r="D2944" t="str">
            <v>UN</v>
          </cell>
          <cell r="E2944">
            <v>0</v>
          </cell>
          <cell r="F2944">
            <v>0</v>
          </cell>
        </row>
        <row r="2945">
          <cell r="B2945">
            <v>1002985</v>
          </cell>
          <cell r="C2945" t="str">
            <v>Abracadeira Pvc Dn 150Mm</v>
          </cell>
          <cell r="D2945" t="str">
            <v>UN</v>
          </cell>
          <cell r="E2945">
            <v>0</v>
          </cell>
          <cell r="F2945">
            <v>0</v>
          </cell>
        </row>
        <row r="2946">
          <cell r="B2946">
            <v>1002986</v>
          </cell>
          <cell r="C2946" t="str">
            <v>Abracadeira Pvc Dn 140Mm</v>
          </cell>
          <cell r="D2946" t="str">
            <v>UN</v>
          </cell>
          <cell r="E2946">
            <v>0</v>
          </cell>
          <cell r="F2946">
            <v>0</v>
          </cell>
        </row>
        <row r="2947">
          <cell r="B2947">
            <v>1002987</v>
          </cell>
          <cell r="C2947" t="str">
            <v>Abracadeira Pvc Dn 50Mm</v>
          </cell>
          <cell r="D2947" t="str">
            <v>UN</v>
          </cell>
          <cell r="E2947">
            <v>0</v>
          </cell>
          <cell r="F2947">
            <v>0</v>
          </cell>
        </row>
        <row r="2948">
          <cell r="B2948">
            <v>1002988</v>
          </cell>
          <cell r="C2948" t="str">
            <v>Abracadeira Pvc Dn 75Mm</v>
          </cell>
          <cell r="D2948" t="str">
            <v>UN</v>
          </cell>
          <cell r="E2948">
            <v>0</v>
          </cell>
          <cell r="F2948">
            <v>0</v>
          </cell>
        </row>
        <row r="2949">
          <cell r="B2949">
            <v>1002989</v>
          </cell>
          <cell r="C2949" t="str">
            <v>Acab.P/Mist 1/2" Ecl-00237106-Docol</v>
          </cell>
          <cell r="D2949" t="str">
            <v>UN</v>
          </cell>
          <cell r="E2949">
            <v>0</v>
          </cell>
          <cell r="F2949">
            <v>0</v>
          </cell>
        </row>
        <row r="2950">
          <cell r="B2950">
            <v>1002990</v>
          </cell>
          <cell r="C2950" t="str">
            <v>Acab.P/Mist 1/2" Ecl-00237158-Docol</v>
          </cell>
          <cell r="D2950" t="str">
            <v>UN</v>
          </cell>
          <cell r="E2950">
            <v>0</v>
          </cell>
          <cell r="F2950">
            <v>0</v>
          </cell>
        </row>
        <row r="2951">
          <cell r="B2951">
            <v>1002991</v>
          </cell>
          <cell r="C2951" t="str">
            <v>Acab.P/Mist 1/2" Ecl-00237161-Docol</v>
          </cell>
          <cell r="D2951" t="str">
            <v>UN</v>
          </cell>
          <cell r="E2951">
            <v>0</v>
          </cell>
          <cell r="F2951">
            <v>0</v>
          </cell>
        </row>
        <row r="2952">
          <cell r="B2952">
            <v>1002992</v>
          </cell>
          <cell r="C2952" t="str">
            <v>Acab.P/Mist 1/2" Hamp-00249706-Docol</v>
          </cell>
          <cell r="D2952" t="str">
            <v>UN</v>
          </cell>
          <cell r="E2952">
            <v>0</v>
          </cell>
          <cell r="F2952">
            <v>0</v>
          </cell>
        </row>
        <row r="2953">
          <cell r="B2953">
            <v>1002993</v>
          </cell>
          <cell r="C2953" t="str">
            <v>Acab.P/Mist Chuv 1/2" 00249806-Docol</v>
          </cell>
          <cell r="D2953" t="str">
            <v>UN</v>
          </cell>
          <cell r="E2953">
            <v>0</v>
          </cell>
          <cell r="F2953">
            <v>0</v>
          </cell>
        </row>
        <row r="2954">
          <cell r="B2954">
            <v>1002994</v>
          </cell>
          <cell r="C2954" t="str">
            <v>Acab.P/Mist Chuv 1/2" Ecl-00237206-Docol</v>
          </cell>
          <cell r="D2954" t="str">
            <v>UN</v>
          </cell>
          <cell r="E2954">
            <v>0</v>
          </cell>
          <cell r="F2954">
            <v>0</v>
          </cell>
        </row>
        <row r="2955">
          <cell r="B2955">
            <v>1002995</v>
          </cell>
          <cell r="C2955" t="str">
            <v>Acab.P/Mist Chuv 1/2" Ecl-00237258-Docol</v>
          </cell>
          <cell r="D2955" t="str">
            <v>UN</v>
          </cell>
          <cell r="E2955">
            <v>0</v>
          </cell>
          <cell r="F2955">
            <v>0</v>
          </cell>
        </row>
        <row r="2956">
          <cell r="B2956">
            <v>1002996</v>
          </cell>
          <cell r="C2956" t="str">
            <v>Acab.P/Mist Chuv 1/2" Ecl-00237261-Docol</v>
          </cell>
          <cell r="D2956" t="str">
            <v>UN</v>
          </cell>
          <cell r="E2956">
            <v>0</v>
          </cell>
          <cell r="F2956">
            <v>0</v>
          </cell>
        </row>
        <row r="2957">
          <cell r="B2957">
            <v>1002997</v>
          </cell>
          <cell r="C2957" t="str">
            <v>Acab.P/Válv 1 1/2E1 1/4" 00184906-Docol</v>
          </cell>
          <cell r="D2957" t="str">
            <v>UN</v>
          </cell>
          <cell r="E2957">
            <v>0</v>
          </cell>
          <cell r="F2957">
            <v>0</v>
          </cell>
        </row>
        <row r="2958">
          <cell r="B2958">
            <v>1002998</v>
          </cell>
          <cell r="C2958" t="str">
            <v>Acab.P/Válv 1/2E3/4" Ant-00188706-Docol</v>
          </cell>
          <cell r="D2958" t="str">
            <v>UN</v>
          </cell>
          <cell r="E2958">
            <v>0</v>
          </cell>
          <cell r="F2958">
            <v>0</v>
          </cell>
        </row>
        <row r="2959">
          <cell r="B2959">
            <v>1002999</v>
          </cell>
          <cell r="C2959" t="str">
            <v>Acab.P/Válv 1/2E3/4" Ita-00188660-Docol</v>
          </cell>
          <cell r="D2959" t="str">
            <v>UN</v>
          </cell>
          <cell r="E2959">
            <v>0</v>
          </cell>
          <cell r="F2959">
            <v>0</v>
          </cell>
        </row>
        <row r="2960">
          <cell r="B2960">
            <v>1003000</v>
          </cell>
          <cell r="C2960" t="str">
            <v>Acab.Reg.1 1/2" Hampton-80005558-Docol</v>
          </cell>
          <cell r="D2960" t="str">
            <v>UN</v>
          </cell>
          <cell r="E2960">
            <v>0</v>
          </cell>
          <cell r="F2960">
            <v>0</v>
          </cell>
        </row>
        <row r="2961">
          <cell r="B2961">
            <v>1003001</v>
          </cell>
          <cell r="C2961" t="str">
            <v>Acab.Reg.1 1/2" Trip-00372906-Docol</v>
          </cell>
          <cell r="D2961" t="str">
            <v>UN</v>
          </cell>
          <cell r="E2961">
            <v>0</v>
          </cell>
          <cell r="F2961">
            <v>0</v>
          </cell>
        </row>
        <row r="2962">
          <cell r="B2962">
            <v>1003002</v>
          </cell>
          <cell r="C2962" t="str">
            <v>Acab.Reg.1 1/2E1 1/4" Ant-08900206-Docol</v>
          </cell>
          <cell r="D2962" t="str">
            <v>UN</v>
          </cell>
          <cell r="E2962">
            <v>0</v>
          </cell>
          <cell r="F2962">
            <v>0</v>
          </cell>
        </row>
        <row r="2963">
          <cell r="B2963">
            <v>1003003</v>
          </cell>
          <cell r="C2963" t="str">
            <v>Acab.Reg.1 1/2E1 1/4" Ant-08900215-Docol</v>
          </cell>
          <cell r="D2963" t="str">
            <v>UN</v>
          </cell>
          <cell r="E2963">
            <v>0</v>
          </cell>
          <cell r="F2963">
            <v>0</v>
          </cell>
        </row>
        <row r="2964">
          <cell r="B2964">
            <v>1003004</v>
          </cell>
          <cell r="C2964" t="str">
            <v>Acab.Reg.1 1/2E1 1/4" Ant-08900225-Docol</v>
          </cell>
          <cell r="D2964" t="str">
            <v>UN</v>
          </cell>
          <cell r="E2964">
            <v>0</v>
          </cell>
          <cell r="F2964">
            <v>0</v>
          </cell>
        </row>
        <row r="2965">
          <cell r="B2965">
            <v>1003005</v>
          </cell>
          <cell r="C2965" t="str">
            <v>Acab.Reg.1 1/2E1 1/4" Ant-08900258-Docol</v>
          </cell>
          <cell r="D2965" t="str">
            <v>UN</v>
          </cell>
          <cell r="E2965">
            <v>0</v>
          </cell>
          <cell r="F2965">
            <v>0</v>
          </cell>
        </row>
        <row r="2966">
          <cell r="B2966">
            <v>1003006</v>
          </cell>
          <cell r="C2966" t="str">
            <v>Acab.Reg.1 1/2E1 1/4" Del-00108906-Docol</v>
          </cell>
          <cell r="D2966" t="str">
            <v>UN</v>
          </cell>
          <cell r="E2966">
            <v>0</v>
          </cell>
          <cell r="F2966">
            <v>0</v>
          </cell>
        </row>
        <row r="2967">
          <cell r="B2967">
            <v>1003007</v>
          </cell>
          <cell r="C2967" t="str">
            <v>Acab.Reg.1 1/2E1 1/4" Ita-00162760-Docol</v>
          </cell>
          <cell r="D2967" t="str">
            <v>UN</v>
          </cell>
          <cell r="E2967">
            <v>0</v>
          </cell>
          <cell r="F2967">
            <v>0</v>
          </cell>
        </row>
        <row r="2968">
          <cell r="B2968">
            <v>1003008</v>
          </cell>
          <cell r="C2968" t="str">
            <v>Acab.Reg.1 1/2E1 1/4" Pol-00341306-Docol</v>
          </cell>
          <cell r="D2968" t="str">
            <v>UN</v>
          </cell>
          <cell r="E2968">
            <v>0</v>
          </cell>
          <cell r="F2968">
            <v>0</v>
          </cell>
        </row>
        <row r="2969">
          <cell r="B2969">
            <v>1003009</v>
          </cell>
          <cell r="C2969" t="str">
            <v>Acab.Reg.1 1/2E1 1/4" Pol-00341310-Docol</v>
          </cell>
          <cell r="D2969" t="str">
            <v>UN</v>
          </cell>
          <cell r="E2969">
            <v>0</v>
          </cell>
          <cell r="F2969">
            <v>0</v>
          </cell>
        </row>
        <row r="2970">
          <cell r="B2970">
            <v>1003010</v>
          </cell>
          <cell r="C2970" t="str">
            <v>Acab.Reg.1 1/2E1 1/4" Qen-00073906-Docol</v>
          </cell>
          <cell r="D2970" t="str">
            <v>UN</v>
          </cell>
          <cell r="E2970">
            <v>0</v>
          </cell>
          <cell r="F2970">
            <v>0</v>
          </cell>
        </row>
        <row r="2971">
          <cell r="B2971">
            <v>1003011</v>
          </cell>
          <cell r="C2971" t="str">
            <v>Acab.Reg.1 1/2E1 1/4" Quy-00230606-Docol</v>
          </cell>
          <cell r="D2971" t="str">
            <v>UN</v>
          </cell>
          <cell r="E2971">
            <v>0</v>
          </cell>
          <cell r="F2971">
            <v>0</v>
          </cell>
        </row>
        <row r="2972">
          <cell r="B2972">
            <v>1003012</v>
          </cell>
          <cell r="C2972" t="str">
            <v>Acab.Reg.1 1/2E1 1/4" Quy-00230610-Docol</v>
          </cell>
          <cell r="D2972" t="str">
            <v>UN</v>
          </cell>
          <cell r="E2972">
            <v>0</v>
          </cell>
          <cell r="F2972">
            <v>0</v>
          </cell>
        </row>
        <row r="2973">
          <cell r="B2973">
            <v>1003013</v>
          </cell>
          <cell r="C2973" t="str">
            <v>Acab.Reg.1 1/2E1 1/4"Acco-00018461-Docol</v>
          </cell>
          <cell r="D2973" t="str">
            <v>UN</v>
          </cell>
          <cell r="E2973">
            <v>0</v>
          </cell>
          <cell r="F2973">
            <v>0</v>
          </cell>
        </row>
        <row r="2974">
          <cell r="B2974">
            <v>1003014</v>
          </cell>
          <cell r="C2974" t="str">
            <v>Acab.Reg.1 1/2E1 1/4"Chamo-6900206-Docol</v>
          </cell>
          <cell r="D2974" t="str">
            <v>UN</v>
          </cell>
          <cell r="E2974">
            <v>0</v>
          </cell>
          <cell r="F2974">
            <v>0</v>
          </cell>
        </row>
        <row r="2975">
          <cell r="B2975">
            <v>1003015</v>
          </cell>
          <cell r="C2975" t="str">
            <v>Acab.Reg.1 1/2E1 1/4"Chamo-6900225-Docol</v>
          </cell>
          <cell r="D2975" t="str">
            <v>UN</v>
          </cell>
          <cell r="E2975">
            <v>0</v>
          </cell>
          <cell r="F2975">
            <v>0</v>
          </cell>
        </row>
        <row r="2976">
          <cell r="B2976">
            <v>1003016</v>
          </cell>
          <cell r="C2976" t="str">
            <v>Acab.Reg.1 1/2E1 1/4"Chamo-6900258-Docol</v>
          </cell>
          <cell r="D2976" t="str">
            <v>UN</v>
          </cell>
          <cell r="E2976">
            <v>0</v>
          </cell>
          <cell r="F2976">
            <v>0</v>
          </cell>
        </row>
        <row r="2977">
          <cell r="B2977">
            <v>1003017</v>
          </cell>
          <cell r="C2977" t="str">
            <v>Acab.Reg.1 1/2E1 1/4"Flora00016706-Docol</v>
          </cell>
          <cell r="D2977" t="str">
            <v>UN</v>
          </cell>
          <cell r="E2977">
            <v>0</v>
          </cell>
          <cell r="F2977">
            <v>0</v>
          </cell>
        </row>
        <row r="2978">
          <cell r="B2978">
            <v>1003018</v>
          </cell>
          <cell r="C2978" t="str">
            <v>Acab.Reg.1 1/2E1 1/4"Flora00016725-Docol</v>
          </cell>
          <cell r="D2978" t="str">
            <v>UN</v>
          </cell>
          <cell r="E2978">
            <v>0</v>
          </cell>
          <cell r="F2978">
            <v>0</v>
          </cell>
        </row>
        <row r="2979">
          <cell r="B2979">
            <v>1003019</v>
          </cell>
          <cell r="C2979" t="str">
            <v>Acab.Reg.1 1/2E1 1/4"Flora00016761-Docol</v>
          </cell>
          <cell r="D2979" t="str">
            <v>UN</v>
          </cell>
          <cell r="E2979">
            <v>0</v>
          </cell>
          <cell r="F2979">
            <v>0</v>
          </cell>
        </row>
        <row r="2980">
          <cell r="B2980">
            <v>1003020</v>
          </cell>
          <cell r="C2980" t="str">
            <v>Acab.Reg.1 1/2E1 1/4"Flora00016762-Docol</v>
          </cell>
          <cell r="D2980" t="str">
            <v>UN</v>
          </cell>
          <cell r="E2980">
            <v>0</v>
          </cell>
          <cell r="F2980">
            <v>0</v>
          </cell>
        </row>
        <row r="2981">
          <cell r="B2981">
            <v>1003021</v>
          </cell>
          <cell r="C2981" t="str">
            <v>Acab.Reg.1 1/2E1 1/4"Flora00016773-Docol</v>
          </cell>
          <cell r="D2981" t="str">
            <v>UN</v>
          </cell>
          <cell r="E2981">
            <v>0</v>
          </cell>
          <cell r="F2981">
            <v>0</v>
          </cell>
        </row>
        <row r="2982">
          <cell r="B2982">
            <v>1003022</v>
          </cell>
          <cell r="C2982" t="str">
            <v>Acab.Reg.1 1/2E1 1/4"Flora00016786-Docol</v>
          </cell>
          <cell r="D2982" t="str">
            <v>UN</v>
          </cell>
          <cell r="E2982">
            <v>0</v>
          </cell>
          <cell r="F2982">
            <v>0</v>
          </cell>
        </row>
        <row r="2983">
          <cell r="B2983">
            <v>1003023</v>
          </cell>
          <cell r="C2983" t="str">
            <v>Acab.Reg.1 1/2E1 1/4"Flora00016789-Docol</v>
          </cell>
          <cell r="D2983" t="str">
            <v>UN</v>
          </cell>
          <cell r="E2983">
            <v>0</v>
          </cell>
          <cell r="F2983">
            <v>0</v>
          </cell>
        </row>
        <row r="2984">
          <cell r="B2984">
            <v>1003024</v>
          </cell>
          <cell r="C2984" t="str">
            <v>Acab.Reg.1 1/2E1 1/4"Grana-8900267-Docol</v>
          </cell>
          <cell r="D2984" t="str">
            <v>UN</v>
          </cell>
          <cell r="E2984">
            <v>0</v>
          </cell>
          <cell r="F2984">
            <v>0</v>
          </cell>
        </row>
        <row r="2985">
          <cell r="B2985">
            <v>1003025</v>
          </cell>
          <cell r="C2985" t="str">
            <v>Acab.Reg.1 1/2E1 1/4"Grana-8900269-Docol</v>
          </cell>
          <cell r="D2985" t="str">
            <v>UN</v>
          </cell>
          <cell r="E2985">
            <v>0</v>
          </cell>
          <cell r="F2985">
            <v>0</v>
          </cell>
        </row>
        <row r="2986">
          <cell r="B2986">
            <v>1003026</v>
          </cell>
          <cell r="C2986" t="str">
            <v>Acab.Reg.1 1/2E1 1/4"Grana-8900293-Docol</v>
          </cell>
          <cell r="D2986" t="str">
            <v>UN</v>
          </cell>
          <cell r="E2986">
            <v>0</v>
          </cell>
          <cell r="F2986">
            <v>0</v>
          </cell>
        </row>
        <row r="2987">
          <cell r="B2987">
            <v>1003027</v>
          </cell>
          <cell r="C2987" t="str">
            <v>Acab.Reg.1 1/2E1 1/4"Itapoa0088206-Docol</v>
          </cell>
          <cell r="D2987" t="str">
            <v>UN</v>
          </cell>
          <cell r="E2987">
            <v>0</v>
          </cell>
          <cell r="F2987">
            <v>0</v>
          </cell>
        </row>
        <row r="2988">
          <cell r="B2988">
            <v>1003028</v>
          </cell>
          <cell r="C2988" t="str">
            <v>Acab.Reg.1 1/2E1 1/4"Kromu-3900260-Docol</v>
          </cell>
          <cell r="D2988" t="str">
            <v>UN</v>
          </cell>
          <cell r="E2988">
            <v>0</v>
          </cell>
          <cell r="F2988">
            <v>0</v>
          </cell>
        </row>
        <row r="2989">
          <cell r="B2989">
            <v>1003029</v>
          </cell>
          <cell r="C2989" t="str">
            <v>Acab.Reg.1 1/2E1 1/4"Kromu-3900262-Docol</v>
          </cell>
          <cell r="D2989" t="str">
            <v>UN</v>
          </cell>
          <cell r="E2989">
            <v>0</v>
          </cell>
          <cell r="F2989">
            <v>0</v>
          </cell>
        </row>
        <row r="2990">
          <cell r="B2990">
            <v>1003030</v>
          </cell>
          <cell r="C2990" t="str">
            <v>Acab.Reg.1 1/2E1 1/4"Lumie00090462-Docol</v>
          </cell>
          <cell r="D2990" t="str">
            <v>UN</v>
          </cell>
          <cell r="E2990">
            <v>0</v>
          </cell>
          <cell r="F2990">
            <v>0</v>
          </cell>
        </row>
        <row r="2991">
          <cell r="B2991">
            <v>1003031</v>
          </cell>
          <cell r="C2991" t="str">
            <v>Acab.Reg.1 1/2E1 1/4"Matina-136783-Docol</v>
          </cell>
          <cell r="D2991" t="str">
            <v>UN</v>
          </cell>
          <cell r="E2991">
            <v>0</v>
          </cell>
          <cell r="F2991">
            <v>0</v>
          </cell>
        </row>
        <row r="2992">
          <cell r="B2992">
            <v>1003032</v>
          </cell>
          <cell r="C2992" t="str">
            <v>Acab.Reg.1 1/2E1 1/4"Normand239710-Docol</v>
          </cell>
          <cell r="D2992" t="str">
            <v>UN</v>
          </cell>
          <cell r="E2992">
            <v>0</v>
          </cell>
          <cell r="F2992">
            <v>0</v>
          </cell>
        </row>
        <row r="2993">
          <cell r="B2993">
            <v>1003033</v>
          </cell>
          <cell r="C2993" t="str">
            <v>Acab.Reg.1 1/2E1 1/4"Queen00073961-Docol</v>
          </cell>
          <cell r="D2993" t="str">
            <v>UN</v>
          </cell>
          <cell r="E2993">
            <v>0</v>
          </cell>
          <cell r="F2993">
            <v>0</v>
          </cell>
        </row>
        <row r="2994">
          <cell r="B2994">
            <v>1003034</v>
          </cell>
          <cell r="C2994" t="str">
            <v>Acab.Reg.1 1/2E1 1/4"Regg-55900206-Docol</v>
          </cell>
          <cell r="D2994" t="str">
            <v>UN</v>
          </cell>
          <cell r="E2994">
            <v>0</v>
          </cell>
          <cell r="F2994">
            <v>0</v>
          </cell>
        </row>
        <row r="2995">
          <cell r="B2995">
            <v>1003035</v>
          </cell>
          <cell r="C2995" t="str">
            <v>Acab.Reg.1 1/2E1 1/4"Sonat00024961-Docol</v>
          </cell>
          <cell r="D2995" t="str">
            <v>UN</v>
          </cell>
          <cell r="E2995">
            <v>0</v>
          </cell>
          <cell r="F2995">
            <v>0</v>
          </cell>
        </row>
        <row r="2996">
          <cell r="B2996">
            <v>1003036</v>
          </cell>
          <cell r="C2996" t="str">
            <v>Acab.Reg.1 1/2E1 1/4"Sonat00024962-Docol</v>
          </cell>
          <cell r="D2996" t="str">
            <v>UN</v>
          </cell>
          <cell r="E2996">
            <v>0</v>
          </cell>
          <cell r="F2996">
            <v>0</v>
          </cell>
        </row>
        <row r="2997">
          <cell r="B2997">
            <v>1003037</v>
          </cell>
          <cell r="C2997" t="str">
            <v>Acab.Reg.1 1/2E1 1/4"Sonat00024989-Docol</v>
          </cell>
          <cell r="D2997" t="str">
            <v>UN</v>
          </cell>
          <cell r="E2997">
            <v>0</v>
          </cell>
          <cell r="F2997">
            <v>0</v>
          </cell>
        </row>
        <row r="2998">
          <cell r="B2998">
            <v>1003038</v>
          </cell>
          <cell r="C2998" t="str">
            <v>Acab.Reg.1 1/2E1 1/4"Sple-00009206-Docol</v>
          </cell>
          <cell r="D2998" t="str">
            <v>UN</v>
          </cell>
          <cell r="E2998">
            <v>0</v>
          </cell>
          <cell r="F2998">
            <v>0</v>
          </cell>
        </row>
        <row r="2999">
          <cell r="B2999">
            <v>1003039</v>
          </cell>
          <cell r="C2999" t="str">
            <v>Acab.Reg.1 1/2E1 1/4"Sple-00009215-Docol</v>
          </cell>
          <cell r="D2999" t="str">
            <v>UN</v>
          </cell>
          <cell r="E2999">
            <v>0</v>
          </cell>
          <cell r="F2999">
            <v>0</v>
          </cell>
        </row>
        <row r="3000">
          <cell r="B3000">
            <v>1003040</v>
          </cell>
          <cell r="C3000" t="str">
            <v>Acab.Reg.1 1/2E1 1/4"Sple-00009225-Docol</v>
          </cell>
          <cell r="D3000" t="str">
            <v>UN</v>
          </cell>
          <cell r="E3000">
            <v>0</v>
          </cell>
          <cell r="F3000">
            <v>0</v>
          </cell>
        </row>
        <row r="3001">
          <cell r="B3001">
            <v>1003041</v>
          </cell>
          <cell r="C3001" t="str">
            <v>Acab.Reg.1 1/2E1 1/4"Sple-00009262-Docol</v>
          </cell>
          <cell r="D3001" t="str">
            <v>UN</v>
          </cell>
          <cell r="E3001">
            <v>0</v>
          </cell>
          <cell r="F3001">
            <v>0</v>
          </cell>
        </row>
        <row r="3002">
          <cell r="B3002">
            <v>1003042</v>
          </cell>
          <cell r="C3002" t="str">
            <v>Acab.Reg.1 1/2E1 1/4"Sple-00009286-Docol</v>
          </cell>
          <cell r="D3002" t="str">
            <v>UN</v>
          </cell>
          <cell r="E3002">
            <v>0</v>
          </cell>
          <cell r="F3002">
            <v>0</v>
          </cell>
        </row>
        <row r="3003">
          <cell r="B3003">
            <v>1003043</v>
          </cell>
          <cell r="C3003" t="str">
            <v>Acab.Reg.1 1/2E1 1/4"Sple-00009292-Docol</v>
          </cell>
          <cell r="D3003" t="str">
            <v>UN</v>
          </cell>
          <cell r="E3003">
            <v>0</v>
          </cell>
          <cell r="F3003">
            <v>0</v>
          </cell>
        </row>
        <row r="3004">
          <cell r="B3004">
            <v>1003044</v>
          </cell>
          <cell r="C3004" t="str">
            <v>Acab.Reg.1 1/2E1 1/4"Towe-54900206-Docol</v>
          </cell>
          <cell r="D3004" t="str">
            <v>UN</v>
          </cell>
          <cell r="E3004">
            <v>0</v>
          </cell>
          <cell r="F3004">
            <v>0</v>
          </cell>
        </row>
        <row r="3005">
          <cell r="B3005">
            <v>1003045</v>
          </cell>
          <cell r="C3005" t="str">
            <v>Acab.Reg.1 1/2E1 1/4"Towe-54900261-Docol</v>
          </cell>
          <cell r="D3005" t="str">
            <v>UN</v>
          </cell>
          <cell r="E3005">
            <v>0</v>
          </cell>
          <cell r="F3005">
            <v>0</v>
          </cell>
        </row>
        <row r="3006">
          <cell r="B3006">
            <v>1003046</v>
          </cell>
          <cell r="C3006" t="str">
            <v>Acab.Reg.1 1/2E11/4" Normand239706-Docol</v>
          </cell>
          <cell r="D3006" t="str">
            <v>UN</v>
          </cell>
          <cell r="E3006">
            <v>0</v>
          </cell>
          <cell r="F3006">
            <v>0</v>
          </cell>
        </row>
        <row r="3007">
          <cell r="B3007">
            <v>1003047</v>
          </cell>
          <cell r="C3007" t="str">
            <v>Acab.Reg.1 1/2E11/4"Delicat-108958-Docol</v>
          </cell>
          <cell r="D3007" t="str">
            <v>UN</v>
          </cell>
          <cell r="E3007">
            <v>0</v>
          </cell>
          <cell r="F3007">
            <v>0</v>
          </cell>
        </row>
        <row r="3008">
          <cell r="B3008">
            <v>1003048</v>
          </cell>
          <cell r="C3008" t="str">
            <v>Acab.Reg.1 1/2E11/4"Itapemb-162761-Docol</v>
          </cell>
          <cell r="D3008" t="str">
            <v>UN</v>
          </cell>
          <cell r="E3008">
            <v>0</v>
          </cell>
          <cell r="F3008">
            <v>0</v>
          </cell>
        </row>
        <row r="3009">
          <cell r="B3009">
            <v>1003049</v>
          </cell>
          <cell r="C3009" t="str">
            <v>Acab.Reg.1 1/4E1 1/2" Syr-00181706-Docol</v>
          </cell>
          <cell r="D3009" t="str">
            <v>UN</v>
          </cell>
          <cell r="E3009">
            <v>0</v>
          </cell>
          <cell r="F3009">
            <v>0</v>
          </cell>
        </row>
        <row r="3010">
          <cell r="B3010">
            <v>1003050</v>
          </cell>
          <cell r="C3010" t="str">
            <v>Acab.Reg.1 1/4E1 1/2" Syr-00181710-Docol</v>
          </cell>
          <cell r="D3010" t="str">
            <v>UN</v>
          </cell>
          <cell r="E3010">
            <v>0</v>
          </cell>
          <cell r="F3010">
            <v>0</v>
          </cell>
        </row>
        <row r="3011">
          <cell r="B3011">
            <v>1003051</v>
          </cell>
          <cell r="C3011" t="str">
            <v>Acab.Reg.1" Hampton-80005658-Docol</v>
          </cell>
          <cell r="D3011" t="str">
            <v>UN</v>
          </cell>
          <cell r="E3011">
            <v>0</v>
          </cell>
          <cell r="F3011">
            <v>0</v>
          </cell>
        </row>
        <row r="3012">
          <cell r="B3012">
            <v>1003052</v>
          </cell>
          <cell r="C3012" t="str">
            <v>Acab.Reg.1/2 1" Pol-00341206-Docol</v>
          </cell>
          <cell r="D3012" t="str">
            <v>UN</v>
          </cell>
          <cell r="E3012">
            <v>0</v>
          </cell>
          <cell r="F3012">
            <v>0</v>
          </cell>
        </row>
        <row r="3013">
          <cell r="B3013">
            <v>1003053</v>
          </cell>
          <cell r="C3013" t="str">
            <v>Acab.Reg.1/2, 3/4E1" 00271706-Docol</v>
          </cell>
          <cell r="D3013" t="str">
            <v>UN</v>
          </cell>
          <cell r="E3013">
            <v>0</v>
          </cell>
          <cell r="F3013">
            <v>0</v>
          </cell>
        </row>
        <row r="3014">
          <cell r="B3014">
            <v>1003054</v>
          </cell>
          <cell r="C3014" t="str">
            <v>Acab.Reg.1/2, 3/4E1" 00418106-Docol</v>
          </cell>
          <cell r="D3014" t="str">
            <v>UN</v>
          </cell>
          <cell r="E3014">
            <v>0</v>
          </cell>
          <cell r="F3014">
            <v>0</v>
          </cell>
        </row>
        <row r="3015">
          <cell r="B3015">
            <v>1003055</v>
          </cell>
          <cell r="C3015" t="str">
            <v>Acab.Reg.1/2, 3/4E1" Kro-03900160-Docol</v>
          </cell>
          <cell r="D3015" t="str">
            <v>UN</v>
          </cell>
          <cell r="E3015">
            <v>0</v>
          </cell>
          <cell r="F3015">
            <v>0</v>
          </cell>
        </row>
        <row r="3016">
          <cell r="B3016">
            <v>1003056</v>
          </cell>
          <cell r="C3016" t="str">
            <v>Acab.Reg.1/2, 3/4E1" Syr-00181606-Docol</v>
          </cell>
          <cell r="D3016" t="str">
            <v>UN</v>
          </cell>
          <cell r="E3016">
            <v>0</v>
          </cell>
          <cell r="F3016">
            <v>0</v>
          </cell>
        </row>
        <row r="3017">
          <cell r="B3017">
            <v>1003057</v>
          </cell>
          <cell r="C3017" t="str">
            <v>Acab.Reg.1/2, 3/4E1" Syr-00181610-Docol</v>
          </cell>
          <cell r="D3017" t="str">
            <v>UN</v>
          </cell>
          <cell r="E3017">
            <v>0</v>
          </cell>
          <cell r="F3017">
            <v>0</v>
          </cell>
        </row>
        <row r="3018">
          <cell r="B3018">
            <v>1003058</v>
          </cell>
          <cell r="C3018" t="str">
            <v>Acab.Reg.1/2, 3/4E1" Trip-00372806-Docol</v>
          </cell>
          <cell r="D3018" t="str">
            <v>UN</v>
          </cell>
          <cell r="E3018">
            <v>0</v>
          </cell>
          <cell r="F3018">
            <v>0</v>
          </cell>
        </row>
        <row r="3019">
          <cell r="B3019">
            <v>1003059</v>
          </cell>
          <cell r="C3019" t="str">
            <v>Acab.Reg.1/2,3/4E1" Chamo-06900106-Docol</v>
          </cell>
          <cell r="D3019" t="str">
            <v>UN</v>
          </cell>
          <cell r="E3019">
            <v>0</v>
          </cell>
          <cell r="F3019">
            <v>0</v>
          </cell>
        </row>
        <row r="3020">
          <cell r="B3020">
            <v>1003060</v>
          </cell>
          <cell r="C3020" t="str">
            <v>Acab.Reg.1/2,3/4E1" Chamo-06900125-Docol</v>
          </cell>
          <cell r="D3020" t="str">
            <v>UN</v>
          </cell>
          <cell r="E3020">
            <v>0</v>
          </cell>
          <cell r="F3020">
            <v>0</v>
          </cell>
        </row>
        <row r="3021">
          <cell r="B3021">
            <v>1003061</v>
          </cell>
          <cell r="C3021" t="str">
            <v>Acab.Reg.1/2,3/4E1" Chamo-06900158-Docol</v>
          </cell>
          <cell r="D3021" t="str">
            <v>UN</v>
          </cell>
          <cell r="E3021">
            <v>0</v>
          </cell>
          <cell r="F3021">
            <v>0</v>
          </cell>
        </row>
        <row r="3022">
          <cell r="B3022">
            <v>1003062</v>
          </cell>
          <cell r="C3022" t="str">
            <v>Acab.Reg.1/2,3/4E1" Flora-00016606-Docol</v>
          </cell>
          <cell r="D3022" t="str">
            <v>UN</v>
          </cell>
          <cell r="E3022">
            <v>0</v>
          </cell>
          <cell r="F3022">
            <v>0</v>
          </cell>
        </row>
        <row r="3023">
          <cell r="B3023">
            <v>1003063</v>
          </cell>
          <cell r="C3023" t="str">
            <v>Acab.Reg.1/2,3/4E1" Flora-00016625-Docol</v>
          </cell>
          <cell r="D3023" t="str">
            <v>UN</v>
          </cell>
          <cell r="E3023">
            <v>0</v>
          </cell>
          <cell r="F3023">
            <v>0</v>
          </cell>
        </row>
        <row r="3024">
          <cell r="B3024">
            <v>1003064</v>
          </cell>
          <cell r="C3024" t="str">
            <v>Acab.Reg.1/2,3/4E1" Flora-00016661-Docol</v>
          </cell>
          <cell r="D3024" t="str">
            <v>UN</v>
          </cell>
          <cell r="E3024">
            <v>0</v>
          </cell>
          <cell r="F3024">
            <v>0</v>
          </cell>
        </row>
        <row r="3025">
          <cell r="B3025">
            <v>1003065</v>
          </cell>
          <cell r="C3025" t="str">
            <v>Acab.Reg.1/2,3/4E1" Flora-00016662-Docol</v>
          </cell>
          <cell r="D3025" t="str">
            <v>UN</v>
          </cell>
          <cell r="E3025">
            <v>0</v>
          </cell>
          <cell r="F3025">
            <v>0</v>
          </cell>
        </row>
        <row r="3026">
          <cell r="B3026">
            <v>1003066</v>
          </cell>
          <cell r="C3026" t="str">
            <v>Acab.Reg.1/2,3/4E1" Flora-00016673-Docol</v>
          </cell>
          <cell r="D3026" t="str">
            <v>UN</v>
          </cell>
          <cell r="E3026">
            <v>0</v>
          </cell>
          <cell r="F3026">
            <v>0</v>
          </cell>
        </row>
        <row r="3027">
          <cell r="B3027">
            <v>1003067</v>
          </cell>
          <cell r="C3027" t="str">
            <v>Acab.Reg.1/2,3/4E1" Flora-00016686-Docol</v>
          </cell>
          <cell r="D3027" t="str">
            <v>UN</v>
          </cell>
          <cell r="E3027">
            <v>0</v>
          </cell>
          <cell r="F3027">
            <v>0</v>
          </cell>
        </row>
        <row r="3028">
          <cell r="B3028">
            <v>1003068</v>
          </cell>
          <cell r="C3028" t="str">
            <v>Acab.Reg.1/2,3/4E1" Flora-00016689-Docol</v>
          </cell>
          <cell r="D3028" t="str">
            <v>UN</v>
          </cell>
          <cell r="E3028">
            <v>0</v>
          </cell>
          <cell r="F3028">
            <v>0</v>
          </cell>
        </row>
        <row r="3029">
          <cell r="B3029">
            <v>1003069</v>
          </cell>
          <cell r="C3029" t="str">
            <v>Acab.Reg.1/2,3/4E1" Grana-08900167-Docol</v>
          </cell>
          <cell r="D3029" t="str">
            <v>UN</v>
          </cell>
          <cell r="E3029">
            <v>0</v>
          </cell>
          <cell r="F3029">
            <v>0</v>
          </cell>
        </row>
        <row r="3030">
          <cell r="B3030">
            <v>1003070</v>
          </cell>
          <cell r="C3030" t="str">
            <v>Acab.Reg.1/2,3/4E1" Grana-08900169-Docol</v>
          </cell>
          <cell r="D3030" t="str">
            <v>UN</v>
          </cell>
          <cell r="E3030">
            <v>0</v>
          </cell>
          <cell r="F3030">
            <v>0</v>
          </cell>
        </row>
        <row r="3031">
          <cell r="B3031">
            <v>1003071</v>
          </cell>
          <cell r="C3031" t="str">
            <v>Acab.Reg.1/2,3/4E1" Grana-08900193-Docol</v>
          </cell>
          <cell r="D3031" t="str">
            <v>UN</v>
          </cell>
          <cell r="E3031">
            <v>0</v>
          </cell>
          <cell r="F3031">
            <v>0</v>
          </cell>
        </row>
        <row r="3032">
          <cell r="B3032">
            <v>1003072</v>
          </cell>
          <cell r="C3032" t="str">
            <v>Acab.Reg.1/2,3/4E1" Queen-00073861-Docol</v>
          </cell>
          <cell r="D3032" t="str">
            <v>UN</v>
          </cell>
          <cell r="E3032">
            <v>0</v>
          </cell>
          <cell r="F3032">
            <v>0</v>
          </cell>
        </row>
        <row r="3033">
          <cell r="B3033">
            <v>1003073</v>
          </cell>
          <cell r="C3033" t="str">
            <v>Acab.Reg.1/2,3/4E1" Sple-00009106-Docol</v>
          </cell>
          <cell r="D3033" t="str">
            <v>UN</v>
          </cell>
          <cell r="E3033">
            <v>0</v>
          </cell>
          <cell r="F3033">
            <v>0</v>
          </cell>
        </row>
        <row r="3034">
          <cell r="B3034">
            <v>1003074</v>
          </cell>
          <cell r="C3034" t="str">
            <v>Acab.Reg.1/2,3/4E1" Sple-00009115-Docol</v>
          </cell>
          <cell r="D3034" t="str">
            <v>UN</v>
          </cell>
          <cell r="E3034">
            <v>0</v>
          </cell>
          <cell r="F3034">
            <v>0</v>
          </cell>
        </row>
        <row r="3035">
          <cell r="B3035">
            <v>1003075</v>
          </cell>
          <cell r="C3035" t="str">
            <v>Acab.Reg.1/2,3/4E1" Sple-00009125-Docol</v>
          </cell>
          <cell r="D3035" t="str">
            <v>UN</v>
          </cell>
          <cell r="E3035">
            <v>0</v>
          </cell>
          <cell r="F3035">
            <v>0</v>
          </cell>
        </row>
        <row r="3036">
          <cell r="B3036">
            <v>1003076</v>
          </cell>
          <cell r="C3036" t="str">
            <v>Acab.Reg.1/2,3/4E1" Sple-00009162-Docol</v>
          </cell>
          <cell r="D3036" t="str">
            <v>UN</v>
          </cell>
          <cell r="E3036">
            <v>0</v>
          </cell>
          <cell r="F3036">
            <v>0</v>
          </cell>
        </row>
        <row r="3037">
          <cell r="B3037">
            <v>1003077</v>
          </cell>
          <cell r="C3037" t="str">
            <v>Acab.Reg.1/2,3/4E1" Sple-00009186-Docol</v>
          </cell>
          <cell r="D3037" t="str">
            <v>UN</v>
          </cell>
          <cell r="E3037">
            <v>0</v>
          </cell>
          <cell r="F3037">
            <v>0</v>
          </cell>
        </row>
        <row r="3038">
          <cell r="B3038">
            <v>1003078</v>
          </cell>
          <cell r="C3038" t="str">
            <v>Acab.Reg.1/2,3/4E1" Sple-00009192-Docol</v>
          </cell>
          <cell r="D3038" t="str">
            <v>UN</v>
          </cell>
          <cell r="E3038">
            <v>0</v>
          </cell>
          <cell r="F3038">
            <v>0</v>
          </cell>
        </row>
        <row r="3039">
          <cell r="B3039">
            <v>1003079</v>
          </cell>
          <cell r="C3039" t="str">
            <v>Acab.Reg.1/2,3/4E1" Tower-54900161-Docol</v>
          </cell>
          <cell r="D3039" t="str">
            <v>UN</v>
          </cell>
          <cell r="E3039">
            <v>0</v>
          </cell>
          <cell r="F3039">
            <v>0</v>
          </cell>
        </row>
        <row r="3040">
          <cell r="B3040">
            <v>1003080</v>
          </cell>
          <cell r="C3040" t="str">
            <v>Acab.Reg.1/2,3/4E1"Accord-00017361-Docol</v>
          </cell>
          <cell r="D3040" t="str">
            <v>UN</v>
          </cell>
          <cell r="E3040">
            <v>0</v>
          </cell>
          <cell r="F3040">
            <v>0</v>
          </cell>
        </row>
        <row r="3041">
          <cell r="B3041">
            <v>1003081</v>
          </cell>
          <cell r="C3041" t="str">
            <v>Acab.Reg.1/2,3/4E1"Attica-00016110-Docol</v>
          </cell>
          <cell r="D3041" t="str">
            <v>UN</v>
          </cell>
          <cell r="E3041">
            <v>0</v>
          </cell>
          <cell r="F3041">
            <v>0</v>
          </cell>
        </row>
        <row r="3042">
          <cell r="B3042">
            <v>1003082</v>
          </cell>
          <cell r="C3042" t="str">
            <v>Acab.Reg.1/2,3/4E1"Delicat-0109058-Docol</v>
          </cell>
          <cell r="D3042" t="str">
            <v>UN</v>
          </cell>
          <cell r="E3042">
            <v>0</v>
          </cell>
          <cell r="F3042">
            <v>0</v>
          </cell>
        </row>
        <row r="3043">
          <cell r="B3043">
            <v>1003083</v>
          </cell>
          <cell r="C3043" t="str">
            <v>Acab.Reg.1/2,3/4E1"Itapemab-162661-Docol</v>
          </cell>
          <cell r="D3043" t="str">
            <v>UN</v>
          </cell>
          <cell r="E3043">
            <v>0</v>
          </cell>
          <cell r="F3043">
            <v>0</v>
          </cell>
        </row>
        <row r="3044">
          <cell r="B3044">
            <v>1003084</v>
          </cell>
          <cell r="C3044" t="str">
            <v>Acab.Reg.1/2,3/4E1"Itapoa-00088106-Docol</v>
          </cell>
          <cell r="D3044" t="str">
            <v>UN</v>
          </cell>
          <cell r="E3044">
            <v>0</v>
          </cell>
          <cell r="F3044">
            <v>0</v>
          </cell>
        </row>
        <row r="3045">
          <cell r="B3045">
            <v>1003085</v>
          </cell>
          <cell r="C3045" t="str">
            <v>Acab.Reg.1/2,3/4E1"Kromus-03900162-Docol</v>
          </cell>
          <cell r="D3045" t="str">
            <v>UN</v>
          </cell>
          <cell r="E3045">
            <v>0</v>
          </cell>
          <cell r="F3045">
            <v>0</v>
          </cell>
        </row>
        <row r="3046">
          <cell r="B3046">
            <v>1003086</v>
          </cell>
          <cell r="C3046" t="str">
            <v>Acab.Reg.1/2,3/4E1"Lumier-00090362-Docol</v>
          </cell>
          <cell r="D3046" t="str">
            <v>UN</v>
          </cell>
          <cell r="E3046">
            <v>0</v>
          </cell>
          <cell r="F3046">
            <v>0</v>
          </cell>
        </row>
        <row r="3047">
          <cell r="B3047">
            <v>1003087</v>
          </cell>
          <cell r="C3047" t="str">
            <v>Acab.Reg.1/2,3/4E1"Matinat-0136883-Docol</v>
          </cell>
          <cell r="D3047" t="str">
            <v>UN</v>
          </cell>
          <cell r="E3047">
            <v>0</v>
          </cell>
          <cell r="F3047">
            <v>0</v>
          </cell>
        </row>
        <row r="3048">
          <cell r="B3048">
            <v>1003088</v>
          </cell>
          <cell r="C3048" t="str">
            <v>Acab.Reg.1/2,3/4E1"Norman-00239606-Docol</v>
          </cell>
          <cell r="D3048" t="str">
            <v>UN</v>
          </cell>
          <cell r="E3048">
            <v>0</v>
          </cell>
          <cell r="F3048">
            <v>0</v>
          </cell>
        </row>
        <row r="3049">
          <cell r="B3049">
            <v>1003089</v>
          </cell>
          <cell r="C3049" t="str">
            <v>Acab.Reg.1/2,3/4E1"Norman-00239610-Docol</v>
          </cell>
          <cell r="D3049" t="str">
            <v>UN</v>
          </cell>
          <cell r="E3049">
            <v>0</v>
          </cell>
          <cell r="F3049">
            <v>0</v>
          </cell>
        </row>
        <row r="3050">
          <cell r="B3050">
            <v>1003090</v>
          </cell>
          <cell r="C3050" t="str">
            <v>Acab.Reg.1/2,3/4E1"Sonatt-00025061-Docol</v>
          </cell>
          <cell r="D3050" t="str">
            <v>UN</v>
          </cell>
          <cell r="E3050">
            <v>0</v>
          </cell>
          <cell r="F3050">
            <v>0</v>
          </cell>
        </row>
        <row r="3051">
          <cell r="B3051">
            <v>1003091</v>
          </cell>
          <cell r="C3051" t="str">
            <v>Acab.Reg.1/2,3/4E1"Sonatt-00025062-Docol</v>
          </cell>
          <cell r="D3051" t="str">
            <v>UN</v>
          </cell>
          <cell r="E3051">
            <v>0</v>
          </cell>
          <cell r="F3051">
            <v>0</v>
          </cell>
        </row>
        <row r="3052">
          <cell r="B3052">
            <v>1003092</v>
          </cell>
          <cell r="C3052" t="str">
            <v>Acab.Reg.1/2,3/4E1"Sonatt-00025089-Docol</v>
          </cell>
          <cell r="D3052" t="str">
            <v>UN</v>
          </cell>
          <cell r="E3052">
            <v>0</v>
          </cell>
          <cell r="F3052">
            <v>0</v>
          </cell>
        </row>
        <row r="3053">
          <cell r="B3053">
            <v>1003093</v>
          </cell>
          <cell r="C3053" t="str">
            <v>Acab.Reg.1/2E1" Acord-00017306-Docol</v>
          </cell>
          <cell r="D3053" t="str">
            <v>UN</v>
          </cell>
          <cell r="E3053">
            <v>0</v>
          </cell>
          <cell r="F3053">
            <v>0</v>
          </cell>
        </row>
        <row r="3054">
          <cell r="B3054">
            <v>1003094</v>
          </cell>
          <cell r="C3054" t="str">
            <v>Acab.Reg.1/2E1" Ant-08900106-Docol</v>
          </cell>
          <cell r="D3054" t="str">
            <v>UN</v>
          </cell>
          <cell r="E3054">
            <v>0</v>
          </cell>
          <cell r="F3054">
            <v>0</v>
          </cell>
        </row>
        <row r="3055">
          <cell r="B3055">
            <v>1003095</v>
          </cell>
          <cell r="C3055" t="str">
            <v>Acab.Reg.1/2E1" Ant-08900115-Docol</v>
          </cell>
          <cell r="D3055" t="str">
            <v>UN</v>
          </cell>
          <cell r="E3055">
            <v>0</v>
          </cell>
          <cell r="F3055">
            <v>0</v>
          </cell>
        </row>
        <row r="3056">
          <cell r="B3056">
            <v>1003096</v>
          </cell>
          <cell r="C3056" t="str">
            <v>Acab.Reg.1/2E1" Ant-08900125-Docol</v>
          </cell>
          <cell r="D3056" t="str">
            <v>UN</v>
          </cell>
          <cell r="E3056">
            <v>0</v>
          </cell>
          <cell r="F3056">
            <v>0</v>
          </cell>
        </row>
        <row r="3057">
          <cell r="B3057">
            <v>1003097</v>
          </cell>
          <cell r="C3057" t="str">
            <v>Acab.Reg.1/2E1" Ant-08900158-Docol</v>
          </cell>
          <cell r="D3057" t="str">
            <v>UN</v>
          </cell>
          <cell r="E3057">
            <v>0</v>
          </cell>
          <cell r="F3057">
            <v>0</v>
          </cell>
        </row>
        <row r="3058">
          <cell r="B3058">
            <v>1003098</v>
          </cell>
          <cell r="C3058" t="str">
            <v>Acab.Reg.1/2E1" Del-00109006-Docol</v>
          </cell>
          <cell r="D3058" t="str">
            <v>UN</v>
          </cell>
          <cell r="E3058">
            <v>0</v>
          </cell>
          <cell r="F3058">
            <v>0</v>
          </cell>
        </row>
        <row r="3059">
          <cell r="B3059">
            <v>1003099</v>
          </cell>
          <cell r="C3059" t="str">
            <v>Acab.Reg.1/2E1" Ita-00162660-Docol</v>
          </cell>
          <cell r="D3059" t="str">
            <v>UN</v>
          </cell>
          <cell r="E3059">
            <v>0</v>
          </cell>
          <cell r="F3059">
            <v>0</v>
          </cell>
        </row>
        <row r="3060">
          <cell r="B3060">
            <v>1003100</v>
          </cell>
          <cell r="C3060" t="str">
            <v>Acab.Reg.1/2E1" Pol-00341210-Docol</v>
          </cell>
          <cell r="D3060" t="str">
            <v>UN</v>
          </cell>
          <cell r="E3060">
            <v>0</v>
          </cell>
          <cell r="F3060">
            <v>0</v>
          </cell>
        </row>
        <row r="3061">
          <cell r="B3061">
            <v>1003101</v>
          </cell>
          <cell r="C3061" t="str">
            <v>Acab.Reg.1/2E1" Qen-00073806-Docol</v>
          </cell>
          <cell r="D3061" t="str">
            <v>UN</v>
          </cell>
          <cell r="E3061">
            <v>0</v>
          </cell>
          <cell r="F3061">
            <v>0</v>
          </cell>
        </row>
        <row r="3062">
          <cell r="B3062">
            <v>1003102</v>
          </cell>
          <cell r="C3062" t="str">
            <v>Acab.Reg.1/2E1" Quy-00230406-Docol</v>
          </cell>
          <cell r="D3062" t="str">
            <v>UN</v>
          </cell>
          <cell r="E3062">
            <v>0</v>
          </cell>
          <cell r="F3062">
            <v>0</v>
          </cell>
        </row>
        <row r="3063">
          <cell r="B3063">
            <v>1003103</v>
          </cell>
          <cell r="C3063" t="str">
            <v>Acab.Reg.1/2E1" Quy-00230410-Docol</v>
          </cell>
          <cell r="D3063" t="str">
            <v>UN</v>
          </cell>
          <cell r="E3063">
            <v>0</v>
          </cell>
          <cell r="F3063">
            <v>0</v>
          </cell>
        </row>
        <row r="3064">
          <cell r="B3064">
            <v>1003104</v>
          </cell>
          <cell r="C3064" t="str">
            <v>Acab.Reg.1/2E1" Reggia-55900106-Docol</v>
          </cell>
          <cell r="D3064" t="str">
            <v>UN</v>
          </cell>
          <cell r="E3064">
            <v>0</v>
          </cell>
          <cell r="F3064">
            <v>0</v>
          </cell>
        </row>
        <row r="3065">
          <cell r="B3065">
            <v>1003105</v>
          </cell>
          <cell r="C3065" t="str">
            <v>Acab.Reg.1/2E1" Tower-54900106-Docol</v>
          </cell>
          <cell r="D3065" t="str">
            <v>UN</v>
          </cell>
          <cell r="E3065">
            <v>0</v>
          </cell>
          <cell r="F3065">
            <v>0</v>
          </cell>
        </row>
        <row r="3066">
          <cell r="B3066">
            <v>1003106</v>
          </cell>
          <cell r="C3066" t="str">
            <v>Acab.Reg.1/2E3/4" Hampton-80005758-Docol</v>
          </cell>
          <cell r="D3066" t="str">
            <v>UN</v>
          </cell>
          <cell r="E3066">
            <v>0</v>
          </cell>
          <cell r="F3066">
            <v>0</v>
          </cell>
        </row>
        <row r="3067">
          <cell r="B3067">
            <v>1003107</v>
          </cell>
          <cell r="C3067" t="str">
            <v>Acab.Reg.Gav 1 1/2" Acord-00018406-Docol</v>
          </cell>
          <cell r="D3067" t="str">
            <v>UN</v>
          </cell>
          <cell r="E3067">
            <v>0</v>
          </cell>
          <cell r="F3067">
            <v>0</v>
          </cell>
        </row>
        <row r="3068">
          <cell r="B3068">
            <v>1003110</v>
          </cell>
          <cell r="C3068" t="str">
            <v>Acoplamento P/Calha Pluvial Pvc Dn 100Mm</v>
          </cell>
          <cell r="D3068" t="str">
            <v>UN</v>
          </cell>
          <cell r="E3068">
            <v>0</v>
          </cell>
          <cell r="F3068">
            <v>0</v>
          </cell>
        </row>
        <row r="3069">
          <cell r="B3069">
            <v>1003111</v>
          </cell>
          <cell r="C3069" t="str">
            <v>Acoplamento Pvc 1 E 1 1/4</v>
          </cell>
          <cell r="D3069" t="str">
            <v>UN</v>
          </cell>
          <cell r="E3069">
            <v>0</v>
          </cell>
          <cell r="F3069">
            <v>0</v>
          </cell>
        </row>
        <row r="3070">
          <cell r="B3070">
            <v>1003112</v>
          </cell>
          <cell r="C3070" t="str">
            <v>Acoplamento Pvc 1/2 E 3/4</v>
          </cell>
          <cell r="D3070" t="str">
            <v>UN</v>
          </cell>
          <cell r="E3070">
            <v>0</v>
          </cell>
          <cell r="F3070">
            <v>0</v>
          </cell>
        </row>
        <row r="3071">
          <cell r="B3071">
            <v>1003113</v>
          </cell>
          <cell r="C3071" t="str">
            <v>Adapt Pvc Marrom Ct Bol/Rosc 110Mmx4'</v>
          </cell>
          <cell r="D3071" t="str">
            <v>UN</v>
          </cell>
          <cell r="E3071">
            <v>0</v>
          </cell>
          <cell r="F3071">
            <v>0</v>
          </cell>
        </row>
        <row r="3072">
          <cell r="B3072">
            <v>1003114</v>
          </cell>
          <cell r="C3072" t="str">
            <v>Adapt Pvc Marrom Ct Bol/Rosc 20Mmx1/2'</v>
          </cell>
          <cell r="D3072" t="str">
            <v>UN</v>
          </cell>
          <cell r="E3072">
            <v>0</v>
          </cell>
          <cell r="F3072">
            <v>0</v>
          </cell>
        </row>
        <row r="3073">
          <cell r="B3073">
            <v>1003115</v>
          </cell>
          <cell r="C3073" t="str">
            <v>Adaptador Sold 25X3/4 Curto B/R</v>
          </cell>
          <cell r="D3073" t="str">
            <v>UN</v>
          </cell>
          <cell r="E3073">
            <v>0</v>
          </cell>
          <cell r="F3073">
            <v>0</v>
          </cell>
        </row>
        <row r="3074">
          <cell r="B3074">
            <v>1003116</v>
          </cell>
          <cell r="C3074" t="str">
            <v>Adapt Pvc Marrom Ct Bol/Rosc 32Mmx1'</v>
          </cell>
          <cell r="D3074" t="str">
            <v>UN</v>
          </cell>
          <cell r="E3074">
            <v>0</v>
          </cell>
          <cell r="F3074">
            <v>0</v>
          </cell>
        </row>
        <row r="3075">
          <cell r="B3075">
            <v>1003117</v>
          </cell>
          <cell r="C3075" t="str">
            <v>Adaptador Pvc Sold Bol/Rosc 40Mmx1 1/4</v>
          </cell>
          <cell r="D3075" t="str">
            <v>UN</v>
          </cell>
          <cell r="E3075">
            <v>0</v>
          </cell>
          <cell r="F3075">
            <v>0</v>
          </cell>
        </row>
        <row r="3076">
          <cell r="B3076">
            <v>1003118</v>
          </cell>
          <cell r="C3076" t="str">
            <v>Adaptador Pvc Sold Bol/Rosc 50Mmx1 1/2</v>
          </cell>
          <cell r="D3076" t="str">
            <v>UN</v>
          </cell>
          <cell r="E3076">
            <v>0</v>
          </cell>
          <cell r="F3076">
            <v>0</v>
          </cell>
        </row>
        <row r="3077">
          <cell r="B3077">
            <v>1003119</v>
          </cell>
          <cell r="C3077" t="str">
            <v>Adaptador Pvc Sold Ct Bol/Rosc 60Mmx2</v>
          </cell>
          <cell r="D3077" t="str">
            <v>UN</v>
          </cell>
          <cell r="E3077">
            <v>0</v>
          </cell>
          <cell r="F3077">
            <v>0</v>
          </cell>
        </row>
        <row r="3078">
          <cell r="B3078">
            <v>1003120</v>
          </cell>
          <cell r="C3078" t="str">
            <v>Adaptador Pvc Sold Bol/Rosc 75Mmx2 1/2</v>
          </cell>
          <cell r="D3078" t="str">
            <v>UN</v>
          </cell>
          <cell r="E3078">
            <v>0</v>
          </cell>
          <cell r="F3078">
            <v>0</v>
          </cell>
        </row>
        <row r="3079">
          <cell r="B3079">
            <v>1003121</v>
          </cell>
          <cell r="C3079" t="str">
            <v>Adapt Pvc Marrom Ct Bol/Rosc 85Mmx3'</v>
          </cell>
          <cell r="D3079" t="str">
            <v>UN</v>
          </cell>
          <cell r="E3079">
            <v>0</v>
          </cell>
          <cell r="F3079">
            <v>0</v>
          </cell>
        </row>
        <row r="3080">
          <cell r="B3080">
            <v>1003122</v>
          </cell>
          <cell r="C3080" t="str">
            <v>Adapt Pvc Marrom Lg Fl Lv Cx 110Mmx4'</v>
          </cell>
          <cell r="D3080" t="str">
            <v>UN</v>
          </cell>
          <cell r="E3080">
            <v>0</v>
          </cell>
          <cell r="F3080">
            <v>0</v>
          </cell>
        </row>
        <row r="3081">
          <cell r="B3081">
            <v>1003123</v>
          </cell>
          <cell r="C3081" t="str">
            <v>Adapt Pvc Marrom Lg Fl Lv Cx  25Mmx3/4'</v>
          </cell>
          <cell r="D3081" t="str">
            <v>UN</v>
          </cell>
          <cell r="E3081">
            <v>0</v>
          </cell>
          <cell r="F3081">
            <v>0</v>
          </cell>
        </row>
        <row r="3082">
          <cell r="B3082">
            <v>1003124</v>
          </cell>
          <cell r="C3082" t="str">
            <v>Adapt Pvc Marrom Lg Fl Lv Cx  32Mmx1'</v>
          </cell>
          <cell r="D3082" t="str">
            <v>UN</v>
          </cell>
          <cell r="E3082">
            <v>0</v>
          </cell>
          <cell r="F3082">
            <v>0</v>
          </cell>
        </row>
        <row r="3083">
          <cell r="B3083">
            <v>1003125</v>
          </cell>
          <cell r="C3083" t="str">
            <v>Adapt Pvc Marrom Lg Fl Lv Cx 40Mmx1 1/4'</v>
          </cell>
          <cell r="D3083" t="str">
            <v>UN</v>
          </cell>
          <cell r="E3083">
            <v>0</v>
          </cell>
          <cell r="F3083">
            <v>0</v>
          </cell>
        </row>
        <row r="3084">
          <cell r="B3084">
            <v>1003126</v>
          </cell>
          <cell r="C3084" t="str">
            <v>Adapt Pvc Marrom Lg Fl Lv Cx 50Mmx1 1/2'</v>
          </cell>
          <cell r="D3084" t="str">
            <v>UN</v>
          </cell>
          <cell r="E3084">
            <v>0</v>
          </cell>
          <cell r="F3084">
            <v>0</v>
          </cell>
        </row>
        <row r="3085">
          <cell r="B3085">
            <v>1003127</v>
          </cell>
          <cell r="C3085" t="str">
            <v>Adapt Pvc Marrom Lg Fl Lv Cx  60Mmx2'</v>
          </cell>
          <cell r="D3085" t="str">
            <v>UN</v>
          </cell>
          <cell r="E3085">
            <v>0</v>
          </cell>
          <cell r="F3085">
            <v>0</v>
          </cell>
        </row>
        <row r="3086">
          <cell r="B3086">
            <v>1003128</v>
          </cell>
          <cell r="C3086" t="str">
            <v>Adapt Pvc Marrom Lg Fl Lv Cx 75Mmx2 1/2'</v>
          </cell>
          <cell r="D3086" t="str">
            <v>UN</v>
          </cell>
          <cell r="E3086">
            <v>0</v>
          </cell>
          <cell r="F3086">
            <v>0</v>
          </cell>
        </row>
        <row r="3087">
          <cell r="B3087">
            <v>1003129</v>
          </cell>
          <cell r="C3087" t="str">
            <v>Adapt Pvc Marrom Lg Fl Lv Cx  85Mmx3'</v>
          </cell>
          <cell r="D3087" t="str">
            <v>UN</v>
          </cell>
          <cell r="E3087">
            <v>0</v>
          </cell>
          <cell r="F3087">
            <v>0</v>
          </cell>
        </row>
        <row r="3088">
          <cell r="B3088">
            <v>1003130</v>
          </cell>
          <cell r="C3088" t="str">
            <v>Adaptador Pvc Agua Fria P/Cx Dagua 1 1/2</v>
          </cell>
          <cell r="D3088" t="str">
            <v>UN</v>
          </cell>
          <cell r="E3088">
            <v>0</v>
          </cell>
          <cell r="F3088">
            <v>0</v>
          </cell>
        </row>
        <row r="3089">
          <cell r="B3089">
            <v>1003131</v>
          </cell>
          <cell r="C3089" t="str">
            <v>Adap Pvc Marrom Anel Ved Cx D'Agua 20Mm</v>
          </cell>
          <cell r="D3089" t="str">
            <v>UN</v>
          </cell>
          <cell r="E3089">
            <v>0</v>
          </cell>
          <cell r="F3089">
            <v>0</v>
          </cell>
        </row>
        <row r="3090">
          <cell r="B3090">
            <v>1003132</v>
          </cell>
          <cell r="C3090" t="str">
            <v>Adaptador Pvc Sold Lg Fl Lv Cx 32Mmx1</v>
          </cell>
          <cell r="D3090" t="str">
            <v>UN</v>
          </cell>
          <cell r="E3090">
            <v>0</v>
          </cell>
          <cell r="F3090">
            <v>0</v>
          </cell>
        </row>
        <row r="3091">
          <cell r="B3091">
            <v>1003133</v>
          </cell>
          <cell r="C3091" t="str">
            <v>Adaptador Pvc Sold Lg Fl Lv Cx 60Mmx2</v>
          </cell>
          <cell r="D3091" t="str">
            <v>UN</v>
          </cell>
          <cell r="E3091">
            <v>0</v>
          </cell>
          <cell r="F3091">
            <v>0</v>
          </cell>
        </row>
        <row r="3092">
          <cell r="B3092">
            <v>1003134</v>
          </cell>
          <cell r="C3092" t="str">
            <v>Adaptador Pvc Sold Lg Fl Lv Cx 25Mmx3/4</v>
          </cell>
          <cell r="D3092" t="str">
            <v>UN</v>
          </cell>
          <cell r="E3092">
            <v>0</v>
          </cell>
          <cell r="F3092">
            <v>0</v>
          </cell>
        </row>
        <row r="3093">
          <cell r="B3093">
            <v>1003135</v>
          </cell>
          <cell r="C3093" t="str">
            <v>Adaptador Auto Ajust Pvc 20Mmx1/2 C/R</v>
          </cell>
          <cell r="D3093" t="str">
            <v>UN</v>
          </cell>
          <cell r="E3093">
            <v>0</v>
          </cell>
          <cell r="F3093">
            <v>0</v>
          </cell>
        </row>
        <row r="3094">
          <cell r="B3094">
            <v>1003136</v>
          </cell>
          <cell r="C3094" t="str">
            <v>Adap Pvc Marrom Anel Ved Cx D'Agua 25Mm</v>
          </cell>
          <cell r="D3094" t="str">
            <v>UN</v>
          </cell>
          <cell r="E3094">
            <v>0</v>
          </cell>
          <cell r="F3094">
            <v>0</v>
          </cell>
        </row>
        <row r="3095">
          <cell r="B3095">
            <v>1003137</v>
          </cell>
          <cell r="C3095" t="str">
            <v>Adap Pvc Marrom Anel Ved Cx D'Agua 40Mm</v>
          </cell>
          <cell r="D3095" t="str">
            <v>UN</v>
          </cell>
          <cell r="E3095">
            <v>0</v>
          </cell>
          <cell r="F3095">
            <v>0</v>
          </cell>
        </row>
        <row r="3096">
          <cell r="B3096">
            <v>1003138</v>
          </cell>
          <cell r="C3096" t="str">
            <v>Adap Pvc Marrom Anel Ved Cx D'Agua 50Mm</v>
          </cell>
          <cell r="D3096" t="str">
            <v>UN</v>
          </cell>
          <cell r="E3096">
            <v>0</v>
          </cell>
          <cell r="F3096">
            <v>0</v>
          </cell>
        </row>
        <row r="3097">
          <cell r="B3097">
            <v>1003139</v>
          </cell>
          <cell r="C3097" t="str">
            <v>Adaptador Pvc Sold Fl Lv Cx 110Mmx4</v>
          </cell>
          <cell r="D3097" t="str">
            <v>UN</v>
          </cell>
          <cell r="E3097">
            <v>0</v>
          </cell>
          <cell r="F3097">
            <v>0</v>
          </cell>
        </row>
        <row r="3098">
          <cell r="B3098">
            <v>1003140</v>
          </cell>
          <cell r="C3098" t="str">
            <v>Adaptador Pvc Sold Bol/Rosc 20Mmx1/2 Cb</v>
          </cell>
          <cell r="D3098" t="str">
            <v>UN</v>
          </cell>
          <cell r="E3098">
            <v>0</v>
          </cell>
          <cell r="F3098">
            <v>0</v>
          </cell>
        </row>
        <row r="3099">
          <cell r="B3099">
            <v>1003141</v>
          </cell>
          <cell r="C3099" t="str">
            <v>Adaptador Pvc Sold Fl Lv Cx 25Mmx3/4</v>
          </cell>
          <cell r="D3099" t="str">
            <v>UN</v>
          </cell>
          <cell r="E3099">
            <v>0</v>
          </cell>
          <cell r="F3099">
            <v>0</v>
          </cell>
        </row>
        <row r="3100">
          <cell r="B3100">
            <v>1003142</v>
          </cell>
          <cell r="C3100" t="str">
            <v>Adaptador Pvc Sold Fl Lv Cx 32Mmx1</v>
          </cell>
          <cell r="D3100" t="str">
            <v>UN</v>
          </cell>
          <cell r="E3100">
            <v>0</v>
          </cell>
          <cell r="F3100">
            <v>0</v>
          </cell>
        </row>
        <row r="3101">
          <cell r="B3101">
            <v>1003143</v>
          </cell>
          <cell r="C3101" t="str">
            <v>Mat. Bloq-Adap Auto  Agua Pvc 32X1"C/Ro</v>
          </cell>
          <cell r="D3101" t="str">
            <v>UN</v>
          </cell>
          <cell r="E3101">
            <v>0</v>
          </cell>
          <cell r="F3101">
            <v>0</v>
          </cell>
        </row>
        <row r="3102">
          <cell r="B3102">
            <v>1003144</v>
          </cell>
          <cell r="C3102" t="str">
            <v>Adaptador Pvc Sold Fl Lv Cx 40Mmx1 1/4</v>
          </cell>
          <cell r="D3102" t="str">
            <v>UN</v>
          </cell>
          <cell r="E3102">
            <v>0</v>
          </cell>
          <cell r="F3102">
            <v>0</v>
          </cell>
        </row>
        <row r="3103">
          <cell r="B3103">
            <v>1003145</v>
          </cell>
          <cell r="C3103" t="str">
            <v>Adaptador Pvc Sold Fl Lv Cx 50Mmx1 1/2</v>
          </cell>
          <cell r="D3103" t="str">
            <v>UN</v>
          </cell>
          <cell r="E3103">
            <v>0</v>
          </cell>
          <cell r="F3103">
            <v>0</v>
          </cell>
        </row>
        <row r="3104">
          <cell r="B3104">
            <v>1003146</v>
          </cell>
          <cell r="C3104" t="str">
            <v>Adaptador Pvc Sold Fl Lv Cx 60Mmx2</v>
          </cell>
          <cell r="D3104" t="str">
            <v>UN</v>
          </cell>
          <cell r="E3104">
            <v>0</v>
          </cell>
          <cell r="F3104">
            <v>0</v>
          </cell>
        </row>
        <row r="3105">
          <cell r="B3105">
            <v>1003147</v>
          </cell>
          <cell r="C3105" t="str">
            <v>Mat. Bloq-Adap Auto Agua Pvc 60Mmx2"C/Ro</v>
          </cell>
          <cell r="D3105" t="str">
            <v>UN</v>
          </cell>
          <cell r="E3105">
            <v>0</v>
          </cell>
          <cell r="F3105">
            <v>0</v>
          </cell>
        </row>
        <row r="3106">
          <cell r="B3106">
            <v>1003148</v>
          </cell>
          <cell r="C3106" t="str">
            <v>Adaptador Pvc Sold Fl Lv Cx 75Mmx2 1/2</v>
          </cell>
          <cell r="D3106" t="str">
            <v>UN</v>
          </cell>
          <cell r="E3106">
            <v>0</v>
          </cell>
          <cell r="F3106">
            <v>0</v>
          </cell>
        </row>
        <row r="3107">
          <cell r="B3107">
            <v>1003149</v>
          </cell>
          <cell r="C3107" t="str">
            <v>Adaptador Pvc Sold Fl Lv Cx 85Mmx3</v>
          </cell>
          <cell r="D3107" t="str">
            <v>UN</v>
          </cell>
          <cell r="E3107">
            <v>0</v>
          </cell>
          <cell r="F3107">
            <v>0</v>
          </cell>
        </row>
        <row r="3108">
          <cell r="B3108">
            <v>1003150</v>
          </cell>
          <cell r="C3108" t="str">
            <v>Adaptador Ppr Porca Louca 20X1/2</v>
          </cell>
          <cell r="D3108" t="str">
            <v>UN</v>
          </cell>
          <cell r="E3108">
            <v>0</v>
          </cell>
          <cell r="F3108">
            <v>0</v>
          </cell>
        </row>
        <row r="3109">
          <cell r="B3109">
            <v>1003151</v>
          </cell>
          <cell r="C3109" t="str">
            <v>Adaptador Ppr Porca Louca 25X1</v>
          </cell>
          <cell r="D3109" t="str">
            <v>UN</v>
          </cell>
          <cell r="E3109">
            <v>0</v>
          </cell>
          <cell r="F3109">
            <v>0</v>
          </cell>
        </row>
        <row r="3110">
          <cell r="B3110">
            <v>1003152</v>
          </cell>
          <cell r="C3110" t="str">
            <v>Adaptador Ppr Porca Louca 25X3/4</v>
          </cell>
          <cell r="D3110" t="str">
            <v>UN</v>
          </cell>
          <cell r="E3110">
            <v>0</v>
          </cell>
          <cell r="F3110">
            <v>0</v>
          </cell>
        </row>
        <row r="3111">
          <cell r="B3111">
            <v>1003153</v>
          </cell>
          <cell r="C3111" t="str">
            <v>Adaptador Ppr Macho 110X4</v>
          </cell>
          <cell r="D3111" t="str">
            <v>UN</v>
          </cell>
          <cell r="E3111">
            <v>0</v>
          </cell>
          <cell r="F3111">
            <v>0</v>
          </cell>
        </row>
        <row r="3112">
          <cell r="B3112">
            <v>1003154</v>
          </cell>
          <cell r="C3112" t="str">
            <v>Adaptador Ppr Femea 20X1/2</v>
          </cell>
          <cell r="D3112" t="str">
            <v>UN</v>
          </cell>
          <cell r="E3112">
            <v>0</v>
          </cell>
          <cell r="F3112">
            <v>0</v>
          </cell>
        </row>
        <row r="3113">
          <cell r="B3113">
            <v>1003155</v>
          </cell>
          <cell r="C3113" t="str">
            <v>Adaptador Ppr Macho 20X1/2</v>
          </cell>
          <cell r="D3113" t="str">
            <v>UN</v>
          </cell>
          <cell r="E3113">
            <v>0</v>
          </cell>
          <cell r="F3113">
            <v>0</v>
          </cell>
        </row>
        <row r="3114">
          <cell r="B3114">
            <v>1003156</v>
          </cell>
          <cell r="C3114" t="str">
            <v>Adaptador Ppr Femea 20X3/4</v>
          </cell>
          <cell r="D3114" t="str">
            <v>UN</v>
          </cell>
          <cell r="E3114">
            <v>0</v>
          </cell>
          <cell r="F3114">
            <v>0</v>
          </cell>
        </row>
        <row r="3115">
          <cell r="B3115">
            <v>1003157</v>
          </cell>
          <cell r="C3115" t="str">
            <v>Adaptador Ppr Macho 20X3/4</v>
          </cell>
          <cell r="D3115" t="str">
            <v>UN</v>
          </cell>
          <cell r="E3115">
            <v>0</v>
          </cell>
          <cell r="F3115">
            <v>0</v>
          </cell>
        </row>
        <row r="3116">
          <cell r="B3116">
            <v>1003158</v>
          </cell>
          <cell r="C3116" t="str">
            <v>Adaptador Ppr Femea 25X1/2</v>
          </cell>
          <cell r="D3116" t="str">
            <v>UN</v>
          </cell>
          <cell r="E3116">
            <v>0</v>
          </cell>
          <cell r="F3116">
            <v>0</v>
          </cell>
        </row>
        <row r="3117">
          <cell r="B3117">
            <v>1003159</v>
          </cell>
          <cell r="C3117" t="str">
            <v>Adaptador Ppr Macho 25X1/2</v>
          </cell>
          <cell r="D3117" t="str">
            <v>UN</v>
          </cell>
          <cell r="E3117">
            <v>0</v>
          </cell>
          <cell r="F3117">
            <v>0</v>
          </cell>
        </row>
        <row r="3118">
          <cell r="B3118">
            <v>1003160</v>
          </cell>
          <cell r="C3118" t="str">
            <v>Adaptador Ppr Femea 25X3/4</v>
          </cell>
          <cell r="D3118" t="str">
            <v>UN</v>
          </cell>
          <cell r="E3118">
            <v>0</v>
          </cell>
          <cell r="F3118">
            <v>0</v>
          </cell>
        </row>
        <row r="3119">
          <cell r="B3119">
            <v>1003161</v>
          </cell>
          <cell r="C3119" t="str">
            <v>Adaptador Ppr Macho 25X3/4</v>
          </cell>
          <cell r="D3119" t="str">
            <v>UN</v>
          </cell>
          <cell r="E3119">
            <v>0</v>
          </cell>
          <cell r="F3119">
            <v>0</v>
          </cell>
        </row>
        <row r="3120">
          <cell r="B3120">
            <v>1003162</v>
          </cell>
          <cell r="C3120" t="str">
            <v>Adaptador Ppr Femea 32X1</v>
          </cell>
          <cell r="D3120" t="str">
            <v>UN</v>
          </cell>
          <cell r="E3120">
            <v>0</v>
          </cell>
          <cell r="F3120">
            <v>0</v>
          </cell>
        </row>
        <row r="3121">
          <cell r="B3121">
            <v>1003163</v>
          </cell>
          <cell r="C3121" t="str">
            <v>Adaptador Ppr Macho 32X1</v>
          </cell>
          <cell r="D3121" t="str">
            <v>UN</v>
          </cell>
          <cell r="E3121">
            <v>0</v>
          </cell>
          <cell r="F3121">
            <v>0</v>
          </cell>
        </row>
        <row r="3122">
          <cell r="B3122">
            <v>1003164</v>
          </cell>
          <cell r="C3122" t="str">
            <v>Adaptador Ppr Femea 32X3/4</v>
          </cell>
          <cell r="D3122" t="str">
            <v>UN</v>
          </cell>
          <cell r="E3122">
            <v>0</v>
          </cell>
          <cell r="F3122">
            <v>0</v>
          </cell>
        </row>
        <row r="3123">
          <cell r="B3123">
            <v>1003165</v>
          </cell>
          <cell r="C3123" t="str">
            <v>Adaptador Ppr Macho 32X3/4</v>
          </cell>
          <cell r="D3123" t="str">
            <v>UN</v>
          </cell>
          <cell r="E3123">
            <v>0</v>
          </cell>
          <cell r="F3123">
            <v>0</v>
          </cell>
        </row>
        <row r="3124">
          <cell r="B3124">
            <v>1003166</v>
          </cell>
          <cell r="C3124" t="str">
            <v>Adaptador Ppr Femea 40X1 1/4</v>
          </cell>
          <cell r="D3124" t="str">
            <v>UN</v>
          </cell>
          <cell r="E3124">
            <v>0</v>
          </cell>
          <cell r="F3124">
            <v>0</v>
          </cell>
        </row>
        <row r="3125">
          <cell r="B3125">
            <v>1003167</v>
          </cell>
          <cell r="C3125" t="str">
            <v>Adaptador Ppr Macho 40X1 1/4</v>
          </cell>
          <cell r="D3125" t="str">
            <v>UN</v>
          </cell>
          <cell r="E3125">
            <v>0</v>
          </cell>
          <cell r="F3125">
            <v>0</v>
          </cell>
        </row>
        <row r="3126">
          <cell r="B3126">
            <v>1003168</v>
          </cell>
          <cell r="C3126" t="str">
            <v>Adaptador Ppr Femea 50X1 1/2</v>
          </cell>
          <cell r="D3126" t="str">
            <v>UN</v>
          </cell>
          <cell r="E3126">
            <v>0</v>
          </cell>
          <cell r="F3126">
            <v>0</v>
          </cell>
        </row>
        <row r="3127">
          <cell r="B3127">
            <v>1003169</v>
          </cell>
          <cell r="C3127" t="str">
            <v>Adaptador Ppr Macho 50X1 1/2</v>
          </cell>
          <cell r="D3127" t="str">
            <v>UN</v>
          </cell>
          <cell r="E3127">
            <v>0</v>
          </cell>
          <cell r="F3127">
            <v>0</v>
          </cell>
        </row>
        <row r="3128">
          <cell r="B3128">
            <v>1003170</v>
          </cell>
          <cell r="C3128" t="str">
            <v>Adaptador Ppr Femea 63X2</v>
          </cell>
          <cell r="D3128" t="str">
            <v>UN</v>
          </cell>
          <cell r="E3128">
            <v>0</v>
          </cell>
          <cell r="F3128">
            <v>0</v>
          </cell>
        </row>
        <row r="3129">
          <cell r="B3129">
            <v>1003171</v>
          </cell>
          <cell r="C3129" t="str">
            <v>Adaptador Ppr Macho 63X2</v>
          </cell>
          <cell r="D3129" t="str">
            <v>UN</v>
          </cell>
          <cell r="E3129">
            <v>0</v>
          </cell>
          <cell r="F3129">
            <v>0</v>
          </cell>
        </row>
        <row r="3130">
          <cell r="B3130">
            <v>1003172</v>
          </cell>
          <cell r="C3130" t="str">
            <v>Adaptador Ppr Femea 75X2 1/2</v>
          </cell>
          <cell r="D3130" t="str">
            <v>UN</v>
          </cell>
          <cell r="E3130">
            <v>0</v>
          </cell>
          <cell r="F3130">
            <v>0</v>
          </cell>
        </row>
        <row r="3131">
          <cell r="B3131">
            <v>1003173</v>
          </cell>
          <cell r="C3131" t="str">
            <v>Adaptador Ppr Macho 75X2 1/2</v>
          </cell>
          <cell r="D3131" t="str">
            <v>UN</v>
          </cell>
          <cell r="E3131">
            <v>0</v>
          </cell>
          <cell r="F3131">
            <v>0</v>
          </cell>
        </row>
        <row r="3132">
          <cell r="B3132">
            <v>1003174</v>
          </cell>
          <cell r="C3132" t="str">
            <v>Adaptador Ppr Femea 90X3</v>
          </cell>
          <cell r="D3132" t="str">
            <v>UN</v>
          </cell>
          <cell r="E3132">
            <v>0</v>
          </cell>
          <cell r="F3132">
            <v>0</v>
          </cell>
        </row>
        <row r="3133">
          <cell r="B3133">
            <v>1003175</v>
          </cell>
          <cell r="C3133" t="str">
            <v>Adaptador Ppr Macho 90X3</v>
          </cell>
          <cell r="D3133" t="str">
            <v>UN</v>
          </cell>
          <cell r="E3133">
            <v>0</v>
          </cell>
          <cell r="F3133">
            <v>0</v>
          </cell>
        </row>
        <row r="3134">
          <cell r="B3134">
            <v>1003176</v>
          </cell>
          <cell r="C3134" t="str">
            <v>Adap Pvc Rosc Anel Ved Cx D'Agua 1 1/2'</v>
          </cell>
          <cell r="D3134" t="str">
            <v>UN</v>
          </cell>
          <cell r="E3134">
            <v>0</v>
          </cell>
          <cell r="F3134">
            <v>0</v>
          </cell>
        </row>
        <row r="3135">
          <cell r="B3135">
            <v>1003177</v>
          </cell>
          <cell r="C3135" t="str">
            <v>Adap Pvc Rosc Anel Ved Cx D'Agua 1 1/4'</v>
          </cell>
          <cell r="D3135" t="str">
            <v>UN</v>
          </cell>
          <cell r="E3135">
            <v>0</v>
          </cell>
          <cell r="F3135">
            <v>0</v>
          </cell>
        </row>
        <row r="3136">
          <cell r="B3136">
            <v>1003178</v>
          </cell>
          <cell r="C3136" t="str">
            <v>Adaptador Pvc Curto Registro 50Mmx1 1/4</v>
          </cell>
          <cell r="D3136" t="str">
            <v>UN</v>
          </cell>
          <cell r="E3136">
            <v>0</v>
          </cell>
          <cell r="F3136">
            <v>0</v>
          </cell>
        </row>
        <row r="3137">
          <cell r="B3137">
            <v>1003179</v>
          </cell>
          <cell r="C3137" t="str">
            <v>Adaptador Pvc Curto Registro 40Mmx1 1/2</v>
          </cell>
          <cell r="D3137" t="str">
            <v>UN</v>
          </cell>
          <cell r="E3137">
            <v>0</v>
          </cell>
          <cell r="F3137">
            <v>0</v>
          </cell>
        </row>
        <row r="3138">
          <cell r="B3138">
            <v>1003180</v>
          </cell>
          <cell r="C3138" t="str">
            <v>Adaptador Pvc Sold Ct Bol/Rosc 32Mmx1</v>
          </cell>
          <cell r="D3138" t="str">
            <v>UN</v>
          </cell>
          <cell r="E3138">
            <v>0</v>
          </cell>
          <cell r="F3138">
            <v>0</v>
          </cell>
        </row>
        <row r="3139">
          <cell r="B3139">
            <v>1003181</v>
          </cell>
          <cell r="C3139" t="str">
            <v>Adaptador Pvc Sold Ct Bol/Rosc 20Mmx1/2</v>
          </cell>
          <cell r="D3139" t="str">
            <v>UN</v>
          </cell>
          <cell r="E3139">
            <v>0</v>
          </cell>
          <cell r="F3139">
            <v>0</v>
          </cell>
        </row>
        <row r="3140">
          <cell r="B3140">
            <v>1003182</v>
          </cell>
          <cell r="C3140" t="str">
            <v>Mat. Bloq-Adaptador Interno 2" Rosc Pr</v>
          </cell>
          <cell r="D3140" t="str">
            <v>UN</v>
          </cell>
          <cell r="E3140">
            <v>0</v>
          </cell>
          <cell r="F3140">
            <v>0</v>
          </cell>
        </row>
        <row r="3141">
          <cell r="B3141">
            <v>1003183</v>
          </cell>
          <cell r="C3141" t="str">
            <v>Adaptador Pvc Sold Ct Bol/Rosc 25Mmx3/4</v>
          </cell>
          <cell r="D3141" t="str">
            <v>UN</v>
          </cell>
          <cell r="E3141">
            <v>0</v>
          </cell>
          <cell r="F3141">
            <v>0</v>
          </cell>
        </row>
        <row r="3142">
          <cell r="B3142">
            <v>1003184</v>
          </cell>
          <cell r="C3142" t="str">
            <v>Adaptador Pvc Ros Anel Ved Cil/Ret 1/2</v>
          </cell>
          <cell r="D3142" t="str">
            <v>UN</v>
          </cell>
          <cell r="E3142">
            <v>0</v>
          </cell>
          <cell r="F3142">
            <v>0</v>
          </cell>
        </row>
        <row r="3143">
          <cell r="B3143">
            <v>1003185</v>
          </cell>
          <cell r="C3143" t="str">
            <v>Adap Pvc Rosc Anel Ved Cx D'Agua 1'</v>
          </cell>
          <cell r="D3143" t="str">
            <v>UN</v>
          </cell>
          <cell r="E3143">
            <v>0</v>
          </cell>
          <cell r="F3143">
            <v>0</v>
          </cell>
        </row>
        <row r="3144">
          <cell r="B3144">
            <v>1003186</v>
          </cell>
          <cell r="C3144" t="str">
            <v>Adap Pvc Rosc Anel Ved Cx D'Agua 1/2'</v>
          </cell>
          <cell r="D3144" t="str">
            <v>UN</v>
          </cell>
          <cell r="E3144">
            <v>0</v>
          </cell>
          <cell r="F3144">
            <v>0</v>
          </cell>
        </row>
        <row r="3145">
          <cell r="B3145">
            <v>1003187</v>
          </cell>
          <cell r="C3145" t="str">
            <v>Adap Pvc Rosc Anel Ved Cx D'Agua 3/4'</v>
          </cell>
          <cell r="D3145" t="str">
            <v>UN</v>
          </cell>
          <cell r="E3145">
            <v>0</v>
          </cell>
          <cell r="F3145">
            <v>0</v>
          </cell>
        </row>
        <row r="3146">
          <cell r="B3146">
            <v>1003188</v>
          </cell>
          <cell r="C3146" t="str">
            <v>Adaptador Pvc P/Maq Lav 1 3/4 Rosc Br</v>
          </cell>
          <cell r="D3146" t="str">
            <v>UN</v>
          </cell>
          <cell r="E3146">
            <v>0</v>
          </cell>
          <cell r="F3146">
            <v>0</v>
          </cell>
        </row>
        <row r="3147">
          <cell r="B3147">
            <v>1003189</v>
          </cell>
          <cell r="C3147" t="str">
            <v>Adaptador P/Sifão Pvc 40X38Mm Br</v>
          </cell>
          <cell r="D3147" t="str">
            <v>UN</v>
          </cell>
          <cell r="E3147">
            <v>0</v>
          </cell>
          <cell r="F3147">
            <v>0</v>
          </cell>
        </row>
        <row r="3148">
          <cell r="B3148">
            <v>1003190</v>
          </cell>
          <cell r="C3148" t="str">
            <v>Adaptador P/Válv Pvc 40Mm Rosc Br N1</v>
          </cell>
          <cell r="D3148" t="str">
            <v>UN</v>
          </cell>
          <cell r="E3148">
            <v>0</v>
          </cell>
          <cell r="F3148">
            <v>0</v>
          </cell>
        </row>
        <row r="3149">
          <cell r="B3149">
            <v>1003191</v>
          </cell>
          <cell r="C3149" t="str">
            <v>Adaptador P/Válv Pvc 40Mm Rosc Br N2</v>
          </cell>
          <cell r="D3149" t="str">
            <v>UN</v>
          </cell>
          <cell r="E3149">
            <v>0</v>
          </cell>
          <cell r="F3149">
            <v>0</v>
          </cell>
        </row>
        <row r="3150">
          <cell r="B3150">
            <v>1003192</v>
          </cell>
          <cell r="C3150" t="str">
            <v>Adapt Pvc Marrom Curto Reg 50Mmx1 1/4'</v>
          </cell>
          <cell r="D3150" t="str">
            <v>UN</v>
          </cell>
          <cell r="E3150">
            <v>0</v>
          </cell>
          <cell r="F3150">
            <v>0</v>
          </cell>
        </row>
        <row r="3151">
          <cell r="B3151">
            <v>1003193</v>
          </cell>
          <cell r="C3151" t="str">
            <v>Adap Pvc Marrom  25Mmx3/4' Cb</v>
          </cell>
          <cell r="D3151" t="str">
            <v>UN</v>
          </cell>
          <cell r="E3151">
            <v>0</v>
          </cell>
          <cell r="F3151">
            <v>0</v>
          </cell>
        </row>
        <row r="3152">
          <cell r="B3152">
            <v>1003194</v>
          </cell>
          <cell r="C3152" t="str">
            <v>Adaptador Red Int Pe 1/2X3/8" Rosc Preto</v>
          </cell>
          <cell r="D3152" t="str">
            <v>UN</v>
          </cell>
          <cell r="E3152">
            <v>0</v>
          </cell>
          <cell r="F3152">
            <v>0</v>
          </cell>
        </row>
        <row r="3153">
          <cell r="B3153">
            <v>1003195</v>
          </cell>
          <cell r="C3153" t="str">
            <v>Adaptador Red Int Pe 1X3/4" Rosc Preto</v>
          </cell>
          <cell r="D3153" t="str">
            <v>UN</v>
          </cell>
          <cell r="E3153">
            <v>0</v>
          </cell>
          <cell r="F3153">
            <v>0</v>
          </cell>
        </row>
        <row r="3154">
          <cell r="B3154">
            <v>1003196</v>
          </cell>
          <cell r="C3154" t="str">
            <v>Adaptador Red Int Pe 3/4X1/2" Rosc Preto</v>
          </cell>
          <cell r="D3154" t="str">
            <v>UN</v>
          </cell>
          <cell r="E3154">
            <v>0</v>
          </cell>
          <cell r="F3154">
            <v>0</v>
          </cell>
        </row>
        <row r="3155">
          <cell r="B3155">
            <v>1003197</v>
          </cell>
          <cell r="C3155" t="str">
            <v>Adaptador Ppr 20X1/2 Vd</v>
          </cell>
          <cell r="D3155" t="str">
            <v>UN</v>
          </cell>
          <cell r="E3155">
            <v>0</v>
          </cell>
          <cell r="F3155">
            <v>0</v>
          </cell>
        </row>
        <row r="3156">
          <cell r="B3156">
            <v>1003198</v>
          </cell>
          <cell r="C3156" t="str">
            <v>Adaptador Ppr 25X1/2 Vd</v>
          </cell>
          <cell r="D3156" t="str">
            <v>UN</v>
          </cell>
          <cell r="E3156">
            <v>0</v>
          </cell>
          <cell r="F3156">
            <v>0</v>
          </cell>
        </row>
        <row r="3157">
          <cell r="B3157">
            <v>1003199</v>
          </cell>
          <cell r="C3157" t="str">
            <v>Adaptador Ppr 25X3/4 Vd</v>
          </cell>
          <cell r="D3157" t="str">
            <v>UN</v>
          </cell>
          <cell r="E3157">
            <v>0</v>
          </cell>
          <cell r="F3157">
            <v>0</v>
          </cell>
        </row>
        <row r="3158">
          <cell r="B3158">
            <v>1003200</v>
          </cell>
          <cell r="C3158" t="str">
            <v>Adesivo Plástico P/Pvc 175G</v>
          </cell>
          <cell r="D3158" t="str">
            <v>UN</v>
          </cell>
          <cell r="E3158">
            <v>0</v>
          </cell>
          <cell r="F3158">
            <v>0</v>
          </cell>
        </row>
        <row r="3159">
          <cell r="B3159">
            <v>1003201</v>
          </cell>
          <cell r="C3159" t="str">
            <v>Adesivo Plástico P/Pvc 175G Extra Forte</v>
          </cell>
          <cell r="D3159" t="str">
            <v>UN</v>
          </cell>
          <cell r="E3159">
            <v>0</v>
          </cell>
          <cell r="F3159">
            <v>0</v>
          </cell>
        </row>
        <row r="3160">
          <cell r="B3160">
            <v>1003202</v>
          </cell>
          <cell r="C3160" t="str">
            <v>Adesivo Pvc Bisnaga 17G</v>
          </cell>
          <cell r="D3160" t="str">
            <v>UN</v>
          </cell>
          <cell r="E3160">
            <v>0</v>
          </cell>
          <cell r="F3160">
            <v>0</v>
          </cell>
        </row>
        <row r="3161">
          <cell r="B3161">
            <v>1003203</v>
          </cell>
          <cell r="C3161" t="str">
            <v>Adesivo Plástico P/Pvc 440G</v>
          </cell>
          <cell r="D3161" t="str">
            <v>UN</v>
          </cell>
          <cell r="E3161">
            <v>0</v>
          </cell>
          <cell r="F3161">
            <v>0</v>
          </cell>
        </row>
        <row r="3162">
          <cell r="B3162">
            <v>1003204</v>
          </cell>
          <cell r="C3162" t="str">
            <v>Adesivo Plástico P/Pvc 440G Extra Forte</v>
          </cell>
          <cell r="D3162" t="str">
            <v>UN</v>
          </cell>
          <cell r="E3162">
            <v>0</v>
          </cell>
          <cell r="F3162">
            <v>0</v>
          </cell>
        </row>
        <row r="3163">
          <cell r="B3163">
            <v>1003205</v>
          </cell>
          <cell r="C3163" t="str">
            <v>Adesivo Pvc Bisnaga 75G</v>
          </cell>
          <cell r="D3163" t="str">
            <v>UN</v>
          </cell>
          <cell r="E3163">
            <v>0</v>
          </cell>
          <cell r="F3163">
            <v>0</v>
          </cell>
        </row>
        <row r="3164">
          <cell r="B3164">
            <v>1003206</v>
          </cell>
          <cell r="C3164" t="str">
            <v>Adesivo Plástico P/Pvc 850G</v>
          </cell>
          <cell r="D3164" t="str">
            <v>UN</v>
          </cell>
          <cell r="E3164">
            <v>0</v>
          </cell>
          <cell r="F3164">
            <v>0</v>
          </cell>
        </row>
        <row r="3165">
          <cell r="B3165">
            <v>1003207</v>
          </cell>
          <cell r="C3165" t="str">
            <v>Adesivo Especial Pvc/Cpvc Fras 320G</v>
          </cell>
          <cell r="D3165" t="str">
            <v>UN</v>
          </cell>
          <cell r="E3165">
            <v>0</v>
          </cell>
          <cell r="F3165">
            <v>0</v>
          </cell>
        </row>
        <row r="3166">
          <cell r="B3166">
            <v>1003208</v>
          </cell>
          <cell r="C3166" t="str">
            <v>Alça Apoio 350Mm Cromado 25280006-Docol</v>
          </cell>
          <cell r="D3166" t="str">
            <v>UN</v>
          </cell>
          <cell r="E3166">
            <v>0</v>
          </cell>
          <cell r="F3166">
            <v>0</v>
          </cell>
        </row>
        <row r="3167">
          <cell r="B3167">
            <v>1003209</v>
          </cell>
          <cell r="C3167" t="str">
            <v>Alça Apoio Reta 210Mm 00058106-Docol</v>
          </cell>
          <cell r="D3167" t="str">
            <v>UN</v>
          </cell>
          <cell r="E3167">
            <v>0</v>
          </cell>
          <cell r="F3167">
            <v>0</v>
          </cell>
        </row>
        <row r="3168">
          <cell r="B3168">
            <v>1003210</v>
          </cell>
          <cell r="C3168" t="str">
            <v>Amortecedor Acústico Pvc Dn 100Mm Preto</v>
          </cell>
          <cell r="D3168" t="str">
            <v>UN</v>
          </cell>
          <cell r="E3168">
            <v>0</v>
          </cell>
          <cell r="F3168">
            <v>0</v>
          </cell>
        </row>
        <row r="3169">
          <cell r="B3169">
            <v>1003211</v>
          </cell>
          <cell r="C3169" t="str">
            <v>Anel De Borracha Esg/Serie R 100Mm</v>
          </cell>
          <cell r="D3169" t="str">
            <v>UN</v>
          </cell>
          <cell r="E3169">
            <v>0</v>
          </cell>
          <cell r="F3169">
            <v>0</v>
          </cell>
        </row>
        <row r="3170">
          <cell r="B3170">
            <v>1003212</v>
          </cell>
          <cell r="C3170" t="str">
            <v>Anel De Borracha Esg/Serie R 150Mm</v>
          </cell>
          <cell r="D3170" t="str">
            <v>UN</v>
          </cell>
          <cell r="E3170">
            <v>0</v>
          </cell>
          <cell r="F3170">
            <v>0</v>
          </cell>
        </row>
        <row r="3171">
          <cell r="B3171">
            <v>1003213</v>
          </cell>
          <cell r="C3171" t="str">
            <v>Anel Bor P/Adap/Joelho Esg/Vde 40Mm</v>
          </cell>
          <cell r="D3171" t="str">
            <v>UN</v>
          </cell>
          <cell r="E3171">
            <v>0</v>
          </cell>
          <cell r="F3171">
            <v>0</v>
          </cell>
        </row>
        <row r="3172">
          <cell r="B3172">
            <v>1003214</v>
          </cell>
          <cell r="C3172" t="str">
            <v>Anel De Borracha Esg/Serie R  50Mm</v>
          </cell>
          <cell r="D3172" t="str">
            <v>UN</v>
          </cell>
          <cell r="E3172">
            <v>0</v>
          </cell>
          <cell r="F3172">
            <v>0</v>
          </cell>
        </row>
        <row r="3173">
          <cell r="B3173">
            <v>1003215</v>
          </cell>
          <cell r="C3173" t="str">
            <v>Anel De Borracha Esg/Serie R  75Mm</v>
          </cell>
          <cell r="D3173" t="str">
            <v>UN</v>
          </cell>
          <cell r="E3173">
            <v>0</v>
          </cell>
          <cell r="F3173">
            <v>0</v>
          </cell>
        </row>
        <row r="3174">
          <cell r="B3174">
            <v>1003216</v>
          </cell>
          <cell r="C3174" t="str">
            <v>Anti Espuma C/Grelha Quad Dn 100Mm Br</v>
          </cell>
          <cell r="D3174" t="str">
            <v>UN</v>
          </cell>
          <cell r="E3174">
            <v>0</v>
          </cell>
          <cell r="F3174">
            <v>0</v>
          </cell>
        </row>
        <row r="3175">
          <cell r="B3175">
            <v>1003217</v>
          </cell>
          <cell r="C3175" t="str">
            <v>Anti Espuma C/Grelha Quad Dn 150Mm Br</v>
          </cell>
          <cell r="D3175" t="str">
            <v>UN</v>
          </cell>
          <cell r="E3175">
            <v>0</v>
          </cell>
          <cell r="F3175">
            <v>0</v>
          </cell>
        </row>
        <row r="3176">
          <cell r="B3176">
            <v>1003218</v>
          </cell>
          <cell r="C3176" t="str">
            <v>Anti Espuma C/Grelha Red Dn 100Mm Br</v>
          </cell>
          <cell r="D3176" t="str">
            <v>UN</v>
          </cell>
          <cell r="E3176">
            <v>0</v>
          </cell>
          <cell r="F3176">
            <v>0</v>
          </cell>
        </row>
        <row r="3177">
          <cell r="B3177">
            <v>1003219</v>
          </cell>
          <cell r="C3177" t="str">
            <v>Anti Espuma C/Grelha Red Dn 150Mm Br</v>
          </cell>
          <cell r="D3177" t="str">
            <v>UN</v>
          </cell>
          <cell r="E3177">
            <v>0</v>
          </cell>
          <cell r="F3177">
            <v>0</v>
          </cell>
        </row>
        <row r="3178">
          <cell r="B3178">
            <v>1003220</v>
          </cell>
          <cell r="C3178" t="str">
            <v>Antiinfiltracao  Pvc 100Mm</v>
          </cell>
          <cell r="D3178" t="str">
            <v>UN</v>
          </cell>
          <cell r="E3178">
            <v>0</v>
          </cell>
          <cell r="F3178">
            <v>0</v>
          </cell>
        </row>
        <row r="3179">
          <cell r="B3179">
            <v>1003221</v>
          </cell>
          <cell r="C3179" t="str">
            <v>Antiinfiltracao  Pvc 150Mm</v>
          </cell>
          <cell r="D3179" t="str">
            <v>UN</v>
          </cell>
          <cell r="E3179">
            <v>0</v>
          </cell>
          <cell r="F3179">
            <v>0</v>
          </cell>
        </row>
        <row r="3180">
          <cell r="B3180">
            <v>1003222</v>
          </cell>
          <cell r="C3180" t="str">
            <v>Assento P/Vaso Sanitário Pe Am Terra</v>
          </cell>
          <cell r="D3180" t="str">
            <v>UN</v>
          </cell>
          <cell r="E3180">
            <v>0</v>
          </cell>
          <cell r="F3180">
            <v>0</v>
          </cell>
        </row>
        <row r="3181">
          <cell r="B3181">
            <v>1003223</v>
          </cell>
          <cell r="C3181" t="str">
            <v>Assento Vaso San Pe Amarelo Ter Mundial</v>
          </cell>
          <cell r="D3181" t="str">
            <v>UN</v>
          </cell>
          <cell r="E3181">
            <v>0</v>
          </cell>
          <cell r="F3181">
            <v>0</v>
          </cell>
        </row>
        <row r="3182">
          <cell r="B3182">
            <v>1003224</v>
          </cell>
          <cell r="C3182" t="str">
            <v>Assento Vaso San Pe Areia Comfort</v>
          </cell>
          <cell r="D3182" t="str">
            <v>UN</v>
          </cell>
          <cell r="E3182">
            <v>0</v>
          </cell>
          <cell r="F3182">
            <v>0</v>
          </cell>
        </row>
        <row r="3183">
          <cell r="B3183">
            <v>1003225</v>
          </cell>
          <cell r="C3183" t="str">
            <v>Assento Vaso San Pe Areia Mundial</v>
          </cell>
          <cell r="D3183" t="str">
            <v>UN</v>
          </cell>
          <cell r="E3183">
            <v>0</v>
          </cell>
          <cell r="F3183">
            <v>0</v>
          </cell>
        </row>
        <row r="3184">
          <cell r="B3184">
            <v>1003226</v>
          </cell>
          <cell r="C3184" t="str">
            <v>Assento Vaso San Pe Bege Saara Comfort</v>
          </cell>
          <cell r="D3184" t="str">
            <v>UN</v>
          </cell>
          <cell r="E3184">
            <v>0</v>
          </cell>
          <cell r="F3184">
            <v>0</v>
          </cell>
        </row>
        <row r="3185">
          <cell r="B3185">
            <v>1003227</v>
          </cell>
          <cell r="C3185" t="str">
            <v>Assento Vaso San Pe Bege Saara Mundial</v>
          </cell>
          <cell r="D3185" t="str">
            <v>UN</v>
          </cell>
          <cell r="E3185">
            <v>0</v>
          </cell>
          <cell r="F3185">
            <v>0</v>
          </cell>
        </row>
        <row r="3186">
          <cell r="B3186">
            <v>1003228</v>
          </cell>
          <cell r="C3186" t="str">
            <v>Assento Vaso San Pe Branco Comfort</v>
          </cell>
          <cell r="D3186" t="str">
            <v>UN</v>
          </cell>
          <cell r="E3186">
            <v>0</v>
          </cell>
          <cell r="F3186">
            <v>0</v>
          </cell>
        </row>
        <row r="3187">
          <cell r="B3187">
            <v>1003229</v>
          </cell>
          <cell r="C3187" t="str">
            <v>Assento Vaso San Pe Branco Marm Mundial</v>
          </cell>
          <cell r="D3187" t="str">
            <v>UN</v>
          </cell>
          <cell r="E3187">
            <v>0</v>
          </cell>
          <cell r="F3187">
            <v>0</v>
          </cell>
        </row>
        <row r="3188">
          <cell r="B3188">
            <v>1003230</v>
          </cell>
          <cell r="C3188" t="str">
            <v>Assento Vaso San Pe Branco Mundial</v>
          </cell>
          <cell r="D3188" t="str">
            <v>UN</v>
          </cell>
          <cell r="E3188">
            <v>0</v>
          </cell>
          <cell r="F3188">
            <v>0</v>
          </cell>
        </row>
        <row r="3189">
          <cell r="B3189">
            <v>1003231</v>
          </cell>
          <cell r="C3189" t="str">
            <v>Assento Vaso San Pe Caramelo Comfort</v>
          </cell>
          <cell r="D3189" t="str">
            <v>UN</v>
          </cell>
          <cell r="E3189">
            <v>0</v>
          </cell>
          <cell r="F3189">
            <v>0</v>
          </cell>
        </row>
        <row r="3190">
          <cell r="B3190">
            <v>1003232</v>
          </cell>
          <cell r="C3190" t="str">
            <v>Assento Vaso San Pe Caramelo Mundial</v>
          </cell>
          <cell r="D3190" t="str">
            <v>UN</v>
          </cell>
          <cell r="E3190">
            <v>0</v>
          </cell>
          <cell r="F3190">
            <v>0</v>
          </cell>
        </row>
        <row r="3191">
          <cell r="B3191">
            <v>1003233</v>
          </cell>
          <cell r="C3191" t="str">
            <v>Assento Vaso San Pe Cinza Escuro Comfort</v>
          </cell>
          <cell r="D3191" t="str">
            <v>UN</v>
          </cell>
          <cell r="E3191">
            <v>0</v>
          </cell>
          <cell r="F3191">
            <v>0</v>
          </cell>
        </row>
        <row r="3192">
          <cell r="B3192">
            <v>1003234</v>
          </cell>
          <cell r="C3192" t="str">
            <v>Assento Vaso San Pe Cinza Escuro Mundial</v>
          </cell>
          <cell r="D3192" t="str">
            <v>UN</v>
          </cell>
          <cell r="E3192">
            <v>0</v>
          </cell>
          <cell r="F3192">
            <v>0</v>
          </cell>
        </row>
        <row r="3193">
          <cell r="B3193">
            <v>1003235</v>
          </cell>
          <cell r="C3193" t="str">
            <v>Assento Vaso San Pe Cinza Mundial</v>
          </cell>
          <cell r="D3193" t="str">
            <v>UN</v>
          </cell>
          <cell r="E3193">
            <v>0</v>
          </cell>
          <cell r="F3193">
            <v>0</v>
          </cell>
        </row>
        <row r="3194">
          <cell r="B3194">
            <v>1003236</v>
          </cell>
          <cell r="C3194" t="str">
            <v>Assento Vaso San Pe Cinza Prata Comfort</v>
          </cell>
          <cell r="D3194" t="str">
            <v>UN</v>
          </cell>
          <cell r="E3194">
            <v>0</v>
          </cell>
          <cell r="F3194">
            <v>0</v>
          </cell>
        </row>
        <row r="3195">
          <cell r="B3195">
            <v>1003237</v>
          </cell>
          <cell r="C3195" t="str">
            <v>Assento Vaso San Pe Cinza Prata Mundial</v>
          </cell>
          <cell r="D3195" t="str">
            <v>UN</v>
          </cell>
          <cell r="E3195">
            <v>0</v>
          </cell>
          <cell r="F3195">
            <v>0</v>
          </cell>
        </row>
        <row r="3196">
          <cell r="B3196">
            <v>1003238</v>
          </cell>
          <cell r="C3196" t="str">
            <v>Assento Vaso San Pe Creme Comfort</v>
          </cell>
          <cell r="D3196" t="str">
            <v>UN</v>
          </cell>
          <cell r="E3196">
            <v>0</v>
          </cell>
          <cell r="F3196">
            <v>0</v>
          </cell>
        </row>
        <row r="3197">
          <cell r="B3197">
            <v>1003239</v>
          </cell>
          <cell r="C3197" t="str">
            <v>Assento Vaso San Pe Creme Mundial</v>
          </cell>
          <cell r="D3197" t="str">
            <v>UN</v>
          </cell>
          <cell r="E3197">
            <v>0</v>
          </cell>
          <cell r="F3197">
            <v>0</v>
          </cell>
        </row>
        <row r="3198">
          <cell r="B3198">
            <v>1003240</v>
          </cell>
          <cell r="C3198" t="str">
            <v>Assento Vaso San Pe Rose Comfort</v>
          </cell>
          <cell r="D3198" t="str">
            <v>UN</v>
          </cell>
          <cell r="E3198">
            <v>0</v>
          </cell>
          <cell r="F3198">
            <v>0</v>
          </cell>
        </row>
        <row r="3199">
          <cell r="B3199">
            <v>1003241</v>
          </cell>
          <cell r="C3199" t="str">
            <v>Assento Vaso San Pe Rose Mundial</v>
          </cell>
          <cell r="D3199" t="str">
            <v>UN</v>
          </cell>
          <cell r="E3199">
            <v>0</v>
          </cell>
          <cell r="F3199">
            <v>0</v>
          </cell>
        </row>
        <row r="3200">
          <cell r="B3200">
            <v>1003242</v>
          </cell>
          <cell r="C3200" t="str">
            <v>Assento Vaso San Pe Verde Acqua Comfort</v>
          </cell>
          <cell r="D3200" t="str">
            <v>UN</v>
          </cell>
          <cell r="E3200">
            <v>0</v>
          </cell>
          <cell r="F3200">
            <v>0</v>
          </cell>
        </row>
        <row r="3201">
          <cell r="B3201">
            <v>1003243</v>
          </cell>
          <cell r="C3201" t="str">
            <v>Assento Vaso San Pe Verde Acqua Mundial</v>
          </cell>
          <cell r="D3201" t="str">
            <v>UN</v>
          </cell>
          <cell r="E3201">
            <v>0</v>
          </cell>
          <cell r="F3201">
            <v>0</v>
          </cell>
        </row>
        <row r="3202">
          <cell r="B3202">
            <v>1003244</v>
          </cell>
          <cell r="C3202" t="str">
            <v>Banheira C/Hidro 1190X780X770Mm 5Jatos</v>
          </cell>
          <cell r="D3202" t="str">
            <v>UN</v>
          </cell>
          <cell r="E3202">
            <v>0</v>
          </cell>
          <cell r="F3202">
            <v>0</v>
          </cell>
        </row>
        <row r="3203">
          <cell r="B3203">
            <v>1003245</v>
          </cell>
          <cell r="C3203" t="str">
            <v>Banheira C/Hidro 1200X1100X710Mm 3Jatos</v>
          </cell>
          <cell r="D3203" t="str">
            <v>UN</v>
          </cell>
          <cell r="E3203">
            <v>0</v>
          </cell>
          <cell r="F3203">
            <v>0</v>
          </cell>
        </row>
        <row r="3204">
          <cell r="B3204">
            <v>1003246</v>
          </cell>
          <cell r="C3204" t="str">
            <v>Banheira C/Hidro 1200X500Mm 4Jatos</v>
          </cell>
          <cell r="D3204" t="str">
            <v>UN</v>
          </cell>
          <cell r="E3204">
            <v>0</v>
          </cell>
          <cell r="F3204">
            <v>0</v>
          </cell>
        </row>
        <row r="3205">
          <cell r="B3205">
            <v>1003247</v>
          </cell>
          <cell r="C3205" t="str">
            <v>Banheira C/Hidro 1200X800X450Mm 4Jatos</v>
          </cell>
          <cell r="D3205" t="str">
            <v>UN</v>
          </cell>
          <cell r="E3205">
            <v>0</v>
          </cell>
          <cell r="F3205">
            <v>0</v>
          </cell>
        </row>
        <row r="3206">
          <cell r="B3206">
            <v>1003248</v>
          </cell>
          <cell r="C3206" t="str">
            <v>Banheira C/Hidro 1300X750X430Mm 3Jatos</v>
          </cell>
          <cell r="D3206" t="str">
            <v>UN</v>
          </cell>
          <cell r="E3206">
            <v>0</v>
          </cell>
          <cell r="F3206">
            <v>0</v>
          </cell>
        </row>
        <row r="3207">
          <cell r="B3207">
            <v>1003249</v>
          </cell>
          <cell r="C3207" t="str">
            <v>Banheira C/Hidro 1300X750X500Mm 3Jatos</v>
          </cell>
          <cell r="D3207" t="str">
            <v>UN</v>
          </cell>
          <cell r="E3207">
            <v>0</v>
          </cell>
          <cell r="F3207">
            <v>0</v>
          </cell>
        </row>
        <row r="3208">
          <cell r="B3208">
            <v>1003250</v>
          </cell>
          <cell r="C3208" t="str">
            <v>Banheira C/Hidro 1300X800X430Mm 4Jatos</v>
          </cell>
          <cell r="D3208" t="str">
            <v>UN</v>
          </cell>
          <cell r="E3208">
            <v>0</v>
          </cell>
          <cell r="F3208">
            <v>0</v>
          </cell>
        </row>
        <row r="3209">
          <cell r="B3209">
            <v>1003251</v>
          </cell>
          <cell r="C3209" t="str">
            <v>Banheira C/Hidro 1300X800X450Mm 4Jatos</v>
          </cell>
          <cell r="D3209" t="str">
            <v>UN</v>
          </cell>
          <cell r="E3209">
            <v>0</v>
          </cell>
          <cell r="F3209">
            <v>0</v>
          </cell>
        </row>
        <row r="3210">
          <cell r="B3210">
            <v>1003252</v>
          </cell>
          <cell r="C3210" t="str">
            <v>Banheira C/Hidro 1300X800X500Mm 3Jatos</v>
          </cell>
          <cell r="D3210" t="str">
            <v>UN</v>
          </cell>
          <cell r="E3210">
            <v>0</v>
          </cell>
          <cell r="F3210">
            <v>0</v>
          </cell>
        </row>
        <row r="3211">
          <cell r="B3211">
            <v>1003253</v>
          </cell>
          <cell r="C3211" t="str">
            <v>Banheira C/Hidro 1330X1050X450Mm 4Jatos</v>
          </cell>
          <cell r="D3211" t="str">
            <v>UN</v>
          </cell>
          <cell r="E3211">
            <v>0</v>
          </cell>
          <cell r="F3211">
            <v>0</v>
          </cell>
        </row>
        <row r="3212">
          <cell r="B3212">
            <v>1003254</v>
          </cell>
          <cell r="C3212" t="str">
            <v>Banheira C/Hidro 1350X1350X430Mm 5Jatos</v>
          </cell>
          <cell r="D3212" t="str">
            <v>UN</v>
          </cell>
          <cell r="E3212">
            <v>0</v>
          </cell>
          <cell r="F3212">
            <v>0</v>
          </cell>
        </row>
        <row r="3213">
          <cell r="B3213">
            <v>1003255</v>
          </cell>
          <cell r="C3213" t="str">
            <v>Banheira C/Hidro 1350X1350X500Mm 6Jatos</v>
          </cell>
          <cell r="D3213" t="str">
            <v>UN</v>
          </cell>
          <cell r="E3213">
            <v>0</v>
          </cell>
          <cell r="F3213">
            <v>0</v>
          </cell>
        </row>
        <row r="3214">
          <cell r="B3214">
            <v>1003256</v>
          </cell>
          <cell r="C3214" t="str">
            <v>Banheira C/Hidro 1350X870X400Mm 4Jatos</v>
          </cell>
          <cell r="D3214" t="str">
            <v>UN</v>
          </cell>
          <cell r="E3214">
            <v>0</v>
          </cell>
          <cell r="F3214">
            <v>0</v>
          </cell>
        </row>
        <row r="3215">
          <cell r="B3215">
            <v>1003257</v>
          </cell>
          <cell r="C3215" t="str">
            <v>Banheira C/Hidro 1380X1380X550Mm 4Jatos</v>
          </cell>
          <cell r="D3215" t="str">
            <v>UN</v>
          </cell>
          <cell r="E3215">
            <v>0</v>
          </cell>
          <cell r="F3215">
            <v>0</v>
          </cell>
        </row>
        <row r="3216">
          <cell r="B3216">
            <v>1003258</v>
          </cell>
          <cell r="C3216" t="str">
            <v>Banheira C/Hidro 1400X1100X450Mm 4Jatos</v>
          </cell>
          <cell r="D3216" t="str">
            <v>UN</v>
          </cell>
          <cell r="E3216">
            <v>0</v>
          </cell>
          <cell r="F3216">
            <v>0</v>
          </cell>
        </row>
        <row r="3217">
          <cell r="B3217">
            <v>1003259</v>
          </cell>
          <cell r="C3217" t="str">
            <v>Banheira C/Hidro 1400X800X450Mm 4Jatos</v>
          </cell>
          <cell r="D3217" t="str">
            <v>UN</v>
          </cell>
          <cell r="E3217">
            <v>0</v>
          </cell>
          <cell r="F3217">
            <v>0</v>
          </cell>
        </row>
        <row r="3218">
          <cell r="B3218">
            <v>1003260</v>
          </cell>
          <cell r="C3218" t="str">
            <v>Banheira C/Hidro 1400X800X500Mm 3Jatos</v>
          </cell>
          <cell r="D3218" t="str">
            <v>UN</v>
          </cell>
          <cell r="E3218">
            <v>0</v>
          </cell>
          <cell r="F3218">
            <v>0</v>
          </cell>
        </row>
        <row r="3219">
          <cell r="B3219">
            <v>1003261</v>
          </cell>
          <cell r="C3219" t="str">
            <v>Banheira C/Hidro 1420X1170X420Mm 4Jatos</v>
          </cell>
          <cell r="D3219" t="str">
            <v>UN</v>
          </cell>
          <cell r="E3219">
            <v>0</v>
          </cell>
          <cell r="F3219">
            <v>0</v>
          </cell>
        </row>
        <row r="3220">
          <cell r="B3220">
            <v>1003262</v>
          </cell>
          <cell r="C3220" t="str">
            <v>Banheira C/Hidro 1450X850X480Mm 5Jatos</v>
          </cell>
          <cell r="D3220" t="str">
            <v>UN</v>
          </cell>
          <cell r="E3220">
            <v>0</v>
          </cell>
          <cell r="F3220">
            <v>0</v>
          </cell>
        </row>
        <row r="3221">
          <cell r="B3221">
            <v>1003263</v>
          </cell>
          <cell r="C3221" t="str">
            <v>Banheira C/Hidro 1450X850X580Mm 5Jatos</v>
          </cell>
          <cell r="D3221" t="str">
            <v>UN</v>
          </cell>
          <cell r="E3221">
            <v>0</v>
          </cell>
          <cell r="F3221">
            <v>0</v>
          </cell>
        </row>
        <row r="3222">
          <cell r="B3222">
            <v>1003264</v>
          </cell>
          <cell r="C3222" t="str">
            <v>Banheira C/Hidro 1460X800X500Mm 4Jatos</v>
          </cell>
          <cell r="D3222" t="str">
            <v>UN</v>
          </cell>
          <cell r="E3222">
            <v>0</v>
          </cell>
          <cell r="F3222">
            <v>0</v>
          </cell>
        </row>
        <row r="3223">
          <cell r="B3223">
            <v>1003265</v>
          </cell>
          <cell r="C3223" t="str">
            <v>Banheira C/Hidro 1490X800X500Mm 4Jatos</v>
          </cell>
          <cell r="D3223" t="str">
            <v>UN</v>
          </cell>
          <cell r="E3223">
            <v>0</v>
          </cell>
          <cell r="F3223">
            <v>0</v>
          </cell>
        </row>
        <row r="3224">
          <cell r="B3224">
            <v>1003266</v>
          </cell>
          <cell r="C3224" t="str">
            <v>Banheira C/Hidro 1500X1100X560Mm 6Jatos</v>
          </cell>
          <cell r="D3224" t="str">
            <v>UN</v>
          </cell>
          <cell r="E3224">
            <v>0</v>
          </cell>
          <cell r="F3224">
            <v>0</v>
          </cell>
        </row>
        <row r="3225">
          <cell r="B3225">
            <v>1003267</v>
          </cell>
          <cell r="C3225" t="str">
            <v>Banheira C/Hidro 1500X1200X430Mm 6Jatos</v>
          </cell>
          <cell r="D3225" t="str">
            <v>UN</v>
          </cell>
          <cell r="E3225">
            <v>0</v>
          </cell>
          <cell r="F3225">
            <v>0</v>
          </cell>
        </row>
        <row r="3226">
          <cell r="B3226">
            <v>1003268</v>
          </cell>
          <cell r="C3226" t="str">
            <v>Banheira C/Hidro 1500X1200X500Mm 6Jatos</v>
          </cell>
          <cell r="D3226" t="str">
            <v>UN</v>
          </cell>
          <cell r="E3226">
            <v>0</v>
          </cell>
          <cell r="F3226">
            <v>0</v>
          </cell>
        </row>
        <row r="3227">
          <cell r="B3227">
            <v>1003269</v>
          </cell>
          <cell r="C3227" t="str">
            <v>Banheira C/Hidro 1500X500Mm 4Jatos</v>
          </cell>
          <cell r="D3227" t="str">
            <v>UN</v>
          </cell>
          <cell r="E3227">
            <v>0</v>
          </cell>
          <cell r="F3227">
            <v>0</v>
          </cell>
        </row>
        <row r="3228">
          <cell r="B3228">
            <v>1003270</v>
          </cell>
          <cell r="C3228" t="str">
            <v>Banheira C/Hidro 1500X500Mm 6Jatos</v>
          </cell>
          <cell r="D3228" t="str">
            <v>UN</v>
          </cell>
          <cell r="E3228">
            <v>0</v>
          </cell>
          <cell r="F3228">
            <v>0</v>
          </cell>
        </row>
        <row r="3229">
          <cell r="B3229">
            <v>1003271</v>
          </cell>
          <cell r="C3229" t="str">
            <v>Banheira C/Hidro 1500X750X400Mm 4Jatos</v>
          </cell>
          <cell r="D3229" t="str">
            <v>UN</v>
          </cell>
          <cell r="E3229">
            <v>0</v>
          </cell>
          <cell r="F3229">
            <v>0</v>
          </cell>
        </row>
        <row r="3230">
          <cell r="B3230">
            <v>1003272</v>
          </cell>
          <cell r="C3230" t="str">
            <v>Banheira C/Hidro 1500X750X430Mm 4Jatos</v>
          </cell>
          <cell r="D3230" t="str">
            <v>UN</v>
          </cell>
          <cell r="E3230">
            <v>0</v>
          </cell>
          <cell r="F3230">
            <v>0</v>
          </cell>
        </row>
        <row r="3231">
          <cell r="B3231">
            <v>1003273</v>
          </cell>
          <cell r="C3231" t="str">
            <v>Banheira C/Hidro 1500X750X500Mm 5Jatos</v>
          </cell>
          <cell r="D3231" t="str">
            <v>UN</v>
          </cell>
          <cell r="E3231">
            <v>0</v>
          </cell>
          <cell r="F3231">
            <v>0</v>
          </cell>
        </row>
        <row r="3232">
          <cell r="B3232">
            <v>1003274</v>
          </cell>
          <cell r="C3232" t="str">
            <v>Banheira C/Hidro 1500X800X430Mm 4Jatos</v>
          </cell>
          <cell r="D3232" t="str">
            <v>UN</v>
          </cell>
          <cell r="E3232">
            <v>0</v>
          </cell>
          <cell r="F3232">
            <v>0</v>
          </cell>
        </row>
        <row r="3233">
          <cell r="B3233">
            <v>1003275</v>
          </cell>
          <cell r="C3233" t="str">
            <v>Banheira C/Hidro 1500X800X500Mm 5Jatos</v>
          </cell>
          <cell r="D3233" t="str">
            <v>UN</v>
          </cell>
          <cell r="E3233">
            <v>0</v>
          </cell>
          <cell r="F3233">
            <v>0</v>
          </cell>
        </row>
        <row r="3234">
          <cell r="B3234">
            <v>1003276</v>
          </cell>
          <cell r="C3234" t="str">
            <v>Banheira C/Hidro 1500X850X450Mm 4Jatos</v>
          </cell>
          <cell r="D3234" t="str">
            <v>UN</v>
          </cell>
          <cell r="E3234">
            <v>0</v>
          </cell>
          <cell r="F3234">
            <v>0</v>
          </cell>
        </row>
        <row r="3235">
          <cell r="B3235">
            <v>1003277</v>
          </cell>
          <cell r="C3235" t="str">
            <v>Banheira C/Hidro 1500X850X500Mm 4Jatos</v>
          </cell>
          <cell r="D3235" t="str">
            <v>UN</v>
          </cell>
          <cell r="E3235">
            <v>0</v>
          </cell>
          <cell r="F3235">
            <v>0</v>
          </cell>
        </row>
        <row r="3236">
          <cell r="B3236">
            <v>1003278</v>
          </cell>
          <cell r="C3236" t="str">
            <v>Banheira C/Hidro 1520X950X430Mm 4Jatos</v>
          </cell>
          <cell r="D3236" t="str">
            <v>UN</v>
          </cell>
          <cell r="E3236">
            <v>0</v>
          </cell>
          <cell r="F3236">
            <v>0</v>
          </cell>
        </row>
        <row r="3237">
          <cell r="B3237">
            <v>1003279</v>
          </cell>
          <cell r="C3237" t="str">
            <v>Banheira C/Hidro 1550X850X450Mm 4Jatos</v>
          </cell>
          <cell r="D3237" t="str">
            <v>UN</v>
          </cell>
          <cell r="E3237">
            <v>0</v>
          </cell>
          <cell r="F3237">
            <v>0</v>
          </cell>
        </row>
        <row r="3238">
          <cell r="B3238">
            <v>1003280</v>
          </cell>
          <cell r="C3238" t="str">
            <v>Banheira C/Hidro 1570X1570X500Mm 6Jatos</v>
          </cell>
          <cell r="D3238" t="str">
            <v>UN</v>
          </cell>
          <cell r="E3238">
            <v>0</v>
          </cell>
          <cell r="F3238">
            <v>0</v>
          </cell>
        </row>
        <row r="3239">
          <cell r="B3239">
            <v>1003281</v>
          </cell>
          <cell r="C3239" t="str">
            <v>Banheira C/Hidro 1580X1580X500Mm 6Jatos</v>
          </cell>
          <cell r="D3239" t="str">
            <v>UN</v>
          </cell>
          <cell r="E3239">
            <v>0</v>
          </cell>
          <cell r="F3239">
            <v>0</v>
          </cell>
        </row>
        <row r="3240">
          <cell r="B3240">
            <v>1003282</v>
          </cell>
          <cell r="C3240" t="str">
            <v>Banheira C/Hidro 1580X1900X500Mm 6Jatos</v>
          </cell>
          <cell r="D3240" t="str">
            <v>UN</v>
          </cell>
          <cell r="E3240">
            <v>0</v>
          </cell>
          <cell r="F3240">
            <v>0</v>
          </cell>
        </row>
        <row r="3241">
          <cell r="B3241">
            <v>1003283</v>
          </cell>
          <cell r="C3241" t="str">
            <v>Banheira C/Hidro 1600X1000X480Mm 6Jatos</v>
          </cell>
          <cell r="D3241" t="str">
            <v>UN</v>
          </cell>
          <cell r="E3241">
            <v>0</v>
          </cell>
          <cell r="F3241">
            <v>0</v>
          </cell>
        </row>
        <row r="3242">
          <cell r="B3242">
            <v>1003284</v>
          </cell>
          <cell r="C3242" t="str">
            <v>Banheira C/Hidro 1600X1000X640Mm 6Jatos</v>
          </cell>
          <cell r="D3242" t="str">
            <v>UN</v>
          </cell>
          <cell r="E3242">
            <v>0</v>
          </cell>
          <cell r="F3242">
            <v>0</v>
          </cell>
        </row>
        <row r="3243">
          <cell r="B3243">
            <v>1003285</v>
          </cell>
          <cell r="C3243" t="str">
            <v>Banheira C/Hidro 1600X1100X610Mm 6Jatos</v>
          </cell>
          <cell r="D3243" t="str">
            <v>UN</v>
          </cell>
          <cell r="E3243">
            <v>0</v>
          </cell>
          <cell r="F3243">
            <v>0</v>
          </cell>
        </row>
        <row r="3244">
          <cell r="B3244">
            <v>1003286</v>
          </cell>
          <cell r="C3244" t="str">
            <v>Banheira C/Hidro 1600X1200X400Mm 6Jatos</v>
          </cell>
          <cell r="D3244" t="str">
            <v>UN</v>
          </cell>
          <cell r="E3244">
            <v>0</v>
          </cell>
          <cell r="F3244">
            <v>0</v>
          </cell>
        </row>
        <row r="3245">
          <cell r="B3245">
            <v>1003287</v>
          </cell>
          <cell r="C3245" t="str">
            <v>Banheira C/Hidro 1600X1200X500Mm 6Jatos</v>
          </cell>
          <cell r="D3245" t="str">
            <v>UN</v>
          </cell>
          <cell r="E3245">
            <v>0</v>
          </cell>
          <cell r="F3245">
            <v>0</v>
          </cell>
        </row>
        <row r="3246">
          <cell r="B3246">
            <v>1003288</v>
          </cell>
          <cell r="C3246" t="str">
            <v>Banheira C/Hidro 1600X500Mm 6Jatos</v>
          </cell>
          <cell r="D3246" t="str">
            <v>UN</v>
          </cell>
          <cell r="E3246">
            <v>0</v>
          </cell>
          <cell r="F3246">
            <v>0</v>
          </cell>
        </row>
        <row r="3247">
          <cell r="B3247">
            <v>1003289</v>
          </cell>
          <cell r="C3247" t="str">
            <v>Banheira C/Hidro 1600X650X450Mm 6Jatos</v>
          </cell>
          <cell r="D3247" t="str">
            <v>UN</v>
          </cell>
          <cell r="E3247">
            <v>0</v>
          </cell>
          <cell r="F3247">
            <v>0</v>
          </cell>
        </row>
        <row r="3248">
          <cell r="B3248">
            <v>1003290</v>
          </cell>
          <cell r="C3248" t="str">
            <v>Banheira C/Hidro 1600X750X430Mm 4Jatos</v>
          </cell>
          <cell r="D3248" t="str">
            <v>UN</v>
          </cell>
          <cell r="E3248">
            <v>0</v>
          </cell>
          <cell r="F3248">
            <v>0</v>
          </cell>
        </row>
        <row r="3249">
          <cell r="B3249">
            <v>1003291</v>
          </cell>
          <cell r="C3249" t="str">
            <v>Banheira C/Hidro 1600X800X500Mm 5Jatos</v>
          </cell>
          <cell r="D3249" t="str">
            <v>UN</v>
          </cell>
          <cell r="E3249">
            <v>0</v>
          </cell>
          <cell r="F3249">
            <v>0</v>
          </cell>
        </row>
        <row r="3250">
          <cell r="B3250">
            <v>1003292</v>
          </cell>
          <cell r="C3250" t="str">
            <v>Banheira C/Hidro 1600X820X450Mm 6Jatos</v>
          </cell>
          <cell r="D3250" t="str">
            <v>UN</v>
          </cell>
          <cell r="E3250">
            <v>0</v>
          </cell>
          <cell r="F3250">
            <v>0</v>
          </cell>
        </row>
        <row r="3251">
          <cell r="B3251">
            <v>1003293</v>
          </cell>
          <cell r="C3251" t="str">
            <v>Banheira C/Hidro 1650X800X400Mm 6Jatos</v>
          </cell>
          <cell r="D3251" t="str">
            <v>UN</v>
          </cell>
          <cell r="E3251">
            <v>0</v>
          </cell>
          <cell r="F3251">
            <v>0</v>
          </cell>
        </row>
        <row r="3252">
          <cell r="B3252">
            <v>1003294</v>
          </cell>
          <cell r="C3252" t="str">
            <v>Banheira C/Hidro 1680X1680X550Mm 6Jatos</v>
          </cell>
          <cell r="D3252" t="str">
            <v>UN</v>
          </cell>
          <cell r="E3252">
            <v>0</v>
          </cell>
          <cell r="F3252">
            <v>0</v>
          </cell>
        </row>
        <row r="3253">
          <cell r="B3253">
            <v>1003295</v>
          </cell>
          <cell r="C3253" t="str">
            <v>Banheira C/Hidro 1680X820X480Mm 5Jatos</v>
          </cell>
          <cell r="D3253" t="str">
            <v>UN</v>
          </cell>
          <cell r="E3253">
            <v>0</v>
          </cell>
          <cell r="F3253">
            <v>0</v>
          </cell>
        </row>
        <row r="3254">
          <cell r="B3254">
            <v>1003296</v>
          </cell>
          <cell r="C3254" t="str">
            <v>Banheira C/Hidro 1700X1200X450Mm 6Jatos</v>
          </cell>
          <cell r="D3254" t="str">
            <v>UN</v>
          </cell>
          <cell r="E3254">
            <v>0</v>
          </cell>
          <cell r="F3254">
            <v>0</v>
          </cell>
        </row>
        <row r="3255">
          <cell r="B3255">
            <v>1003297</v>
          </cell>
          <cell r="C3255" t="str">
            <v>Banheira C/Hidro 1700X1200X500Mm 6Jatos</v>
          </cell>
          <cell r="D3255" t="str">
            <v>UN</v>
          </cell>
          <cell r="E3255">
            <v>0</v>
          </cell>
          <cell r="F3255">
            <v>0</v>
          </cell>
        </row>
        <row r="3256">
          <cell r="B3256">
            <v>1003298</v>
          </cell>
          <cell r="C3256" t="str">
            <v>Banheira C/Hidro 1700X1300X480Mm 6Jatos</v>
          </cell>
          <cell r="D3256" t="str">
            <v>UN</v>
          </cell>
          <cell r="E3256">
            <v>0</v>
          </cell>
          <cell r="F3256">
            <v>0</v>
          </cell>
        </row>
        <row r="3257">
          <cell r="B3257">
            <v>1003299</v>
          </cell>
          <cell r="C3257" t="str">
            <v>Banheira C/Hidro 1700X1700X900Mm 7Jatos</v>
          </cell>
          <cell r="D3257" t="str">
            <v>UN</v>
          </cell>
          <cell r="E3257">
            <v>0</v>
          </cell>
          <cell r="F3257">
            <v>0</v>
          </cell>
        </row>
        <row r="3258">
          <cell r="B3258">
            <v>1003300</v>
          </cell>
          <cell r="C3258" t="str">
            <v>Banheira C/Hidro 1700X500Mm 6Jatos</v>
          </cell>
          <cell r="D3258" t="str">
            <v>UN</v>
          </cell>
          <cell r="E3258">
            <v>0</v>
          </cell>
          <cell r="F3258">
            <v>0</v>
          </cell>
        </row>
        <row r="3259">
          <cell r="B3259">
            <v>1003301</v>
          </cell>
          <cell r="C3259" t="str">
            <v>Banheira C/Hidro 1700X720X450Mm 4Jatos</v>
          </cell>
          <cell r="D3259" t="str">
            <v>UN</v>
          </cell>
          <cell r="E3259">
            <v>0</v>
          </cell>
          <cell r="F3259">
            <v>0</v>
          </cell>
        </row>
        <row r="3260">
          <cell r="B3260">
            <v>1003302</v>
          </cell>
          <cell r="C3260" t="str">
            <v>Banheira C/Hidro 1700X750X430Mm 6Jatos</v>
          </cell>
          <cell r="D3260" t="str">
            <v>UN</v>
          </cell>
          <cell r="E3260">
            <v>0</v>
          </cell>
          <cell r="F3260">
            <v>0</v>
          </cell>
        </row>
        <row r="3261">
          <cell r="B3261">
            <v>1003303</v>
          </cell>
          <cell r="C3261" t="str">
            <v>Banheira C/Hidro 1700X800X430Mm 6Jatos</v>
          </cell>
          <cell r="D3261" t="str">
            <v>UN</v>
          </cell>
          <cell r="E3261">
            <v>0</v>
          </cell>
          <cell r="F3261">
            <v>0</v>
          </cell>
        </row>
        <row r="3262">
          <cell r="B3262">
            <v>1003304</v>
          </cell>
          <cell r="C3262" t="str">
            <v>Banheira C/Hidro 1700X800X500Mm 5Jatos</v>
          </cell>
          <cell r="D3262" t="str">
            <v>UN</v>
          </cell>
          <cell r="E3262">
            <v>0</v>
          </cell>
          <cell r="F3262">
            <v>0</v>
          </cell>
        </row>
        <row r="3263">
          <cell r="B3263">
            <v>1003305</v>
          </cell>
          <cell r="C3263" t="str">
            <v>Banheira C/Hidro 1700X800X540Mm 6Jatos</v>
          </cell>
          <cell r="D3263" t="str">
            <v>UN</v>
          </cell>
          <cell r="E3263">
            <v>0</v>
          </cell>
          <cell r="F3263">
            <v>0</v>
          </cell>
        </row>
        <row r="3264">
          <cell r="B3264">
            <v>1003306</v>
          </cell>
          <cell r="C3264" t="str">
            <v>Banheira C/Hidro 1700X800X630Mm 6Jatos</v>
          </cell>
          <cell r="D3264" t="str">
            <v>UN</v>
          </cell>
          <cell r="E3264">
            <v>0</v>
          </cell>
          <cell r="F3264">
            <v>0</v>
          </cell>
        </row>
        <row r="3265">
          <cell r="B3265">
            <v>1003307</v>
          </cell>
          <cell r="C3265" t="str">
            <v>Banheira C/Hidro 1700X840X450Mm 6Jatos</v>
          </cell>
          <cell r="D3265" t="str">
            <v>UN</v>
          </cell>
          <cell r="E3265">
            <v>0</v>
          </cell>
          <cell r="F3265">
            <v>0</v>
          </cell>
        </row>
        <row r="3266">
          <cell r="B3266">
            <v>1003308</v>
          </cell>
          <cell r="C3266" t="str">
            <v>Banheira C/Hidro 1700X850X480Mm 5Jatos</v>
          </cell>
          <cell r="D3266" t="str">
            <v>UN</v>
          </cell>
          <cell r="E3266">
            <v>0</v>
          </cell>
          <cell r="F3266">
            <v>0</v>
          </cell>
        </row>
        <row r="3267">
          <cell r="B3267">
            <v>1003309</v>
          </cell>
          <cell r="C3267" t="str">
            <v>Banheira C/Hidro 1700X850X640Mm 5Jatos</v>
          </cell>
          <cell r="D3267" t="str">
            <v>UN</v>
          </cell>
          <cell r="E3267">
            <v>0</v>
          </cell>
          <cell r="F3267">
            <v>0</v>
          </cell>
        </row>
        <row r="3268">
          <cell r="B3268">
            <v>1003310</v>
          </cell>
          <cell r="C3268" t="str">
            <v>Banheira C/Hidro 1720X950X430Mm 6Jatos</v>
          </cell>
          <cell r="D3268" t="str">
            <v>UN</v>
          </cell>
          <cell r="E3268">
            <v>0</v>
          </cell>
          <cell r="F3268">
            <v>0</v>
          </cell>
        </row>
        <row r="3269">
          <cell r="B3269">
            <v>1003311</v>
          </cell>
          <cell r="C3269" t="str">
            <v>Banheira C/Hidro 1800X1000X480Mm 5Jatos</v>
          </cell>
          <cell r="D3269" t="str">
            <v>UN</v>
          </cell>
          <cell r="E3269">
            <v>0</v>
          </cell>
          <cell r="F3269">
            <v>0</v>
          </cell>
        </row>
        <row r="3270">
          <cell r="B3270">
            <v>1003312</v>
          </cell>
          <cell r="C3270" t="str">
            <v>Banheira C/Hidro 1800X1000X480Mm 6Jatos</v>
          </cell>
          <cell r="D3270" t="str">
            <v>UN</v>
          </cell>
          <cell r="E3270">
            <v>0</v>
          </cell>
          <cell r="F3270">
            <v>0</v>
          </cell>
        </row>
        <row r="3271">
          <cell r="B3271">
            <v>1003313</v>
          </cell>
          <cell r="C3271" t="str">
            <v>Banheira C/Hidro 1800X1000X500Mm 5Jatos</v>
          </cell>
          <cell r="D3271" t="str">
            <v>UN</v>
          </cell>
          <cell r="E3271">
            <v>0</v>
          </cell>
          <cell r="F3271">
            <v>0</v>
          </cell>
        </row>
        <row r="3272">
          <cell r="B3272">
            <v>1003314</v>
          </cell>
          <cell r="C3272" t="str">
            <v>Banheira C/Hidro 1800X1000X640Mm 5Jatos</v>
          </cell>
          <cell r="D3272" t="str">
            <v>UN</v>
          </cell>
          <cell r="E3272">
            <v>0</v>
          </cell>
          <cell r="F3272">
            <v>0</v>
          </cell>
        </row>
        <row r="3273">
          <cell r="B3273">
            <v>1003315</v>
          </cell>
          <cell r="C3273" t="str">
            <v>Banheira C/Hidro 1800X1100X430Mm 6Jatos</v>
          </cell>
          <cell r="D3273" t="str">
            <v>UN</v>
          </cell>
          <cell r="E3273">
            <v>0</v>
          </cell>
          <cell r="F3273">
            <v>0</v>
          </cell>
        </row>
        <row r="3274">
          <cell r="B3274">
            <v>1003316</v>
          </cell>
          <cell r="C3274" t="str">
            <v>Banheira C/Hidro 1800X1200X430Mm 6Jatos</v>
          </cell>
          <cell r="D3274" t="str">
            <v>UN</v>
          </cell>
          <cell r="E3274">
            <v>0</v>
          </cell>
          <cell r="F3274">
            <v>0</v>
          </cell>
        </row>
        <row r="3275">
          <cell r="B3275">
            <v>1003317</v>
          </cell>
          <cell r="C3275" t="str">
            <v>Banheira C/Hidro 1800X1200X490Mm 6Jatos</v>
          </cell>
          <cell r="D3275" t="str">
            <v>UN</v>
          </cell>
          <cell r="E3275">
            <v>0</v>
          </cell>
          <cell r="F3275">
            <v>0</v>
          </cell>
        </row>
        <row r="3276">
          <cell r="B3276">
            <v>1003318</v>
          </cell>
          <cell r="C3276" t="str">
            <v>Banheira C/Hidro 1800X1200X500Mm 6Jatos</v>
          </cell>
          <cell r="D3276" t="str">
            <v>UN</v>
          </cell>
          <cell r="E3276">
            <v>0</v>
          </cell>
          <cell r="F3276">
            <v>0</v>
          </cell>
        </row>
        <row r="3277">
          <cell r="B3277">
            <v>1003319</v>
          </cell>
          <cell r="C3277" t="str">
            <v>Banheira C/Hidro 1800X1300X500Mm 6Jatos</v>
          </cell>
          <cell r="D3277" t="str">
            <v>UN</v>
          </cell>
          <cell r="E3277">
            <v>0</v>
          </cell>
          <cell r="F3277">
            <v>0</v>
          </cell>
        </row>
        <row r="3278">
          <cell r="B3278">
            <v>1003320</v>
          </cell>
          <cell r="C3278" t="str">
            <v>Banheira C/Hidro 1800X500Mm 6Jatos</v>
          </cell>
          <cell r="D3278" t="str">
            <v>UN</v>
          </cell>
          <cell r="E3278">
            <v>0</v>
          </cell>
          <cell r="F3278">
            <v>0</v>
          </cell>
        </row>
        <row r="3279">
          <cell r="B3279">
            <v>1003321</v>
          </cell>
          <cell r="C3279" t="str">
            <v>Banheira C/Hidro 1800X800X430Mm 6Jatos</v>
          </cell>
          <cell r="D3279" t="str">
            <v>UN</v>
          </cell>
          <cell r="E3279">
            <v>0</v>
          </cell>
          <cell r="F3279">
            <v>0</v>
          </cell>
        </row>
        <row r="3280">
          <cell r="B3280">
            <v>1003322</v>
          </cell>
          <cell r="C3280" t="str">
            <v>Banheira C/Hidro 1,8X0,8X0,5 Asc. Master</v>
          </cell>
          <cell r="D3280" t="str">
            <v>UN</v>
          </cell>
          <cell r="E3280">
            <v>0</v>
          </cell>
          <cell r="F3280">
            <v>0</v>
          </cell>
        </row>
        <row r="3281">
          <cell r="B3281">
            <v>1003323</v>
          </cell>
          <cell r="C3281" t="str">
            <v>Banheira C/Hidro 1800X850X480Mm 5Jatos</v>
          </cell>
          <cell r="D3281" t="str">
            <v>UN</v>
          </cell>
          <cell r="E3281">
            <v>0</v>
          </cell>
          <cell r="F3281">
            <v>0</v>
          </cell>
        </row>
        <row r="3282">
          <cell r="B3282">
            <v>1003324</v>
          </cell>
          <cell r="C3282" t="str">
            <v>Banheira C/Hidro 1800X850X640Mm 5Jatos</v>
          </cell>
          <cell r="D3282" t="str">
            <v>UN</v>
          </cell>
          <cell r="E3282">
            <v>0</v>
          </cell>
          <cell r="F3282">
            <v>0</v>
          </cell>
        </row>
        <row r="3283">
          <cell r="B3283">
            <v>1003325</v>
          </cell>
          <cell r="C3283" t="str">
            <v>Banheira C/Hidro 1800X900X400Mm 4Jatos</v>
          </cell>
          <cell r="D3283" t="str">
            <v>UN</v>
          </cell>
          <cell r="E3283">
            <v>0</v>
          </cell>
          <cell r="F3283">
            <v>0</v>
          </cell>
        </row>
        <row r="3284">
          <cell r="B3284">
            <v>1003326</v>
          </cell>
          <cell r="C3284" t="str">
            <v>Banheira C/Hidro 1800X900X450Mm 6Jatos</v>
          </cell>
          <cell r="D3284" t="str">
            <v>UN</v>
          </cell>
          <cell r="E3284">
            <v>0</v>
          </cell>
          <cell r="F3284">
            <v>0</v>
          </cell>
        </row>
        <row r="3285">
          <cell r="B3285">
            <v>1003327</v>
          </cell>
          <cell r="C3285" t="str">
            <v>Banheira C/Hidro 1840X800X500Mm 6Jatos</v>
          </cell>
          <cell r="D3285" t="str">
            <v>UN</v>
          </cell>
          <cell r="E3285">
            <v>0</v>
          </cell>
          <cell r="F3285">
            <v>0</v>
          </cell>
        </row>
        <row r="3286">
          <cell r="B3286">
            <v>1003328</v>
          </cell>
          <cell r="C3286" t="str">
            <v>Banheira C/Hidro 1850X1350X500Mm 6Jatos</v>
          </cell>
          <cell r="D3286" t="str">
            <v>UN</v>
          </cell>
          <cell r="E3286">
            <v>0</v>
          </cell>
          <cell r="F3286">
            <v>0</v>
          </cell>
        </row>
        <row r="3287">
          <cell r="B3287">
            <v>1003329</v>
          </cell>
          <cell r="C3287" t="str">
            <v>Banheira C/Hidro 1900X1580X500Mm 6Jatos</v>
          </cell>
          <cell r="D3287" t="str">
            <v>UN</v>
          </cell>
          <cell r="E3287">
            <v>0</v>
          </cell>
          <cell r="F3287">
            <v>0</v>
          </cell>
        </row>
        <row r="3288">
          <cell r="B3288">
            <v>1003330</v>
          </cell>
          <cell r="C3288" t="str">
            <v>Banheira C/Hidro 2000X2000X870Mm 8Jatos</v>
          </cell>
          <cell r="D3288" t="str">
            <v>UN</v>
          </cell>
          <cell r="E3288">
            <v>0</v>
          </cell>
          <cell r="F3288">
            <v>0</v>
          </cell>
        </row>
        <row r="3289">
          <cell r="B3289">
            <v>1003331</v>
          </cell>
          <cell r="C3289" t="str">
            <v>Banheira C/Hidro 2000X650Mm 9Jatos</v>
          </cell>
          <cell r="D3289" t="str">
            <v>UN</v>
          </cell>
          <cell r="E3289">
            <v>0</v>
          </cell>
          <cell r="F3289">
            <v>0</v>
          </cell>
        </row>
        <row r="3290">
          <cell r="B3290">
            <v>1003332</v>
          </cell>
          <cell r="C3290" t="str">
            <v>Banheira C/Hidro 2200X2200X950Mm 9Jatos</v>
          </cell>
          <cell r="D3290" t="str">
            <v>UN</v>
          </cell>
          <cell r="E3290">
            <v>0</v>
          </cell>
          <cell r="F3290">
            <v>0</v>
          </cell>
        </row>
        <row r="3291">
          <cell r="B3291">
            <v>1003333</v>
          </cell>
          <cell r="C3291" t="str">
            <v>Banheira C/Hidro 2370X850Mm 8Jatos</v>
          </cell>
          <cell r="D3291" t="str">
            <v>UN</v>
          </cell>
          <cell r="E3291">
            <v>0</v>
          </cell>
          <cell r="F3291">
            <v>0</v>
          </cell>
        </row>
        <row r="3292">
          <cell r="B3292">
            <v>1003334</v>
          </cell>
          <cell r="C3292" t="str">
            <v>Banheira C/Hidro 3000X3000X950Mm 22Jatos</v>
          </cell>
          <cell r="D3292" t="str">
            <v>UN</v>
          </cell>
          <cell r="E3292">
            <v>0</v>
          </cell>
          <cell r="F3292">
            <v>0</v>
          </cell>
        </row>
        <row r="3293">
          <cell r="B3293">
            <v>1003335</v>
          </cell>
          <cell r="C3293" t="str">
            <v>Banheira C/Hidro 900X800X690Mm 4Jatos</v>
          </cell>
          <cell r="D3293" t="str">
            <v>UN</v>
          </cell>
          <cell r="E3293">
            <v>0</v>
          </cell>
          <cell r="F3293">
            <v>0</v>
          </cell>
        </row>
        <row r="3294">
          <cell r="B3294">
            <v>1003336</v>
          </cell>
          <cell r="C3294" t="str">
            <v>Banheira S/Hidro 1200X1100X710Mm 3Jatos</v>
          </cell>
          <cell r="D3294" t="str">
            <v>UN</v>
          </cell>
          <cell r="E3294">
            <v>0</v>
          </cell>
          <cell r="F3294">
            <v>0</v>
          </cell>
        </row>
        <row r="3295">
          <cell r="B3295">
            <v>1003337</v>
          </cell>
          <cell r="C3295" t="str">
            <v>Banheira S/Hidro 1200X500Mm 4Jatos</v>
          </cell>
          <cell r="D3295" t="str">
            <v>UN</v>
          </cell>
          <cell r="E3295">
            <v>0</v>
          </cell>
          <cell r="F3295">
            <v>0</v>
          </cell>
        </row>
        <row r="3296">
          <cell r="B3296">
            <v>1003338</v>
          </cell>
          <cell r="C3296" t="str">
            <v>Banheira S/Hidro 1200X800X450Mm 4Jatos</v>
          </cell>
          <cell r="D3296" t="str">
            <v>UN</v>
          </cell>
          <cell r="E3296">
            <v>0</v>
          </cell>
          <cell r="F3296">
            <v>0</v>
          </cell>
        </row>
        <row r="3297">
          <cell r="B3297">
            <v>1003339</v>
          </cell>
          <cell r="C3297" t="str">
            <v>Banheira S/Hidro 1300X750X430Mm 3Jatos</v>
          </cell>
          <cell r="D3297" t="str">
            <v>UN</v>
          </cell>
          <cell r="E3297">
            <v>0</v>
          </cell>
          <cell r="F3297">
            <v>0</v>
          </cell>
        </row>
        <row r="3298">
          <cell r="B3298">
            <v>1003340</v>
          </cell>
          <cell r="C3298" t="str">
            <v>Banheira S/Hidro 1300X750X500Mm 3Jatos</v>
          </cell>
          <cell r="D3298" t="str">
            <v>UN</v>
          </cell>
          <cell r="E3298">
            <v>0</v>
          </cell>
          <cell r="F3298">
            <v>0</v>
          </cell>
        </row>
        <row r="3299">
          <cell r="B3299">
            <v>1003341</v>
          </cell>
          <cell r="C3299" t="str">
            <v>Banheira S/Hidro 1300X800X430Mm 4Jatos</v>
          </cell>
          <cell r="D3299" t="str">
            <v>UN</v>
          </cell>
          <cell r="E3299">
            <v>0</v>
          </cell>
          <cell r="F3299">
            <v>0</v>
          </cell>
        </row>
        <row r="3300">
          <cell r="B3300">
            <v>1003342</v>
          </cell>
          <cell r="C3300" t="str">
            <v>Banheira S/Hidro 1300X800X450Mm 4Jatos</v>
          </cell>
          <cell r="D3300" t="str">
            <v>UN</v>
          </cell>
          <cell r="E3300">
            <v>0</v>
          </cell>
          <cell r="F3300">
            <v>0</v>
          </cell>
        </row>
        <row r="3301">
          <cell r="B3301">
            <v>1003343</v>
          </cell>
          <cell r="C3301" t="str">
            <v>Banheira S/Hidro 1300X800X500Mm 3Jatos</v>
          </cell>
          <cell r="D3301" t="str">
            <v>UN</v>
          </cell>
          <cell r="E3301">
            <v>0</v>
          </cell>
          <cell r="F3301">
            <v>0</v>
          </cell>
        </row>
        <row r="3302">
          <cell r="B3302">
            <v>1003344</v>
          </cell>
          <cell r="C3302" t="str">
            <v>Banheira S/Hidro 1330X1050X450Mm 4Jatos</v>
          </cell>
          <cell r="D3302" t="str">
            <v>UN</v>
          </cell>
          <cell r="E3302">
            <v>0</v>
          </cell>
          <cell r="F3302">
            <v>0</v>
          </cell>
        </row>
        <row r="3303">
          <cell r="B3303">
            <v>1003345</v>
          </cell>
          <cell r="C3303" t="str">
            <v>Banheira S/Hidro 1350X1350X430Mm 5Jatos</v>
          </cell>
          <cell r="D3303" t="str">
            <v>UN</v>
          </cell>
          <cell r="E3303">
            <v>0</v>
          </cell>
          <cell r="F3303">
            <v>0</v>
          </cell>
        </row>
        <row r="3304">
          <cell r="B3304">
            <v>1003346</v>
          </cell>
          <cell r="C3304" t="str">
            <v>Banheira S/Hidro 1350X1350X500Mm 6Jatos</v>
          </cell>
          <cell r="D3304" t="str">
            <v>UN</v>
          </cell>
          <cell r="E3304">
            <v>0</v>
          </cell>
          <cell r="F3304">
            <v>0</v>
          </cell>
        </row>
        <row r="3305">
          <cell r="B3305">
            <v>1003347</v>
          </cell>
          <cell r="C3305" t="str">
            <v>Banheira S/Hidro 1350X870X400Mm 4Jatos</v>
          </cell>
          <cell r="D3305" t="str">
            <v>UN</v>
          </cell>
          <cell r="E3305">
            <v>0</v>
          </cell>
          <cell r="F3305">
            <v>0</v>
          </cell>
        </row>
        <row r="3306">
          <cell r="B3306">
            <v>1003348</v>
          </cell>
          <cell r="C3306" t="str">
            <v>Banheira S/Hidro 1380X1380X550Mm 4Jatos</v>
          </cell>
          <cell r="D3306" t="str">
            <v>UN</v>
          </cell>
          <cell r="E3306">
            <v>0</v>
          </cell>
          <cell r="F3306">
            <v>0</v>
          </cell>
        </row>
        <row r="3307">
          <cell r="B3307">
            <v>1003349</v>
          </cell>
          <cell r="C3307" t="str">
            <v>Banheira S/Hidro 1400X1100X450Mm 4Jatos</v>
          </cell>
          <cell r="D3307" t="str">
            <v>UN</v>
          </cell>
          <cell r="E3307">
            <v>0</v>
          </cell>
          <cell r="F3307">
            <v>0</v>
          </cell>
        </row>
        <row r="3308">
          <cell r="B3308">
            <v>1003350</v>
          </cell>
          <cell r="C3308" t="str">
            <v>Banheira S/Hidro 1400X800X450Mm 4Jatos</v>
          </cell>
          <cell r="D3308" t="str">
            <v>UN</v>
          </cell>
          <cell r="E3308">
            <v>0</v>
          </cell>
          <cell r="F3308">
            <v>0</v>
          </cell>
        </row>
        <row r="3309">
          <cell r="B3309">
            <v>1003351</v>
          </cell>
          <cell r="C3309" t="str">
            <v>Banheira S/Hidro 1400X800X500Mm 3Jatos</v>
          </cell>
          <cell r="D3309" t="str">
            <v>UN</v>
          </cell>
          <cell r="E3309">
            <v>0</v>
          </cell>
          <cell r="F3309">
            <v>0</v>
          </cell>
        </row>
        <row r="3310">
          <cell r="B3310">
            <v>1003352</v>
          </cell>
          <cell r="C3310" t="str">
            <v>Banheira S/Hidro 1420X1170X420Mm 4Jatos</v>
          </cell>
          <cell r="D3310" t="str">
            <v>UN</v>
          </cell>
          <cell r="E3310">
            <v>0</v>
          </cell>
          <cell r="F3310">
            <v>0</v>
          </cell>
        </row>
        <row r="3311">
          <cell r="B3311">
            <v>1003353</v>
          </cell>
          <cell r="C3311" t="str">
            <v>Banheira S/Hidro 1450X850X480Mm 5Jatos</v>
          </cell>
          <cell r="D3311" t="str">
            <v>UN</v>
          </cell>
          <cell r="E3311">
            <v>0</v>
          </cell>
          <cell r="F3311">
            <v>0</v>
          </cell>
        </row>
        <row r="3312">
          <cell r="B3312">
            <v>1003354</v>
          </cell>
          <cell r="C3312" t="str">
            <v>Banheira S/Hidro 1450X850X580Mm 5Jatos</v>
          </cell>
          <cell r="D3312" t="str">
            <v>UN</v>
          </cell>
          <cell r="E3312">
            <v>0</v>
          </cell>
          <cell r="F3312">
            <v>0</v>
          </cell>
        </row>
        <row r="3313">
          <cell r="B3313">
            <v>1003355</v>
          </cell>
          <cell r="C3313" t="str">
            <v>Banheira S/Hidro 1460X800X500Mm 4Jatos</v>
          </cell>
          <cell r="D3313" t="str">
            <v>UN</v>
          </cell>
          <cell r="E3313">
            <v>0</v>
          </cell>
          <cell r="F3313">
            <v>0</v>
          </cell>
        </row>
        <row r="3314">
          <cell r="B3314">
            <v>1003356</v>
          </cell>
          <cell r="C3314" t="str">
            <v>Banheira S/Hidro 1490X800X500Mm 4Jatos</v>
          </cell>
          <cell r="D3314" t="str">
            <v>UN</v>
          </cell>
          <cell r="E3314">
            <v>0</v>
          </cell>
          <cell r="F3314">
            <v>0</v>
          </cell>
        </row>
        <row r="3315">
          <cell r="B3315">
            <v>1003357</v>
          </cell>
          <cell r="C3315" t="str">
            <v>Banheira S/Hidro 1500X1100X560Mm 6Jatos</v>
          </cell>
          <cell r="D3315" t="str">
            <v>UN</v>
          </cell>
          <cell r="E3315">
            <v>0</v>
          </cell>
          <cell r="F3315">
            <v>0</v>
          </cell>
        </row>
        <row r="3316">
          <cell r="B3316">
            <v>1003358</v>
          </cell>
          <cell r="C3316" t="str">
            <v>Banheira S/Hidro 1500X1200X430Mm 6Jatos</v>
          </cell>
          <cell r="D3316" t="str">
            <v>UN</v>
          </cell>
          <cell r="E3316">
            <v>0</v>
          </cell>
          <cell r="F3316">
            <v>0</v>
          </cell>
        </row>
        <row r="3317">
          <cell r="B3317">
            <v>1003359</v>
          </cell>
          <cell r="C3317" t="str">
            <v>Banheira S/Hidro 1500X1200X500Mm 6Jatos</v>
          </cell>
          <cell r="D3317" t="str">
            <v>UN</v>
          </cell>
          <cell r="E3317">
            <v>0</v>
          </cell>
          <cell r="F3317">
            <v>0</v>
          </cell>
        </row>
        <row r="3318">
          <cell r="B3318">
            <v>1003360</v>
          </cell>
          <cell r="C3318" t="str">
            <v>Banheira S/Hidro 1500X500Mm 4Jatos</v>
          </cell>
          <cell r="D3318" t="str">
            <v>UN</v>
          </cell>
          <cell r="E3318">
            <v>0</v>
          </cell>
          <cell r="F3318">
            <v>0</v>
          </cell>
        </row>
        <row r="3319">
          <cell r="B3319">
            <v>1003361</v>
          </cell>
          <cell r="C3319" t="str">
            <v>Banheira S/Hidro 1500X500Mm 6Jatos</v>
          </cell>
          <cell r="D3319" t="str">
            <v>UN</v>
          </cell>
          <cell r="E3319">
            <v>0</v>
          </cell>
          <cell r="F3319">
            <v>0</v>
          </cell>
        </row>
        <row r="3320">
          <cell r="B3320">
            <v>1003362</v>
          </cell>
          <cell r="C3320" t="str">
            <v>Banheira S/Hidro 1500X750X400Mm 4Jatos</v>
          </cell>
          <cell r="D3320" t="str">
            <v>UN</v>
          </cell>
          <cell r="E3320">
            <v>0</v>
          </cell>
          <cell r="F3320">
            <v>0</v>
          </cell>
        </row>
        <row r="3321">
          <cell r="B3321">
            <v>1003363</v>
          </cell>
          <cell r="C3321" t="str">
            <v>Banheira S/Hidro 1500X750X430Mm 4Jatos</v>
          </cell>
          <cell r="D3321" t="str">
            <v>UN</v>
          </cell>
          <cell r="E3321">
            <v>0</v>
          </cell>
          <cell r="F3321">
            <v>0</v>
          </cell>
        </row>
        <row r="3322">
          <cell r="B3322">
            <v>1003364</v>
          </cell>
          <cell r="C3322" t="str">
            <v>Banheira S/Hidro 1500X750X500Mm 5Jatos</v>
          </cell>
          <cell r="D3322" t="str">
            <v>UN</v>
          </cell>
          <cell r="E3322">
            <v>0</v>
          </cell>
          <cell r="F3322">
            <v>0</v>
          </cell>
        </row>
        <row r="3323">
          <cell r="B3323">
            <v>1003365</v>
          </cell>
          <cell r="C3323" t="str">
            <v>Banheira S/Hidro 1500X800X430Mm 4Jatos</v>
          </cell>
          <cell r="D3323" t="str">
            <v>UN</v>
          </cell>
          <cell r="E3323">
            <v>0</v>
          </cell>
          <cell r="F3323">
            <v>0</v>
          </cell>
        </row>
        <row r="3324">
          <cell r="B3324">
            <v>1003366</v>
          </cell>
          <cell r="C3324" t="str">
            <v>Banheira S/Hidro 1500X800X500Mm 5Jatos</v>
          </cell>
          <cell r="D3324" t="str">
            <v>UN</v>
          </cell>
          <cell r="E3324">
            <v>0</v>
          </cell>
          <cell r="F3324">
            <v>0</v>
          </cell>
        </row>
        <row r="3325">
          <cell r="B3325">
            <v>1003367</v>
          </cell>
          <cell r="C3325" t="str">
            <v>Banheira S/Hidro 1500X850X450Mm 4Jatos</v>
          </cell>
          <cell r="D3325" t="str">
            <v>UN</v>
          </cell>
          <cell r="E3325">
            <v>0</v>
          </cell>
          <cell r="F3325">
            <v>0</v>
          </cell>
        </row>
        <row r="3326">
          <cell r="B3326">
            <v>1003368</v>
          </cell>
          <cell r="C3326" t="str">
            <v>Banheira S/Hidro 1500X850X500Mm 4Jatos</v>
          </cell>
          <cell r="D3326" t="str">
            <v>UN</v>
          </cell>
          <cell r="E3326">
            <v>0</v>
          </cell>
          <cell r="F3326">
            <v>0</v>
          </cell>
        </row>
        <row r="3327">
          <cell r="B3327">
            <v>1003369</v>
          </cell>
          <cell r="C3327" t="str">
            <v>Banheira S/Hidro 1520X950X430Mm 4Jatos</v>
          </cell>
          <cell r="D3327" t="str">
            <v>UN</v>
          </cell>
          <cell r="E3327">
            <v>0</v>
          </cell>
          <cell r="F3327">
            <v>0</v>
          </cell>
        </row>
        <row r="3328">
          <cell r="B3328">
            <v>1003370</v>
          </cell>
          <cell r="C3328" t="str">
            <v>Banheira S/Hidro 1550X850X450Mm 4Jatos</v>
          </cell>
          <cell r="D3328" t="str">
            <v>UN</v>
          </cell>
          <cell r="E3328">
            <v>0</v>
          </cell>
          <cell r="F3328">
            <v>0</v>
          </cell>
        </row>
        <row r="3329">
          <cell r="B3329">
            <v>1003371</v>
          </cell>
          <cell r="C3329" t="str">
            <v>Banheira S/Hidro 1570X1570X500Mm 6Jatos</v>
          </cell>
          <cell r="D3329" t="str">
            <v>UN</v>
          </cell>
          <cell r="E3329">
            <v>0</v>
          </cell>
          <cell r="F3329">
            <v>0</v>
          </cell>
        </row>
        <row r="3330">
          <cell r="B3330">
            <v>1003372</v>
          </cell>
          <cell r="C3330" t="str">
            <v>Banheira S/Hidro 1580X1580X500Mm 6Jatos</v>
          </cell>
          <cell r="D3330" t="str">
            <v>UN</v>
          </cell>
          <cell r="E3330">
            <v>0</v>
          </cell>
          <cell r="F3330">
            <v>0</v>
          </cell>
        </row>
        <row r="3331">
          <cell r="B3331">
            <v>1003373</v>
          </cell>
          <cell r="C3331" t="str">
            <v>Banheira S/Hidro 1580X1900X500Mm 6Jatos</v>
          </cell>
          <cell r="D3331" t="str">
            <v>UN</v>
          </cell>
          <cell r="E3331">
            <v>0</v>
          </cell>
          <cell r="F3331">
            <v>0</v>
          </cell>
        </row>
        <row r="3332">
          <cell r="B3332">
            <v>1003374</v>
          </cell>
          <cell r="C3332" t="str">
            <v>Banheira S/Hidro 1600X1000X480Mm 6Jatos</v>
          </cell>
          <cell r="D3332" t="str">
            <v>UN</v>
          </cell>
          <cell r="E3332">
            <v>0</v>
          </cell>
          <cell r="F3332">
            <v>0</v>
          </cell>
        </row>
        <row r="3333">
          <cell r="B3333">
            <v>1003375</v>
          </cell>
          <cell r="C3333" t="str">
            <v>Banheira S/Hidro 1600X1000X640Mm 6Jatos</v>
          </cell>
          <cell r="D3333" t="str">
            <v>UN</v>
          </cell>
          <cell r="E3333">
            <v>0</v>
          </cell>
          <cell r="F3333">
            <v>0</v>
          </cell>
        </row>
        <row r="3334">
          <cell r="B3334">
            <v>1003376</v>
          </cell>
          <cell r="C3334" t="str">
            <v>Banheira S/Hidro 1600X1100X610Mm 6Jatos</v>
          </cell>
          <cell r="D3334" t="str">
            <v>UN</v>
          </cell>
          <cell r="E3334">
            <v>0</v>
          </cell>
          <cell r="F3334">
            <v>0</v>
          </cell>
        </row>
        <row r="3335">
          <cell r="B3335">
            <v>1003377</v>
          </cell>
          <cell r="C3335" t="str">
            <v>Banheira S/Hidro 1600X1200X400Mm 6Jatos</v>
          </cell>
          <cell r="D3335" t="str">
            <v>UN</v>
          </cell>
          <cell r="E3335">
            <v>0</v>
          </cell>
          <cell r="F3335">
            <v>0</v>
          </cell>
        </row>
        <row r="3336">
          <cell r="B3336">
            <v>1003378</v>
          </cell>
          <cell r="C3336" t="str">
            <v>Banheira S/Hidro 1600X1200X500Mm 6Jatos</v>
          </cell>
          <cell r="D3336" t="str">
            <v>UN</v>
          </cell>
          <cell r="E3336">
            <v>0</v>
          </cell>
          <cell r="F3336">
            <v>0</v>
          </cell>
        </row>
        <row r="3337">
          <cell r="B3337">
            <v>1003379</v>
          </cell>
          <cell r="C3337" t="str">
            <v>Banheira S/Hidro 1600X500Mm 6Jatos</v>
          </cell>
          <cell r="D3337" t="str">
            <v>UN</v>
          </cell>
          <cell r="E3337">
            <v>0</v>
          </cell>
          <cell r="F3337">
            <v>0</v>
          </cell>
        </row>
        <row r="3338">
          <cell r="B3338">
            <v>1003380</v>
          </cell>
          <cell r="C3338" t="str">
            <v>Banheira S/Hidro 1600X650X450Mm 6Jatos</v>
          </cell>
          <cell r="D3338" t="str">
            <v>UN</v>
          </cell>
          <cell r="E3338">
            <v>0</v>
          </cell>
          <cell r="F3338">
            <v>0</v>
          </cell>
        </row>
        <row r="3339">
          <cell r="B3339">
            <v>1003381</v>
          </cell>
          <cell r="C3339" t="str">
            <v>Banheira S/Hidro 1600X750X430Mm 4Jatos</v>
          </cell>
          <cell r="D3339" t="str">
            <v>UN</v>
          </cell>
          <cell r="E3339">
            <v>0</v>
          </cell>
          <cell r="F3339">
            <v>0</v>
          </cell>
        </row>
        <row r="3340">
          <cell r="B3340">
            <v>1003382</v>
          </cell>
          <cell r="C3340" t="str">
            <v>Banheira S/Hidro 1600X800X500Mm 5Jatos</v>
          </cell>
          <cell r="D3340" t="str">
            <v>UN</v>
          </cell>
          <cell r="E3340">
            <v>0</v>
          </cell>
          <cell r="F3340">
            <v>0</v>
          </cell>
        </row>
        <row r="3341">
          <cell r="B3341">
            <v>1003383</v>
          </cell>
          <cell r="C3341" t="str">
            <v>Banheira S/Hidro 1600X820X450Mm 6Jatos</v>
          </cell>
          <cell r="D3341" t="str">
            <v>UN</v>
          </cell>
          <cell r="E3341">
            <v>0</v>
          </cell>
          <cell r="F3341">
            <v>0</v>
          </cell>
        </row>
        <row r="3342">
          <cell r="B3342">
            <v>1003384</v>
          </cell>
          <cell r="C3342" t="str">
            <v>Banheira S/Hidro 1650X800X400Mm 6Jatos</v>
          </cell>
          <cell r="D3342" t="str">
            <v>UN</v>
          </cell>
          <cell r="E3342">
            <v>0</v>
          </cell>
          <cell r="F3342">
            <v>0</v>
          </cell>
        </row>
        <row r="3343">
          <cell r="B3343">
            <v>1003385</v>
          </cell>
          <cell r="C3343" t="str">
            <v>Banheira S/Hidro 1680X1680X550Mm 6Jatos</v>
          </cell>
          <cell r="D3343" t="str">
            <v>UN</v>
          </cell>
          <cell r="E3343">
            <v>0</v>
          </cell>
          <cell r="F3343">
            <v>0</v>
          </cell>
        </row>
        <row r="3344">
          <cell r="B3344">
            <v>1003386</v>
          </cell>
          <cell r="C3344" t="str">
            <v>Banheira S/Hidro 1680X820X480Mm 5Jatos</v>
          </cell>
          <cell r="D3344" t="str">
            <v>UN</v>
          </cell>
          <cell r="E3344">
            <v>0</v>
          </cell>
          <cell r="F3344">
            <v>0</v>
          </cell>
        </row>
        <row r="3345">
          <cell r="B3345">
            <v>1003387</v>
          </cell>
          <cell r="C3345" t="str">
            <v>Banheira S/Hidro 1700X1200X450Mm 6Jatos</v>
          </cell>
          <cell r="D3345" t="str">
            <v>UN</v>
          </cell>
          <cell r="E3345">
            <v>0</v>
          </cell>
          <cell r="F3345">
            <v>0</v>
          </cell>
        </row>
        <row r="3346">
          <cell r="B3346">
            <v>1003388</v>
          </cell>
          <cell r="C3346" t="str">
            <v>Banheira S/Hidro 1700X1200X500Mm 6Jatos</v>
          </cell>
          <cell r="D3346" t="str">
            <v>UN</v>
          </cell>
          <cell r="E3346">
            <v>0</v>
          </cell>
          <cell r="F3346">
            <v>0</v>
          </cell>
        </row>
        <row r="3347">
          <cell r="B3347">
            <v>1003389</v>
          </cell>
          <cell r="C3347" t="str">
            <v>Banheira S/Hidro 1700X1300X480Mm 6Jatos</v>
          </cell>
          <cell r="D3347" t="str">
            <v>UN</v>
          </cell>
          <cell r="E3347">
            <v>0</v>
          </cell>
          <cell r="F3347">
            <v>0</v>
          </cell>
        </row>
        <row r="3348">
          <cell r="B3348">
            <v>1003390</v>
          </cell>
          <cell r="C3348" t="str">
            <v>Banheira S/Hidro 1700X1700X900Mm 7Jatos</v>
          </cell>
          <cell r="D3348" t="str">
            <v>UN</v>
          </cell>
          <cell r="E3348">
            <v>0</v>
          </cell>
          <cell r="F3348">
            <v>0</v>
          </cell>
        </row>
        <row r="3349">
          <cell r="B3349">
            <v>1003391</v>
          </cell>
          <cell r="C3349" t="str">
            <v>Banheira S/Hidro 1700X500Mm 6Jatos</v>
          </cell>
          <cell r="D3349" t="str">
            <v>UN</v>
          </cell>
          <cell r="E3349">
            <v>0</v>
          </cell>
          <cell r="F3349">
            <v>0</v>
          </cell>
        </row>
        <row r="3350">
          <cell r="B3350">
            <v>1003392</v>
          </cell>
          <cell r="C3350" t="str">
            <v>Banheira S/Hidro 1700X720X450Mm 4Jatos</v>
          </cell>
          <cell r="D3350" t="str">
            <v>UN</v>
          </cell>
          <cell r="E3350">
            <v>0</v>
          </cell>
          <cell r="F3350">
            <v>0</v>
          </cell>
        </row>
        <row r="3351">
          <cell r="B3351">
            <v>1003393</v>
          </cell>
          <cell r="C3351" t="str">
            <v>Banheira S/Hidro 1700X750X430Mm 6Jatos</v>
          </cell>
          <cell r="D3351" t="str">
            <v>UN</v>
          </cell>
          <cell r="E3351">
            <v>0</v>
          </cell>
          <cell r="F3351">
            <v>0</v>
          </cell>
        </row>
        <row r="3352">
          <cell r="B3352">
            <v>1003394</v>
          </cell>
          <cell r="C3352" t="str">
            <v>Banheira S/Hidro 1700X800X430Mm 6Jatos</v>
          </cell>
          <cell r="D3352" t="str">
            <v>UN</v>
          </cell>
          <cell r="E3352">
            <v>0</v>
          </cell>
          <cell r="F3352">
            <v>0</v>
          </cell>
        </row>
        <row r="3353">
          <cell r="B3353">
            <v>1003395</v>
          </cell>
          <cell r="C3353" t="str">
            <v>Banheira S/Hidro 1700X800X500Mm 5Jatos</v>
          </cell>
          <cell r="D3353" t="str">
            <v>UN</v>
          </cell>
          <cell r="E3353">
            <v>0</v>
          </cell>
          <cell r="F3353">
            <v>0</v>
          </cell>
        </row>
        <row r="3354">
          <cell r="B3354">
            <v>1003396</v>
          </cell>
          <cell r="C3354" t="str">
            <v>Banheira S/Hidro 1700X800X540Mm 6Jatos</v>
          </cell>
          <cell r="D3354" t="str">
            <v>UN</v>
          </cell>
          <cell r="E3354">
            <v>0</v>
          </cell>
          <cell r="F3354">
            <v>0</v>
          </cell>
        </row>
        <row r="3355">
          <cell r="B3355">
            <v>1003397</v>
          </cell>
          <cell r="C3355" t="str">
            <v>Banheira S/Hidro 1700X800X630Mm 6Jatos</v>
          </cell>
          <cell r="D3355" t="str">
            <v>UN</v>
          </cell>
          <cell r="E3355">
            <v>0</v>
          </cell>
          <cell r="F3355">
            <v>0</v>
          </cell>
        </row>
        <row r="3356">
          <cell r="B3356">
            <v>1003398</v>
          </cell>
          <cell r="C3356" t="str">
            <v>Banheira S/Hidro 1700X840X450Mm 6Jatos</v>
          </cell>
          <cell r="D3356" t="str">
            <v>UN</v>
          </cell>
          <cell r="E3356">
            <v>0</v>
          </cell>
          <cell r="F3356">
            <v>0</v>
          </cell>
        </row>
        <row r="3357">
          <cell r="B3357">
            <v>1003399</v>
          </cell>
          <cell r="C3357" t="str">
            <v>Banheira S/Hidro 1700X850X480Mm 5Jatos</v>
          </cell>
          <cell r="D3357" t="str">
            <v>UN</v>
          </cell>
          <cell r="E3357">
            <v>0</v>
          </cell>
          <cell r="F3357">
            <v>0</v>
          </cell>
        </row>
        <row r="3358">
          <cell r="B3358">
            <v>1003400</v>
          </cell>
          <cell r="C3358" t="str">
            <v>Banheira S/Hidro 1700X850X640Mm 5Jatos</v>
          </cell>
          <cell r="D3358" t="str">
            <v>UN</v>
          </cell>
          <cell r="E3358">
            <v>0</v>
          </cell>
          <cell r="F3358">
            <v>0</v>
          </cell>
        </row>
        <row r="3359">
          <cell r="B3359">
            <v>1003401</v>
          </cell>
          <cell r="C3359" t="str">
            <v>Banheira S/Hidro 1720X950X430Mm 6Jatos</v>
          </cell>
          <cell r="D3359" t="str">
            <v>UN</v>
          </cell>
          <cell r="E3359">
            <v>0</v>
          </cell>
          <cell r="F3359">
            <v>0</v>
          </cell>
        </row>
        <row r="3360">
          <cell r="B3360">
            <v>1003402</v>
          </cell>
          <cell r="C3360" t="str">
            <v>Banheira S/Hidro 1800X1000X480Mm 5Jatos</v>
          </cell>
          <cell r="D3360" t="str">
            <v>UN</v>
          </cell>
          <cell r="E3360">
            <v>0</v>
          </cell>
          <cell r="F3360">
            <v>0</v>
          </cell>
        </row>
        <row r="3361">
          <cell r="B3361">
            <v>1003403</v>
          </cell>
          <cell r="C3361" t="str">
            <v>Banheira S/Hidro 1800X1000X480Mm 6Jatos</v>
          </cell>
          <cell r="D3361" t="str">
            <v>UN</v>
          </cell>
          <cell r="E3361">
            <v>0</v>
          </cell>
          <cell r="F3361">
            <v>0</v>
          </cell>
        </row>
        <row r="3362">
          <cell r="B3362">
            <v>1003404</v>
          </cell>
          <cell r="C3362" t="str">
            <v>Banheira S/Hidro 1800X1000X500Mm 5Jatos</v>
          </cell>
          <cell r="D3362" t="str">
            <v>UN</v>
          </cell>
          <cell r="E3362">
            <v>0</v>
          </cell>
          <cell r="F3362">
            <v>0</v>
          </cell>
        </row>
        <row r="3363">
          <cell r="B3363">
            <v>1003405</v>
          </cell>
          <cell r="C3363" t="str">
            <v>Banheira S/Hidro 1800X1000X640Mm 5Jatos</v>
          </cell>
          <cell r="D3363" t="str">
            <v>UN</v>
          </cell>
          <cell r="E3363">
            <v>0</v>
          </cell>
          <cell r="F3363">
            <v>0</v>
          </cell>
        </row>
        <row r="3364">
          <cell r="B3364">
            <v>1003406</v>
          </cell>
          <cell r="C3364" t="str">
            <v>Banheira S/Hidro 1800X1100X430Mm 6Jatos</v>
          </cell>
          <cell r="D3364" t="str">
            <v>UN</v>
          </cell>
          <cell r="E3364">
            <v>0</v>
          </cell>
          <cell r="F3364">
            <v>0</v>
          </cell>
        </row>
        <row r="3365">
          <cell r="B3365">
            <v>1003407</v>
          </cell>
          <cell r="C3365" t="str">
            <v>Banheira S/Hidro 1800X1200X430Mm 6Jatos</v>
          </cell>
          <cell r="D3365" t="str">
            <v>UN</v>
          </cell>
          <cell r="E3365">
            <v>0</v>
          </cell>
          <cell r="F3365">
            <v>0</v>
          </cell>
        </row>
        <row r="3366">
          <cell r="B3366">
            <v>1003408</v>
          </cell>
          <cell r="C3366" t="str">
            <v>Banheira S/Hidro 1800X1200X490Mm 6Jatos</v>
          </cell>
          <cell r="D3366" t="str">
            <v>UN</v>
          </cell>
          <cell r="E3366">
            <v>0</v>
          </cell>
          <cell r="F3366">
            <v>0</v>
          </cell>
        </row>
        <row r="3367">
          <cell r="B3367">
            <v>1003409</v>
          </cell>
          <cell r="C3367" t="str">
            <v>Banheira S/Hidro 1800X1200X500Mm 6Jatos</v>
          </cell>
          <cell r="D3367" t="str">
            <v>UN</v>
          </cell>
          <cell r="E3367">
            <v>0</v>
          </cell>
          <cell r="F3367">
            <v>0</v>
          </cell>
        </row>
        <row r="3368">
          <cell r="B3368">
            <v>1003410</v>
          </cell>
          <cell r="C3368" t="str">
            <v>Banheira S/Hidro 1800X1300X500Mm 6Jatos</v>
          </cell>
          <cell r="D3368" t="str">
            <v>UN</v>
          </cell>
          <cell r="E3368">
            <v>0</v>
          </cell>
          <cell r="F3368">
            <v>0</v>
          </cell>
        </row>
        <row r="3369">
          <cell r="B3369">
            <v>1003411</v>
          </cell>
          <cell r="C3369" t="str">
            <v>Banheira S/Hidro 1800X500Mm 6Jatos</v>
          </cell>
          <cell r="D3369" t="str">
            <v>UN</v>
          </cell>
          <cell r="E3369">
            <v>0</v>
          </cell>
          <cell r="F3369">
            <v>0</v>
          </cell>
        </row>
        <row r="3370">
          <cell r="B3370">
            <v>1003412</v>
          </cell>
          <cell r="C3370" t="str">
            <v>Banheira S/Hidro 1800X800X430Mm 6Jatos</v>
          </cell>
          <cell r="D3370" t="str">
            <v>UN</v>
          </cell>
          <cell r="E3370">
            <v>0</v>
          </cell>
          <cell r="F3370">
            <v>0</v>
          </cell>
        </row>
        <row r="3371">
          <cell r="B3371">
            <v>1003413</v>
          </cell>
          <cell r="C3371" t="str">
            <v>Banheira S/Hidro 1800X800X500Mm 5Jatos</v>
          </cell>
          <cell r="D3371" t="str">
            <v>UN</v>
          </cell>
          <cell r="E3371">
            <v>0</v>
          </cell>
          <cell r="F3371">
            <v>0</v>
          </cell>
        </row>
        <row r="3372">
          <cell r="B3372">
            <v>1003414</v>
          </cell>
          <cell r="C3372" t="str">
            <v>Banheira S/Hidro 1800X850X480Mm 5Jatos</v>
          </cell>
          <cell r="D3372" t="str">
            <v>UN</v>
          </cell>
          <cell r="E3372">
            <v>0</v>
          </cell>
          <cell r="F3372">
            <v>0</v>
          </cell>
        </row>
        <row r="3373">
          <cell r="B3373">
            <v>1003415</v>
          </cell>
          <cell r="C3373" t="str">
            <v>Banheira S/Hidro 1800X850X640Mm 5Jatos</v>
          </cell>
          <cell r="D3373" t="str">
            <v>UN</v>
          </cell>
          <cell r="E3373">
            <v>0</v>
          </cell>
          <cell r="F3373">
            <v>0</v>
          </cell>
        </row>
        <row r="3374">
          <cell r="B3374">
            <v>1003416</v>
          </cell>
          <cell r="C3374" t="str">
            <v>Banheira S/Hidro 1800X900X400Mm 4Jatos</v>
          </cell>
          <cell r="D3374" t="str">
            <v>UN</v>
          </cell>
          <cell r="E3374">
            <v>0</v>
          </cell>
          <cell r="F3374">
            <v>0</v>
          </cell>
        </row>
        <row r="3375">
          <cell r="B3375">
            <v>1003417</v>
          </cell>
          <cell r="C3375" t="str">
            <v>Banheira S/Hidro 1800X900X450Mm 6Jatos</v>
          </cell>
          <cell r="D3375" t="str">
            <v>UN</v>
          </cell>
          <cell r="E3375">
            <v>0</v>
          </cell>
          <cell r="F3375">
            <v>0</v>
          </cell>
        </row>
        <row r="3376">
          <cell r="B3376">
            <v>1003418</v>
          </cell>
          <cell r="C3376" t="str">
            <v>Banheira S/Hidro 1840X800X500Mm 6Jatos</v>
          </cell>
          <cell r="D3376" t="str">
            <v>UN</v>
          </cell>
          <cell r="E3376">
            <v>0</v>
          </cell>
          <cell r="F3376">
            <v>0</v>
          </cell>
        </row>
        <row r="3377">
          <cell r="B3377">
            <v>1003419</v>
          </cell>
          <cell r="C3377" t="str">
            <v>Banheira S/Hidro 1850X1350X500Mm 6Jatos</v>
          </cell>
          <cell r="D3377" t="str">
            <v>UN</v>
          </cell>
          <cell r="E3377">
            <v>0</v>
          </cell>
          <cell r="F3377">
            <v>0</v>
          </cell>
        </row>
        <row r="3378">
          <cell r="B3378">
            <v>1003420</v>
          </cell>
          <cell r="C3378" t="str">
            <v>Banheira S/Hidro 1900X1580X500Mm 6Jatos</v>
          </cell>
          <cell r="D3378" t="str">
            <v>UN</v>
          </cell>
          <cell r="E3378">
            <v>0</v>
          </cell>
          <cell r="F3378">
            <v>0</v>
          </cell>
        </row>
        <row r="3379">
          <cell r="B3379">
            <v>1003421</v>
          </cell>
          <cell r="C3379" t="str">
            <v>Banheira S/Hidro 1910X1080X620Mm 4Jatos</v>
          </cell>
          <cell r="D3379" t="str">
            <v>UN</v>
          </cell>
          <cell r="E3379">
            <v>0</v>
          </cell>
          <cell r="F3379">
            <v>0</v>
          </cell>
        </row>
        <row r="3380">
          <cell r="B3380">
            <v>1003422</v>
          </cell>
          <cell r="C3380" t="str">
            <v>Banheira S/Hidro 2000X2000X870Mm 8Jatos</v>
          </cell>
          <cell r="D3380" t="str">
            <v>UN</v>
          </cell>
          <cell r="E3380">
            <v>0</v>
          </cell>
          <cell r="F3380">
            <v>0</v>
          </cell>
        </row>
        <row r="3381">
          <cell r="B3381">
            <v>1003423</v>
          </cell>
          <cell r="C3381" t="str">
            <v>Banheira S/Hidro 2000X650Mm 9Jatos</v>
          </cell>
          <cell r="D3381" t="str">
            <v>UN</v>
          </cell>
          <cell r="E3381">
            <v>0</v>
          </cell>
          <cell r="F3381">
            <v>0</v>
          </cell>
        </row>
        <row r="3382">
          <cell r="B3382">
            <v>1003424</v>
          </cell>
          <cell r="C3382" t="str">
            <v>Banheira S/Hidro 2200X2200X950Mm 9Jatos</v>
          </cell>
          <cell r="D3382" t="str">
            <v>UN</v>
          </cell>
          <cell r="E3382">
            <v>0</v>
          </cell>
          <cell r="F3382">
            <v>0</v>
          </cell>
        </row>
        <row r="3383">
          <cell r="B3383">
            <v>1003425</v>
          </cell>
          <cell r="C3383" t="str">
            <v>Banheira S/Hidro 2370X850Mm 8Jatos</v>
          </cell>
          <cell r="D3383" t="str">
            <v>UN</v>
          </cell>
          <cell r="E3383">
            <v>0</v>
          </cell>
          <cell r="F3383">
            <v>0</v>
          </cell>
        </row>
        <row r="3384">
          <cell r="B3384">
            <v>1003426</v>
          </cell>
          <cell r="C3384" t="str">
            <v>Banheira S/Hidro 3000X3000X950Mm 22Jatos</v>
          </cell>
          <cell r="D3384" t="str">
            <v>UN</v>
          </cell>
          <cell r="E3384">
            <v>0</v>
          </cell>
          <cell r="F3384">
            <v>0</v>
          </cell>
        </row>
        <row r="3385">
          <cell r="B3385">
            <v>1003427</v>
          </cell>
          <cell r="C3385" t="str">
            <v>Banheira S/Hidro 900X800X690Mm 4Jatos</v>
          </cell>
          <cell r="D3385" t="str">
            <v>UN</v>
          </cell>
          <cell r="E3385">
            <v>0</v>
          </cell>
          <cell r="F3385">
            <v>0</v>
          </cell>
        </row>
        <row r="3386">
          <cell r="B3386">
            <v>1003428</v>
          </cell>
          <cell r="C3386" t="str">
            <v>Base Mist P/Ban/Chuv 00237300-Docol</v>
          </cell>
          <cell r="D3386" t="str">
            <v>UN</v>
          </cell>
          <cell r="E3386">
            <v>0</v>
          </cell>
          <cell r="F3386">
            <v>0</v>
          </cell>
        </row>
        <row r="3387">
          <cell r="B3387">
            <v>1003429</v>
          </cell>
          <cell r="C3387" t="str">
            <v>Base Mist P/Chuv Ecl/Hamp-00237600-Docol</v>
          </cell>
          <cell r="D3387" t="str">
            <v>UN</v>
          </cell>
          <cell r="E3387">
            <v>0</v>
          </cell>
          <cell r="F3387">
            <v>0</v>
          </cell>
        </row>
        <row r="3388">
          <cell r="B3388">
            <v>1003430</v>
          </cell>
          <cell r="C3388" t="str">
            <v>Base P/Luminária 10Cm C/Pino Trava</v>
          </cell>
          <cell r="D3388" t="str">
            <v>UN</v>
          </cell>
          <cell r="E3388">
            <v>0</v>
          </cell>
          <cell r="F3388">
            <v>0</v>
          </cell>
        </row>
        <row r="3389">
          <cell r="B3389">
            <v>1003431</v>
          </cell>
          <cell r="C3389" t="str">
            <v>Bica Ban 1/2Pol Cr Krista-11700006-Docol</v>
          </cell>
          <cell r="D3389" t="str">
            <v>UN</v>
          </cell>
          <cell r="E3389">
            <v>0</v>
          </cell>
          <cell r="F3389">
            <v>0</v>
          </cell>
        </row>
        <row r="3390">
          <cell r="B3390">
            <v>1003432</v>
          </cell>
          <cell r="C3390" t="str">
            <v>Bica Ban 1/2Pol Cr Krista-11700106-Docol</v>
          </cell>
          <cell r="D3390" t="str">
            <v>UN</v>
          </cell>
          <cell r="E3390">
            <v>0</v>
          </cell>
          <cell r="F3390">
            <v>0</v>
          </cell>
        </row>
        <row r="3391">
          <cell r="B3391">
            <v>1003433</v>
          </cell>
          <cell r="C3391" t="str">
            <v>Bica P/Banh Mesa 1/2" 07700025-Docol</v>
          </cell>
          <cell r="D3391" t="str">
            <v>UN</v>
          </cell>
          <cell r="E3391">
            <v>0</v>
          </cell>
          <cell r="F3391">
            <v>0</v>
          </cell>
        </row>
        <row r="3392">
          <cell r="B3392">
            <v>1003434</v>
          </cell>
          <cell r="C3392" t="str">
            <v>Bica P/Banh Mesa 1/2" 08700006-Docol</v>
          </cell>
          <cell r="D3392" t="str">
            <v>UN</v>
          </cell>
          <cell r="E3392">
            <v>0</v>
          </cell>
          <cell r="F3392">
            <v>0</v>
          </cell>
        </row>
        <row r="3393">
          <cell r="B3393">
            <v>1003435</v>
          </cell>
          <cell r="C3393" t="str">
            <v>Bica P/Banh Mesa 1/2" 08700015-Docol</v>
          </cell>
          <cell r="D3393" t="str">
            <v>UN</v>
          </cell>
          <cell r="E3393">
            <v>0</v>
          </cell>
          <cell r="F3393">
            <v>0</v>
          </cell>
        </row>
        <row r="3394">
          <cell r="B3394">
            <v>1003436</v>
          </cell>
          <cell r="C3394" t="str">
            <v>Bica P/Banh Mesa 1/2" 08700025-Docol</v>
          </cell>
          <cell r="D3394" t="str">
            <v>UN</v>
          </cell>
          <cell r="E3394">
            <v>0</v>
          </cell>
          <cell r="F3394">
            <v>0</v>
          </cell>
        </row>
        <row r="3395">
          <cell r="B3395">
            <v>1003437</v>
          </cell>
          <cell r="C3395" t="str">
            <v>Bica P/Banh Mesa 1/2" 08700058-Docol</v>
          </cell>
          <cell r="D3395" t="str">
            <v>UN</v>
          </cell>
          <cell r="E3395">
            <v>0</v>
          </cell>
          <cell r="F3395">
            <v>0</v>
          </cell>
        </row>
        <row r="3396">
          <cell r="B3396">
            <v>1003438</v>
          </cell>
          <cell r="C3396" t="str">
            <v>Bica P/Banh Mesa 1/2" 08700061-Docol</v>
          </cell>
          <cell r="D3396" t="str">
            <v>UN</v>
          </cell>
          <cell r="E3396">
            <v>0</v>
          </cell>
          <cell r="F3396">
            <v>0</v>
          </cell>
        </row>
        <row r="3397">
          <cell r="B3397">
            <v>1003439</v>
          </cell>
          <cell r="C3397" t="str">
            <v>Bica P/Banh Mesa 1/2" 08700062-Docol</v>
          </cell>
          <cell r="D3397" t="str">
            <v>UN</v>
          </cell>
          <cell r="E3397">
            <v>0</v>
          </cell>
          <cell r="F3397">
            <v>0</v>
          </cell>
        </row>
        <row r="3398">
          <cell r="B3398">
            <v>1003440</v>
          </cell>
          <cell r="C3398" t="str">
            <v>Bica P/Banh Mesa 1/2" 08700067-Docol</v>
          </cell>
          <cell r="D3398" t="str">
            <v>UN</v>
          </cell>
          <cell r="E3398">
            <v>0</v>
          </cell>
          <cell r="F3398">
            <v>0</v>
          </cell>
        </row>
        <row r="3399">
          <cell r="B3399">
            <v>1003441</v>
          </cell>
          <cell r="C3399" t="str">
            <v>Bica P/Banh Mesa 1/2" 08700069-Docol</v>
          </cell>
          <cell r="D3399" t="str">
            <v>UN</v>
          </cell>
          <cell r="E3399">
            <v>0</v>
          </cell>
          <cell r="F3399">
            <v>0</v>
          </cell>
        </row>
        <row r="3400">
          <cell r="B3400">
            <v>1003442</v>
          </cell>
          <cell r="C3400" t="str">
            <v>Bica P/Banh Mesa 1/2" 08700086-Docol</v>
          </cell>
          <cell r="D3400" t="str">
            <v>UN</v>
          </cell>
          <cell r="E3400">
            <v>0</v>
          </cell>
          <cell r="F3400">
            <v>0</v>
          </cell>
        </row>
        <row r="3401">
          <cell r="B3401">
            <v>1003443</v>
          </cell>
          <cell r="C3401" t="str">
            <v>Bica P/Banh Mesa 1/2" 08700093-Docol</v>
          </cell>
          <cell r="D3401" t="str">
            <v>UN</v>
          </cell>
          <cell r="E3401">
            <v>0</v>
          </cell>
          <cell r="F3401">
            <v>0</v>
          </cell>
        </row>
        <row r="3402">
          <cell r="B3402">
            <v>1003444</v>
          </cell>
          <cell r="C3402" t="str">
            <v>Bica P/Banh Mesa 1/2" Aco-00026506-Docol</v>
          </cell>
          <cell r="D3402" t="str">
            <v>UN</v>
          </cell>
          <cell r="E3402">
            <v>0</v>
          </cell>
          <cell r="F3402">
            <v>0</v>
          </cell>
        </row>
        <row r="3403">
          <cell r="B3403">
            <v>1003445</v>
          </cell>
          <cell r="C3403" t="str">
            <v>Bica P/Banh Mesa 1/2" Cha-07700058-Docol</v>
          </cell>
          <cell r="D3403" t="str">
            <v>UN</v>
          </cell>
          <cell r="E3403">
            <v>0</v>
          </cell>
          <cell r="F3403">
            <v>0</v>
          </cell>
        </row>
        <row r="3404">
          <cell r="B3404">
            <v>1003446</v>
          </cell>
          <cell r="C3404" t="str">
            <v>Bica P/Banh Mesa 1/2" Lum-07700006-Docol</v>
          </cell>
          <cell r="D3404" t="str">
            <v>UN</v>
          </cell>
          <cell r="E3404">
            <v>0</v>
          </cell>
          <cell r="F3404">
            <v>0</v>
          </cell>
        </row>
        <row r="3405">
          <cell r="B3405">
            <v>1003447</v>
          </cell>
          <cell r="C3405" t="str">
            <v>Bica P/Banh Mesa 1/2" Roy-07700062-Docol</v>
          </cell>
          <cell r="D3405" t="str">
            <v>UN</v>
          </cell>
          <cell r="E3405">
            <v>0</v>
          </cell>
          <cell r="F3405">
            <v>0</v>
          </cell>
        </row>
        <row r="3406">
          <cell r="B3406">
            <v>1003448</v>
          </cell>
          <cell r="C3406" t="str">
            <v>Bica P/Banh Mesa 1/2" Son-00026510-Docol</v>
          </cell>
          <cell r="D3406" t="str">
            <v>UN</v>
          </cell>
          <cell r="E3406">
            <v>0</v>
          </cell>
          <cell r="F3406">
            <v>0</v>
          </cell>
        </row>
        <row r="3407">
          <cell r="B3407">
            <v>1003449</v>
          </cell>
          <cell r="C3407" t="str">
            <v>Bica P/Banh Mesa 1/2" Son-00026524-Docol</v>
          </cell>
          <cell r="D3407" t="str">
            <v>UN</v>
          </cell>
          <cell r="E3407">
            <v>0</v>
          </cell>
          <cell r="F3407">
            <v>0</v>
          </cell>
        </row>
        <row r="3408">
          <cell r="B3408">
            <v>1003450</v>
          </cell>
          <cell r="C3408" t="str">
            <v>Bica P/Banh Mesa 1/2" Spl-07700015-Docol</v>
          </cell>
          <cell r="D3408" t="str">
            <v>UN</v>
          </cell>
          <cell r="E3408">
            <v>0</v>
          </cell>
          <cell r="F3408">
            <v>0</v>
          </cell>
        </row>
        <row r="3409">
          <cell r="B3409">
            <v>1003451</v>
          </cell>
          <cell r="C3409" t="str">
            <v>Bica P/Banh Parede 1/2" 00026406-Docol</v>
          </cell>
          <cell r="D3409" t="str">
            <v>UN</v>
          </cell>
          <cell r="E3409">
            <v>0</v>
          </cell>
          <cell r="F3409">
            <v>0</v>
          </cell>
        </row>
        <row r="3410">
          <cell r="B3410">
            <v>1003452</v>
          </cell>
          <cell r="C3410" t="str">
            <v>Bica P/Banh Parede 1/2" 00026410-Docol</v>
          </cell>
          <cell r="D3410" t="str">
            <v>UN</v>
          </cell>
          <cell r="E3410">
            <v>0</v>
          </cell>
          <cell r="F3410">
            <v>0</v>
          </cell>
        </row>
        <row r="3411">
          <cell r="B3411">
            <v>1003453</v>
          </cell>
          <cell r="C3411" t="str">
            <v>Bica P/Banh Parede 1/2" 00026424-Docol</v>
          </cell>
          <cell r="D3411" t="str">
            <v>UN</v>
          </cell>
          <cell r="E3411">
            <v>0</v>
          </cell>
          <cell r="F3411">
            <v>0</v>
          </cell>
        </row>
        <row r="3412">
          <cell r="B3412">
            <v>1003454</v>
          </cell>
          <cell r="C3412" t="str">
            <v>Bica P/Banh Parede 1/2" 00205806-Docol</v>
          </cell>
          <cell r="D3412" t="str">
            <v>UN</v>
          </cell>
          <cell r="E3412">
            <v>0</v>
          </cell>
          <cell r="F3412">
            <v>0</v>
          </cell>
        </row>
        <row r="3413">
          <cell r="B3413">
            <v>1003455</v>
          </cell>
          <cell r="C3413" t="str">
            <v>Bica P/Banh Parede 1/2" 00205810-Docol</v>
          </cell>
          <cell r="D3413" t="str">
            <v>UN</v>
          </cell>
          <cell r="E3413">
            <v>0</v>
          </cell>
          <cell r="F3413">
            <v>0</v>
          </cell>
        </row>
        <row r="3414">
          <cell r="B3414">
            <v>1003456</v>
          </cell>
          <cell r="C3414" t="str">
            <v>Bica P/Banh Parede 1/2" 07700106-Docol</v>
          </cell>
          <cell r="D3414" t="str">
            <v>UN</v>
          </cell>
          <cell r="E3414">
            <v>0</v>
          </cell>
          <cell r="F3414">
            <v>0</v>
          </cell>
        </row>
        <row r="3415">
          <cell r="B3415">
            <v>1003457</v>
          </cell>
          <cell r="C3415" t="str">
            <v>Bica P/Banh Parede 1/2" 07700115-Docol</v>
          </cell>
          <cell r="D3415" t="str">
            <v>UN</v>
          </cell>
          <cell r="E3415">
            <v>0</v>
          </cell>
          <cell r="F3415">
            <v>0</v>
          </cell>
        </row>
        <row r="3416">
          <cell r="B3416">
            <v>1003458</v>
          </cell>
          <cell r="C3416" t="str">
            <v>Bica P/Banh Parede 1/2" 07700125-Docol</v>
          </cell>
          <cell r="D3416" t="str">
            <v>UN</v>
          </cell>
          <cell r="E3416">
            <v>0</v>
          </cell>
          <cell r="F3416">
            <v>0</v>
          </cell>
        </row>
        <row r="3417">
          <cell r="B3417">
            <v>1003459</v>
          </cell>
          <cell r="C3417" t="str">
            <v>Bica P/Banh Parede 1/2" 07700158-Docol</v>
          </cell>
          <cell r="D3417" t="str">
            <v>UN</v>
          </cell>
          <cell r="E3417">
            <v>0</v>
          </cell>
          <cell r="F3417">
            <v>0</v>
          </cell>
        </row>
        <row r="3418">
          <cell r="B3418">
            <v>1003460</v>
          </cell>
          <cell r="C3418" t="str">
            <v>Bica P/Banh Parede 1/2" 07700162-Docol</v>
          </cell>
          <cell r="D3418" t="str">
            <v>UN</v>
          </cell>
          <cell r="E3418">
            <v>0</v>
          </cell>
          <cell r="F3418">
            <v>0</v>
          </cell>
        </row>
        <row r="3419">
          <cell r="B3419">
            <v>1003461</v>
          </cell>
          <cell r="C3419" t="str">
            <v>Bica P/Banh Parede 1/2" 08700106-Docol</v>
          </cell>
          <cell r="D3419" t="str">
            <v>UN</v>
          </cell>
          <cell r="E3419">
            <v>0</v>
          </cell>
          <cell r="F3419">
            <v>0</v>
          </cell>
        </row>
        <row r="3420">
          <cell r="B3420">
            <v>1003462</v>
          </cell>
          <cell r="C3420" t="str">
            <v>Bica P/Banh Parede 1/2" 08700115-Docol</v>
          </cell>
          <cell r="D3420" t="str">
            <v>UN</v>
          </cell>
          <cell r="E3420">
            <v>0</v>
          </cell>
          <cell r="F3420">
            <v>0</v>
          </cell>
        </row>
        <row r="3421">
          <cell r="B3421">
            <v>1003463</v>
          </cell>
          <cell r="C3421" t="str">
            <v>Bica P/Banh Parede 1/2" 08700125-Docol</v>
          </cell>
          <cell r="D3421" t="str">
            <v>UN</v>
          </cell>
          <cell r="E3421">
            <v>0</v>
          </cell>
          <cell r="F3421">
            <v>0</v>
          </cell>
        </row>
        <row r="3422">
          <cell r="B3422">
            <v>1003464</v>
          </cell>
          <cell r="C3422" t="str">
            <v>Bica P/Banh Parede 1/2" 08700158-Docol</v>
          </cell>
          <cell r="D3422" t="str">
            <v>UN</v>
          </cell>
          <cell r="E3422">
            <v>0</v>
          </cell>
          <cell r="F3422">
            <v>0</v>
          </cell>
        </row>
        <row r="3423">
          <cell r="B3423">
            <v>1003465</v>
          </cell>
          <cell r="C3423" t="str">
            <v>Bica P/Banh Parede 1/2" 08700161-Docol</v>
          </cell>
          <cell r="D3423" t="str">
            <v>UN</v>
          </cell>
          <cell r="E3423">
            <v>0</v>
          </cell>
          <cell r="F3423">
            <v>0</v>
          </cell>
        </row>
        <row r="3424">
          <cell r="B3424">
            <v>1003466</v>
          </cell>
          <cell r="C3424" t="str">
            <v>Bica P/Banh Parede 1/2" 08700162-Docol</v>
          </cell>
          <cell r="D3424" t="str">
            <v>UN</v>
          </cell>
          <cell r="E3424">
            <v>0</v>
          </cell>
          <cell r="F3424">
            <v>0</v>
          </cell>
        </row>
        <row r="3425">
          <cell r="B3425">
            <v>1003467</v>
          </cell>
          <cell r="C3425" t="str">
            <v>Bica P/Banh Parede 1/2" 08700167-Docol</v>
          </cell>
          <cell r="D3425" t="str">
            <v>UN</v>
          </cell>
          <cell r="E3425">
            <v>0</v>
          </cell>
          <cell r="F3425">
            <v>0</v>
          </cell>
        </row>
        <row r="3426">
          <cell r="B3426">
            <v>1003468</v>
          </cell>
          <cell r="C3426" t="str">
            <v>Bica P/Banh Parede 1/2" 08700169-Docol</v>
          </cell>
          <cell r="D3426" t="str">
            <v>UN</v>
          </cell>
          <cell r="E3426">
            <v>0</v>
          </cell>
          <cell r="F3426">
            <v>0</v>
          </cell>
        </row>
        <row r="3427">
          <cell r="B3427">
            <v>1003469</v>
          </cell>
          <cell r="C3427" t="str">
            <v>Bica P/Banh Parede 1/2" 08700186-Docol</v>
          </cell>
          <cell r="D3427" t="str">
            <v>UN</v>
          </cell>
          <cell r="E3427">
            <v>0</v>
          </cell>
          <cell r="F3427">
            <v>0</v>
          </cell>
        </row>
        <row r="3428">
          <cell r="B3428">
            <v>1003470</v>
          </cell>
          <cell r="C3428" t="str">
            <v>Bica P/Banh Parede 1/2" 08700193-Docol</v>
          </cell>
          <cell r="D3428" t="str">
            <v>UN</v>
          </cell>
          <cell r="E3428">
            <v>0</v>
          </cell>
          <cell r="F3428">
            <v>0</v>
          </cell>
        </row>
        <row r="3429">
          <cell r="B3429">
            <v>1003471</v>
          </cell>
          <cell r="C3429" t="str">
            <v>Bloco De Concr Estrutural 14X19X29 10Mpa</v>
          </cell>
          <cell r="D3429" t="str">
            <v>UN</v>
          </cell>
          <cell r="E3429">
            <v>0</v>
          </cell>
          <cell r="F3429">
            <v>0</v>
          </cell>
        </row>
        <row r="3430">
          <cell r="B3430">
            <v>1003472</v>
          </cell>
          <cell r="C3430" t="str">
            <v>Bloco De Concr Estrutural 14X19X44 10Mpa</v>
          </cell>
          <cell r="D3430" t="str">
            <v>UN</v>
          </cell>
          <cell r="E3430">
            <v>0</v>
          </cell>
          <cell r="F3430">
            <v>0</v>
          </cell>
        </row>
        <row r="3431">
          <cell r="B3431">
            <v>1003473</v>
          </cell>
          <cell r="C3431" t="str">
            <v>Bloco Conc.Estr.Canaleta 14X19X29 10Mpa</v>
          </cell>
          <cell r="D3431" t="str">
            <v>UN</v>
          </cell>
          <cell r="E3431">
            <v>0</v>
          </cell>
          <cell r="F3431">
            <v>0</v>
          </cell>
        </row>
        <row r="3432">
          <cell r="B3432">
            <v>1003474</v>
          </cell>
          <cell r="C3432" t="str">
            <v>Bloco De Concr Estrutural 14X19X29 8Mpa</v>
          </cell>
          <cell r="D3432" t="str">
            <v>UN</v>
          </cell>
          <cell r="E3432">
            <v>0</v>
          </cell>
          <cell r="F3432">
            <v>0</v>
          </cell>
        </row>
        <row r="3433">
          <cell r="B3433">
            <v>1003475</v>
          </cell>
          <cell r="C3433" t="str">
            <v>Bloco De Concr Estrutural 14X19X44 8Mpa</v>
          </cell>
          <cell r="D3433" t="str">
            <v>UN</v>
          </cell>
          <cell r="E3433">
            <v>0</v>
          </cell>
          <cell r="F3433">
            <v>0</v>
          </cell>
        </row>
        <row r="3434">
          <cell r="B3434">
            <v>1003476</v>
          </cell>
          <cell r="C3434" t="str">
            <v>Bloco De Concr Estrutural 14X19X14 8Mpa</v>
          </cell>
          <cell r="D3434" t="str">
            <v>UN</v>
          </cell>
          <cell r="E3434">
            <v>0</v>
          </cell>
          <cell r="F3434">
            <v>0</v>
          </cell>
        </row>
        <row r="3435">
          <cell r="B3435">
            <v>1003477</v>
          </cell>
          <cell r="C3435" t="str">
            <v>Bloco Concr.Estr.Canaleta 14X19X29 8Mpa</v>
          </cell>
          <cell r="D3435" t="str">
            <v>UN</v>
          </cell>
          <cell r="E3435">
            <v>0</v>
          </cell>
          <cell r="F3435">
            <v>0</v>
          </cell>
        </row>
        <row r="3436">
          <cell r="B3436">
            <v>1003478</v>
          </cell>
          <cell r="C3436" t="str">
            <v>Bloco Concr.Estr.M.Canal.14X19X14 8Mpa</v>
          </cell>
          <cell r="D3436" t="str">
            <v>UN</v>
          </cell>
          <cell r="E3436">
            <v>0</v>
          </cell>
          <cell r="F3436">
            <v>0</v>
          </cell>
        </row>
        <row r="3437">
          <cell r="B3437">
            <v>1003479</v>
          </cell>
          <cell r="C3437" t="str">
            <v>Bloco De Concr Meio Bl 14X19X29 6Mpa</v>
          </cell>
          <cell r="D3437" t="str">
            <v>UN</v>
          </cell>
          <cell r="E3437">
            <v>0</v>
          </cell>
          <cell r="F3437">
            <v>0</v>
          </cell>
        </row>
        <row r="3438">
          <cell r="B3438">
            <v>1003480</v>
          </cell>
          <cell r="C3438" t="str">
            <v>Bloco De Concr Meio Bl 14X19X44 6Mpa</v>
          </cell>
          <cell r="D3438" t="str">
            <v>UN</v>
          </cell>
          <cell r="E3438">
            <v>0</v>
          </cell>
          <cell r="F3438">
            <v>0</v>
          </cell>
        </row>
        <row r="3439">
          <cell r="B3439">
            <v>1003481</v>
          </cell>
          <cell r="C3439" t="str">
            <v>Bloco De Concr Meio Bl 14X19X14 6Mpa</v>
          </cell>
          <cell r="D3439" t="str">
            <v>UN</v>
          </cell>
          <cell r="E3439">
            <v>0</v>
          </cell>
          <cell r="F3439">
            <v>0</v>
          </cell>
        </row>
        <row r="3440">
          <cell r="B3440">
            <v>1003482</v>
          </cell>
          <cell r="C3440" t="str">
            <v>Bloco Concr.Estr.Canaleta 14X19X29 6Mpa</v>
          </cell>
          <cell r="D3440" t="str">
            <v>UN</v>
          </cell>
          <cell r="E3440">
            <v>0</v>
          </cell>
          <cell r="F3440">
            <v>0</v>
          </cell>
        </row>
        <row r="3441">
          <cell r="B3441">
            <v>1003483</v>
          </cell>
          <cell r="C3441" t="str">
            <v>Bloco Concr.Estr.M.Canal.14X19X14 6Mpa</v>
          </cell>
          <cell r="D3441" t="str">
            <v>UN</v>
          </cell>
          <cell r="E3441">
            <v>0</v>
          </cell>
          <cell r="F3441">
            <v>0</v>
          </cell>
        </row>
        <row r="3442">
          <cell r="B3442">
            <v>1003484</v>
          </cell>
          <cell r="C3442" t="str">
            <v>Bloco Concr.Int.Estr.I5415B50-Presto</v>
          </cell>
          <cell r="D3442" t="str">
            <v>UN</v>
          </cell>
          <cell r="E3442">
            <v>0</v>
          </cell>
          <cell r="F3442">
            <v>0</v>
          </cell>
        </row>
        <row r="3443">
          <cell r="B3443">
            <v>1003485</v>
          </cell>
          <cell r="C3443" t="str">
            <v>Bloco Concr.Int.Estr.I54A140-Presto</v>
          </cell>
          <cell r="D3443" t="str">
            <v>UN</v>
          </cell>
          <cell r="E3443">
            <v>0</v>
          </cell>
          <cell r="F3443">
            <v>0</v>
          </cell>
        </row>
        <row r="3444">
          <cell r="B3444">
            <v>1003486</v>
          </cell>
          <cell r="C3444" t="str">
            <v>Bloco Concr.Int.Ved.I07D30-Presto</v>
          </cell>
          <cell r="D3444" t="str">
            <v>UN</v>
          </cell>
          <cell r="E3444">
            <v>0</v>
          </cell>
          <cell r="F3444">
            <v>0</v>
          </cell>
        </row>
        <row r="3445">
          <cell r="B3445">
            <v>1003487</v>
          </cell>
          <cell r="C3445" t="str">
            <v>Bloco Concr.Verga Estr.V12C40-Presto</v>
          </cell>
          <cell r="D3445" t="str">
            <v>UN</v>
          </cell>
          <cell r="E3445">
            <v>0</v>
          </cell>
          <cell r="F3445">
            <v>0</v>
          </cell>
        </row>
        <row r="3446">
          <cell r="B3446">
            <v>1003488</v>
          </cell>
          <cell r="C3446" t="str">
            <v>Bloco Concr.Verga Estr.V15A100-Presto</v>
          </cell>
          <cell r="D3446" t="str">
            <v>UN</v>
          </cell>
          <cell r="E3446">
            <v>0</v>
          </cell>
          <cell r="F3446">
            <v>0</v>
          </cell>
        </row>
        <row r="3447">
          <cell r="B3447">
            <v>1003489</v>
          </cell>
          <cell r="C3447" t="str">
            <v>Bloco Concr.Verga Estr.V15A120-Presto</v>
          </cell>
          <cell r="D3447" t="str">
            <v>UN</v>
          </cell>
          <cell r="E3447">
            <v>0</v>
          </cell>
          <cell r="F3447">
            <v>0</v>
          </cell>
        </row>
        <row r="3448">
          <cell r="B3448">
            <v>1003490</v>
          </cell>
          <cell r="C3448" t="str">
            <v>Bloco Concr.Verga Estr.V15A140-Presto</v>
          </cell>
          <cell r="D3448" t="str">
            <v>UN</v>
          </cell>
          <cell r="E3448">
            <v>0</v>
          </cell>
          <cell r="F3448">
            <v>0</v>
          </cell>
        </row>
        <row r="3449">
          <cell r="B3449">
            <v>1003491</v>
          </cell>
          <cell r="C3449" t="str">
            <v>Bloco Concr.Verga Estr.V15A160-Presto</v>
          </cell>
          <cell r="D3449" t="str">
            <v>UN</v>
          </cell>
          <cell r="E3449">
            <v>0</v>
          </cell>
          <cell r="F3449">
            <v>0</v>
          </cell>
        </row>
        <row r="3450">
          <cell r="B3450">
            <v>1003492</v>
          </cell>
          <cell r="C3450" t="str">
            <v>Bloco Concr.Verga Estr.V15A180-Presto</v>
          </cell>
          <cell r="D3450" t="str">
            <v>UN</v>
          </cell>
          <cell r="E3450">
            <v>0</v>
          </cell>
          <cell r="F3450">
            <v>0</v>
          </cell>
        </row>
        <row r="3451">
          <cell r="B3451">
            <v>1003493</v>
          </cell>
          <cell r="C3451" t="str">
            <v>Bloco Concr.Verga Estr.V15A200-Presto</v>
          </cell>
          <cell r="D3451" t="str">
            <v>UN</v>
          </cell>
          <cell r="E3451">
            <v>0</v>
          </cell>
          <cell r="F3451">
            <v>0</v>
          </cell>
        </row>
        <row r="3452">
          <cell r="B3452">
            <v>1003494</v>
          </cell>
          <cell r="C3452" t="str">
            <v>Bloco Concr.Verga Estr.V15A60-Presto</v>
          </cell>
          <cell r="D3452" t="str">
            <v>UN</v>
          </cell>
          <cell r="E3452">
            <v>0</v>
          </cell>
          <cell r="F3452">
            <v>0</v>
          </cell>
        </row>
        <row r="3453">
          <cell r="B3453">
            <v>1003495</v>
          </cell>
          <cell r="C3453" t="str">
            <v>Bloco Concr.Verga Estr.V15A80-Presto</v>
          </cell>
          <cell r="D3453" t="str">
            <v>UN</v>
          </cell>
          <cell r="E3453">
            <v>0</v>
          </cell>
          <cell r="F3453">
            <v>0</v>
          </cell>
        </row>
        <row r="3454">
          <cell r="B3454">
            <v>1003496</v>
          </cell>
          <cell r="C3454" t="str">
            <v>Bloco Concr.Verga Estr.V15B50-Presto</v>
          </cell>
          <cell r="D3454" t="str">
            <v>UN</v>
          </cell>
          <cell r="E3454">
            <v>0</v>
          </cell>
          <cell r="F3454">
            <v>0</v>
          </cell>
        </row>
        <row r="3455">
          <cell r="B3455">
            <v>1003497</v>
          </cell>
          <cell r="C3455" t="str">
            <v>Bloco Concr.Verga Estr.V15C40-Presto</v>
          </cell>
          <cell r="D3455" t="str">
            <v>UN</v>
          </cell>
          <cell r="E3455">
            <v>0</v>
          </cell>
          <cell r="F3455">
            <v>0</v>
          </cell>
        </row>
        <row r="3456">
          <cell r="B3456">
            <v>1003498</v>
          </cell>
          <cell r="C3456" t="str">
            <v>Bloco Concr.Verga Estr.V20C40-Presto</v>
          </cell>
          <cell r="D3456" t="str">
            <v>UN</v>
          </cell>
          <cell r="E3456">
            <v>0</v>
          </cell>
          <cell r="F3456">
            <v>0</v>
          </cell>
        </row>
        <row r="3457">
          <cell r="B3457">
            <v>1003499</v>
          </cell>
          <cell r="C3457" t="str">
            <v>Bocal Pvc Calha Pluvial 170Xdn100</v>
          </cell>
          <cell r="D3457" t="str">
            <v>UN</v>
          </cell>
          <cell r="E3457">
            <v>0</v>
          </cell>
          <cell r="F3457">
            <v>0</v>
          </cell>
        </row>
        <row r="3458">
          <cell r="B3458">
            <v>1003500</v>
          </cell>
          <cell r="C3458" t="str">
            <v>Bocal De Reparacao Ppr 8Mm</v>
          </cell>
          <cell r="D3458" t="str">
            <v>UN</v>
          </cell>
          <cell r="E3458">
            <v>0</v>
          </cell>
          <cell r="F3458">
            <v>0</v>
          </cell>
        </row>
        <row r="3459">
          <cell r="B3459">
            <v>1003501</v>
          </cell>
          <cell r="C3459" t="str">
            <v>Bocal Para Termofusao Ppr 110Mm</v>
          </cell>
          <cell r="D3459" t="str">
            <v>UN</v>
          </cell>
          <cell r="E3459">
            <v>0</v>
          </cell>
          <cell r="F3459">
            <v>0</v>
          </cell>
        </row>
        <row r="3460">
          <cell r="B3460">
            <v>1003502</v>
          </cell>
          <cell r="C3460" t="str">
            <v>Bocal Para Termofusao Ppr 20Mm</v>
          </cell>
          <cell r="D3460" t="str">
            <v>UN</v>
          </cell>
          <cell r="E3460">
            <v>0</v>
          </cell>
          <cell r="F3460">
            <v>0</v>
          </cell>
        </row>
        <row r="3461">
          <cell r="B3461">
            <v>1003503</v>
          </cell>
          <cell r="C3461" t="str">
            <v>Bocal Para Termofusao Ppr 25Mm</v>
          </cell>
          <cell r="D3461" t="str">
            <v>UN</v>
          </cell>
          <cell r="E3461">
            <v>0</v>
          </cell>
          <cell r="F3461">
            <v>0</v>
          </cell>
        </row>
        <row r="3462">
          <cell r="B3462">
            <v>1003504</v>
          </cell>
          <cell r="C3462" t="str">
            <v>Bocal Para Termofusao Ppr 32Mm</v>
          </cell>
          <cell r="D3462" t="str">
            <v>UN</v>
          </cell>
          <cell r="E3462">
            <v>0</v>
          </cell>
          <cell r="F3462">
            <v>0</v>
          </cell>
        </row>
        <row r="3463">
          <cell r="B3463">
            <v>1003505</v>
          </cell>
          <cell r="C3463" t="str">
            <v>Bocal Para Termofusao Ppr 40Mm</v>
          </cell>
          <cell r="D3463" t="str">
            <v>UN</v>
          </cell>
          <cell r="E3463">
            <v>0</v>
          </cell>
          <cell r="F3463">
            <v>0</v>
          </cell>
        </row>
        <row r="3464">
          <cell r="B3464">
            <v>1003506</v>
          </cell>
          <cell r="C3464" t="str">
            <v>Bocal Para Termofusao Ppr 50Mm</v>
          </cell>
          <cell r="D3464" t="str">
            <v>UN</v>
          </cell>
          <cell r="E3464">
            <v>0</v>
          </cell>
          <cell r="F3464">
            <v>0</v>
          </cell>
        </row>
        <row r="3465">
          <cell r="B3465">
            <v>1003507</v>
          </cell>
          <cell r="C3465" t="str">
            <v>Bocal Para Termofusao Ppr 63Mm</v>
          </cell>
          <cell r="D3465" t="str">
            <v>UN</v>
          </cell>
          <cell r="E3465">
            <v>0</v>
          </cell>
          <cell r="F3465">
            <v>0</v>
          </cell>
        </row>
        <row r="3466">
          <cell r="B3466">
            <v>1003508</v>
          </cell>
          <cell r="C3466" t="str">
            <v>Bocal Para Termofusao Ppr 75Mm</v>
          </cell>
          <cell r="D3466" t="str">
            <v>UN</v>
          </cell>
          <cell r="E3466">
            <v>0</v>
          </cell>
          <cell r="F3466">
            <v>0</v>
          </cell>
        </row>
        <row r="3467">
          <cell r="B3467">
            <v>1003509</v>
          </cell>
          <cell r="C3467" t="str">
            <v>Bocal Para Termofusao Ppr 90Mm</v>
          </cell>
          <cell r="D3467" t="str">
            <v>UN</v>
          </cell>
          <cell r="E3467">
            <v>0</v>
          </cell>
          <cell r="F3467">
            <v>0</v>
          </cell>
        </row>
        <row r="3468">
          <cell r="B3468">
            <v>1003510</v>
          </cell>
          <cell r="C3468" t="str">
            <v>Adaptador Pvc P/Saida Vaso Sanit 100Mm</v>
          </cell>
          <cell r="D3468" t="str">
            <v>UN</v>
          </cell>
          <cell r="E3468">
            <v>0</v>
          </cell>
          <cell r="F3468">
            <v>0</v>
          </cell>
        </row>
        <row r="3469">
          <cell r="B3469">
            <v>1003511</v>
          </cell>
          <cell r="C3469" t="str">
            <v>Borracha Chata P/Caixa Descarga Ved Mec</v>
          </cell>
          <cell r="D3469" t="str">
            <v>UN</v>
          </cell>
          <cell r="E3469">
            <v>0</v>
          </cell>
          <cell r="F3469">
            <v>0</v>
          </cell>
        </row>
        <row r="3470">
          <cell r="B3470">
            <v>1003512</v>
          </cell>
          <cell r="C3470" t="str">
            <v>Borracha Ved 1 1/2Pol Cx D´Água Amanco</v>
          </cell>
          <cell r="D3470" t="str">
            <v>UN</v>
          </cell>
          <cell r="E3470">
            <v>0</v>
          </cell>
          <cell r="F3470">
            <v>0</v>
          </cell>
        </row>
        <row r="3471">
          <cell r="B3471">
            <v>1003513</v>
          </cell>
          <cell r="C3471" t="str">
            <v>Borracha Ved 1 1/4Pol Cx D´Água Amanco</v>
          </cell>
          <cell r="D3471" t="str">
            <v>UN</v>
          </cell>
          <cell r="E3471">
            <v>0</v>
          </cell>
          <cell r="F3471">
            <v>0</v>
          </cell>
        </row>
        <row r="3472">
          <cell r="B3472">
            <v>1003514</v>
          </cell>
          <cell r="C3472" t="str">
            <v>Borracha Ved 1/2Pol Cx D´Água Amanco</v>
          </cell>
          <cell r="D3472" t="str">
            <v>UN</v>
          </cell>
          <cell r="E3472">
            <v>0</v>
          </cell>
          <cell r="F3472">
            <v>0</v>
          </cell>
        </row>
        <row r="3473">
          <cell r="B3473">
            <v>1003515</v>
          </cell>
          <cell r="C3473" t="str">
            <v>Borracha Ved 1Pol Cx D´Água Amanco</v>
          </cell>
          <cell r="D3473" t="str">
            <v>UN</v>
          </cell>
          <cell r="E3473">
            <v>0</v>
          </cell>
          <cell r="F3473">
            <v>0</v>
          </cell>
        </row>
        <row r="3474">
          <cell r="B3474">
            <v>1003516</v>
          </cell>
          <cell r="C3474" t="str">
            <v>Borracha Ved 2Pol Caixa D´Água Amanco</v>
          </cell>
          <cell r="D3474" t="str">
            <v>UN</v>
          </cell>
          <cell r="E3474">
            <v>0</v>
          </cell>
          <cell r="F3474">
            <v>0</v>
          </cell>
        </row>
        <row r="3475">
          <cell r="B3475">
            <v>1003517</v>
          </cell>
          <cell r="C3475" t="str">
            <v>Borracha Ved 3/4Pol Caixa D´Água Amanco</v>
          </cell>
          <cell r="D3475" t="str">
            <v>UN</v>
          </cell>
          <cell r="E3475">
            <v>0</v>
          </cell>
          <cell r="F3475">
            <v>0</v>
          </cell>
        </row>
        <row r="3476">
          <cell r="B3476">
            <v>1003518</v>
          </cell>
          <cell r="C3476" t="str">
            <v>Luva De Reducao Ppr 110X75Mm</v>
          </cell>
          <cell r="D3476" t="str">
            <v>UN</v>
          </cell>
          <cell r="E3476">
            <v>0</v>
          </cell>
          <cell r="F3476">
            <v>0</v>
          </cell>
        </row>
        <row r="3477">
          <cell r="B3477">
            <v>1003519</v>
          </cell>
          <cell r="C3477" t="str">
            <v>Luva De Reducao Ppr 110X90Mm</v>
          </cell>
          <cell r="D3477" t="str">
            <v>UN</v>
          </cell>
          <cell r="E3477">
            <v>0</v>
          </cell>
          <cell r="F3477">
            <v>0</v>
          </cell>
        </row>
        <row r="3478">
          <cell r="B3478">
            <v>1003520</v>
          </cell>
          <cell r="C3478" t="str">
            <v>Luva De Reducao Ppr 25X20Mm</v>
          </cell>
          <cell r="D3478" t="str">
            <v>UN</v>
          </cell>
          <cell r="E3478">
            <v>0</v>
          </cell>
          <cell r="F3478">
            <v>0</v>
          </cell>
        </row>
        <row r="3479">
          <cell r="B3479">
            <v>1003521</v>
          </cell>
          <cell r="C3479" t="str">
            <v>Luva De Reducao Ppr 32X20Mm</v>
          </cell>
          <cell r="D3479" t="str">
            <v>UN</v>
          </cell>
          <cell r="E3479">
            <v>0</v>
          </cell>
          <cell r="F3479">
            <v>0</v>
          </cell>
        </row>
        <row r="3480">
          <cell r="B3480">
            <v>1003522</v>
          </cell>
          <cell r="C3480" t="str">
            <v>Luva De Reducao Ppr 32X25Mm</v>
          </cell>
          <cell r="D3480" t="str">
            <v>UN</v>
          </cell>
          <cell r="E3480">
            <v>0</v>
          </cell>
          <cell r="F3480">
            <v>0</v>
          </cell>
        </row>
        <row r="3481">
          <cell r="B3481">
            <v>1003523</v>
          </cell>
          <cell r="C3481" t="str">
            <v>Luva De Reducao Ppr 40X25Mm</v>
          </cell>
          <cell r="D3481" t="str">
            <v>UN</v>
          </cell>
          <cell r="E3481">
            <v>0</v>
          </cell>
          <cell r="F3481">
            <v>0</v>
          </cell>
        </row>
        <row r="3482">
          <cell r="B3482">
            <v>1003524</v>
          </cell>
          <cell r="C3482" t="str">
            <v>Luva De Reducao Ppr 40X32Mm</v>
          </cell>
          <cell r="D3482" t="str">
            <v>UN</v>
          </cell>
          <cell r="E3482">
            <v>0</v>
          </cell>
          <cell r="F3482">
            <v>0</v>
          </cell>
        </row>
        <row r="3483">
          <cell r="B3483">
            <v>1003525</v>
          </cell>
          <cell r="C3483" t="str">
            <v>Luva De Reducao Ppr 50X25Mm</v>
          </cell>
          <cell r="D3483" t="str">
            <v>UN</v>
          </cell>
          <cell r="E3483">
            <v>0</v>
          </cell>
          <cell r="F3483">
            <v>0</v>
          </cell>
        </row>
        <row r="3484">
          <cell r="B3484">
            <v>1003526</v>
          </cell>
          <cell r="C3484" t="str">
            <v>Luva De Reducao Ppr 50X32Mm</v>
          </cell>
          <cell r="D3484" t="str">
            <v>UN</v>
          </cell>
          <cell r="E3484">
            <v>0</v>
          </cell>
          <cell r="F3484">
            <v>0</v>
          </cell>
        </row>
        <row r="3485">
          <cell r="B3485">
            <v>1003527</v>
          </cell>
          <cell r="C3485" t="str">
            <v>Luva De Reducao Ppr 50X40Mm</v>
          </cell>
          <cell r="D3485" t="str">
            <v>UN</v>
          </cell>
          <cell r="E3485">
            <v>0</v>
          </cell>
          <cell r="F3485">
            <v>0</v>
          </cell>
        </row>
        <row r="3486">
          <cell r="B3486">
            <v>1003528</v>
          </cell>
          <cell r="C3486" t="str">
            <v>Luva De Reducao Ppr 63X40Mm</v>
          </cell>
          <cell r="D3486" t="str">
            <v>UN</v>
          </cell>
          <cell r="E3486">
            <v>0</v>
          </cell>
          <cell r="F3486">
            <v>0</v>
          </cell>
        </row>
        <row r="3487">
          <cell r="B3487">
            <v>1003529</v>
          </cell>
          <cell r="C3487" t="str">
            <v>Luva De Reducao Ppr 63X50Mm</v>
          </cell>
          <cell r="D3487" t="str">
            <v>UN</v>
          </cell>
          <cell r="E3487">
            <v>0</v>
          </cell>
          <cell r="F3487">
            <v>0</v>
          </cell>
        </row>
        <row r="3488">
          <cell r="B3488">
            <v>1003530</v>
          </cell>
          <cell r="C3488" t="str">
            <v>Luva De Reducao Ppr 75X50Mm</v>
          </cell>
          <cell r="D3488" t="str">
            <v>UN</v>
          </cell>
          <cell r="E3488">
            <v>0</v>
          </cell>
          <cell r="F3488">
            <v>0</v>
          </cell>
        </row>
        <row r="3489">
          <cell r="B3489">
            <v>1003531</v>
          </cell>
          <cell r="C3489" t="str">
            <v>Luva De Reducao Ppr 75X63Mm</v>
          </cell>
          <cell r="D3489" t="str">
            <v>UN</v>
          </cell>
          <cell r="E3489">
            <v>0</v>
          </cell>
          <cell r="F3489">
            <v>0</v>
          </cell>
        </row>
        <row r="3490">
          <cell r="B3490">
            <v>1003532</v>
          </cell>
          <cell r="C3490" t="str">
            <v>Luva De Reducao Ppr 90X63Mm</v>
          </cell>
          <cell r="D3490" t="str">
            <v>UN</v>
          </cell>
          <cell r="E3490">
            <v>0</v>
          </cell>
          <cell r="F3490">
            <v>0</v>
          </cell>
        </row>
        <row r="3491">
          <cell r="B3491">
            <v>1003533</v>
          </cell>
          <cell r="C3491" t="str">
            <v>Luva De Reducao Ppr 90X75Mm</v>
          </cell>
          <cell r="D3491" t="str">
            <v>UN</v>
          </cell>
          <cell r="E3491">
            <v>0</v>
          </cell>
          <cell r="F3491">
            <v>0</v>
          </cell>
        </row>
        <row r="3492">
          <cell r="B3492">
            <v>1003534</v>
          </cell>
          <cell r="C3492" t="str">
            <v>Bucha Reducao Pvc Sold Curta 50Mmx40Mm</v>
          </cell>
          <cell r="D3492" t="str">
            <v>UN</v>
          </cell>
          <cell r="E3492">
            <v>0</v>
          </cell>
          <cell r="F3492">
            <v>0</v>
          </cell>
        </row>
        <row r="3493">
          <cell r="B3493">
            <v>1003535</v>
          </cell>
          <cell r="C3493" t="str">
            <v>Bucha P/Instalação Elétrica 1/2X3/4"</v>
          </cell>
          <cell r="D3493" t="str">
            <v>UN</v>
          </cell>
          <cell r="E3493">
            <v>0</v>
          </cell>
          <cell r="F3493">
            <v>0</v>
          </cell>
        </row>
        <row r="3494">
          <cell r="B3494">
            <v>1003536</v>
          </cell>
          <cell r="C3494" t="str">
            <v>Bucha P/Instalação Elétrica 1X1 1/4"</v>
          </cell>
          <cell r="D3494" t="str">
            <v>UN</v>
          </cell>
          <cell r="E3494">
            <v>0</v>
          </cell>
          <cell r="F3494">
            <v>0</v>
          </cell>
        </row>
        <row r="3495">
          <cell r="B3495">
            <v>1003537</v>
          </cell>
          <cell r="C3495" t="str">
            <v>Bucha Reducao Pvc C/Rosca 1 1/2X1 1/4</v>
          </cell>
          <cell r="D3495" t="str">
            <v>UN</v>
          </cell>
          <cell r="E3495">
            <v>0</v>
          </cell>
          <cell r="F3495">
            <v>0</v>
          </cell>
        </row>
        <row r="3496">
          <cell r="B3496">
            <v>1003538</v>
          </cell>
          <cell r="C3496" t="str">
            <v>Bucha Reducao Pvc Marrom Longa 40Mmx20Mm</v>
          </cell>
          <cell r="D3496" t="str">
            <v>UN</v>
          </cell>
          <cell r="E3496">
            <v>0</v>
          </cell>
          <cell r="F3496">
            <v>0</v>
          </cell>
        </row>
        <row r="3497">
          <cell r="B3497">
            <v>1003539</v>
          </cell>
          <cell r="C3497" t="str">
            <v>Bucha Reducao Pvc C/Rosca 1 1/2X1</v>
          </cell>
          <cell r="D3497" t="str">
            <v>UN</v>
          </cell>
          <cell r="E3497">
            <v>0</v>
          </cell>
          <cell r="F3497">
            <v>0</v>
          </cell>
        </row>
        <row r="3498">
          <cell r="B3498">
            <v>1003540</v>
          </cell>
          <cell r="C3498" t="str">
            <v>Bucha Reducao Pvc Marrom Longa 40Mmx25Mm</v>
          </cell>
          <cell r="D3498" t="str">
            <v>UN</v>
          </cell>
          <cell r="E3498">
            <v>0</v>
          </cell>
          <cell r="F3498">
            <v>0</v>
          </cell>
        </row>
        <row r="3499">
          <cell r="B3499">
            <v>1003541</v>
          </cell>
          <cell r="C3499" t="str">
            <v>Bucha Reducao Pvc Marrom Longa 50Mmx32Mm</v>
          </cell>
          <cell r="D3499" t="str">
            <v>UN</v>
          </cell>
          <cell r="E3499">
            <v>0</v>
          </cell>
          <cell r="F3499">
            <v>0</v>
          </cell>
        </row>
        <row r="3500">
          <cell r="B3500">
            <v>1003542</v>
          </cell>
          <cell r="C3500" t="str">
            <v>Bucha Red Pvc Marrom Longa 50X25Mm Cb</v>
          </cell>
          <cell r="D3500" t="str">
            <v>UN</v>
          </cell>
          <cell r="E3500">
            <v>0</v>
          </cell>
          <cell r="F3500">
            <v>0</v>
          </cell>
        </row>
        <row r="3501">
          <cell r="B3501">
            <v>1003543</v>
          </cell>
          <cell r="C3501" t="str">
            <v>Bucha Reducao Pvc Marrom Longa110Mmx60Mm</v>
          </cell>
          <cell r="D3501" t="str">
            <v>UN</v>
          </cell>
          <cell r="E3501">
            <v>0</v>
          </cell>
          <cell r="F3501">
            <v>0</v>
          </cell>
        </row>
        <row r="3502">
          <cell r="B3502">
            <v>1003544</v>
          </cell>
          <cell r="C3502" t="str">
            <v>Bucha Reducao Pvc Marrom Longa110Mmx75Mm</v>
          </cell>
          <cell r="D3502" t="str">
            <v>UN</v>
          </cell>
          <cell r="E3502">
            <v>0</v>
          </cell>
          <cell r="F3502">
            <v>0</v>
          </cell>
        </row>
        <row r="3503">
          <cell r="B3503">
            <v>1003545</v>
          </cell>
          <cell r="C3503" t="str">
            <v>Bucha Reducao Pvc Sold Curta110Mmx85Mm</v>
          </cell>
          <cell r="D3503" t="str">
            <v>UN</v>
          </cell>
          <cell r="E3503">
            <v>0</v>
          </cell>
          <cell r="F3503">
            <v>0</v>
          </cell>
        </row>
        <row r="3504">
          <cell r="B3504">
            <v>1003546</v>
          </cell>
          <cell r="C3504" t="str">
            <v>Bucha Reducao Pvc Marrom Longa 32Mmx20Mm</v>
          </cell>
          <cell r="D3504" t="str">
            <v>UN</v>
          </cell>
          <cell r="E3504">
            <v>0</v>
          </cell>
          <cell r="F3504">
            <v>0</v>
          </cell>
        </row>
        <row r="3505">
          <cell r="B3505">
            <v>1003547</v>
          </cell>
          <cell r="C3505" t="str">
            <v>Bucha Reducao Pvc C/Rosca 1X3/4</v>
          </cell>
          <cell r="D3505" t="str">
            <v>UN</v>
          </cell>
          <cell r="E3505">
            <v>0</v>
          </cell>
          <cell r="F3505">
            <v>0</v>
          </cell>
        </row>
        <row r="3506">
          <cell r="B3506">
            <v>1003548</v>
          </cell>
          <cell r="C3506" t="str">
            <v>Bucha Reducao Pvc Sold Curta 25Mmx20Mm</v>
          </cell>
          <cell r="D3506" t="str">
            <v>UN</v>
          </cell>
          <cell r="E3506">
            <v>0</v>
          </cell>
          <cell r="F3506">
            <v>0</v>
          </cell>
        </row>
        <row r="3507">
          <cell r="B3507">
            <v>1003549</v>
          </cell>
          <cell r="C3507" t="str">
            <v>Bucha Reducao Pvc Marrom Longa 60Mmx40Mm</v>
          </cell>
          <cell r="D3507" t="str">
            <v>UN</v>
          </cell>
          <cell r="E3507">
            <v>0</v>
          </cell>
          <cell r="F3507">
            <v>0</v>
          </cell>
        </row>
        <row r="3508">
          <cell r="B3508">
            <v>1003550</v>
          </cell>
          <cell r="C3508" t="str">
            <v>Bucha Reducao Pvc Marrom Longa 60Mmx32Mm</v>
          </cell>
          <cell r="D3508" t="str">
            <v>UN</v>
          </cell>
          <cell r="E3508">
            <v>0</v>
          </cell>
          <cell r="F3508">
            <v>0</v>
          </cell>
        </row>
        <row r="3509">
          <cell r="B3509">
            <v>1003551</v>
          </cell>
          <cell r="C3509" t="str">
            <v>Mat. Bloq-Bucha Reducao Agua Pvc 3/4X1/2</v>
          </cell>
          <cell r="D3509" t="str">
            <v>UN</v>
          </cell>
          <cell r="E3509">
            <v>0</v>
          </cell>
          <cell r="F3509">
            <v>0</v>
          </cell>
        </row>
        <row r="3510">
          <cell r="B3510">
            <v>1003552</v>
          </cell>
          <cell r="C3510" t="str">
            <v>Bucha Reducao Pvc Sold Curta 32Mmx25Mm</v>
          </cell>
          <cell r="D3510" t="str">
            <v>UN</v>
          </cell>
          <cell r="E3510">
            <v>0</v>
          </cell>
          <cell r="F3510">
            <v>0</v>
          </cell>
        </row>
        <row r="3511">
          <cell r="B3511">
            <v>1003553</v>
          </cell>
          <cell r="C3511" t="str">
            <v>Bucha Red Pvc Marrom Curta 32X25Mm Cb</v>
          </cell>
          <cell r="D3511" t="str">
            <v>UN</v>
          </cell>
          <cell r="E3511">
            <v>0</v>
          </cell>
          <cell r="F3511">
            <v>0</v>
          </cell>
        </row>
        <row r="3512">
          <cell r="B3512">
            <v>1003554</v>
          </cell>
          <cell r="C3512" t="str">
            <v>Bucha Reducao Pvc Sold Longa 40Mmx20Mm</v>
          </cell>
          <cell r="D3512" t="str">
            <v>UN</v>
          </cell>
          <cell r="E3512">
            <v>0</v>
          </cell>
          <cell r="F3512">
            <v>0</v>
          </cell>
        </row>
        <row r="3513">
          <cell r="B3513">
            <v>1003555</v>
          </cell>
          <cell r="C3513" t="str">
            <v>Bucha Reducao Pvc Sold Longa 40Mmx25Mm</v>
          </cell>
          <cell r="D3513" t="str">
            <v>UN</v>
          </cell>
          <cell r="E3513">
            <v>0</v>
          </cell>
          <cell r="F3513">
            <v>0</v>
          </cell>
        </row>
        <row r="3514">
          <cell r="B3514">
            <v>1003556</v>
          </cell>
          <cell r="C3514" t="str">
            <v>Mat. Bloq-Bucha Red Agua Pvc 40X32Curta</v>
          </cell>
          <cell r="D3514" t="str">
            <v>UN</v>
          </cell>
          <cell r="E3514">
            <v>0</v>
          </cell>
          <cell r="F3514">
            <v>0</v>
          </cell>
        </row>
        <row r="3515">
          <cell r="B3515">
            <v>1003557</v>
          </cell>
          <cell r="C3515" t="str">
            <v>Bucha Reducao Pvc Marrom Longa 50Mmx20Mm</v>
          </cell>
          <cell r="D3515" t="str">
            <v>UN</v>
          </cell>
          <cell r="E3515">
            <v>0</v>
          </cell>
          <cell r="F3515">
            <v>0</v>
          </cell>
        </row>
        <row r="3516">
          <cell r="B3516">
            <v>1003558</v>
          </cell>
          <cell r="C3516" t="str">
            <v>Mat. Bloq-Buch Red Ag Pvc 50X25 Longa</v>
          </cell>
          <cell r="D3516" t="str">
            <v>UN</v>
          </cell>
          <cell r="E3516">
            <v>0</v>
          </cell>
          <cell r="F3516">
            <v>0</v>
          </cell>
        </row>
        <row r="3517">
          <cell r="B3517">
            <v>1003559</v>
          </cell>
          <cell r="C3517" t="str">
            <v>Bucha Reducao Pvc Sold Longa 50Mmx32Mm</v>
          </cell>
          <cell r="D3517" t="str">
            <v>UN</v>
          </cell>
          <cell r="E3517">
            <v>0</v>
          </cell>
          <cell r="F3517">
            <v>0</v>
          </cell>
        </row>
        <row r="3518">
          <cell r="B3518">
            <v>1003560</v>
          </cell>
          <cell r="C3518" t="str">
            <v>Mat. Bloq-Bucha Red Agua Pvc 50X40 Curta</v>
          </cell>
          <cell r="D3518" t="str">
            <v>UN</v>
          </cell>
          <cell r="E3518">
            <v>0</v>
          </cell>
          <cell r="F3518">
            <v>0</v>
          </cell>
        </row>
        <row r="3519">
          <cell r="B3519">
            <v>1003561</v>
          </cell>
          <cell r="C3519" t="str">
            <v>Bucha Reducao Pvc Marrom Longa 60Mmx25Mm</v>
          </cell>
          <cell r="D3519" t="str">
            <v>UN</v>
          </cell>
          <cell r="E3519">
            <v>0</v>
          </cell>
          <cell r="F3519">
            <v>0</v>
          </cell>
        </row>
        <row r="3520">
          <cell r="B3520">
            <v>1003562</v>
          </cell>
          <cell r="C3520" t="str">
            <v>Bucha Reducao Pvc Sold Longa 60Mmx32Mm</v>
          </cell>
          <cell r="D3520" t="str">
            <v>UN</v>
          </cell>
          <cell r="E3520">
            <v>0</v>
          </cell>
          <cell r="F3520">
            <v>0</v>
          </cell>
        </row>
        <row r="3521">
          <cell r="B3521">
            <v>1003563</v>
          </cell>
          <cell r="C3521" t="str">
            <v>Bucha Reducao Pvc Sold Longa 60Mmx40Mm</v>
          </cell>
          <cell r="D3521" t="str">
            <v>UN</v>
          </cell>
          <cell r="E3521">
            <v>0</v>
          </cell>
          <cell r="F3521">
            <v>0</v>
          </cell>
        </row>
        <row r="3522">
          <cell r="B3522">
            <v>1003564</v>
          </cell>
          <cell r="C3522" t="str">
            <v>Bucha Reducao Pvc Sold Longa 60Mmx50Mm</v>
          </cell>
          <cell r="D3522" t="str">
            <v>UN</v>
          </cell>
          <cell r="E3522">
            <v>0</v>
          </cell>
          <cell r="F3522">
            <v>0</v>
          </cell>
        </row>
        <row r="3523">
          <cell r="B3523">
            <v>1003565</v>
          </cell>
          <cell r="C3523" t="str">
            <v>Bucha Reducao Pvc Marrom Longa 60Mmx50Mm</v>
          </cell>
          <cell r="D3523" t="str">
            <v>UN</v>
          </cell>
          <cell r="E3523">
            <v>0</v>
          </cell>
          <cell r="F3523">
            <v>0</v>
          </cell>
        </row>
        <row r="3524">
          <cell r="B3524">
            <v>1003566</v>
          </cell>
          <cell r="C3524" t="str">
            <v>Bucha Reducao Pvc Marrom Longa 75Mmx50Mm</v>
          </cell>
          <cell r="D3524" t="str">
            <v>UN</v>
          </cell>
          <cell r="E3524">
            <v>0</v>
          </cell>
          <cell r="F3524">
            <v>0</v>
          </cell>
        </row>
        <row r="3525">
          <cell r="B3525">
            <v>1003567</v>
          </cell>
          <cell r="C3525" t="str">
            <v>Bucha Reducao Pvc Sold Curta 75Mmx60Mm</v>
          </cell>
          <cell r="D3525" t="str">
            <v>UN</v>
          </cell>
          <cell r="E3525">
            <v>0</v>
          </cell>
          <cell r="F3525">
            <v>0</v>
          </cell>
        </row>
        <row r="3526">
          <cell r="B3526">
            <v>1003568</v>
          </cell>
          <cell r="C3526" t="str">
            <v>Bucha Reducao Pvc Sold Longa 85Mmx60Mm</v>
          </cell>
          <cell r="D3526" t="str">
            <v>UN</v>
          </cell>
          <cell r="E3526">
            <v>0</v>
          </cell>
          <cell r="F3526">
            <v>0</v>
          </cell>
        </row>
        <row r="3527">
          <cell r="B3527">
            <v>1003569</v>
          </cell>
          <cell r="C3527" t="str">
            <v>Mat. Bloq-Bucha Red Ag Pvc 85X75 Curta</v>
          </cell>
          <cell r="D3527" t="str">
            <v>UN</v>
          </cell>
          <cell r="E3527">
            <v>0</v>
          </cell>
          <cell r="F3527">
            <v>0</v>
          </cell>
        </row>
        <row r="3528">
          <cell r="B3528">
            <v>1003570</v>
          </cell>
          <cell r="C3528" t="str">
            <v>Cabeceira Pvc Dir Calha Pluvial Dn125</v>
          </cell>
          <cell r="D3528" t="str">
            <v>UN</v>
          </cell>
          <cell r="E3528">
            <v>0</v>
          </cell>
          <cell r="F3528">
            <v>0</v>
          </cell>
        </row>
        <row r="3529">
          <cell r="B3529">
            <v>1003571</v>
          </cell>
          <cell r="C3529" t="str">
            <v>Cabeceira Pvc Esq Calha Pluvia Dn125</v>
          </cell>
          <cell r="D3529" t="str">
            <v>UN</v>
          </cell>
          <cell r="E3529">
            <v>0</v>
          </cell>
          <cell r="F3529">
            <v>0</v>
          </cell>
        </row>
        <row r="3530">
          <cell r="B3530">
            <v>1003572</v>
          </cell>
          <cell r="C3530" t="str">
            <v>Cabide Latão 135X120X38Mm 00218306-Docol</v>
          </cell>
          <cell r="D3530" t="str">
            <v>UN</v>
          </cell>
          <cell r="E3530">
            <v>0</v>
          </cell>
          <cell r="F3530">
            <v>0</v>
          </cell>
        </row>
        <row r="3531">
          <cell r="B3531">
            <v>1003573</v>
          </cell>
          <cell r="C3531" t="str">
            <v>Cabide Latão 30X78X51Mm 05190060-Docol</v>
          </cell>
          <cell r="D3531" t="str">
            <v>UN</v>
          </cell>
          <cell r="E3531">
            <v>0</v>
          </cell>
          <cell r="F3531">
            <v>0</v>
          </cell>
        </row>
        <row r="3532">
          <cell r="B3532">
            <v>1003574</v>
          </cell>
          <cell r="C3532" t="str">
            <v>Cabide Latão 30X78X51Mm -05190062-Docol</v>
          </cell>
          <cell r="D3532" t="str">
            <v>UN</v>
          </cell>
          <cell r="E3532">
            <v>0</v>
          </cell>
          <cell r="F3532">
            <v>0</v>
          </cell>
        </row>
        <row r="3533">
          <cell r="B3533">
            <v>1003575</v>
          </cell>
          <cell r="C3533" t="str">
            <v>Cabide Latão 30X78X51Mm 06190006-Docol</v>
          </cell>
          <cell r="D3533" t="str">
            <v>UN</v>
          </cell>
          <cell r="E3533">
            <v>0</v>
          </cell>
          <cell r="F3533">
            <v>0</v>
          </cell>
        </row>
        <row r="3534">
          <cell r="B3534">
            <v>1003576</v>
          </cell>
          <cell r="C3534" t="str">
            <v>Cabide Latão 39X54X56Mm 00314206-Docol</v>
          </cell>
          <cell r="D3534" t="str">
            <v>UN</v>
          </cell>
          <cell r="E3534">
            <v>0</v>
          </cell>
          <cell r="F3534">
            <v>0</v>
          </cell>
        </row>
        <row r="3535">
          <cell r="B3535">
            <v>1003577</v>
          </cell>
          <cell r="C3535" t="str">
            <v>Cabide Latão 39X54X56Mm 00314210-Docol</v>
          </cell>
          <cell r="D3535" t="str">
            <v>UN</v>
          </cell>
          <cell r="E3535">
            <v>0</v>
          </cell>
          <cell r="F3535">
            <v>0</v>
          </cell>
        </row>
        <row r="3536">
          <cell r="B3536">
            <v>1003578</v>
          </cell>
          <cell r="C3536" t="str">
            <v>Cabide Latão 42X55X72Mm 00010606-Docol</v>
          </cell>
          <cell r="D3536" t="str">
            <v>UN</v>
          </cell>
          <cell r="E3536">
            <v>0</v>
          </cell>
          <cell r="F3536">
            <v>0</v>
          </cell>
        </row>
        <row r="3537">
          <cell r="B3537">
            <v>1003579</v>
          </cell>
          <cell r="C3537" t="str">
            <v>Cabide Latão 42X55X72Mm 00010661-Docol</v>
          </cell>
          <cell r="D3537" t="str">
            <v>UN</v>
          </cell>
          <cell r="E3537">
            <v>0</v>
          </cell>
          <cell r="F3537">
            <v>0</v>
          </cell>
        </row>
        <row r="3538">
          <cell r="B3538">
            <v>1003580</v>
          </cell>
          <cell r="C3538" t="str">
            <v>Cabide Latão 56X78X52Mm 00174906-Docol</v>
          </cell>
          <cell r="D3538" t="str">
            <v>UN</v>
          </cell>
          <cell r="E3538">
            <v>0</v>
          </cell>
          <cell r="F3538">
            <v>0</v>
          </cell>
        </row>
        <row r="3539">
          <cell r="B3539">
            <v>1003581</v>
          </cell>
          <cell r="C3539" t="str">
            <v>Cabide Latão 56X78X52Mm 00174910-Docol</v>
          </cell>
          <cell r="D3539" t="str">
            <v>UN</v>
          </cell>
          <cell r="E3539">
            <v>0</v>
          </cell>
          <cell r="F3539">
            <v>0</v>
          </cell>
        </row>
        <row r="3540">
          <cell r="B3540">
            <v>1003582</v>
          </cell>
          <cell r="C3540" t="str">
            <v>Cabide Latão 58X58X60Mm 08190006-Docol</v>
          </cell>
          <cell r="D3540" t="str">
            <v>UN</v>
          </cell>
          <cell r="E3540">
            <v>0</v>
          </cell>
          <cell r="F3540">
            <v>0</v>
          </cell>
        </row>
        <row r="3541">
          <cell r="B3541">
            <v>1003583</v>
          </cell>
          <cell r="C3541" t="str">
            <v>Cabide Latão 61X75X70Mm 00340806-Docol</v>
          </cell>
          <cell r="D3541" t="str">
            <v>UN</v>
          </cell>
          <cell r="E3541">
            <v>0</v>
          </cell>
          <cell r="F3541">
            <v>0</v>
          </cell>
        </row>
        <row r="3542">
          <cell r="B3542">
            <v>1003584</v>
          </cell>
          <cell r="C3542" t="str">
            <v>Cabide Latão 61X75X70Mm 00340810-Docol</v>
          </cell>
          <cell r="D3542" t="str">
            <v>UN</v>
          </cell>
          <cell r="E3542">
            <v>0</v>
          </cell>
          <cell r="F3542">
            <v>0</v>
          </cell>
        </row>
        <row r="3543">
          <cell r="B3543">
            <v>1003585</v>
          </cell>
          <cell r="C3543" t="str">
            <v>Cabide Latão 63X91X59Mm 00089862-Docol</v>
          </cell>
          <cell r="D3543" t="str">
            <v>UN</v>
          </cell>
          <cell r="E3543">
            <v>0</v>
          </cell>
          <cell r="F3543">
            <v>0</v>
          </cell>
        </row>
        <row r="3544">
          <cell r="B3544">
            <v>1003586</v>
          </cell>
          <cell r="C3544" t="str">
            <v>Cabide Latão 80X66X38Mm 00158206-Docol</v>
          </cell>
          <cell r="D3544" t="str">
            <v>UN</v>
          </cell>
          <cell r="E3544">
            <v>0</v>
          </cell>
          <cell r="F3544">
            <v>0</v>
          </cell>
        </row>
        <row r="3545">
          <cell r="B3545">
            <v>1003587</v>
          </cell>
          <cell r="C3545" t="str">
            <v>Cabide Latão 87X98X58Mm 00238110-Docol</v>
          </cell>
          <cell r="D3545" t="str">
            <v>UN</v>
          </cell>
          <cell r="E3545">
            <v>0</v>
          </cell>
          <cell r="F3545">
            <v>0</v>
          </cell>
        </row>
        <row r="3546">
          <cell r="B3546">
            <v>1003588</v>
          </cell>
          <cell r="C3546" t="str">
            <v>Cabide Latão 90X102X54Mm 00025861-Docol</v>
          </cell>
          <cell r="D3546" t="str">
            <v>UN</v>
          </cell>
          <cell r="E3546">
            <v>0</v>
          </cell>
          <cell r="F3546">
            <v>0</v>
          </cell>
        </row>
        <row r="3547">
          <cell r="B3547">
            <v>1003589</v>
          </cell>
          <cell r="C3547" t="str">
            <v>Cabide Latão 93X99X80Mm 00012761-Docol</v>
          </cell>
          <cell r="D3547" t="str">
            <v>UN</v>
          </cell>
          <cell r="E3547">
            <v>0</v>
          </cell>
          <cell r="F3547">
            <v>0</v>
          </cell>
        </row>
        <row r="3548">
          <cell r="B3548">
            <v>1003590</v>
          </cell>
          <cell r="C3548" t="str">
            <v>Cabide Latão 93X99X80Mm 00012762-Docol</v>
          </cell>
          <cell r="D3548" t="str">
            <v>UN</v>
          </cell>
          <cell r="E3548">
            <v>0</v>
          </cell>
          <cell r="F3548">
            <v>0</v>
          </cell>
        </row>
        <row r="3549">
          <cell r="B3549">
            <v>1003591</v>
          </cell>
          <cell r="C3549" t="str">
            <v>Cabide Latão 96X61X65Mm 00001906-Docol</v>
          </cell>
          <cell r="D3549" t="str">
            <v>UN</v>
          </cell>
          <cell r="E3549">
            <v>0</v>
          </cell>
          <cell r="F3549">
            <v>0</v>
          </cell>
        </row>
        <row r="3550">
          <cell r="B3550">
            <v>1003592</v>
          </cell>
          <cell r="C3550" t="str">
            <v>Cabide Latão 96X61X65Mm 00001915-Docol</v>
          </cell>
          <cell r="D3550" t="str">
            <v>UN</v>
          </cell>
          <cell r="E3550">
            <v>0</v>
          </cell>
          <cell r="F3550">
            <v>0</v>
          </cell>
        </row>
        <row r="3551">
          <cell r="B3551">
            <v>1003593</v>
          </cell>
          <cell r="C3551" t="str">
            <v>Cabide Latão 96X61X65Mm 00001962-Docol</v>
          </cell>
          <cell r="D3551" t="str">
            <v>UN</v>
          </cell>
          <cell r="E3551">
            <v>0</v>
          </cell>
          <cell r="F3551">
            <v>0</v>
          </cell>
        </row>
        <row r="3552">
          <cell r="B3552">
            <v>1003594</v>
          </cell>
          <cell r="C3552" t="str">
            <v>Cabide Latão 96X61X65Mm 00001986-Docol</v>
          </cell>
          <cell r="D3552" t="str">
            <v>UN</v>
          </cell>
          <cell r="E3552">
            <v>0</v>
          </cell>
          <cell r="F3552">
            <v>0</v>
          </cell>
        </row>
        <row r="3553">
          <cell r="B3553">
            <v>1003595</v>
          </cell>
          <cell r="C3553" t="str">
            <v>Cabide Latão 96X65X62Mm 00136183-Docol</v>
          </cell>
          <cell r="D3553" t="str">
            <v>UN</v>
          </cell>
          <cell r="E3553">
            <v>0</v>
          </cell>
          <cell r="F3553">
            <v>0</v>
          </cell>
        </row>
        <row r="3554">
          <cell r="B3554">
            <v>1003596</v>
          </cell>
          <cell r="C3554" t="str">
            <v>Condulete Pvc Top 5 Entradas 1'</v>
          </cell>
          <cell r="D3554" t="str">
            <v>UN</v>
          </cell>
          <cell r="E3554">
            <v>0</v>
          </cell>
          <cell r="F3554">
            <v>0</v>
          </cell>
        </row>
        <row r="3555">
          <cell r="B3555">
            <v>1003597</v>
          </cell>
          <cell r="C3555" t="str">
            <v>Condulete Pvc Top 6 Entradas 1'</v>
          </cell>
          <cell r="D3555" t="str">
            <v>UN</v>
          </cell>
          <cell r="E3555">
            <v>0</v>
          </cell>
          <cell r="F3555">
            <v>0</v>
          </cell>
        </row>
        <row r="3556">
          <cell r="B3556">
            <v>1003598</v>
          </cell>
          <cell r="C3556" t="str">
            <v>Condulete Pvc Top 5 Entradas 3/4'</v>
          </cell>
          <cell r="D3556" t="str">
            <v>UN</v>
          </cell>
          <cell r="E3556">
            <v>0</v>
          </cell>
          <cell r="F3556">
            <v>0</v>
          </cell>
        </row>
        <row r="3557">
          <cell r="B3557">
            <v>1003599</v>
          </cell>
          <cell r="C3557" t="str">
            <v>Condulete Pvc Top 6 Entradas 3/4'</v>
          </cell>
          <cell r="D3557" t="str">
            <v>UN</v>
          </cell>
          <cell r="E3557">
            <v>0</v>
          </cell>
          <cell r="F3557">
            <v>0</v>
          </cell>
        </row>
        <row r="3558">
          <cell r="B3558">
            <v>1003600</v>
          </cell>
          <cell r="C3558" t="str">
            <v>Caixa Retangular Pvc 4X2 Flex N</v>
          </cell>
          <cell r="D3558" t="str">
            <v>UN</v>
          </cell>
          <cell r="E3558">
            <v>0</v>
          </cell>
          <cell r="F3558">
            <v>0</v>
          </cell>
        </row>
        <row r="3559">
          <cell r="B3559">
            <v>1003601</v>
          </cell>
          <cell r="C3559" t="str">
            <v>Caixa Quadrada Pvc 4X4 Flex N</v>
          </cell>
          <cell r="D3559" t="str">
            <v>UN</v>
          </cell>
          <cell r="E3559">
            <v>0</v>
          </cell>
          <cell r="F3559">
            <v>0</v>
          </cell>
        </row>
        <row r="3560">
          <cell r="B3560">
            <v>1003602</v>
          </cell>
          <cell r="C3560" t="str">
            <v>Caixa Luz Eletroduto Rosc 4X2" Pt</v>
          </cell>
          <cell r="D3560" t="str">
            <v>UN</v>
          </cell>
          <cell r="E3560">
            <v>0</v>
          </cell>
          <cell r="F3560">
            <v>0</v>
          </cell>
        </row>
        <row r="3561">
          <cell r="B3561">
            <v>1003603</v>
          </cell>
          <cell r="C3561" t="str">
            <v>Caixa Luz Eletroduto Rosc 4X4" Pt</v>
          </cell>
          <cell r="D3561" t="str">
            <v>UN</v>
          </cell>
          <cell r="E3561">
            <v>0</v>
          </cell>
          <cell r="F3561">
            <v>0</v>
          </cell>
        </row>
        <row r="3562">
          <cell r="B3562">
            <v>1003604</v>
          </cell>
          <cell r="C3562" t="str">
            <v>Caixa Octogonal Pvc 3X3 Flex</v>
          </cell>
          <cell r="D3562" t="str">
            <v>UN</v>
          </cell>
          <cell r="E3562">
            <v>0</v>
          </cell>
          <cell r="F3562">
            <v>0</v>
          </cell>
        </row>
        <row r="3563">
          <cell r="B3563">
            <v>1003605</v>
          </cell>
          <cell r="C3563" t="str">
            <v>Caixa Oct Eletroduto Flex Corrug 4X4" Am</v>
          </cell>
          <cell r="D3563" t="str">
            <v>UN</v>
          </cell>
          <cell r="E3563">
            <v>0</v>
          </cell>
          <cell r="F3563">
            <v>0</v>
          </cell>
        </row>
        <row r="3564">
          <cell r="B3564">
            <v>1003606</v>
          </cell>
          <cell r="C3564" t="str">
            <v>Corpo Caixa Sifon Pvc 100X100X50Mm N.03</v>
          </cell>
          <cell r="D3564" t="str">
            <v>UN</v>
          </cell>
          <cell r="E3564">
            <v>0</v>
          </cell>
          <cell r="F3564">
            <v>0</v>
          </cell>
        </row>
        <row r="3565">
          <cell r="B3565">
            <v>1003607</v>
          </cell>
          <cell r="C3565" t="str">
            <v>Corpo Caixa Sifon Pvc 100X100X50Mm N 03</v>
          </cell>
          <cell r="D3565" t="str">
            <v>UN</v>
          </cell>
          <cell r="E3565">
            <v>0</v>
          </cell>
          <cell r="F3565">
            <v>0</v>
          </cell>
        </row>
        <row r="3566">
          <cell r="B3566">
            <v>1003608</v>
          </cell>
          <cell r="C3566" t="str">
            <v>Cx Sif P.Prata Pvc Qd/Gr Al 100X100X50</v>
          </cell>
          <cell r="D3566" t="str">
            <v>UN</v>
          </cell>
          <cell r="E3566">
            <v>0</v>
          </cell>
          <cell r="F3566">
            <v>0</v>
          </cell>
        </row>
        <row r="3567">
          <cell r="B3567">
            <v>1003609</v>
          </cell>
          <cell r="C3567" t="str">
            <v>Mat. Bloq-Caixa Sif 100X100X50Pvc 69  3</v>
          </cell>
          <cell r="D3567" t="str">
            <v>UN</v>
          </cell>
          <cell r="E3567">
            <v>0</v>
          </cell>
          <cell r="F3567">
            <v>0</v>
          </cell>
        </row>
        <row r="3568">
          <cell r="B3568">
            <v>1003610</v>
          </cell>
          <cell r="C3568" t="str">
            <v>Corpo Caixa Sifon Pvc 150X150X50Mm N.05</v>
          </cell>
          <cell r="D3568" t="str">
            <v>UN</v>
          </cell>
          <cell r="E3568">
            <v>0</v>
          </cell>
          <cell r="F3568">
            <v>0</v>
          </cell>
        </row>
        <row r="3569">
          <cell r="B3569">
            <v>1003611</v>
          </cell>
          <cell r="C3569" t="str">
            <v>Cx Sif P. Prata Pvc Qd/Gr Al 150X150X50</v>
          </cell>
          <cell r="D3569" t="str">
            <v>UN</v>
          </cell>
          <cell r="E3569">
            <v>0</v>
          </cell>
          <cell r="F3569">
            <v>0</v>
          </cell>
        </row>
        <row r="3570">
          <cell r="B3570">
            <v>1003612</v>
          </cell>
          <cell r="C3570" t="str">
            <v>Corpo Caixa Sifon Pvc 150X150X50Mm N 05</v>
          </cell>
          <cell r="D3570" t="str">
            <v>UN</v>
          </cell>
          <cell r="E3570">
            <v>0</v>
          </cell>
          <cell r="F3570">
            <v>0</v>
          </cell>
        </row>
        <row r="3571">
          <cell r="B3571">
            <v>1003613</v>
          </cell>
          <cell r="C3571" t="str">
            <v>Mat. Bloq-Caix Sif 150X150X50 Pvc 33 7</v>
          </cell>
          <cell r="D3571" t="str">
            <v>UN</v>
          </cell>
          <cell r="E3571">
            <v>0</v>
          </cell>
          <cell r="F3571">
            <v>0</v>
          </cell>
        </row>
        <row r="3572">
          <cell r="B3572">
            <v>1003614</v>
          </cell>
          <cell r="C3572" t="str">
            <v>Antiespuma Pvc Dn150</v>
          </cell>
          <cell r="D3572" t="str">
            <v>UN</v>
          </cell>
          <cell r="E3572">
            <v>0</v>
          </cell>
          <cell r="F3572">
            <v>0</v>
          </cell>
        </row>
        <row r="3573">
          <cell r="B3573">
            <v>1003615</v>
          </cell>
          <cell r="C3573" t="str">
            <v>Caixa Sif 150X150X50Mm Pvc 50 Anti Esp</v>
          </cell>
          <cell r="D3573" t="str">
            <v>UN</v>
          </cell>
          <cell r="E3573">
            <v>0</v>
          </cell>
          <cell r="F3573">
            <v>0</v>
          </cell>
        </row>
        <row r="3574">
          <cell r="B3574">
            <v>1003616</v>
          </cell>
          <cell r="C3574" t="str">
            <v>Corpo Caixa Sifonada Pvc 150X185X75Mm</v>
          </cell>
          <cell r="D3574" t="str">
            <v>UN</v>
          </cell>
          <cell r="E3574">
            <v>0</v>
          </cell>
          <cell r="F3574">
            <v>0</v>
          </cell>
        </row>
        <row r="3575">
          <cell r="B3575">
            <v>1003617</v>
          </cell>
          <cell r="C3575" t="str">
            <v>Caixa Sif. Branca C/Grelha 150X185X75Mm</v>
          </cell>
          <cell r="D3575" t="str">
            <v>UN</v>
          </cell>
          <cell r="E3575">
            <v>0</v>
          </cell>
          <cell r="F3575">
            <v>0</v>
          </cell>
        </row>
        <row r="3576">
          <cell r="B3576">
            <v>1003618</v>
          </cell>
          <cell r="C3576" t="str">
            <v>Corpo Caixa Sifon Pvc 150X185X75Mm N 06</v>
          </cell>
          <cell r="D3576" t="str">
            <v>UN</v>
          </cell>
          <cell r="E3576">
            <v>0</v>
          </cell>
          <cell r="F3576">
            <v>0</v>
          </cell>
        </row>
        <row r="3577">
          <cell r="B3577">
            <v>1003619</v>
          </cell>
          <cell r="C3577" t="str">
            <v>Mat. Bloq-Caixa Sif 150X185X75Pvc 54 Ent</v>
          </cell>
          <cell r="D3577" t="str">
            <v>UN</v>
          </cell>
          <cell r="E3577">
            <v>0</v>
          </cell>
          <cell r="F3577">
            <v>0</v>
          </cell>
        </row>
        <row r="3578">
          <cell r="B3578">
            <v>1003620</v>
          </cell>
          <cell r="C3578" t="str">
            <v>Cx Sif P./Tpa Red Pvc Br 250X172X50 132</v>
          </cell>
          <cell r="D3578" t="str">
            <v>UN</v>
          </cell>
          <cell r="E3578">
            <v>0</v>
          </cell>
          <cell r="F3578">
            <v>0</v>
          </cell>
        </row>
        <row r="3579">
          <cell r="B3579">
            <v>1003621</v>
          </cell>
          <cell r="C3579" t="str">
            <v>Corpo Caixa Sifon Pvc 250X172X50Mm N 07</v>
          </cell>
          <cell r="D3579" t="str">
            <v>UN</v>
          </cell>
          <cell r="E3579">
            <v>0</v>
          </cell>
          <cell r="F3579">
            <v>0</v>
          </cell>
        </row>
        <row r="3580">
          <cell r="B3580">
            <v>1003622</v>
          </cell>
          <cell r="C3580" t="str">
            <v>Cx Sif P./Tpa Red Pvc Br 250X230X75 134</v>
          </cell>
          <cell r="D3580" t="str">
            <v>UN</v>
          </cell>
          <cell r="E3580">
            <v>0</v>
          </cell>
          <cell r="F3580">
            <v>0</v>
          </cell>
        </row>
        <row r="3581">
          <cell r="B3581">
            <v>1003623</v>
          </cell>
          <cell r="C3581" t="str">
            <v>Corpo Caixa Sifon Pvc 250X230X75Mm N 08</v>
          </cell>
          <cell r="D3581" t="str">
            <v>UN</v>
          </cell>
          <cell r="E3581">
            <v>0</v>
          </cell>
          <cell r="F3581">
            <v>0</v>
          </cell>
        </row>
        <row r="3582">
          <cell r="B3582">
            <v>1003624</v>
          </cell>
          <cell r="C3582" t="str">
            <v>Caixa Sif Pvc Pg Qd/Gr Br 100X140X50</v>
          </cell>
          <cell r="D3582" t="str">
            <v>UN</v>
          </cell>
          <cell r="E3582">
            <v>0</v>
          </cell>
          <cell r="F3582">
            <v>0</v>
          </cell>
        </row>
        <row r="3583">
          <cell r="B3583">
            <v>1003625</v>
          </cell>
          <cell r="C3583" t="str">
            <v>Caixa Sif Pvc Pg Qd/Gr Br 150X170X75</v>
          </cell>
          <cell r="D3583" t="str">
            <v>UN</v>
          </cell>
          <cell r="E3583">
            <v>0</v>
          </cell>
          <cell r="F3583">
            <v>0</v>
          </cell>
        </row>
        <row r="3584">
          <cell r="B3584">
            <v>1003626</v>
          </cell>
          <cell r="C3584" t="str">
            <v>Mat. Bloq-Caixa Sif Grelha Quadr Pvc N61</v>
          </cell>
          <cell r="D3584" t="str">
            <v>UN</v>
          </cell>
          <cell r="E3584">
            <v>0</v>
          </cell>
          <cell r="F3584">
            <v>0</v>
          </cell>
        </row>
        <row r="3585">
          <cell r="B3585">
            <v>1003627</v>
          </cell>
          <cell r="C3585" t="str">
            <v>Mat. Bloq-Cx Sifo Grelha Quadr Pvc N62</v>
          </cell>
          <cell r="D3585" t="str">
            <v>UN</v>
          </cell>
          <cell r="E3585">
            <v>0</v>
          </cell>
          <cell r="F3585">
            <v>0</v>
          </cell>
        </row>
        <row r="3586">
          <cell r="B3586">
            <v>1003628</v>
          </cell>
          <cell r="C3586" t="str">
            <v>Mat. Bloq-Caixa Sifo Grel Red Pvc N6</v>
          </cell>
          <cell r="D3586" t="str">
            <v>UN</v>
          </cell>
          <cell r="E3586">
            <v>0</v>
          </cell>
          <cell r="F3586">
            <v>0</v>
          </cell>
        </row>
        <row r="3587">
          <cell r="B3587">
            <v>1003629</v>
          </cell>
          <cell r="C3587" t="str">
            <v>Mat. Bloq-Caixa Sifo Grel Red Pvc N66</v>
          </cell>
          <cell r="D3587" t="str">
            <v>UN</v>
          </cell>
          <cell r="E3587">
            <v>0</v>
          </cell>
          <cell r="F3587">
            <v>0</v>
          </cell>
        </row>
        <row r="3588">
          <cell r="B3588">
            <v>1003630</v>
          </cell>
          <cell r="C3588" t="str">
            <v>Mat. Bloq-Caixa Sifo Grelha Red Pvc N67</v>
          </cell>
          <cell r="D3588" t="str">
            <v>UN</v>
          </cell>
          <cell r="E3588">
            <v>0</v>
          </cell>
          <cell r="F3588">
            <v>0</v>
          </cell>
        </row>
        <row r="3589">
          <cell r="B3589">
            <v>1003631</v>
          </cell>
          <cell r="C3589" t="str">
            <v>Mat. Bloq-Caixa Sif Grel Red Pvcn7</v>
          </cell>
          <cell r="D3589" t="str">
            <v>UN</v>
          </cell>
          <cell r="E3589">
            <v>0</v>
          </cell>
          <cell r="F3589">
            <v>0</v>
          </cell>
        </row>
        <row r="3590">
          <cell r="B3590">
            <v>1003632</v>
          </cell>
          <cell r="C3590" t="str">
            <v>Caixa Susp</v>
          </cell>
          <cell r="D3590" t="str">
            <v>UN</v>
          </cell>
          <cell r="E3590">
            <v>0</v>
          </cell>
          <cell r="F3590">
            <v>0</v>
          </cell>
        </row>
        <row r="3591">
          <cell r="B3591">
            <v>1003633</v>
          </cell>
          <cell r="C3591" t="str">
            <v>Caixa Susp Am C/Engate E Peças Fix</v>
          </cell>
          <cell r="D3591" t="str">
            <v>UN</v>
          </cell>
          <cell r="E3591">
            <v>0</v>
          </cell>
          <cell r="F3591">
            <v>0</v>
          </cell>
        </row>
        <row r="3592">
          <cell r="B3592">
            <v>1003634</v>
          </cell>
          <cell r="C3592" t="str">
            <v>Caixa Susp Areia C/Engate E Peças Fix</v>
          </cell>
          <cell r="D3592" t="str">
            <v>UN</v>
          </cell>
          <cell r="E3592">
            <v>0</v>
          </cell>
          <cell r="F3592">
            <v>0</v>
          </cell>
        </row>
        <row r="3593">
          <cell r="B3593">
            <v>1003635</v>
          </cell>
          <cell r="C3593" t="str">
            <v>Caixa Susp Areia C/Peças Fix</v>
          </cell>
          <cell r="D3593" t="str">
            <v>UN</v>
          </cell>
          <cell r="E3593">
            <v>0</v>
          </cell>
          <cell r="F3593">
            <v>0</v>
          </cell>
        </row>
        <row r="3594">
          <cell r="B3594">
            <v>1003636</v>
          </cell>
          <cell r="C3594" t="str">
            <v>Caixa Susp Bege C/Engate E Peças Fix</v>
          </cell>
          <cell r="D3594" t="str">
            <v>UN</v>
          </cell>
          <cell r="E3594">
            <v>0</v>
          </cell>
          <cell r="F3594">
            <v>0</v>
          </cell>
        </row>
        <row r="3595">
          <cell r="B3595">
            <v>1003637</v>
          </cell>
          <cell r="C3595" t="str">
            <v>Caixa Susp Bege C/Peças Fix</v>
          </cell>
          <cell r="D3595" t="str">
            <v>UN</v>
          </cell>
          <cell r="E3595">
            <v>0</v>
          </cell>
          <cell r="F3595">
            <v>0</v>
          </cell>
        </row>
        <row r="3596">
          <cell r="B3596">
            <v>1003638</v>
          </cell>
          <cell r="C3596" t="str">
            <v>Caixa Susp Branco C/Engate E Peças Fix</v>
          </cell>
          <cell r="D3596" t="str">
            <v>UN</v>
          </cell>
          <cell r="E3596">
            <v>0</v>
          </cell>
          <cell r="F3596">
            <v>0</v>
          </cell>
        </row>
        <row r="3597">
          <cell r="B3597">
            <v>1003639</v>
          </cell>
          <cell r="C3597" t="str">
            <v>Caixa Susp Branco C/Peças Fix</v>
          </cell>
          <cell r="D3597" t="str">
            <v>UN</v>
          </cell>
          <cell r="E3597">
            <v>0</v>
          </cell>
          <cell r="F3597">
            <v>0</v>
          </cell>
        </row>
        <row r="3598">
          <cell r="B3598">
            <v>1003640</v>
          </cell>
          <cell r="C3598" t="str">
            <v>Caixa Susp C/Engate E Peças Fix</v>
          </cell>
          <cell r="D3598" t="str">
            <v>UN</v>
          </cell>
          <cell r="E3598">
            <v>0</v>
          </cell>
          <cell r="F3598">
            <v>0</v>
          </cell>
        </row>
        <row r="3599">
          <cell r="B3599">
            <v>1003641</v>
          </cell>
          <cell r="C3599" t="str">
            <v>Caixa Susp C/Peças Fix</v>
          </cell>
          <cell r="D3599" t="str">
            <v>UN</v>
          </cell>
          <cell r="E3599">
            <v>0</v>
          </cell>
          <cell r="F3599">
            <v>0</v>
          </cell>
        </row>
        <row r="3600">
          <cell r="B3600">
            <v>1003642</v>
          </cell>
          <cell r="C3600" t="str">
            <v>Caixa Susp Caram C/Engate E Peças Fix</v>
          </cell>
          <cell r="D3600" t="str">
            <v>UN</v>
          </cell>
          <cell r="E3600">
            <v>0</v>
          </cell>
          <cell r="F3600">
            <v>0</v>
          </cell>
        </row>
        <row r="3601">
          <cell r="B3601">
            <v>1003643</v>
          </cell>
          <cell r="C3601" t="str">
            <v>Caixa Susp Caram C/Peças Fix</v>
          </cell>
          <cell r="D3601" t="str">
            <v>UN</v>
          </cell>
          <cell r="E3601">
            <v>0</v>
          </cell>
          <cell r="F3601">
            <v>0</v>
          </cell>
        </row>
        <row r="3602">
          <cell r="B3602">
            <v>1003644</v>
          </cell>
          <cell r="C3602" t="str">
            <v>Caixa Susp Cinza C/Engate E Peças Fix</v>
          </cell>
          <cell r="D3602" t="str">
            <v>UN</v>
          </cell>
          <cell r="E3602">
            <v>0</v>
          </cell>
          <cell r="F3602">
            <v>0</v>
          </cell>
        </row>
        <row r="3603">
          <cell r="B3603">
            <v>1003645</v>
          </cell>
          <cell r="C3603" t="str">
            <v>Caixa Susp Cinza C/Peças Fix</v>
          </cell>
          <cell r="D3603" t="str">
            <v>UN</v>
          </cell>
          <cell r="E3603">
            <v>0</v>
          </cell>
          <cell r="F3603">
            <v>0</v>
          </cell>
        </row>
        <row r="3604">
          <cell r="B3604">
            <v>1003646</v>
          </cell>
          <cell r="C3604" t="str">
            <v>Caixa Susp Cinza Esc.C/Engate Peças Fix</v>
          </cell>
          <cell r="D3604" t="str">
            <v>UN</v>
          </cell>
          <cell r="E3604">
            <v>0</v>
          </cell>
          <cell r="F3604">
            <v>0</v>
          </cell>
        </row>
        <row r="3605">
          <cell r="B3605">
            <v>1003647</v>
          </cell>
          <cell r="C3605" t="str">
            <v>Caixa Susp Cinza Escuro C/Peças Fix</v>
          </cell>
          <cell r="D3605" t="str">
            <v>UN</v>
          </cell>
          <cell r="E3605">
            <v>0</v>
          </cell>
          <cell r="F3605">
            <v>0</v>
          </cell>
        </row>
        <row r="3606">
          <cell r="B3606">
            <v>1003648</v>
          </cell>
          <cell r="C3606" t="str">
            <v>Caixa Susp Cinza Pretoata C/Peças Fix</v>
          </cell>
          <cell r="D3606" t="str">
            <v>UN</v>
          </cell>
          <cell r="E3606">
            <v>0</v>
          </cell>
          <cell r="F3606">
            <v>0</v>
          </cell>
        </row>
        <row r="3607">
          <cell r="B3607">
            <v>1003649</v>
          </cell>
          <cell r="C3607" t="str">
            <v>Caixa Susp Creme C/Engate E Peças Fix</v>
          </cell>
          <cell r="D3607" t="str">
            <v>UN</v>
          </cell>
          <cell r="E3607">
            <v>0</v>
          </cell>
          <cell r="F3607">
            <v>0</v>
          </cell>
        </row>
        <row r="3608">
          <cell r="B3608">
            <v>1003650</v>
          </cell>
          <cell r="C3608" t="str">
            <v>Caixa Susp Creme C/Peças Fix</v>
          </cell>
          <cell r="D3608" t="str">
            <v>UN</v>
          </cell>
          <cell r="E3608">
            <v>0</v>
          </cell>
          <cell r="F3608">
            <v>0</v>
          </cell>
        </row>
        <row r="3609">
          <cell r="B3609">
            <v>1003651</v>
          </cell>
          <cell r="C3609" t="str">
            <v>Caixa Susp Rosé C/Engate E Peças Fix</v>
          </cell>
          <cell r="D3609" t="str">
            <v>UN</v>
          </cell>
          <cell r="E3609">
            <v>0</v>
          </cell>
          <cell r="F3609">
            <v>0</v>
          </cell>
        </row>
        <row r="3610">
          <cell r="B3610">
            <v>1003652</v>
          </cell>
          <cell r="C3610" t="str">
            <v>Caixa Susp Rosé C/Peças Fix</v>
          </cell>
          <cell r="D3610" t="str">
            <v>UN</v>
          </cell>
          <cell r="E3610">
            <v>0</v>
          </cell>
          <cell r="F3610">
            <v>0</v>
          </cell>
        </row>
        <row r="3611">
          <cell r="B3611">
            <v>1003653</v>
          </cell>
          <cell r="C3611" t="str">
            <v>Caixa Susp Verde Aqua C/Peças Fix</v>
          </cell>
          <cell r="D3611" t="str">
            <v>UN</v>
          </cell>
          <cell r="E3611">
            <v>0</v>
          </cell>
          <cell r="F3611">
            <v>0</v>
          </cell>
        </row>
        <row r="3612">
          <cell r="B3612">
            <v>1003654</v>
          </cell>
          <cell r="C3612" t="str">
            <v>Caixa Susp Verde C/Engate E Peças Fix</v>
          </cell>
          <cell r="D3612" t="str">
            <v>UN</v>
          </cell>
          <cell r="E3612">
            <v>0</v>
          </cell>
          <cell r="F3612">
            <v>0</v>
          </cell>
        </row>
        <row r="3613">
          <cell r="B3613">
            <v>1003655</v>
          </cell>
          <cell r="C3613" t="str">
            <v>Canaleta S47-Lafarge</v>
          </cell>
          <cell r="D3613" t="str">
            <v>M</v>
          </cell>
          <cell r="E3613">
            <v>0</v>
          </cell>
          <cell r="F3613">
            <v>0</v>
          </cell>
        </row>
        <row r="3614">
          <cell r="B3614">
            <v>1003656</v>
          </cell>
          <cell r="C3614" t="str">
            <v>Cantoneira De Reforço Lafarge</v>
          </cell>
          <cell r="D3614" t="str">
            <v>M</v>
          </cell>
          <cell r="E3614">
            <v>0</v>
          </cell>
          <cell r="F3614">
            <v>0</v>
          </cell>
        </row>
        <row r="3615">
          <cell r="B3615">
            <v>1003657</v>
          </cell>
          <cell r="C3615" t="str">
            <v>Cap Pvc C/Rosca 1 1/2</v>
          </cell>
          <cell r="D3615" t="str">
            <v>UN</v>
          </cell>
          <cell r="E3615">
            <v>0</v>
          </cell>
          <cell r="F3615">
            <v>0</v>
          </cell>
        </row>
        <row r="3616">
          <cell r="B3616">
            <v>1003658</v>
          </cell>
          <cell r="C3616" t="str">
            <v>Cap Pvc C/Rosca 1/2</v>
          </cell>
          <cell r="D3616" t="str">
            <v>UN</v>
          </cell>
          <cell r="E3616">
            <v>0</v>
          </cell>
          <cell r="F3616">
            <v>0</v>
          </cell>
        </row>
        <row r="3617">
          <cell r="B3617">
            <v>1003659</v>
          </cell>
          <cell r="C3617" t="str">
            <v>Cap Pvc Sold 110Mm</v>
          </cell>
          <cell r="D3617" t="str">
            <v>UN</v>
          </cell>
          <cell r="E3617">
            <v>0</v>
          </cell>
          <cell r="F3617">
            <v>0</v>
          </cell>
        </row>
        <row r="3618">
          <cell r="B3618">
            <v>1003660</v>
          </cell>
          <cell r="C3618" t="str">
            <v>Cap Pvc C/Rosca 1</v>
          </cell>
          <cell r="D3618" t="str">
            <v>UN</v>
          </cell>
          <cell r="E3618">
            <v>0</v>
          </cell>
          <cell r="F3618">
            <v>0</v>
          </cell>
        </row>
        <row r="3619">
          <cell r="B3619">
            <v>1003661</v>
          </cell>
          <cell r="C3619" t="str">
            <v>Cap Pvc Sold 20Mm</v>
          </cell>
          <cell r="D3619" t="str">
            <v>UN</v>
          </cell>
          <cell r="E3619">
            <v>0</v>
          </cell>
          <cell r="F3619">
            <v>0</v>
          </cell>
        </row>
        <row r="3620">
          <cell r="B3620">
            <v>1003662</v>
          </cell>
          <cell r="C3620" t="str">
            <v>Cap Pvc Sold 25Mm</v>
          </cell>
          <cell r="D3620" t="str">
            <v>UN</v>
          </cell>
          <cell r="E3620">
            <v>0</v>
          </cell>
          <cell r="F3620">
            <v>0</v>
          </cell>
        </row>
        <row r="3621">
          <cell r="B3621">
            <v>1003663</v>
          </cell>
          <cell r="C3621" t="str">
            <v>Cap Pvc C/Rosca 3/4</v>
          </cell>
          <cell r="D3621" t="str">
            <v>UN</v>
          </cell>
          <cell r="E3621">
            <v>0</v>
          </cell>
          <cell r="F3621">
            <v>0</v>
          </cell>
        </row>
        <row r="3622">
          <cell r="B3622">
            <v>1003664</v>
          </cell>
          <cell r="C3622" t="str">
            <v>Cap Pvc Sold 32Mm</v>
          </cell>
          <cell r="D3622" t="str">
            <v>UN</v>
          </cell>
          <cell r="E3622">
            <v>0</v>
          </cell>
          <cell r="F3622">
            <v>0</v>
          </cell>
        </row>
        <row r="3623">
          <cell r="B3623">
            <v>1003665</v>
          </cell>
          <cell r="C3623" t="str">
            <v>Cap Pvc Sold 40Mm</v>
          </cell>
          <cell r="D3623" t="str">
            <v>UN</v>
          </cell>
          <cell r="E3623">
            <v>0</v>
          </cell>
          <cell r="F3623">
            <v>0</v>
          </cell>
        </row>
        <row r="3624">
          <cell r="B3624">
            <v>1003666</v>
          </cell>
          <cell r="C3624" t="str">
            <v>Cap Pvc Sold 50Mm</v>
          </cell>
          <cell r="D3624" t="str">
            <v>UN</v>
          </cell>
          <cell r="E3624">
            <v>0</v>
          </cell>
          <cell r="F3624">
            <v>0</v>
          </cell>
        </row>
        <row r="3625">
          <cell r="B3625">
            <v>1003667</v>
          </cell>
          <cell r="C3625" t="str">
            <v>Cap Pvc Sold 60Mm</v>
          </cell>
          <cell r="D3625" t="str">
            <v>UN</v>
          </cell>
          <cell r="E3625">
            <v>0</v>
          </cell>
          <cell r="F3625">
            <v>0</v>
          </cell>
        </row>
        <row r="3626">
          <cell r="B3626">
            <v>1003668</v>
          </cell>
          <cell r="C3626" t="str">
            <v>Cap Pvc Sold 75Mm</v>
          </cell>
          <cell r="D3626" t="str">
            <v>UN</v>
          </cell>
          <cell r="E3626">
            <v>0</v>
          </cell>
          <cell r="F3626">
            <v>0</v>
          </cell>
        </row>
        <row r="3627">
          <cell r="B3627">
            <v>1003669</v>
          </cell>
          <cell r="C3627" t="str">
            <v>Cap Pvc Sold 85Mm</v>
          </cell>
          <cell r="D3627" t="str">
            <v>UN</v>
          </cell>
          <cell r="E3627">
            <v>0</v>
          </cell>
          <cell r="F3627">
            <v>0</v>
          </cell>
        </row>
        <row r="3628">
          <cell r="B3628">
            <v>1003670</v>
          </cell>
          <cell r="C3628" t="str">
            <v>Cap Pvc Esgoto 100Mm</v>
          </cell>
          <cell r="D3628" t="str">
            <v>UN</v>
          </cell>
          <cell r="E3628">
            <v>0</v>
          </cell>
          <cell r="F3628">
            <v>0</v>
          </cell>
        </row>
        <row r="3629">
          <cell r="B3629">
            <v>1003671</v>
          </cell>
          <cell r="C3629" t="str">
            <v>Cap Dn 100Mm (Jebi)</v>
          </cell>
          <cell r="D3629" t="str">
            <v>UN</v>
          </cell>
          <cell r="E3629">
            <v>0</v>
          </cell>
          <cell r="F3629">
            <v>0</v>
          </cell>
        </row>
        <row r="3630">
          <cell r="B3630">
            <v>1003672</v>
          </cell>
          <cell r="C3630" t="str">
            <v>Cap Pvc Esgoto 150Mm</v>
          </cell>
          <cell r="D3630" t="str">
            <v>UN</v>
          </cell>
          <cell r="E3630">
            <v>0</v>
          </cell>
          <cell r="F3630">
            <v>0</v>
          </cell>
        </row>
        <row r="3631">
          <cell r="B3631">
            <v>1003673</v>
          </cell>
          <cell r="C3631" t="str">
            <v>Mat. Bloq-Cap Dn 150Mm Série Norm</v>
          </cell>
          <cell r="D3631" t="str">
            <v>UN</v>
          </cell>
          <cell r="E3631">
            <v>0</v>
          </cell>
          <cell r="F3631">
            <v>0</v>
          </cell>
        </row>
        <row r="3632">
          <cell r="B3632">
            <v>1003674</v>
          </cell>
          <cell r="C3632" t="str">
            <v>Cap Pvc Esgoto 200Mm</v>
          </cell>
          <cell r="D3632" t="str">
            <v>UN</v>
          </cell>
          <cell r="E3632">
            <v>0</v>
          </cell>
          <cell r="F3632">
            <v>0</v>
          </cell>
        </row>
        <row r="3633">
          <cell r="B3633">
            <v>1003675</v>
          </cell>
          <cell r="C3633" t="str">
            <v>Cap Pvc Esgoto Secundario 40Mm</v>
          </cell>
          <cell r="D3633" t="str">
            <v>UN</v>
          </cell>
          <cell r="E3633">
            <v>0</v>
          </cell>
          <cell r="F3633">
            <v>0</v>
          </cell>
        </row>
        <row r="3634">
          <cell r="B3634">
            <v>1003676</v>
          </cell>
          <cell r="C3634" t="str">
            <v>Cap Dn 50Mm (Jebi)</v>
          </cell>
          <cell r="D3634" t="str">
            <v>UN</v>
          </cell>
          <cell r="E3634">
            <v>0</v>
          </cell>
          <cell r="F3634">
            <v>0</v>
          </cell>
        </row>
        <row r="3635">
          <cell r="B3635">
            <v>1003677</v>
          </cell>
          <cell r="C3635" t="str">
            <v>Cap Dn 50Mm Série Norm</v>
          </cell>
          <cell r="D3635" t="str">
            <v>UN</v>
          </cell>
          <cell r="E3635">
            <v>0</v>
          </cell>
          <cell r="F3635">
            <v>0</v>
          </cell>
        </row>
        <row r="3636">
          <cell r="B3636">
            <v>1003678</v>
          </cell>
          <cell r="C3636" t="str">
            <v>Cap Dn 75Mm (Jebi)</v>
          </cell>
          <cell r="D3636" t="str">
            <v>UN</v>
          </cell>
          <cell r="E3636">
            <v>0</v>
          </cell>
          <cell r="F3636">
            <v>0</v>
          </cell>
        </row>
        <row r="3637">
          <cell r="B3637">
            <v>1003679</v>
          </cell>
          <cell r="C3637" t="str">
            <v>Cap Pvc Esgoto 75Mm</v>
          </cell>
          <cell r="D3637" t="str">
            <v>UN</v>
          </cell>
          <cell r="E3637">
            <v>0</v>
          </cell>
          <cell r="F3637">
            <v>0</v>
          </cell>
        </row>
        <row r="3638">
          <cell r="B3638">
            <v>1003680</v>
          </cell>
          <cell r="C3638" t="str">
            <v>Cap Ppr 110Mm</v>
          </cell>
          <cell r="D3638" t="str">
            <v>UN</v>
          </cell>
          <cell r="E3638">
            <v>0</v>
          </cell>
          <cell r="F3638">
            <v>0</v>
          </cell>
        </row>
        <row r="3639">
          <cell r="B3639">
            <v>1003681</v>
          </cell>
          <cell r="C3639" t="str">
            <v>Cap Ppr 20Mm</v>
          </cell>
          <cell r="D3639" t="str">
            <v>UN</v>
          </cell>
          <cell r="E3639">
            <v>0</v>
          </cell>
          <cell r="F3639">
            <v>0</v>
          </cell>
        </row>
        <row r="3640">
          <cell r="B3640">
            <v>1003682</v>
          </cell>
          <cell r="C3640" t="str">
            <v>Cap Ppr 25Mm</v>
          </cell>
          <cell r="D3640" t="str">
            <v>UN</v>
          </cell>
          <cell r="E3640">
            <v>0</v>
          </cell>
          <cell r="F3640">
            <v>0</v>
          </cell>
        </row>
        <row r="3641">
          <cell r="B3641">
            <v>1003683</v>
          </cell>
          <cell r="C3641" t="str">
            <v>Cap Ppr 32Mm</v>
          </cell>
          <cell r="D3641" t="str">
            <v>UN</v>
          </cell>
          <cell r="E3641">
            <v>0</v>
          </cell>
          <cell r="F3641">
            <v>0</v>
          </cell>
        </row>
        <row r="3642">
          <cell r="B3642">
            <v>1003684</v>
          </cell>
          <cell r="C3642" t="str">
            <v>Cap Ppr 40Mm</v>
          </cell>
          <cell r="D3642" t="str">
            <v>UN</v>
          </cell>
          <cell r="E3642">
            <v>0</v>
          </cell>
          <cell r="F3642">
            <v>0</v>
          </cell>
        </row>
        <row r="3643">
          <cell r="B3643">
            <v>1003685</v>
          </cell>
          <cell r="C3643" t="str">
            <v>Cap Ppr 50Mm</v>
          </cell>
          <cell r="D3643" t="str">
            <v>UN</v>
          </cell>
          <cell r="E3643">
            <v>0</v>
          </cell>
          <cell r="F3643">
            <v>0</v>
          </cell>
        </row>
        <row r="3644">
          <cell r="B3644">
            <v>1003686</v>
          </cell>
          <cell r="C3644" t="str">
            <v>Cap Ppr 63Mm</v>
          </cell>
          <cell r="D3644" t="str">
            <v>UN</v>
          </cell>
          <cell r="E3644">
            <v>0</v>
          </cell>
          <cell r="F3644">
            <v>0</v>
          </cell>
        </row>
        <row r="3645">
          <cell r="B3645">
            <v>1003687</v>
          </cell>
          <cell r="C3645" t="str">
            <v>Cap Ppr 75Mm</v>
          </cell>
          <cell r="D3645" t="str">
            <v>UN</v>
          </cell>
          <cell r="E3645">
            <v>0</v>
          </cell>
          <cell r="F3645">
            <v>0</v>
          </cell>
        </row>
        <row r="3646">
          <cell r="B3646">
            <v>1003688</v>
          </cell>
          <cell r="C3646" t="str">
            <v>Cap Ppr 90Mm</v>
          </cell>
          <cell r="D3646" t="str">
            <v>UN</v>
          </cell>
          <cell r="E3646">
            <v>0</v>
          </cell>
          <cell r="F3646">
            <v>0</v>
          </cell>
        </row>
        <row r="3647">
          <cell r="B3647">
            <v>1003689</v>
          </cell>
          <cell r="C3647" t="str">
            <v>Mat. Bloq-Cap Pvc Dn 100Mm</v>
          </cell>
          <cell r="D3647" t="str">
            <v>UN</v>
          </cell>
          <cell r="E3647">
            <v>0</v>
          </cell>
          <cell r="F3647">
            <v>0</v>
          </cell>
        </row>
        <row r="3648">
          <cell r="B3648">
            <v>1003690</v>
          </cell>
          <cell r="C3648" t="str">
            <v>Mat. Bloq-Cap Pvc Dn 150Mm</v>
          </cell>
          <cell r="D3648" t="str">
            <v>UN</v>
          </cell>
          <cell r="E3648">
            <v>0</v>
          </cell>
          <cell r="F3648">
            <v>0</v>
          </cell>
        </row>
        <row r="3649">
          <cell r="B3649">
            <v>1003691</v>
          </cell>
          <cell r="C3649" t="str">
            <v>Mat. Bloq-Cap Pvc Dn 40Mm</v>
          </cell>
          <cell r="D3649" t="str">
            <v>UN</v>
          </cell>
          <cell r="E3649">
            <v>0</v>
          </cell>
          <cell r="F3649">
            <v>0</v>
          </cell>
        </row>
        <row r="3650">
          <cell r="B3650">
            <v>1003692</v>
          </cell>
          <cell r="C3650" t="str">
            <v>Cap Pvc Esgoto 50Mm</v>
          </cell>
          <cell r="D3650" t="str">
            <v>UN</v>
          </cell>
          <cell r="E3650">
            <v>0</v>
          </cell>
          <cell r="F3650">
            <v>0</v>
          </cell>
        </row>
        <row r="3651">
          <cell r="B3651">
            <v>1003693</v>
          </cell>
          <cell r="C3651" t="str">
            <v>Mat. Bloq-Cap Pvc Dn 75Mm</v>
          </cell>
          <cell r="D3651" t="str">
            <v>UN</v>
          </cell>
          <cell r="E3651">
            <v>0</v>
          </cell>
          <cell r="F3651">
            <v>0</v>
          </cell>
        </row>
        <row r="3652">
          <cell r="B3652">
            <v>1003694</v>
          </cell>
          <cell r="C3652" t="str">
            <v>Chapa Rubr 12,5Mm 1,2X2,4M</v>
          </cell>
          <cell r="D3652" t="str">
            <v>M2</v>
          </cell>
          <cell r="E3652">
            <v>0</v>
          </cell>
          <cell r="F3652">
            <v>0</v>
          </cell>
        </row>
        <row r="3653">
          <cell r="B3653">
            <v>1003695</v>
          </cell>
          <cell r="C3653" t="str">
            <v>Chapa Stbr 12,5Mm 0,6X2M</v>
          </cell>
          <cell r="D3653" t="str">
            <v>M2</v>
          </cell>
          <cell r="E3653">
            <v>0</v>
          </cell>
          <cell r="F3653">
            <v>0</v>
          </cell>
        </row>
        <row r="3654">
          <cell r="B3654">
            <v>1003696</v>
          </cell>
          <cell r="C3654" t="str">
            <v>Chapa Stbr 12,5Mm 1,2X2,4M</v>
          </cell>
          <cell r="D3654" t="str">
            <v>M2</v>
          </cell>
          <cell r="E3654">
            <v>0</v>
          </cell>
          <cell r="F3654">
            <v>0</v>
          </cell>
        </row>
        <row r="3655">
          <cell r="B3655">
            <v>1003697</v>
          </cell>
          <cell r="C3655" t="str">
            <v>Chuv C/Tubo Metal Barcel-00222706-Docol</v>
          </cell>
          <cell r="D3655" t="str">
            <v>UN</v>
          </cell>
          <cell r="E3655">
            <v>0</v>
          </cell>
          <cell r="F3655">
            <v>0</v>
          </cell>
        </row>
        <row r="3656">
          <cell r="B3656">
            <v>1003698</v>
          </cell>
          <cell r="C3656" t="str">
            <v>Chuveiro Ac/Cr Tradiciona-12120161-Docol</v>
          </cell>
          <cell r="D3656" t="str">
            <v>UN</v>
          </cell>
          <cell r="E3656">
            <v>0</v>
          </cell>
          <cell r="F3656">
            <v>0</v>
          </cell>
        </row>
        <row r="3657">
          <cell r="B3657">
            <v>1003699</v>
          </cell>
          <cell r="C3657" t="str">
            <v>Chuveiro Acet Tradiciona-12120510-Docol</v>
          </cell>
          <cell r="D3657" t="str">
            <v>UN</v>
          </cell>
          <cell r="E3657">
            <v>0</v>
          </cell>
          <cell r="F3657">
            <v>0</v>
          </cell>
        </row>
        <row r="3658">
          <cell r="B3658">
            <v>1003700</v>
          </cell>
          <cell r="C3658" t="str">
            <v>Chuveiro Br/Do Tradiciona-12120567-Docol</v>
          </cell>
          <cell r="D3658" t="str">
            <v>UN</v>
          </cell>
          <cell r="E3658">
            <v>0</v>
          </cell>
          <cell r="F3658">
            <v>0</v>
          </cell>
        </row>
        <row r="3659">
          <cell r="B3659">
            <v>1003701</v>
          </cell>
          <cell r="C3659" t="str">
            <v>Chuveiro Bron Tradiciona-12120515-Docol</v>
          </cell>
          <cell r="D3659" t="str">
            <v>UN</v>
          </cell>
          <cell r="E3659">
            <v>0</v>
          </cell>
          <cell r="F3659">
            <v>0</v>
          </cell>
        </row>
        <row r="3660">
          <cell r="B3660">
            <v>1003702</v>
          </cell>
          <cell r="C3660" t="str">
            <v>Chuveiro C/Tubo Metal 00306606-Docol</v>
          </cell>
          <cell r="D3660" t="str">
            <v>UN</v>
          </cell>
          <cell r="E3660">
            <v>0</v>
          </cell>
          <cell r="F3660">
            <v>0</v>
          </cell>
        </row>
        <row r="3661">
          <cell r="B3661">
            <v>1003703</v>
          </cell>
          <cell r="C3661" t="str">
            <v>Chuveiro C/Tubo Metal 00306610-Docol</v>
          </cell>
          <cell r="D3661" t="str">
            <v>UN</v>
          </cell>
          <cell r="E3661">
            <v>0</v>
          </cell>
          <cell r="F3661">
            <v>0</v>
          </cell>
        </row>
        <row r="3662">
          <cell r="B3662">
            <v>1003704</v>
          </cell>
          <cell r="C3662" t="str">
            <v>Chuveiro C/Tubo Metal 00356706-Docol</v>
          </cell>
          <cell r="D3662" t="str">
            <v>UN</v>
          </cell>
          <cell r="E3662">
            <v>0</v>
          </cell>
          <cell r="F3662">
            <v>0</v>
          </cell>
        </row>
        <row r="3663">
          <cell r="B3663">
            <v>1003705</v>
          </cell>
          <cell r="C3663" t="str">
            <v>Chuveiro C/Tubo Metal 00401306-Docol</v>
          </cell>
          <cell r="D3663" t="str">
            <v>UN</v>
          </cell>
          <cell r="E3663">
            <v>0</v>
          </cell>
          <cell r="F3663">
            <v>0</v>
          </cell>
        </row>
        <row r="3664">
          <cell r="B3664">
            <v>1003706</v>
          </cell>
          <cell r="C3664" t="str">
            <v>Chuveiro C/Tubo Metal 00402706-Docol</v>
          </cell>
          <cell r="D3664" t="str">
            <v>UN</v>
          </cell>
          <cell r="E3664">
            <v>0</v>
          </cell>
          <cell r="F3664">
            <v>0</v>
          </cell>
        </row>
        <row r="3665">
          <cell r="B3665">
            <v>1003707</v>
          </cell>
          <cell r="C3665" t="str">
            <v>Chuveiro C/Tubo Metal Bar-00356906-Docol</v>
          </cell>
          <cell r="D3665" t="str">
            <v>UN</v>
          </cell>
          <cell r="E3665">
            <v>0</v>
          </cell>
          <cell r="F3665">
            <v>0</v>
          </cell>
        </row>
        <row r="3666">
          <cell r="B3666">
            <v>1003708</v>
          </cell>
          <cell r="C3666" t="str">
            <v>Chuveiro C/Tubo Metal Bil-00185206-Docol</v>
          </cell>
          <cell r="D3666" t="str">
            <v>UN</v>
          </cell>
          <cell r="E3666">
            <v>0</v>
          </cell>
          <cell r="F3666">
            <v>0</v>
          </cell>
        </row>
        <row r="3667">
          <cell r="B3667">
            <v>1003709</v>
          </cell>
          <cell r="C3667" t="str">
            <v>Chuveiro C/Tubo Metal Bon-00232606-Docol</v>
          </cell>
          <cell r="D3667" t="str">
            <v>UN</v>
          </cell>
          <cell r="E3667">
            <v>0</v>
          </cell>
          <cell r="F3667">
            <v>0</v>
          </cell>
        </row>
        <row r="3668">
          <cell r="B3668">
            <v>1003710</v>
          </cell>
          <cell r="C3668" t="str">
            <v>Chuveiro C/Tubo Metal Bon-00356506-Docol</v>
          </cell>
          <cell r="D3668" t="str">
            <v>UN</v>
          </cell>
          <cell r="E3668">
            <v>0</v>
          </cell>
          <cell r="F3668">
            <v>0</v>
          </cell>
        </row>
        <row r="3669">
          <cell r="B3669">
            <v>1003711</v>
          </cell>
          <cell r="C3669" t="str">
            <v>Chuveiro C/Tubo Metal Clá-00118406-Docol</v>
          </cell>
          <cell r="D3669" t="str">
            <v>UN</v>
          </cell>
          <cell r="E3669">
            <v>0</v>
          </cell>
          <cell r="F3669">
            <v>0</v>
          </cell>
        </row>
        <row r="3670">
          <cell r="B3670">
            <v>1003712</v>
          </cell>
          <cell r="C3670" t="str">
            <v>Chuveiro C/Tubo Metal Syr-00182306-Docol</v>
          </cell>
          <cell r="D3670" t="str">
            <v>UN</v>
          </cell>
          <cell r="E3670">
            <v>0</v>
          </cell>
          <cell r="F3670">
            <v>0</v>
          </cell>
        </row>
        <row r="3671">
          <cell r="B3671">
            <v>1003713</v>
          </cell>
          <cell r="C3671" t="str">
            <v>Chuveiro C/Tubo Metal Syr-00182310-Docol</v>
          </cell>
          <cell r="D3671" t="str">
            <v>UN</v>
          </cell>
          <cell r="E3671">
            <v>0</v>
          </cell>
          <cell r="F3671">
            <v>0</v>
          </cell>
        </row>
        <row r="3672">
          <cell r="B3672">
            <v>1003714</v>
          </cell>
          <cell r="C3672" t="str">
            <v>Chuveiro Cr Tradiciona-12120106-Docol</v>
          </cell>
          <cell r="D3672" t="str">
            <v>UN</v>
          </cell>
          <cell r="E3672">
            <v>0</v>
          </cell>
          <cell r="F3672">
            <v>0</v>
          </cell>
        </row>
        <row r="3673">
          <cell r="B3673">
            <v>1003715</v>
          </cell>
          <cell r="C3673" t="str">
            <v>Chuveiro Cr Tradiciona-12120506-Docol</v>
          </cell>
          <cell r="D3673" t="str">
            <v>UN</v>
          </cell>
          <cell r="E3673">
            <v>0</v>
          </cell>
          <cell r="F3673">
            <v>0</v>
          </cell>
        </row>
        <row r="3674">
          <cell r="B3674">
            <v>1003716</v>
          </cell>
          <cell r="C3674" t="str">
            <v>Chuveiro Cr/Do Tradiciona-12120158-Docol</v>
          </cell>
          <cell r="D3674" t="str">
            <v>UN</v>
          </cell>
          <cell r="E3674">
            <v>0</v>
          </cell>
          <cell r="F3674">
            <v>0</v>
          </cell>
        </row>
        <row r="3675">
          <cell r="B3675">
            <v>1003717</v>
          </cell>
          <cell r="C3675" t="str">
            <v>Chuveiro Dour Tradiciona-12120525-Docol</v>
          </cell>
          <cell r="D3675" t="str">
            <v>UN</v>
          </cell>
          <cell r="E3675">
            <v>0</v>
          </cell>
          <cell r="F3675">
            <v>0</v>
          </cell>
        </row>
        <row r="3676">
          <cell r="B3676">
            <v>1003718</v>
          </cell>
          <cell r="C3676" t="str">
            <v>Chuveiro Fm/Do Tradiciona-12120569-Docol</v>
          </cell>
          <cell r="D3676" t="str">
            <v>UN</v>
          </cell>
          <cell r="E3676">
            <v>0</v>
          </cell>
          <cell r="F3676">
            <v>0</v>
          </cell>
        </row>
        <row r="3677">
          <cell r="B3677">
            <v>1003719</v>
          </cell>
          <cell r="C3677" t="str">
            <v>Chuveiro Mc/Do Tradiciona-12120593-Docol</v>
          </cell>
          <cell r="D3677" t="str">
            <v>UN</v>
          </cell>
          <cell r="E3677">
            <v>0</v>
          </cell>
          <cell r="F3677">
            <v>0</v>
          </cell>
        </row>
        <row r="3678">
          <cell r="B3678">
            <v>1003720</v>
          </cell>
          <cell r="C3678" t="str">
            <v>Chuveiro Plást 1/2" Branco</v>
          </cell>
          <cell r="D3678" t="str">
            <v>UN</v>
          </cell>
          <cell r="E3678">
            <v>0</v>
          </cell>
          <cell r="F3678">
            <v>0</v>
          </cell>
        </row>
        <row r="3679">
          <cell r="B3679">
            <v>1003721</v>
          </cell>
          <cell r="C3679" t="str">
            <v>Chuveiro Plást 1/2Pol Branco Comp 17.5Cm</v>
          </cell>
          <cell r="D3679" t="str">
            <v>UN</v>
          </cell>
          <cell r="E3679">
            <v>0</v>
          </cell>
          <cell r="F3679">
            <v>0</v>
          </cell>
        </row>
        <row r="3680">
          <cell r="B3680">
            <v>1003722</v>
          </cell>
          <cell r="C3680" t="str">
            <v>Cola P/Placa De Gesso Branca Saco C/20Kg</v>
          </cell>
          <cell r="D3680" t="str">
            <v>UN</v>
          </cell>
          <cell r="E3680">
            <v>0</v>
          </cell>
          <cell r="F3680">
            <v>0</v>
          </cell>
        </row>
        <row r="3681">
          <cell r="B3681">
            <v>1003723</v>
          </cell>
          <cell r="C3681" t="str">
            <v>Condutor Pvc Cir Calha Pluv Branco Dn100</v>
          </cell>
          <cell r="D3681" t="str">
            <v>UN</v>
          </cell>
          <cell r="E3681">
            <v>0</v>
          </cell>
          <cell r="F3681">
            <v>0</v>
          </cell>
        </row>
        <row r="3682">
          <cell r="B3682">
            <v>1003724</v>
          </cell>
          <cell r="C3682" t="str">
            <v>Caixa De Inspecao Pvc Esgoto Dn100</v>
          </cell>
          <cell r="D3682" t="str">
            <v>UN</v>
          </cell>
          <cell r="E3682">
            <v>0</v>
          </cell>
          <cell r="F3682">
            <v>0</v>
          </cell>
        </row>
        <row r="3683">
          <cell r="B3683">
            <v>1003725</v>
          </cell>
          <cell r="C3683" t="str">
            <v>Conj Porta Tampa/Tampa Pvc Dn 300Mm Br</v>
          </cell>
          <cell r="D3683" t="str">
            <v>UN</v>
          </cell>
          <cell r="E3683">
            <v>0</v>
          </cell>
          <cell r="F3683">
            <v>0</v>
          </cell>
        </row>
        <row r="3684">
          <cell r="B3684">
            <v>1003726</v>
          </cell>
          <cell r="C3684" t="str">
            <v>Conj Sifão Copo P/Válv De Pia 1X11/2 N1</v>
          </cell>
          <cell r="D3684" t="str">
            <v>UN</v>
          </cell>
          <cell r="E3684">
            <v>0</v>
          </cell>
          <cell r="F3684">
            <v>0</v>
          </cell>
        </row>
        <row r="3685">
          <cell r="B3685">
            <v>1003727</v>
          </cell>
          <cell r="C3685" t="str">
            <v>Conj Sifão Copo P/Válv De Pia 1X11/2 N2</v>
          </cell>
          <cell r="D3685" t="str">
            <v>UN</v>
          </cell>
          <cell r="E3685">
            <v>0</v>
          </cell>
          <cell r="F3685">
            <v>0</v>
          </cell>
        </row>
        <row r="3686">
          <cell r="B3686">
            <v>1003728</v>
          </cell>
          <cell r="C3686" t="str">
            <v>Conj Sifão Flex P/Válv De Pia 1X11/2 N10</v>
          </cell>
          <cell r="D3686" t="str">
            <v>UN</v>
          </cell>
          <cell r="E3686">
            <v>0</v>
          </cell>
          <cell r="F3686">
            <v>0</v>
          </cell>
        </row>
        <row r="3687">
          <cell r="B3687">
            <v>1003729</v>
          </cell>
          <cell r="C3687" t="str">
            <v>Conj Sifão Flex P/Válv De Pia 1X11/2 N11</v>
          </cell>
          <cell r="D3687" t="str">
            <v>UN</v>
          </cell>
          <cell r="E3687">
            <v>0</v>
          </cell>
          <cell r="F3687">
            <v>0</v>
          </cell>
        </row>
        <row r="3688">
          <cell r="B3688">
            <v>1003730</v>
          </cell>
          <cell r="C3688" t="str">
            <v>Conj Sifão Flex P/Válv De Pia 1X11/2 N12</v>
          </cell>
          <cell r="D3688" t="str">
            <v>UN</v>
          </cell>
          <cell r="E3688">
            <v>0</v>
          </cell>
          <cell r="F3688">
            <v>0</v>
          </cell>
        </row>
        <row r="3689">
          <cell r="B3689">
            <v>1003731</v>
          </cell>
          <cell r="C3689" t="str">
            <v>Caixa De Inspecao Pvc Esgoto Dn100</v>
          </cell>
          <cell r="D3689" t="str">
            <v>UN</v>
          </cell>
          <cell r="E3689">
            <v>0</v>
          </cell>
          <cell r="F3689">
            <v>0</v>
          </cell>
        </row>
        <row r="3690">
          <cell r="B3690">
            <v>1003732</v>
          </cell>
          <cell r="C3690" t="str">
            <v>Corpo Caixa De Sifão 100X100X50/40</v>
          </cell>
          <cell r="D3690" t="str">
            <v>UN</v>
          </cell>
          <cell r="E3690">
            <v>0</v>
          </cell>
          <cell r="F3690">
            <v>0</v>
          </cell>
        </row>
        <row r="3691">
          <cell r="B3691">
            <v>1003733</v>
          </cell>
          <cell r="C3691" t="str">
            <v>Corpo Caixa De Sifão 100X125X50/40</v>
          </cell>
          <cell r="D3691" t="str">
            <v>UN</v>
          </cell>
          <cell r="E3691">
            <v>0</v>
          </cell>
          <cell r="F3691">
            <v>0</v>
          </cell>
        </row>
        <row r="3692">
          <cell r="B3692">
            <v>1003734</v>
          </cell>
          <cell r="C3692" t="str">
            <v>Caixa Gordura Pvc .Dn100</v>
          </cell>
          <cell r="D3692" t="str">
            <v>UN</v>
          </cell>
          <cell r="E3692">
            <v>0</v>
          </cell>
          <cell r="F3692">
            <v>0</v>
          </cell>
        </row>
        <row r="3693">
          <cell r="B3693">
            <v>1003735</v>
          </cell>
          <cell r="C3693" t="str">
            <v>Mat. Bloq-Corp Cx Insp Pvc Dn300Mm Bran</v>
          </cell>
          <cell r="D3693" t="str">
            <v>UN</v>
          </cell>
          <cell r="E3693">
            <v>0</v>
          </cell>
          <cell r="F3693">
            <v>0</v>
          </cell>
        </row>
        <row r="3694">
          <cell r="B3694">
            <v>1003736</v>
          </cell>
          <cell r="C3694" t="str">
            <v>Mat. Bloq-Corpo Caixa Pvc Dn300Mm Br</v>
          </cell>
          <cell r="D3694" t="str">
            <v>UN</v>
          </cell>
          <cell r="E3694">
            <v>0</v>
          </cell>
          <cell r="F3694">
            <v>0</v>
          </cell>
        </row>
        <row r="3695">
          <cell r="B3695">
            <v>1003737</v>
          </cell>
          <cell r="C3695" t="str">
            <v>Mat. Bloq-Corp Cx Sif 100X100X50 Pvcbr91</v>
          </cell>
          <cell r="D3695" t="str">
            <v>UN</v>
          </cell>
          <cell r="E3695">
            <v>0</v>
          </cell>
          <cell r="F3695">
            <v>0</v>
          </cell>
        </row>
        <row r="3696">
          <cell r="B3696">
            <v>1003738</v>
          </cell>
          <cell r="C3696" t="str">
            <v>Corpo Caixa Sifon Pvc 100X150X50Mm N.04</v>
          </cell>
          <cell r="D3696" t="str">
            <v>UN</v>
          </cell>
          <cell r="E3696">
            <v>0</v>
          </cell>
          <cell r="F3696">
            <v>0</v>
          </cell>
        </row>
        <row r="3697">
          <cell r="B3697">
            <v>1003739</v>
          </cell>
          <cell r="C3697" t="str">
            <v>Mat. Bloq-Corpcx Sif 150X150X50 Pvc Br93</v>
          </cell>
          <cell r="D3697" t="str">
            <v>UN</v>
          </cell>
          <cell r="E3697">
            <v>0</v>
          </cell>
          <cell r="F3697">
            <v>0</v>
          </cell>
        </row>
        <row r="3698">
          <cell r="B3698">
            <v>1003740</v>
          </cell>
          <cell r="C3698" t="str">
            <v>Mat. Bloq-Corpcx Sif 150X185X75 Pvc Br99</v>
          </cell>
          <cell r="D3698" t="str">
            <v>UN</v>
          </cell>
          <cell r="E3698">
            <v>0</v>
          </cell>
          <cell r="F3698">
            <v>0</v>
          </cell>
        </row>
        <row r="3699">
          <cell r="B3699">
            <v>1003741</v>
          </cell>
          <cell r="C3699" t="str">
            <v>Corpo Caixa Sifon Pvc 250X172X50Mm N.07</v>
          </cell>
          <cell r="D3699" t="str">
            <v>UN</v>
          </cell>
          <cell r="E3699">
            <v>0</v>
          </cell>
          <cell r="F3699">
            <v>0</v>
          </cell>
        </row>
        <row r="3700">
          <cell r="B3700">
            <v>1003742</v>
          </cell>
          <cell r="C3700" t="str">
            <v>Corpo Caixa Sifon Pvc 250X230X75Mm N.08</v>
          </cell>
          <cell r="D3700" t="str">
            <v>UN</v>
          </cell>
          <cell r="E3700">
            <v>0</v>
          </cell>
          <cell r="F3700">
            <v>0</v>
          </cell>
        </row>
        <row r="3701">
          <cell r="B3701">
            <v>1003743</v>
          </cell>
          <cell r="C3701" t="str">
            <v>Mat. Bloq-Corpocaix Sif Pvc Dn100X100X50</v>
          </cell>
          <cell r="D3701" t="str">
            <v>UN</v>
          </cell>
          <cell r="E3701">
            <v>0</v>
          </cell>
          <cell r="F3701">
            <v>0</v>
          </cell>
        </row>
        <row r="3702">
          <cell r="B3702">
            <v>1003744</v>
          </cell>
          <cell r="C3702" t="str">
            <v>Mat. Bloq-Corcaixa Sif Pvc Dn150X150X50</v>
          </cell>
          <cell r="D3702" t="str">
            <v>UN</v>
          </cell>
          <cell r="E3702">
            <v>0</v>
          </cell>
          <cell r="F3702">
            <v>0</v>
          </cell>
        </row>
        <row r="3703">
          <cell r="B3703">
            <v>1003745</v>
          </cell>
          <cell r="C3703" t="str">
            <v>Mat. Bloq-Corp Cx Sif Pvc Dn150X185X75</v>
          </cell>
          <cell r="D3703" t="str">
            <v>UN</v>
          </cell>
          <cell r="E3703">
            <v>0</v>
          </cell>
          <cell r="F3703">
            <v>0</v>
          </cell>
        </row>
        <row r="3704">
          <cell r="B3704">
            <v>1003746</v>
          </cell>
          <cell r="C3704" t="str">
            <v>Corpo Ralo Pvc Articulado 100X40Mm</v>
          </cell>
          <cell r="D3704" t="str">
            <v>UN</v>
          </cell>
          <cell r="E3704">
            <v>0</v>
          </cell>
          <cell r="F3704">
            <v>0</v>
          </cell>
        </row>
        <row r="3705">
          <cell r="B3705">
            <v>1003748</v>
          </cell>
          <cell r="C3705" t="str">
            <v>Curva 180 Pvc P/ Eletr. Roscavel 1 1/2'</v>
          </cell>
          <cell r="D3705" t="str">
            <v>UN</v>
          </cell>
          <cell r="E3705">
            <v>0</v>
          </cell>
          <cell r="F3705">
            <v>0</v>
          </cell>
        </row>
        <row r="3706">
          <cell r="B3706">
            <v>1003749</v>
          </cell>
          <cell r="C3706" t="str">
            <v>Curva 180 Pvc P/ Eletr. Roscavel 1 1/4'</v>
          </cell>
          <cell r="D3706" t="str">
            <v>UN</v>
          </cell>
          <cell r="E3706">
            <v>0</v>
          </cell>
          <cell r="F3706">
            <v>0</v>
          </cell>
        </row>
        <row r="3707">
          <cell r="B3707">
            <v>1003750</v>
          </cell>
          <cell r="C3707" t="str">
            <v>Curva 180 Pvc P/ Eletr. Roscavel 1'</v>
          </cell>
          <cell r="D3707" t="str">
            <v>UN</v>
          </cell>
          <cell r="E3707">
            <v>0</v>
          </cell>
          <cell r="F3707">
            <v>0</v>
          </cell>
        </row>
        <row r="3708">
          <cell r="B3708">
            <v>1003751</v>
          </cell>
          <cell r="C3708" t="str">
            <v>Curva 180 Pvc P/ Eletr. Roscavel 2'</v>
          </cell>
          <cell r="D3708" t="str">
            <v>UN</v>
          </cell>
          <cell r="E3708">
            <v>0</v>
          </cell>
          <cell r="F3708">
            <v>0</v>
          </cell>
        </row>
        <row r="3709">
          <cell r="B3709">
            <v>1003752</v>
          </cell>
          <cell r="C3709" t="str">
            <v>Curva 180 Pvc P/ Eletr. Roscavel 3/4'</v>
          </cell>
          <cell r="D3709" t="str">
            <v>UN</v>
          </cell>
          <cell r="E3709">
            <v>0</v>
          </cell>
          <cell r="F3709">
            <v>0</v>
          </cell>
        </row>
        <row r="3710">
          <cell r="B3710">
            <v>1003753</v>
          </cell>
          <cell r="C3710" t="str">
            <v>Curva 45 Pvc Marrom 110Mm</v>
          </cell>
          <cell r="D3710" t="str">
            <v>UN</v>
          </cell>
          <cell r="E3710">
            <v>0</v>
          </cell>
          <cell r="F3710">
            <v>0</v>
          </cell>
        </row>
        <row r="3711">
          <cell r="B3711">
            <v>1003754</v>
          </cell>
          <cell r="C3711" t="str">
            <v>Curva 45 Pvc Marrom 20Mm</v>
          </cell>
          <cell r="D3711" t="str">
            <v>UN</v>
          </cell>
          <cell r="E3711">
            <v>0</v>
          </cell>
          <cell r="F3711">
            <v>0</v>
          </cell>
        </row>
        <row r="3712">
          <cell r="B3712">
            <v>1003755</v>
          </cell>
          <cell r="C3712" t="str">
            <v>Curva 45 Pvc Marrom 25Mm</v>
          </cell>
          <cell r="D3712" t="str">
            <v>UN</v>
          </cell>
          <cell r="E3712">
            <v>0</v>
          </cell>
          <cell r="F3712">
            <v>0</v>
          </cell>
        </row>
        <row r="3713">
          <cell r="B3713">
            <v>1003756</v>
          </cell>
          <cell r="C3713" t="str">
            <v>Curva 45 Pvc Marrom 32Mm</v>
          </cell>
          <cell r="D3713" t="str">
            <v>UN</v>
          </cell>
          <cell r="E3713">
            <v>0</v>
          </cell>
          <cell r="F3713">
            <v>0</v>
          </cell>
        </row>
        <row r="3714">
          <cell r="B3714">
            <v>1003757</v>
          </cell>
          <cell r="C3714" t="str">
            <v>Curva 45 Pvc Marrom 40Mm</v>
          </cell>
          <cell r="D3714" t="str">
            <v>UN</v>
          </cell>
          <cell r="E3714">
            <v>0</v>
          </cell>
          <cell r="F3714">
            <v>0</v>
          </cell>
        </row>
        <row r="3715">
          <cell r="B3715">
            <v>1003758</v>
          </cell>
          <cell r="C3715" t="str">
            <v>Curva 45 Pvc Marrom 50Mm</v>
          </cell>
          <cell r="D3715" t="str">
            <v>UN</v>
          </cell>
          <cell r="E3715">
            <v>0</v>
          </cell>
          <cell r="F3715">
            <v>0</v>
          </cell>
        </row>
        <row r="3716">
          <cell r="B3716">
            <v>1003759</v>
          </cell>
          <cell r="C3716" t="str">
            <v>Curva 45 Pvc Marrom 60Mm</v>
          </cell>
          <cell r="D3716" t="str">
            <v>UN</v>
          </cell>
          <cell r="E3716">
            <v>0</v>
          </cell>
          <cell r="F3716">
            <v>0</v>
          </cell>
        </row>
        <row r="3717">
          <cell r="B3717">
            <v>1003760</v>
          </cell>
          <cell r="C3717" t="str">
            <v>Curva 45 Pvc Marrom 75Mm</v>
          </cell>
          <cell r="D3717" t="str">
            <v>UN</v>
          </cell>
          <cell r="E3717">
            <v>0</v>
          </cell>
          <cell r="F3717">
            <v>0</v>
          </cell>
        </row>
        <row r="3718">
          <cell r="B3718">
            <v>1003761</v>
          </cell>
          <cell r="C3718" t="str">
            <v>Curva 45 Pvc Marrom 85Mm</v>
          </cell>
          <cell r="D3718" t="str">
            <v>UN</v>
          </cell>
          <cell r="E3718">
            <v>0</v>
          </cell>
          <cell r="F3718">
            <v>0</v>
          </cell>
        </row>
        <row r="3719">
          <cell r="B3719">
            <v>1003762</v>
          </cell>
          <cell r="C3719" t="str">
            <v>Curva 45 Longa Pvc Esgoto 100Mm</v>
          </cell>
          <cell r="D3719" t="str">
            <v>UN</v>
          </cell>
          <cell r="E3719">
            <v>0</v>
          </cell>
          <cell r="F3719">
            <v>0</v>
          </cell>
        </row>
        <row r="3720">
          <cell r="B3720">
            <v>1003763</v>
          </cell>
          <cell r="C3720" t="str">
            <v>Curva 45 Longa Pvc Esgoto 100Mm</v>
          </cell>
          <cell r="D3720" t="str">
            <v>UN</v>
          </cell>
          <cell r="E3720">
            <v>0</v>
          </cell>
          <cell r="F3720">
            <v>0</v>
          </cell>
        </row>
        <row r="3721">
          <cell r="B3721">
            <v>1003764</v>
          </cell>
          <cell r="C3721" t="str">
            <v>Mat. Bloq-Curva 45 Pvc Dn40 Sold Lon Sn</v>
          </cell>
          <cell r="D3721" t="str">
            <v>UN</v>
          </cell>
          <cell r="E3721">
            <v>0</v>
          </cell>
          <cell r="F3721">
            <v>0</v>
          </cell>
        </row>
        <row r="3722">
          <cell r="B3722">
            <v>1003765</v>
          </cell>
          <cell r="C3722" t="str">
            <v>Curva 45 Longa Pvc Esgoto 50Mm</v>
          </cell>
          <cell r="D3722" t="str">
            <v>UN</v>
          </cell>
          <cell r="E3722">
            <v>0</v>
          </cell>
          <cell r="F3722">
            <v>0</v>
          </cell>
        </row>
        <row r="3723">
          <cell r="B3723">
            <v>1003766</v>
          </cell>
          <cell r="C3723" t="str">
            <v>Curva 45 Longa Pvc Esgoto 75Mm</v>
          </cell>
          <cell r="D3723" t="str">
            <v>UN</v>
          </cell>
          <cell r="E3723">
            <v>0</v>
          </cell>
          <cell r="F3723">
            <v>0</v>
          </cell>
        </row>
        <row r="3724">
          <cell r="B3724">
            <v>1003767</v>
          </cell>
          <cell r="C3724" t="str">
            <v>Curva 90Gr Eletromanco 1/2"</v>
          </cell>
          <cell r="D3724" t="str">
            <v>UN</v>
          </cell>
          <cell r="E3724">
            <v>0</v>
          </cell>
          <cell r="F3724">
            <v>0</v>
          </cell>
        </row>
        <row r="3725">
          <cell r="B3725">
            <v>1003768</v>
          </cell>
          <cell r="C3725" t="str">
            <v>Curva 90Gr Eletromanco 3/4"</v>
          </cell>
          <cell r="D3725" t="str">
            <v>UN</v>
          </cell>
          <cell r="E3725">
            <v>0</v>
          </cell>
          <cell r="F3725">
            <v>0</v>
          </cell>
        </row>
        <row r="3726">
          <cell r="B3726">
            <v>1003769</v>
          </cell>
          <cell r="C3726" t="str">
            <v>Curva 90 Ppr 20Mm</v>
          </cell>
          <cell r="D3726" t="str">
            <v>UN</v>
          </cell>
          <cell r="E3726">
            <v>0</v>
          </cell>
          <cell r="F3726">
            <v>0</v>
          </cell>
        </row>
        <row r="3727">
          <cell r="B3727">
            <v>1003770</v>
          </cell>
          <cell r="C3727" t="str">
            <v>Curva 90 Ppr 25Mm</v>
          </cell>
          <cell r="D3727" t="str">
            <v>UN</v>
          </cell>
          <cell r="E3727">
            <v>0</v>
          </cell>
          <cell r="F3727">
            <v>0</v>
          </cell>
        </row>
        <row r="3728">
          <cell r="B3728">
            <v>1003771</v>
          </cell>
          <cell r="C3728" t="str">
            <v>Curva 90 Ppr 32Mm</v>
          </cell>
          <cell r="D3728" t="str">
            <v>UN</v>
          </cell>
          <cell r="E3728">
            <v>0</v>
          </cell>
          <cell r="F3728">
            <v>0</v>
          </cell>
        </row>
        <row r="3729">
          <cell r="B3729">
            <v>1003772</v>
          </cell>
          <cell r="C3729" t="str">
            <v>Curva 90 Pvc C/Rosca 1 1/2</v>
          </cell>
          <cell r="D3729" t="str">
            <v>UN</v>
          </cell>
          <cell r="E3729">
            <v>0</v>
          </cell>
          <cell r="F3729">
            <v>0</v>
          </cell>
        </row>
        <row r="3730">
          <cell r="B3730">
            <v>1003773</v>
          </cell>
          <cell r="C3730" t="str">
            <v>Mat. Bloq-Curva 90 Pvc 1 1/2Pol Rosc Lon</v>
          </cell>
          <cell r="D3730" t="str">
            <v>UN</v>
          </cell>
          <cell r="E3730">
            <v>0</v>
          </cell>
          <cell r="F3730">
            <v>0</v>
          </cell>
        </row>
        <row r="3731">
          <cell r="B3731">
            <v>1003774</v>
          </cell>
          <cell r="C3731" t="str">
            <v>Curva 90 Pvc C/Rosca 1 1/4</v>
          </cell>
          <cell r="D3731" t="str">
            <v>UN</v>
          </cell>
          <cell r="E3731">
            <v>0</v>
          </cell>
          <cell r="F3731">
            <v>0</v>
          </cell>
        </row>
        <row r="3732">
          <cell r="B3732">
            <v>1003775</v>
          </cell>
          <cell r="C3732" t="str">
            <v>Mat. Bloq-Curva 90 Pvc 1 1/4Pol Rosc Lon</v>
          </cell>
          <cell r="D3732" t="str">
            <v>UN</v>
          </cell>
          <cell r="E3732">
            <v>0</v>
          </cell>
          <cell r="F3732">
            <v>0</v>
          </cell>
        </row>
        <row r="3733">
          <cell r="B3733">
            <v>1003776</v>
          </cell>
          <cell r="C3733" t="str">
            <v>Curva 90 Pvc Eletr Pesado 1 1/4</v>
          </cell>
          <cell r="D3733" t="str">
            <v>UN</v>
          </cell>
          <cell r="E3733">
            <v>0</v>
          </cell>
          <cell r="F3733">
            <v>0</v>
          </cell>
        </row>
        <row r="3734">
          <cell r="B3734">
            <v>1003777</v>
          </cell>
          <cell r="C3734" t="str">
            <v>Curva 90 Pvc C/Rosca 1/2</v>
          </cell>
          <cell r="D3734" t="str">
            <v>UN</v>
          </cell>
          <cell r="E3734">
            <v>0</v>
          </cell>
          <cell r="F3734">
            <v>0</v>
          </cell>
        </row>
        <row r="3735">
          <cell r="B3735">
            <v>1003778</v>
          </cell>
          <cell r="C3735" t="str">
            <v>Mat. Bloq-Curva 90Gr Pvc 1/2Pol Ros C</v>
          </cell>
          <cell r="D3735" t="str">
            <v>UN</v>
          </cell>
          <cell r="E3735">
            <v>0</v>
          </cell>
          <cell r="F3735">
            <v>0</v>
          </cell>
        </row>
        <row r="3736">
          <cell r="B3736">
            <v>1003779</v>
          </cell>
          <cell r="C3736" t="str">
            <v>Mat. Bloq-Curva 90 Pvc 1/2Pol Rosc Longa</v>
          </cell>
          <cell r="D3736" t="str">
            <v>UN</v>
          </cell>
          <cell r="E3736">
            <v>0</v>
          </cell>
          <cell r="F3736">
            <v>0</v>
          </cell>
        </row>
        <row r="3737">
          <cell r="B3737">
            <v>1003780</v>
          </cell>
          <cell r="C3737" t="str">
            <v>Curva 90 Pvc Sold 110Mm</v>
          </cell>
          <cell r="D3737" t="str">
            <v>UN</v>
          </cell>
          <cell r="E3737">
            <v>0</v>
          </cell>
          <cell r="F3737">
            <v>0</v>
          </cell>
        </row>
        <row r="3738">
          <cell r="B3738">
            <v>1003781</v>
          </cell>
          <cell r="C3738" t="str">
            <v>Curva 90 Pvc 1Pol Roscavel</v>
          </cell>
          <cell r="D3738" t="str">
            <v>UN</v>
          </cell>
          <cell r="E3738">
            <v>0</v>
          </cell>
          <cell r="F3738">
            <v>0</v>
          </cell>
        </row>
        <row r="3739">
          <cell r="B3739">
            <v>1003782</v>
          </cell>
          <cell r="C3739" t="str">
            <v>Curva 90 Pvc 1Pol Roscavel Curta</v>
          </cell>
          <cell r="D3739" t="str">
            <v>UN</v>
          </cell>
          <cell r="E3739">
            <v>0</v>
          </cell>
          <cell r="F3739">
            <v>0</v>
          </cell>
        </row>
        <row r="3740">
          <cell r="B3740">
            <v>1003783</v>
          </cell>
          <cell r="C3740" t="str">
            <v>Curva 90 Pvc 1Pol Roscavel Longa</v>
          </cell>
          <cell r="D3740" t="str">
            <v>UN</v>
          </cell>
          <cell r="E3740">
            <v>0</v>
          </cell>
          <cell r="F3740">
            <v>0</v>
          </cell>
        </row>
        <row r="3741">
          <cell r="B3741">
            <v>1003784</v>
          </cell>
          <cell r="C3741" t="str">
            <v>Curva 90 Pvc Curta Eletr Roscavel 1</v>
          </cell>
          <cell r="D3741" t="str">
            <v>UN</v>
          </cell>
          <cell r="E3741">
            <v>0</v>
          </cell>
          <cell r="F3741">
            <v>0</v>
          </cell>
        </row>
        <row r="3742">
          <cell r="B3742">
            <v>1003785</v>
          </cell>
          <cell r="C3742" t="str">
            <v>Curva 90 Pvc C/Rosca 2 1/2</v>
          </cell>
          <cell r="D3742" t="str">
            <v>UN</v>
          </cell>
          <cell r="E3742">
            <v>0</v>
          </cell>
          <cell r="F3742">
            <v>0</v>
          </cell>
        </row>
        <row r="3743">
          <cell r="B3743">
            <v>1003786</v>
          </cell>
          <cell r="C3743" t="str">
            <v>Curva 90 Pvc 20Mm Pvc Soldavel</v>
          </cell>
          <cell r="D3743" t="str">
            <v>UN</v>
          </cell>
          <cell r="E3743">
            <v>0</v>
          </cell>
          <cell r="F3743">
            <v>0</v>
          </cell>
        </row>
        <row r="3744">
          <cell r="B3744">
            <v>1003787</v>
          </cell>
          <cell r="C3744" t="str">
            <v>Curva 90 Pvc 20Mm Pvc Soldavel Curta</v>
          </cell>
          <cell r="D3744" t="str">
            <v>UN</v>
          </cell>
          <cell r="E3744">
            <v>0</v>
          </cell>
          <cell r="F3744">
            <v>0</v>
          </cell>
        </row>
        <row r="3745">
          <cell r="B3745">
            <v>1003788</v>
          </cell>
          <cell r="C3745" t="str">
            <v>Curva 90 Pvc 20Mm Pvc Soldavel Longa</v>
          </cell>
          <cell r="D3745" t="str">
            <v>UN</v>
          </cell>
          <cell r="E3745">
            <v>0</v>
          </cell>
          <cell r="F3745">
            <v>0</v>
          </cell>
        </row>
        <row r="3746">
          <cell r="B3746">
            <v>1003789</v>
          </cell>
          <cell r="C3746" t="str">
            <v>Curva 90 Pvc 25Mm Pvc Soldavel</v>
          </cell>
          <cell r="D3746" t="str">
            <v>UN</v>
          </cell>
          <cell r="E3746">
            <v>0</v>
          </cell>
          <cell r="F3746">
            <v>0</v>
          </cell>
        </row>
        <row r="3747">
          <cell r="B3747">
            <v>1003790</v>
          </cell>
          <cell r="C3747" t="str">
            <v>Curva 90 Pvc 25Mm Pvc Soldavel Curta</v>
          </cell>
          <cell r="D3747" t="str">
            <v>UN</v>
          </cell>
          <cell r="E3747">
            <v>0</v>
          </cell>
          <cell r="F3747">
            <v>0</v>
          </cell>
        </row>
        <row r="3748">
          <cell r="B3748">
            <v>1003791</v>
          </cell>
          <cell r="C3748" t="str">
            <v>Curva 90 Pvc 25Mm Pvc Soldavel Longa</v>
          </cell>
          <cell r="D3748" t="str">
            <v>UN</v>
          </cell>
          <cell r="E3748">
            <v>0</v>
          </cell>
          <cell r="F3748">
            <v>0</v>
          </cell>
        </row>
        <row r="3749">
          <cell r="B3749">
            <v>1003792</v>
          </cell>
          <cell r="C3749" t="str">
            <v>Curva 90 Pvc C/Rosca 2</v>
          </cell>
          <cell r="D3749" t="str">
            <v>UN</v>
          </cell>
          <cell r="E3749">
            <v>0</v>
          </cell>
          <cell r="F3749">
            <v>0</v>
          </cell>
        </row>
        <row r="3750">
          <cell r="B3750">
            <v>1003793</v>
          </cell>
          <cell r="C3750" t="str">
            <v>Curva 90 Pvc C/Rosca 3/4</v>
          </cell>
          <cell r="D3750" t="str">
            <v>UN</v>
          </cell>
          <cell r="E3750">
            <v>0</v>
          </cell>
          <cell r="F3750">
            <v>0</v>
          </cell>
        </row>
        <row r="3751">
          <cell r="B3751">
            <v>1003794</v>
          </cell>
          <cell r="C3751" t="str">
            <v>Mat. Bloq-Curva 90 Pvc 3/4 Rosc Curta</v>
          </cell>
          <cell r="D3751" t="str">
            <v>UN</v>
          </cell>
          <cell r="E3751">
            <v>0</v>
          </cell>
          <cell r="F3751">
            <v>0</v>
          </cell>
        </row>
        <row r="3752">
          <cell r="B3752">
            <v>1003795</v>
          </cell>
          <cell r="C3752" t="str">
            <v>Mat. Bloq-Curva 90 Pvc 3/4Pol Rosc Longa</v>
          </cell>
          <cell r="D3752" t="str">
            <v>UN</v>
          </cell>
          <cell r="E3752">
            <v>0</v>
          </cell>
          <cell r="F3752">
            <v>0</v>
          </cell>
        </row>
        <row r="3753">
          <cell r="B3753">
            <v>1003796</v>
          </cell>
          <cell r="C3753" t="str">
            <v>Curva 90 Pvc 32Mm Soldavel</v>
          </cell>
          <cell r="D3753" t="str">
            <v>UN</v>
          </cell>
          <cell r="E3753">
            <v>0</v>
          </cell>
          <cell r="F3753">
            <v>0</v>
          </cell>
        </row>
        <row r="3754">
          <cell r="B3754">
            <v>1003797</v>
          </cell>
          <cell r="C3754" t="str">
            <v>Curva 90 Pvc 32Mm Soldavel Curta</v>
          </cell>
          <cell r="D3754" t="str">
            <v>UN</v>
          </cell>
          <cell r="E3754">
            <v>0</v>
          </cell>
          <cell r="F3754">
            <v>0</v>
          </cell>
        </row>
        <row r="3755">
          <cell r="B3755">
            <v>1003798</v>
          </cell>
          <cell r="C3755" t="str">
            <v>Curva 90 Pvc 32Mm Soldavel Longa</v>
          </cell>
          <cell r="D3755" t="str">
            <v>UN</v>
          </cell>
          <cell r="E3755">
            <v>0</v>
          </cell>
          <cell r="F3755">
            <v>0</v>
          </cell>
        </row>
        <row r="3756">
          <cell r="B3756">
            <v>1003799</v>
          </cell>
          <cell r="C3756" t="str">
            <v>Curva 90 Pvc C/Rosca 3</v>
          </cell>
          <cell r="D3756" t="str">
            <v>UN</v>
          </cell>
          <cell r="E3756">
            <v>0</v>
          </cell>
          <cell r="F3756">
            <v>0</v>
          </cell>
        </row>
        <row r="3757">
          <cell r="B3757">
            <v>1003800</v>
          </cell>
          <cell r="C3757" t="str">
            <v>Curva 90Gr Pvc 40Mm Soldavel</v>
          </cell>
          <cell r="D3757" t="str">
            <v>UN</v>
          </cell>
          <cell r="E3757">
            <v>0</v>
          </cell>
          <cell r="F3757">
            <v>0</v>
          </cell>
        </row>
        <row r="3758">
          <cell r="B3758">
            <v>1003801</v>
          </cell>
          <cell r="C3758" t="str">
            <v>Curva 90 Pvc C/Rosca 4</v>
          </cell>
          <cell r="D3758" t="str">
            <v>UN</v>
          </cell>
          <cell r="E3758">
            <v>0</v>
          </cell>
          <cell r="F3758">
            <v>0</v>
          </cell>
        </row>
        <row r="3759">
          <cell r="B3759">
            <v>1003802</v>
          </cell>
          <cell r="C3759" t="str">
            <v>Curva 90 Pvc 50Mm Soldavel</v>
          </cell>
          <cell r="D3759" t="str">
            <v>UN</v>
          </cell>
          <cell r="E3759">
            <v>0</v>
          </cell>
          <cell r="F3759">
            <v>0</v>
          </cell>
        </row>
        <row r="3760">
          <cell r="B3760">
            <v>1003803</v>
          </cell>
          <cell r="C3760" t="str">
            <v>Curva 90 Pvc 60Mm Soldavel</v>
          </cell>
          <cell r="D3760" t="str">
            <v>UN</v>
          </cell>
          <cell r="E3760">
            <v>0</v>
          </cell>
          <cell r="F3760">
            <v>0</v>
          </cell>
        </row>
        <row r="3761">
          <cell r="B3761">
            <v>1003804</v>
          </cell>
          <cell r="C3761" t="str">
            <v>Curva 90 Pvc 75Mm Soldavel</v>
          </cell>
          <cell r="D3761" t="str">
            <v>UN</v>
          </cell>
          <cell r="E3761">
            <v>0</v>
          </cell>
          <cell r="F3761">
            <v>0</v>
          </cell>
        </row>
        <row r="3762">
          <cell r="B3762">
            <v>1003805</v>
          </cell>
          <cell r="C3762" t="str">
            <v>Curva 90 Pvc 85Mm Soldavel</v>
          </cell>
          <cell r="D3762" t="str">
            <v>UN</v>
          </cell>
          <cell r="E3762">
            <v>0</v>
          </cell>
          <cell r="F3762">
            <v>0</v>
          </cell>
        </row>
        <row r="3763">
          <cell r="B3763">
            <v>1003806</v>
          </cell>
          <cell r="C3763" t="str">
            <v>Curva 90 Curta Pvc Esgoto 100Mm</v>
          </cell>
          <cell r="D3763" t="str">
            <v>UN</v>
          </cell>
          <cell r="E3763">
            <v>0</v>
          </cell>
          <cell r="F3763">
            <v>0</v>
          </cell>
        </row>
        <row r="3764">
          <cell r="B3764">
            <v>1003807</v>
          </cell>
          <cell r="C3764" t="str">
            <v>Curva 90 Longa Pvc Esgoto 100Mm</v>
          </cell>
          <cell r="D3764" t="str">
            <v>UN</v>
          </cell>
          <cell r="E3764">
            <v>0</v>
          </cell>
          <cell r="F3764">
            <v>0</v>
          </cell>
        </row>
        <row r="3765">
          <cell r="B3765">
            <v>1003808</v>
          </cell>
          <cell r="C3765" t="str">
            <v>Mat. Bloq-Curva 90 Pvc Dn125 Sold Longa</v>
          </cell>
          <cell r="D3765" t="str">
            <v>UN</v>
          </cell>
          <cell r="E3765">
            <v>0</v>
          </cell>
          <cell r="F3765">
            <v>0</v>
          </cell>
        </row>
        <row r="3766">
          <cell r="B3766">
            <v>1003809</v>
          </cell>
          <cell r="C3766" t="str">
            <v>Curva 90 Curta Pvc Esg Secundario 40Mm</v>
          </cell>
          <cell r="D3766" t="str">
            <v>UN</v>
          </cell>
          <cell r="E3766">
            <v>0</v>
          </cell>
          <cell r="F3766">
            <v>0</v>
          </cell>
        </row>
        <row r="3767">
          <cell r="B3767">
            <v>1003810</v>
          </cell>
          <cell r="C3767" t="str">
            <v>Curva 90 Longa Pvc Esg Secundario 40Mm</v>
          </cell>
          <cell r="D3767" t="str">
            <v>UN</v>
          </cell>
          <cell r="E3767">
            <v>0</v>
          </cell>
          <cell r="F3767">
            <v>0</v>
          </cell>
        </row>
        <row r="3768">
          <cell r="B3768">
            <v>1003811</v>
          </cell>
          <cell r="C3768" t="str">
            <v>Mat. Bloq-Curva 90Gr Pvc Dn50 Silentium</v>
          </cell>
          <cell r="D3768" t="str">
            <v>UN</v>
          </cell>
          <cell r="E3768">
            <v>0</v>
          </cell>
          <cell r="F3768">
            <v>0</v>
          </cell>
        </row>
        <row r="3769">
          <cell r="B3769">
            <v>1003812</v>
          </cell>
          <cell r="C3769" t="str">
            <v>Curva 90 Pvccurta Pvc Esgoto 50Mm</v>
          </cell>
          <cell r="D3769" t="str">
            <v>UN</v>
          </cell>
          <cell r="E3769">
            <v>0</v>
          </cell>
          <cell r="F3769">
            <v>0</v>
          </cell>
        </row>
        <row r="3770">
          <cell r="B3770">
            <v>1003813</v>
          </cell>
          <cell r="C3770" t="str">
            <v>Curva 90 Longa Pvc Esgoto 50Mm</v>
          </cell>
          <cell r="D3770" t="str">
            <v>UN</v>
          </cell>
          <cell r="E3770">
            <v>0</v>
          </cell>
          <cell r="F3770">
            <v>0</v>
          </cell>
        </row>
        <row r="3771">
          <cell r="B3771">
            <v>1003814</v>
          </cell>
          <cell r="C3771" t="str">
            <v>Mat. Bloq-Curva 90Gr Pvc Dn75 Silentium</v>
          </cell>
          <cell r="D3771" t="str">
            <v>UN</v>
          </cell>
          <cell r="E3771">
            <v>0</v>
          </cell>
          <cell r="F3771">
            <v>0</v>
          </cell>
        </row>
        <row r="3772">
          <cell r="B3772">
            <v>1003815</v>
          </cell>
          <cell r="C3772" t="str">
            <v>Curva 90 Curta Pvc Esgoto 75Mm</v>
          </cell>
          <cell r="D3772" t="str">
            <v>UN</v>
          </cell>
          <cell r="E3772">
            <v>0</v>
          </cell>
          <cell r="F3772">
            <v>0</v>
          </cell>
        </row>
        <row r="3773">
          <cell r="B3773">
            <v>1003816</v>
          </cell>
          <cell r="C3773" t="str">
            <v>Curva 90 Longa Pvc Esgoto 75Mm</v>
          </cell>
          <cell r="D3773" t="str">
            <v>UN</v>
          </cell>
          <cell r="E3773">
            <v>0</v>
          </cell>
          <cell r="F3773">
            <v>0</v>
          </cell>
        </row>
        <row r="3774">
          <cell r="B3774">
            <v>1003817</v>
          </cell>
          <cell r="C3774" t="str">
            <v>Mat. Bloq-Curva Esg Pvc Dn50Mm</v>
          </cell>
          <cell r="D3774" t="str">
            <v>UN</v>
          </cell>
          <cell r="E3774">
            <v>0</v>
          </cell>
          <cell r="F3774">
            <v>0</v>
          </cell>
        </row>
        <row r="3775">
          <cell r="B3775">
            <v>1003818</v>
          </cell>
          <cell r="C3775" t="str">
            <v>Mat. Bloq-Curva Esg Pvc Dn75Mm</v>
          </cell>
          <cell r="D3775" t="str">
            <v>UN</v>
          </cell>
          <cell r="E3775">
            <v>0</v>
          </cell>
          <cell r="F3775">
            <v>0</v>
          </cell>
        </row>
        <row r="3776">
          <cell r="B3776">
            <v>1003819</v>
          </cell>
          <cell r="C3776" t="str">
            <v>Curva 90 Pvc Serie R Dn 75</v>
          </cell>
          <cell r="D3776" t="str">
            <v>UN</v>
          </cell>
          <cell r="E3776">
            <v>0</v>
          </cell>
          <cell r="F3776">
            <v>0</v>
          </cell>
        </row>
        <row r="3777">
          <cell r="B3777">
            <v>1003820</v>
          </cell>
          <cell r="C3777" t="str">
            <v>Curva Pvc Dn100Mm Curta Jebi</v>
          </cell>
          <cell r="D3777" t="str">
            <v>UN</v>
          </cell>
          <cell r="E3777">
            <v>0</v>
          </cell>
          <cell r="F3777">
            <v>0</v>
          </cell>
        </row>
        <row r="3778">
          <cell r="B3778">
            <v>1003821</v>
          </cell>
          <cell r="C3778" t="str">
            <v>Mat. Bloq-Curva Pvc Dn100Mm Silentium</v>
          </cell>
          <cell r="D3778" t="str">
            <v>UN</v>
          </cell>
          <cell r="E3778">
            <v>0</v>
          </cell>
          <cell r="F3778">
            <v>0</v>
          </cell>
        </row>
        <row r="3779">
          <cell r="B3779">
            <v>1003822</v>
          </cell>
          <cell r="C3779" t="str">
            <v>Curva 90 Pvc Serie R Dn100</v>
          </cell>
          <cell r="D3779" t="str">
            <v>UN</v>
          </cell>
          <cell r="E3779">
            <v>0</v>
          </cell>
          <cell r="F3779">
            <v>0</v>
          </cell>
        </row>
        <row r="3780">
          <cell r="B3780">
            <v>1003823</v>
          </cell>
          <cell r="C3780" t="str">
            <v>Curva Pvc Dn150Mm Curta Jebi</v>
          </cell>
          <cell r="D3780" t="str">
            <v>UN</v>
          </cell>
          <cell r="E3780">
            <v>0</v>
          </cell>
          <cell r="F3780">
            <v>0</v>
          </cell>
        </row>
        <row r="3781">
          <cell r="B3781">
            <v>1003824</v>
          </cell>
          <cell r="C3781" t="str">
            <v>Curva 87'30 Pvc Serie R Dn150</v>
          </cell>
          <cell r="D3781" t="str">
            <v>UN</v>
          </cell>
          <cell r="E3781">
            <v>0</v>
          </cell>
          <cell r="F3781">
            <v>0</v>
          </cell>
        </row>
        <row r="3782">
          <cell r="B3782">
            <v>1003825</v>
          </cell>
          <cell r="C3782" t="str">
            <v>Joelho 45 Pvc Serie R Dn 50</v>
          </cell>
          <cell r="D3782" t="str">
            <v>UN</v>
          </cell>
          <cell r="E3782">
            <v>0</v>
          </cell>
          <cell r="F3782">
            <v>0</v>
          </cell>
        </row>
        <row r="3783">
          <cell r="B3783">
            <v>1003826</v>
          </cell>
          <cell r="C3783" t="str">
            <v>Curva De Transposicao Ppr 20Mm</v>
          </cell>
          <cell r="D3783" t="str">
            <v>UN</v>
          </cell>
          <cell r="E3783">
            <v>0</v>
          </cell>
          <cell r="F3783">
            <v>0</v>
          </cell>
        </row>
        <row r="3784">
          <cell r="B3784">
            <v>1003827</v>
          </cell>
          <cell r="C3784" t="str">
            <v>Curva De Transposicao Ppr 25Mm</v>
          </cell>
          <cell r="D3784" t="str">
            <v>UN</v>
          </cell>
          <cell r="E3784">
            <v>0</v>
          </cell>
          <cell r="F3784">
            <v>0</v>
          </cell>
        </row>
        <row r="3785">
          <cell r="B3785">
            <v>1003828</v>
          </cell>
          <cell r="C3785" t="str">
            <v>Curva De Transposicao Ppr 32Mm</v>
          </cell>
          <cell r="D3785" t="str">
            <v>UN</v>
          </cell>
          <cell r="E3785">
            <v>0</v>
          </cell>
          <cell r="F3785">
            <v>0</v>
          </cell>
        </row>
        <row r="3786">
          <cell r="B3786">
            <v>1003829</v>
          </cell>
          <cell r="C3786" t="str">
            <v>Curva De Transposicao Pvc Soldavel 20Mm</v>
          </cell>
          <cell r="D3786" t="str">
            <v>UN</v>
          </cell>
          <cell r="E3786">
            <v>0</v>
          </cell>
          <cell r="F3786">
            <v>0</v>
          </cell>
        </row>
        <row r="3787">
          <cell r="B3787">
            <v>1003830</v>
          </cell>
          <cell r="C3787" t="str">
            <v>Curva De Transposicao Pvc Soldavel 25Mm</v>
          </cell>
          <cell r="D3787" t="str">
            <v>UN</v>
          </cell>
          <cell r="E3787">
            <v>0</v>
          </cell>
          <cell r="F3787">
            <v>0</v>
          </cell>
        </row>
        <row r="3788">
          <cell r="B3788">
            <v>1003831</v>
          </cell>
          <cell r="C3788" t="str">
            <v>Curva De Transposicao Pvc Soldavel 32Mm</v>
          </cell>
          <cell r="D3788" t="str">
            <v>UN</v>
          </cell>
          <cell r="E3788">
            <v>0</v>
          </cell>
          <cell r="F3788">
            <v>0</v>
          </cell>
        </row>
        <row r="3789">
          <cell r="B3789">
            <v>1003832</v>
          </cell>
          <cell r="C3789" t="str">
            <v>Desviador Água P/Chuveiro 00197706-Docol</v>
          </cell>
          <cell r="D3789" t="str">
            <v>UN</v>
          </cell>
          <cell r="E3789">
            <v>0</v>
          </cell>
          <cell r="F3789">
            <v>0</v>
          </cell>
        </row>
        <row r="3790">
          <cell r="B3790">
            <v>1003833</v>
          </cell>
          <cell r="C3790" t="str">
            <v>Desviador Água P/Chuveiro 00197725-Docol</v>
          </cell>
          <cell r="D3790" t="str">
            <v>UN</v>
          </cell>
          <cell r="E3790">
            <v>0</v>
          </cell>
          <cell r="F3790">
            <v>0</v>
          </cell>
        </row>
        <row r="3791">
          <cell r="B3791">
            <v>1003834</v>
          </cell>
          <cell r="C3791" t="str">
            <v>Desviador Água P/Chuveiro 00198006-Docol</v>
          </cell>
          <cell r="D3791" t="str">
            <v>UN</v>
          </cell>
          <cell r="E3791">
            <v>0</v>
          </cell>
          <cell r="F3791">
            <v>0</v>
          </cell>
        </row>
        <row r="3792">
          <cell r="B3792">
            <v>1003835</v>
          </cell>
          <cell r="C3792" t="str">
            <v>Dispensador Sabão Matic-17200006-Docol</v>
          </cell>
          <cell r="D3792" t="str">
            <v>UN</v>
          </cell>
          <cell r="E3792">
            <v>0</v>
          </cell>
          <cell r="F3792">
            <v>0</v>
          </cell>
        </row>
        <row r="3793">
          <cell r="B3793">
            <v>1003838</v>
          </cell>
          <cell r="C3793" t="str">
            <v>Ducha Hig C/Reg 1/2" 00055706-Docol</v>
          </cell>
          <cell r="D3793" t="str">
            <v>UN</v>
          </cell>
          <cell r="E3793">
            <v>0</v>
          </cell>
          <cell r="F3793">
            <v>0</v>
          </cell>
        </row>
        <row r="3794">
          <cell r="B3794">
            <v>1003839</v>
          </cell>
          <cell r="C3794" t="str">
            <v>Ducha Hig C/Reg 1/2" 00055761-Docol</v>
          </cell>
          <cell r="D3794" t="str">
            <v>UN</v>
          </cell>
          <cell r="E3794">
            <v>0</v>
          </cell>
          <cell r="F3794">
            <v>0</v>
          </cell>
        </row>
        <row r="3795">
          <cell r="B3795">
            <v>1003840</v>
          </cell>
          <cell r="C3795" t="str">
            <v>Ducha Hig C/Reg 1/2" 00055773-Docol</v>
          </cell>
          <cell r="D3795" t="str">
            <v>UN</v>
          </cell>
          <cell r="E3795">
            <v>0</v>
          </cell>
          <cell r="F3795">
            <v>0</v>
          </cell>
        </row>
        <row r="3796">
          <cell r="B3796">
            <v>1003841</v>
          </cell>
          <cell r="C3796" t="str">
            <v>Ducha Hig C/Reg 1/2" 00055906-Docol</v>
          </cell>
          <cell r="D3796" t="str">
            <v>UN</v>
          </cell>
          <cell r="E3796">
            <v>0</v>
          </cell>
          <cell r="F3796">
            <v>0</v>
          </cell>
        </row>
        <row r="3797">
          <cell r="B3797">
            <v>1003842</v>
          </cell>
          <cell r="C3797" t="str">
            <v>Ducha Hig C/Reg 1/2" 00056660-Docol</v>
          </cell>
          <cell r="D3797" t="str">
            <v>UN</v>
          </cell>
          <cell r="E3797">
            <v>0</v>
          </cell>
          <cell r="F3797">
            <v>0</v>
          </cell>
        </row>
        <row r="3798">
          <cell r="B3798">
            <v>1003843</v>
          </cell>
          <cell r="C3798" t="str">
            <v>Ducha Hig C/Reg 1/2" 00081006-Docol</v>
          </cell>
          <cell r="D3798" t="str">
            <v>UN</v>
          </cell>
          <cell r="E3798">
            <v>0</v>
          </cell>
          <cell r="F3798">
            <v>0</v>
          </cell>
        </row>
        <row r="3799">
          <cell r="B3799">
            <v>1003844</v>
          </cell>
          <cell r="C3799" t="str">
            <v>Ducha Hig C/Reg 1/2" 00081061-Docol</v>
          </cell>
          <cell r="D3799" t="str">
            <v>UN</v>
          </cell>
          <cell r="E3799">
            <v>0</v>
          </cell>
          <cell r="F3799">
            <v>0</v>
          </cell>
        </row>
        <row r="3800">
          <cell r="B3800">
            <v>1003845</v>
          </cell>
          <cell r="C3800" t="str">
            <v>Ducha Hig C/Reg 1/2" 00109106-Docol</v>
          </cell>
          <cell r="D3800" t="str">
            <v>UN</v>
          </cell>
          <cell r="E3800">
            <v>0</v>
          </cell>
          <cell r="F3800">
            <v>0</v>
          </cell>
        </row>
        <row r="3801">
          <cell r="B3801">
            <v>1003846</v>
          </cell>
          <cell r="C3801" t="str">
            <v>Ducha Hig C/Reg 1/2" 00109158-Docol</v>
          </cell>
          <cell r="D3801" t="str">
            <v>UN</v>
          </cell>
          <cell r="E3801">
            <v>0</v>
          </cell>
          <cell r="F3801">
            <v>0</v>
          </cell>
        </row>
        <row r="3802">
          <cell r="B3802">
            <v>1003847</v>
          </cell>
          <cell r="C3802" t="str">
            <v>Ducha Hig C/Reg 1/2" 00162360-Docol</v>
          </cell>
          <cell r="D3802" t="str">
            <v>UN</v>
          </cell>
          <cell r="E3802">
            <v>0</v>
          </cell>
          <cell r="F3802">
            <v>0</v>
          </cell>
        </row>
        <row r="3803">
          <cell r="B3803">
            <v>1003848</v>
          </cell>
          <cell r="C3803" t="str">
            <v>Ducha Hig C/Reg 1/2" 00180110-Docol</v>
          </cell>
          <cell r="D3803" t="str">
            <v>UN</v>
          </cell>
          <cell r="E3803">
            <v>0</v>
          </cell>
          <cell r="F3803">
            <v>0</v>
          </cell>
        </row>
        <row r="3804">
          <cell r="B3804">
            <v>1003849</v>
          </cell>
          <cell r="C3804" t="str">
            <v>Ducha Hig C/Reg 90° 1/2" 00025361-Docol</v>
          </cell>
          <cell r="D3804" t="str">
            <v>UN</v>
          </cell>
          <cell r="E3804">
            <v>0</v>
          </cell>
          <cell r="F3804">
            <v>0</v>
          </cell>
        </row>
        <row r="3805">
          <cell r="B3805">
            <v>1003850</v>
          </cell>
          <cell r="C3805" t="str">
            <v>Ducha Hig C/Reg 90° 1/2" 00025362-Docol</v>
          </cell>
          <cell r="D3805" t="str">
            <v>UN</v>
          </cell>
          <cell r="E3805">
            <v>0</v>
          </cell>
          <cell r="F3805">
            <v>0</v>
          </cell>
        </row>
        <row r="3806">
          <cell r="B3806">
            <v>1003851</v>
          </cell>
          <cell r="C3806" t="str">
            <v>Ducha Hig C/Reg 90° 1/2" 00025389-Docol</v>
          </cell>
          <cell r="D3806" t="str">
            <v>UN</v>
          </cell>
          <cell r="E3806">
            <v>0</v>
          </cell>
          <cell r="F3806">
            <v>0</v>
          </cell>
        </row>
        <row r="3807">
          <cell r="B3807">
            <v>1003852</v>
          </cell>
          <cell r="C3807" t="str">
            <v>Ducha Hig C/Reg 90° 1/2" 00055606-Docol</v>
          </cell>
          <cell r="D3807" t="str">
            <v>UN</v>
          </cell>
          <cell r="E3807">
            <v>0</v>
          </cell>
          <cell r="F3807">
            <v>0</v>
          </cell>
        </row>
        <row r="3808">
          <cell r="B3808">
            <v>1003853</v>
          </cell>
          <cell r="C3808" t="str">
            <v>Ducha Hig C/Reg 90° 1/2" 00055625-Docol</v>
          </cell>
          <cell r="D3808" t="str">
            <v>UN</v>
          </cell>
          <cell r="E3808">
            <v>0</v>
          </cell>
          <cell r="F3808">
            <v>0</v>
          </cell>
        </row>
        <row r="3809">
          <cell r="B3809">
            <v>1003854</v>
          </cell>
          <cell r="C3809" t="str">
            <v>Ducha Hig C/Reg 90° 1/2" 00055658-Docol</v>
          </cell>
          <cell r="D3809" t="str">
            <v>UN</v>
          </cell>
          <cell r="E3809">
            <v>0</v>
          </cell>
          <cell r="F3809">
            <v>0</v>
          </cell>
        </row>
        <row r="3810">
          <cell r="B3810">
            <v>1003855</v>
          </cell>
          <cell r="C3810" t="str">
            <v>Ducha Hig C/Reg 90° 1/2" 00055725-Docol</v>
          </cell>
          <cell r="D3810" t="str">
            <v>UN</v>
          </cell>
          <cell r="E3810">
            <v>0</v>
          </cell>
          <cell r="F3810">
            <v>0</v>
          </cell>
        </row>
        <row r="3811">
          <cell r="B3811">
            <v>1003856</v>
          </cell>
          <cell r="C3811" t="str">
            <v>Ducha Hig C/Reg 90° 1/2" 00055762-Docol</v>
          </cell>
          <cell r="D3811" t="str">
            <v>UN</v>
          </cell>
          <cell r="E3811">
            <v>0</v>
          </cell>
          <cell r="F3811">
            <v>0</v>
          </cell>
        </row>
        <row r="3812">
          <cell r="B3812">
            <v>1003857</v>
          </cell>
          <cell r="C3812" t="str">
            <v>Ducha Hig C/Reg 90° 1/2" 00055786-Docol</v>
          </cell>
          <cell r="D3812" t="str">
            <v>UN</v>
          </cell>
          <cell r="E3812">
            <v>0</v>
          </cell>
          <cell r="F3812">
            <v>0</v>
          </cell>
        </row>
        <row r="3813">
          <cell r="B3813">
            <v>1003858</v>
          </cell>
          <cell r="C3813" t="str">
            <v>Ducha Hig C/Reg 90° 1/2" 00055789-Docol</v>
          </cell>
          <cell r="D3813" t="str">
            <v>UN</v>
          </cell>
          <cell r="E3813">
            <v>0</v>
          </cell>
          <cell r="F3813">
            <v>0</v>
          </cell>
        </row>
        <row r="3814">
          <cell r="B3814">
            <v>1003859</v>
          </cell>
          <cell r="C3814" t="str">
            <v>Ducha Hig C/Reg 90° 1/2" 00055915-Docol</v>
          </cell>
          <cell r="D3814" t="str">
            <v>UN</v>
          </cell>
          <cell r="E3814">
            <v>0</v>
          </cell>
          <cell r="F3814">
            <v>0</v>
          </cell>
        </row>
        <row r="3815">
          <cell r="B3815">
            <v>1003860</v>
          </cell>
          <cell r="C3815" t="str">
            <v>Ducha Hig C/Reg 90° 1/2" 00055925-Docol</v>
          </cell>
          <cell r="D3815" t="str">
            <v>UN</v>
          </cell>
          <cell r="E3815">
            <v>0</v>
          </cell>
          <cell r="F3815">
            <v>0</v>
          </cell>
        </row>
        <row r="3816">
          <cell r="B3816">
            <v>1003861</v>
          </cell>
          <cell r="C3816" t="str">
            <v>Ducha Hig C/Reg 90° 1/2" 00055958-Docol</v>
          </cell>
          <cell r="D3816" t="str">
            <v>UN</v>
          </cell>
          <cell r="E3816">
            <v>0</v>
          </cell>
          <cell r="F3816">
            <v>0</v>
          </cell>
        </row>
        <row r="3817">
          <cell r="B3817">
            <v>1003862</v>
          </cell>
          <cell r="C3817" t="str">
            <v>Ducha Hig C/Reg 90° 1/2" 00055967-Docol</v>
          </cell>
          <cell r="D3817" t="str">
            <v>UN</v>
          </cell>
          <cell r="E3817">
            <v>0</v>
          </cell>
          <cell r="F3817">
            <v>0</v>
          </cell>
        </row>
        <row r="3818">
          <cell r="B3818">
            <v>1003863</v>
          </cell>
          <cell r="C3818" t="str">
            <v>Ducha Hig C/Reg 90° 1/2" 00055969-Docol</v>
          </cell>
          <cell r="D3818" t="str">
            <v>UN</v>
          </cell>
          <cell r="E3818">
            <v>0</v>
          </cell>
          <cell r="F3818">
            <v>0</v>
          </cell>
        </row>
        <row r="3819">
          <cell r="B3819">
            <v>1003864</v>
          </cell>
          <cell r="C3819" t="str">
            <v>Ducha Hig C/Reg 90° 1/2" 00055993-Docol</v>
          </cell>
          <cell r="D3819" t="str">
            <v>UN</v>
          </cell>
          <cell r="E3819">
            <v>0</v>
          </cell>
          <cell r="F3819">
            <v>0</v>
          </cell>
        </row>
        <row r="3820">
          <cell r="B3820">
            <v>1003865</v>
          </cell>
          <cell r="C3820" t="str">
            <v>Ducha Hig C/Reg 90° 1/2" 00056662-Docol</v>
          </cell>
          <cell r="D3820" t="str">
            <v>UN</v>
          </cell>
          <cell r="E3820">
            <v>0</v>
          </cell>
          <cell r="F3820">
            <v>0</v>
          </cell>
        </row>
        <row r="3821">
          <cell r="B3821">
            <v>1003866</v>
          </cell>
          <cell r="C3821" t="str">
            <v>Ducha Hig C/Reg 90° 1/2" 00057706-Docol</v>
          </cell>
          <cell r="D3821" t="str">
            <v>UN</v>
          </cell>
          <cell r="E3821">
            <v>0</v>
          </cell>
          <cell r="F3821">
            <v>0</v>
          </cell>
        </row>
        <row r="3822">
          <cell r="B3822">
            <v>1003867</v>
          </cell>
          <cell r="C3822" t="str">
            <v>Ducha Hig C/Reg 90° 1/2" 00057806-Docol</v>
          </cell>
          <cell r="D3822" t="str">
            <v>UN</v>
          </cell>
          <cell r="E3822">
            <v>0</v>
          </cell>
          <cell r="F3822">
            <v>0</v>
          </cell>
        </row>
        <row r="3823">
          <cell r="B3823">
            <v>1003868</v>
          </cell>
          <cell r="C3823" t="str">
            <v>Ducha Hig C/Reg 90° 1/2" 00057861-Docol</v>
          </cell>
          <cell r="D3823" t="str">
            <v>UN</v>
          </cell>
          <cell r="E3823">
            <v>0</v>
          </cell>
          <cell r="F3823">
            <v>0</v>
          </cell>
        </row>
        <row r="3824">
          <cell r="B3824">
            <v>1003869</v>
          </cell>
          <cell r="C3824" t="str">
            <v>Ducha Hig C/Reg 90° 1/2" 00087806-Docol</v>
          </cell>
          <cell r="D3824" t="str">
            <v>UN</v>
          </cell>
          <cell r="E3824">
            <v>0</v>
          </cell>
          <cell r="F3824">
            <v>0</v>
          </cell>
        </row>
        <row r="3825">
          <cell r="B3825">
            <v>1003870</v>
          </cell>
          <cell r="C3825" t="str">
            <v>Ducha Hig C/Reg 90° 1/2" 00111362-Docol</v>
          </cell>
          <cell r="D3825" t="str">
            <v>UN</v>
          </cell>
          <cell r="E3825">
            <v>0</v>
          </cell>
          <cell r="F3825">
            <v>0</v>
          </cell>
        </row>
        <row r="3826">
          <cell r="B3826">
            <v>1003871</v>
          </cell>
          <cell r="C3826" t="str">
            <v>Ducha Hig C/Reg 90° 1/2" 00131106-Docol</v>
          </cell>
          <cell r="D3826" t="str">
            <v>UN</v>
          </cell>
          <cell r="E3826">
            <v>0</v>
          </cell>
          <cell r="F3826">
            <v>0</v>
          </cell>
        </row>
        <row r="3827">
          <cell r="B3827">
            <v>1003872</v>
          </cell>
          <cell r="C3827" t="str">
            <v>Ducha Hig C/Reg 90° 1/2" 00131115-Docol</v>
          </cell>
          <cell r="D3827" t="str">
            <v>UN</v>
          </cell>
          <cell r="E3827">
            <v>0</v>
          </cell>
          <cell r="F3827">
            <v>0</v>
          </cell>
        </row>
        <row r="3828">
          <cell r="B3828">
            <v>1003873</v>
          </cell>
          <cell r="C3828" t="str">
            <v>Ducha Hig C/Reg 90° 1/2" 00131125-Docol</v>
          </cell>
          <cell r="D3828" t="str">
            <v>UN</v>
          </cell>
          <cell r="E3828">
            <v>0</v>
          </cell>
          <cell r="F3828">
            <v>0</v>
          </cell>
        </row>
        <row r="3829">
          <cell r="B3829">
            <v>1003874</v>
          </cell>
          <cell r="C3829" t="str">
            <v>Ducha Hig C/Reg 90° 1/2" 00131162-Docol</v>
          </cell>
          <cell r="D3829" t="str">
            <v>UN</v>
          </cell>
          <cell r="E3829">
            <v>0</v>
          </cell>
          <cell r="F3829">
            <v>0</v>
          </cell>
        </row>
        <row r="3830">
          <cell r="B3830">
            <v>1003875</v>
          </cell>
          <cell r="C3830" t="str">
            <v>Ducha Hig C/Reg 90° 1/2" 00131186-Docol</v>
          </cell>
          <cell r="D3830" t="str">
            <v>UN</v>
          </cell>
          <cell r="E3830">
            <v>0</v>
          </cell>
          <cell r="F3830">
            <v>0</v>
          </cell>
        </row>
        <row r="3831">
          <cell r="B3831">
            <v>1003876</v>
          </cell>
          <cell r="C3831" t="str">
            <v>Ducha Hig C/Reg 90° 1/2" 00131192-Docol</v>
          </cell>
          <cell r="D3831" t="str">
            <v>UN</v>
          </cell>
          <cell r="E3831">
            <v>0</v>
          </cell>
          <cell r="F3831">
            <v>0</v>
          </cell>
        </row>
        <row r="3832">
          <cell r="B3832">
            <v>1003877</v>
          </cell>
          <cell r="C3832" t="str">
            <v>Ducha Hig C/Reg 90° 1/2" 00131606-Docol</v>
          </cell>
          <cell r="D3832" t="str">
            <v>UN</v>
          </cell>
          <cell r="E3832">
            <v>0</v>
          </cell>
          <cell r="F3832">
            <v>0</v>
          </cell>
        </row>
        <row r="3833">
          <cell r="B3833">
            <v>1003878</v>
          </cell>
          <cell r="C3833" t="str">
            <v>Ducha Hig C/Reg 90° 1/2" 00131661-Docol</v>
          </cell>
          <cell r="D3833" t="str">
            <v>UN</v>
          </cell>
          <cell r="E3833">
            <v>0</v>
          </cell>
          <cell r="F3833">
            <v>0</v>
          </cell>
        </row>
        <row r="3834">
          <cell r="B3834">
            <v>1003879</v>
          </cell>
          <cell r="C3834" t="str">
            <v>Ducha Hig C/Reg 90° 1/2" 00137083-Docol</v>
          </cell>
          <cell r="D3834" t="str">
            <v>UN</v>
          </cell>
          <cell r="E3834">
            <v>0</v>
          </cell>
          <cell r="F3834">
            <v>0</v>
          </cell>
        </row>
        <row r="3835">
          <cell r="B3835">
            <v>1003880</v>
          </cell>
          <cell r="C3835" t="str">
            <v>Ducha Hig C/Reg 90° 1/2" 00162361-Docol</v>
          </cell>
          <cell r="D3835" t="str">
            <v>UN</v>
          </cell>
          <cell r="E3835">
            <v>0</v>
          </cell>
          <cell r="F3835">
            <v>0</v>
          </cell>
        </row>
        <row r="3836">
          <cell r="B3836">
            <v>1003881</v>
          </cell>
          <cell r="C3836" t="str">
            <v>Ducha Hig C/Reg 90° 1/2" 00180106-Docol</v>
          </cell>
          <cell r="D3836" t="str">
            <v>UN</v>
          </cell>
          <cell r="E3836">
            <v>0</v>
          </cell>
          <cell r="F3836">
            <v>0</v>
          </cell>
        </row>
        <row r="3837">
          <cell r="B3837">
            <v>1003882</v>
          </cell>
          <cell r="C3837" t="str">
            <v>Ducha Hig C/Reg 90° 1/2" 00230906-Docol</v>
          </cell>
          <cell r="D3837" t="str">
            <v>UN</v>
          </cell>
          <cell r="E3837">
            <v>0</v>
          </cell>
          <cell r="F3837">
            <v>0</v>
          </cell>
        </row>
        <row r="3838">
          <cell r="B3838">
            <v>1003883</v>
          </cell>
          <cell r="C3838" t="str">
            <v>Ducha Hig C/Reg 90° 1/2" 00230910-Docol</v>
          </cell>
          <cell r="D3838" t="str">
            <v>UN</v>
          </cell>
          <cell r="E3838">
            <v>0</v>
          </cell>
          <cell r="F3838">
            <v>0</v>
          </cell>
        </row>
        <row r="3839">
          <cell r="B3839">
            <v>1003884</v>
          </cell>
          <cell r="C3839" t="str">
            <v>Ducha Hig C/Reg 90° 1/2" 00239306-Docol</v>
          </cell>
          <cell r="D3839" t="str">
            <v>UN</v>
          </cell>
          <cell r="E3839">
            <v>0</v>
          </cell>
          <cell r="F3839">
            <v>0</v>
          </cell>
        </row>
        <row r="3840">
          <cell r="B3840">
            <v>1003885</v>
          </cell>
          <cell r="C3840" t="str">
            <v>Ducha Hig C/Reg 90° 1/2" 00239310-Docol</v>
          </cell>
          <cell r="D3840" t="str">
            <v>UN</v>
          </cell>
          <cell r="E3840">
            <v>0</v>
          </cell>
          <cell r="F3840">
            <v>0</v>
          </cell>
        </row>
        <row r="3841">
          <cell r="B3841">
            <v>1003886</v>
          </cell>
          <cell r="C3841" t="str">
            <v>Ducha Hig C/Reg 90° 1/2" 00342606-Docol</v>
          </cell>
          <cell r="D3841" t="str">
            <v>UN</v>
          </cell>
          <cell r="E3841">
            <v>0</v>
          </cell>
          <cell r="F3841">
            <v>0</v>
          </cell>
        </row>
        <row r="3842">
          <cell r="B3842">
            <v>1003887</v>
          </cell>
          <cell r="C3842" t="str">
            <v>Ducha Hig C/Reg 90° 1/2" 00342610-Docol</v>
          </cell>
          <cell r="D3842" t="str">
            <v>UN</v>
          </cell>
          <cell r="E3842">
            <v>0</v>
          </cell>
          <cell r="F3842">
            <v>0</v>
          </cell>
        </row>
        <row r="3843">
          <cell r="B3843">
            <v>1003888</v>
          </cell>
          <cell r="C3843" t="str">
            <v>Ducha Hig C/Reg 90° 1/2" 00372706-Docol</v>
          </cell>
          <cell r="D3843" t="str">
            <v>UN</v>
          </cell>
          <cell r="E3843">
            <v>0</v>
          </cell>
          <cell r="F3843">
            <v>0</v>
          </cell>
        </row>
        <row r="3844">
          <cell r="B3844">
            <v>1003889</v>
          </cell>
          <cell r="C3844" t="str">
            <v>Ducha Hig Met Cr/Do Hampt-80008958-Docol</v>
          </cell>
          <cell r="D3844" t="str">
            <v>UN</v>
          </cell>
          <cell r="E3844">
            <v>0</v>
          </cell>
          <cell r="F3844">
            <v>0</v>
          </cell>
        </row>
        <row r="3845">
          <cell r="B3845">
            <v>1003890</v>
          </cell>
          <cell r="C3845" t="str">
            <v>Material Substituido Por 1013132</v>
          </cell>
          <cell r="D3845" t="str">
            <v>UN</v>
          </cell>
          <cell r="E3845">
            <v>0</v>
          </cell>
          <cell r="F3845">
            <v>0</v>
          </cell>
        </row>
        <row r="3846">
          <cell r="B3846">
            <v>1003891</v>
          </cell>
          <cell r="C3846" t="str">
            <v>Eletroduto Pvc 1" 3M Cz Rosc</v>
          </cell>
          <cell r="D3846" t="str">
            <v>UN</v>
          </cell>
          <cell r="E3846">
            <v>0</v>
          </cell>
          <cell r="F3846">
            <v>0</v>
          </cell>
        </row>
        <row r="3847">
          <cell r="B3847">
            <v>1003892</v>
          </cell>
          <cell r="C3847" t="str">
            <v>Material Substituido Por 1013129</v>
          </cell>
          <cell r="D3847" t="str">
            <v>UN</v>
          </cell>
          <cell r="E3847">
            <v>0</v>
          </cell>
          <cell r="F3847">
            <v>0</v>
          </cell>
        </row>
        <row r="3848">
          <cell r="B3848">
            <v>1003893</v>
          </cell>
          <cell r="C3848" t="str">
            <v>Eletroduto Pvc 20Mm 50M Am Flex Corr</v>
          </cell>
          <cell r="D3848" t="str">
            <v>UN</v>
          </cell>
          <cell r="E3848">
            <v>0</v>
          </cell>
          <cell r="F3848">
            <v>0</v>
          </cell>
        </row>
        <row r="3849">
          <cell r="B3849">
            <v>1003894</v>
          </cell>
          <cell r="C3849" t="str">
            <v>Eletroduto Pvc 20Mm 50M Pt Flex Corr</v>
          </cell>
          <cell r="D3849" t="str">
            <v>UN</v>
          </cell>
          <cell r="E3849">
            <v>0</v>
          </cell>
          <cell r="F3849">
            <v>0</v>
          </cell>
        </row>
        <row r="3850">
          <cell r="B3850">
            <v>1003895</v>
          </cell>
          <cell r="C3850" t="str">
            <v>Eletroduto Pvc 25Mm 50M Am Flex Corr</v>
          </cell>
          <cell r="D3850" t="str">
            <v>UN</v>
          </cell>
          <cell r="E3850">
            <v>0</v>
          </cell>
          <cell r="F3850">
            <v>0</v>
          </cell>
        </row>
        <row r="3851">
          <cell r="B3851">
            <v>1003896</v>
          </cell>
          <cell r="C3851" t="str">
            <v>Eletroduto Pvc 25Mm 50M Pt Flex Corr</v>
          </cell>
          <cell r="D3851" t="str">
            <v>UN</v>
          </cell>
          <cell r="E3851">
            <v>0</v>
          </cell>
          <cell r="F3851">
            <v>0</v>
          </cell>
        </row>
        <row r="3852">
          <cell r="B3852">
            <v>1003897</v>
          </cell>
          <cell r="C3852" t="str">
            <v>Eletroduto Pvc 3/4" 3M Cz Rosc</v>
          </cell>
          <cell r="D3852" t="str">
            <v>UN</v>
          </cell>
          <cell r="E3852">
            <v>0</v>
          </cell>
          <cell r="F3852">
            <v>0</v>
          </cell>
        </row>
        <row r="3853">
          <cell r="B3853">
            <v>1003898</v>
          </cell>
          <cell r="C3853" t="str">
            <v>Eletr Corrug Pvc Flex 32Mm 25M</v>
          </cell>
          <cell r="D3853" t="str">
            <v>UN</v>
          </cell>
          <cell r="E3853">
            <v>0</v>
          </cell>
          <cell r="F3853">
            <v>0</v>
          </cell>
        </row>
        <row r="3854">
          <cell r="B3854">
            <v>1003899</v>
          </cell>
          <cell r="C3854" t="str">
            <v>Eletroduto Pvc 32Mm 50M Pt Flex Corr</v>
          </cell>
          <cell r="D3854" t="str">
            <v>UN</v>
          </cell>
          <cell r="E3854">
            <v>0</v>
          </cell>
          <cell r="F3854">
            <v>0</v>
          </cell>
        </row>
        <row r="3855">
          <cell r="B3855">
            <v>1003900</v>
          </cell>
          <cell r="C3855" t="str">
            <v>Material Substituido Por 1013131</v>
          </cell>
          <cell r="D3855" t="str">
            <v>UN</v>
          </cell>
          <cell r="E3855">
            <v>0</v>
          </cell>
          <cell r="F3855">
            <v>0</v>
          </cell>
        </row>
        <row r="3856">
          <cell r="B3856">
            <v>1003901</v>
          </cell>
          <cell r="C3856" t="str">
            <v>Eletroduto Pvc Rígido 1 1/4" 3M Cz Rosc</v>
          </cell>
          <cell r="D3856" t="str">
            <v>UN</v>
          </cell>
          <cell r="E3856">
            <v>0</v>
          </cell>
          <cell r="F3856">
            <v>0</v>
          </cell>
        </row>
        <row r="3857">
          <cell r="B3857">
            <v>1003902</v>
          </cell>
          <cell r="C3857" t="str">
            <v>Material Substituido Por 1013125</v>
          </cell>
          <cell r="D3857" t="str">
            <v>UN</v>
          </cell>
          <cell r="E3857">
            <v>0</v>
          </cell>
          <cell r="F3857">
            <v>0</v>
          </cell>
        </row>
        <row r="3858">
          <cell r="B3858">
            <v>1003903</v>
          </cell>
          <cell r="C3858" t="str">
            <v>Eletroduto Pvc Rígido 1/2" 3M Cz Rosc</v>
          </cell>
          <cell r="D3858" t="str">
            <v>UN</v>
          </cell>
          <cell r="E3858">
            <v>0</v>
          </cell>
          <cell r="F3858">
            <v>0</v>
          </cell>
        </row>
        <row r="3859">
          <cell r="B3859">
            <v>1003904</v>
          </cell>
          <cell r="C3859" t="str">
            <v>Eletroduto Pvc Rígido 2 1/2" 3M Cz Rosc</v>
          </cell>
          <cell r="D3859" t="str">
            <v>UN</v>
          </cell>
          <cell r="E3859">
            <v>0</v>
          </cell>
          <cell r="F3859">
            <v>0</v>
          </cell>
        </row>
        <row r="3860">
          <cell r="B3860">
            <v>1003905</v>
          </cell>
          <cell r="C3860" t="str">
            <v>Eletroduto Pvc Rígido 2" 3M Cz Rosc</v>
          </cell>
          <cell r="D3860" t="str">
            <v>UN</v>
          </cell>
          <cell r="E3860">
            <v>0</v>
          </cell>
          <cell r="F3860">
            <v>0</v>
          </cell>
        </row>
        <row r="3861">
          <cell r="B3861">
            <v>1003906</v>
          </cell>
          <cell r="C3861" t="str">
            <v>Eletroduto Pvc Rígido 20Mm 3M Cz Sold</v>
          </cell>
          <cell r="D3861" t="str">
            <v>UN</v>
          </cell>
          <cell r="E3861">
            <v>0</v>
          </cell>
          <cell r="F3861">
            <v>0</v>
          </cell>
        </row>
        <row r="3862">
          <cell r="B3862">
            <v>1003907</v>
          </cell>
          <cell r="C3862" t="str">
            <v>Eletroduto Pvc Rígido 25Mm 3M Cz Sold</v>
          </cell>
          <cell r="D3862" t="str">
            <v>UN</v>
          </cell>
          <cell r="E3862">
            <v>0</v>
          </cell>
          <cell r="F3862">
            <v>0</v>
          </cell>
        </row>
        <row r="3863">
          <cell r="B3863">
            <v>1003908</v>
          </cell>
          <cell r="C3863" t="str">
            <v>Eletroduto Pvc Rígido 3" 3M Cz Rosc</v>
          </cell>
          <cell r="D3863" t="str">
            <v>UN</v>
          </cell>
          <cell r="E3863">
            <v>0</v>
          </cell>
          <cell r="F3863">
            <v>0</v>
          </cell>
        </row>
        <row r="3864">
          <cell r="B3864">
            <v>1003909</v>
          </cell>
          <cell r="C3864" t="str">
            <v>Material Substituido Por 1013130</v>
          </cell>
          <cell r="D3864" t="str">
            <v>UN</v>
          </cell>
          <cell r="E3864">
            <v>0</v>
          </cell>
          <cell r="F3864">
            <v>0</v>
          </cell>
        </row>
        <row r="3865">
          <cell r="B3865">
            <v>1003910</v>
          </cell>
          <cell r="C3865" t="str">
            <v>Eletroduto Pvc Rígido 32Mm 3M Cz Sold</v>
          </cell>
          <cell r="D3865" t="str">
            <v>UN</v>
          </cell>
          <cell r="E3865">
            <v>0</v>
          </cell>
          <cell r="F3865">
            <v>0</v>
          </cell>
        </row>
        <row r="3866">
          <cell r="B3866">
            <v>1003911</v>
          </cell>
          <cell r="C3866" t="str">
            <v>Eletroduto Pvc Rígido 4" 3M Cz Rosc</v>
          </cell>
          <cell r="D3866" t="str">
            <v>UN</v>
          </cell>
          <cell r="E3866">
            <v>0</v>
          </cell>
          <cell r="F3866">
            <v>0</v>
          </cell>
        </row>
        <row r="3867">
          <cell r="B3867">
            <v>1003912</v>
          </cell>
          <cell r="C3867" t="str">
            <v>Emenda Calha Pluvial Pvc 170Mm</v>
          </cell>
          <cell r="D3867" t="str">
            <v>UN</v>
          </cell>
          <cell r="E3867">
            <v>0</v>
          </cell>
          <cell r="F3867">
            <v>0</v>
          </cell>
        </row>
        <row r="3868">
          <cell r="B3868">
            <v>1003913</v>
          </cell>
          <cell r="C3868" t="str">
            <v>Engate Plást 30Cm 1/2" Br</v>
          </cell>
          <cell r="D3868" t="str">
            <v>UN</v>
          </cell>
          <cell r="E3868">
            <v>0</v>
          </cell>
          <cell r="F3868">
            <v>0</v>
          </cell>
        </row>
        <row r="3869">
          <cell r="B3869">
            <v>1003914</v>
          </cell>
          <cell r="C3869" t="str">
            <v>Engate Flexivel Pvc 1/2'X40Cm</v>
          </cell>
          <cell r="D3869" t="str">
            <v>UN</v>
          </cell>
          <cell r="E3869">
            <v>0</v>
          </cell>
          <cell r="F3869">
            <v>0</v>
          </cell>
        </row>
        <row r="3870">
          <cell r="B3870">
            <v>1003915</v>
          </cell>
          <cell r="C3870" t="str">
            <v>Engate Flexivel Pvc 1/2'X50Cm</v>
          </cell>
          <cell r="D3870" t="str">
            <v>UN</v>
          </cell>
          <cell r="E3870">
            <v>0</v>
          </cell>
          <cell r="F3870">
            <v>0</v>
          </cell>
        </row>
        <row r="3871">
          <cell r="B3871">
            <v>1003916</v>
          </cell>
          <cell r="C3871" t="str">
            <v>Espude P/Vaso Sanitário</v>
          </cell>
          <cell r="D3871" t="str">
            <v>UN</v>
          </cell>
          <cell r="E3871">
            <v>0</v>
          </cell>
          <cell r="F3871">
            <v>0</v>
          </cell>
        </row>
        <row r="3872">
          <cell r="B3872">
            <v>1003917</v>
          </cell>
          <cell r="C3872" t="str">
            <v>Esquadro Externo Calha Pluvial Pvc 170Mm</v>
          </cell>
          <cell r="D3872" t="str">
            <v>UN</v>
          </cell>
          <cell r="E3872">
            <v>0</v>
          </cell>
          <cell r="F3872">
            <v>0</v>
          </cell>
        </row>
        <row r="3873">
          <cell r="B3873">
            <v>1003918</v>
          </cell>
          <cell r="C3873" t="str">
            <v>Esquadro Interno Calha Pluvial Pvc 170Mm</v>
          </cell>
          <cell r="D3873" t="str">
            <v>UN</v>
          </cell>
          <cell r="E3873">
            <v>0</v>
          </cell>
          <cell r="F3873">
            <v>0</v>
          </cell>
        </row>
        <row r="3874">
          <cell r="B3874">
            <v>1003919</v>
          </cell>
          <cell r="C3874" t="str">
            <v>Conj.Fechadura Latão Cra 404I La Fonte</v>
          </cell>
          <cell r="D3874" t="str">
            <v>UN</v>
          </cell>
          <cell r="E3874">
            <v>0</v>
          </cell>
          <cell r="F3874">
            <v>0</v>
          </cell>
        </row>
        <row r="3875">
          <cell r="B3875">
            <v>1003920</v>
          </cell>
          <cell r="C3875" t="str">
            <v>Conj.Fechadura Latão Cra 404E La Fonte</v>
          </cell>
          <cell r="D3875" t="str">
            <v>UN</v>
          </cell>
          <cell r="E3875">
            <v>0</v>
          </cell>
          <cell r="F3875">
            <v>0</v>
          </cell>
        </row>
        <row r="3876">
          <cell r="B3876">
            <v>1003921</v>
          </cell>
          <cell r="C3876" t="str">
            <v>Conj.Fechadura Zamak Cr 404B La Fonte</v>
          </cell>
          <cell r="D3876" t="str">
            <v>UN</v>
          </cell>
          <cell r="E3876">
            <v>0</v>
          </cell>
          <cell r="F3876">
            <v>0</v>
          </cell>
        </row>
        <row r="3877">
          <cell r="B3877">
            <v>1003922</v>
          </cell>
          <cell r="C3877" t="str">
            <v>Fechadura Cr 1515/55 St2 La Fonte</v>
          </cell>
          <cell r="D3877" t="str">
            <v>UN</v>
          </cell>
          <cell r="E3877">
            <v>0</v>
          </cell>
          <cell r="F3877">
            <v>0</v>
          </cell>
        </row>
        <row r="3878">
          <cell r="B3878">
            <v>1003923</v>
          </cell>
          <cell r="C3878" t="str">
            <v>Fechadura Cra 1515/55 St2 La Fonte</v>
          </cell>
          <cell r="D3878" t="str">
            <v>UN</v>
          </cell>
          <cell r="E3878">
            <v>0</v>
          </cell>
          <cell r="F3878">
            <v>0</v>
          </cell>
        </row>
        <row r="3879">
          <cell r="B3879">
            <v>1003924</v>
          </cell>
          <cell r="C3879" t="str">
            <v>Fechadura Cr 7070/55 St2 La Fonte</v>
          </cell>
          <cell r="D3879" t="str">
            <v>UN</v>
          </cell>
          <cell r="E3879">
            <v>0</v>
          </cell>
          <cell r="F3879">
            <v>0</v>
          </cell>
        </row>
        <row r="3880">
          <cell r="B3880">
            <v>1003925</v>
          </cell>
          <cell r="C3880" t="str">
            <v>Fechadura Cra 7070/55 St2 La Fonte</v>
          </cell>
          <cell r="D3880" t="str">
            <v>UN</v>
          </cell>
          <cell r="E3880">
            <v>0</v>
          </cell>
          <cell r="F3880">
            <v>0</v>
          </cell>
        </row>
        <row r="3881">
          <cell r="B3881">
            <v>1003926</v>
          </cell>
          <cell r="C3881" t="str">
            <v>Fechadura Cr 330/40 St2 La Fonte</v>
          </cell>
          <cell r="D3881" t="str">
            <v>UN</v>
          </cell>
          <cell r="E3881">
            <v>0</v>
          </cell>
          <cell r="F3881">
            <v>0</v>
          </cell>
        </row>
        <row r="3882">
          <cell r="B3882">
            <v>1003927</v>
          </cell>
          <cell r="C3882" t="str">
            <v>Fechadura Cra 330/40 St2 La Fonte</v>
          </cell>
          <cell r="D3882" t="str">
            <v>UN</v>
          </cell>
          <cell r="E3882">
            <v>0</v>
          </cell>
          <cell r="F3882">
            <v>0</v>
          </cell>
        </row>
        <row r="3883">
          <cell r="B3883">
            <v>1003929</v>
          </cell>
          <cell r="C3883" t="str">
            <v>Conj.Fechadura Zamak Cr 404I La Fonte</v>
          </cell>
          <cell r="D3883" t="str">
            <v>UN</v>
          </cell>
          <cell r="E3883">
            <v>0</v>
          </cell>
          <cell r="F3883">
            <v>0</v>
          </cell>
        </row>
        <row r="3884">
          <cell r="B3884">
            <v>1003939</v>
          </cell>
          <cell r="C3884" t="str">
            <v>Conj.Fechadura Zamak Cr 404E La Fonte</v>
          </cell>
          <cell r="D3884" t="str">
            <v>UN</v>
          </cell>
          <cell r="E3884">
            <v>0</v>
          </cell>
          <cell r="F3884">
            <v>0</v>
          </cell>
        </row>
        <row r="3885">
          <cell r="B3885">
            <v>1003940</v>
          </cell>
          <cell r="C3885" t="str">
            <v>Conj.Fechadura Zamak Cra 404B La Fonte</v>
          </cell>
          <cell r="D3885" t="str">
            <v>UN</v>
          </cell>
          <cell r="E3885">
            <v>0</v>
          </cell>
          <cell r="F3885">
            <v>0</v>
          </cell>
        </row>
        <row r="3886">
          <cell r="B3886">
            <v>1003941</v>
          </cell>
          <cell r="C3886" t="str">
            <v>Conj.Fechadura Zamak Cra 404I La Fonte</v>
          </cell>
          <cell r="D3886" t="str">
            <v>UN</v>
          </cell>
          <cell r="E3886">
            <v>0</v>
          </cell>
          <cell r="F3886">
            <v>0</v>
          </cell>
        </row>
        <row r="3887">
          <cell r="B3887">
            <v>1003946</v>
          </cell>
          <cell r="C3887" t="str">
            <v>Conj.Fechadura Zamak Cr 6236E La Fonte</v>
          </cell>
          <cell r="D3887" t="str">
            <v>UN</v>
          </cell>
          <cell r="E3887">
            <v>0</v>
          </cell>
          <cell r="F3887">
            <v>0</v>
          </cell>
        </row>
        <row r="3888">
          <cell r="B3888">
            <v>1003947</v>
          </cell>
          <cell r="C3888" t="str">
            <v>Conj.Fechadura Zamak Cra 6236B La Fonte</v>
          </cell>
          <cell r="D3888" t="str">
            <v>UN</v>
          </cell>
          <cell r="E3888">
            <v>0</v>
          </cell>
          <cell r="F3888">
            <v>0</v>
          </cell>
        </row>
        <row r="3889">
          <cell r="B3889">
            <v>1003948</v>
          </cell>
          <cell r="C3889" t="str">
            <v>Conj.Fechadura Zamak Cr 6236I La Fonte</v>
          </cell>
          <cell r="D3889" t="str">
            <v>UN</v>
          </cell>
          <cell r="E3889">
            <v>0</v>
          </cell>
          <cell r="F3889">
            <v>0</v>
          </cell>
        </row>
        <row r="3890">
          <cell r="B3890">
            <v>1003949</v>
          </cell>
          <cell r="C3890" t="str">
            <v>Conj.Fechadura Latão Cr 656B La Fonte</v>
          </cell>
          <cell r="D3890" t="str">
            <v>UN</v>
          </cell>
          <cell r="E3890">
            <v>0</v>
          </cell>
          <cell r="F3890">
            <v>0</v>
          </cell>
        </row>
        <row r="3891">
          <cell r="B3891">
            <v>1003950</v>
          </cell>
          <cell r="C3891" t="str">
            <v>Conj.Fechadura Latão Cr 656I La Fonte</v>
          </cell>
          <cell r="D3891" t="str">
            <v>UN</v>
          </cell>
          <cell r="E3891">
            <v>0</v>
          </cell>
          <cell r="F3891">
            <v>0</v>
          </cell>
        </row>
        <row r="3892">
          <cell r="B3892">
            <v>1003951</v>
          </cell>
          <cell r="C3892" t="str">
            <v>Conj.Fechadura Latão Cra 656I La Fonte</v>
          </cell>
          <cell r="D3892" t="str">
            <v>UN</v>
          </cell>
          <cell r="E3892">
            <v>0</v>
          </cell>
          <cell r="F3892">
            <v>0</v>
          </cell>
        </row>
        <row r="3893">
          <cell r="B3893">
            <v>1003952</v>
          </cell>
          <cell r="C3893" t="str">
            <v>Fechadura Trinco Rolete Cr 378 La Fonte</v>
          </cell>
          <cell r="D3893" t="str">
            <v>UN</v>
          </cell>
          <cell r="E3893">
            <v>0</v>
          </cell>
          <cell r="F3893">
            <v>0</v>
          </cell>
        </row>
        <row r="3894">
          <cell r="B3894">
            <v>1003953</v>
          </cell>
          <cell r="C3894" t="str">
            <v>Fechadura Trinco Rolete Cra 378 La Fonte</v>
          </cell>
          <cell r="D3894" t="str">
            <v>UN</v>
          </cell>
          <cell r="E3894">
            <v>0</v>
          </cell>
          <cell r="F3894">
            <v>0</v>
          </cell>
        </row>
        <row r="3895">
          <cell r="B3895">
            <v>1003955</v>
          </cell>
          <cell r="C3895" t="str">
            <v>Conj.Fechadura Latão Cr 656E La Fonte</v>
          </cell>
          <cell r="D3895" t="str">
            <v>UN</v>
          </cell>
          <cell r="E3895">
            <v>0</v>
          </cell>
          <cell r="F3895">
            <v>0</v>
          </cell>
        </row>
        <row r="3896">
          <cell r="B3896">
            <v>1003956</v>
          </cell>
          <cell r="C3896" t="str">
            <v>Conj.Fechadura Latão Cra 656E La Fonte</v>
          </cell>
          <cell r="D3896" t="str">
            <v>UN</v>
          </cell>
          <cell r="E3896">
            <v>0</v>
          </cell>
          <cell r="F3896">
            <v>0</v>
          </cell>
        </row>
        <row r="3897">
          <cell r="B3897">
            <v>1003966</v>
          </cell>
          <cell r="C3897" t="str">
            <v>Conj.Fechadura Zamak Cra 404E La Fonte</v>
          </cell>
          <cell r="D3897" t="str">
            <v>UN</v>
          </cell>
          <cell r="E3897">
            <v>0</v>
          </cell>
          <cell r="F3897">
            <v>0</v>
          </cell>
        </row>
        <row r="3898">
          <cell r="B3898">
            <v>1003969</v>
          </cell>
          <cell r="C3898" t="str">
            <v>Fita De Rejunte Jt Rolo 150M Lafarge</v>
          </cell>
          <cell r="D3898" t="str">
            <v>UN</v>
          </cell>
          <cell r="E3898">
            <v>0</v>
          </cell>
          <cell r="F3898">
            <v>0</v>
          </cell>
        </row>
        <row r="3899">
          <cell r="B3899">
            <v>1003970</v>
          </cell>
          <cell r="C3899" t="str">
            <v>Fita Isol 19X10Mm Anti Chama Cxa</v>
          </cell>
          <cell r="D3899" t="str">
            <v>UN</v>
          </cell>
          <cell r="E3899">
            <v>0</v>
          </cell>
          <cell r="F3899">
            <v>0</v>
          </cell>
        </row>
        <row r="3900">
          <cell r="B3900">
            <v>1003971</v>
          </cell>
          <cell r="C3900" t="str">
            <v>Fita Isol 19X10Mm Anti Chama Cxa Master</v>
          </cell>
          <cell r="D3900" t="str">
            <v>UN</v>
          </cell>
          <cell r="E3900">
            <v>0</v>
          </cell>
          <cell r="F3900">
            <v>0</v>
          </cell>
        </row>
        <row r="3901">
          <cell r="B3901">
            <v>1003972</v>
          </cell>
          <cell r="C3901" t="str">
            <v>Fita Isol 19X10Mm Anti Chama Disp</v>
          </cell>
          <cell r="D3901" t="str">
            <v>UN</v>
          </cell>
          <cell r="E3901">
            <v>0</v>
          </cell>
          <cell r="F3901">
            <v>0</v>
          </cell>
        </row>
        <row r="3902">
          <cell r="B3902">
            <v>1003973</v>
          </cell>
          <cell r="C3902" t="str">
            <v>Fita Isol 19X20Mm Anti Chama Cxa Disp</v>
          </cell>
          <cell r="D3902" t="str">
            <v>UN</v>
          </cell>
          <cell r="E3902">
            <v>0</v>
          </cell>
          <cell r="F3902">
            <v>0</v>
          </cell>
        </row>
        <row r="3903">
          <cell r="B3903">
            <v>1003974</v>
          </cell>
          <cell r="C3903" t="str">
            <v>Fita Isol 19X20Mm Anti Chama Cxa Master</v>
          </cell>
          <cell r="D3903" t="str">
            <v>UN</v>
          </cell>
          <cell r="E3903">
            <v>0</v>
          </cell>
          <cell r="F3903">
            <v>0</v>
          </cell>
        </row>
        <row r="3904">
          <cell r="B3904">
            <v>1003975</v>
          </cell>
          <cell r="C3904" t="str">
            <v>Fita Isol 19X20Mm Anti Chama Disp</v>
          </cell>
          <cell r="D3904" t="str">
            <v>UN</v>
          </cell>
          <cell r="E3904">
            <v>0</v>
          </cell>
          <cell r="F3904">
            <v>0</v>
          </cell>
        </row>
        <row r="3905">
          <cell r="B3905">
            <v>1003976</v>
          </cell>
          <cell r="C3905" t="str">
            <v>Fita Isol 19X5Mm Anti Chama Cxa Disp</v>
          </cell>
          <cell r="D3905" t="str">
            <v>UN</v>
          </cell>
          <cell r="E3905">
            <v>0</v>
          </cell>
          <cell r="F3905">
            <v>0</v>
          </cell>
        </row>
        <row r="3906">
          <cell r="B3906">
            <v>1003977</v>
          </cell>
          <cell r="C3906" t="str">
            <v>Fita Isol 19X5Mm Anti Chama Cxa Master</v>
          </cell>
          <cell r="D3906" t="str">
            <v>UN</v>
          </cell>
          <cell r="E3906">
            <v>0</v>
          </cell>
          <cell r="F3906">
            <v>0</v>
          </cell>
        </row>
        <row r="3907">
          <cell r="B3907">
            <v>1003978</v>
          </cell>
          <cell r="C3907" t="str">
            <v>Fita Isol 19X5Mm Anti Chama Disp</v>
          </cell>
          <cell r="D3907" t="str">
            <v>UN</v>
          </cell>
          <cell r="E3907">
            <v>0</v>
          </cell>
          <cell r="F3907">
            <v>0</v>
          </cell>
        </row>
        <row r="3908">
          <cell r="B3908">
            <v>1003979</v>
          </cell>
          <cell r="C3908" t="str">
            <v>Flange Pvc C/Rosca C/Sext S/Furo 1</v>
          </cell>
          <cell r="D3908" t="str">
            <v>UN</v>
          </cell>
          <cell r="E3908">
            <v>0</v>
          </cell>
          <cell r="F3908">
            <v>0</v>
          </cell>
        </row>
        <row r="3909">
          <cell r="B3909">
            <v>1003980</v>
          </cell>
          <cell r="C3909" t="str">
            <v>Flange Pvc C/Rosca C/Sext S/Furo 1 1/2</v>
          </cell>
          <cell r="D3909" t="str">
            <v>UN</v>
          </cell>
          <cell r="E3909">
            <v>0</v>
          </cell>
          <cell r="F3909">
            <v>0</v>
          </cell>
        </row>
        <row r="3910">
          <cell r="B3910">
            <v>1003981</v>
          </cell>
          <cell r="C3910" t="str">
            <v>Flange Pvc C/Rosca C/Sext S/Furo 1/2</v>
          </cell>
          <cell r="D3910" t="str">
            <v>UN</v>
          </cell>
          <cell r="E3910">
            <v>0</v>
          </cell>
          <cell r="F3910">
            <v>0</v>
          </cell>
        </row>
        <row r="3911">
          <cell r="B3911">
            <v>1003982</v>
          </cell>
          <cell r="C3911" t="str">
            <v>Flange Pvc C/Rosca C/Sext S/Furo 3/4</v>
          </cell>
          <cell r="D3911" t="str">
            <v>UN</v>
          </cell>
          <cell r="E3911">
            <v>0</v>
          </cell>
          <cell r="F3911">
            <v>0</v>
          </cell>
        </row>
        <row r="3912">
          <cell r="B3912">
            <v>1003983</v>
          </cell>
          <cell r="C3912" t="str">
            <v>Grelha Quadrada 100Mm Alum 14</v>
          </cell>
          <cell r="D3912" t="str">
            <v>UN</v>
          </cell>
          <cell r="E3912">
            <v>0</v>
          </cell>
          <cell r="F3912">
            <v>0</v>
          </cell>
        </row>
        <row r="3913">
          <cell r="B3913">
            <v>1003984</v>
          </cell>
          <cell r="C3913" t="str">
            <v>Grelha Quadrada 100Mm Br 82</v>
          </cell>
          <cell r="D3913" t="str">
            <v>UN</v>
          </cell>
          <cell r="E3913">
            <v>0</v>
          </cell>
          <cell r="F3913">
            <v>0</v>
          </cell>
        </row>
        <row r="3914">
          <cell r="B3914">
            <v>1003985</v>
          </cell>
          <cell r="C3914" t="str">
            <v>Grelha Quadrada 100Mm Br 83</v>
          </cell>
          <cell r="D3914" t="str">
            <v>UN</v>
          </cell>
          <cell r="E3914">
            <v>0</v>
          </cell>
          <cell r="F3914">
            <v>0</v>
          </cell>
        </row>
        <row r="3915">
          <cell r="B3915">
            <v>1003986</v>
          </cell>
          <cell r="C3915" t="str">
            <v>Grelha Quadrada 150Mm Alum 16</v>
          </cell>
          <cell r="D3915" t="str">
            <v>UN</v>
          </cell>
          <cell r="E3915">
            <v>0</v>
          </cell>
          <cell r="F3915">
            <v>0</v>
          </cell>
        </row>
        <row r="3916">
          <cell r="B3916">
            <v>1003987</v>
          </cell>
          <cell r="C3916" t="str">
            <v>Grelha Quadrada 150Mm Br 30</v>
          </cell>
          <cell r="D3916" t="str">
            <v>UN</v>
          </cell>
          <cell r="E3916">
            <v>0</v>
          </cell>
          <cell r="F3916">
            <v>0</v>
          </cell>
        </row>
        <row r="3917">
          <cell r="B3917">
            <v>1003988</v>
          </cell>
          <cell r="C3917" t="str">
            <v>Grelha Quadrada Radial 100Mm Cr 80</v>
          </cell>
          <cell r="D3917" t="str">
            <v>UN</v>
          </cell>
          <cell r="E3917">
            <v>0</v>
          </cell>
          <cell r="F3917">
            <v>0</v>
          </cell>
        </row>
        <row r="3918">
          <cell r="B3918">
            <v>1003989</v>
          </cell>
          <cell r="C3918" t="str">
            <v>Grelha Quadrada Radial 150Mm Br 83</v>
          </cell>
          <cell r="D3918" t="str">
            <v>UN</v>
          </cell>
          <cell r="E3918">
            <v>0</v>
          </cell>
          <cell r="F3918">
            <v>0</v>
          </cell>
        </row>
        <row r="3919">
          <cell r="B3919">
            <v>1003990</v>
          </cell>
          <cell r="C3919" t="str">
            <v>Grelha Quadrada Radial 150Mm Cr 81</v>
          </cell>
          <cell r="D3919" t="str">
            <v>UN</v>
          </cell>
          <cell r="E3919">
            <v>0</v>
          </cell>
          <cell r="F3919">
            <v>0</v>
          </cell>
        </row>
        <row r="3920">
          <cell r="B3920">
            <v>1003991</v>
          </cell>
          <cell r="C3920" t="str">
            <v>Grelha Redonda 100Mm Alum 12</v>
          </cell>
          <cell r="D3920" t="str">
            <v>UN</v>
          </cell>
          <cell r="E3920">
            <v>0</v>
          </cell>
          <cell r="F3920">
            <v>0</v>
          </cell>
        </row>
        <row r="3921">
          <cell r="B3921">
            <v>1003992</v>
          </cell>
          <cell r="C3921" t="str">
            <v>Grelha Redonda Branca Pvc 100Mm</v>
          </cell>
          <cell r="D3921" t="str">
            <v>UN</v>
          </cell>
          <cell r="E3921">
            <v>0</v>
          </cell>
          <cell r="F3921">
            <v>0</v>
          </cell>
        </row>
        <row r="3922">
          <cell r="B3922">
            <v>1003993</v>
          </cell>
          <cell r="C3922" t="str">
            <v>Grelha Redonda 150Mm Alum 13</v>
          </cell>
          <cell r="D3922" t="str">
            <v>UN</v>
          </cell>
          <cell r="E3922">
            <v>0</v>
          </cell>
          <cell r="F3922">
            <v>0</v>
          </cell>
        </row>
        <row r="3923">
          <cell r="B3923">
            <v>1003994</v>
          </cell>
          <cell r="C3923" t="str">
            <v>Grelha Redonda 150Mm Br 3</v>
          </cell>
          <cell r="D3923" t="str">
            <v>UN</v>
          </cell>
          <cell r="E3923">
            <v>0</v>
          </cell>
          <cell r="F3923">
            <v>0</v>
          </cell>
        </row>
        <row r="3924">
          <cell r="B3924">
            <v>1003995</v>
          </cell>
          <cell r="C3924" t="str">
            <v>Grelha Redonda Radial 100Mm Br 75</v>
          </cell>
          <cell r="D3924" t="str">
            <v>UN</v>
          </cell>
          <cell r="E3924">
            <v>0</v>
          </cell>
          <cell r="F3924">
            <v>0</v>
          </cell>
        </row>
        <row r="3925">
          <cell r="B3925">
            <v>1003996</v>
          </cell>
          <cell r="C3925" t="str">
            <v>Grelha Redonda Radial 100Mm Cr 78</v>
          </cell>
          <cell r="D3925" t="str">
            <v>UN</v>
          </cell>
          <cell r="E3925">
            <v>0</v>
          </cell>
          <cell r="F3925">
            <v>0</v>
          </cell>
        </row>
        <row r="3926">
          <cell r="B3926">
            <v>1003997</v>
          </cell>
          <cell r="C3926" t="str">
            <v>Grelha Redonda Radial 150Mm Br 76</v>
          </cell>
          <cell r="D3926" t="str">
            <v>UN</v>
          </cell>
          <cell r="E3926">
            <v>0</v>
          </cell>
          <cell r="F3926">
            <v>0</v>
          </cell>
        </row>
        <row r="3927">
          <cell r="B3927">
            <v>1003998</v>
          </cell>
          <cell r="C3927" t="str">
            <v>Grelha Redonda Radial 150Mm Cr 79</v>
          </cell>
          <cell r="D3927" t="str">
            <v>UN</v>
          </cell>
          <cell r="E3927">
            <v>0</v>
          </cell>
          <cell r="F3927">
            <v>0</v>
          </cell>
        </row>
        <row r="3928">
          <cell r="B3928">
            <v>1003999</v>
          </cell>
          <cell r="C3928" t="str">
            <v>Guia 48 Lafarge</v>
          </cell>
          <cell r="D3928" t="str">
            <v>M</v>
          </cell>
          <cell r="E3928">
            <v>0</v>
          </cell>
          <cell r="F3928">
            <v>0</v>
          </cell>
        </row>
        <row r="3929">
          <cell r="B3929">
            <v>1004000</v>
          </cell>
          <cell r="C3929" t="str">
            <v>Guia 75 Lafarge</v>
          </cell>
          <cell r="D3929" t="str">
            <v>M</v>
          </cell>
          <cell r="E3929">
            <v>0</v>
          </cell>
          <cell r="F3929">
            <v>0</v>
          </cell>
        </row>
        <row r="3930">
          <cell r="B3930">
            <v>1004001</v>
          </cell>
          <cell r="C3930" t="str">
            <v>Guia 90 Lafarge</v>
          </cell>
          <cell r="D3930" t="str">
            <v>M</v>
          </cell>
          <cell r="E3930">
            <v>0</v>
          </cell>
          <cell r="F3930">
            <v>0</v>
          </cell>
        </row>
        <row r="3931">
          <cell r="B3931">
            <v>1004002</v>
          </cell>
          <cell r="C3931" t="str">
            <v>Haste Chuveiro 1/2"</v>
          </cell>
          <cell r="D3931" t="str">
            <v>UN</v>
          </cell>
          <cell r="E3931">
            <v>0</v>
          </cell>
          <cell r="F3931">
            <v>0</v>
          </cell>
        </row>
        <row r="3932">
          <cell r="B3932">
            <v>1004003</v>
          </cell>
          <cell r="C3932" t="str">
            <v>Haste Chuveiro Elétr Plást 3Cm 1/2" Br</v>
          </cell>
          <cell r="D3932" t="str">
            <v>UN</v>
          </cell>
          <cell r="E3932">
            <v>0</v>
          </cell>
          <cell r="F3932">
            <v>0</v>
          </cell>
        </row>
        <row r="3933">
          <cell r="B3933">
            <v>1004004</v>
          </cell>
          <cell r="C3933" t="str">
            <v>Haste Chuveiro Plást 34Cm 1/2" Br</v>
          </cell>
          <cell r="D3933" t="str">
            <v>UN</v>
          </cell>
          <cell r="E3933">
            <v>0</v>
          </cell>
          <cell r="F3933">
            <v>0</v>
          </cell>
        </row>
        <row r="3934">
          <cell r="B3934">
            <v>1004005</v>
          </cell>
          <cell r="C3934" t="str">
            <v>Isolador Fita Perfurada Borracha 10M</v>
          </cell>
          <cell r="D3934" t="str">
            <v>UN</v>
          </cell>
          <cell r="E3934">
            <v>0</v>
          </cell>
          <cell r="F3934">
            <v>0</v>
          </cell>
        </row>
        <row r="3935">
          <cell r="B3935">
            <v>1004006</v>
          </cell>
          <cell r="C3935" t="str">
            <v>Joelho 1/2X1/2" Roscável 00144400-Docol</v>
          </cell>
          <cell r="D3935" t="str">
            <v>UN</v>
          </cell>
          <cell r="E3935">
            <v>0</v>
          </cell>
          <cell r="F3935">
            <v>0</v>
          </cell>
        </row>
        <row r="3936">
          <cell r="B3936">
            <v>1004007</v>
          </cell>
          <cell r="C3936" t="str">
            <v>Joelho 15Mm Soldável 00206900-Docol</v>
          </cell>
          <cell r="D3936" t="str">
            <v>UN</v>
          </cell>
          <cell r="E3936">
            <v>0</v>
          </cell>
          <cell r="F3936">
            <v>0</v>
          </cell>
        </row>
        <row r="3937">
          <cell r="B3937">
            <v>1004008</v>
          </cell>
          <cell r="C3937" t="str">
            <v>Joelho 22Mmx1/2" Soldável 00144800-Docol</v>
          </cell>
          <cell r="D3937" t="str">
            <v>UN</v>
          </cell>
          <cell r="E3937">
            <v>0</v>
          </cell>
          <cell r="F3937">
            <v>0</v>
          </cell>
        </row>
        <row r="3938">
          <cell r="B3938">
            <v>1004009</v>
          </cell>
          <cell r="C3938" t="str">
            <v>Joelho 45 Pvc Agua Fria 1 1/2</v>
          </cell>
          <cell r="D3938" t="str">
            <v>UN</v>
          </cell>
          <cell r="E3938">
            <v>0</v>
          </cell>
          <cell r="F3938">
            <v>0</v>
          </cell>
        </row>
        <row r="3939">
          <cell r="B3939">
            <v>1004010</v>
          </cell>
          <cell r="C3939" t="str">
            <v>Joelho 45 Pvc Agua Fria 1</v>
          </cell>
          <cell r="D3939" t="str">
            <v>UN</v>
          </cell>
          <cell r="E3939">
            <v>0</v>
          </cell>
          <cell r="F3939">
            <v>0</v>
          </cell>
        </row>
        <row r="3940">
          <cell r="B3940">
            <v>1004011</v>
          </cell>
          <cell r="C3940" t="str">
            <v>Joelho 45 Pvc Agua Fria 1/2</v>
          </cell>
          <cell r="D3940" t="str">
            <v>UN</v>
          </cell>
          <cell r="E3940">
            <v>0</v>
          </cell>
          <cell r="F3940">
            <v>0</v>
          </cell>
        </row>
        <row r="3941">
          <cell r="B3941">
            <v>1004012</v>
          </cell>
          <cell r="C3941" t="str">
            <v>Joelho 45 Pvc Agua Fria 110Mm</v>
          </cell>
          <cell r="D3941" t="str">
            <v>UN</v>
          </cell>
          <cell r="E3941">
            <v>0</v>
          </cell>
          <cell r="F3941">
            <v>0</v>
          </cell>
        </row>
        <row r="3942">
          <cell r="B3942">
            <v>1004013</v>
          </cell>
          <cell r="C3942" t="str">
            <v>Joelho 45 Pvc Agua Fria 20Mm</v>
          </cell>
          <cell r="D3942" t="str">
            <v>UN</v>
          </cell>
          <cell r="E3942">
            <v>0</v>
          </cell>
          <cell r="F3942">
            <v>0</v>
          </cell>
        </row>
        <row r="3943">
          <cell r="B3943">
            <v>1004014</v>
          </cell>
          <cell r="C3943" t="str">
            <v>Joelho 45 Pvc Agua Fria 25Mm</v>
          </cell>
          <cell r="D3943" t="str">
            <v>UN</v>
          </cell>
          <cell r="E3943">
            <v>0</v>
          </cell>
          <cell r="F3943">
            <v>0</v>
          </cell>
        </row>
        <row r="3944">
          <cell r="B3944">
            <v>1004015</v>
          </cell>
          <cell r="C3944" t="str">
            <v>Joelho 45 Pvc Agua Fria 3/4</v>
          </cell>
          <cell r="D3944" t="str">
            <v>UN</v>
          </cell>
          <cell r="E3944">
            <v>0</v>
          </cell>
          <cell r="F3944">
            <v>0</v>
          </cell>
        </row>
        <row r="3945">
          <cell r="B3945">
            <v>1004016</v>
          </cell>
          <cell r="C3945" t="str">
            <v>Joelho 45 Pvc Agua Fria 32Mm</v>
          </cell>
          <cell r="D3945" t="str">
            <v>UN</v>
          </cell>
          <cell r="E3945">
            <v>0</v>
          </cell>
          <cell r="F3945">
            <v>0</v>
          </cell>
        </row>
        <row r="3946">
          <cell r="B3946">
            <v>1004017</v>
          </cell>
          <cell r="C3946" t="str">
            <v>Joelho 45 Pvc Agua Fria 40Mm</v>
          </cell>
          <cell r="D3946" t="str">
            <v>UN</v>
          </cell>
          <cell r="E3946">
            <v>0</v>
          </cell>
          <cell r="F3946">
            <v>0</v>
          </cell>
        </row>
        <row r="3947">
          <cell r="B3947">
            <v>1004018</v>
          </cell>
          <cell r="C3947" t="str">
            <v>Joelho 45 Pvc Agua Fria 50Mm</v>
          </cell>
          <cell r="D3947" t="str">
            <v>UN</v>
          </cell>
          <cell r="E3947">
            <v>0</v>
          </cell>
          <cell r="F3947">
            <v>0</v>
          </cell>
        </row>
        <row r="3948">
          <cell r="B3948">
            <v>1004019</v>
          </cell>
          <cell r="C3948" t="str">
            <v>Joelho 45 Pvc Agua Fria 60Mm</v>
          </cell>
          <cell r="D3948" t="str">
            <v>UN</v>
          </cell>
          <cell r="E3948">
            <v>0</v>
          </cell>
          <cell r="F3948">
            <v>0</v>
          </cell>
        </row>
        <row r="3949">
          <cell r="B3949">
            <v>1004020</v>
          </cell>
          <cell r="C3949" t="str">
            <v>Joelho 45 Pvc Agua Fria 75Mm</v>
          </cell>
          <cell r="D3949" t="str">
            <v>UN</v>
          </cell>
          <cell r="E3949">
            <v>0</v>
          </cell>
          <cell r="F3949">
            <v>0</v>
          </cell>
        </row>
        <row r="3950">
          <cell r="B3950">
            <v>1004021</v>
          </cell>
          <cell r="C3950" t="str">
            <v>Joelho 45 Pvc Agua Fria 85Mm</v>
          </cell>
          <cell r="D3950" t="str">
            <v>UN</v>
          </cell>
          <cell r="E3950">
            <v>0</v>
          </cell>
          <cell r="F3950">
            <v>0</v>
          </cell>
        </row>
        <row r="3951">
          <cell r="B3951">
            <v>1004022</v>
          </cell>
          <cell r="C3951" t="str">
            <v>Cotovelo 45 Ppr 110Mm</v>
          </cell>
          <cell r="D3951" t="str">
            <v>UN</v>
          </cell>
          <cell r="E3951">
            <v>0</v>
          </cell>
          <cell r="F3951">
            <v>0</v>
          </cell>
        </row>
        <row r="3952">
          <cell r="B3952">
            <v>1004023</v>
          </cell>
          <cell r="C3952" t="str">
            <v>Cotovelo 45 Ppr 20Mm</v>
          </cell>
          <cell r="D3952" t="str">
            <v>UN</v>
          </cell>
          <cell r="E3952">
            <v>0</v>
          </cell>
          <cell r="F3952">
            <v>0</v>
          </cell>
        </row>
        <row r="3953">
          <cell r="B3953">
            <v>1004024</v>
          </cell>
          <cell r="C3953" t="str">
            <v>Cotovelo 45 Ppr 25Mm</v>
          </cell>
          <cell r="D3953" t="str">
            <v>UN</v>
          </cell>
          <cell r="E3953">
            <v>0</v>
          </cell>
          <cell r="F3953">
            <v>0</v>
          </cell>
        </row>
        <row r="3954">
          <cell r="B3954">
            <v>1004025</v>
          </cell>
          <cell r="C3954" t="str">
            <v>Cotovelo 45 Ppr 32Mm</v>
          </cell>
          <cell r="D3954" t="str">
            <v>UN</v>
          </cell>
          <cell r="E3954">
            <v>0</v>
          </cell>
          <cell r="F3954">
            <v>0</v>
          </cell>
        </row>
        <row r="3955">
          <cell r="B3955">
            <v>1004026</v>
          </cell>
          <cell r="C3955" t="str">
            <v>Cotovelo 45 Ppr 40Mm</v>
          </cell>
          <cell r="D3955" t="str">
            <v>UN</v>
          </cell>
          <cell r="E3955">
            <v>0</v>
          </cell>
          <cell r="F3955">
            <v>0</v>
          </cell>
        </row>
        <row r="3956">
          <cell r="B3956">
            <v>1004027</v>
          </cell>
          <cell r="C3956" t="str">
            <v>Cotovelo 45 Ppr 50Mm</v>
          </cell>
          <cell r="D3956" t="str">
            <v>UN</v>
          </cell>
          <cell r="E3956">
            <v>0</v>
          </cell>
          <cell r="F3956">
            <v>0</v>
          </cell>
        </row>
        <row r="3957">
          <cell r="B3957">
            <v>1004028</v>
          </cell>
          <cell r="C3957" t="str">
            <v>Cotovelo 45 Ppr 63Mm</v>
          </cell>
          <cell r="D3957" t="str">
            <v>UN</v>
          </cell>
          <cell r="E3957">
            <v>0</v>
          </cell>
          <cell r="F3957">
            <v>0</v>
          </cell>
        </row>
        <row r="3958">
          <cell r="B3958">
            <v>1004029</v>
          </cell>
          <cell r="C3958" t="str">
            <v>Cotovelo 45 Ppr 75Mm</v>
          </cell>
          <cell r="D3958" t="str">
            <v>UN</v>
          </cell>
          <cell r="E3958">
            <v>0</v>
          </cell>
          <cell r="F3958">
            <v>0</v>
          </cell>
        </row>
        <row r="3959">
          <cell r="B3959">
            <v>1004030</v>
          </cell>
          <cell r="C3959" t="str">
            <v>Cotovelo 45 Ppr 90Mm</v>
          </cell>
          <cell r="D3959" t="str">
            <v>UN</v>
          </cell>
          <cell r="E3959">
            <v>0</v>
          </cell>
          <cell r="F3959">
            <v>0</v>
          </cell>
        </row>
        <row r="3960">
          <cell r="B3960">
            <v>1004031</v>
          </cell>
          <cell r="C3960" t="str">
            <v>Mat. Bloq-Joelho 45Gr Pvc 100Mm Anel Bor</v>
          </cell>
          <cell r="D3960" t="str">
            <v>UN</v>
          </cell>
          <cell r="E3960">
            <v>0</v>
          </cell>
          <cell r="F3960">
            <v>0</v>
          </cell>
        </row>
        <row r="3961">
          <cell r="B3961">
            <v>1004032</v>
          </cell>
          <cell r="C3961" t="str">
            <v>Joelho 45Gr Pvc 100Mm Anel Bor (Jebi)</v>
          </cell>
          <cell r="D3961" t="str">
            <v>UN</v>
          </cell>
          <cell r="E3961">
            <v>0</v>
          </cell>
          <cell r="F3961">
            <v>0</v>
          </cell>
        </row>
        <row r="3962">
          <cell r="B3962">
            <v>1004033</v>
          </cell>
          <cell r="C3962" t="str">
            <v>Joelho 45 Pvc Soldavel 100Mm</v>
          </cell>
          <cell r="D3962" t="str">
            <v>UN</v>
          </cell>
          <cell r="E3962">
            <v>0</v>
          </cell>
          <cell r="F3962">
            <v>0</v>
          </cell>
        </row>
        <row r="3963">
          <cell r="B3963">
            <v>1004034</v>
          </cell>
          <cell r="C3963" t="str">
            <v>Joelho 45 Pvc Sold 150Mm Anel Bor</v>
          </cell>
          <cell r="D3963" t="str">
            <v>UN</v>
          </cell>
          <cell r="E3963">
            <v>0</v>
          </cell>
          <cell r="F3963">
            <v>0</v>
          </cell>
        </row>
        <row r="3964">
          <cell r="B3964">
            <v>1004035</v>
          </cell>
          <cell r="C3964" t="str">
            <v>Joelho 45Gr Pvc 150Mm Anel Bor (Jebi)</v>
          </cell>
          <cell r="D3964" t="str">
            <v>UN</v>
          </cell>
          <cell r="E3964">
            <v>0</v>
          </cell>
          <cell r="F3964">
            <v>0</v>
          </cell>
        </row>
        <row r="3965">
          <cell r="B3965">
            <v>1004036</v>
          </cell>
          <cell r="C3965" t="str">
            <v>Joelho 45 Pvc Sold 150Mm</v>
          </cell>
          <cell r="D3965" t="str">
            <v>UN</v>
          </cell>
          <cell r="E3965">
            <v>0</v>
          </cell>
          <cell r="F3965">
            <v>0</v>
          </cell>
        </row>
        <row r="3966">
          <cell r="B3966">
            <v>1004037</v>
          </cell>
          <cell r="C3966" t="str">
            <v>Joelho 45 Pvc Sold 200Mm</v>
          </cell>
          <cell r="D3966" t="str">
            <v>UN</v>
          </cell>
          <cell r="E3966">
            <v>0</v>
          </cell>
          <cell r="F3966">
            <v>0</v>
          </cell>
        </row>
        <row r="3967">
          <cell r="B3967">
            <v>1004038</v>
          </cell>
          <cell r="C3967" t="str">
            <v>Joelho 90 Pvc Esgoto C/Anel 40Mm</v>
          </cell>
          <cell r="D3967" t="str">
            <v>UN</v>
          </cell>
          <cell r="E3967">
            <v>0</v>
          </cell>
          <cell r="F3967">
            <v>0</v>
          </cell>
        </row>
        <row r="3968">
          <cell r="B3968">
            <v>1004039</v>
          </cell>
          <cell r="C3968" t="str">
            <v>Joelho 45 Pvc Sold 40Mm</v>
          </cell>
          <cell r="D3968" t="str">
            <v>UN</v>
          </cell>
          <cell r="E3968">
            <v>0</v>
          </cell>
          <cell r="F3968">
            <v>0</v>
          </cell>
        </row>
        <row r="3969">
          <cell r="B3969">
            <v>1004040</v>
          </cell>
          <cell r="C3969" t="str">
            <v>Mat. Bloq-Joelho 45Gr Pvc 50Mm Anel Bor</v>
          </cell>
          <cell r="D3969" t="str">
            <v>UN</v>
          </cell>
          <cell r="E3969">
            <v>0</v>
          </cell>
          <cell r="F3969">
            <v>0</v>
          </cell>
        </row>
        <row r="3970">
          <cell r="B3970">
            <v>1004041</v>
          </cell>
          <cell r="C3970" t="str">
            <v>Joelho 45Gr Pvc 50Mm Anel Bor (Jebi)</v>
          </cell>
          <cell r="D3970" t="str">
            <v>UN</v>
          </cell>
          <cell r="E3970">
            <v>0</v>
          </cell>
          <cell r="F3970">
            <v>0</v>
          </cell>
        </row>
        <row r="3971">
          <cell r="B3971">
            <v>1004042</v>
          </cell>
          <cell r="C3971" t="str">
            <v>Joelho 45 Pvc Sold 50Mm</v>
          </cell>
          <cell r="D3971" t="str">
            <v>UN</v>
          </cell>
          <cell r="E3971">
            <v>0</v>
          </cell>
          <cell r="F3971">
            <v>0</v>
          </cell>
        </row>
        <row r="3972">
          <cell r="B3972">
            <v>1004043</v>
          </cell>
          <cell r="C3972" t="str">
            <v>Mat. Bloq-Joelho 45Gr Pvc 75Mm Anel Bor</v>
          </cell>
          <cell r="D3972" t="str">
            <v>UN</v>
          </cell>
          <cell r="E3972">
            <v>0</v>
          </cell>
          <cell r="F3972">
            <v>0</v>
          </cell>
        </row>
        <row r="3973">
          <cell r="B3973">
            <v>1004044</v>
          </cell>
          <cell r="C3973" t="str">
            <v>Joelho 45Gr Pvc 75Mm Anel Bor (Jebi)</v>
          </cell>
          <cell r="D3973" t="str">
            <v>UN</v>
          </cell>
          <cell r="E3973">
            <v>0</v>
          </cell>
          <cell r="F3973">
            <v>0</v>
          </cell>
        </row>
        <row r="3974">
          <cell r="B3974">
            <v>1004045</v>
          </cell>
          <cell r="C3974" t="str">
            <v>Joelho 45 Pvc Sold 75Mm</v>
          </cell>
          <cell r="D3974" t="str">
            <v>UN</v>
          </cell>
          <cell r="E3974">
            <v>0</v>
          </cell>
          <cell r="F3974">
            <v>0</v>
          </cell>
        </row>
        <row r="3975">
          <cell r="B3975">
            <v>1004046</v>
          </cell>
          <cell r="C3975" t="str">
            <v>Joelho 90 Pvc Calha Pluv Circ Dn88X100</v>
          </cell>
          <cell r="D3975" t="str">
            <v>UN</v>
          </cell>
          <cell r="E3975">
            <v>0</v>
          </cell>
          <cell r="F3975">
            <v>0</v>
          </cell>
        </row>
        <row r="3976">
          <cell r="B3976">
            <v>1004047</v>
          </cell>
          <cell r="C3976" t="str">
            <v>Joelho 90 Pvc Agua Fria 1 1/2</v>
          </cell>
          <cell r="D3976" t="str">
            <v>UN</v>
          </cell>
          <cell r="E3976">
            <v>0</v>
          </cell>
          <cell r="F3976">
            <v>0</v>
          </cell>
        </row>
        <row r="3977">
          <cell r="B3977">
            <v>1004048</v>
          </cell>
          <cell r="C3977" t="str">
            <v>Joelho 90 Pvc Agua Fria 1 1/4</v>
          </cell>
          <cell r="D3977" t="str">
            <v>UN</v>
          </cell>
          <cell r="E3977">
            <v>0</v>
          </cell>
          <cell r="F3977">
            <v>0</v>
          </cell>
        </row>
        <row r="3978">
          <cell r="B3978">
            <v>1004049</v>
          </cell>
          <cell r="C3978" t="str">
            <v>Joelho 90 Pvc Agua Fria 1</v>
          </cell>
          <cell r="D3978" t="str">
            <v>UN</v>
          </cell>
          <cell r="E3978">
            <v>0</v>
          </cell>
          <cell r="F3978">
            <v>0</v>
          </cell>
        </row>
        <row r="3979">
          <cell r="B3979">
            <v>1004050</v>
          </cell>
          <cell r="C3979" t="str">
            <v>Joelho 90 Pvc Agua Fria 1/2</v>
          </cell>
          <cell r="D3979" t="str">
            <v>UN</v>
          </cell>
          <cell r="E3979">
            <v>0</v>
          </cell>
          <cell r="F3979">
            <v>0</v>
          </cell>
        </row>
        <row r="3980">
          <cell r="B3980">
            <v>1004051</v>
          </cell>
          <cell r="C3980" t="str">
            <v>Joelho 90 Pvc Agua Fria 110Mm</v>
          </cell>
          <cell r="D3980" t="str">
            <v>UN</v>
          </cell>
          <cell r="E3980">
            <v>0</v>
          </cell>
          <cell r="F3980">
            <v>0</v>
          </cell>
        </row>
        <row r="3981">
          <cell r="B3981">
            <v>1004052</v>
          </cell>
          <cell r="C3981" t="str">
            <v>Joelho 90 Pvc Agua Fria 2</v>
          </cell>
          <cell r="D3981" t="str">
            <v>UN</v>
          </cell>
          <cell r="E3981">
            <v>0</v>
          </cell>
          <cell r="F3981">
            <v>0</v>
          </cell>
        </row>
        <row r="3982">
          <cell r="B3982">
            <v>1004053</v>
          </cell>
          <cell r="C3982" t="str">
            <v>Joelho 90 Pvc Agua Fria 20Mm</v>
          </cell>
          <cell r="D3982" t="str">
            <v>UN</v>
          </cell>
          <cell r="E3982">
            <v>0</v>
          </cell>
          <cell r="F3982">
            <v>0</v>
          </cell>
        </row>
        <row r="3983">
          <cell r="B3983">
            <v>1004054</v>
          </cell>
          <cell r="C3983" t="str">
            <v>Joelho 90 Pvc Sold Mista 20Mmx1/2</v>
          </cell>
          <cell r="D3983" t="str">
            <v>UN</v>
          </cell>
          <cell r="E3983">
            <v>0</v>
          </cell>
          <cell r="F3983">
            <v>0</v>
          </cell>
        </row>
        <row r="3984">
          <cell r="B3984">
            <v>1004055</v>
          </cell>
          <cell r="C3984" t="str">
            <v>Joelho 90 Pvc Sold Bch Lt 20Mmx 1/2 Cb</v>
          </cell>
          <cell r="D3984" t="str">
            <v>UN</v>
          </cell>
          <cell r="E3984">
            <v>0</v>
          </cell>
          <cell r="F3984">
            <v>0</v>
          </cell>
        </row>
        <row r="3985">
          <cell r="B3985">
            <v>1004056</v>
          </cell>
          <cell r="C3985" t="str">
            <v>Joelho 90 Pvc Agua Fria 25Mm</v>
          </cell>
          <cell r="D3985" t="str">
            <v>UN</v>
          </cell>
          <cell r="E3985">
            <v>0</v>
          </cell>
          <cell r="F3985">
            <v>0</v>
          </cell>
        </row>
        <row r="3986">
          <cell r="B3986">
            <v>1004057</v>
          </cell>
          <cell r="C3986" t="str">
            <v>Joelho Red 90 Pvc Sold Mista 25Mmx1/2</v>
          </cell>
          <cell r="D3986" t="str">
            <v>UN</v>
          </cell>
          <cell r="E3986">
            <v>0</v>
          </cell>
          <cell r="F3986">
            <v>0</v>
          </cell>
        </row>
        <row r="3987">
          <cell r="B3987">
            <v>1004058</v>
          </cell>
          <cell r="C3987" t="str">
            <v>Joelho Red 90 Pvc Sold Bch Lt 25Mmx1/2</v>
          </cell>
          <cell r="D3987" t="str">
            <v>UN</v>
          </cell>
          <cell r="E3987">
            <v>0</v>
          </cell>
          <cell r="F3987">
            <v>0</v>
          </cell>
        </row>
        <row r="3988">
          <cell r="B3988">
            <v>1004059</v>
          </cell>
          <cell r="C3988" t="str">
            <v>Joelho 90 Pvc Sold Mista 25Mmx3/4</v>
          </cell>
          <cell r="D3988" t="str">
            <v>UN</v>
          </cell>
          <cell r="E3988">
            <v>0</v>
          </cell>
          <cell r="F3988">
            <v>0</v>
          </cell>
        </row>
        <row r="3989">
          <cell r="B3989">
            <v>1004060</v>
          </cell>
          <cell r="C3989" t="str">
            <v>Mat. Bloq-Joelho 90Gr Agua Pvc 25Mmx3/4"</v>
          </cell>
          <cell r="D3989" t="str">
            <v>UN</v>
          </cell>
          <cell r="E3989">
            <v>0</v>
          </cell>
          <cell r="F3989">
            <v>0</v>
          </cell>
        </row>
        <row r="3990">
          <cell r="B3990">
            <v>1004061</v>
          </cell>
          <cell r="C3990" t="str">
            <v>Joelho 90 Pvc Agua Fria 3/4</v>
          </cell>
          <cell r="D3990" t="str">
            <v>UN</v>
          </cell>
          <cell r="E3990">
            <v>0</v>
          </cell>
          <cell r="F3990">
            <v>0</v>
          </cell>
        </row>
        <row r="3991">
          <cell r="B3991">
            <v>1004062</v>
          </cell>
          <cell r="C3991" t="str">
            <v>Joelho 90 Pvc Marrom 32Mm</v>
          </cell>
          <cell r="D3991" t="str">
            <v>UN</v>
          </cell>
          <cell r="E3991">
            <v>0</v>
          </cell>
          <cell r="F3991">
            <v>0</v>
          </cell>
        </row>
        <row r="3992">
          <cell r="B3992">
            <v>1004063</v>
          </cell>
          <cell r="C3992" t="str">
            <v>Joelho 90 Pvc Marrom 40Mm</v>
          </cell>
          <cell r="D3992" t="str">
            <v>UN</v>
          </cell>
          <cell r="E3992">
            <v>0</v>
          </cell>
          <cell r="F3992">
            <v>0</v>
          </cell>
        </row>
        <row r="3993">
          <cell r="B3993">
            <v>1004064</v>
          </cell>
          <cell r="C3993" t="str">
            <v>Joelho 90 Pvc Agua Fria 50Mm</v>
          </cell>
          <cell r="D3993" t="str">
            <v>UN</v>
          </cell>
          <cell r="E3993">
            <v>0</v>
          </cell>
          <cell r="F3993">
            <v>0</v>
          </cell>
        </row>
        <row r="3994">
          <cell r="B3994">
            <v>1004065</v>
          </cell>
          <cell r="C3994" t="str">
            <v>Joelho 90 Pvc Agua Fria 60Mm</v>
          </cell>
          <cell r="D3994" t="str">
            <v>UN</v>
          </cell>
          <cell r="E3994">
            <v>0</v>
          </cell>
          <cell r="F3994">
            <v>0</v>
          </cell>
        </row>
        <row r="3995">
          <cell r="B3995">
            <v>1004066</v>
          </cell>
          <cell r="C3995" t="str">
            <v>Joelho 90 Pvc Agua Fria 75Mm</v>
          </cell>
          <cell r="D3995" t="str">
            <v>UN</v>
          </cell>
          <cell r="E3995">
            <v>0</v>
          </cell>
          <cell r="F3995">
            <v>0</v>
          </cell>
        </row>
        <row r="3996">
          <cell r="B3996">
            <v>1004067</v>
          </cell>
          <cell r="C3996" t="str">
            <v>Joelho 90 Pvc Agua Fria 85Mm</v>
          </cell>
          <cell r="D3996" t="str">
            <v>UN</v>
          </cell>
          <cell r="E3996">
            <v>0</v>
          </cell>
          <cell r="F3996">
            <v>0</v>
          </cell>
        </row>
        <row r="3997">
          <cell r="B3997">
            <v>1004068</v>
          </cell>
          <cell r="C3997" t="str">
            <v>Joelho 90 Cond Circ Aquap Style Bg</v>
          </cell>
          <cell r="D3997" t="str">
            <v>UN</v>
          </cell>
          <cell r="E3997">
            <v>0</v>
          </cell>
          <cell r="F3997">
            <v>0</v>
          </cell>
        </row>
        <row r="3998">
          <cell r="B3998">
            <v>1004069</v>
          </cell>
          <cell r="C3998" t="str">
            <v>Joelho 90 Pvc C/Rosca 1 1/2</v>
          </cell>
          <cell r="D3998" t="str">
            <v>UN</v>
          </cell>
          <cell r="E3998">
            <v>0</v>
          </cell>
          <cell r="F3998">
            <v>0</v>
          </cell>
        </row>
        <row r="3999">
          <cell r="B3999">
            <v>1004070</v>
          </cell>
          <cell r="C3999" t="str">
            <v>Joelho 90 Pvc C/Rosca 1 1/4</v>
          </cell>
          <cell r="D3999" t="str">
            <v>UN</v>
          </cell>
          <cell r="E3999">
            <v>0</v>
          </cell>
          <cell r="F3999">
            <v>0</v>
          </cell>
        </row>
        <row r="4000">
          <cell r="B4000">
            <v>1004071</v>
          </cell>
          <cell r="C4000" t="str">
            <v>Joelho 90 Pvc C/Rosca 1</v>
          </cell>
          <cell r="D4000" t="str">
            <v>UN</v>
          </cell>
          <cell r="E4000">
            <v>0</v>
          </cell>
          <cell r="F4000">
            <v>0</v>
          </cell>
        </row>
        <row r="4001">
          <cell r="B4001">
            <v>1004072</v>
          </cell>
          <cell r="C4001" t="str">
            <v>Joelho 90 Pvc C/Rosca 1/2</v>
          </cell>
          <cell r="D4001" t="str">
            <v>UN</v>
          </cell>
          <cell r="E4001">
            <v>0</v>
          </cell>
          <cell r="F4001">
            <v>0</v>
          </cell>
        </row>
        <row r="4002">
          <cell r="B4002">
            <v>1004073</v>
          </cell>
          <cell r="C4002" t="str">
            <v>Mat. Bloq-Joelho 90 Pe 1/2 Rosc Inte Dup</v>
          </cell>
          <cell r="D4002" t="str">
            <v>UN</v>
          </cell>
          <cell r="E4002">
            <v>0</v>
          </cell>
          <cell r="F4002">
            <v>0</v>
          </cell>
        </row>
        <row r="4003">
          <cell r="B4003">
            <v>1004074</v>
          </cell>
          <cell r="C4003" t="str">
            <v>Joelho 90 Pvc C/Rosca 3/4</v>
          </cell>
          <cell r="D4003" t="str">
            <v>UN</v>
          </cell>
          <cell r="E4003">
            <v>0</v>
          </cell>
          <cell r="F4003">
            <v>0</v>
          </cell>
        </row>
        <row r="4004">
          <cell r="B4004">
            <v>1004075</v>
          </cell>
          <cell r="C4004" t="str">
            <v>Mat. Bloq-Joelho 90 Pe 3/4 Rosc Inte Dup</v>
          </cell>
          <cell r="D4004" t="str">
            <v>UN</v>
          </cell>
          <cell r="E4004">
            <v>0</v>
          </cell>
          <cell r="F4004">
            <v>0</v>
          </cell>
        </row>
        <row r="4005">
          <cell r="B4005">
            <v>1004076</v>
          </cell>
          <cell r="C4005" t="str">
            <v>Cotovelo 90 Ppr 110Mm</v>
          </cell>
          <cell r="D4005" t="str">
            <v>UN</v>
          </cell>
          <cell r="E4005">
            <v>0</v>
          </cell>
          <cell r="F4005">
            <v>0</v>
          </cell>
        </row>
        <row r="4006">
          <cell r="B4006">
            <v>1004077</v>
          </cell>
          <cell r="C4006" t="str">
            <v>Cotovelo 90 Ppr 20Mm</v>
          </cell>
          <cell r="D4006" t="str">
            <v>UN</v>
          </cell>
          <cell r="E4006">
            <v>0</v>
          </cell>
          <cell r="F4006">
            <v>0</v>
          </cell>
        </row>
        <row r="4007">
          <cell r="B4007">
            <v>1004078</v>
          </cell>
          <cell r="C4007" t="str">
            <v>Cotovelo 90 Ppr Com Rosca Femea 20X1/2</v>
          </cell>
          <cell r="D4007" t="str">
            <v>UN</v>
          </cell>
          <cell r="E4007">
            <v>0</v>
          </cell>
          <cell r="F4007">
            <v>0</v>
          </cell>
        </row>
        <row r="4008">
          <cell r="B4008">
            <v>1004079</v>
          </cell>
          <cell r="C4008" t="str">
            <v>Cotovelo 90 Ppr Sem Rosca Femea 20X1/2</v>
          </cell>
          <cell r="D4008" t="str">
            <v>UN</v>
          </cell>
          <cell r="E4008">
            <v>0</v>
          </cell>
          <cell r="F4008">
            <v>0</v>
          </cell>
        </row>
        <row r="4009">
          <cell r="B4009">
            <v>1004080</v>
          </cell>
          <cell r="C4009" t="str">
            <v>Joelho 90Gr Ppr 20Mmx1/2" Termfus/Rosc</v>
          </cell>
          <cell r="D4009" t="str">
            <v>UN</v>
          </cell>
          <cell r="E4009">
            <v>0</v>
          </cell>
          <cell r="F4009">
            <v>0</v>
          </cell>
        </row>
        <row r="4010">
          <cell r="B4010">
            <v>1004081</v>
          </cell>
          <cell r="C4010" t="str">
            <v>Cotovelo 90 Ppr 25Mm</v>
          </cell>
          <cell r="D4010" t="str">
            <v>UN</v>
          </cell>
          <cell r="E4010">
            <v>0</v>
          </cell>
          <cell r="F4010">
            <v>0</v>
          </cell>
        </row>
        <row r="4011">
          <cell r="B4011">
            <v>1004082</v>
          </cell>
          <cell r="C4011" t="str">
            <v>Cotovelo 90 Ppr Com Rosca Femea 25X1</v>
          </cell>
          <cell r="D4011" t="str">
            <v>UN</v>
          </cell>
          <cell r="E4011">
            <v>0</v>
          </cell>
          <cell r="F4011">
            <v>0</v>
          </cell>
        </row>
        <row r="4012">
          <cell r="B4012">
            <v>1004083</v>
          </cell>
          <cell r="C4012" t="str">
            <v>Cotovelo 90 Ppr Com Rosca Femea 25X1/2</v>
          </cell>
          <cell r="D4012" t="str">
            <v>UN</v>
          </cell>
          <cell r="E4012">
            <v>0</v>
          </cell>
          <cell r="F4012">
            <v>0</v>
          </cell>
        </row>
        <row r="4013">
          <cell r="B4013">
            <v>1004084</v>
          </cell>
          <cell r="C4013" t="str">
            <v>Cotovelo 90 Ppr Com Rosca Femea 25X3/4</v>
          </cell>
          <cell r="D4013" t="str">
            <v>UN</v>
          </cell>
          <cell r="E4013">
            <v>0</v>
          </cell>
          <cell r="F4013">
            <v>0</v>
          </cell>
        </row>
        <row r="4014">
          <cell r="B4014">
            <v>1004085</v>
          </cell>
          <cell r="C4014" t="str">
            <v>Cotovelo 90 Ppr Sem Rosca Femea 25X3/4</v>
          </cell>
          <cell r="D4014" t="str">
            <v>UN</v>
          </cell>
          <cell r="E4014">
            <v>0</v>
          </cell>
          <cell r="F4014">
            <v>0</v>
          </cell>
        </row>
        <row r="4015">
          <cell r="B4015">
            <v>1004086</v>
          </cell>
          <cell r="C4015" t="str">
            <v>Cotovelo 90 Ppr 32Mm</v>
          </cell>
          <cell r="D4015" t="str">
            <v>UN</v>
          </cell>
          <cell r="E4015">
            <v>0</v>
          </cell>
          <cell r="F4015">
            <v>0</v>
          </cell>
        </row>
        <row r="4016">
          <cell r="B4016">
            <v>1004087</v>
          </cell>
          <cell r="C4016" t="str">
            <v>Cotovelo 90 Ppr 32X1 1/4</v>
          </cell>
          <cell r="D4016" t="str">
            <v>UN</v>
          </cell>
          <cell r="E4016">
            <v>0</v>
          </cell>
          <cell r="F4016">
            <v>0</v>
          </cell>
        </row>
        <row r="4017">
          <cell r="B4017">
            <v>1004088</v>
          </cell>
          <cell r="C4017" t="str">
            <v>Cotovelo 90 Ppr Com Rosca Femea 32X1</v>
          </cell>
          <cell r="D4017" t="str">
            <v>UN</v>
          </cell>
          <cell r="E4017">
            <v>0</v>
          </cell>
          <cell r="F4017">
            <v>0</v>
          </cell>
        </row>
        <row r="4018">
          <cell r="B4018">
            <v>1004089</v>
          </cell>
          <cell r="C4018" t="str">
            <v>Cotovelo 90 Ppr Sem Rosca Femea 32X1</v>
          </cell>
          <cell r="D4018" t="str">
            <v>UN</v>
          </cell>
          <cell r="E4018">
            <v>0</v>
          </cell>
          <cell r="F4018">
            <v>0</v>
          </cell>
        </row>
        <row r="4019">
          <cell r="B4019">
            <v>1004090</v>
          </cell>
          <cell r="C4019" t="str">
            <v>Cotovelo 90 Ppr Com Rosca Femea 32X25Mm</v>
          </cell>
          <cell r="D4019" t="str">
            <v>UN</v>
          </cell>
          <cell r="E4019">
            <v>0</v>
          </cell>
          <cell r="F4019">
            <v>0</v>
          </cell>
        </row>
        <row r="4020">
          <cell r="B4020">
            <v>1004091</v>
          </cell>
          <cell r="C4020" t="str">
            <v>Cotovelo 90 Ppr Sem Rosca Femea 32X25Mm</v>
          </cell>
          <cell r="D4020" t="str">
            <v>UN</v>
          </cell>
          <cell r="E4020">
            <v>0</v>
          </cell>
          <cell r="F4020">
            <v>0</v>
          </cell>
        </row>
        <row r="4021">
          <cell r="B4021">
            <v>1004092</v>
          </cell>
          <cell r="C4021" t="str">
            <v>Cotovelo 90 Ppr 40Mm</v>
          </cell>
          <cell r="D4021" t="str">
            <v>UN</v>
          </cell>
          <cell r="E4021">
            <v>0</v>
          </cell>
          <cell r="F4021">
            <v>0</v>
          </cell>
        </row>
        <row r="4022">
          <cell r="B4022">
            <v>1004093</v>
          </cell>
          <cell r="C4022" t="str">
            <v>Cotovelo 90 Ppr 50Mm</v>
          </cell>
          <cell r="D4022" t="str">
            <v>UN</v>
          </cell>
          <cell r="E4022">
            <v>0</v>
          </cell>
          <cell r="F4022">
            <v>0</v>
          </cell>
        </row>
        <row r="4023">
          <cell r="B4023">
            <v>1004094</v>
          </cell>
          <cell r="C4023" t="str">
            <v>Cotovelo 90 Ppr 63Mm</v>
          </cell>
          <cell r="D4023" t="str">
            <v>UN</v>
          </cell>
          <cell r="E4023">
            <v>0</v>
          </cell>
          <cell r="F4023">
            <v>0</v>
          </cell>
        </row>
        <row r="4024">
          <cell r="B4024">
            <v>1004095</v>
          </cell>
          <cell r="C4024" t="str">
            <v>Cotovelo 90 Ppr 75Mm</v>
          </cell>
          <cell r="D4024" t="str">
            <v>UN</v>
          </cell>
          <cell r="E4024">
            <v>0</v>
          </cell>
          <cell r="F4024">
            <v>0</v>
          </cell>
        </row>
        <row r="4025">
          <cell r="B4025">
            <v>1004096</v>
          </cell>
          <cell r="C4025" t="str">
            <v>Cotovelo 90 Ppr 90Mm</v>
          </cell>
          <cell r="D4025" t="str">
            <v>UN</v>
          </cell>
          <cell r="E4025">
            <v>0</v>
          </cell>
          <cell r="F4025">
            <v>0</v>
          </cell>
        </row>
        <row r="4026">
          <cell r="B4026">
            <v>1004097</v>
          </cell>
          <cell r="C4026" t="str">
            <v>Joelho 90 Pvc Esgoto 100Mm Cb</v>
          </cell>
          <cell r="D4026" t="str">
            <v>UN</v>
          </cell>
          <cell r="E4026">
            <v>0</v>
          </cell>
          <cell r="F4026">
            <v>0</v>
          </cell>
        </row>
        <row r="4027">
          <cell r="B4027">
            <v>1004098</v>
          </cell>
          <cell r="C4027" t="str">
            <v>Joelho 90 Pvc Esgoto 100Mm</v>
          </cell>
          <cell r="D4027" t="str">
            <v>UN</v>
          </cell>
          <cell r="E4027">
            <v>0</v>
          </cell>
          <cell r="F4027">
            <v>0</v>
          </cell>
        </row>
        <row r="4028">
          <cell r="B4028">
            <v>1004099</v>
          </cell>
          <cell r="C4028" t="str">
            <v>Joelho 90Gr Pvc 100Mm Sold (Jebi)</v>
          </cell>
          <cell r="D4028" t="str">
            <v>UN</v>
          </cell>
          <cell r="E4028">
            <v>0</v>
          </cell>
          <cell r="F4028">
            <v>0</v>
          </cell>
        </row>
        <row r="4029">
          <cell r="B4029">
            <v>1004100</v>
          </cell>
          <cell r="C4029" t="str">
            <v>Mat. Bloq-Joelho 90Gr Pvc 100X50Mm Sold</v>
          </cell>
          <cell r="D4029" t="str">
            <v>UN</v>
          </cell>
          <cell r="E4029">
            <v>0</v>
          </cell>
          <cell r="F4029">
            <v>0</v>
          </cell>
        </row>
        <row r="4030">
          <cell r="B4030">
            <v>1004101</v>
          </cell>
          <cell r="C4030" t="str">
            <v>Mat. Bloq-Joelho 90Gr Pvc 100X7 Anel</v>
          </cell>
          <cell r="D4030" t="str">
            <v>UN</v>
          </cell>
          <cell r="E4030">
            <v>0</v>
          </cell>
          <cell r="F4030">
            <v>0</v>
          </cell>
        </row>
        <row r="4031">
          <cell r="B4031">
            <v>1004102</v>
          </cell>
          <cell r="C4031" t="str">
            <v>Joelho 90Gr Pvc 100X75Mm Anel Bor Jebi</v>
          </cell>
          <cell r="D4031" t="str">
            <v>UN</v>
          </cell>
          <cell r="E4031">
            <v>0</v>
          </cell>
          <cell r="F4031">
            <v>0</v>
          </cell>
        </row>
        <row r="4032">
          <cell r="B4032">
            <v>1004103</v>
          </cell>
          <cell r="C4032" t="str">
            <v>Mat. Bloq-Joelho 90Gr Pvc 100X75Mm Sold</v>
          </cell>
          <cell r="D4032" t="str">
            <v>UN</v>
          </cell>
          <cell r="E4032">
            <v>0</v>
          </cell>
          <cell r="F4032">
            <v>0</v>
          </cell>
        </row>
        <row r="4033">
          <cell r="B4033">
            <v>1004104</v>
          </cell>
          <cell r="C4033" t="str">
            <v>Joelho 90 Pvc Esgoto 150Mm</v>
          </cell>
          <cell r="D4033" t="str">
            <v>UN</v>
          </cell>
          <cell r="E4033">
            <v>0</v>
          </cell>
          <cell r="F4033">
            <v>0</v>
          </cell>
        </row>
        <row r="4034">
          <cell r="B4034">
            <v>1004105</v>
          </cell>
          <cell r="C4034" t="str">
            <v>Mat. Bloq-Joelho 90Gr Pvc 150Mm Sold</v>
          </cell>
          <cell r="D4034" t="str">
            <v>UN</v>
          </cell>
          <cell r="E4034">
            <v>0</v>
          </cell>
          <cell r="F4034">
            <v>0</v>
          </cell>
        </row>
        <row r="4035">
          <cell r="B4035">
            <v>1004106</v>
          </cell>
          <cell r="C4035" t="str">
            <v>Joelho 90Gr Pvc 150Mm Sold (Jebi)</v>
          </cell>
          <cell r="D4035" t="str">
            <v>UN</v>
          </cell>
          <cell r="E4035">
            <v>0</v>
          </cell>
          <cell r="F4035">
            <v>0</v>
          </cell>
        </row>
        <row r="4036">
          <cell r="B4036">
            <v>1004107</v>
          </cell>
          <cell r="C4036" t="str">
            <v>Joelho 90 Pvc Esgoto 200Mm</v>
          </cell>
          <cell r="D4036" t="str">
            <v>UN</v>
          </cell>
          <cell r="E4036">
            <v>0</v>
          </cell>
          <cell r="F4036">
            <v>0</v>
          </cell>
        </row>
        <row r="4037">
          <cell r="B4037">
            <v>1004108</v>
          </cell>
          <cell r="C4037" t="str">
            <v>Mat. Bloq-Joelho 90Gr Pvc 38X38Mm Anel</v>
          </cell>
          <cell r="D4037" t="str">
            <v>UN</v>
          </cell>
          <cell r="E4037">
            <v>0</v>
          </cell>
          <cell r="F4037">
            <v>0</v>
          </cell>
        </row>
        <row r="4038">
          <cell r="B4038">
            <v>1004109</v>
          </cell>
          <cell r="C4038" t="str">
            <v>Joelho 90 Pvc Sold 40Mm Anel Bor</v>
          </cell>
          <cell r="D4038" t="str">
            <v>UN</v>
          </cell>
          <cell r="E4038">
            <v>0</v>
          </cell>
          <cell r="F4038">
            <v>0</v>
          </cell>
        </row>
        <row r="4039">
          <cell r="B4039">
            <v>1004110</v>
          </cell>
          <cell r="C4039" t="str">
            <v>Joelho 90 Pvc Esgoto 40Mm</v>
          </cell>
          <cell r="D4039" t="str">
            <v>UN</v>
          </cell>
          <cell r="E4039">
            <v>0</v>
          </cell>
          <cell r="F4039">
            <v>0</v>
          </cell>
        </row>
        <row r="4040">
          <cell r="B4040">
            <v>1004111</v>
          </cell>
          <cell r="C4040" t="str">
            <v>Mat. Bloq-Joelho 90 Pvc 40 Sold Bols Lon</v>
          </cell>
          <cell r="D4040" t="str">
            <v>UN</v>
          </cell>
          <cell r="E4040">
            <v>0</v>
          </cell>
          <cell r="F4040">
            <v>0</v>
          </cell>
        </row>
        <row r="4041">
          <cell r="B4041">
            <v>1004112</v>
          </cell>
          <cell r="C4041" t="str">
            <v>Mat. Bloq-Joelho 90Gr Pvc 40X38Mm Anel</v>
          </cell>
          <cell r="D4041" t="str">
            <v>UN</v>
          </cell>
          <cell r="E4041">
            <v>0</v>
          </cell>
          <cell r="F4041">
            <v>0</v>
          </cell>
        </row>
        <row r="4042">
          <cell r="B4042">
            <v>1004113</v>
          </cell>
          <cell r="C4042" t="str">
            <v>Joelho 90 Pvc Esgoto 50Mm</v>
          </cell>
          <cell r="D4042" t="str">
            <v>UN</v>
          </cell>
          <cell r="E4042">
            <v>0</v>
          </cell>
          <cell r="F4042">
            <v>0</v>
          </cell>
        </row>
        <row r="4043">
          <cell r="B4043">
            <v>1004114</v>
          </cell>
          <cell r="C4043" t="str">
            <v>Joelho 90 Pvc Soldavel 50Mm</v>
          </cell>
          <cell r="D4043" t="str">
            <v>UN</v>
          </cell>
          <cell r="E4043">
            <v>0</v>
          </cell>
          <cell r="F4043">
            <v>0</v>
          </cell>
        </row>
        <row r="4044">
          <cell r="B4044">
            <v>1004115</v>
          </cell>
          <cell r="C4044" t="str">
            <v>Joelho 90Gr Pvc 50Mm Sold (Jebi)</v>
          </cell>
          <cell r="D4044" t="str">
            <v>UN</v>
          </cell>
          <cell r="E4044">
            <v>0</v>
          </cell>
          <cell r="F4044">
            <v>0</v>
          </cell>
        </row>
        <row r="4045">
          <cell r="B4045">
            <v>1004116</v>
          </cell>
          <cell r="C4045" t="str">
            <v>Joelho 90 Pvc Esgoto 75Mm</v>
          </cell>
          <cell r="D4045" t="str">
            <v>UN</v>
          </cell>
          <cell r="E4045">
            <v>0</v>
          </cell>
          <cell r="F4045">
            <v>0</v>
          </cell>
        </row>
        <row r="4046">
          <cell r="B4046">
            <v>1004117</v>
          </cell>
          <cell r="C4046" t="str">
            <v>Mat. Bloq-Joelho 90Gr Pvc 75Mm Sold</v>
          </cell>
          <cell r="D4046" t="str">
            <v>UN</v>
          </cell>
          <cell r="E4046">
            <v>0</v>
          </cell>
          <cell r="F4046">
            <v>0</v>
          </cell>
        </row>
        <row r="4047">
          <cell r="B4047">
            <v>1004118</v>
          </cell>
          <cell r="C4047" t="str">
            <v>Joelho 90Gr Pvc 75Mm Sold (Jebi)</v>
          </cell>
          <cell r="D4047" t="str">
            <v>UN</v>
          </cell>
          <cell r="E4047">
            <v>0</v>
          </cell>
          <cell r="F4047">
            <v>0</v>
          </cell>
        </row>
        <row r="4048">
          <cell r="B4048">
            <v>1004119</v>
          </cell>
          <cell r="C4048" t="str">
            <v>Joelho Reducao 90 Pvc Agua Fria 25X20Mm</v>
          </cell>
          <cell r="D4048" t="str">
            <v>UN</v>
          </cell>
          <cell r="E4048">
            <v>0</v>
          </cell>
          <cell r="F4048">
            <v>0</v>
          </cell>
        </row>
        <row r="4049">
          <cell r="B4049">
            <v>1004120</v>
          </cell>
          <cell r="C4049" t="str">
            <v>Joelho Reducao Pvc Agua Fria 1X3/4</v>
          </cell>
          <cell r="D4049" t="str">
            <v>UN</v>
          </cell>
          <cell r="E4049">
            <v>0</v>
          </cell>
          <cell r="F4049">
            <v>0</v>
          </cell>
        </row>
        <row r="4050">
          <cell r="B4050">
            <v>1004121</v>
          </cell>
          <cell r="C4050" t="str">
            <v>Joelho Reducao Pvc Agua Fria 3/4X1/2</v>
          </cell>
          <cell r="D4050" t="str">
            <v>UN</v>
          </cell>
          <cell r="E4050">
            <v>0</v>
          </cell>
          <cell r="F4050">
            <v>0</v>
          </cell>
        </row>
        <row r="4051">
          <cell r="B4051">
            <v>1004122</v>
          </cell>
          <cell r="C4051" t="str">
            <v>Juncao Dupla Esgoto 100X100X100Mm</v>
          </cell>
          <cell r="D4051" t="str">
            <v>UN</v>
          </cell>
          <cell r="E4051">
            <v>0</v>
          </cell>
          <cell r="F4051">
            <v>0</v>
          </cell>
        </row>
        <row r="4052">
          <cell r="B4052">
            <v>1004123</v>
          </cell>
          <cell r="C4052" t="str">
            <v>Mat. Bloq-Juncao Dup Pvc 10X10Cm Sold</v>
          </cell>
          <cell r="D4052" t="str">
            <v>UN</v>
          </cell>
          <cell r="E4052">
            <v>0</v>
          </cell>
          <cell r="F4052">
            <v>0</v>
          </cell>
        </row>
        <row r="4053">
          <cell r="B4053">
            <v>1004124</v>
          </cell>
          <cell r="C4053" t="str">
            <v>Juncao Dupla Esgoto 75X75X75Mm</v>
          </cell>
          <cell r="D4053" t="str">
            <v>UN</v>
          </cell>
          <cell r="E4053">
            <v>0</v>
          </cell>
          <cell r="F4053">
            <v>0</v>
          </cell>
        </row>
        <row r="4054">
          <cell r="B4054">
            <v>1004125</v>
          </cell>
          <cell r="C4054" t="str">
            <v>Junção H Lafarge</v>
          </cell>
          <cell r="D4054" t="str">
            <v>UN</v>
          </cell>
          <cell r="E4054">
            <v>0</v>
          </cell>
          <cell r="F4054">
            <v>0</v>
          </cell>
        </row>
        <row r="4055">
          <cell r="B4055">
            <v>1004126</v>
          </cell>
          <cell r="C4055" t="str">
            <v>Mat. Bloq-Juncao Inv Pvc 10X10Cm Sold</v>
          </cell>
          <cell r="D4055" t="str">
            <v>UN</v>
          </cell>
          <cell r="E4055">
            <v>0</v>
          </cell>
          <cell r="F4055">
            <v>0</v>
          </cell>
        </row>
        <row r="4056">
          <cell r="B4056">
            <v>1004127</v>
          </cell>
          <cell r="C4056" t="str">
            <v>Juncao Invertida Pvc Esgoto 75X 75Mm</v>
          </cell>
          <cell r="D4056" t="str">
            <v>UN</v>
          </cell>
          <cell r="E4056">
            <v>0</v>
          </cell>
          <cell r="F4056">
            <v>0</v>
          </cell>
        </row>
        <row r="4057">
          <cell r="B4057">
            <v>1004128</v>
          </cell>
          <cell r="C4057" t="str">
            <v>Mat. Bloq-Juncao Inv Red Pvc 10X5Cm Sold</v>
          </cell>
          <cell r="D4057" t="str">
            <v>UN</v>
          </cell>
          <cell r="E4057">
            <v>0</v>
          </cell>
          <cell r="F4057">
            <v>0</v>
          </cell>
        </row>
        <row r="4058">
          <cell r="B4058">
            <v>1004129</v>
          </cell>
          <cell r="C4058" t="str">
            <v>Mat. Bloq-Juncao Inv Red Pvc 10X7,5Sold</v>
          </cell>
          <cell r="D4058" t="str">
            <v>UN</v>
          </cell>
          <cell r="E4058">
            <v>0</v>
          </cell>
          <cell r="F4058">
            <v>0</v>
          </cell>
        </row>
        <row r="4059">
          <cell r="B4059">
            <v>1004130</v>
          </cell>
          <cell r="C4059" t="str">
            <v>Juncao Invertida Pvc Esgoto 75X 50Mm</v>
          </cell>
          <cell r="D4059" t="str">
            <v>UN</v>
          </cell>
          <cell r="E4059">
            <v>0</v>
          </cell>
          <cell r="F4059">
            <v>0</v>
          </cell>
        </row>
        <row r="4060">
          <cell r="B4060">
            <v>1004131</v>
          </cell>
          <cell r="C4060" t="str">
            <v>Juncao Simples Pvc Esgoto 100X50Mm</v>
          </cell>
          <cell r="D4060" t="str">
            <v>UN</v>
          </cell>
          <cell r="E4060">
            <v>0</v>
          </cell>
          <cell r="F4060">
            <v>0</v>
          </cell>
        </row>
        <row r="4061">
          <cell r="B4061">
            <v>1004132</v>
          </cell>
          <cell r="C4061" t="str">
            <v>Juncao Simples Pvc Esgoto 100X75Mm</v>
          </cell>
          <cell r="D4061" t="str">
            <v>UN</v>
          </cell>
          <cell r="E4061">
            <v>0</v>
          </cell>
          <cell r="F4061">
            <v>0</v>
          </cell>
        </row>
        <row r="4062">
          <cell r="B4062">
            <v>1004133</v>
          </cell>
          <cell r="C4062" t="str">
            <v>Juncao Simples Pvc Esgoto 150X100Mm</v>
          </cell>
          <cell r="D4062" t="str">
            <v>UN</v>
          </cell>
          <cell r="E4062">
            <v>0</v>
          </cell>
          <cell r="F4062">
            <v>0</v>
          </cell>
        </row>
        <row r="4063">
          <cell r="B4063">
            <v>1004134</v>
          </cell>
          <cell r="C4063" t="str">
            <v>Juncao Simples Pvc Esgoto 75X50Mm</v>
          </cell>
          <cell r="D4063" t="str">
            <v>UN</v>
          </cell>
          <cell r="E4063">
            <v>0</v>
          </cell>
          <cell r="F4063">
            <v>0</v>
          </cell>
        </row>
        <row r="4064">
          <cell r="B4064">
            <v>1004135</v>
          </cell>
          <cell r="C4064" t="str">
            <v>Mat. Bloq-Juncao Simp Pvc 10Cm Anel Bor</v>
          </cell>
          <cell r="D4064" t="str">
            <v>UN</v>
          </cell>
          <cell r="E4064">
            <v>0</v>
          </cell>
          <cell r="F4064">
            <v>0</v>
          </cell>
        </row>
        <row r="4065">
          <cell r="B4065">
            <v>1004136</v>
          </cell>
          <cell r="C4065" t="str">
            <v>Mat. Bloq-Juncao Simp Pvc 10Cm Sold</v>
          </cell>
          <cell r="D4065" t="str">
            <v>UN</v>
          </cell>
          <cell r="E4065">
            <v>0</v>
          </cell>
          <cell r="F4065">
            <v>0</v>
          </cell>
        </row>
        <row r="4066">
          <cell r="B4066">
            <v>1004137</v>
          </cell>
          <cell r="C4066" t="str">
            <v>Mat. Bloq-Juncao Simp Pvc 10X10Cm Sold</v>
          </cell>
          <cell r="D4066" t="str">
            <v>UN</v>
          </cell>
          <cell r="E4066">
            <v>0</v>
          </cell>
          <cell r="F4066">
            <v>0</v>
          </cell>
        </row>
        <row r="4067">
          <cell r="B4067">
            <v>1004138</v>
          </cell>
          <cell r="C4067" t="str">
            <v>Mat. Bloq-Juncao Simp Pvc 15Cm Anel Bor</v>
          </cell>
          <cell r="D4067" t="str">
            <v>UN</v>
          </cell>
          <cell r="E4067">
            <v>0</v>
          </cell>
          <cell r="F4067">
            <v>0</v>
          </cell>
        </row>
        <row r="4068">
          <cell r="B4068">
            <v>1004139</v>
          </cell>
          <cell r="C4068" t="str">
            <v>Mat. Bloq-Juncao Simp Pvc 15Cm Sold</v>
          </cell>
          <cell r="D4068" t="str">
            <v>UN</v>
          </cell>
          <cell r="E4068">
            <v>0</v>
          </cell>
          <cell r="F4068">
            <v>0</v>
          </cell>
        </row>
        <row r="4069">
          <cell r="B4069">
            <v>1004140</v>
          </cell>
          <cell r="C4069" t="str">
            <v>Juncao Simples Pvc Esgoto 150X150Mm</v>
          </cell>
          <cell r="D4069" t="str">
            <v>UN</v>
          </cell>
          <cell r="E4069">
            <v>0</v>
          </cell>
          <cell r="F4069">
            <v>0</v>
          </cell>
        </row>
        <row r="4070">
          <cell r="B4070">
            <v>1004141</v>
          </cell>
          <cell r="C4070" t="str">
            <v>Mat. Bloq-Juncao Simp Pvc 4Cm Anel Bor</v>
          </cell>
          <cell r="D4070" t="str">
            <v>UN</v>
          </cell>
          <cell r="E4070">
            <v>0</v>
          </cell>
          <cell r="F4070">
            <v>0</v>
          </cell>
        </row>
        <row r="4071">
          <cell r="B4071">
            <v>1004142</v>
          </cell>
          <cell r="C4071" t="str">
            <v>Mat. Bloq-Juncao Simp Pvc 4Cm Sold</v>
          </cell>
          <cell r="D4071" t="str">
            <v>UN</v>
          </cell>
          <cell r="E4071">
            <v>0</v>
          </cell>
          <cell r="F4071">
            <v>0</v>
          </cell>
        </row>
        <row r="4072">
          <cell r="B4072">
            <v>1004143</v>
          </cell>
          <cell r="C4072" t="str">
            <v>Juncao 45 Pvc Esgoto Secundario Dn40</v>
          </cell>
          <cell r="D4072" t="str">
            <v>UN</v>
          </cell>
          <cell r="E4072">
            <v>0</v>
          </cell>
          <cell r="F4072">
            <v>0</v>
          </cell>
        </row>
        <row r="4073">
          <cell r="B4073">
            <v>1004144</v>
          </cell>
          <cell r="C4073" t="str">
            <v>Mat. Bloq-Juncao Simp Pvc 5Cm Anel Bor</v>
          </cell>
          <cell r="D4073" t="str">
            <v>UN</v>
          </cell>
          <cell r="E4073">
            <v>0</v>
          </cell>
          <cell r="F4073">
            <v>0</v>
          </cell>
        </row>
        <row r="4074">
          <cell r="B4074">
            <v>1004145</v>
          </cell>
          <cell r="C4074" t="str">
            <v>Mat. Bloq-Juncao Simp Pvc 5Cm Soldável</v>
          </cell>
          <cell r="D4074" t="str">
            <v>UN</v>
          </cell>
          <cell r="E4074">
            <v>0</v>
          </cell>
          <cell r="F4074">
            <v>0</v>
          </cell>
        </row>
        <row r="4075">
          <cell r="B4075">
            <v>1004146</v>
          </cell>
          <cell r="C4075" t="str">
            <v>Mat. Bloq-Juncao Simp Pvc 5X5Cm Sold</v>
          </cell>
          <cell r="D4075" t="str">
            <v>UN</v>
          </cell>
          <cell r="E4075">
            <v>0</v>
          </cell>
          <cell r="F4075">
            <v>0</v>
          </cell>
        </row>
        <row r="4076">
          <cell r="B4076">
            <v>1004147</v>
          </cell>
          <cell r="C4076" t="str">
            <v>Juncao Simples Pvc Esgoto 75X75Mm</v>
          </cell>
          <cell r="D4076" t="str">
            <v>UN</v>
          </cell>
          <cell r="E4076">
            <v>0</v>
          </cell>
          <cell r="F4076">
            <v>0</v>
          </cell>
        </row>
        <row r="4077">
          <cell r="B4077">
            <v>1004148</v>
          </cell>
          <cell r="C4077" t="str">
            <v>Mat. Bloq-Juncao Simp Pvc 7,5Cm Sold</v>
          </cell>
          <cell r="D4077" t="str">
            <v>UN</v>
          </cell>
          <cell r="E4077">
            <v>0</v>
          </cell>
          <cell r="F4077">
            <v>0</v>
          </cell>
        </row>
        <row r="4078">
          <cell r="B4078">
            <v>1004149</v>
          </cell>
          <cell r="C4078" t="str">
            <v>Mat. Bloq-Juncao Simp Pvc 7,5X7,5Cm Sold</v>
          </cell>
          <cell r="D4078" t="str">
            <v>UN</v>
          </cell>
          <cell r="E4078">
            <v>0</v>
          </cell>
          <cell r="F4078">
            <v>0</v>
          </cell>
        </row>
        <row r="4079">
          <cell r="B4079">
            <v>1004150</v>
          </cell>
          <cell r="C4079" t="str">
            <v>Mat. Bloq-Junç Simp Red Pvc 10X75 Anel B</v>
          </cell>
          <cell r="D4079" t="str">
            <v>UN</v>
          </cell>
          <cell r="E4079">
            <v>0</v>
          </cell>
          <cell r="F4079">
            <v>0</v>
          </cell>
        </row>
        <row r="4080">
          <cell r="B4080">
            <v>1004151</v>
          </cell>
          <cell r="C4080" t="str">
            <v>Mat. Bloq-Juncao Simp Red Pvc 10X7,5Cm</v>
          </cell>
          <cell r="D4080" t="str">
            <v>UN</v>
          </cell>
          <cell r="E4080">
            <v>0</v>
          </cell>
          <cell r="F4080">
            <v>0</v>
          </cell>
        </row>
        <row r="4081">
          <cell r="B4081">
            <v>1004152</v>
          </cell>
          <cell r="C4081" t="str">
            <v>Mat. Bloq-Junç Simp Red Pvc 15X10C Anel</v>
          </cell>
          <cell r="D4081" t="str">
            <v>UN</v>
          </cell>
          <cell r="E4081">
            <v>0</v>
          </cell>
          <cell r="F4081">
            <v>0</v>
          </cell>
        </row>
        <row r="4082">
          <cell r="B4082">
            <v>1004153</v>
          </cell>
          <cell r="C4082" t="str">
            <v>Mat. Bloq-Juncao Simp Red Pvc 15X10 Sold</v>
          </cell>
          <cell r="D4082" t="str">
            <v>UN</v>
          </cell>
          <cell r="E4082">
            <v>0</v>
          </cell>
          <cell r="F4082">
            <v>0</v>
          </cell>
        </row>
        <row r="4083">
          <cell r="B4083">
            <v>1004154</v>
          </cell>
          <cell r="C4083" t="str">
            <v>Mat. Bloq-Junç Simp Red Pvc 7,5X5 Anel</v>
          </cell>
          <cell r="D4083" t="str">
            <v>UN</v>
          </cell>
          <cell r="E4083">
            <v>0</v>
          </cell>
          <cell r="F4083">
            <v>0</v>
          </cell>
        </row>
        <row r="4084">
          <cell r="B4084">
            <v>1004155</v>
          </cell>
          <cell r="C4084" t="str">
            <v>Mat. Bloq-Juncao Simp Red Pvc 7,5X5Sold</v>
          </cell>
          <cell r="D4084" t="str">
            <v>UN</v>
          </cell>
          <cell r="E4084">
            <v>0</v>
          </cell>
          <cell r="F4084">
            <v>0</v>
          </cell>
        </row>
        <row r="4085">
          <cell r="B4085">
            <v>1004156</v>
          </cell>
          <cell r="C4085" t="str">
            <v>Junta De Válv De Lavatório</v>
          </cell>
          <cell r="D4085" t="str">
            <v>UN</v>
          </cell>
          <cell r="E4085">
            <v>0</v>
          </cell>
          <cell r="F4085">
            <v>0</v>
          </cell>
        </row>
        <row r="4086">
          <cell r="B4086">
            <v>1004157</v>
          </cell>
          <cell r="C4086" t="str">
            <v>Junta De Ved Engate</v>
          </cell>
          <cell r="D4086" t="str">
            <v>UN</v>
          </cell>
          <cell r="E4086">
            <v>0</v>
          </cell>
          <cell r="F4086">
            <v>0</v>
          </cell>
        </row>
        <row r="4087">
          <cell r="B4087">
            <v>1004158</v>
          </cell>
          <cell r="C4087" t="str">
            <v>Junta De Ved P/Tubo De Válv Descarga</v>
          </cell>
          <cell r="D4087" t="str">
            <v>UN</v>
          </cell>
          <cell r="E4087">
            <v>0</v>
          </cell>
          <cell r="F4087">
            <v>0</v>
          </cell>
        </row>
        <row r="4088">
          <cell r="B4088">
            <v>1004159</v>
          </cell>
          <cell r="C4088" t="str">
            <v>Junta De Ved P/Válv Pia</v>
          </cell>
          <cell r="D4088" t="str">
            <v>UN</v>
          </cell>
          <cell r="E4088">
            <v>0</v>
          </cell>
          <cell r="F4088">
            <v>0</v>
          </cell>
        </row>
        <row r="4089">
          <cell r="B4089">
            <v>1004160</v>
          </cell>
          <cell r="C4089" t="str">
            <v>Junta De Ved Unho</v>
          </cell>
          <cell r="D4089" t="str">
            <v>UN</v>
          </cell>
          <cell r="E4089">
            <v>0</v>
          </cell>
          <cell r="F4089">
            <v>0</v>
          </cell>
        </row>
        <row r="4090">
          <cell r="B4090">
            <v>1004161</v>
          </cell>
          <cell r="C4090" t="str">
            <v>Kit Acessórios 5 Pç Sing-00183106-Docol</v>
          </cell>
          <cell r="D4090" t="str">
            <v>UN</v>
          </cell>
          <cell r="E4090">
            <v>0</v>
          </cell>
          <cell r="F4090">
            <v>0</v>
          </cell>
        </row>
        <row r="4091">
          <cell r="B4091">
            <v>1004162</v>
          </cell>
          <cell r="C4091" t="str">
            <v>Kit Acústico Cx Sif Sil Pvc Dn100Mm Br</v>
          </cell>
          <cell r="D4091" t="str">
            <v>UN</v>
          </cell>
          <cell r="E4091">
            <v>0</v>
          </cell>
          <cell r="F4091">
            <v>0</v>
          </cell>
        </row>
        <row r="4092">
          <cell r="B4092">
            <v>1004163</v>
          </cell>
          <cell r="C4092" t="str">
            <v>Kit Acústico Cx Sif Sil Pvc Dn150Mm Br</v>
          </cell>
          <cell r="D4092" t="str">
            <v>UN</v>
          </cell>
          <cell r="E4092">
            <v>0</v>
          </cell>
          <cell r="F4092">
            <v>0</v>
          </cell>
        </row>
        <row r="4093">
          <cell r="B4093">
            <v>1004164</v>
          </cell>
          <cell r="C4093" t="str">
            <v>Kit Reg Pressão 1/2" Mod-00207100-Docol</v>
          </cell>
          <cell r="D4093" t="str">
            <v>UN</v>
          </cell>
          <cell r="E4093">
            <v>0</v>
          </cell>
          <cell r="F4093">
            <v>0</v>
          </cell>
        </row>
        <row r="4094">
          <cell r="B4094">
            <v>1004165</v>
          </cell>
          <cell r="C4094" t="str">
            <v>Kit Reg Pressão 1/2" Mod-00207200-Docol</v>
          </cell>
          <cell r="D4094" t="str">
            <v>UN</v>
          </cell>
          <cell r="E4094">
            <v>0</v>
          </cell>
          <cell r="F4094">
            <v>0</v>
          </cell>
        </row>
        <row r="4095">
          <cell r="B4095">
            <v>1004166</v>
          </cell>
          <cell r="C4095" t="str">
            <v>Kit Reg Pressão 3/4" Mod 00172800-Docol</v>
          </cell>
          <cell r="D4095" t="str">
            <v>UN</v>
          </cell>
          <cell r="E4095">
            <v>0</v>
          </cell>
          <cell r="F4095">
            <v>0</v>
          </cell>
        </row>
        <row r="4096">
          <cell r="B4096">
            <v>1004167</v>
          </cell>
          <cell r="C4096" t="str">
            <v>Kit Reg Pressão 3/4" Mod-00172700-Docol</v>
          </cell>
          <cell r="D4096" t="str">
            <v>UN</v>
          </cell>
          <cell r="E4096">
            <v>0</v>
          </cell>
          <cell r="F4096">
            <v>0</v>
          </cell>
        </row>
        <row r="4097">
          <cell r="B4097">
            <v>1004168</v>
          </cell>
          <cell r="C4097" t="str">
            <v>Kit Suporte/Joelho 1/2" 00165900-Docol</v>
          </cell>
          <cell r="D4097" t="str">
            <v>UN</v>
          </cell>
          <cell r="E4097">
            <v>0</v>
          </cell>
          <cell r="F4097">
            <v>0</v>
          </cell>
        </row>
        <row r="4098">
          <cell r="B4098">
            <v>1004169</v>
          </cell>
          <cell r="C4098" t="str">
            <v>Kit Suporte/Joelho 1/2" 00172100-Docol</v>
          </cell>
          <cell r="D4098" t="str">
            <v>UN</v>
          </cell>
          <cell r="E4098">
            <v>0</v>
          </cell>
          <cell r="F4098">
            <v>0</v>
          </cell>
        </row>
        <row r="4099">
          <cell r="B4099">
            <v>1004170</v>
          </cell>
          <cell r="C4099" t="str">
            <v>Ligação Pvc 100X50Mm Soldável</v>
          </cell>
          <cell r="D4099" t="str">
            <v>UN</v>
          </cell>
          <cell r="E4099">
            <v>0</v>
          </cell>
          <cell r="F4099">
            <v>0</v>
          </cell>
        </row>
        <row r="4100">
          <cell r="B4100">
            <v>1004171</v>
          </cell>
          <cell r="C4100" t="str">
            <v>Luminária Brasil</v>
          </cell>
          <cell r="D4100" t="str">
            <v>UN</v>
          </cell>
          <cell r="E4100">
            <v>0</v>
          </cell>
          <cell r="F4100">
            <v>0</v>
          </cell>
        </row>
        <row r="4101">
          <cell r="B4101">
            <v>1004172</v>
          </cell>
          <cell r="C4101" t="str">
            <v>Luminária Escadinha</v>
          </cell>
          <cell r="D4101" t="str">
            <v>UN</v>
          </cell>
          <cell r="E4101">
            <v>0</v>
          </cell>
          <cell r="F4101">
            <v>0</v>
          </cell>
        </row>
        <row r="4102">
          <cell r="B4102">
            <v>1004173</v>
          </cell>
          <cell r="C4102" t="str">
            <v>Luminária Esférica Média</v>
          </cell>
          <cell r="D4102" t="str">
            <v>UN</v>
          </cell>
          <cell r="E4102">
            <v>0</v>
          </cell>
          <cell r="F4102">
            <v>0</v>
          </cell>
        </row>
        <row r="4103">
          <cell r="B4103">
            <v>1004174</v>
          </cell>
          <cell r="C4103" t="str">
            <v>Luminária Esférica Pequena</v>
          </cell>
          <cell r="D4103" t="str">
            <v>UN</v>
          </cell>
          <cell r="E4103">
            <v>0</v>
          </cell>
          <cell r="F4103">
            <v>0</v>
          </cell>
        </row>
        <row r="4104">
          <cell r="B4104">
            <v>1004175</v>
          </cell>
          <cell r="C4104" t="str">
            <v>Luminária Pêra</v>
          </cell>
          <cell r="D4104" t="str">
            <v>UN</v>
          </cell>
          <cell r="E4104">
            <v>0</v>
          </cell>
          <cell r="F4104">
            <v>0</v>
          </cell>
        </row>
        <row r="4105">
          <cell r="B4105">
            <v>1004176</v>
          </cell>
          <cell r="C4105" t="str">
            <v>Luva Ág Quente Latão 1/2" 00132300-Docol</v>
          </cell>
          <cell r="D4105" t="str">
            <v>UN</v>
          </cell>
          <cell r="E4105">
            <v>0</v>
          </cell>
          <cell r="F4105">
            <v>0</v>
          </cell>
        </row>
        <row r="4106">
          <cell r="B4106">
            <v>1004177</v>
          </cell>
          <cell r="C4106" t="str">
            <v>Luva Ág Quente Latão 1/2" 00168006-Docol</v>
          </cell>
          <cell r="D4106" t="str">
            <v>UN</v>
          </cell>
          <cell r="E4106">
            <v>0</v>
          </cell>
          <cell r="F4106">
            <v>0</v>
          </cell>
        </row>
        <row r="4107">
          <cell r="B4107">
            <v>1004178</v>
          </cell>
          <cell r="C4107" t="str">
            <v>Luva De Correr Pvc Esgoto 100Mm</v>
          </cell>
          <cell r="D4107" t="str">
            <v>UN</v>
          </cell>
          <cell r="E4107">
            <v>0</v>
          </cell>
          <cell r="F4107">
            <v>0</v>
          </cell>
        </row>
        <row r="4108">
          <cell r="B4108">
            <v>1004179</v>
          </cell>
          <cell r="C4108" t="str">
            <v>Luva Correr Pvc Esgoto Dn100Mm</v>
          </cell>
          <cell r="D4108" t="str">
            <v>UN</v>
          </cell>
          <cell r="E4108">
            <v>0</v>
          </cell>
          <cell r="F4108">
            <v>0</v>
          </cell>
        </row>
        <row r="4109">
          <cell r="B4109">
            <v>1004180</v>
          </cell>
          <cell r="C4109" t="str">
            <v>Luva Correr Pvc Esgoto Dn150Mm</v>
          </cell>
          <cell r="D4109" t="str">
            <v>UN</v>
          </cell>
          <cell r="E4109">
            <v>0</v>
          </cell>
          <cell r="F4109">
            <v>0</v>
          </cell>
        </row>
        <row r="4110">
          <cell r="B4110">
            <v>1004181</v>
          </cell>
          <cell r="C4110" t="str">
            <v>Luva De Correr Pvc Esgoto 40Mm</v>
          </cell>
          <cell r="D4110" t="str">
            <v>UN</v>
          </cell>
          <cell r="E4110">
            <v>0</v>
          </cell>
          <cell r="F4110">
            <v>0</v>
          </cell>
        </row>
        <row r="4111">
          <cell r="B4111">
            <v>1004182</v>
          </cell>
          <cell r="C4111" t="str">
            <v>Luva De Correr Pvc Esgoto 50Mm</v>
          </cell>
          <cell r="D4111" t="str">
            <v>UN</v>
          </cell>
          <cell r="E4111">
            <v>0</v>
          </cell>
          <cell r="F4111">
            <v>0</v>
          </cell>
        </row>
        <row r="4112">
          <cell r="B4112">
            <v>1004183</v>
          </cell>
          <cell r="C4112" t="str">
            <v>Luva De Correr Pvc Esgoto 75Mm</v>
          </cell>
          <cell r="D4112" t="str">
            <v>UN</v>
          </cell>
          <cell r="E4112">
            <v>0</v>
          </cell>
          <cell r="F4112">
            <v>0</v>
          </cell>
        </row>
        <row r="4113">
          <cell r="B4113">
            <v>1004184</v>
          </cell>
          <cell r="C4113" t="str">
            <v>Luva De Correr Pvc Roscavel 1'</v>
          </cell>
          <cell r="D4113" t="str">
            <v>UN</v>
          </cell>
          <cell r="E4113">
            <v>0</v>
          </cell>
          <cell r="F4113">
            <v>0</v>
          </cell>
        </row>
        <row r="4114">
          <cell r="B4114">
            <v>1004185</v>
          </cell>
          <cell r="C4114" t="str">
            <v>Luva De Correr Pvc Roscavel 1.1/2'</v>
          </cell>
          <cell r="D4114" t="str">
            <v>UN</v>
          </cell>
          <cell r="E4114">
            <v>0</v>
          </cell>
          <cell r="F4114">
            <v>0</v>
          </cell>
        </row>
        <row r="4115">
          <cell r="B4115">
            <v>1004186</v>
          </cell>
          <cell r="C4115" t="str">
            <v>Luva De Correr Pvc Roscavel 1.1/4'</v>
          </cell>
          <cell r="D4115" t="str">
            <v>UN</v>
          </cell>
          <cell r="E4115">
            <v>0</v>
          </cell>
          <cell r="F4115">
            <v>0</v>
          </cell>
        </row>
        <row r="4116">
          <cell r="B4116">
            <v>1004187</v>
          </cell>
          <cell r="C4116" t="str">
            <v>Luva De Correr Pvc Roscavel 1/2'</v>
          </cell>
          <cell r="D4116" t="str">
            <v>UN</v>
          </cell>
          <cell r="E4116">
            <v>0</v>
          </cell>
          <cell r="F4116">
            <v>0</v>
          </cell>
        </row>
        <row r="4117">
          <cell r="B4117">
            <v>1004188</v>
          </cell>
          <cell r="C4117" t="str">
            <v>Luva De Correr  Pvc Roscavel 2'</v>
          </cell>
          <cell r="D4117" t="str">
            <v>UN</v>
          </cell>
          <cell r="E4117">
            <v>0</v>
          </cell>
          <cell r="F4117">
            <v>0</v>
          </cell>
        </row>
        <row r="4118">
          <cell r="B4118">
            <v>1004189</v>
          </cell>
          <cell r="C4118" t="str">
            <v>Luva De Correr Pvc Marrom 20Mm</v>
          </cell>
          <cell r="D4118" t="str">
            <v>UN</v>
          </cell>
          <cell r="E4118">
            <v>0</v>
          </cell>
          <cell r="F4118">
            <v>0</v>
          </cell>
        </row>
        <row r="4119">
          <cell r="B4119">
            <v>1004190</v>
          </cell>
          <cell r="C4119" t="str">
            <v>Luva De Correr Pvc Marrom 25Mm</v>
          </cell>
          <cell r="D4119" t="str">
            <v>UN</v>
          </cell>
          <cell r="E4119">
            <v>0</v>
          </cell>
          <cell r="F4119">
            <v>0</v>
          </cell>
        </row>
        <row r="4120">
          <cell r="B4120">
            <v>1004191</v>
          </cell>
          <cell r="C4120" t="str">
            <v>Luva De Correr Pvc Roscavel 3/4'</v>
          </cell>
          <cell r="D4120" t="str">
            <v>UN</v>
          </cell>
          <cell r="E4120">
            <v>0</v>
          </cell>
          <cell r="F4120">
            <v>0</v>
          </cell>
        </row>
        <row r="4121">
          <cell r="B4121">
            <v>1004192</v>
          </cell>
          <cell r="C4121" t="str">
            <v>Luva De Correr Pvc Marrom 32Mm</v>
          </cell>
          <cell r="D4121" t="str">
            <v>UN</v>
          </cell>
          <cell r="E4121">
            <v>0</v>
          </cell>
          <cell r="F4121">
            <v>0</v>
          </cell>
        </row>
        <row r="4122">
          <cell r="B4122">
            <v>1004193</v>
          </cell>
          <cell r="C4122" t="str">
            <v>Luva De Correr Pvc Marrom 40Mm</v>
          </cell>
          <cell r="D4122" t="str">
            <v>UN</v>
          </cell>
          <cell r="E4122">
            <v>0</v>
          </cell>
          <cell r="F4122">
            <v>0</v>
          </cell>
        </row>
        <row r="4123">
          <cell r="B4123">
            <v>1004194</v>
          </cell>
          <cell r="C4123" t="str">
            <v>Luva De Correr Pvc Marrom 50Mm</v>
          </cell>
          <cell r="D4123" t="str">
            <v>UN</v>
          </cell>
          <cell r="E4123">
            <v>0</v>
          </cell>
          <cell r="F4123">
            <v>0</v>
          </cell>
        </row>
        <row r="4124">
          <cell r="B4124">
            <v>1004195</v>
          </cell>
          <cell r="C4124" t="str">
            <v>Luva De Correr Pvc Marrom 60Mm</v>
          </cell>
          <cell r="D4124" t="str">
            <v>UN</v>
          </cell>
          <cell r="E4124">
            <v>0</v>
          </cell>
          <cell r="F4124">
            <v>0</v>
          </cell>
        </row>
        <row r="4125">
          <cell r="B4125">
            <v>1004196</v>
          </cell>
          <cell r="C4125" t="str">
            <v>Mat. Bloq-Luvaduplaesgpvcdn200Mm Sold Sl</v>
          </cell>
          <cell r="D4125" t="str">
            <v>UN</v>
          </cell>
          <cell r="E4125">
            <v>0</v>
          </cell>
          <cell r="F4125">
            <v>0</v>
          </cell>
        </row>
        <row r="4126">
          <cell r="B4126">
            <v>1004197</v>
          </cell>
          <cell r="C4126" t="str">
            <v>Luva Electroamanco Pvc 1 1/4" Sold</v>
          </cell>
          <cell r="D4126" t="str">
            <v>UN</v>
          </cell>
          <cell r="E4126">
            <v>0</v>
          </cell>
          <cell r="F4126">
            <v>0</v>
          </cell>
        </row>
        <row r="4127">
          <cell r="B4127">
            <v>1004198</v>
          </cell>
          <cell r="C4127" t="str">
            <v>Luva Electroamanco Pvc 1" Sold</v>
          </cell>
          <cell r="D4127" t="str">
            <v>UN</v>
          </cell>
          <cell r="E4127">
            <v>0</v>
          </cell>
          <cell r="F4127">
            <v>0</v>
          </cell>
        </row>
        <row r="4128">
          <cell r="B4128">
            <v>1004199</v>
          </cell>
          <cell r="C4128" t="str">
            <v>Luva Electroamanco Pvc 1/2" Sold</v>
          </cell>
          <cell r="D4128" t="str">
            <v>UN</v>
          </cell>
          <cell r="E4128">
            <v>0</v>
          </cell>
          <cell r="F4128">
            <v>0</v>
          </cell>
        </row>
        <row r="4129">
          <cell r="B4129">
            <v>1004200</v>
          </cell>
          <cell r="C4129" t="str">
            <v>Luva Electroamanco Pvc 3/4" Sold</v>
          </cell>
          <cell r="D4129" t="str">
            <v>UN</v>
          </cell>
          <cell r="E4129">
            <v>0</v>
          </cell>
          <cell r="F4129">
            <v>0</v>
          </cell>
        </row>
        <row r="4130">
          <cell r="B4130">
            <v>1004201</v>
          </cell>
          <cell r="C4130" t="str">
            <v>Luva Eletroduto Pvc 1 1/2" Rosc</v>
          </cell>
          <cell r="D4130" t="str">
            <v>UN</v>
          </cell>
          <cell r="E4130">
            <v>0</v>
          </cell>
          <cell r="F4130">
            <v>0</v>
          </cell>
        </row>
        <row r="4131">
          <cell r="B4131">
            <v>1004202</v>
          </cell>
          <cell r="C4131" t="str">
            <v>Luva Eletroduto Pvc 1 1/4" Rosc</v>
          </cell>
          <cell r="D4131" t="str">
            <v>UN</v>
          </cell>
          <cell r="E4131">
            <v>0</v>
          </cell>
          <cell r="F4131">
            <v>0</v>
          </cell>
        </row>
        <row r="4132">
          <cell r="B4132">
            <v>1004203</v>
          </cell>
          <cell r="C4132" t="str">
            <v>Luva Eletroduto Pvc 1" Rosc</v>
          </cell>
          <cell r="D4132" t="str">
            <v>UN</v>
          </cell>
          <cell r="E4132">
            <v>0</v>
          </cell>
          <cell r="F4132">
            <v>0</v>
          </cell>
        </row>
        <row r="4133">
          <cell r="B4133">
            <v>1004204</v>
          </cell>
          <cell r="C4133" t="str">
            <v>Luva Eletroduto Pvc 1/2" Rosc</v>
          </cell>
          <cell r="D4133" t="str">
            <v>UN</v>
          </cell>
          <cell r="E4133">
            <v>0</v>
          </cell>
          <cell r="F4133">
            <v>0</v>
          </cell>
        </row>
        <row r="4134">
          <cell r="B4134">
            <v>1004205</v>
          </cell>
          <cell r="C4134" t="str">
            <v>Luva Eletroduto Pvc 2 1/2" Rosc</v>
          </cell>
          <cell r="D4134" t="str">
            <v>UN</v>
          </cell>
          <cell r="E4134">
            <v>0</v>
          </cell>
          <cell r="F4134">
            <v>0</v>
          </cell>
        </row>
        <row r="4135">
          <cell r="B4135">
            <v>1004206</v>
          </cell>
          <cell r="C4135" t="str">
            <v>Luva Eletroduto Pvc 2" Rosc</v>
          </cell>
          <cell r="D4135" t="str">
            <v>UN</v>
          </cell>
          <cell r="E4135">
            <v>0</v>
          </cell>
          <cell r="F4135">
            <v>0</v>
          </cell>
        </row>
        <row r="4136">
          <cell r="B4136">
            <v>1004207</v>
          </cell>
          <cell r="C4136" t="str">
            <v>Luva Eletroduto Pvc 20Mm Sold</v>
          </cell>
          <cell r="D4136" t="str">
            <v>UN</v>
          </cell>
          <cell r="E4136">
            <v>0</v>
          </cell>
          <cell r="F4136">
            <v>0</v>
          </cell>
        </row>
        <row r="4137">
          <cell r="B4137">
            <v>1004208</v>
          </cell>
          <cell r="C4137" t="str">
            <v>Luva Eletroduto Pvc 25Mm Sold</v>
          </cell>
          <cell r="D4137" t="str">
            <v>UN</v>
          </cell>
          <cell r="E4137">
            <v>0</v>
          </cell>
          <cell r="F4137">
            <v>0</v>
          </cell>
        </row>
        <row r="4138">
          <cell r="B4138">
            <v>1004209</v>
          </cell>
          <cell r="C4138" t="str">
            <v>Luva Eletroduto Pvc 3" Rosc</v>
          </cell>
          <cell r="D4138" t="str">
            <v>UN</v>
          </cell>
          <cell r="E4138">
            <v>0</v>
          </cell>
          <cell r="F4138">
            <v>0</v>
          </cell>
        </row>
        <row r="4139">
          <cell r="B4139">
            <v>1004210</v>
          </cell>
          <cell r="C4139" t="str">
            <v>Luva Eletroduto Pvc 3/4" Rosc</v>
          </cell>
          <cell r="D4139" t="str">
            <v>UN</v>
          </cell>
          <cell r="E4139">
            <v>0</v>
          </cell>
          <cell r="F4139">
            <v>0</v>
          </cell>
        </row>
        <row r="4140">
          <cell r="B4140">
            <v>1004211</v>
          </cell>
          <cell r="C4140" t="str">
            <v>Luva Eletroduto Pvc 32Mm Sold</v>
          </cell>
          <cell r="D4140" t="str">
            <v>UN</v>
          </cell>
          <cell r="E4140">
            <v>0</v>
          </cell>
          <cell r="F4140">
            <v>0</v>
          </cell>
        </row>
        <row r="4141">
          <cell r="B4141">
            <v>1004212</v>
          </cell>
          <cell r="C4141" t="str">
            <v>Luva Eletroduto Pvc 4" Rosc</v>
          </cell>
          <cell r="D4141" t="str">
            <v>UN</v>
          </cell>
          <cell r="E4141">
            <v>0</v>
          </cell>
          <cell r="F4141">
            <v>0</v>
          </cell>
        </row>
        <row r="4142">
          <cell r="B4142">
            <v>1004213</v>
          </cell>
          <cell r="C4142" t="str">
            <v>Luva Pressão Eletroduto Flex Cor 20Mm Am</v>
          </cell>
          <cell r="D4142" t="str">
            <v>UN</v>
          </cell>
          <cell r="E4142">
            <v>0</v>
          </cell>
          <cell r="F4142">
            <v>0</v>
          </cell>
        </row>
        <row r="4143">
          <cell r="B4143">
            <v>1004214</v>
          </cell>
          <cell r="C4143" t="str">
            <v>Luva Pressao Pvc P/Eletr. Flex 25</v>
          </cell>
          <cell r="D4143" t="str">
            <v>UN</v>
          </cell>
          <cell r="E4143">
            <v>0</v>
          </cell>
          <cell r="F4143">
            <v>0</v>
          </cell>
        </row>
        <row r="4144">
          <cell r="B4144">
            <v>1004215</v>
          </cell>
          <cell r="C4144" t="str">
            <v>Luva Pressao Pvc P/Eletr. Flex 32</v>
          </cell>
          <cell r="D4144" t="str">
            <v>UN</v>
          </cell>
          <cell r="E4144">
            <v>0</v>
          </cell>
          <cell r="F4144">
            <v>0</v>
          </cell>
        </row>
        <row r="4145">
          <cell r="B4145">
            <v>1004216</v>
          </cell>
          <cell r="C4145" t="str">
            <v>Luva Pvc Roscavel 1</v>
          </cell>
          <cell r="D4145" t="str">
            <v>UN</v>
          </cell>
          <cell r="E4145">
            <v>0</v>
          </cell>
          <cell r="F4145">
            <v>0</v>
          </cell>
        </row>
        <row r="4146">
          <cell r="B4146">
            <v>1004217</v>
          </cell>
          <cell r="C4146" t="str">
            <v>Luva Pvc Roscavel 1 1/2</v>
          </cell>
          <cell r="D4146" t="str">
            <v>UN</v>
          </cell>
          <cell r="E4146">
            <v>0</v>
          </cell>
          <cell r="F4146">
            <v>0</v>
          </cell>
        </row>
        <row r="4147">
          <cell r="B4147">
            <v>1004218</v>
          </cell>
          <cell r="C4147" t="str">
            <v>Luva Pvc Roscavel 1 1/4</v>
          </cell>
          <cell r="D4147" t="str">
            <v>UN</v>
          </cell>
          <cell r="E4147">
            <v>0</v>
          </cell>
          <cell r="F4147">
            <v>0</v>
          </cell>
        </row>
        <row r="4148">
          <cell r="B4148">
            <v>1004219</v>
          </cell>
          <cell r="C4148" t="str">
            <v>Luva Pvc Roscavel 1/2</v>
          </cell>
          <cell r="D4148" t="str">
            <v>UN</v>
          </cell>
          <cell r="E4148">
            <v>0</v>
          </cell>
          <cell r="F4148">
            <v>0</v>
          </cell>
        </row>
        <row r="4149">
          <cell r="B4149">
            <v>1004220</v>
          </cell>
          <cell r="C4149" t="str">
            <v>Luva Pvc Soldavel 110Mm</v>
          </cell>
          <cell r="D4149" t="str">
            <v>UN</v>
          </cell>
          <cell r="E4149">
            <v>0</v>
          </cell>
          <cell r="F4149">
            <v>0</v>
          </cell>
        </row>
        <row r="4150">
          <cell r="B4150">
            <v>1004221</v>
          </cell>
          <cell r="C4150" t="str">
            <v>Luva Pvc Roscavel 2</v>
          </cell>
          <cell r="D4150" t="str">
            <v>UN</v>
          </cell>
          <cell r="E4150">
            <v>0</v>
          </cell>
          <cell r="F4150">
            <v>0</v>
          </cell>
        </row>
        <row r="4151">
          <cell r="B4151">
            <v>1004222</v>
          </cell>
          <cell r="C4151" t="str">
            <v>Luva Pvc Soldavel 20Mm</v>
          </cell>
          <cell r="D4151" t="str">
            <v>UN</v>
          </cell>
          <cell r="E4151">
            <v>0</v>
          </cell>
          <cell r="F4151">
            <v>0</v>
          </cell>
        </row>
        <row r="4152">
          <cell r="B4152">
            <v>1004223</v>
          </cell>
          <cell r="C4152" t="str">
            <v>Luva Pvc Marrom  Bch Latao 20Mmx1/2'</v>
          </cell>
          <cell r="D4152" t="str">
            <v>UN</v>
          </cell>
          <cell r="E4152">
            <v>0</v>
          </cell>
          <cell r="F4152">
            <v>0</v>
          </cell>
        </row>
        <row r="4153">
          <cell r="B4153">
            <v>1004224</v>
          </cell>
          <cell r="C4153" t="str">
            <v>Luva Pvc Soldavel Mista 20Mmx1/2</v>
          </cell>
          <cell r="D4153" t="str">
            <v>UN</v>
          </cell>
          <cell r="E4153">
            <v>0</v>
          </cell>
          <cell r="F4153">
            <v>0</v>
          </cell>
        </row>
        <row r="4154">
          <cell r="B4154">
            <v>1004225</v>
          </cell>
          <cell r="C4154" t="str">
            <v>Luva Pvc Soldavel 25Mm</v>
          </cell>
          <cell r="D4154" t="str">
            <v>UN</v>
          </cell>
          <cell r="E4154">
            <v>0</v>
          </cell>
          <cell r="F4154">
            <v>0</v>
          </cell>
        </row>
        <row r="4155">
          <cell r="B4155">
            <v>1004226</v>
          </cell>
          <cell r="C4155" t="str">
            <v>Luva Red Pvc Marrom Bch Latao 25Mmx1/2'</v>
          </cell>
          <cell r="D4155" t="str">
            <v>UN</v>
          </cell>
          <cell r="E4155">
            <v>0</v>
          </cell>
          <cell r="F4155">
            <v>0</v>
          </cell>
        </row>
        <row r="4156">
          <cell r="B4156">
            <v>1004227</v>
          </cell>
          <cell r="C4156" t="str">
            <v>Luva Red Pvc Soldavel Mista 25Mmx1/2</v>
          </cell>
          <cell r="D4156" t="str">
            <v>UN</v>
          </cell>
          <cell r="E4156">
            <v>0</v>
          </cell>
          <cell r="F4156">
            <v>0</v>
          </cell>
        </row>
        <row r="4157">
          <cell r="B4157">
            <v>1004228</v>
          </cell>
          <cell r="C4157" t="str">
            <v>Luva Pvc Marrom  Bch Latao 25Mmx3/4'</v>
          </cell>
          <cell r="D4157" t="str">
            <v>UN</v>
          </cell>
          <cell r="E4157">
            <v>0</v>
          </cell>
          <cell r="F4157">
            <v>0</v>
          </cell>
        </row>
        <row r="4158">
          <cell r="B4158">
            <v>1004229</v>
          </cell>
          <cell r="C4158" t="str">
            <v>Luva Pvc Soldavel Mista 25Mmx3/4</v>
          </cell>
          <cell r="D4158" t="str">
            <v>UN</v>
          </cell>
          <cell r="E4158">
            <v>0</v>
          </cell>
          <cell r="F4158">
            <v>0</v>
          </cell>
        </row>
        <row r="4159">
          <cell r="B4159">
            <v>1004230</v>
          </cell>
          <cell r="C4159" t="str">
            <v>Luva Pvc Roscavel 3/4</v>
          </cell>
          <cell r="D4159" t="str">
            <v>UN</v>
          </cell>
          <cell r="E4159">
            <v>0</v>
          </cell>
          <cell r="F4159">
            <v>0</v>
          </cell>
        </row>
        <row r="4160">
          <cell r="B4160">
            <v>1004231</v>
          </cell>
          <cell r="C4160" t="str">
            <v>Luva Pvc Soldavel 32Mm</v>
          </cell>
          <cell r="D4160" t="str">
            <v>UN</v>
          </cell>
          <cell r="E4160">
            <v>0</v>
          </cell>
          <cell r="F4160">
            <v>0</v>
          </cell>
        </row>
        <row r="4161">
          <cell r="B4161">
            <v>1004232</v>
          </cell>
          <cell r="C4161" t="str">
            <v>Luva Pvc Marrom Mista 32Mmx1'</v>
          </cell>
          <cell r="D4161" t="str">
            <v>UN</v>
          </cell>
          <cell r="E4161">
            <v>0</v>
          </cell>
          <cell r="F4161">
            <v>0</v>
          </cell>
        </row>
        <row r="4162">
          <cell r="B4162">
            <v>1004233</v>
          </cell>
          <cell r="C4162" t="str">
            <v>Luva Pvc Soldavel 40Mm</v>
          </cell>
          <cell r="D4162" t="str">
            <v>UN</v>
          </cell>
          <cell r="E4162">
            <v>0</v>
          </cell>
          <cell r="F4162">
            <v>0</v>
          </cell>
        </row>
        <row r="4163">
          <cell r="B4163">
            <v>1004234</v>
          </cell>
          <cell r="C4163" t="str">
            <v>Luva Pvc Marrom Mista 40Mmx1 1/4'</v>
          </cell>
          <cell r="D4163" t="str">
            <v>UN</v>
          </cell>
          <cell r="E4163">
            <v>0</v>
          </cell>
          <cell r="F4163">
            <v>0</v>
          </cell>
        </row>
        <row r="4164">
          <cell r="B4164">
            <v>1004235</v>
          </cell>
          <cell r="C4164" t="str">
            <v>Luva Pvc Soldavel 50Mm</v>
          </cell>
          <cell r="D4164" t="str">
            <v>UN</v>
          </cell>
          <cell r="E4164">
            <v>0</v>
          </cell>
          <cell r="F4164">
            <v>0</v>
          </cell>
        </row>
        <row r="4165">
          <cell r="B4165">
            <v>1004236</v>
          </cell>
          <cell r="C4165" t="str">
            <v>Luva Pvc Marrom Mista 50Mmx1 1/2'</v>
          </cell>
          <cell r="D4165" t="str">
            <v>UN</v>
          </cell>
          <cell r="E4165">
            <v>0</v>
          </cell>
          <cell r="F4165">
            <v>0</v>
          </cell>
        </row>
        <row r="4166">
          <cell r="B4166">
            <v>1004237</v>
          </cell>
          <cell r="C4166" t="str">
            <v>Luva Pvc Soldavel 60Mm</v>
          </cell>
          <cell r="D4166" t="str">
            <v>UN</v>
          </cell>
          <cell r="E4166">
            <v>0</v>
          </cell>
          <cell r="F4166">
            <v>0</v>
          </cell>
        </row>
        <row r="4167">
          <cell r="B4167">
            <v>1004238</v>
          </cell>
          <cell r="C4167" t="str">
            <v>Luva Pvc Soldavel 75Mm</v>
          </cell>
          <cell r="D4167" t="str">
            <v>UN</v>
          </cell>
          <cell r="E4167">
            <v>0</v>
          </cell>
          <cell r="F4167">
            <v>0</v>
          </cell>
        </row>
        <row r="4168">
          <cell r="B4168">
            <v>1004239</v>
          </cell>
          <cell r="C4168" t="str">
            <v>Luva Pvc Soldavel 85Mm</v>
          </cell>
          <cell r="D4168" t="str">
            <v>UN</v>
          </cell>
          <cell r="E4168">
            <v>0</v>
          </cell>
          <cell r="F4168">
            <v>0</v>
          </cell>
        </row>
        <row r="4169">
          <cell r="B4169">
            <v>1004240</v>
          </cell>
          <cell r="C4169" t="str">
            <v>Luva Reducao Ppr 25X20Mm Termo F/F</v>
          </cell>
          <cell r="D4169" t="str">
            <v>UN</v>
          </cell>
          <cell r="E4169">
            <v>0</v>
          </cell>
          <cell r="F4169">
            <v>0</v>
          </cell>
        </row>
        <row r="4170">
          <cell r="B4170">
            <v>1004241</v>
          </cell>
          <cell r="C4170" t="str">
            <v>Luva Reducao Ppr 32X20Mm Termo F/F</v>
          </cell>
          <cell r="D4170" t="str">
            <v>UN</v>
          </cell>
          <cell r="E4170">
            <v>0</v>
          </cell>
          <cell r="F4170">
            <v>0</v>
          </cell>
        </row>
        <row r="4171">
          <cell r="B4171">
            <v>1004242</v>
          </cell>
          <cell r="C4171" t="str">
            <v>Luva Reducao Ppr 32X25Mm Termo F/F</v>
          </cell>
          <cell r="D4171" t="str">
            <v>UN</v>
          </cell>
          <cell r="E4171">
            <v>0</v>
          </cell>
          <cell r="F4171">
            <v>0</v>
          </cell>
        </row>
        <row r="4172">
          <cell r="B4172">
            <v>1004243</v>
          </cell>
          <cell r="C4172" t="str">
            <v>Luva Reducao Pvc Roscavel 1'X 3/4'</v>
          </cell>
          <cell r="D4172" t="str">
            <v>UN</v>
          </cell>
          <cell r="E4172">
            <v>0</v>
          </cell>
          <cell r="F4172">
            <v>0</v>
          </cell>
        </row>
        <row r="4173">
          <cell r="B4173">
            <v>1004244</v>
          </cell>
          <cell r="C4173" t="str">
            <v>Luva Reducao Pvc Marrom  25X20Mm</v>
          </cell>
          <cell r="D4173" t="str">
            <v>UN</v>
          </cell>
          <cell r="E4173">
            <v>0</v>
          </cell>
          <cell r="F4173">
            <v>0</v>
          </cell>
        </row>
        <row r="4174">
          <cell r="B4174">
            <v>1004245</v>
          </cell>
          <cell r="C4174" t="str">
            <v>Luva Reducao Pvc Roscavel 3/4'X1/2'</v>
          </cell>
          <cell r="D4174" t="str">
            <v>UN</v>
          </cell>
          <cell r="E4174">
            <v>0</v>
          </cell>
          <cell r="F4174">
            <v>0</v>
          </cell>
        </row>
        <row r="4175">
          <cell r="B4175">
            <v>1004246</v>
          </cell>
          <cell r="C4175" t="str">
            <v>Luva Reducao Pvc Marrom  32X25Mm</v>
          </cell>
          <cell r="D4175" t="str">
            <v>UN</v>
          </cell>
          <cell r="E4175">
            <v>0</v>
          </cell>
          <cell r="F4175">
            <v>0</v>
          </cell>
        </row>
        <row r="4176">
          <cell r="B4176">
            <v>1004247</v>
          </cell>
          <cell r="C4176" t="str">
            <v>Luva Simples Pvc Esgoto Dn100Mm</v>
          </cell>
          <cell r="D4176" t="str">
            <v>UN</v>
          </cell>
          <cell r="E4176">
            <v>0</v>
          </cell>
          <cell r="F4176">
            <v>0</v>
          </cell>
        </row>
        <row r="4177">
          <cell r="B4177">
            <v>1004248</v>
          </cell>
          <cell r="C4177" t="str">
            <v>Luva Simples Pvc Esgoto 150Mm</v>
          </cell>
          <cell r="D4177" t="str">
            <v>UN</v>
          </cell>
          <cell r="E4177">
            <v>0</v>
          </cell>
          <cell r="F4177">
            <v>0</v>
          </cell>
        </row>
        <row r="4178">
          <cell r="B4178">
            <v>1004249</v>
          </cell>
          <cell r="C4178" t="str">
            <v>Luva Pvc Esgoto 40Mm</v>
          </cell>
          <cell r="D4178" t="str">
            <v>UN</v>
          </cell>
          <cell r="E4178">
            <v>0</v>
          </cell>
          <cell r="F4178">
            <v>0</v>
          </cell>
        </row>
        <row r="4179">
          <cell r="B4179">
            <v>1004250</v>
          </cell>
          <cell r="C4179" t="str">
            <v>Luva Simples Pvc Esgoto 50Mm</v>
          </cell>
          <cell r="D4179" t="str">
            <v>UN</v>
          </cell>
          <cell r="E4179">
            <v>0</v>
          </cell>
          <cell r="F4179">
            <v>0</v>
          </cell>
        </row>
        <row r="4180">
          <cell r="B4180">
            <v>1004251</v>
          </cell>
          <cell r="C4180" t="str">
            <v>Luva Simples Pvc Esgoto Dn75Mm</v>
          </cell>
          <cell r="D4180" t="str">
            <v>UN</v>
          </cell>
          <cell r="E4180">
            <v>0</v>
          </cell>
          <cell r="F4180">
            <v>0</v>
          </cell>
        </row>
        <row r="4181">
          <cell r="B4181">
            <v>1004252</v>
          </cell>
          <cell r="C4181" t="str">
            <v>Luva Simples Ppr 110Mm</v>
          </cell>
          <cell r="D4181" t="str">
            <v>UN</v>
          </cell>
          <cell r="E4181">
            <v>0</v>
          </cell>
          <cell r="F4181">
            <v>0</v>
          </cell>
        </row>
        <row r="4182">
          <cell r="B4182">
            <v>1004253</v>
          </cell>
          <cell r="C4182" t="str">
            <v>Luva Simples Ppr 20Mm</v>
          </cell>
          <cell r="D4182" t="str">
            <v>UN</v>
          </cell>
          <cell r="E4182">
            <v>0</v>
          </cell>
          <cell r="F4182">
            <v>0</v>
          </cell>
        </row>
        <row r="4183">
          <cell r="B4183">
            <v>1004254</v>
          </cell>
          <cell r="C4183" t="str">
            <v>Luva Simples Ppr 25Mm</v>
          </cell>
          <cell r="D4183" t="str">
            <v>UN</v>
          </cell>
          <cell r="E4183">
            <v>0</v>
          </cell>
          <cell r="F4183">
            <v>0</v>
          </cell>
        </row>
        <row r="4184">
          <cell r="B4184">
            <v>1004255</v>
          </cell>
          <cell r="C4184" t="str">
            <v>Luva Simples Ppr 32Mm</v>
          </cell>
          <cell r="D4184" t="str">
            <v>UN</v>
          </cell>
          <cell r="E4184">
            <v>0</v>
          </cell>
          <cell r="F4184">
            <v>0</v>
          </cell>
        </row>
        <row r="4185">
          <cell r="B4185">
            <v>1004256</v>
          </cell>
          <cell r="C4185" t="str">
            <v>Luva Simples Ppr 40Mm</v>
          </cell>
          <cell r="D4185" t="str">
            <v>UN</v>
          </cell>
          <cell r="E4185">
            <v>0</v>
          </cell>
          <cell r="F4185">
            <v>0</v>
          </cell>
        </row>
        <row r="4186">
          <cell r="B4186">
            <v>1004257</v>
          </cell>
          <cell r="C4186" t="str">
            <v>Luva Simples Ppr 50Mm</v>
          </cell>
          <cell r="D4186" t="str">
            <v>UN</v>
          </cell>
          <cell r="E4186">
            <v>0</v>
          </cell>
          <cell r="F4186">
            <v>0</v>
          </cell>
        </row>
        <row r="4187">
          <cell r="B4187">
            <v>1004258</v>
          </cell>
          <cell r="C4187" t="str">
            <v>Luva Simples Ppr 63Mm</v>
          </cell>
          <cell r="D4187" t="str">
            <v>UN</v>
          </cell>
          <cell r="E4187">
            <v>0</v>
          </cell>
          <cell r="F4187">
            <v>0</v>
          </cell>
        </row>
        <row r="4188">
          <cell r="B4188">
            <v>1004259</v>
          </cell>
          <cell r="C4188" t="str">
            <v>Luva Simples Ppr 75Mm</v>
          </cell>
          <cell r="D4188" t="str">
            <v>UN</v>
          </cell>
          <cell r="E4188">
            <v>0</v>
          </cell>
          <cell r="F4188">
            <v>0</v>
          </cell>
        </row>
        <row r="4189">
          <cell r="B4189">
            <v>1004260</v>
          </cell>
          <cell r="C4189" t="str">
            <v>Luva Simples Ppr 90Mm</v>
          </cell>
          <cell r="D4189" t="str">
            <v>UN</v>
          </cell>
          <cell r="E4189">
            <v>0</v>
          </cell>
          <cell r="F4189">
            <v>0</v>
          </cell>
        </row>
        <row r="4190">
          <cell r="B4190">
            <v>1004261</v>
          </cell>
          <cell r="C4190" t="str">
            <v>Mangueira Di 1/2" 1,5Mm Comp 50M Crist</v>
          </cell>
          <cell r="D4190" t="str">
            <v>M</v>
          </cell>
          <cell r="E4190">
            <v>0</v>
          </cell>
          <cell r="F4190">
            <v>0</v>
          </cell>
        </row>
        <row r="4191">
          <cell r="B4191">
            <v>1004262</v>
          </cell>
          <cell r="C4191" t="str">
            <v>Mangueira Di 1/2" 2,0Mm Comp 50M Crist</v>
          </cell>
          <cell r="D4191" t="str">
            <v>M</v>
          </cell>
          <cell r="E4191">
            <v>0</v>
          </cell>
          <cell r="F4191">
            <v>0</v>
          </cell>
        </row>
        <row r="4192">
          <cell r="B4192">
            <v>1004263</v>
          </cell>
          <cell r="C4192" t="str">
            <v>Mangueira Di 3/4" 2,0Mm Comp 50M Crist</v>
          </cell>
          <cell r="D4192" t="str">
            <v>M</v>
          </cell>
          <cell r="E4192">
            <v>0</v>
          </cell>
          <cell r="F4192">
            <v>0</v>
          </cell>
        </row>
        <row r="4193">
          <cell r="B4193">
            <v>1004264</v>
          </cell>
          <cell r="C4193" t="str">
            <v>Mangueira Di 3/8" 1,0Mm Comp 50M Crist</v>
          </cell>
          <cell r="D4193" t="str">
            <v>M</v>
          </cell>
          <cell r="E4193">
            <v>0</v>
          </cell>
          <cell r="F4193">
            <v>0</v>
          </cell>
        </row>
        <row r="4194">
          <cell r="B4194">
            <v>1004265</v>
          </cell>
          <cell r="C4194" t="str">
            <v>Mangueira Di 3/8" 1,5Mm Comp 50M Crist</v>
          </cell>
          <cell r="D4194" t="str">
            <v>M</v>
          </cell>
          <cell r="E4194">
            <v>0</v>
          </cell>
          <cell r="F4194">
            <v>0</v>
          </cell>
        </row>
        <row r="4195">
          <cell r="B4195">
            <v>1004266</v>
          </cell>
          <cell r="C4195" t="str">
            <v>Mangueira Di 5/16" 1,0Mm Comp 50M Crist</v>
          </cell>
          <cell r="D4195" t="str">
            <v>M</v>
          </cell>
          <cell r="E4195">
            <v>0</v>
          </cell>
          <cell r="F4195">
            <v>0</v>
          </cell>
        </row>
        <row r="4196">
          <cell r="B4196">
            <v>1004267</v>
          </cell>
          <cell r="C4196" t="str">
            <v>Mangueira Di 5/16" 1,5Mm Comp 50M Crist</v>
          </cell>
          <cell r="D4196" t="str">
            <v>M</v>
          </cell>
          <cell r="E4196">
            <v>0</v>
          </cell>
          <cell r="F4196">
            <v>0</v>
          </cell>
        </row>
        <row r="4197">
          <cell r="B4197">
            <v>1004268</v>
          </cell>
          <cell r="C4197" t="str">
            <v>Massa De Rejunte Gypsum 90 - Lafarge</v>
          </cell>
          <cell r="D4197" t="str">
            <v>UN</v>
          </cell>
          <cell r="E4197">
            <v>0</v>
          </cell>
          <cell r="F4197">
            <v>0</v>
          </cell>
        </row>
        <row r="4198">
          <cell r="B4198">
            <v>1004269</v>
          </cell>
          <cell r="C4198" t="str">
            <v>Mecanismo De Caixa De Descarga</v>
          </cell>
          <cell r="D4198" t="str">
            <v>UN</v>
          </cell>
          <cell r="E4198">
            <v>0</v>
          </cell>
          <cell r="F4198">
            <v>0</v>
          </cell>
        </row>
        <row r="4199">
          <cell r="B4199">
            <v>1004270</v>
          </cell>
          <cell r="C4199" t="str">
            <v>Misturad.P/Bidê Chamonix-06080506-Docol</v>
          </cell>
          <cell r="D4199" t="str">
            <v>UN</v>
          </cell>
          <cell r="E4199">
            <v>0</v>
          </cell>
          <cell r="F4199">
            <v>0</v>
          </cell>
        </row>
        <row r="4200">
          <cell r="B4200">
            <v>1004271</v>
          </cell>
          <cell r="C4200" t="str">
            <v>Misturad.P/Bidê Chamonix-06080525-Docol</v>
          </cell>
          <cell r="D4200" t="str">
            <v>UN</v>
          </cell>
          <cell r="E4200">
            <v>0</v>
          </cell>
          <cell r="F4200">
            <v>0</v>
          </cell>
        </row>
        <row r="4201">
          <cell r="B4201">
            <v>1004272</v>
          </cell>
          <cell r="C4201" t="str">
            <v>Misturad.P/Bidê Chamonix-06080558-Docol</v>
          </cell>
          <cell r="D4201" t="str">
            <v>UN</v>
          </cell>
          <cell r="E4201">
            <v>0</v>
          </cell>
          <cell r="F4201">
            <v>0</v>
          </cell>
        </row>
        <row r="4202">
          <cell r="B4202">
            <v>1004273</v>
          </cell>
          <cell r="C4202" t="str">
            <v>Misturad.P/Bidê Delicatta-00108806-Docol</v>
          </cell>
          <cell r="D4202" t="str">
            <v>UN</v>
          </cell>
          <cell r="E4202">
            <v>0</v>
          </cell>
          <cell r="F4202">
            <v>0</v>
          </cell>
        </row>
        <row r="4203">
          <cell r="B4203">
            <v>1004274</v>
          </cell>
          <cell r="C4203" t="str">
            <v>Misturad.P/Bidê Delicatta-00108858-Docol</v>
          </cell>
          <cell r="D4203" t="str">
            <v>UN</v>
          </cell>
          <cell r="E4203">
            <v>0</v>
          </cell>
          <cell r="F4203">
            <v>0</v>
          </cell>
        </row>
        <row r="4204">
          <cell r="B4204">
            <v>1004275</v>
          </cell>
          <cell r="C4204" t="str">
            <v>Misturad.P/Bidê Matinatta-00133183-Docol</v>
          </cell>
          <cell r="D4204" t="str">
            <v>UN</v>
          </cell>
          <cell r="E4204">
            <v>0</v>
          </cell>
          <cell r="F4204">
            <v>0</v>
          </cell>
        </row>
        <row r="4205">
          <cell r="B4205">
            <v>1004276</v>
          </cell>
          <cell r="C4205" t="str">
            <v>Misturad.P/Bidê Normandie-00239106-Docol</v>
          </cell>
          <cell r="D4205" t="str">
            <v>UN</v>
          </cell>
          <cell r="E4205">
            <v>0</v>
          </cell>
          <cell r="F4205">
            <v>0</v>
          </cell>
        </row>
        <row r="4206">
          <cell r="B4206">
            <v>1004277</v>
          </cell>
          <cell r="C4206" t="str">
            <v>Misturad.P/Bidê Normandie-00239110-Docol</v>
          </cell>
          <cell r="D4206" t="str">
            <v>UN</v>
          </cell>
          <cell r="E4206">
            <v>0</v>
          </cell>
          <cell r="F4206">
            <v>0</v>
          </cell>
        </row>
        <row r="4207">
          <cell r="B4207">
            <v>1004278</v>
          </cell>
          <cell r="C4207" t="str">
            <v>Misturad.P/Lav Delicatta-00108758-Docol</v>
          </cell>
          <cell r="D4207" t="str">
            <v>UN</v>
          </cell>
          <cell r="E4207">
            <v>0</v>
          </cell>
          <cell r="F4207">
            <v>0</v>
          </cell>
        </row>
        <row r="4208">
          <cell r="B4208">
            <v>1004279</v>
          </cell>
          <cell r="C4208" t="str">
            <v>Misturad.P/Lav Matinatta-00133083-Docol</v>
          </cell>
          <cell r="D4208" t="str">
            <v>UN</v>
          </cell>
          <cell r="E4208">
            <v>0</v>
          </cell>
          <cell r="F4208">
            <v>0</v>
          </cell>
        </row>
        <row r="4209">
          <cell r="B4209">
            <v>1004280</v>
          </cell>
          <cell r="C4209" t="str">
            <v>Misturador El.Docoltronic-00161606-Docol</v>
          </cell>
          <cell r="D4209" t="str">
            <v>UN</v>
          </cell>
          <cell r="E4209">
            <v>0</v>
          </cell>
          <cell r="F4209">
            <v>0</v>
          </cell>
        </row>
        <row r="4210">
          <cell r="B4210">
            <v>1004281</v>
          </cell>
          <cell r="C4210" t="str">
            <v>Misturador Inserto Metálico Ppr 20X1/2"</v>
          </cell>
          <cell r="D4210" t="str">
            <v>UN</v>
          </cell>
          <cell r="E4210">
            <v>0</v>
          </cell>
          <cell r="F4210">
            <v>0</v>
          </cell>
        </row>
        <row r="4211">
          <cell r="B4211">
            <v>1004282</v>
          </cell>
          <cell r="C4211" t="str">
            <v>Misturador Inserto Metálico Ppr 25X3/4"</v>
          </cell>
          <cell r="D4211" t="str">
            <v>UN</v>
          </cell>
          <cell r="E4211">
            <v>0</v>
          </cell>
          <cell r="F4211">
            <v>0</v>
          </cell>
        </row>
        <row r="4212">
          <cell r="B4212">
            <v>1004283</v>
          </cell>
          <cell r="C4212" t="str">
            <v>Misturador P/Bidê 00113906-Docol</v>
          </cell>
          <cell r="D4212" t="str">
            <v>UN</v>
          </cell>
          <cell r="E4212">
            <v>0</v>
          </cell>
          <cell r="F4212">
            <v>0</v>
          </cell>
        </row>
        <row r="4213">
          <cell r="B4213">
            <v>1004284</v>
          </cell>
          <cell r="C4213" t="str">
            <v>Misturador P/Bidê 00113958-Docol</v>
          </cell>
          <cell r="D4213" t="str">
            <v>UN</v>
          </cell>
          <cell r="E4213">
            <v>0</v>
          </cell>
          <cell r="F4213">
            <v>0</v>
          </cell>
        </row>
        <row r="4214">
          <cell r="B4214">
            <v>1004285</v>
          </cell>
          <cell r="C4214" t="str">
            <v>Misturador P/Bidê 00113961-Docol</v>
          </cell>
          <cell r="D4214" t="str">
            <v>UN</v>
          </cell>
          <cell r="E4214">
            <v>0</v>
          </cell>
          <cell r="F4214">
            <v>0</v>
          </cell>
        </row>
        <row r="4215">
          <cell r="B4215">
            <v>1004286</v>
          </cell>
          <cell r="C4215" t="str">
            <v>Misturador P/Bidê 00249606-Docol</v>
          </cell>
          <cell r="D4215" t="str">
            <v>UN</v>
          </cell>
          <cell r="E4215">
            <v>0</v>
          </cell>
          <cell r="F4215">
            <v>0</v>
          </cell>
        </row>
        <row r="4216">
          <cell r="B4216">
            <v>1004287</v>
          </cell>
          <cell r="C4216" t="str">
            <v>Misturador P/Bidê Eclipse-00171606-Docol</v>
          </cell>
          <cell r="D4216" t="str">
            <v>UN</v>
          </cell>
          <cell r="E4216">
            <v>0</v>
          </cell>
          <cell r="F4216">
            <v>0</v>
          </cell>
        </row>
        <row r="4217">
          <cell r="B4217">
            <v>1004288</v>
          </cell>
          <cell r="C4217" t="str">
            <v>Misturador P/Bidê Eclipse-00171658-Docol</v>
          </cell>
          <cell r="D4217" t="str">
            <v>UN</v>
          </cell>
          <cell r="E4217">
            <v>0</v>
          </cell>
          <cell r="F4217">
            <v>0</v>
          </cell>
        </row>
        <row r="4218">
          <cell r="B4218">
            <v>1004289</v>
          </cell>
          <cell r="C4218" t="str">
            <v>Misturador P/Bidê Eclipse-00171661-Docol</v>
          </cell>
          <cell r="D4218" t="str">
            <v>UN</v>
          </cell>
          <cell r="E4218">
            <v>0</v>
          </cell>
          <cell r="F4218">
            <v>0</v>
          </cell>
        </row>
        <row r="4219">
          <cell r="B4219">
            <v>1004290</v>
          </cell>
          <cell r="C4219" t="str">
            <v>Misturador P/Bidê Florale-00012906-Docol</v>
          </cell>
          <cell r="D4219" t="str">
            <v>UN</v>
          </cell>
          <cell r="E4219">
            <v>0</v>
          </cell>
          <cell r="F4219">
            <v>0</v>
          </cell>
        </row>
        <row r="4220">
          <cell r="B4220">
            <v>1004291</v>
          </cell>
          <cell r="C4220" t="str">
            <v>Misturador P/Bidê Florale-00012925-Docol</v>
          </cell>
          <cell r="D4220" t="str">
            <v>UN</v>
          </cell>
          <cell r="E4220">
            <v>0</v>
          </cell>
          <cell r="F4220">
            <v>0</v>
          </cell>
        </row>
        <row r="4221">
          <cell r="B4221">
            <v>1004292</v>
          </cell>
          <cell r="C4221" t="str">
            <v>Misturador P/Bidê Florale-00012961-Docol</v>
          </cell>
          <cell r="D4221" t="str">
            <v>UN</v>
          </cell>
          <cell r="E4221">
            <v>0</v>
          </cell>
          <cell r="F4221">
            <v>0</v>
          </cell>
        </row>
        <row r="4222">
          <cell r="B4222">
            <v>1004293</v>
          </cell>
          <cell r="C4222" t="str">
            <v>Misturador P/Bidê Florale-00012962-Docol</v>
          </cell>
          <cell r="D4222" t="str">
            <v>UN</v>
          </cell>
          <cell r="E4222">
            <v>0</v>
          </cell>
          <cell r="F4222">
            <v>0</v>
          </cell>
        </row>
        <row r="4223">
          <cell r="B4223">
            <v>1004294</v>
          </cell>
          <cell r="C4223" t="str">
            <v>Misturador P/Bidê Florale-00012973-Docol</v>
          </cell>
          <cell r="D4223" t="str">
            <v>UN</v>
          </cell>
          <cell r="E4223">
            <v>0</v>
          </cell>
          <cell r="F4223">
            <v>0</v>
          </cell>
        </row>
        <row r="4224">
          <cell r="B4224">
            <v>1004295</v>
          </cell>
          <cell r="C4224" t="str">
            <v>Misturador P/Bidê Florale-00012986-Docol</v>
          </cell>
          <cell r="D4224" t="str">
            <v>UN</v>
          </cell>
          <cell r="E4224">
            <v>0</v>
          </cell>
          <cell r="F4224">
            <v>0</v>
          </cell>
        </row>
        <row r="4225">
          <cell r="B4225">
            <v>1004296</v>
          </cell>
          <cell r="C4225" t="str">
            <v>Misturador P/Bidê Florale-00012989-Docol</v>
          </cell>
          <cell r="D4225" t="str">
            <v>UN</v>
          </cell>
          <cell r="E4225">
            <v>0</v>
          </cell>
          <cell r="F4225">
            <v>0</v>
          </cell>
        </row>
        <row r="4226">
          <cell r="B4226">
            <v>1004297</v>
          </cell>
          <cell r="C4226" t="str">
            <v>Misturador P/Bidê G-8080593-Docol</v>
          </cell>
          <cell r="D4226" t="str">
            <v>UN</v>
          </cell>
          <cell r="E4226">
            <v>0</v>
          </cell>
          <cell r="F4226">
            <v>0</v>
          </cell>
        </row>
        <row r="4227">
          <cell r="B4227">
            <v>1004298</v>
          </cell>
          <cell r="C4227" t="str">
            <v>Misturador P/Bidê Gantiq-08080506-Docol</v>
          </cell>
          <cell r="D4227" t="str">
            <v>UN</v>
          </cell>
          <cell r="E4227">
            <v>0</v>
          </cell>
          <cell r="F4227">
            <v>0</v>
          </cell>
        </row>
        <row r="4228">
          <cell r="B4228">
            <v>1004299</v>
          </cell>
          <cell r="C4228" t="str">
            <v>Misturador P/Bidê Gantiq-08080515-Docol</v>
          </cell>
          <cell r="D4228" t="str">
            <v>UN</v>
          </cell>
          <cell r="E4228">
            <v>0</v>
          </cell>
          <cell r="F4228">
            <v>0</v>
          </cell>
        </row>
        <row r="4229">
          <cell r="B4229">
            <v>1004300</v>
          </cell>
          <cell r="C4229" t="str">
            <v>Misturador P/Bidê Gantiq-08080525-Docol</v>
          </cell>
          <cell r="D4229" t="str">
            <v>UN</v>
          </cell>
          <cell r="E4229">
            <v>0</v>
          </cell>
          <cell r="F4229">
            <v>0</v>
          </cell>
        </row>
        <row r="4230">
          <cell r="B4230">
            <v>1004301</v>
          </cell>
          <cell r="C4230" t="str">
            <v>Misturador P/Bidê Gantiq-08080558-Docol</v>
          </cell>
          <cell r="D4230" t="str">
            <v>UN</v>
          </cell>
          <cell r="E4230">
            <v>0</v>
          </cell>
          <cell r="F4230">
            <v>0</v>
          </cell>
        </row>
        <row r="4231">
          <cell r="B4231">
            <v>1004302</v>
          </cell>
          <cell r="C4231" t="str">
            <v>Misturador P/Bidê Gantique-8080567-Docol</v>
          </cell>
          <cell r="D4231" t="str">
            <v>UN</v>
          </cell>
          <cell r="E4231">
            <v>0</v>
          </cell>
          <cell r="F4231">
            <v>0</v>
          </cell>
        </row>
        <row r="4232">
          <cell r="B4232">
            <v>1004303</v>
          </cell>
          <cell r="C4232" t="str">
            <v>Misturador P/Bidê Gantique-8080569-Docol</v>
          </cell>
          <cell r="D4232" t="str">
            <v>UN</v>
          </cell>
          <cell r="E4232">
            <v>0</v>
          </cell>
          <cell r="F4232">
            <v>0</v>
          </cell>
        </row>
        <row r="4233">
          <cell r="B4233">
            <v>1004304</v>
          </cell>
          <cell r="C4233" t="str">
            <v>Misturador P/Bidê Hamp-00249306-Docol</v>
          </cell>
          <cell r="D4233" t="str">
            <v>UN</v>
          </cell>
          <cell r="E4233">
            <v>0</v>
          </cell>
          <cell r="F4233">
            <v>0</v>
          </cell>
        </row>
        <row r="4234">
          <cell r="B4234">
            <v>1004305</v>
          </cell>
          <cell r="C4234" t="str">
            <v>Misturador P/Bidê Hampton-Docol</v>
          </cell>
          <cell r="D4234" t="str">
            <v>UN</v>
          </cell>
          <cell r="E4234">
            <v>0</v>
          </cell>
          <cell r="F4234">
            <v>0</v>
          </cell>
        </row>
        <row r="4235">
          <cell r="B4235">
            <v>1004306</v>
          </cell>
          <cell r="C4235" t="str">
            <v>Misturador P/Bidê Itapema-00162260-Docol</v>
          </cell>
          <cell r="D4235" t="str">
            <v>UN</v>
          </cell>
          <cell r="E4235">
            <v>0</v>
          </cell>
          <cell r="F4235">
            <v>0</v>
          </cell>
        </row>
        <row r="4236">
          <cell r="B4236">
            <v>1004307</v>
          </cell>
          <cell r="C4236" t="str">
            <v>Misturador P/Bidê Itapoa-00087706-Docol</v>
          </cell>
          <cell r="D4236" t="str">
            <v>UN</v>
          </cell>
          <cell r="E4236">
            <v>0</v>
          </cell>
          <cell r="F4236">
            <v>0</v>
          </cell>
        </row>
        <row r="4237">
          <cell r="B4237">
            <v>1004308</v>
          </cell>
          <cell r="C4237" t="str">
            <v>Misturador P/Bidê Itbella-00162261-Docol</v>
          </cell>
          <cell r="D4237" t="str">
            <v>UN</v>
          </cell>
          <cell r="E4237">
            <v>0</v>
          </cell>
          <cell r="F4237">
            <v>0</v>
          </cell>
        </row>
        <row r="4238">
          <cell r="B4238">
            <v>1004309</v>
          </cell>
          <cell r="C4238" t="str">
            <v>Misturador P/Bidê Kromus-03080562-Docol</v>
          </cell>
          <cell r="D4238" t="str">
            <v>UN</v>
          </cell>
          <cell r="E4238">
            <v>0</v>
          </cell>
          <cell r="F4238">
            <v>0</v>
          </cell>
        </row>
        <row r="4239">
          <cell r="B4239">
            <v>1004310</v>
          </cell>
          <cell r="C4239" t="str">
            <v>Misturador P/Bidê Lumiere-00091162-Docol</v>
          </cell>
          <cell r="D4239" t="str">
            <v>UN</v>
          </cell>
          <cell r="E4239">
            <v>0</v>
          </cell>
          <cell r="F4239">
            <v>0</v>
          </cell>
        </row>
        <row r="4240">
          <cell r="B4240">
            <v>1004311</v>
          </cell>
          <cell r="C4240" t="str">
            <v>Misturador P/Bidê Queen-00073761-Docol</v>
          </cell>
          <cell r="D4240" t="str">
            <v>UN</v>
          </cell>
          <cell r="E4240">
            <v>0</v>
          </cell>
          <cell r="F4240">
            <v>0</v>
          </cell>
        </row>
        <row r="4241">
          <cell r="B4241">
            <v>1004312</v>
          </cell>
          <cell r="C4241" t="str">
            <v>Misturador P/Bidê Quyron-00230506-Docol</v>
          </cell>
          <cell r="D4241" t="str">
            <v>UN</v>
          </cell>
          <cell r="E4241">
            <v>0</v>
          </cell>
          <cell r="F4241">
            <v>0</v>
          </cell>
        </row>
        <row r="4242">
          <cell r="B4242">
            <v>1004313</v>
          </cell>
          <cell r="C4242" t="str">
            <v>Misturador P/Bidê Quyron-00230510-Docol</v>
          </cell>
          <cell r="D4242" t="str">
            <v>UN</v>
          </cell>
          <cell r="E4242">
            <v>0</v>
          </cell>
          <cell r="F4242">
            <v>0</v>
          </cell>
        </row>
        <row r="4243">
          <cell r="B4243">
            <v>1004314</v>
          </cell>
          <cell r="C4243" t="str">
            <v>Misturador P/Bidê Reggia-Docol</v>
          </cell>
          <cell r="D4243" t="str">
            <v>UN</v>
          </cell>
          <cell r="E4243">
            <v>0</v>
          </cell>
          <cell r="F4243">
            <v>0</v>
          </cell>
        </row>
        <row r="4244">
          <cell r="B4244">
            <v>1004315</v>
          </cell>
          <cell r="C4244" t="str">
            <v>Misturador P/Bidê Sonatta-00023961-Docol</v>
          </cell>
          <cell r="D4244" t="str">
            <v>UN</v>
          </cell>
          <cell r="E4244">
            <v>0</v>
          </cell>
          <cell r="F4244">
            <v>0</v>
          </cell>
        </row>
        <row r="4245">
          <cell r="B4245">
            <v>1004316</v>
          </cell>
          <cell r="C4245" t="str">
            <v>Misturador P/Bidê Sonatta-00023962-Docol</v>
          </cell>
          <cell r="D4245" t="str">
            <v>UN</v>
          </cell>
          <cell r="E4245">
            <v>0</v>
          </cell>
          <cell r="F4245">
            <v>0</v>
          </cell>
        </row>
        <row r="4246">
          <cell r="B4246">
            <v>1004317</v>
          </cell>
          <cell r="C4246" t="str">
            <v>Misturador P/Bidê Sonatta-00023989-Docol</v>
          </cell>
          <cell r="D4246" t="str">
            <v>UN</v>
          </cell>
          <cell r="E4246">
            <v>0</v>
          </cell>
          <cell r="F4246">
            <v>0</v>
          </cell>
        </row>
        <row r="4247">
          <cell r="B4247">
            <v>1004318</v>
          </cell>
          <cell r="C4247" t="str">
            <v>Misturador P/Bidê Syrius-00180006-Docol</v>
          </cell>
          <cell r="D4247" t="str">
            <v>UN</v>
          </cell>
          <cell r="E4247">
            <v>0</v>
          </cell>
          <cell r="F4247">
            <v>0</v>
          </cell>
        </row>
        <row r="4248">
          <cell r="B4248">
            <v>1004319</v>
          </cell>
          <cell r="C4248" t="str">
            <v>Misturador P/Bidê Syrius-00180010-Docol</v>
          </cell>
          <cell r="D4248" t="str">
            <v>UN</v>
          </cell>
          <cell r="E4248">
            <v>0</v>
          </cell>
          <cell r="F4248">
            <v>0</v>
          </cell>
        </row>
        <row r="4249">
          <cell r="B4249">
            <v>1004320</v>
          </cell>
          <cell r="C4249" t="str">
            <v>Misturador P/Bidê Tower-- Docol</v>
          </cell>
          <cell r="D4249" t="str">
            <v>UN</v>
          </cell>
          <cell r="E4249">
            <v>0</v>
          </cell>
          <cell r="F4249">
            <v>0</v>
          </cell>
        </row>
        <row r="4250">
          <cell r="B4250">
            <v>1004321</v>
          </cell>
          <cell r="C4250" t="str">
            <v>Misturador P/Bidê Tower-54080561-Docol</v>
          </cell>
          <cell r="D4250" t="str">
            <v>UN</v>
          </cell>
          <cell r="E4250">
            <v>0</v>
          </cell>
          <cell r="F4250">
            <v>0</v>
          </cell>
        </row>
        <row r="4251">
          <cell r="B4251">
            <v>1004322</v>
          </cell>
          <cell r="C4251" t="str">
            <v>Misturador P/Bidê Triplus-00373406-Docol</v>
          </cell>
          <cell r="D4251" t="str">
            <v>UN</v>
          </cell>
          <cell r="E4251">
            <v>0</v>
          </cell>
          <cell r="F4251">
            <v>0</v>
          </cell>
        </row>
        <row r="4252">
          <cell r="B4252">
            <v>1004323</v>
          </cell>
          <cell r="C4252" t="str">
            <v>Misturador P/Chuv/Banh 00131700-Docol</v>
          </cell>
          <cell r="D4252" t="str">
            <v>UN</v>
          </cell>
          <cell r="E4252">
            <v>0</v>
          </cell>
          <cell r="F4252">
            <v>0</v>
          </cell>
        </row>
        <row r="4253">
          <cell r="B4253">
            <v>1004324</v>
          </cell>
          <cell r="C4253" t="str">
            <v>Misturador P/Chuv/Banh 00169300-Docol</v>
          </cell>
          <cell r="D4253" t="str">
            <v>UN</v>
          </cell>
          <cell r="E4253">
            <v>0</v>
          </cell>
          <cell r="F4253">
            <v>0</v>
          </cell>
        </row>
        <row r="4254">
          <cell r="B4254">
            <v>1004325</v>
          </cell>
          <cell r="C4254" t="str">
            <v>Misturador P/Chuveiro 00143100-Docol</v>
          </cell>
          <cell r="D4254" t="str">
            <v>UN</v>
          </cell>
          <cell r="E4254">
            <v>0</v>
          </cell>
          <cell r="F4254">
            <v>0</v>
          </cell>
        </row>
        <row r="4255">
          <cell r="B4255">
            <v>1004326</v>
          </cell>
          <cell r="C4255" t="str">
            <v>Misturador P/Chuveiro 00143200-Docol</v>
          </cell>
          <cell r="D4255" t="str">
            <v>UN</v>
          </cell>
          <cell r="E4255">
            <v>0</v>
          </cell>
          <cell r="F4255">
            <v>0</v>
          </cell>
        </row>
        <row r="4256">
          <cell r="B4256">
            <v>1004327</v>
          </cell>
          <cell r="C4256" t="str">
            <v>Misturador P/Chuveiro 00144600-Docol</v>
          </cell>
          <cell r="D4256" t="str">
            <v>UN</v>
          </cell>
          <cell r="E4256">
            <v>0</v>
          </cell>
          <cell r="F4256">
            <v>0</v>
          </cell>
        </row>
        <row r="4257">
          <cell r="B4257">
            <v>1004328</v>
          </cell>
          <cell r="C4257" t="str">
            <v>Misturador P/Chuveiro 00171700-Docol</v>
          </cell>
          <cell r="D4257" t="str">
            <v>UN</v>
          </cell>
          <cell r="E4257">
            <v>0</v>
          </cell>
          <cell r="F4257">
            <v>0</v>
          </cell>
        </row>
        <row r="4258">
          <cell r="B4258">
            <v>1004329</v>
          </cell>
          <cell r="C4258" t="str">
            <v>Misturador P/Chuveiro 00172200-Docol</v>
          </cell>
          <cell r="D4258" t="str">
            <v>UN</v>
          </cell>
          <cell r="E4258">
            <v>0</v>
          </cell>
          <cell r="F4258">
            <v>0</v>
          </cell>
        </row>
        <row r="4259">
          <cell r="B4259">
            <v>1004330</v>
          </cell>
          <cell r="C4259" t="str">
            <v>Misturador P/Chuveiro 00172300-Docol</v>
          </cell>
          <cell r="D4259" t="str">
            <v>UN</v>
          </cell>
          <cell r="E4259">
            <v>0</v>
          </cell>
          <cell r="F4259">
            <v>0</v>
          </cell>
        </row>
        <row r="4260">
          <cell r="B4260">
            <v>1004331</v>
          </cell>
          <cell r="C4260" t="str">
            <v>Misturador P/Chuveiro 00201600-Docol</v>
          </cell>
          <cell r="D4260" t="str">
            <v>UN</v>
          </cell>
          <cell r="E4260">
            <v>0</v>
          </cell>
          <cell r="F4260">
            <v>0</v>
          </cell>
        </row>
        <row r="4261">
          <cell r="B4261">
            <v>1004332</v>
          </cell>
          <cell r="C4261" t="str">
            <v>Misturador P/Chuveiro 00201900-Docol</v>
          </cell>
          <cell r="D4261" t="str">
            <v>UN</v>
          </cell>
          <cell r="E4261">
            <v>0</v>
          </cell>
          <cell r="F4261">
            <v>0</v>
          </cell>
        </row>
        <row r="4262">
          <cell r="B4262">
            <v>1004333</v>
          </cell>
          <cell r="C4262" t="str">
            <v>Misturador P/Chuveiro 00202100-Docol</v>
          </cell>
          <cell r="D4262" t="str">
            <v>UN</v>
          </cell>
          <cell r="E4262">
            <v>0</v>
          </cell>
          <cell r="F4262">
            <v>0</v>
          </cell>
        </row>
        <row r="4263">
          <cell r="B4263">
            <v>1004334</v>
          </cell>
          <cell r="C4263" t="str">
            <v>Misturador P/Chuveiro 00202200-Docol</v>
          </cell>
          <cell r="D4263" t="str">
            <v>UN</v>
          </cell>
          <cell r="E4263">
            <v>0</v>
          </cell>
          <cell r="F4263">
            <v>0</v>
          </cell>
        </row>
        <row r="4264">
          <cell r="B4264">
            <v>1004335</v>
          </cell>
          <cell r="C4264" t="str">
            <v>Misturador P/Chuveiro 00202300-Docol</v>
          </cell>
          <cell r="D4264" t="str">
            <v>UN</v>
          </cell>
          <cell r="E4264">
            <v>0</v>
          </cell>
          <cell r="F4264">
            <v>0</v>
          </cell>
        </row>
        <row r="4265">
          <cell r="B4265">
            <v>1004336</v>
          </cell>
          <cell r="C4265" t="str">
            <v>Misturador P/Chuveiro 00202600-Docol</v>
          </cell>
          <cell r="D4265" t="str">
            <v>UN</v>
          </cell>
          <cell r="E4265">
            <v>0</v>
          </cell>
          <cell r="F4265">
            <v>0</v>
          </cell>
        </row>
        <row r="4266">
          <cell r="B4266">
            <v>1004337</v>
          </cell>
          <cell r="C4266" t="str">
            <v>Misturador P/Coz Attica-00009706-Docol</v>
          </cell>
          <cell r="D4266" t="str">
            <v>UN</v>
          </cell>
          <cell r="E4266">
            <v>0</v>
          </cell>
          <cell r="F4266">
            <v>0</v>
          </cell>
        </row>
        <row r="4267">
          <cell r="B4267">
            <v>1004338</v>
          </cell>
          <cell r="C4267" t="str">
            <v>Misturador P/Coz Attica-00009810-Docol</v>
          </cell>
          <cell r="D4267" t="str">
            <v>UN</v>
          </cell>
          <cell r="E4267">
            <v>0</v>
          </cell>
          <cell r="F4267">
            <v>0</v>
          </cell>
        </row>
        <row r="4268">
          <cell r="B4268">
            <v>1004339</v>
          </cell>
          <cell r="C4268" t="str">
            <v>Misturador P/Coz Attica-00009910-Docol</v>
          </cell>
          <cell r="D4268" t="str">
            <v>UN</v>
          </cell>
          <cell r="E4268">
            <v>0</v>
          </cell>
          <cell r="F4268">
            <v>0</v>
          </cell>
        </row>
        <row r="4269">
          <cell r="B4269">
            <v>1004340</v>
          </cell>
          <cell r="C4269" t="str">
            <v>Misturador P/Coz Gantique-21290006-Docol</v>
          </cell>
          <cell r="D4269" t="str">
            <v>UN</v>
          </cell>
          <cell r="E4269">
            <v>0</v>
          </cell>
          <cell r="F4269">
            <v>0</v>
          </cell>
        </row>
        <row r="4270">
          <cell r="B4270">
            <v>1004341</v>
          </cell>
          <cell r="C4270" t="str">
            <v>Misturador P/Coz Gantique-21290206-Docol</v>
          </cell>
          <cell r="D4270" t="str">
            <v>UN</v>
          </cell>
          <cell r="E4270">
            <v>0</v>
          </cell>
          <cell r="F4270">
            <v>0</v>
          </cell>
        </row>
        <row r="4271">
          <cell r="B4271">
            <v>1004342</v>
          </cell>
          <cell r="C4271" t="str">
            <v>Misturador P/Coz Swing P-00035506-Docol</v>
          </cell>
          <cell r="D4271" t="str">
            <v>UN</v>
          </cell>
          <cell r="E4271">
            <v>0</v>
          </cell>
          <cell r="F4271">
            <v>0</v>
          </cell>
        </row>
        <row r="4272">
          <cell r="B4272">
            <v>1004343</v>
          </cell>
          <cell r="C4272" t="str">
            <v>Misturador P/Coz Swing P-00035606-Docol</v>
          </cell>
          <cell r="D4272" t="str">
            <v>UN</v>
          </cell>
          <cell r="E4272">
            <v>0</v>
          </cell>
          <cell r="F4272">
            <v>0</v>
          </cell>
        </row>
        <row r="4273">
          <cell r="B4273">
            <v>1004344</v>
          </cell>
          <cell r="C4273" t="str">
            <v>Misturador P/Coz Tower-54290006-Docol</v>
          </cell>
          <cell r="D4273" t="str">
            <v>UN</v>
          </cell>
          <cell r="E4273">
            <v>0</v>
          </cell>
          <cell r="F4273">
            <v>0</v>
          </cell>
        </row>
        <row r="4274">
          <cell r="B4274">
            <v>1004345</v>
          </cell>
          <cell r="C4274" t="str">
            <v>Misturador P/Coz Tower-54290206-Docol</v>
          </cell>
          <cell r="D4274" t="str">
            <v>UN</v>
          </cell>
          <cell r="E4274">
            <v>0</v>
          </cell>
          <cell r="F4274">
            <v>0</v>
          </cell>
        </row>
        <row r="4275">
          <cell r="B4275">
            <v>1004346</v>
          </cell>
          <cell r="C4275" t="str">
            <v>Misturador P/Cozinha 00009706-Docol</v>
          </cell>
          <cell r="D4275" t="str">
            <v>UN</v>
          </cell>
          <cell r="E4275">
            <v>0</v>
          </cell>
          <cell r="F4275">
            <v>0</v>
          </cell>
        </row>
        <row r="4276">
          <cell r="B4276">
            <v>1004347</v>
          </cell>
          <cell r="C4276" t="str">
            <v>Misturador P/Cozinha 00009806 - Docol</v>
          </cell>
          <cell r="D4276" t="str">
            <v>UN</v>
          </cell>
          <cell r="E4276">
            <v>0</v>
          </cell>
          <cell r="F4276">
            <v>0</v>
          </cell>
        </row>
        <row r="4277">
          <cell r="B4277">
            <v>1004348</v>
          </cell>
          <cell r="C4277" t="str">
            <v>Misturador P/Cozinha 00009906 - Docol</v>
          </cell>
          <cell r="D4277" t="str">
            <v>UN</v>
          </cell>
          <cell r="E4277">
            <v>0</v>
          </cell>
          <cell r="F4277">
            <v>0</v>
          </cell>
        </row>
        <row r="4278">
          <cell r="B4278">
            <v>1004349</v>
          </cell>
          <cell r="C4278" t="str">
            <v>Misturador P/Cozinha 00164160 - Docol</v>
          </cell>
          <cell r="D4278" t="str">
            <v>UN</v>
          </cell>
          <cell r="E4278">
            <v>0</v>
          </cell>
          <cell r="F4278">
            <v>0</v>
          </cell>
        </row>
        <row r="4279">
          <cell r="B4279">
            <v>1004350</v>
          </cell>
          <cell r="C4279" t="str">
            <v>Misturador P/Cozinha 00164260 - Docol</v>
          </cell>
          <cell r="D4279" t="str">
            <v>UN</v>
          </cell>
          <cell r="E4279">
            <v>0</v>
          </cell>
          <cell r="F4279">
            <v>0</v>
          </cell>
        </row>
        <row r="4280">
          <cell r="B4280">
            <v>1004351</v>
          </cell>
          <cell r="C4280" t="str">
            <v>Misturador P/Cozinha 00164360-Docol</v>
          </cell>
          <cell r="D4280" t="str">
            <v>UN</v>
          </cell>
          <cell r="E4280">
            <v>0</v>
          </cell>
          <cell r="F4280">
            <v>0</v>
          </cell>
        </row>
        <row r="4281">
          <cell r="B4281">
            <v>1004352</v>
          </cell>
          <cell r="C4281" t="str">
            <v>Misturador P/Cozinha 00217406 - Docol</v>
          </cell>
          <cell r="D4281" t="str">
            <v>UN</v>
          </cell>
          <cell r="E4281">
            <v>0</v>
          </cell>
          <cell r="F4281">
            <v>0</v>
          </cell>
        </row>
        <row r="4282">
          <cell r="B4282">
            <v>1004353</v>
          </cell>
          <cell r="C4282" t="str">
            <v>Misturador P/Cozinha 00217506 - Docol</v>
          </cell>
          <cell r="D4282" t="str">
            <v>UN</v>
          </cell>
          <cell r="E4282">
            <v>0</v>
          </cell>
          <cell r="F4282">
            <v>0</v>
          </cell>
        </row>
        <row r="4283">
          <cell r="B4283">
            <v>1004354</v>
          </cell>
          <cell r="C4283" t="str">
            <v>Misturador P/Cozinha 00232506-Docol</v>
          </cell>
          <cell r="D4283" t="str">
            <v>UN</v>
          </cell>
          <cell r="E4283">
            <v>0</v>
          </cell>
          <cell r="F4283">
            <v>0</v>
          </cell>
        </row>
        <row r="4284">
          <cell r="B4284">
            <v>1004355</v>
          </cell>
          <cell r="C4284" t="str">
            <v>Misturador P/Cozinha 00382706-Docol</v>
          </cell>
          <cell r="D4284" t="str">
            <v>UN</v>
          </cell>
          <cell r="E4284">
            <v>0</v>
          </cell>
          <cell r="F4284">
            <v>0</v>
          </cell>
        </row>
        <row r="4285">
          <cell r="B4285">
            <v>1004356</v>
          </cell>
          <cell r="C4285" t="str">
            <v>Misturador P/Cozinha 00390206 - Docol</v>
          </cell>
          <cell r="D4285" t="str">
            <v>UN</v>
          </cell>
          <cell r="E4285">
            <v>0</v>
          </cell>
          <cell r="F4285">
            <v>0</v>
          </cell>
        </row>
        <row r="4286">
          <cell r="B4286">
            <v>1004357</v>
          </cell>
          <cell r="C4286" t="str">
            <v>Misturador P/Cozinha 00400806 - Docol</v>
          </cell>
          <cell r="D4286" t="str">
            <v>UN</v>
          </cell>
          <cell r="E4286">
            <v>0</v>
          </cell>
          <cell r="F4286">
            <v>0</v>
          </cell>
        </row>
        <row r="4287">
          <cell r="B4287">
            <v>1004358</v>
          </cell>
          <cell r="C4287" t="str">
            <v>Misturador P/Cozinha 00406406 - Docol</v>
          </cell>
          <cell r="D4287" t="str">
            <v>UN</v>
          </cell>
          <cell r="E4287">
            <v>0</v>
          </cell>
          <cell r="F4287">
            <v>0</v>
          </cell>
        </row>
        <row r="4288">
          <cell r="B4288">
            <v>1004359</v>
          </cell>
          <cell r="C4288" t="str">
            <v>Misturador P/Cozinha 00406506 - Docol</v>
          </cell>
          <cell r="D4288" t="str">
            <v>UN</v>
          </cell>
          <cell r="E4288">
            <v>0</v>
          </cell>
          <cell r="F4288">
            <v>0</v>
          </cell>
        </row>
        <row r="4289">
          <cell r="B4289">
            <v>1004360</v>
          </cell>
          <cell r="C4289" t="str">
            <v>Misturador P/Cozinha 0406606-Docol</v>
          </cell>
          <cell r="D4289" t="str">
            <v>UN</v>
          </cell>
          <cell r="E4289">
            <v>0</v>
          </cell>
          <cell r="F4289">
            <v>0</v>
          </cell>
        </row>
        <row r="4290">
          <cell r="B4290">
            <v>1004361</v>
          </cell>
          <cell r="C4290" t="str">
            <v>Misturador P/Duch Hig/Lav 00143900-Docol</v>
          </cell>
          <cell r="D4290" t="str">
            <v>UN</v>
          </cell>
          <cell r="E4290">
            <v>0</v>
          </cell>
          <cell r="F4290">
            <v>0</v>
          </cell>
        </row>
        <row r="4291">
          <cell r="B4291">
            <v>1004362</v>
          </cell>
          <cell r="C4291" t="str">
            <v>Misturador P/Duch Hig/Lav 00172600-Docol</v>
          </cell>
          <cell r="D4291" t="str">
            <v>UN</v>
          </cell>
          <cell r="E4291">
            <v>0</v>
          </cell>
          <cell r="F4291">
            <v>0</v>
          </cell>
        </row>
        <row r="4292">
          <cell r="B4292">
            <v>1004363</v>
          </cell>
          <cell r="C4292" t="str">
            <v>Misturador P/Duch Hig/Lav 00202700-Docol</v>
          </cell>
          <cell r="D4292" t="str">
            <v>UN</v>
          </cell>
          <cell r="E4292">
            <v>0</v>
          </cell>
          <cell r="F4292">
            <v>0</v>
          </cell>
        </row>
        <row r="4293">
          <cell r="B4293">
            <v>1004364</v>
          </cell>
          <cell r="C4293" t="str">
            <v>Misturador P/Duch Hig/Lav 00202800-Docol</v>
          </cell>
          <cell r="D4293" t="str">
            <v>UN</v>
          </cell>
          <cell r="E4293">
            <v>0</v>
          </cell>
          <cell r="F4293">
            <v>0</v>
          </cell>
        </row>
        <row r="4294">
          <cell r="B4294">
            <v>1004365</v>
          </cell>
          <cell r="C4294" t="str">
            <v>Misturador P/Lav 00325906-Docol</v>
          </cell>
          <cell r="D4294" t="str">
            <v>UN</v>
          </cell>
          <cell r="E4294">
            <v>0</v>
          </cell>
          <cell r="F4294">
            <v>0</v>
          </cell>
        </row>
        <row r="4295">
          <cell r="B4295">
            <v>1004366</v>
          </cell>
          <cell r="C4295" t="str">
            <v>Misturador P/Lav 3339206-Docol</v>
          </cell>
          <cell r="D4295" t="str">
            <v>UN</v>
          </cell>
          <cell r="E4295">
            <v>0</v>
          </cell>
          <cell r="F4295">
            <v>0</v>
          </cell>
        </row>
        <row r="4296">
          <cell r="B4296">
            <v>1004367</v>
          </cell>
          <cell r="C4296" t="str">
            <v>Misturador P/Lav Accord-00010861-Docol</v>
          </cell>
          <cell r="D4296" t="str">
            <v>UN</v>
          </cell>
          <cell r="E4296">
            <v>0</v>
          </cell>
          <cell r="F4296">
            <v>0</v>
          </cell>
        </row>
        <row r="4297">
          <cell r="B4297">
            <v>1004368</v>
          </cell>
          <cell r="C4297" t="str">
            <v>Misturador P/Lav Accord-00167661-Docol</v>
          </cell>
          <cell r="D4297" t="str">
            <v>UN</v>
          </cell>
          <cell r="E4297">
            <v>0</v>
          </cell>
          <cell r="F4297">
            <v>0</v>
          </cell>
        </row>
        <row r="4298">
          <cell r="B4298">
            <v>1004369</v>
          </cell>
          <cell r="C4298" t="str">
            <v>Misturador P/Lav Chamonix-06010006-Docol</v>
          </cell>
          <cell r="D4298" t="str">
            <v>UN</v>
          </cell>
          <cell r="E4298">
            <v>0</v>
          </cell>
          <cell r="F4298">
            <v>0</v>
          </cell>
        </row>
        <row r="4299">
          <cell r="B4299">
            <v>1004370</v>
          </cell>
          <cell r="C4299" t="str">
            <v>Misturador P/Lav Chamonix-06010025-Docol</v>
          </cell>
          <cell r="D4299" t="str">
            <v>UN</v>
          </cell>
          <cell r="E4299">
            <v>0</v>
          </cell>
          <cell r="F4299">
            <v>0</v>
          </cell>
        </row>
        <row r="4300">
          <cell r="B4300">
            <v>1004371</v>
          </cell>
          <cell r="C4300" t="str">
            <v>Misturador P/Lav Florale-00012806-Docol</v>
          </cell>
          <cell r="D4300" t="str">
            <v>UN</v>
          </cell>
          <cell r="E4300">
            <v>0</v>
          </cell>
          <cell r="F4300">
            <v>0</v>
          </cell>
        </row>
        <row r="4301">
          <cell r="B4301">
            <v>1004372</v>
          </cell>
          <cell r="C4301" t="str">
            <v>Misturador P/Lav Florale-00012825-Docol</v>
          </cell>
          <cell r="D4301" t="str">
            <v>UN</v>
          </cell>
          <cell r="E4301">
            <v>0</v>
          </cell>
          <cell r="F4301">
            <v>0</v>
          </cell>
        </row>
        <row r="4302">
          <cell r="B4302">
            <v>1004373</v>
          </cell>
          <cell r="C4302" t="str">
            <v>Misturador P/Lav Florale-00012861-Docol</v>
          </cell>
          <cell r="D4302" t="str">
            <v>UN</v>
          </cell>
          <cell r="E4302">
            <v>0</v>
          </cell>
          <cell r="F4302">
            <v>0</v>
          </cell>
        </row>
        <row r="4303">
          <cell r="B4303">
            <v>1004374</v>
          </cell>
          <cell r="C4303" t="str">
            <v>Misturador P/Lav Florale-00012862-Docol</v>
          </cell>
          <cell r="D4303" t="str">
            <v>UN</v>
          </cell>
          <cell r="E4303">
            <v>0</v>
          </cell>
          <cell r="F4303">
            <v>0</v>
          </cell>
        </row>
        <row r="4304">
          <cell r="B4304">
            <v>1004375</v>
          </cell>
          <cell r="C4304" t="str">
            <v>Misturador P/Lav Florale-00012873-Docol</v>
          </cell>
          <cell r="D4304" t="str">
            <v>UN</v>
          </cell>
          <cell r="E4304">
            <v>0</v>
          </cell>
          <cell r="F4304">
            <v>0</v>
          </cell>
        </row>
        <row r="4305">
          <cell r="B4305">
            <v>1004376</v>
          </cell>
          <cell r="C4305" t="str">
            <v>Misturador P/Lav Florale-00012886-Docol</v>
          </cell>
          <cell r="D4305" t="str">
            <v>UN</v>
          </cell>
          <cell r="E4305">
            <v>0</v>
          </cell>
          <cell r="F4305">
            <v>0</v>
          </cell>
        </row>
        <row r="4306">
          <cell r="B4306">
            <v>1004377</v>
          </cell>
          <cell r="C4306" t="str">
            <v>Misturador P/Lav Florale-00012889-Docol</v>
          </cell>
          <cell r="D4306" t="str">
            <v>UN</v>
          </cell>
          <cell r="E4306">
            <v>0</v>
          </cell>
          <cell r="F4306">
            <v>0</v>
          </cell>
        </row>
        <row r="4307">
          <cell r="B4307">
            <v>1004378</v>
          </cell>
          <cell r="C4307" t="str">
            <v>Misturador P/Lav Florale-00167706-Docol</v>
          </cell>
          <cell r="D4307" t="str">
            <v>UN</v>
          </cell>
          <cell r="E4307">
            <v>0</v>
          </cell>
          <cell r="F4307">
            <v>0</v>
          </cell>
        </row>
        <row r="4308">
          <cell r="B4308">
            <v>1004379</v>
          </cell>
          <cell r="C4308" t="str">
            <v>Misturador P/Lav Florale-00167761-Docol</v>
          </cell>
          <cell r="D4308" t="str">
            <v>UN</v>
          </cell>
          <cell r="E4308">
            <v>0</v>
          </cell>
          <cell r="F4308">
            <v>0</v>
          </cell>
        </row>
        <row r="4309">
          <cell r="B4309">
            <v>1004380</v>
          </cell>
          <cell r="C4309" t="str">
            <v>Misturador P/Lav Gantique-08010567-Docol</v>
          </cell>
          <cell r="D4309" t="str">
            <v>UN</v>
          </cell>
          <cell r="E4309">
            <v>0</v>
          </cell>
          <cell r="F4309">
            <v>0</v>
          </cell>
        </row>
        <row r="4310">
          <cell r="B4310">
            <v>1004381</v>
          </cell>
          <cell r="C4310" t="str">
            <v>Misturador P/Lav Gantique-08010569-Docol</v>
          </cell>
          <cell r="D4310" t="str">
            <v>UN</v>
          </cell>
          <cell r="E4310">
            <v>0</v>
          </cell>
          <cell r="F4310">
            <v>0</v>
          </cell>
        </row>
        <row r="4311">
          <cell r="B4311">
            <v>1004382</v>
          </cell>
          <cell r="C4311" t="str">
            <v>Misturador P/Lav Gantique-08010593-Docol</v>
          </cell>
          <cell r="D4311" t="str">
            <v>UN</v>
          </cell>
          <cell r="E4311">
            <v>0</v>
          </cell>
          <cell r="F4311">
            <v>0</v>
          </cell>
        </row>
        <row r="4312">
          <cell r="B4312">
            <v>1004383</v>
          </cell>
          <cell r="C4312" t="str">
            <v>Misturador P/Lav Hampton-80004358-Docol</v>
          </cell>
          <cell r="D4312" t="str">
            <v>UN</v>
          </cell>
          <cell r="E4312">
            <v>0</v>
          </cell>
          <cell r="F4312">
            <v>0</v>
          </cell>
        </row>
        <row r="4313">
          <cell r="B4313">
            <v>1004384</v>
          </cell>
          <cell r="C4313" t="str">
            <v>Misturador P/Lav It.Bella-00162161-Docol</v>
          </cell>
          <cell r="D4313" t="str">
            <v>UN</v>
          </cell>
          <cell r="E4313">
            <v>0</v>
          </cell>
          <cell r="F4313">
            <v>0</v>
          </cell>
        </row>
        <row r="4314">
          <cell r="B4314">
            <v>1004385</v>
          </cell>
          <cell r="C4314" t="str">
            <v>Misturador P/Lav It.Bella-00201361-Docol</v>
          </cell>
          <cell r="D4314" t="str">
            <v>UN</v>
          </cell>
          <cell r="E4314">
            <v>0</v>
          </cell>
          <cell r="F4314">
            <v>0</v>
          </cell>
        </row>
        <row r="4315">
          <cell r="B4315">
            <v>1004386</v>
          </cell>
          <cell r="C4315" t="str">
            <v>Misturador P/Lav Itapoa-00087606-Docol</v>
          </cell>
          <cell r="D4315" t="str">
            <v>UN</v>
          </cell>
          <cell r="E4315">
            <v>0</v>
          </cell>
          <cell r="F4315">
            <v>0</v>
          </cell>
        </row>
        <row r="4316">
          <cell r="B4316">
            <v>1004387</v>
          </cell>
          <cell r="C4316" t="str">
            <v>Misturador P/Lav Khromus-05010560-Docol</v>
          </cell>
          <cell r="D4316" t="str">
            <v>UN</v>
          </cell>
          <cell r="E4316">
            <v>0</v>
          </cell>
          <cell r="F4316">
            <v>0</v>
          </cell>
        </row>
        <row r="4317">
          <cell r="B4317">
            <v>1004388</v>
          </cell>
          <cell r="C4317" t="str">
            <v>Misturador P/Lav Khromus-05010562-Docol</v>
          </cell>
          <cell r="D4317" t="str">
            <v>UN</v>
          </cell>
          <cell r="E4317">
            <v>0</v>
          </cell>
          <cell r="F4317">
            <v>0</v>
          </cell>
        </row>
        <row r="4318">
          <cell r="B4318">
            <v>1004389</v>
          </cell>
          <cell r="C4318" t="str">
            <v>Misturador P/Lav Lumiere-00091062-Docol</v>
          </cell>
          <cell r="D4318" t="str">
            <v>UN</v>
          </cell>
          <cell r="E4318">
            <v>0</v>
          </cell>
          <cell r="F4318">
            <v>0</v>
          </cell>
        </row>
        <row r="4319">
          <cell r="B4319">
            <v>1004390</v>
          </cell>
          <cell r="C4319" t="str">
            <v>Misturador P/Lav Normandie-0238906-Docol</v>
          </cell>
          <cell r="D4319" t="str">
            <v>UN</v>
          </cell>
          <cell r="E4319">
            <v>0</v>
          </cell>
          <cell r="F4319">
            <v>0</v>
          </cell>
        </row>
        <row r="4320">
          <cell r="B4320">
            <v>1004391</v>
          </cell>
          <cell r="C4320" t="str">
            <v>Misturador P/Lav Normandie-0238910-Docol</v>
          </cell>
          <cell r="D4320" t="str">
            <v>UN</v>
          </cell>
          <cell r="E4320">
            <v>0</v>
          </cell>
          <cell r="F4320">
            <v>0</v>
          </cell>
        </row>
        <row r="4321">
          <cell r="B4321">
            <v>1004392</v>
          </cell>
          <cell r="C4321" t="str">
            <v>Misturador P/Lav Queen-00073661-Docol</v>
          </cell>
          <cell r="D4321" t="str">
            <v>UN</v>
          </cell>
          <cell r="E4321">
            <v>0</v>
          </cell>
          <cell r="F4321">
            <v>0</v>
          </cell>
        </row>
        <row r="4322">
          <cell r="B4322">
            <v>1004393</v>
          </cell>
          <cell r="C4322" t="str">
            <v>Misturador P/Lav Reggia-55010006-Docol</v>
          </cell>
          <cell r="D4322" t="str">
            <v>UN</v>
          </cell>
          <cell r="E4322">
            <v>0</v>
          </cell>
          <cell r="F4322">
            <v>0</v>
          </cell>
        </row>
        <row r="4323">
          <cell r="B4323">
            <v>1004394</v>
          </cell>
          <cell r="C4323" t="str">
            <v>Misturador P/Lav Sonatta-00023762-Docol</v>
          </cell>
          <cell r="D4323" t="str">
            <v>UN</v>
          </cell>
          <cell r="E4323">
            <v>0</v>
          </cell>
          <cell r="F4323">
            <v>0</v>
          </cell>
        </row>
        <row r="4324">
          <cell r="B4324">
            <v>1004395</v>
          </cell>
          <cell r="C4324" t="str">
            <v>Misturador P/Lav Sonatta-00023789-Docol</v>
          </cell>
          <cell r="D4324" t="str">
            <v>UN</v>
          </cell>
          <cell r="E4324">
            <v>0</v>
          </cell>
          <cell r="F4324">
            <v>0</v>
          </cell>
        </row>
        <row r="4325">
          <cell r="B4325">
            <v>1004396</v>
          </cell>
          <cell r="C4325" t="str">
            <v>Misturador P/Lav Sonatta-00167261-Docol</v>
          </cell>
          <cell r="D4325" t="str">
            <v>UN</v>
          </cell>
          <cell r="E4325">
            <v>0</v>
          </cell>
          <cell r="F4325">
            <v>0</v>
          </cell>
        </row>
        <row r="4326">
          <cell r="B4326">
            <v>1004397</v>
          </cell>
          <cell r="C4326" t="str">
            <v>Misturador P/Lav Sonatta-00167262-Docol</v>
          </cell>
          <cell r="D4326" t="str">
            <v>UN</v>
          </cell>
          <cell r="E4326">
            <v>0</v>
          </cell>
          <cell r="F4326">
            <v>0</v>
          </cell>
        </row>
        <row r="4327">
          <cell r="B4327">
            <v>1004398</v>
          </cell>
          <cell r="C4327" t="str">
            <v>Misturador P/Lav Sonatta-0023761-Docol</v>
          </cell>
          <cell r="D4327" t="str">
            <v>UN</v>
          </cell>
          <cell r="E4327">
            <v>0</v>
          </cell>
          <cell r="F4327">
            <v>0</v>
          </cell>
        </row>
        <row r="4328">
          <cell r="B4328">
            <v>1004399</v>
          </cell>
          <cell r="C4328" t="str">
            <v>Misturador P/Lav Sonatta-00341506-Docol</v>
          </cell>
          <cell r="D4328" t="str">
            <v>UN</v>
          </cell>
          <cell r="E4328">
            <v>0</v>
          </cell>
          <cell r="F4328">
            <v>0</v>
          </cell>
        </row>
        <row r="4329">
          <cell r="B4329">
            <v>1004400</v>
          </cell>
          <cell r="C4329" t="str">
            <v>Misturador P/Lav Splendor-00001706-Docol</v>
          </cell>
          <cell r="D4329" t="str">
            <v>UN</v>
          </cell>
          <cell r="E4329">
            <v>0</v>
          </cell>
          <cell r="F4329">
            <v>0</v>
          </cell>
        </row>
        <row r="4330">
          <cell r="B4330">
            <v>1004401</v>
          </cell>
          <cell r="C4330" t="str">
            <v>Misturador P/Lav Splendor-00001715-Docol</v>
          </cell>
          <cell r="D4330" t="str">
            <v>UN</v>
          </cell>
          <cell r="E4330">
            <v>0</v>
          </cell>
          <cell r="F4330">
            <v>0</v>
          </cell>
        </row>
        <row r="4331">
          <cell r="B4331">
            <v>1004402</v>
          </cell>
          <cell r="C4331" t="str">
            <v>Misturador P/Lav Splendor-00001725-Docol</v>
          </cell>
          <cell r="D4331" t="str">
            <v>UN</v>
          </cell>
          <cell r="E4331">
            <v>0</v>
          </cell>
          <cell r="F4331">
            <v>0</v>
          </cell>
        </row>
        <row r="4332">
          <cell r="B4332">
            <v>1004403</v>
          </cell>
          <cell r="C4332" t="str">
            <v>Misturador P/Lav Splendor-00001762-Docol</v>
          </cell>
          <cell r="D4332" t="str">
            <v>UN</v>
          </cell>
          <cell r="E4332">
            <v>0</v>
          </cell>
          <cell r="F4332">
            <v>0</v>
          </cell>
        </row>
        <row r="4333">
          <cell r="B4333">
            <v>1004404</v>
          </cell>
          <cell r="C4333" t="str">
            <v>Misturador P/Lav Splendor-00001786-Docol</v>
          </cell>
          <cell r="D4333" t="str">
            <v>UN</v>
          </cell>
          <cell r="E4333">
            <v>0</v>
          </cell>
          <cell r="F4333">
            <v>0</v>
          </cell>
        </row>
        <row r="4334">
          <cell r="B4334">
            <v>1004405</v>
          </cell>
          <cell r="C4334" t="str">
            <v>Misturador P/Lav Splendor-00001792-Docol</v>
          </cell>
          <cell r="D4334" t="str">
            <v>UN</v>
          </cell>
          <cell r="E4334">
            <v>0</v>
          </cell>
          <cell r="F4334">
            <v>0</v>
          </cell>
        </row>
        <row r="4335">
          <cell r="B4335">
            <v>1004406</v>
          </cell>
          <cell r="C4335" t="str">
            <v>Misturador P/Lav Tower-00201461-Docol</v>
          </cell>
          <cell r="D4335" t="str">
            <v>UN</v>
          </cell>
          <cell r="E4335">
            <v>0</v>
          </cell>
          <cell r="F4335">
            <v>0</v>
          </cell>
        </row>
        <row r="4336">
          <cell r="B4336">
            <v>1004407</v>
          </cell>
          <cell r="C4336" t="str">
            <v>Misturador P/Lav Tower-54010006-Docol</v>
          </cell>
          <cell r="D4336" t="str">
            <v>UN</v>
          </cell>
          <cell r="E4336">
            <v>0</v>
          </cell>
          <cell r="F4336">
            <v>0</v>
          </cell>
        </row>
        <row r="4337">
          <cell r="B4337">
            <v>1004408</v>
          </cell>
          <cell r="C4337" t="str">
            <v>Misturador P/Lav Tower-54010061-Docol</v>
          </cell>
          <cell r="D4337" t="str">
            <v>UN</v>
          </cell>
          <cell r="E4337">
            <v>0</v>
          </cell>
          <cell r="F4337">
            <v>0</v>
          </cell>
        </row>
        <row r="4338">
          <cell r="B4338">
            <v>1004409</v>
          </cell>
          <cell r="C4338" t="str">
            <v>Misturador P/Lavatório 00010806-Docol</v>
          </cell>
          <cell r="D4338" t="str">
            <v>UN</v>
          </cell>
          <cell r="E4338">
            <v>0</v>
          </cell>
          <cell r="F4338">
            <v>0</v>
          </cell>
        </row>
        <row r="4339">
          <cell r="B4339">
            <v>1004410</v>
          </cell>
          <cell r="C4339" t="str">
            <v>Misturador P/Lavatório 00073606-Docol</v>
          </cell>
          <cell r="D4339" t="str">
            <v>UN</v>
          </cell>
          <cell r="E4339">
            <v>0</v>
          </cell>
          <cell r="F4339">
            <v>0</v>
          </cell>
        </row>
        <row r="4340">
          <cell r="B4340">
            <v>1004411</v>
          </cell>
          <cell r="C4340" t="str">
            <v>Misturador P/Lavatório 00108706-Docol</v>
          </cell>
          <cell r="D4340" t="str">
            <v>UN</v>
          </cell>
          <cell r="E4340">
            <v>0</v>
          </cell>
          <cell r="F4340">
            <v>0</v>
          </cell>
        </row>
        <row r="4341">
          <cell r="B4341">
            <v>1004412</v>
          </cell>
          <cell r="C4341" t="str">
            <v>Misturador P/Lavatório 00113806-Docol</v>
          </cell>
          <cell r="D4341" t="str">
            <v>UN</v>
          </cell>
          <cell r="E4341">
            <v>0</v>
          </cell>
          <cell r="F4341">
            <v>0</v>
          </cell>
        </row>
        <row r="4342">
          <cell r="B4342">
            <v>1004413</v>
          </cell>
          <cell r="C4342" t="str">
            <v>Misturador P/Lavatório 00113858-Docol</v>
          </cell>
          <cell r="D4342" t="str">
            <v>UN</v>
          </cell>
          <cell r="E4342">
            <v>0</v>
          </cell>
          <cell r="F4342">
            <v>0</v>
          </cell>
        </row>
        <row r="4343">
          <cell r="B4343">
            <v>1004414</v>
          </cell>
          <cell r="C4343" t="str">
            <v>Misturador P/Lavatório 00113861-Docol</v>
          </cell>
          <cell r="D4343" t="str">
            <v>UN</v>
          </cell>
          <cell r="E4343">
            <v>0</v>
          </cell>
          <cell r="F4343">
            <v>0</v>
          </cell>
        </row>
        <row r="4344">
          <cell r="B4344">
            <v>1004415</v>
          </cell>
          <cell r="C4344" t="str">
            <v>Misturador P/Lavatório 00162160-Docol</v>
          </cell>
          <cell r="D4344" t="str">
            <v>UN</v>
          </cell>
          <cell r="E4344">
            <v>0</v>
          </cell>
          <cell r="F4344">
            <v>0</v>
          </cell>
        </row>
        <row r="4345">
          <cell r="B4345">
            <v>1004416</v>
          </cell>
          <cell r="C4345" t="str">
            <v>Misturador P/Lavatório 00167606 - Docol</v>
          </cell>
          <cell r="D4345" t="str">
            <v>UN</v>
          </cell>
          <cell r="E4345">
            <v>0</v>
          </cell>
          <cell r="F4345">
            <v>0</v>
          </cell>
        </row>
        <row r="4346">
          <cell r="B4346">
            <v>1004417</v>
          </cell>
          <cell r="C4346" t="str">
            <v>Misturador P/Lavatório 00173606-Docol</v>
          </cell>
          <cell r="D4346" t="str">
            <v>UN</v>
          </cell>
          <cell r="E4346">
            <v>0</v>
          </cell>
          <cell r="F4346">
            <v>0</v>
          </cell>
        </row>
        <row r="4347">
          <cell r="B4347">
            <v>1004418</v>
          </cell>
          <cell r="C4347" t="str">
            <v>Misturador P/Lavatório 00173610-Docol</v>
          </cell>
          <cell r="D4347" t="str">
            <v>UN</v>
          </cell>
          <cell r="E4347">
            <v>0</v>
          </cell>
          <cell r="F4347">
            <v>0</v>
          </cell>
        </row>
        <row r="4348">
          <cell r="B4348">
            <v>1004419</v>
          </cell>
          <cell r="C4348" t="str">
            <v>Misturador P/Lavatório 00181306-Docol</v>
          </cell>
          <cell r="D4348" t="str">
            <v>UN</v>
          </cell>
          <cell r="E4348">
            <v>0</v>
          </cell>
          <cell r="F4348">
            <v>0</v>
          </cell>
        </row>
        <row r="4349">
          <cell r="B4349">
            <v>1004420</v>
          </cell>
          <cell r="C4349" t="str">
            <v>Misturador P/Lavatório 00181310-Docol</v>
          </cell>
          <cell r="D4349" t="str">
            <v>UN</v>
          </cell>
          <cell r="E4349">
            <v>0</v>
          </cell>
          <cell r="F4349">
            <v>0</v>
          </cell>
        </row>
        <row r="4350">
          <cell r="B4350">
            <v>1004421</v>
          </cell>
          <cell r="C4350" t="str">
            <v>Misturador P/Lavatório 00201360-Docol</v>
          </cell>
          <cell r="D4350" t="str">
            <v>UN</v>
          </cell>
          <cell r="E4350">
            <v>0</v>
          </cell>
          <cell r="F4350">
            <v>0</v>
          </cell>
        </row>
        <row r="4351">
          <cell r="B4351">
            <v>1004422</v>
          </cell>
          <cell r="C4351" t="str">
            <v>Misturador P/Lavatório 00201406-Docol</v>
          </cell>
          <cell r="D4351" t="str">
            <v>UN</v>
          </cell>
          <cell r="E4351">
            <v>0</v>
          </cell>
          <cell r="F4351">
            <v>0</v>
          </cell>
        </row>
        <row r="4352">
          <cell r="B4352">
            <v>1004423</v>
          </cell>
          <cell r="C4352" t="str">
            <v>Misturador P/Lavatório 00230106-Docol</v>
          </cell>
          <cell r="D4352" t="str">
            <v>UN</v>
          </cell>
          <cell r="E4352">
            <v>0</v>
          </cell>
          <cell r="F4352">
            <v>0</v>
          </cell>
        </row>
        <row r="4353">
          <cell r="B4353">
            <v>1004424</v>
          </cell>
          <cell r="C4353" t="str">
            <v>Misturador P/Lavatório 00232106-Docol</v>
          </cell>
          <cell r="D4353" t="str">
            <v>UN</v>
          </cell>
          <cell r="E4353">
            <v>0</v>
          </cell>
          <cell r="F4353">
            <v>0</v>
          </cell>
        </row>
        <row r="4354">
          <cell r="B4354">
            <v>1004425</v>
          </cell>
          <cell r="C4354" t="str">
            <v>Misturador P/Lavatório 00232110-Docol</v>
          </cell>
          <cell r="D4354" t="str">
            <v>UN</v>
          </cell>
          <cell r="E4354">
            <v>0</v>
          </cell>
          <cell r="F4354">
            <v>0</v>
          </cell>
        </row>
        <row r="4355">
          <cell r="B4355">
            <v>1004426</v>
          </cell>
          <cell r="C4355" t="str">
            <v>Misturador P/Lavatório 00234506-Docol</v>
          </cell>
          <cell r="D4355" t="str">
            <v>UN</v>
          </cell>
          <cell r="E4355">
            <v>0</v>
          </cell>
          <cell r="F4355">
            <v>0</v>
          </cell>
        </row>
        <row r="4356">
          <cell r="B4356">
            <v>1004427</v>
          </cell>
          <cell r="C4356" t="str">
            <v>Misturador P/Lavatório 00234510-Docol</v>
          </cell>
          <cell r="D4356" t="str">
            <v>UN</v>
          </cell>
          <cell r="E4356">
            <v>0</v>
          </cell>
          <cell r="F4356">
            <v>0</v>
          </cell>
        </row>
        <row r="4357">
          <cell r="B4357">
            <v>1004428</v>
          </cell>
          <cell r="C4357" t="str">
            <v>Misturador P/Lavatório 00249206-Docol</v>
          </cell>
          <cell r="D4357" t="str">
            <v>UN</v>
          </cell>
          <cell r="E4357">
            <v>0</v>
          </cell>
          <cell r="F4357">
            <v>0</v>
          </cell>
        </row>
        <row r="4358">
          <cell r="B4358">
            <v>1004429</v>
          </cell>
          <cell r="C4358" t="str">
            <v>Misturador P/Lavatório 00325910-Docol</v>
          </cell>
          <cell r="D4358" t="str">
            <v>UN</v>
          </cell>
          <cell r="E4358">
            <v>0</v>
          </cell>
          <cell r="F4358">
            <v>0</v>
          </cell>
        </row>
        <row r="4359">
          <cell r="B4359">
            <v>1004430</v>
          </cell>
          <cell r="C4359" t="str">
            <v>Misturador P/Lavatório 00341510-Docol</v>
          </cell>
          <cell r="D4359" t="str">
            <v>UN</v>
          </cell>
          <cell r="E4359">
            <v>0</v>
          </cell>
          <cell r="F4359">
            <v>0</v>
          </cell>
        </row>
        <row r="4360">
          <cell r="B4360">
            <v>1004431</v>
          </cell>
          <cell r="C4360" t="str">
            <v>Misturador P/Lavatório 00364806-Docol</v>
          </cell>
          <cell r="D4360" t="str">
            <v>UN</v>
          </cell>
          <cell r="E4360">
            <v>0</v>
          </cell>
          <cell r="F4360">
            <v>0</v>
          </cell>
        </row>
        <row r="4361">
          <cell r="B4361">
            <v>1004432</v>
          </cell>
          <cell r="C4361" t="str">
            <v>Misturador P/Lavatório 06010058-Docol</v>
          </cell>
          <cell r="D4361" t="str">
            <v>UN</v>
          </cell>
          <cell r="E4361">
            <v>0</v>
          </cell>
          <cell r="F4361">
            <v>0</v>
          </cell>
        </row>
        <row r="4362">
          <cell r="B4362">
            <v>1004433</v>
          </cell>
          <cell r="C4362" t="str">
            <v>Misturador P/Lavatório 08010506-Docol</v>
          </cell>
          <cell r="D4362" t="str">
            <v>UN</v>
          </cell>
          <cell r="E4362">
            <v>0</v>
          </cell>
          <cell r="F4362">
            <v>0</v>
          </cell>
        </row>
        <row r="4363">
          <cell r="B4363">
            <v>1004434</v>
          </cell>
          <cell r="C4363" t="str">
            <v>Misturador P/Lavatório 08010515-Docol</v>
          </cell>
          <cell r="D4363" t="str">
            <v>UN</v>
          </cell>
          <cell r="E4363">
            <v>0</v>
          </cell>
          <cell r="F4363">
            <v>0</v>
          </cell>
        </row>
        <row r="4364">
          <cell r="B4364">
            <v>1004435</v>
          </cell>
          <cell r="C4364" t="str">
            <v>Misturador P/Lavatório 08010525-Docol</v>
          </cell>
          <cell r="D4364" t="str">
            <v>UN</v>
          </cell>
          <cell r="E4364">
            <v>0</v>
          </cell>
          <cell r="F4364">
            <v>0</v>
          </cell>
        </row>
        <row r="4365">
          <cell r="B4365">
            <v>1004436</v>
          </cell>
          <cell r="C4365" t="str">
            <v>Misturador P/Lavatório 08010558-Docol</v>
          </cell>
          <cell r="D4365" t="str">
            <v>UN</v>
          </cell>
          <cell r="E4365">
            <v>0</v>
          </cell>
          <cell r="F4365">
            <v>0</v>
          </cell>
        </row>
        <row r="4366">
          <cell r="B4366">
            <v>1004437</v>
          </cell>
          <cell r="C4366" t="str">
            <v>Misturador P/Lavatório00230110-Docol</v>
          </cell>
          <cell r="D4366" t="str">
            <v>UN</v>
          </cell>
          <cell r="E4366">
            <v>0</v>
          </cell>
          <cell r="F4366">
            <v>0</v>
          </cell>
        </row>
        <row r="4367">
          <cell r="B4367">
            <v>1004438</v>
          </cell>
          <cell r="C4367" t="str">
            <v>Te Misturador Ppr 20Mm Extremos 20X20Mm</v>
          </cell>
          <cell r="D4367" t="str">
            <v>UN</v>
          </cell>
          <cell r="E4367">
            <v>0</v>
          </cell>
          <cell r="F4367">
            <v>0</v>
          </cell>
        </row>
        <row r="4368">
          <cell r="B4368">
            <v>1004439</v>
          </cell>
          <cell r="C4368" t="str">
            <v>Te Misturador Ppr 25Mm Extremos 25X25Mm</v>
          </cell>
          <cell r="D4368" t="str">
            <v>UN</v>
          </cell>
          <cell r="E4368">
            <v>0</v>
          </cell>
          <cell r="F4368">
            <v>0</v>
          </cell>
        </row>
        <row r="4369">
          <cell r="B4369">
            <v>1004440</v>
          </cell>
          <cell r="C4369" t="str">
            <v>Montante 48 Lafarge</v>
          </cell>
          <cell r="D4369" t="str">
            <v>M</v>
          </cell>
          <cell r="E4369">
            <v>0</v>
          </cell>
          <cell r="F4369">
            <v>0</v>
          </cell>
        </row>
        <row r="4370">
          <cell r="B4370">
            <v>1004441</v>
          </cell>
          <cell r="C4370" t="str">
            <v>Montante 70 Lafarge</v>
          </cell>
          <cell r="D4370" t="str">
            <v>M</v>
          </cell>
          <cell r="E4370">
            <v>0</v>
          </cell>
          <cell r="F4370">
            <v>0</v>
          </cell>
        </row>
        <row r="4371">
          <cell r="B4371">
            <v>1004442</v>
          </cell>
          <cell r="C4371" t="str">
            <v>Montante 90 Lafarge</v>
          </cell>
          <cell r="D4371" t="str">
            <v>M</v>
          </cell>
          <cell r="E4371">
            <v>0</v>
          </cell>
          <cell r="F4371">
            <v>0</v>
          </cell>
        </row>
        <row r="4372">
          <cell r="B4372">
            <v>1004443</v>
          </cell>
          <cell r="C4372" t="str">
            <v>Niple Pvc Roscavel 1</v>
          </cell>
          <cell r="D4372" t="str">
            <v>UN</v>
          </cell>
          <cell r="E4372">
            <v>0</v>
          </cell>
          <cell r="F4372">
            <v>0</v>
          </cell>
        </row>
        <row r="4373">
          <cell r="B4373">
            <v>1004444</v>
          </cell>
          <cell r="C4373" t="str">
            <v>Niple Pvc Roscavel 1 1/2</v>
          </cell>
          <cell r="D4373" t="str">
            <v>UN</v>
          </cell>
          <cell r="E4373">
            <v>0</v>
          </cell>
          <cell r="F4373">
            <v>0</v>
          </cell>
        </row>
        <row r="4374">
          <cell r="B4374">
            <v>1004445</v>
          </cell>
          <cell r="C4374" t="str">
            <v>Niple Paralelo Pvc Roscavel 1/2' Cb</v>
          </cell>
          <cell r="D4374" t="str">
            <v>UN</v>
          </cell>
          <cell r="E4374">
            <v>0</v>
          </cell>
          <cell r="F4374">
            <v>0</v>
          </cell>
        </row>
        <row r="4375">
          <cell r="B4375">
            <v>1004446</v>
          </cell>
          <cell r="C4375" t="str">
            <v>Niple Paralelo Pvc Roscavel 3/4' Cb</v>
          </cell>
          <cell r="D4375" t="str">
            <v>UN</v>
          </cell>
          <cell r="E4375">
            <v>0</v>
          </cell>
          <cell r="F4375">
            <v>0</v>
          </cell>
        </row>
        <row r="4376">
          <cell r="B4376">
            <v>1004447</v>
          </cell>
          <cell r="C4376" t="str">
            <v>Papeleira Accord-00010106-Docol</v>
          </cell>
          <cell r="D4376" t="str">
            <v>UN</v>
          </cell>
          <cell r="E4376">
            <v>0</v>
          </cell>
          <cell r="F4376">
            <v>0</v>
          </cell>
        </row>
        <row r="4377">
          <cell r="B4377">
            <v>1004448</v>
          </cell>
          <cell r="C4377" t="str">
            <v>Papeleira Accord-00010161-Docol</v>
          </cell>
          <cell r="D4377" t="str">
            <v>UN</v>
          </cell>
          <cell r="E4377">
            <v>0</v>
          </cell>
          <cell r="F4377">
            <v>0</v>
          </cell>
        </row>
        <row r="4378">
          <cell r="B4378">
            <v>1004449</v>
          </cell>
          <cell r="C4378" t="str">
            <v>Papeleira Chamomix-05210060-Docol</v>
          </cell>
          <cell r="D4378" t="str">
            <v>UN</v>
          </cell>
          <cell r="E4378">
            <v>0</v>
          </cell>
          <cell r="F4378">
            <v>0</v>
          </cell>
        </row>
        <row r="4379">
          <cell r="B4379">
            <v>1004450</v>
          </cell>
          <cell r="C4379" t="str">
            <v>Papeleira Chamomix-05210062-Docol</v>
          </cell>
          <cell r="D4379" t="str">
            <v>UN</v>
          </cell>
          <cell r="E4379">
            <v>0</v>
          </cell>
          <cell r="F4379">
            <v>0</v>
          </cell>
        </row>
        <row r="4380">
          <cell r="B4380">
            <v>1004451</v>
          </cell>
          <cell r="C4380" t="str">
            <v>Papeleira Chamomix-06210006-Docol</v>
          </cell>
          <cell r="D4380" t="str">
            <v>UN</v>
          </cell>
          <cell r="E4380">
            <v>0</v>
          </cell>
          <cell r="F4380">
            <v>0</v>
          </cell>
        </row>
        <row r="4381">
          <cell r="B4381">
            <v>1004452</v>
          </cell>
          <cell r="C4381" t="str">
            <v>Papeleira Esplendor-00002706-Docol</v>
          </cell>
          <cell r="D4381" t="str">
            <v>UN</v>
          </cell>
          <cell r="E4381">
            <v>0</v>
          </cell>
          <cell r="F4381">
            <v>0</v>
          </cell>
        </row>
        <row r="4382">
          <cell r="B4382">
            <v>1004453</v>
          </cell>
          <cell r="C4382" t="str">
            <v>Papeleira Esplendor-00002715-Docol</v>
          </cell>
          <cell r="D4382" t="str">
            <v>UN</v>
          </cell>
          <cell r="E4382">
            <v>0</v>
          </cell>
          <cell r="F4382">
            <v>0</v>
          </cell>
        </row>
        <row r="4383">
          <cell r="B4383">
            <v>1004454</v>
          </cell>
          <cell r="C4383" t="str">
            <v>Papeleira Esplendor-00002762-Docol</v>
          </cell>
          <cell r="D4383" t="str">
            <v>UN</v>
          </cell>
          <cell r="E4383">
            <v>0</v>
          </cell>
          <cell r="F4383">
            <v>0</v>
          </cell>
        </row>
        <row r="4384">
          <cell r="B4384">
            <v>1004455</v>
          </cell>
          <cell r="C4384" t="str">
            <v>Papeleira Esplendor-00002786-Docol</v>
          </cell>
          <cell r="D4384" t="str">
            <v>UN</v>
          </cell>
          <cell r="E4384">
            <v>0</v>
          </cell>
          <cell r="F4384">
            <v>0</v>
          </cell>
        </row>
        <row r="4385">
          <cell r="B4385">
            <v>1004456</v>
          </cell>
          <cell r="C4385" t="str">
            <v>Papeleira Florale-00012661-Docol</v>
          </cell>
          <cell r="D4385" t="str">
            <v>UN</v>
          </cell>
          <cell r="E4385">
            <v>0</v>
          </cell>
          <cell r="F4385">
            <v>0</v>
          </cell>
        </row>
        <row r="4386">
          <cell r="B4386">
            <v>1004457</v>
          </cell>
          <cell r="C4386" t="str">
            <v>Papeleira Florale-00012662-Docol</v>
          </cell>
          <cell r="D4386" t="str">
            <v>UN</v>
          </cell>
          <cell r="E4386">
            <v>0</v>
          </cell>
          <cell r="F4386">
            <v>0</v>
          </cell>
        </row>
        <row r="4387">
          <cell r="B4387">
            <v>1004458</v>
          </cell>
          <cell r="C4387" t="str">
            <v>Papeleira Grand Antique-08210006-Docol</v>
          </cell>
          <cell r="D4387" t="str">
            <v>UN</v>
          </cell>
          <cell r="E4387">
            <v>0</v>
          </cell>
          <cell r="F4387">
            <v>0</v>
          </cell>
        </row>
        <row r="4388">
          <cell r="B4388">
            <v>1004459</v>
          </cell>
          <cell r="C4388" t="str">
            <v>Papeleira Hotel-00218206-Docol</v>
          </cell>
          <cell r="D4388" t="str">
            <v>UN</v>
          </cell>
          <cell r="E4388">
            <v>0</v>
          </cell>
          <cell r="F4388">
            <v>0</v>
          </cell>
        </row>
        <row r="4389">
          <cell r="B4389">
            <v>1004460</v>
          </cell>
          <cell r="C4389" t="str">
            <v>Papeleira Matinata-00135983-Docol</v>
          </cell>
          <cell r="D4389" t="str">
            <v>UN</v>
          </cell>
          <cell r="E4389">
            <v>0</v>
          </cell>
          <cell r="F4389">
            <v>0</v>
          </cell>
        </row>
        <row r="4390">
          <cell r="B4390">
            <v>1004461</v>
          </cell>
          <cell r="C4390" t="str">
            <v>Papeleira Normandi-00238610-Docol</v>
          </cell>
          <cell r="D4390" t="str">
            <v>UN</v>
          </cell>
          <cell r="E4390">
            <v>0</v>
          </cell>
          <cell r="F4390">
            <v>0</v>
          </cell>
        </row>
        <row r="4391">
          <cell r="B4391">
            <v>1004462</v>
          </cell>
          <cell r="C4391" t="str">
            <v>Papeleira Polaris-00090262-Docol</v>
          </cell>
          <cell r="D4391" t="str">
            <v>UN</v>
          </cell>
          <cell r="E4391">
            <v>0</v>
          </cell>
          <cell r="F4391">
            <v>0</v>
          </cell>
        </row>
        <row r="4392">
          <cell r="B4392">
            <v>1004463</v>
          </cell>
          <cell r="C4392" t="str">
            <v>Papeleira Polaris-00340706-Docol</v>
          </cell>
          <cell r="D4392" t="str">
            <v>UN</v>
          </cell>
          <cell r="E4392">
            <v>0</v>
          </cell>
          <cell r="F4392">
            <v>0</v>
          </cell>
        </row>
        <row r="4393">
          <cell r="B4393">
            <v>1004464</v>
          </cell>
          <cell r="C4393" t="str">
            <v>Papeleira Polaris-00340710-Docol</v>
          </cell>
          <cell r="D4393" t="str">
            <v>UN</v>
          </cell>
          <cell r="E4393">
            <v>0</v>
          </cell>
          <cell r="F4393">
            <v>0</v>
          </cell>
        </row>
        <row r="4394">
          <cell r="B4394">
            <v>1004465</v>
          </cell>
          <cell r="C4394" t="str">
            <v>Papeleira Quyron-00314306-Docol</v>
          </cell>
          <cell r="D4394" t="str">
            <v>UN</v>
          </cell>
          <cell r="E4394">
            <v>0</v>
          </cell>
          <cell r="F4394">
            <v>0</v>
          </cell>
        </row>
        <row r="4395">
          <cell r="B4395">
            <v>1004466</v>
          </cell>
          <cell r="C4395" t="str">
            <v>Papeleira Quyron-00314310-Docol</v>
          </cell>
          <cell r="D4395" t="str">
            <v>UN</v>
          </cell>
          <cell r="E4395">
            <v>0</v>
          </cell>
          <cell r="F4395">
            <v>0</v>
          </cell>
        </row>
        <row r="4396">
          <cell r="B4396">
            <v>1004467</v>
          </cell>
          <cell r="C4396" t="str">
            <v>Papeleira Single-00158306-Docol</v>
          </cell>
          <cell r="D4396" t="str">
            <v>UN</v>
          </cell>
          <cell r="E4396">
            <v>0</v>
          </cell>
          <cell r="F4396">
            <v>0</v>
          </cell>
        </row>
        <row r="4397">
          <cell r="B4397">
            <v>1004468</v>
          </cell>
          <cell r="C4397" t="str">
            <v>Papeleira Sonata-00025661-Docol</v>
          </cell>
          <cell r="D4397" t="str">
            <v>UN</v>
          </cell>
          <cell r="E4397">
            <v>0</v>
          </cell>
          <cell r="F4397">
            <v>0</v>
          </cell>
        </row>
        <row r="4398">
          <cell r="B4398">
            <v>1004469</v>
          </cell>
          <cell r="C4398" t="str">
            <v>Papeleira Syrius-00175006-Docol</v>
          </cell>
          <cell r="D4398" t="str">
            <v>UN</v>
          </cell>
          <cell r="E4398">
            <v>0</v>
          </cell>
          <cell r="F4398">
            <v>0</v>
          </cell>
        </row>
        <row r="4399">
          <cell r="B4399">
            <v>1004470</v>
          </cell>
          <cell r="C4399" t="str">
            <v>Papeleira Syrius-00175010-Docol</v>
          </cell>
          <cell r="D4399" t="str">
            <v>UN</v>
          </cell>
          <cell r="E4399">
            <v>0</v>
          </cell>
          <cell r="F4399">
            <v>0</v>
          </cell>
        </row>
        <row r="4400">
          <cell r="B4400">
            <v>1004471</v>
          </cell>
          <cell r="C4400" t="str">
            <v>Parafuso 9X1/2 La Lafarge</v>
          </cell>
          <cell r="D4400" t="str">
            <v>UN</v>
          </cell>
          <cell r="E4400">
            <v>0</v>
          </cell>
          <cell r="F4400">
            <v>0</v>
          </cell>
        </row>
        <row r="4401">
          <cell r="B4401">
            <v>1004472</v>
          </cell>
          <cell r="C4401" t="str">
            <v>Parafuso P/Fixação Plást 10 Unid</v>
          </cell>
          <cell r="D4401" t="str">
            <v>UN</v>
          </cell>
          <cell r="E4401">
            <v>0</v>
          </cell>
          <cell r="F4401">
            <v>0</v>
          </cell>
        </row>
        <row r="4402">
          <cell r="B4402">
            <v>1004473</v>
          </cell>
          <cell r="C4402" t="str">
            <v>Parafuso Ta 212X25 Lafarge</v>
          </cell>
          <cell r="D4402" t="str">
            <v>UN</v>
          </cell>
          <cell r="E4402">
            <v>0</v>
          </cell>
          <cell r="F4402">
            <v>0</v>
          </cell>
        </row>
        <row r="4403">
          <cell r="B4403">
            <v>1004474</v>
          </cell>
          <cell r="C4403" t="str">
            <v>Parafuso Ta 3,5X35 Lafarge</v>
          </cell>
          <cell r="D4403" t="str">
            <v>UN</v>
          </cell>
          <cell r="E4403">
            <v>0</v>
          </cell>
          <cell r="F4403">
            <v>0</v>
          </cell>
        </row>
        <row r="4404">
          <cell r="B4404">
            <v>1004475</v>
          </cell>
          <cell r="C4404" t="str">
            <v>Pasta Lubrificante Pvc Bisnaga 1000G</v>
          </cell>
          <cell r="D4404" t="str">
            <v>UN</v>
          </cell>
          <cell r="E4404">
            <v>0</v>
          </cell>
          <cell r="F4404">
            <v>0</v>
          </cell>
        </row>
        <row r="4405">
          <cell r="B4405">
            <v>1004476</v>
          </cell>
          <cell r="C4405" t="str">
            <v>Pasta Lubrificante Pvc Pote 2.400G</v>
          </cell>
          <cell r="D4405" t="str">
            <v>UN</v>
          </cell>
          <cell r="E4405">
            <v>0</v>
          </cell>
          <cell r="F4405">
            <v>0</v>
          </cell>
        </row>
        <row r="4406">
          <cell r="B4406">
            <v>1004477</v>
          </cell>
          <cell r="C4406" t="str">
            <v>Pasta Lubrificante Pvc Bisnaga 400G</v>
          </cell>
          <cell r="D4406" t="str">
            <v>UN</v>
          </cell>
          <cell r="E4406">
            <v>0</v>
          </cell>
          <cell r="F4406">
            <v>0</v>
          </cell>
        </row>
        <row r="4407">
          <cell r="B4407">
            <v>1004478</v>
          </cell>
          <cell r="C4407" t="str">
            <v>Pasta Lubrificante Pvc Bisnaga 160G</v>
          </cell>
          <cell r="D4407" t="str">
            <v>UN</v>
          </cell>
          <cell r="E4407">
            <v>0</v>
          </cell>
          <cell r="F4407">
            <v>0</v>
          </cell>
        </row>
        <row r="4408">
          <cell r="B4408">
            <v>1004479</v>
          </cell>
          <cell r="C4408" t="str">
            <v>Perfil Calha Pluvial Pvc 170Mm 3 M</v>
          </cell>
          <cell r="D4408" t="str">
            <v>KG</v>
          </cell>
          <cell r="E4408">
            <v>0</v>
          </cell>
          <cell r="F4408">
            <v>0</v>
          </cell>
        </row>
        <row r="4409">
          <cell r="B4409">
            <v>1004480</v>
          </cell>
          <cell r="C4409" t="str">
            <v>Platina Metalica 220Mm</v>
          </cell>
          <cell r="D4409" t="str">
            <v>UN</v>
          </cell>
          <cell r="E4409">
            <v>0</v>
          </cell>
          <cell r="F4409">
            <v>0</v>
          </cell>
        </row>
        <row r="4410">
          <cell r="B4410">
            <v>1004481</v>
          </cell>
          <cell r="C4410" t="str">
            <v>Plug Ppr 1/2</v>
          </cell>
          <cell r="D4410" t="str">
            <v>UN</v>
          </cell>
          <cell r="E4410">
            <v>0</v>
          </cell>
          <cell r="F4410">
            <v>0</v>
          </cell>
        </row>
        <row r="4411">
          <cell r="B4411">
            <v>1004482</v>
          </cell>
          <cell r="C4411" t="str">
            <v>Plug Ppr 3/4</v>
          </cell>
          <cell r="D4411" t="str">
            <v>UN</v>
          </cell>
          <cell r="E4411">
            <v>0</v>
          </cell>
          <cell r="F4411">
            <v>0</v>
          </cell>
        </row>
        <row r="4412">
          <cell r="B4412">
            <v>1004483</v>
          </cell>
          <cell r="C4412" t="str">
            <v>Plug Pvc Roscavel 1</v>
          </cell>
          <cell r="D4412" t="str">
            <v>UN</v>
          </cell>
          <cell r="E4412">
            <v>0</v>
          </cell>
          <cell r="F4412">
            <v>0</v>
          </cell>
        </row>
        <row r="4413">
          <cell r="B4413">
            <v>1004484</v>
          </cell>
          <cell r="C4413" t="str">
            <v>Plug Pvc Roscavel 1/2</v>
          </cell>
          <cell r="D4413" t="str">
            <v>UN</v>
          </cell>
          <cell r="E4413">
            <v>0</v>
          </cell>
          <cell r="F4413">
            <v>0</v>
          </cell>
        </row>
        <row r="4414">
          <cell r="B4414">
            <v>1004485</v>
          </cell>
          <cell r="C4414" t="str">
            <v>Plug Pvc Roscavel 3/4</v>
          </cell>
          <cell r="D4414" t="str">
            <v>UN</v>
          </cell>
          <cell r="E4414">
            <v>0</v>
          </cell>
          <cell r="F4414">
            <v>0</v>
          </cell>
        </row>
        <row r="4415">
          <cell r="B4415">
            <v>1004486</v>
          </cell>
          <cell r="C4415" t="str">
            <v>Porcelanato 45X45Cm Cremavalencip-Cecris</v>
          </cell>
          <cell r="D4415" t="str">
            <v>UN</v>
          </cell>
          <cell r="E4415">
            <v>0</v>
          </cell>
          <cell r="F4415">
            <v>0</v>
          </cell>
        </row>
        <row r="4416">
          <cell r="B4416">
            <v>1004487</v>
          </cell>
          <cell r="C4416" t="str">
            <v>Porta Grelha Quad 100Mm Br12 Cx Sif/Ralo</v>
          </cell>
          <cell r="D4416" t="str">
            <v>UN</v>
          </cell>
          <cell r="E4416">
            <v>0</v>
          </cell>
          <cell r="F4416">
            <v>0</v>
          </cell>
        </row>
        <row r="4417">
          <cell r="B4417">
            <v>1004488</v>
          </cell>
          <cell r="C4417" t="str">
            <v>Porta Grelha Quad 100Mm Br14 Cx Sif/Ralo</v>
          </cell>
          <cell r="D4417" t="str">
            <v>UN</v>
          </cell>
          <cell r="E4417">
            <v>0</v>
          </cell>
          <cell r="F4417">
            <v>0</v>
          </cell>
        </row>
        <row r="4418">
          <cell r="B4418">
            <v>1004489</v>
          </cell>
          <cell r="C4418" t="str">
            <v>Porta Grelha Quad 100Mm Cr17 Cx Sif/Ralo</v>
          </cell>
          <cell r="D4418" t="str">
            <v>UN</v>
          </cell>
          <cell r="E4418">
            <v>0</v>
          </cell>
          <cell r="F4418">
            <v>0</v>
          </cell>
        </row>
        <row r="4419">
          <cell r="B4419">
            <v>1004490</v>
          </cell>
          <cell r="C4419" t="str">
            <v>Porta Grelha Quad 100Mm Cz13 Cx Sif/Ralo</v>
          </cell>
          <cell r="D4419" t="str">
            <v>UN</v>
          </cell>
          <cell r="E4419">
            <v>0</v>
          </cell>
          <cell r="F4419">
            <v>0</v>
          </cell>
        </row>
        <row r="4420">
          <cell r="B4420">
            <v>1004491</v>
          </cell>
          <cell r="C4420" t="str">
            <v>Porta Grelha Quad 150Mm Br20 Cx Sif/Ralo</v>
          </cell>
          <cell r="D4420" t="str">
            <v>UN</v>
          </cell>
          <cell r="E4420">
            <v>0</v>
          </cell>
          <cell r="F4420">
            <v>0</v>
          </cell>
        </row>
        <row r="4421">
          <cell r="B4421">
            <v>1004492</v>
          </cell>
          <cell r="C4421" t="str">
            <v>Porta Grelha Quad 150Mm Cr18 Cx Sif/Ralo</v>
          </cell>
          <cell r="D4421" t="str">
            <v>UN</v>
          </cell>
          <cell r="E4421">
            <v>0</v>
          </cell>
          <cell r="F4421">
            <v>0</v>
          </cell>
        </row>
        <row r="4422">
          <cell r="B4422">
            <v>1004493</v>
          </cell>
          <cell r="C4422" t="str">
            <v>Porta Grelha Quad 150Mm Cz21 Cx Sif/Ralo</v>
          </cell>
          <cell r="D4422" t="str">
            <v>UN</v>
          </cell>
          <cell r="E4422">
            <v>0</v>
          </cell>
          <cell r="F4422">
            <v>0</v>
          </cell>
        </row>
        <row r="4423">
          <cell r="B4423">
            <v>1004494</v>
          </cell>
          <cell r="C4423" t="str">
            <v>Porta Grelha Quad 250Mm Br6 Cx Sif/Ralo</v>
          </cell>
          <cell r="D4423" t="str">
            <v>UN</v>
          </cell>
          <cell r="E4423">
            <v>0</v>
          </cell>
          <cell r="F4423">
            <v>0</v>
          </cell>
        </row>
        <row r="4424">
          <cell r="B4424">
            <v>1004495</v>
          </cell>
          <cell r="C4424" t="str">
            <v>Porta Grelha Redondo Branco Pvc 100Mm</v>
          </cell>
          <cell r="D4424" t="str">
            <v>UN</v>
          </cell>
          <cell r="E4424">
            <v>0</v>
          </cell>
          <cell r="F4424">
            <v>0</v>
          </cell>
        </row>
        <row r="4425">
          <cell r="B4425">
            <v>1004496</v>
          </cell>
          <cell r="C4425" t="str">
            <v>Porta Grelha Redondo Prata  Pvc 100Mm</v>
          </cell>
          <cell r="D4425" t="str">
            <v>UN</v>
          </cell>
          <cell r="E4425">
            <v>0</v>
          </cell>
          <cell r="F4425">
            <v>0</v>
          </cell>
        </row>
        <row r="4426">
          <cell r="B4426">
            <v>1004497</v>
          </cell>
          <cell r="C4426" t="str">
            <v>Porta Grelha Red 100Mm Cz2 Cx Sif/Ralo</v>
          </cell>
          <cell r="D4426" t="str">
            <v>UN</v>
          </cell>
          <cell r="E4426">
            <v>0</v>
          </cell>
          <cell r="F4426">
            <v>0</v>
          </cell>
        </row>
        <row r="4427">
          <cell r="B4427">
            <v>1004498</v>
          </cell>
          <cell r="C4427" t="str">
            <v>Porta Grelha Redondo Branco Pvc 150Mm</v>
          </cell>
          <cell r="D4427" t="str">
            <v>UN</v>
          </cell>
          <cell r="E4427">
            <v>0</v>
          </cell>
          <cell r="F4427">
            <v>0</v>
          </cell>
        </row>
        <row r="4428">
          <cell r="B4428">
            <v>1004499</v>
          </cell>
          <cell r="C4428" t="str">
            <v>Porta Grelha Red 150Mm Cr16 Cx Sif/Ralo</v>
          </cell>
          <cell r="D4428" t="str">
            <v>UN</v>
          </cell>
          <cell r="E4428">
            <v>0</v>
          </cell>
          <cell r="F4428">
            <v>0</v>
          </cell>
        </row>
        <row r="4429">
          <cell r="B4429">
            <v>1004500</v>
          </cell>
          <cell r="C4429" t="str">
            <v>Porta Grelha Redondo Prata Pvc 150Mm</v>
          </cell>
          <cell r="D4429" t="str">
            <v>UN</v>
          </cell>
          <cell r="E4429">
            <v>0</v>
          </cell>
          <cell r="F4429">
            <v>0</v>
          </cell>
        </row>
        <row r="4430">
          <cell r="B4430">
            <v>1004501</v>
          </cell>
          <cell r="C4430" t="str">
            <v>Porta-Tampa Pvc Cx Sifonada Pvc 250Mm</v>
          </cell>
          <cell r="D4430" t="str">
            <v>UN</v>
          </cell>
          <cell r="E4430">
            <v>0</v>
          </cell>
          <cell r="F4430">
            <v>0</v>
          </cell>
        </row>
        <row r="4431">
          <cell r="B4431">
            <v>1004502</v>
          </cell>
          <cell r="C4431" t="str">
            <v>Porta Sabon/Shampoo Hotel-00145706-Docol</v>
          </cell>
          <cell r="D4431" t="str">
            <v>UN</v>
          </cell>
          <cell r="E4431">
            <v>0</v>
          </cell>
          <cell r="F4431">
            <v>0</v>
          </cell>
        </row>
        <row r="4432">
          <cell r="B4432">
            <v>1004503</v>
          </cell>
          <cell r="C4432" t="str">
            <v>Porta Sabon/Shampoo Hotel-00146206-Docol</v>
          </cell>
          <cell r="D4432" t="str">
            <v>UN</v>
          </cell>
          <cell r="E4432">
            <v>0</v>
          </cell>
          <cell r="F4432">
            <v>0</v>
          </cell>
        </row>
        <row r="4433">
          <cell r="B4433">
            <v>1004504</v>
          </cell>
          <cell r="C4433" t="str">
            <v>Porta Shampoo Chamonix-00015206-Docol</v>
          </cell>
          <cell r="D4433" t="str">
            <v>UN</v>
          </cell>
          <cell r="E4433">
            <v>0</v>
          </cell>
          <cell r="F4433">
            <v>0</v>
          </cell>
        </row>
        <row r="4434">
          <cell r="B4434">
            <v>1004505</v>
          </cell>
          <cell r="C4434" t="str">
            <v>Porta Shampoo Florale-00020261-Docol</v>
          </cell>
          <cell r="D4434" t="str">
            <v>UN</v>
          </cell>
          <cell r="E4434">
            <v>0</v>
          </cell>
          <cell r="F4434">
            <v>0</v>
          </cell>
        </row>
        <row r="4435">
          <cell r="B4435">
            <v>1004506</v>
          </cell>
          <cell r="C4435" t="str">
            <v>Porta Shampoo Florale-00020262-Docol</v>
          </cell>
          <cell r="D4435" t="str">
            <v>UN</v>
          </cell>
          <cell r="E4435">
            <v>0</v>
          </cell>
          <cell r="F4435">
            <v>0</v>
          </cell>
        </row>
        <row r="4436">
          <cell r="B4436">
            <v>1004507</v>
          </cell>
          <cell r="C4436" t="str">
            <v>Porta Shampoo Gantique-00015806-Docol</v>
          </cell>
          <cell r="D4436" t="str">
            <v>UN</v>
          </cell>
          <cell r="E4436">
            <v>0</v>
          </cell>
          <cell r="F4436">
            <v>0</v>
          </cell>
        </row>
        <row r="4437">
          <cell r="B4437">
            <v>1004508</v>
          </cell>
          <cell r="C4437" t="str">
            <v>Porta Shampoo Khromus-00014960-Docol</v>
          </cell>
          <cell r="D4437" t="str">
            <v>UN</v>
          </cell>
          <cell r="E4437">
            <v>0</v>
          </cell>
          <cell r="F4437">
            <v>0</v>
          </cell>
        </row>
        <row r="4438">
          <cell r="B4438">
            <v>1004509</v>
          </cell>
          <cell r="C4438" t="str">
            <v>Porta Shampoo Sonatta-00026361-Docol</v>
          </cell>
          <cell r="D4438" t="str">
            <v>UN</v>
          </cell>
          <cell r="E4438">
            <v>0</v>
          </cell>
          <cell r="F4438">
            <v>0</v>
          </cell>
        </row>
        <row r="4439">
          <cell r="B4439">
            <v>1004510</v>
          </cell>
          <cell r="C4439" t="str">
            <v>Porta Toalha Latão Accord-00010306-Docol</v>
          </cell>
          <cell r="D4439" t="str">
            <v>UN</v>
          </cell>
          <cell r="E4439">
            <v>0</v>
          </cell>
          <cell r="F4439">
            <v>0</v>
          </cell>
        </row>
        <row r="4440">
          <cell r="B4440">
            <v>1004511</v>
          </cell>
          <cell r="C4440" t="str">
            <v>Porta Toalha Latão Accord-00010361-Docol</v>
          </cell>
          <cell r="D4440" t="str">
            <v>UN</v>
          </cell>
          <cell r="E4440">
            <v>0</v>
          </cell>
          <cell r="F4440">
            <v>0</v>
          </cell>
        </row>
        <row r="4441">
          <cell r="B4441">
            <v>1004512</v>
          </cell>
          <cell r="C4441" t="str">
            <v>Porta Toalha Latão Accord-00010406-Docol</v>
          </cell>
          <cell r="D4441" t="str">
            <v>UN</v>
          </cell>
          <cell r="E4441">
            <v>0</v>
          </cell>
          <cell r="F4441">
            <v>0</v>
          </cell>
        </row>
        <row r="4442">
          <cell r="B4442">
            <v>1004513</v>
          </cell>
          <cell r="C4442" t="str">
            <v>Porta Toalha Latão Accord-00010461-Docol</v>
          </cell>
          <cell r="D4442" t="str">
            <v>UN</v>
          </cell>
          <cell r="E4442">
            <v>0</v>
          </cell>
          <cell r="F4442">
            <v>0</v>
          </cell>
        </row>
        <row r="4443">
          <cell r="B4443">
            <v>1004514</v>
          </cell>
          <cell r="C4443" t="str">
            <v>Porta Toalha Latão Chamon-06170006-Docol</v>
          </cell>
          <cell r="D4443" t="str">
            <v>UN</v>
          </cell>
          <cell r="E4443">
            <v>0</v>
          </cell>
          <cell r="F4443">
            <v>0</v>
          </cell>
        </row>
        <row r="4444">
          <cell r="B4444">
            <v>1004515</v>
          </cell>
          <cell r="C4444" t="str">
            <v>Porta Toalha Latão Chamon-06180006-Docol</v>
          </cell>
          <cell r="D4444" t="str">
            <v>UN</v>
          </cell>
          <cell r="E4444">
            <v>0</v>
          </cell>
          <cell r="F4444">
            <v>0</v>
          </cell>
        </row>
        <row r="4445">
          <cell r="B4445">
            <v>1004516</v>
          </cell>
          <cell r="C4445" t="str">
            <v>Porta Toalha Latão Floral-00012361-Docol</v>
          </cell>
          <cell r="D4445" t="str">
            <v>UN</v>
          </cell>
          <cell r="E4445">
            <v>0</v>
          </cell>
          <cell r="F4445">
            <v>0</v>
          </cell>
        </row>
        <row r="4446">
          <cell r="B4446">
            <v>1004517</v>
          </cell>
          <cell r="C4446" t="str">
            <v>Porta Toalha Latão Floral-00012362-Docol</v>
          </cell>
          <cell r="D4446" t="str">
            <v>UN</v>
          </cell>
          <cell r="E4446">
            <v>0</v>
          </cell>
          <cell r="F4446">
            <v>0</v>
          </cell>
        </row>
        <row r="4447">
          <cell r="B4447">
            <v>1004518</v>
          </cell>
          <cell r="C4447" t="str">
            <v>Porta Toalha Latão Floral-00013661-Docol</v>
          </cell>
          <cell r="D4447" t="str">
            <v>UN</v>
          </cell>
          <cell r="E4447">
            <v>0</v>
          </cell>
          <cell r="F4447">
            <v>0</v>
          </cell>
        </row>
        <row r="4448">
          <cell r="B4448">
            <v>1004519</v>
          </cell>
          <cell r="C4448" t="str">
            <v>Porta Toalha Latão Floral-00013662-Docol</v>
          </cell>
          <cell r="D4448" t="str">
            <v>UN</v>
          </cell>
          <cell r="E4448">
            <v>0</v>
          </cell>
          <cell r="F4448">
            <v>0</v>
          </cell>
        </row>
        <row r="4449">
          <cell r="B4449">
            <v>1004520</v>
          </cell>
          <cell r="C4449" t="str">
            <v>Porta Toalha Latão Gantiq-08170006-Docol</v>
          </cell>
          <cell r="D4449" t="str">
            <v>UN</v>
          </cell>
          <cell r="E4449">
            <v>0</v>
          </cell>
          <cell r="F4449">
            <v>0</v>
          </cell>
        </row>
        <row r="4450">
          <cell r="B4450">
            <v>1004521</v>
          </cell>
          <cell r="C4450" t="str">
            <v>Porta Toalha Latão Gantiq-08180006-Docol</v>
          </cell>
          <cell r="D4450" t="str">
            <v>UN</v>
          </cell>
          <cell r="E4450">
            <v>0</v>
          </cell>
          <cell r="F4450">
            <v>0</v>
          </cell>
        </row>
        <row r="4451">
          <cell r="B4451">
            <v>1004522</v>
          </cell>
          <cell r="C4451" t="str">
            <v>Porta Toalha Latão Kromus-05170060-Docol</v>
          </cell>
          <cell r="D4451" t="str">
            <v>UN</v>
          </cell>
          <cell r="E4451">
            <v>0</v>
          </cell>
          <cell r="F4451">
            <v>0</v>
          </cell>
        </row>
        <row r="4452">
          <cell r="B4452">
            <v>1004523</v>
          </cell>
          <cell r="C4452" t="str">
            <v>Porta Toalha Latão Kromus-05170062-Docol</v>
          </cell>
          <cell r="D4452" t="str">
            <v>UN</v>
          </cell>
          <cell r="E4452">
            <v>0</v>
          </cell>
          <cell r="F4452">
            <v>0</v>
          </cell>
        </row>
        <row r="4453">
          <cell r="B4453">
            <v>1004524</v>
          </cell>
          <cell r="C4453" t="str">
            <v>Porta Toalha Latão Kromus-05180060-Docol</v>
          </cell>
          <cell r="D4453" t="str">
            <v>UN</v>
          </cell>
          <cell r="E4453">
            <v>0</v>
          </cell>
          <cell r="F4453">
            <v>0</v>
          </cell>
        </row>
        <row r="4454">
          <cell r="B4454">
            <v>1004525</v>
          </cell>
          <cell r="C4454" t="str">
            <v>Porta Toalha Latão Kromus-05180062-Docol</v>
          </cell>
          <cell r="D4454" t="str">
            <v>UN</v>
          </cell>
          <cell r="E4454">
            <v>0</v>
          </cell>
          <cell r="F4454">
            <v>0</v>
          </cell>
        </row>
        <row r="4455">
          <cell r="B4455">
            <v>1004526</v>
          </cell>
          <cell r="C4455" t="str">
            <v>Porta Toalha Latão Lumièr-00089662-Docol</v>
          </cell>
          <cell r="D4455" t="str">
            <v>UN</v>
          </cell>
          <cell r="E4455">
            <v>0</v>
          </cell>
          <cell r="F4455">
            <v>0</v>
          </cell>
        </row>
        <row r="4456">
          <cell r="B4456">
            <v>1004527</v>
          </cell>
          <cell r="C4456" t="str">
            <v>Porta Toalha Latão Lumièr-00090162-Docol</v>
          </cell>
          <cell r="D4456" t="str">
            <v>UN</v>
          </cell>
          <cell r="E4456">
            <v>0</v>
          </cell>
          <cell r="F4456">
            <v>0</v>
          </cell>
        </row>
        <row r="4457">
          <cell r="B4457">
            <v>1004528</v>
          </cell>
          <cell r="C4457" t="str">
            <v>Porta Toalha Latão Matin-00136083-Docol</v>
          </cell>
          <cell r="D4457" t="str">
            <v>UN</v>
          </cell>
          <cell r="E4457">
            <v>0</v>
          </cell>
          <cell r="F4457">
            <v>0</v>
          </cell>
        </row>
        <row r="4458">
          <cell r="B4458">
            <v>1004529</v>
          </cell>
          <cell r="C4458" t="str">
            <v>Porta Toalha Latão Matin-00136283-Docol</v>
          </cell>
          <cell r="D4458" t="str">
            <v>UN</v>
          </cell>
          <cell r="E4458">
            <v>0</v>
          </cell>
          <cell r="F4458">
            <v>0</v>
          </cell>
        </row>
        <row r="4459">
          <cell r="B4459">
            <v>1004530</v>
          </cell>
          <cell r="C4459" t="str">
            <v>Porta Toalha Latão Norman-00238710-Docol</v>
          </cell>
          <cell r="D4459" t="str">
            <v>UN</v>
          </cell>
          <cell r="E4459">
            <v>0</v>
          </cell>
          <cell r="F4459">
            <v>0</v>
          </cell>
        </row>
        <row r="4460">
          <cell r="B4460">
            <v>1004531</v>
          </cell>
          <cell r="C4460" t="str">
            <v>Porta Toalha Latão Norman-00238810-Docol</v>
          </cell>
          <cell r="D4460" t="str">
            <v>UN</v>
          </cell>
          <cell r="E4460">
            <v>0</v>
          </cell>
          <cell r="F4460">
            <v>0</v>
          </cell>
        </row>
        <row r="4461">
          <cell r="B4461">
            <v>1004532</v>
          </cell>
          <cell r="C4461" t="str">
            <v>Porta Toalha Latão Polar-00340506-Docol</v>
          </cell>
          <cell r="D4461" t="str">
            <v>UN</v>
          </cell>
          <cell r="E4461">
            <v>0</v>
          </cell>
          <cell r="F4461">
            <v>0</v>
          </cell>
        </row>
        <row r="4462">
          <cell r="B4462">
            <v>1004533</v>
          </cell>
          <cell r="C4462" t="str">
            <v>Porta Toalha Latão Polar-00340510-Docol</v>
          </cell>
          <cell r="D4462" t="str">
            <v>UN</v>
          </cell>
          <cell r="E4462">
            <v>0</v>
          </cell>
          <cell r="F4462">
            <v>0</v>
          </cell>
        </row>
        <row r="4463">
          <cell r="B4463">
            <v>1004534</v>
          </cell>
          <cell r="C4463" t="str">
            <v>Porta Toalha Latão Polar-00340606-Docol</v>
          </cell>
          <cell r="D4463" t="str">
            <v>UN</v>
          </cell>
          <cell r="E4463">
            <v>0</v>
          </cell>
          <cell r="F4463">
            <v>0</v>
          </cell>
        </row>
        <row r="4464">
          <cell r="B4464">
            <v>1004535</v>
          </cell>
          <cell r="C4464" t="str">
            <v>Porta Toalha Latão Quyron-00313706-Docol</v>
          </cell>
          <cell r="D4464" t="str">
            <v>UN</v>
          </cell>
          <cell r="E4464">
            <v>0</v>
          </cell>
          <cell r="F4464">
            <v>0</v>
          </cell>
        </row>
        <row r="4465">
          <cell r="B4465">
            <v>1004536</v>
          </cell>
          <cell r="C4465" t="str">
            <v>Porta Toalha Latão Quyron-00313710-Docol</v>
          </cell>
          <cell r="D4465" t="str">
            <v>UN</v>
          </cell>
          <cell r="E4465">
            <v>0</v>
          </cell>
          <cell r="F4465">
            <v>0</v>
          </cell>
        </row>
        <row r="4466">
          <cell r="B4466">
            <v>1004537</v>
          </cell>
          <cell r="C4466" t="str">
            <v>Porta Toalha Latão Quyron-00313806-Docol</v>
          </cell>
          <cell r="D4466" t="str">
            <v>UN</v>
          </cell>
          <cell r="E4466">
            <v>0</v>
          </cell>
          <cell r="F4466">
            <v>0</v>
          </cell>
        </row>
        <row r="4467">
          <cell r="B4467">
            <v>1004538</v>
          </cell>
          <cell r="C4467" t="str">
            <v>Porta Toalha Latão Quyron-00313810-Docol</v>
          </cell>
          <cell r="D4467" t="str">
            <v>UN</v>
          </cell>
          <cell r="E4467">
            <v>0</v>
          </cell>
          <cell r="F4467">
            <v>0</v>
          </cell>
        </row>
        <row r="4468">
          <cell r="B4468">
            <v>1004539</v>
          </cell>
          <cell r="C4468" t="str">
            <v>Porta Toalha Latão Single-00158006-Docol</v>
          </cell>
          <cell r="D4468" t="str">
            <v>UN</v>
          </cell>
          <cell r="E4468">
            <v>0</v>
          </cell>
          <cell r="F4468">
            <v>0</v>
          </cell>
        </row>
        <row r="4469">
          <cell r="B4469">
            <v>1004540</v>
          </cell>
          <cell r="C4469" t="str">
            <v>Porta Toalha Latão Single-00158106-Docol</v>
          </cell>
          <cell r="D4469" t="str">
            <v>UN</v>
          </cell>
          <cell r="E4469">
            <v>0</v>
          </cell>
          <cell r="F4469">
            <v>0</v>
          </cell>
        </row>
        <row r="4470">
          <cell r="B4470">
            <v>1004541</v>
          </cell>
          <cell r="C4470" t="str">
            <v>Porta Toalha Latão Sonata-00025761-Docol</v>
          </cell>
          <cell r="D4470" t="str">
            <v>UN</v>
          </cell>
          <cell r="E4470">
            <v>0</v>
          </cell>
          <cell r="F4470">
            <v>0</v>
          </cell>
        </row>
        <row r="4471">
          <cell r="B4471">
            <v>1004542</v>
          </cell>
          <cell r="C4471" t="str">
            <v>Porta Toalha Latão Sonata-00025961-Docol</v>
          </cell>
          <cell r="D4471" t="str">
            <v>UN</v>
          </cell>
          <cell r="E4471">
            <v>0</v>
          </cell>
          <cell r="F4471">
            <v>0</v>
          </cell>
        </row>
        <row r="4472">
          <cell r="B4472">
            <v>1004543</v>
          </cell>
          <cell r="C4472" t="str">
            <v>Porta Toalha Latão Splend-00002306-Docol</v>
          </cell>
          <cell r="D4472" t="str">
            <v>UN</v>
          </cell>
          <cell r="E4472">
            <v>0</v>
          </cell>
          <cell r="F4472">
            <v>0</v>
          </cell>
        </row>
        <row r="4473">
          <cell r="B4473">
            <v>1004544</v>
          </cell>
          <cell r="C4473" t="str">
            <v>Porta Toalha Latão Splend-00002315-Docol</v>
          </cell>
          <cell r="D4473" t="str">
            <v>UN</v>
          </cell>
          <cell r="E4473">
            <v>0</v>
          </cell>
          <cell r="F4473">
            <v>0</v>
          </cell>
        </row>
        <row r="4474">
          <cell r="B4474">
            <v>1004545</v>
          </cell>
          <cell r="C4474" t="str">
            <v>Porta Toalha Latão Splend-00002362-Docol</v>
          </cell>
          <cell r="D4474" t="str">
            <v>UN</v>
          </cell>
          <cell r="E4474">
            <v>0</v>
          </cell>
          <cell r="F4474">
            <v>0</v>
          </cell>
        </row>
        <row r="4475">
          <cell r="B4475">
            <v>1004546</v>
          </cell>
          <cell r="C4475" t="str">
            <v>Porta Toalha Latão Splend-00002386-Docol</v>
          </cell>
          <cell r="D4475" t="str">
            <v>UN</v>
          </cell>
          <cell r="E4475">
            <v>0</v>
          </cell>
          <cell r="F4475">
            <v>0</v>
          </cell>
        </row>
        <row r="4476">
          <cell r="B4476">
            <v>1004547</v>
          </cell>
          <cell r="C4476" t="str">
            <v>Porta Toalha Latão Splend-00002606-Docol</v>
          </cell>
          <cell r="D4476" t="str">
            <v>UN</v>
          </cell>
          <cell r="E4476">
            <v>0</v>
          </cell>
          <cell r="F4476">
            <v>0</v>
          </cell>
        </row>
        <row r="4477">
          <cell r="B4477">
            <v>1004548</v>
          </cell>
          <cell r="C4477" t="str">
            <v>Porta Toalha Latão Splend-00002615-Docol</v>
          </cell>
          <cell r="D4477" t="str">
            <v>UN</v>
          </cell>
          <cell r="E4477">
            <v>0</v>
          </cell>
          <cell r="F4477">
            <v>0</v>
          </cell>
        </row>
        <row r="4478">
          <cell r="B4478">
            <v>1004549</v>
          </cell>
          <cell r="C4478" t="str">
            <v>Porta Toalha Latão Splend-00002662-Docol</v>
          </cell>
          <cell r="D4478" t="str">
            <v>UN</v>
          </cell>
          <cell r="E4478">
            <v>0</v>
          </cell>
          <cell r="F4478">
            <v>0</v>
          </cell>
        </row>
        <row r="4479">
          <cell r="B4479">
            <v>1004550</v>
          </cell>
          <cell r="C4479" t="str">
            <v>Porta Toalha Latão Splend-00002686-Docol</v>
          </cell>
          <cell r="D4479" t="str">
            <v>UN</v>
          </cell>
          <cell r="E4479">
            <v>0</v>
          </cell>
          <cell r="F4479">
            <v>0</v>
          </cell>
        </row>
        <row r="4480">
          <cell r="B4480">
            <v>1004551</v>
          </cell>
          <cell r="C4480" t="str">
            <v>Porta Toalha Latão Syrius-00174706-Docol</v>
          </cell>
          <cell r="D4480" t="str">
            <v>UN</v>
          </cell>
          <cell r="E4480">
            <v>0</v>
          </cell>
          <cell r="F4480">
            <v>0</v>
          </cell>
        </row>
        <row r="4481">
          <cell r="B4481">
            <v>1004552</v>
          </cell>
          <cell r="C4481" t="str">
            <v>Porta Toalha Latão Syrius-00174710-Docol</v>
          </cell>
          <cell r="D4481" t="str">
            <v>UN</v>
          </cell>
          <cell r="E4481">
            <v>0</v>
          </cell>
          <cell r="F4481">
            <v>0</v>
          </cell>
        </row>
        <row r="4482">
          <cell r="B4482">
            <v>1004553</v>
          </cell>
          <cell r="C4482" t="str">
            <v>Porta Toalha Latão Syrius-00174806-Docol</v>
          </cell>
          <cell r="D4482" t="str">
            <v>UN</v>
          </cell>
          <cell r="E4482">
            <v>0</v>
          </cell>
          <cell r="F4482">
            <v>0</v>
          </cell>
        </row>
        <row r="4483">
          <cell r="B4483">
            <v>1004554</v>
          </cell>
          <cell r="C4483" t="str">
            <v>Porta Toalha Latão Syrius-00174810-Docol</v>
          </cell>
          <cell r="D4483" t="str">
            <v>UN</v>
          </cell>
          <cell r="E4483">
            <v>0</v>
          </cell>
          <cell r="F4483">
            <v>0</v>
          </cell>
        </row>
        <row r="4484">
          <cell r="B4484">
            <v>1004555</v>
          </cell>
          <cell r="C4484" t="str">
            <v>Prateleira Banho Accord-00010006-Docol</v>
          </cell>
          <cell r="D4484" t="str">
            <v>UN</v>
          </cell>
          <cell r="E4484">
            <v>0</v>
          </cell>
          <cell r="F4484">
            <v>0</v>
          </cell>
        </row>
        <row r="4485">
          <cell r="B4485">
            <v>1004556</v>
          </cell>
          <cell r="C4485" t="str">
            <v>Prateleira Banho Accord-00010061-Docol</v>
          </cell>
          <cell r="D4485" t="str">
            <v>UN</v>
          </cell>
          <cell r="E4485">
            <v>0</v>
          </cell>
          <cell r="F4485">
            <v>0</v>
          </cell>
        </row>
        <row r="4486">
          <cell r="B4486">
            <v>1004557</v>
          </cell>
          <cell r="C4486" t="str">
            <v>Prateleira Banho Chamonix-00059806-Docol</v>
          </cell>
          <cell r="D4486" t="str">
            <v>UN</v>
          </cell>
          <cell r="E4486">
            <v>0</v>
          </cell>
          <cell r="F4486">
            <v>0</v>
          </cell>
        </row>
        <row r="4487">
          <cell r="B4487">
            <v>1004558</v>
          </cell>
          <cell r="C4487" t="str">
            <v>Prateleira Banho Florale-00059961-Docol</v>
          </cell>
          <cell r="D4487" t="str">
            <v>UN</v>
          </cell>
          <cell r="E4487">
            <v>0</v>
          </cell>
          <cell r="F4487">
            <v>0</v>
          </cell>
        </row>
        <row r="4488">
          <cell r="B4488">
            <v>1004559</v>
          </cell>
          <cell r="C4488" t="str">
            <v>Prateleira Banho Florale-00059962-Docol</v>
          </cell>
          <cell r="D4488" t="str">
            <v>UN</v>
          </cell>
          <cell r="E4488">
            <v>0</v>
          </cell>
          <cell r="F4488">
            <v>0</v>
          </cell>
        </row>
        <row r="4489">
          <cell r="B4489">
            <v>1004560</v>
          </cell>
          <cell r="C4489" t="str">
            <v>Prateleira Banho Gantiq-00058806-Docol</v>
          </cell>
          <cell r="D4489" t="str">
            <v>UN</v>
          </cell>
          <cell r="E4489">
            <v>0</v>
          </cell>
          <cell r="F4489">
            <v>0</v>
          </cell>
        </row>
        <row r="4490">
          <cell r="B4490">
            <v>1004561</v>
          </cell>
          <cell r="C4490" t="str">
            <v>Prateleira Banho Kromus-00059760-Docol</v>
          </cell>
          <cell r="D4490" t="str">
            <v>UN</v>
          </cell>
          <cell r="E4490">
            <v>0</v>
          </cell>
          <cell r="F4490">
            <v>0</v>
          </cell>
        </row>
        <row r="4491">
          <cell r="B4491">
            <v>1004562</v>
          </cell>
          <cell r="C4491" t="str">
            <v>Prateleira Banho Kromus-00059762-Docol</v>
          </cell>
          <cell r="D4491" t="str">
            <v>UN</v>
          </cell>
          <cell r="E4491">
            <v>0</v>
          </cell>
          <cell r="F4491">
            <v>0</v>
          </cell>
        </row>
        <row r="4492">
          <cell r="B4492">
            <v>1004563</v>
          </cell>
          <cell r="C4492" t="str">
            <v>Prateleira Banho Lumière-00111262-Docol</v>
          </cell>
          <cell r="D4492" t="str">
            <v>UN</v>
          </cell>
          <cell r="E4492">
            <v>0</v>
          </cell>
          <cell r="F4492">
            <v>0</v>
          </cell>
        </row>
        <row r="4493">
          <cell r="B4493">
            <v>1004564</v>
          </cell>
          <cell r="C4493" t="str">
            <v>Prateleira Banho Matinata-00135383-Docol</v>
          </cell>
          <cell r="D4493" t="str">
            <v>UN</v>
          </cell>
          <cell r="E4493">
            <v>0</v>
          </cell>
          <cell r="F4493">
            <v>0</v>
          </cell>
        </row>
        <row r="4494">
          <cell r="B4494">
            <v>1004565</v>
          </cell>
          <cell r="C4494" t="str">
            <v>Prateleira Banho Norm-00238210-Docol</v>
          </cell>
          <cell r="D4494" t="str">
            <v>UN</v>
          </cell>
          <cell r="E4494">
            <v>0</v>
          </cell>
          <cell r="F4494">
            <v>0</v>
          </cell>
        </row>
        <row r="4495">
          <cell r="B4495">
            <v>1004566</v>
          </cell>
          <cell r="C4495" t="str">
            <v>Prateleira Banho Polaris-00340406-Docol</v>
          </cell>
          <cell r="D4495" t="str">
            <v>UN</v>
          </cell>
          <cell r="E4495">
            <v>0</v>
          </cell>
          <cell r="F4495">
            <v>0</v>
          </cell>
        </row>
        <row r="4496">
          <cell r="B4496">
            <v>1004567</v>
          </cell>
          <cell r="C4496" t="str">
            <v>Prateleira Banho Polaris-00340410-Docol</v>
          </cell>
          <cell r="D4496" t="str">
            <v>UN</v>
          </cell>
          <cell r="E4496">
            <v>0</v>
          </cell>
          <cell r="F4496">
            <v>0</v>
          </cell>
        </row>
        <row r="4497">
          <cell r="B4497">
            <v>1004568</v>
          </cell>
          <cell r="C4497" t="str">
            <v>Prateleira Banho Quyron-00314406-Docol</v>
          </cell>
          <cell r="D4497" t="str">
            <v>UN</v>
          </cell>
          <cell r="E4497">
            <v>0</v>
          </cell>
          <cell r="F4497">
            <v>0</v>
          </cell>
        </row>
        <row r="4498">
          <cell r="B4498">
            <v>1004569</v>
          </cell>
          <cell r="C4498" t="str">
            <v>Prateleira Banho Quyron-00314410-Docol</v>
          </cell>
          <cell r="D4498" t="str">
            <v>UN</v>
          </cell>
          <cell r="E4498">
            <v>0</v>
          </cell>
          <cell r="F4498">
            <v>0</v>
          </cell>
        </row>
        <row r="4499">
          <cell r="B4499">
            <v>1004570</v>
          </cell>
          <cell r="C4499" t="str">
            <v>Prateleira Banho Sonatta-00075861-Docol</v>
          </cell>
          <cell r="D4499" t="str">
            <v>UN</v>
          </cell>
          <cell r="E4499">
            <v>0</v>
          </cell>
          <cell r="F4499">
            <v>0</v>
          </cell>
        </row>
        <row r="4500">
          <cell r="B4500">
            <v>1004571</v>
          </cell>
          <cell r="C4500" t="str">
            <v>Prateleira Banho Splendor-00003306-Docol</v>
          </cell>
          <cell r="D4500" t="str">
            <v>UN</v>
          </cell>
          <cell r="E4500">
            <v>0</v>
          </cell>
          <cell r="F4500">
            <v>0</v>
          </cell>
        </row>
        <row r="4501">
          <cell r="B4501">
            <v>1004572</v>
          </cell>
          <cell r="C4501" t="str">
            <v>Prateleira Banho Splendor-00003315-Docol</v>
          </cell>
          <cell r="D4501" t="str">
            <v>UN</v>
          </cell>
          <cell r="E4501">
            <v>0</v>
          </cell>
          <cell r="F4501">
            <v>0</v>
          </cell>
        </row>
        <row r="4502">
          <cell r="B4502">
            <v>1004573</v>
          </cell>
          <cell r="C4502" t="str">
            <v>Prateleira Banho Splendor-00003362-Docol</v>
          </cell>
          <cell r="D4502" t="str">
            <v>UN</v>
          </cell>
          <cell r="E4502">
            <v>0</v>
          </cell>
          <cell r="F4502">
            <v>0</v>
          </cell>
        </row>
        <row r="4503">
          <cell r="B4503">
            <v>1004574</v>
          </cell>
          <cell r="C4503" t="str">
            <v>Prateleira Banho Splendor-00003386-Docol</v>
          </cell>
          <cell r="D4503" t="str">
            <v>UN</v>
          </cell>
          <cell r="E4503">
            <v>0</v>
          </cell>
          <cell r="F4503">
            <v>0</v>
          </cell>
        </row>
        <row r="4504">
          <cell r="B4504">
            <v>1004575</v>
          </cell>
          <cell r="C4504" t="str">
            <v>Prateleira Banho Syrius-00174306-Docol</v>
          </cell>
          <cell r="D4504" t="str">
            <v>UN</v>
          </cell>
          <cell r="E4504">
            <v>0</v>
          </cell>
          <cell r="F4504">
            <v>0</v>
          </cell>
        </row>
        <row r="4505">
          <cell r="B4505">
            <v>1004576</v>
          </cell>
          <cell r="C4505" t="str">
            <v>Prateleira Banho Syrius-00174310-Docol</v>
          </cell>
          <cell r="D4505" t="str">
            <v>UN</v>
          </cell>
          <cell r="E4505">
            <v>0</v>
          </cell>
          <cell r="F4505">
            <v>0</v>
          </cell>
        </row>
        <row r="4506">
          <cell r="B4506">
            <v>1004577</v>
          </cell>
          <cell r="C4506" t="str">
            <v>Prolongador Pvc Caixa Octog 4X4 Flex</v>
          </cell>
          <cell r="D4506" t="str">
            <v>UN</v>
          </cell>
          <cell r="E4506">
            <v>0</v>
          </cell>
          <cell r="F4506">
            <v>0</v>
          </cell>
        </row>
        <row r="4507">
          <cell r="B4507">
            <v>1004578</v>
          </cell>
          <cell r="C4507" t="str">
            <v>Prolongador Torn P/Lav 00359406-Docol</v>
          </cell>
          <cell r="D4507" t="str">
            <v>UN</v>
          </cell>
          <cell r="E4507">
            <v>0</v>
          </cell>
          <cell r="F4507">
            <v>0</v>
          </cell>
        </row>
        <row r="4508">
          <cell r="B4508">
            <v>1004579</v>
          </cell>
          <cell r="C4508" t="str">
            <v>Prolongador Torn P/Lav 00359410-Docol</v>
          </cell>
          <cell r="D4508" t="str">
            <v>UN</v>
          </cell>
          <cell r="E4508">
            <v>0</v>
          </cell>
          <cell r="F4508">
            <v>0</v>
          </cell>
        </row>
        <row r="4509">
          <cell r="B4509">
            <v>1004580</v>
          </cell>
          <cell r="C4509" t="str">
            <v>Prolongamento Caixa Sif. Pvc  150X150Mm</v>
          </cell>
          <cell r="D4509" t="str">
            <v>UN</v>
          </cell>
          <cell r="E4509">
            <v>0</v>
          </cell>
          <cell r="F4509">
            <v>0</v>
          </cell>
        </row>
        <row r="4510">
          <cell r="B4510">
            <v>1004581</v>
          </cell>
          <cell r="C4510" t="str">
            <v>Prolongamento Caixa Sif. Pvc 150X200Mm</v>
          </cell>
          <cell r="D4510" t="str">
            <v>UN</v>
          </cell>
          <cell r="E4510">
            <v>0</v>
          </cell>
          <cell r="F4510">
            <v>0</v>
          </cell>
        </row>
        <row r="4511">
          <cell r="B4511">
            <v>1004582</v>
          </cell>
          <cell r="C4511" t="str">
            <v>Prolongamento Caixa Sif. Pvc  250X200Mm</v>
          </cell>
          <cell r="D4511" t="str">
            <v>UN</v>
          </cell>
          <cell r="E4511">
            <v>0</v>
          </cell>
          <cell r="F4511">
            <v>0</v>
          </cell>
        </row>
        <row r="4512">
          <cell r="B4512">
            <v>1004583</v>
          </cell>
          <cell r="C4512" t="str">
            <v>Prolongamento Dn 300X420Mm Br Cx Sif</v>
          </cell>
          <cell r="D4512" t="str">
            <v>UN</v>
          </cell>
          <cell r="E4512">
            <v>0</v>
          </cell>
          <cell r="F4512">
            <v>0</v>
          </cell>
        </row>
        <row r="4513">
          <cell r="B4513">
            <v>1004584</v>
          </cell>
          <cell r="C4513" t="str">
            <v>Ralo Artic Pvc Gr/Gr Qd Br 100X40Mm</v>
          </cell>
          <cell r="D4513" t="str">
            <v>UN</v>
          </cell>
          <cell r="E4513">
            <v>0</v>
          </cell>
          <cell r="F4513">
            <v>0</v>
          </cell>
        </row>
        <row r="4514">
          <cell r="B4514">
            <v>1004585</v>
          </cell>
          <cell r="C4514" t="str">
            <v>Corpo Ralo Pvc Sif Cil Br 100X40Mm N.21</v>
          </cell>
          <cell r="D4514" t="str">
            <v>UN</v>
          </cell>
          <cell r="E4514">
            <v>0</v>
          </cell>
          <cell r="F4514">
            <v>0</v>
          </cell>
        </row>
        <row r="4515">
          <cell r="B4515">
            <v>1004586</v>
          </cell>
          <cell r="C4515" t="str">
            <v>Ralo Seco Quad 100X54X40Mm Alum 21</v>
          </cell>
          <cell r="D4515" t="str">
            <v>UN</v>
          </cell>
          <cell r="E4515">
            <v>0</v>
          </cell>
          <cell r="F4515">
            <v>0</v>
          </cell>
        </row>
        <row r="4516">
          <cell r="B4516">
            <v>1004587</v>
          </cell>
          <cell r="C4516" t="str">
            <v>Ralo Seco Quad 100X54X40Mm Br 21</v>
          </cell>
          <cell r="D4516" t="str">
            <v>UN</v>
          </cell>
          <cell r="E4516">
            <v>0</v>
          </cell>
          <cell r="F4516">
            <v>0</v>
          </cell>
        </row>
        <row r="4517">
          <cell r="B4517">
            <v>1004588</v>
          </cell>
          <cell r="C4517" t="str">
            <v>Corpo Caixa Seca Pvc 100X100X40Mm N.01</v>
          </cell>
          <cell r="D4517" t="str">
            <v>UN</v>
          </cell>
          <cell r="E4517">
            <v>0</v>
          </cell>
          <cell r="F4517">
            <v>0</v>
          </cell>
        </row>
        <row r="4518">
          <cell r="B4518">
            <v>1004589</v>
          </cell>
          <cell r="C4518" t="str">
            <v>Ralo Seco Red 100X54X40Mm Br 3</v>
          </cell>
          <cell r="D4518" t="str">
            <v>UN</v>
          </cell>
          <cell r="E4518">
            <v>0</v>
          </cell>
          <cell r="F4518">
            <v>0</v>
          </cell>
        </row>
        <row r="4519">
          <cell r="B4519">
            <v>1004590</v>
          </cell>
          <cell r="C4519" t="str">
            <v>Ralo Sif Pvc Conico Br Gr Br 100X40Mm</v>
          </cell>
          <cell r="D4519" t="str">
            <v>UN</v>
          </cell>
          <cell r="E4519">
            <v>0</v>
          </cell>
          <cell r="F4519">
            <v>0</v>
          </cell>
        </row>
        <row r="4520">
          <cell r="B4520">
            <v>1004591</v>
          </cell>
          <cell r="C4520" t="str">
            <v>Ralo Sif Pvc Conico Prata Gr Al 100X40</v>
          </cell>
          <cell r="D4520" t="str">
            <v>UN</v>
          </cell>
          <cell r="E4520">
            <v>0</v>
          </cell>
          <cell r="F4520">
            <v>0</v>
          </cell>
        </row>
        <row r="4521">
          <cell r="B4521">
            <v>1004592</v>
          </cell>
          <cell r="C4521" t="str">
            <v>Mat. Bloq-Ralo Sif Pvc 100X38X40 C/Grel</v>
          </cell>
          <cell r="D4521" t="str">
            <v>UN</v>
          </cell>
          <cell r="E4521">
            <v>0</v>
          </cell>
          <cell r="F4521">
            <v>0</v>
          </cell>
        </row>
        <row r="4522">
          <cell r="B4522">
            <v>1004593</v>
          </cell>
          <cell r="C4522" t="str">
            <v>Mat. Bloq-Ralo Sif Pvc 100X38X40 C/Grel</v>
          </cell>
          <cell r="D4522" t="str">
            <v>UN</v>
          </cell>
          <cell r="E4522">
            <v>0</v>
          </cell>
          <cell r="F4522">
            <v>0</v>
          </cell>
        </row>
        <row r="4523">
          <cell r="B4523">
            <v>1004594</v>
          </cell>
          <cell r="C4523" t="str">
            <v>Ralo Sifonado Quad 100X45X40Mm Alum 12</v>
          </cell>
          <cell r="D4523" t="str">
            <v>UN</v>
          </cell>
          <cell r="E4523">
            <v>0</v>
          </cell>
          <cell r="F4523">
            <v>0</v>
          </cell>
        </row>
        <row r="4524">
          <cell r="B4524">
            <v>1004595</v>
          </cell>
          <cell r="C4524" t="str">
            <v>Ralo Sifonado Quad 100X45X40Mm Br 12</v>
          </cell>
          <cell r="D4524" t="str">
            <v>UN</v>
          </cell>
          <cell r="E4524">
            <v>0</v>
          </cell>
          <cell r="F4524">
            <v>0</v>
          </cell>
        </row>
        <row r="4525">
          <cell r="B4525">
            <v>1004596</v>
          </cell>
          <cell r="C4525" t="str">
            <v>Ralo Sifonado Quad 100X52X40Mm Alum 20</v>
          </cell>
          <cell r="D4525" t="str">
            <v>UN</v>
          </cell>
          <cell r="E4525">
            <v>0</v>
          </cell>
          <cell r="F4525">
            <v>0</v>
          </cell>
        </row>
        <row r="4526">
          <cell r="B4526">
            <v>1004597</v>
          </cell>
          <cell r="C4526" t="str">
            <v>Ralo Sifonado Quad 100X52X40Mm Br 20</v>
          </cell>
          <cell r="D4526" t="str">
            <v>UN</v>
          </cell>
          <cell r="E4526">
            <v>0</v>
          </cell>
          <cell r="F4526">
            <v>0</v>
          </cell>
        </row>
        <row r="4527">
          <cell r="B4527">
            <v>1004598</v>
          </cell>
          <cell r="C4527" t="str">
            <v>Ralo Sifonado Red 100X38X40Mm Alumínio 2</v>
          </cell>
          <cell r="D4527" t="str">
            <v>UN</v>
          </cell>
          <cell r="E4527">
            <v>0</v>
          </cell>
          <cell r="F4527">
            <v>0</v>
          </cell>
        </row>
        <row r="4528">
          <cell r="B4528">
            <v>1004599</v>
          </cell>
          <cell r="C4528" t="str">
            <v>Ralo Sifonado Red 100X38X40Mm Br 2</v>
          </cell>
          <cell r="D4528" t="str">
            <v>UN</v>
          </cell>
          <cell r="E4528">
            <v>0</v>
          </cell>
          <cell r="F4528">
            <v>0</v>
          </cell>
        </row>
        <row r="4529">
          <cell r="B4529">
            <v>1004600</v>
          </cell>
          <cell r="C4529" t="str">
            <v>Reducao Exc Pvc Esgoto Dn100X50Mm</v>
          </cell>
          <cell r="D4529" t="str">
            <v>UN</v>
          </cell>
          <cell r="E4529">
            <v>0</v>
          </cell>
          <cell r="F4529">
            <v>0</v>
          </cell>
        </row>
        <row r="4530">
          <cell r="B4530">
            <v>1004601</v>
          </cell>
          <cell r="C4530" t="str">
            <v>Reducao Excentr Pvc Esgoto 100X50Mm</v>
          </cell>
          <cell r="D4530" t="str">
            <v>UN</v>
          </cell>
          <cell r="E4530">
            <v>0</v>
          </cell>
          <cell r="F4530">
            <v>0</v>
          </cell>
        </row>
        <row r="4531">
          <cell r="B4531">
            <v>1004602</v>
          </cell>
          <cell r="C4531" t="str">
            <v>Mat. Bloq-Red Exc Esg Pvc Dn100X50 Sold</v>
          </cell>
          <cell r="D4531" t="str">
            <v>UN</v>
          </cell>
          <cell r="E4531">
            <v>0</v>
          </cell>
          <cell r="F4531">
            <v>0</v>
          </cell>
        </row>
        <row r="4532">
          <cell r="B4532">
            <v>1004603</v>
          </cell>
          <cell r="C4532" t="str">
            <v>Reducao Excentr Pvc Esgoto 100X75Mm</v>
          </cell>
          <cell r="D4532" t="str">
            <v>UN</v>
          </cell>
          <cell r="E4532">
            <v>0</v>
          </cell>
          <cell r="F4532">
            <v>0</v>
          </cell>
        </row>
        <row r="4533">
          <cell r="B4533">
            <v>1004604</v>
          </cell>
          <cell r="C4533" t="str">
            <v>Mat. Bloq-Red Exc Esg Pvc Dn100X75 Sold</v>
          </cell>
          <cell r="D4533" t="str">
            <v>UN</v>
          </cell>
          <cell r="E4533">
            <v>0</v>
          </cell>
          <cell r="F4533">
            <v>0</v>
          </cell>
        </row>
        <row r="4534">
          <cell r="B4534">
            <v>1004605</v>
          </cell>
          <cell r="C4534" t="str">
            <v>Reducao Excent. Pvc Serie R Dn100X 75</v>
          </cell>
          <cell r="D4534" t="str">
            <v>UN</v>
          </cell>
          <cell r="E4534">
            <v>0</v>
          </cell>
          <cell r="F4534">
            <v>0</v>
          </cell>
        </row>
        <row r="4535">
          <cell r="B4535">
            <v>1004606</v>
          </cell>
          <cell r="C4535" t="str">
            <v>Mat. Bloq-Reducao Exc Esg Pvc Dn150X100</v>
          </cell>
          <cell r="D4535" t="str">
            <v>UN</v>
          </cell>
          <cell r="E4535">
            <v>0</v>
          </cell>
          <cell r="F4535">
            <v>0</v>
          </cell>
        </row>
        <row r="4536">
          <cell r="B4536">
            <v>1004607</v>
          </cell>
          <cell r="C4536" t="str">
            <v>Mat. Bloq-Red Exc Esg Pvc Dn150X100Sold</v>
          </cell>
          <cell r="D4536" t="str">
            <v>UN</v>
          </cell>
          <cell r="E4536">
            <v>0</v>
          </cell>
          <cell r="F4536">
            <v>0</v>
          </cell>
        </row>
        <row r="4537">
          <cell r="B4537">
            <v>1004608</v>
          </cell>
          <cell r="C4537" t="str">
            <v>Reducao Excent. Pvc Serie R Dn150X100</v>
          </cell>
          <cell r="D4537" t="str">
            <v>UN</v>
          </cell>
          <cell r="E4537">
            <v>0</v>
          </cell>
          <cell r="F4537">
            <v>0</v>
          </cell>
        </row>
        <row r="4538">
          <cell r="B4538">
            <v>1004609</v>
          </cell>
          <cell r="C4538" t="str">
            <v>Reducao Excentrica Pvc Esgoto 200X150Mm</v>
          </cell>
          <cell r="D4538" t="str">
            <v>UN</v>
          </cell>
          <cell r="E4538">
            <v>0</v>
          </cell>
          <cell r="F4538">
            <v>0</v>
          </cell>
        </row>
        <row r="4539">
          <cell r="B4539">
            <v>1004610</v>
          </cell>
          <cell r="C4539" t="str">
            <v>Reducao Excentr Pvc Esgoto 75X50Mm</v>
          </cell>
          <cell r="D4539" t="str">
            <v>UN</v>
          </cell>
          <cell r="E4539">
            <v>0</v>
          </cell>
          <cell r="F4539">
            <v>0</v>
          </cell>
        </row>
        <row r="4540">
          <cell r="B4540">
            <v>1004611</v>
          </cell>
          <cell r="C4540" t="str">
            <v>Mat. Bloq-Red Exc Esg Pvc Dn75X50 Sold</v>
          </cell>
          <cell r="D4540" t="str">
            <v>UN</v>
          </cell>
          <cell r="E4540">
            <v>0</v>
          </cell>
          <cell r="F4540">
            <v>0</v>
          </cell>
        </row>
        <row r="4541">
          <cell r="B4541">
            <v>1004612</v>
          </cell>
          <cell r="C4541" t="str">
            <v>Reducao Excent. Pvc Serie R Dn 75X 50</v>
          </cell>
          <cell r="D4541" t="str">
            <v>UN</v>
          </cell>
          <cell r="E4541">
            <v>0</v>
          </cell>
          <cell r="F4541">
            <v>0</v>
          </cell>
        </row>
        <row r="4542">
          <cell r="B4542">
            <v>1004613</v>
          </cell>
          <cell r="C4542" t="str">
            <v>Registro 3/4Pol 00143800-Docol</v>
          </cell>
          <cell r="D4542" t="str">
            <v>UN</v>
          </cell>
          <cell r="E4542">
            <v>0</v>
          </cell>
          <cell r="F4542">
            <v>0</v>
          </cell>
        </row>
        <row r="4543">
          <cell r="B4543">
            <v>1004614</v>
          </cell>
          <cell r="C4543" t="str">
            <v>Registro Esfera 1 1/2" Rosc Alavanca F/F</v>
          </cell>
          <cell r="D4543" t="str">
            <v>UN</v>
          </cell>
          <cell r="E4543">
            <v>0</v>
          </cell>
          <cell r="F4543">
            <v>0</v>
          </cell>
        </row>
        <row r="4544">
          <cell r="B4544">
            <v>1004615</v>
          </cell>
          <cell r="C4544" t="str">
            <v>Registro Esfera 1 1/4" Rosc Alavanca F/F</v>
          </cell>
          <cell r="D4544" t="str">
            <v>UN</v>
          </cell>
          <cell r="E4544">
            <v>0</v>
          </cell>
          <cell r="F4544">
            <v>0</v>
          </cell>
        </row>
        <row r="4545">
          <cell r="B4545">
            <v>1004616</v>
          </cell>
          <cell r="C4545" t="str">
            <v>Registro Esfera 1" Rosc Alavanca F/F</v>
          </cell>
          <cell r="D4545" t="str">
            <v>UN</v>
          </cell>
          <cell r="E4545">
            <v>0</v>
          </cell>
          <cell r="F4545">
            <v>0</v>
          </cell>
        </row>
        <row r="4546">
          <cell r="B4546">
            <v>1004617</v>
          </cell>
          <cell r="C4546" t="str">
            <v>Registro Esfera 1/2" Rosc Alavanca F/F</v>
          </cell>
          <cell r="D4546" t="str">
            <v>UN</v>
          </cell>
          <cell r="E4546">
            <v>0</v>
          </cell>
          <cell r="F4546">
            <v>0</v>
          </cell>
        </row>
        <row r="4547">
          <cell r="B4547">
            <v>1004618</v>
          </cell>
          <cell r="C4547" t="str">
            <v>Registro Esfera 2 1/2" Rosc Alavanca F/F</v>
          </cell>
          <cell r="D4547" t="str">
            <v>UN</v>
          </cell>
          <cell r="E4547">
            <v>0</v>
          </cell>
          <cell r="F4547">
            <v>0</v>
          </cell>
        </row>
        <row r="4548">
          <cell r="B4548">
            <v>1004619</v>
          </cell>
          <cell r="C4548" t="str">
            <v>Registro Esfera 2" Rosc Alavanca F/F</v>
          </cell>
          <cell r="D4548" t="str">
            <v>UN</v>
          </cell>
          <cell r="E4548">
            <v>0</v>
          </cell>
          <cell r="F4548">
            <v>0</v>
          </cell>
        </row>
        <row r="4549">
          <cell r="B4549">
            <v>1004620</v>
          </cell>
          <cell r="C4549" t="str">
            <v>Registro Esfera 3" Rosc Alavanca F/F</v>
          </cell>
          <cell r="D4549" t="str">
            <v>UN</v>
          </cell>
          <cell r="E4549">
            <v>0</v>
          </cell>
          <cell r="F4549">
            <v>0</v>
          </cell>
        </row>
        <row r="4550">
          <cell r="B4550">
            <v>1004621</v>
          </cell>
          <cell r="C4550" t="str">
            <v>Registro Esfera 3/4" Rosc Alavanca F/F</v>
          </cell>
          <cell r="D4550" t="str">
            <v>UN</v>
          </cell>
          <cell r="E4550">
            <v>0</v>
          </cell>
          <cell r="F4550">
            <v>0</v>
          </cell>
        </row>
        <row r="4551">
          <cell r="B4551">
            <v>1004622</v>
          </cell>
          <cell r="C4551" t="str">
            <v>Registro Esfera 4" Rosc Alavanca F/F</v>
          </cell>
          <cell r="D4551" t="str">
            <v>UN</v>
          </cell>
          <cell r="E4551">
            <v>0</v>
          </cell>
          <cell r="F4551">
            <v>0</v>
          </cell>
        </row>
        <row r="4552">
          <cell r="B4552">
            <v>1004623</v>
          </cell>
          <cell r="C4552" t="str">
            <v>Registro Esfera Vs Pvc Rosc 1.1/2'</v>
          </cell>
          <cell r="D4552" t="str">
            <v>UN</v>
          </cell>
          <cell r="E4552">
            <v>0</v>
          </cell>
          <cell r="F4552">
            <v>0</v>
          </cell>
        </row>
        <row r="4553">
          <cell r="B4553">
            <v>1004624</v>
          </cell>
          <cell r="C4553" t="str">
            <v>Registro Esfera Vs Pvc Rosc 1.1/4'</v>
          </cell>
          <cell r="D4553" t="str">
            <v>UN</v>
          </cell>
          <cell r="E4553">
            <v>0</v>
          </cell>
          <cell r="F4553">
            <v>0</v>
          </cell>
        </row>
        <row r="4554">
          <cell r="B4554">
            <v>1004625</v>
          </cell>
          <cell r="C4554" t="str">
            <v>Registro Esfera Vs Pvc Rosc 1'</v>
          </cell>
          <cell r="D4554" t="str">
            <v>UN</v>
          </cell>
          <cell r="E4554">
            <v>0</v>
          </cell>
          <cell r="F4554">
            <v>0</v>
          </cell>
        </row>
        <row r="4555">
          <cell r="B4555">
            <v>1004626</v>
          </cell>
          <cell r="C4555" t="str">
            <v>Registro Esfera Vs Pvc Rosc 1/2'</v>
          </cell>
          <cell r="D4555" t="str">
            <v>UN</v>
          </cell>
          <cell r="E4555">
            <v>0</v>
          </cell>
          <cell r="F4555">
            <v>0</v>
          </cell>
        </row>
        <row r="4556">
          <cell r="B4556">
            <v>1004627</v>
          </cell>
          <cell r="C4556" t="str">
            <v>Registro Esfera Vs Pvc Rosc 2'</v>
          </cell>
          <cell r="D4556" t="str">
            <v>UN</v>
          </cell>
          <cell r="E4556">
            <v>0</v>
          </cell>
          <cell r="F4556">
            <v>0</v>
          </cell>
        </row>
        <row r="4557">
          <cell r="B4557">
            <v>1004628</v>
          </cell>
          <cell r="C4557" t="str">
            <v>Registro Esfera Pvc 20Mm Soldável</v>
          </cell>
          <cell r="D4557" t="str">
            <v>UN</v>
          </cell>
          <cell r="E4557">
            <v>0</v>
          </cell>
          <cell r="F4557">
            <v>0</v>
          </cell>
        </row>
        <row r="4558">
          <cell r="B4558">
            <v>1004629</v>
          </cell>
          <cell r="C4558" t="str">
            <v>Registro Esfera Pvc 25Mm Soldável</v>
          </cell>
          <cell r="D4558" t="str">
            <v>UN</v>
          </cell>
          <cell r="E4558">
            <v>0</v>
          </cell>
          <cell r="F4558">
            <v>0</v>
          </cell>
        </row>
        <row r="4559">
          <cell r="B4559">
            <v>1004630</v>
          </cell>
          <cell r="C4559" t="str">
            <v>Registro Esfera Vs Pvc Rosc 3/4'</v>
          </cell>
          <cell r="D4559" t="str">
            <v>UN</v>
          </cell>
          <cell r="E4559">
            <v>0</v>
          </cell>
          <cell r="F4559">
            <v>0</v>
          </cell>
        </row>
        <row r="4560">
          <cell r="B4560">
            <v>1004631</v>
          </cell>
          <cell r="C4560" t="str">
            <v>Registro Esfera Pvc 32Mm Soldável</v>
          </cell>
          <cell r="D4560" t="str">
            <v>UN</v>
          </cell>
          <cell r="E4560">
            <v>0</v>
          </cell>
          <cell r="F4560">
            <v>0</v>
          </cell>
        </row>
        <row r="4561">
          <cell r="B4561">
            <v>1004632</v>
          </cell>
          <cell r="C4561" t="str">
            <v>Registro Esfera Pvc 40Mm Soldável</v>
          </cell>
          <cell r="D4561" t="str">
            <v>UN</v>
          </cell>
          <cell r="E4561">
            <v>0</v>
          </cell>
          <cell r="F4561">
            <v>0</v>
          </cell>
        </row>
        <row r="4562">
          <cell r="B4562">
            <v>1004633</v>
          </cell>
          <cell r="C4562" t="str">
            <v>Registro Esfera Pvc 50Mm Soldável</v>
          </cell>
          <cell r="D4562" t="str">
            <v>UN</v>
          </cell>
          <cell r="E4562">
            <v>0</v>
          </cell>
          <cell r="F4562">
            <v>0</v>
          </cell>
        </row>
        <row r="4563">
          <cell r="B4563">
            <v>1004634</v>
          </cell>
          <cell r="C4563" t="str">
            <v>Registro Esfera Pvc 60Mm Soldável</v>
          </cell>
          <cell r="D4563" t="str">
            <v>UN</v>
          </cell>
          <cell r="E4563">
            <v>0</v>
          </cell>
          <cell r="F4563">
            <v>0</v>
          </cell>
        </row>
        <row r="4564">
          <cell r="B4564">
            <v>1004635</v>
          </cell>
          <cell r="C4564" t="str">
            <v>Registro Gav.1 1/2Polabnt-10011500-Docol</v>
          </cell>
          <cell r="D4564" t="str">
            <v>UN</v>
          </cell>
          <cell r="E4564">
            <v>0</v>
          </cell>
          <cell r="F4564">
            <v>0</v>
          </cell>
        </row>
        <row r="4565">
          <cell r="B4565">
            <v>1004636</v>
          </cell>
          <cell r="C4565" t="str">
            <v>Registro Gav.1 1/2Poleuro-10021500-Docol</v>
          </cell>
          <cell r="D4565" t="str">
            <v>UN</v>
          </cell>
          <cell r="E4565">
            <v>0</v>
          </cell>
          <cell r="F4565">
            <v>0</v>
          </cell>
        </row>
        <row r="4566">
          <cell r="B4566">
            <v>1004637</v>
          </cell>
          <cell r="C4566" t="str">
            <v>Registro Gav.1 1/4Polabnt-10011300-Docol</v>
          </cell>
          <cell r="D4566" t="str">
            <v>UN</v>
          </cell>
          <cell r="E4566">
            <v>0</v>
          </cell>
          <cell r="F4566">
            <v>0</v>
          </cell>
        </row>
        <row r="4567">
          <cell r="B4567">
            <v>1004638</v>
          </cell>
          <cell r="C4567" t="str">
            <v>Registro Gav.1 1/4Poleuro-10021300-Docol</v>
          </cell>
          <cell r="D4567" t="str">
            <v>UN</v>
          </cell>
          <cell r="E4567">
            <v>0</v>
          </cell>
          <cell r="F4567">
            <v>0</v>
          </cell>
        </row>
        <row r="4568">
          <cell r="B4568">
            <v>1004639</v>
          </cell>
          <cell r="C4568" t="str">
            <v>Registro Gav.1/2Pl Abnt-10010500-Docol</v>
          </cell>
          <cell r="D4568" t="str">
            <v>UN</v>
          </cell>
          <cell r="E4568">
            <v>0</v>
          </cell>
          <cell r="F4568">
            <v>0</v>
          </cell>
        </row>
        <row r="4569">
          <cell r="B4569">
            <v>1004640</v>
          </cell>
          <cell r="C4569" t="str">
            <v>Registro Gav.1Pol Abnt-10011000-Docol</v>
          </cell>
          <cell r="D4569" t="str">
            <v>UN</v>
          </cell>
          <cell r="E4569">
            <v>0</v>
          </cell>
          <cell r="F4569">
            <v>0</v>
          </cell>
        </row>
        <row r="4570">
          <cell r="B4570">
            <v>1004641</v>
          </cell>
          <cell r="C4570" t="str">
            <v>Registro Gav.1Pol Europa-10021000-Docol</v>
          </cell>
          <cell r="D4570" t="str">
            <v>UN</v>
          </cell>
          <cell r="E4570">
            <v>0</v>
          </cell>
          <cell r="F4570">
            <v>0</v>
          </cell>
        </row>
        <row r="4571">
          <cell r="B4571">
            <v>1004642</v>
          </cell>
          <cell r="C4571" t="str">
            <v>Registro Gav.2 1/2Pol Ind-10032500-Docol</v>
          </cell>
          <cell r="D4571" t="str">
            <v>UN</v>
          </cell>
          <cell r="E4571">
            <v>0</v>
          </cell>
          <cell r="F4571">
            <v>0</v>
          </cell>
        </row>
        <row r="4572">
          <cell r="B4572">
            <v>1004643</v>
          </cell>
          <cell r="C4572" t="str">
            <v>Registro Gav.2Pol Abnt-10012000-Docol</v>
          </cell>
          <cell r="D4572" t="str">
            <v>UN</v>
          </cell>
          <cell r="E4572">
            <v>0</v>
          </cell>
          <cell r="F4572">
            <v>0</v>
          </cell>
        </row>
        <row r="4573">
          <cell r="B4573">
            <v>1004644</v>
          </cell>
          <cell r="C4573" t="str">
            <v>Registro Gav.2Pol Euro-10022000-Docol</v>
          </cell>
          <cell r="D4573" t="str">
            <v>UN</v>
          </cell>
          <cell r="E4573">
            <v>0</v>
          </cell>
          <cell r="F4573">
            <v>0</v>
          </cell>
        </row>
        <row r="4574">
          <cell r="B4574">
            <v>1004645</v>
          </cell>
          <cell r="C4574" t="str">
            <v>Registro Gav.3/4Pol Abnt-10010600-Docol</v>
          </cell>
          <cell r="D4574" t="str">
            <v>UN</v>
          </cell>
          <cell r="E4574">
            <v>0</v>
          </cell>
          <cell r="F4574">
            <v>0</v>
          </cell>
        </row>
        <row r="4575">
          <cell r="B4575">
            <v>1004646</v>
          </cell>
          <cell r="C4575" t="str">
            <v>Registro Gav.3Pol Ind-10033000-Docol</v>
          </cell>
          <cell r="D4575" t="str">
            <v>UN</v>
          </cell>
          <cell r="E4575">
            <v>0</v>
          </cell>
          <cell r="F4575">
            <v>0</v>
          </cell>
        </row>
        <row r="4576">
          <cell r="B4576">
            <v>1004647</v>
          </cell>
          <cell r="C4576" t="str">
            <v>Registro Gav.4Pol Ind-10034000-Docol</v>
          </cell>
          <cell r="D4576" t="str">
            <v>UN</v>
          </cell>
          <cell r="E4576">
            <v>0</v>
          </cell>
          <cell r="F4576">
            <v>0</v>
          </cell>
        </row>
        <row r="4577">
          <cell r="B4577">
            <v>1004648</v>
          </cell>
          <cell r="C4577" t="str">
            <v>Registro Pres 1/2Pol Base-00219300-Docol</v>
          </cell>
          <cell r="D4577" t="str">
            <v>UN</v>
          </cell>
          <cell r="E4577">
            <v>0</v>
          </cell>
          <cell r="F4577">
            <v>0</v>
          </cell>
        </row>
        <row r="4578">
          <cell r="B4578">
            <v>1004649</v>
          </cell>
          <cell r="C4578" t="str">
            <v>Registro Pres 3/4Pol Base-00143700-Docol</v>
          </cell>
          <cell r="D4578" t="str">
            <v>UN</v>
          </cell>
          <cell r="E4578">
            <v>0</v>
          </cell>
          <cell r="F4578">
            <v>0</v>
          </cell>
        </row>
        <row r="4579">
          <cell r="B4579">
            <v>1004650</v>
          </cell>
          <cell r="C4579" t="str">
            <v>Registro Reg 1/2Pol Matic-00142206-Docol</v>
          </cell>
          <cell r="D4579" t="str">
            <v>UN</v>
          </cell>
          <cell r="E4579">
            <v>0</v>
          </cell>
          <cell r="F4579">
            <v>0</v>
          </cell>
        </row>
        <row r="4580">
          <cell r="B4580">
            <v>1004651</v>
          </cell>
          <cell r="C4580" t="str">
            <v>Registro Reg 1/2Pol Matic-13010006-Docol</v>
          </cell>
          <cell r="D4580" t="str">
            <v>UN</v>
          </cell>
          <cell r="E4580">
            <v>0</v>
          </cell>
          <cell r="F4580">
            <v>0</v>
          </cell>
        </row>
        <row r="4581">
          <cell r="B4581">
            <v>1004652</v>
          </cell>
          <cell r="C4581" t="str">
            <v>Registro Reg 1/2Pol Matic-13030023-Docol</v>
          </cell>
          <cell r="D4581" t="str">
            <v>UN</v>
          </cell>
          <cell r="E4581">
            <v>0</v>
          </cell>
          <cell r="F4581">
            <v>0</v>
          </cell>
        </row>
        <row r="4582">
          <cell r="B4582">
            <v>1004653</v>
          </cell>
          <cell r="C4582" t="str">
            <v>Regulador S-47 Lafarge</v>
          </cell>
          <cell r="D4582" t="str">
            <v>UN</v>
          </cell>
          <cell r="E4582">
            <v>0</v>
          </cell>
          <cell r="F4582">
            <v>0</v>
          </cell>
        </row>
        <row r="4583">
          <cell r="B4583">
            <v>1004654</v>
          </cell>
          <cell r="C4583" t="str">
            <v>Rev.Cerâm. Bg 30X30Cm Almondbm-Cecrisa</v>
          </cell>
          <cell r="D4583" t="str">
            <v>UN</v>
          </cell>
          <cell r="E4583">
            <v>0</v>
          </cell>
          <cell r="F4583">
            <v>0</v>
          </cell>
        </row>
        <row r="4584">
          <cell r="B4584">
            <v>1004655</v>
          </cell>
          <cell r="C4584" t="str">
            <v>Rev.Cerâm. Bg 8X30Cm Rp Almondbm-Cecrisa</v>
          </cell>
          <cell r="D4584" t="str">
            <v>UN</v>
          </cell>
          <cell r="E4584">
            <v>0</v>
          </cell>
          <cell r="F4584">
            <v>0</v>
          </cell>
        </row>
        <row r="4585">
          <cell r="B4585">
            <v>1004656</v>
          </cell>
          <cell r="C4585" t="str">
            <v>Rev.Cerâm. Br 30X30Cm Bolzano-Cecrisa</v>
          </cell>
          <cell r="D4585" t="str">
            <v>UN</v>
          </cell>
          <cell r="E4585">
            <v>0</v>
          </cell>
          <cell r="F4585">
            <v>0</v>
          </cell>
        </row>
        <row r="4586">
          <cell r="B4586">
            <v>1004657</v>
          </cell>
          <cell r="C4586" t="str">
            <v>Rev.Cerâm. Br 30X30Cm Hércules-Cecrisa</v>
          </cell>
          <cell r="D4586" t="str">
            <v>UN</v>
          </cell>
          <cell r="E4586">
            <v>0</v>
          </cell>
          <cell r="F4586">
            <v>0</v>
          </cell>
        </row>
        <row r="4587">
          <cell r="B4587">
            <v>1004658</v>
          </cell>
          <cell r="C4587" t="str">
            <v>Rev.Cerâm. Br 30X30Cm Loft Bold-Cecrisa</v>
          </cell>
          <cell r="D4587" t="str">
            <v>UN</v>
          </cell>
          <cell r="E4587">
            <v>0</v>
          </cell>
          <cell r="F4587">
            <v>0</v>
          </cell>
        </row>
        <row r="4588">
          <cell r="B4588">
            <v>1004659</v>
          </cell>
          <cell r="C4588" t="str">
            <v>Rev.Cerâm. Br 40X40Cm Hércules-Cecrisa</v>
          </cell>
          <cell r="D4588" t="str">
            <v>UN</v>
          </cell>
          <cell r="E4588">
            <v>0</v>
          </cell>
          <cell r="F4588">
            <v>0</v>
          </cell>
        </row>
        <row r="4589">
          <cell r="B4589">
            <v>1004660</v>
          </cell>
          <cell r="C4589" t="str">
            <v>Rev.Cerâm. Br 45X45Cm Pelle Bold-Cecrisa</v>
          </cell>
          <cell r="D4589" t="str">
            <v>UN</v>
          </cell>
          <cell r="E4589">
            <v>0</v>
          </cell>
          <cell r="F4589">
            <v>0</v>
          </cell>
        </row>
        <row r="4590">
          <cell r="B4590">
            <v>1004661</v>
          </cell>
          <cell r="C4590" t="str">
            <v>Rev.Cerâm. Br 45X45Cm Positano-Cecrisa</v>
          </cell>
          <cell r="D4590" t="str">
            <v>UN</v>
          </cell>
          <cell r="E4590">
            <v>0</v>
          </cell>
          <cell r="F4590">
            <v>0</v>
          </cell>
        </row>
        <row r="4591">
          <cell r="B4591">
            <v>1004662</v>
          </cell>
          <cell r="C4591" t="str">
            <v>Rev.Cerâm. Br 7X30Cm Rp Malibu-Cecrisa</v>
          </cell>
          <cell r="D4591" t="str">
            <v>UN</v>
          </cell>
          <cell r="E4591">
            <v>0</v>
          </cell>
          <cell r="F4591">
            <v>0</v>
          </cell>
        </row>
        <row r="4592">
          <cell r="B4592">
            <v>1004663</v>
          </cell>
          <cell r="C4592" t="str">
            <v>Rev.Cerâm. Br 8,5X45Cm Rp Malibu-Cecrisa</v>
          </cell>
          <cell r="D4592" t="str">
            <v>UN</v>
          </cell>
          <cell r="E4592">
            <v>0</v>
          </cell>
          <cell r="F4592">
            <v>0</v>
          </cell>
        </row>
        <row r="4593">
          <cell r="B4593">
            <v>1004664</v>
          </cell>
          <cell r="C4593" t="str">
            <v>Rev.Cerâm. Br 8X30Cm Rp Bolzano-Cecrisa</v>
          </cell>
          <cell r="D4593" t="str">
            <v>UN</v>
          </cell>
          <cell r="E4593">
            <v>0</v>
          </cell>
          <cell r="F4593">
            <v>0</v>
          </cell>
        </row>
        <row r="4594">
          <cell r="B4594">
            <v>1004665</v>
          </cell>
          <cell r="C4594" t="str">
            <v>Rev.Cerâm. Br 8X30Cm Rp Hercules-Cecrisa</v>
          </cell>
          <cell r="D4594" t="str">
            <v>UN</v>
          </cell>
          <cell r="E4594">
            <v>0</v>
          </cell>
          <cell r="F4594">
            <v>0</v>
          </cell>
        </row>
        <row r="4595">
          <cell r="B4595">
            <v>1004666</v>
          </cell>
          <cell r="C4595" t="str">
            <v>Rev.Cerâm. Br 8X43,7Cm Rp Loft-Cecrisa</v>
          </cell>
          <cell r="D4595" t="str">
            <v>UN</v>
          </cell>
          <cell r="E4595">
            <v>0</v>
          </cell>
          <cell r="F4595">
            <v>0</v>
          </cell>
        </row>
        <row r="4596">
          <cell r="B4596">
            <v>1004667</v>
          </cell>
          <cell r="C4596" t="str">
            <v>Rev.Cerâm.Ar 45X45Cm Travertinob-Cecrisa</v>
          </cell>
          <cell r="D4596" t="str">
            <v>UN</v>
          </cell>
          <cell r="E4596">
            <v>0</v>
          </cell>
          <cell r="F4596">
            <v>0</v>
          </cell>
        </row>
        <row r="4597">
          <cell r="B4597">
            <v>1004668</v>
          </cell>
          <cell r="C4597" t="str">
            <v>Rev.Cerâm.Bg 45X45Cm Medano Be-Cecrisa</v>
          </cell>
          <cell r="D4597" t="str">
            <v>UN</v>
          </cell>
          <cell r="E4597">
            <v>0</v>
          </cell>
          <cell r="F4597">
            <v>0</v>
          </cell>
        </row>
        <row r="4598">
          <cell r="B4598">
            <v>1004669</v>
          </cell>
          <cell r="C4598" t="str">
            <v>Rodape 1,3X20 Pencil Wh Matte Portinari</v>
          </cell>
          <cell r="D4598" t="str">
            <v>UN</v>
          </cell>
          <cell r="E4598">
            <v>0</v>
          </cell>
          <cell r="F4598">
            <v>0</v>
          </cell>
        </row>
        <row r="4599">
          <cell r="B4599">
            <v>1004670</v>
          </cell>
          <cell r="C4599" t="str">
            <v>Azulejo White Basic Lux 20X30 Cecrisa</v>
          </cell>
          <cell r="D4599" t="str">
            <v>UN</v>
          </cell>
          <cell r="E4599">
            <v>0</v>
          </cell>
          <cell r="F4599">
            <v>0</v>
          </cell>
        </row>
        <row r="4600">
          <cell r="B4600">
            <v>1004671</v>
          </cell>
          <cell r="C4600" t="str">
            <v>Rev.Cerâm.Br 25X40Cm Texturerisc-Cecrisa</v>
          </cell>
          <cell r="D4600" t="str">
            <v>UN</v>
          </cell>
          <cell r="E4600">
            <v>0</v>
          </cell>
          <cell r="F4600">
            <v>0</v>
          </cell>
        </row>
        <row r="4601">
          <cell r="B4601">
            <v>1004672</v>
          </cell>
          <cell r="C4601" t="str">
            <v>Rev.Cerâm.Br 25X40Cmite Basic M-Cecrisa</v>
          </cell>
          <cell r="D4601" t="str">
            <v>UN</v>
          </cell>
          <cell r="E4601">
            <v>0</v>
          </cell>
          <cell r="F4601">
            <v>0</v>
          </cell>
        </row>
        <row r="4602">
          <cell r="B4602">
            <v>1004673</v>
          </cell>
          <cell r="C4602" t="str">
            <v>Rev.Cerâm.Br 30X30Cm Malibu Bold-Cecrisa</v>
          </cell>
          <cell r="D4602" t="str">
            <v>UN</v>
          </cell>
          <cell r="E4602">
            <v>0</v>
          </cell>
          <cell r="F4602">
            <v>0</v>
          </cell>
        </row>
        <row r="4603">
          <cell r="B4603">
            <v>1004674</v>
          </cell>
          <cell r="C4603" t="str">
            <v>Rev.Cerâm.Br 30X30Cmite Basic M-Cecrisa</v>
          </cell>
          <cell r="D4603" t="str">
            <v>UN</v>
          </cell>
          <cell r="E4603">
            <v>0</v>
          </cell>
          <cell r="F4603">
            <v>0</v>
          </cell>
        </row>
        <row r="4604">
          <cell r="B4604">
            <v>1004675</v>
          </cell>
          <cell r="C4604" t="str">
            <v>Rev.Cerâm.Br 33X33Cm Terramurata-Cecrisa</v>
          </cell>
          <cell r="D4604" t="str">
            <v>UN</v>
          </cell>
          <cell r="E4604">
            <v>0</v>
          </cell>
          <cell r="F4604">
            <v>0</v>
          </cell>
        </row>
        <row r="4605">
          <cell r="B4605">
            <v>1004676</v>
          </cell>
          <cell r="C4605" t="str">
            <v>Rev.Cerâm.Br 33X33Cm Trav Venato-Cecrisa</v>
          </cell>
          <cell r="D4605" t="str">
            <v>UN</v>
          </cell>
          <cell r="E4605">
            <v>0</v>
          </cell>
          <cell r="F4605">
            <v>0</v>
          </cell>
        </row>
        <row r="4606">
          <cell r="B4606">
            <v>1004677</v>
          </cell>
          <cell r="C4606" t="str">
            <v>Rev.Cerâm.Br 40X40Cm Texturegrad-Cecrisa</v>
          </cell>
          <cell r="D4606" t="str">
            <v>UN</v>
          </cell>
          <cell r="E4606">
            <v>0</v>
          </cell>
          <cell r="F4606">
            <v>0</v>
          </cell>
        </row>
        <row r="4607">
          <cell r="B4607">
            <v>1004678</v>
          </cell>
          <cell r="C4607" t="str">
            <v>Rev.Cerâm.Br 40X40Cm Texturerisc-Cecrisa</v>
          </cell>
          <cell r="D4607" t="str">
            <v>UN</v>
          </cell>
          <cell r="E4607">
            <v>0</v>
          </cell>
          <cell r="F4607">
            <v>0</v>
          </cell>
        </row>
        <row r="4608">
          <cell r="B4608">
            <v>1004679</v>
          </cell>
          <cell r="C4608" t="str">
            <v>Rev.Cerâm.Br 40X40Cm Travsaturni-Cecrisa</v>
          </cell>
          <cell r="D4608" t="str">
            <v>UN</v>
          </cell>
          <cell r="E4608">
            <v>0</v>
          </cell>
          <cell r="F4608">
            <v>0</v>
          </cell>
        </row>
        <row r="4609">
          <cell r="B4609">
            <v>1004680</v>
          </cell>
          <cell r="C4609" t="str">
            <v>Rev.Cerâm.Br 40X40Cmite Basic M-Cecrisa</v>
          </cell>
          <cell r="D4609" t="str">
            <v>UN</v>
          </cell>
          <cell r="E4609">
            <v>0</v>
          </cell>
          <cell r="F4609">
            <v>0</v>
          </cell>
        </row>
        <row r="4610">
          <cell r="B4610">
            <v>1004681</v>
          </cell>
          <cell r="C4610" t="str">
            <v>Rev.Cerâm.Br 43,7X43,7Cm Loftlap-Cecrisa</v>
          </cell>
          <cell r="D4610" t="str">
            <v>UN</v>
          </cell>
          <cell r="E4610">
            <v>0</v>
          </cell>
          <cell r="F4610">
            <v>0</v>
          </cell>
        </row>
        <row r="4611">
          <cell r="B4611">
            <v>1004682</v>
          </cell>
          <cell r="C4611" t="str">
            <v>Rev.Cerâm.Br 44X44Cm Trav Venato-Cecrisa</v>
          </cell>
          <cell r="D4611" t="str">
            <v>UN</v>
          </cell>
          <cell r="E4611">
            <v>0</v>
          </cell>
          <cell r="F4611">
            <v>0</v>
          </cell>
        </row>
        <row r="4612">
          <cell r="B4612">
            <v>1004683</v>
          </cell>
          <cell r="C4612" t="str">
            <v>Rev.Cerâm.Br 45X45Cm Biancoactb-Cecrisa</v>
          </cell>
          <cell r="D4612" t="str">
            <v>UN</v>
          </cell>
          <cell r="E4612">
            <v>0</v>
          </cell>
          <cell r="F4612">
            <v>0</v>
          </cell>
        </row>
        <row r="4613">
          <cell r="B4613">
            <v>1004684</v>
          </cell>
          <cell r="C4613" t="str">
            <v>Rev.Cerâm.Br 45X45Cm Diamantenat-Cecrisa</v>
          </cell>
          <cell r="D4613" t="str">
            <v>UN</v>
          </cell>
          <cell r="E4613">
            <v>0</v>
          </cell>
          <cell r="F4613">
            <v>0</v>
          </cell>
        </row>
        <row r="4614">
          <cell r="B4614">
            <v>1004685</v>
          </cell>
          <cell r="C4614" t="str">
            <v>Rev.Cerâm.Br 45X45Cm Diamantepol-Cecrisa</v>
          </cell>
          <cell r="D4614" t="str">
            <v>UN</v>
          </cell>
          <cell r="E4614">
            <v>0</v>
          </cell>
          <cell r="F4614">
            <v>0</v>
          </cell>
        </row>
        <row r="4615">
          <cell r="B4615">
            <v>1004686</v>
          </cell>
          <cell r="C4615" t="str">
            <v>Rev.Cerâm.Br 45X45Cm Living Bold-Cecrisa</v>
          </cell>
          <cell r="D4615" t="str">
            <v>UN</v>
          </cell>
          <cell r="E4615">
            <v>0</v>
          </cell>
          <cell r="F4615">
            <v>0</v>
          </cell>
        </row>
        <row r="4616">
          <cell r="B4616">
            <v>1004687</v>
          </cell>
          <cell r="C4616" t="str">
            <v>Rev.Cerâm.Br 45X45Cm Malibu Bold-Cecrisa</v>
          </cell>
          <cell r="D4616" t="str">
            <v>UN</v>
          </cell>
          <cell r="E4616">
            <v>0</v>
          </cell>
          <cell r="F4616">
            <v>0</v>
          </cell>
        </row>
        <row r="4617">
          <cell r="B4617">
            <v>1004688</v>
          </cell>
          <cell r="C4617" t="str">
            <v>Rev.Cerâm.Br 45X45Cm Terramurata-Cecrisa</v>
          </cell>
          <cell r="D4617" t="str">
            <v>UN</v>
          </cell>
          <cell r="E4617">
            <v>0</v>
          </cell>
          <cell r="F4617">
            <v>0</v>
          </cell>
        </row>
        <row r="4618">
          <cell r="B4618">
            <v>1004689</v>
          </cell>
          <cell r="C4618" t="str">
            <v>Rev.Cerâm.Br 5X25Cm Texturetratt-Cecrisa</v>
          </cell>
          <cell r="D4618" t="str">
            <v>UN</v>
          </cell>
          <cell r="E4618">
            <v>0</v>
          </cell>
          <cell r="F4618">
            <v>0</v>
          </cell>
        </row>
        <row r="4619">
          <cell r="B4619">
            <v>1004690</v>
          </cell>
          <cell r="C4619" t="str">
            <v>Rev.Cerâm.Br 5X40Cm Textureludo-Cecrisa</v>
          </cell>
          <cell r="D4619" t="str">
            <v>UN</v>
          </cell>
          <cell r="E4619">
            <v>0</v>
          </cell>
          <cell r="F4619">
            <v>0</v>
          </cell>
        </row>
        <row r="4620">
          <cell r="B4620">
            <v>1004691</v>
          </cell>
          <cell r="C4620" t="str">
            <v>Rev.Cerâm.Br 7X30Cm Rploft Bold-Cecrisa</v>
          </cell>
          <cell r="D4620" t="str">
            <v>UN</v>
          </cell>
          <cell r="E4620">
            <v>0</v>
          </cell>
          <cell r="F4620">
            <v>0</v>
          </cell>
        </row>
        <row r="4621">
          <cell r="B4621">
            <v>1004692</v>
          </cell>
          <cell r="C4621" t="str">
            <v>Rev.Cerâm.Br 8,5X40Cm Rphercules-Cecrisa</v>
          </cell>
          <cell r="D4621" t="str">
            <v>UN</v>
          </cell>
          <cell r="E4621">
            <v>0</v>
          </cell>
          <cell r="F4621">
            <v>0</v>
          </cell>
        </row>
        <row r="4622">
          <cell r="B4622">
            <v>1004693</v>
          </cell>
          <cell r="C4622" t="str">
            <v>Rev.Cerâm.Br 8,5X40Cm Rpwhitepm-Cecrisa</v>
          </cell>
          <cell r="D4622" t="str">
            <v>UN</v>
          </cell>
          <cell r="E4622">
            <v>0</v>
          </cell>
          <cell r="F4622">
            <v>0</v>
          </cell>
        </row>
        <row r="4623">
          <cell r="B4623">
            <v>1004694</v>
          </cell>
          <cell r="C4623" t="str">
            <v>Rev.Cerâm.Br 8X30Cm Rpwhitebm-Cecrisa</v>
          </cell>
          <cell r="D4623" t="str">
            <v>UN</v>
          </cell>
          <cell r="E4623">
            <v>0</v>
          </cell>
          <cell r="F4623">
            <v>0</v>
          </cell>
        </row>
        <row r="4624">
          <cell r="B4624">
            <v>1004695</v>
          </cell>
          <cell r="C4624" t="str">
            <v>Rev.Cerâm.Br 8X45Cm Rppelle Bold-Cecrisa</v>
          </cell>
          <cell r="D4624" t="str">
            <v>UN</v>
          </cell>
          <cell r="E4624">
            <v>0</v>
          </cell>
          <cell r="F4624">
            <v>0</v>
          </cell>
        </row>
        <row r="4625">
          <cell r="B4625">
            <v>1004696</v>
          </cell>
          <cell r="C4625" t="str">
            <v>Rev.Cerâm.Br 9X45Cm Rpdiamantep-Cecrisa</v>
          </cell>
          <cell r="D4625" t="str">
            <v>UN</v>
          </cell>
          <cell r="E4625">
            <v>0</v>
          </cell>
          <cell r="F4625">
            <v>0</v>
          </cell>
        </row>
        <row r="4626">
          <cell r="B4626">
            <v>1004697</v>
          </cell>
          <cell r="C4626" t="str">
            <v>Rev.Cerâm.Ma 45X45Cm Fenicinhard-Cecrisa</v>
          </cell>
          <cell r="D4626" t="str">
            <v>UN</v>
          </cell>
          <cell r="E4626">
            <v>0</v>
          </cell>
          <cell r="F4626">
            <v>0</v>
          </cell>
        </row>
        <row r="4627">
          <cell r="B4627">
            <v>1004698</v>
          </cell>
          <cell r="C4627" t="str">
            <v>Rev.Cerâm.Ma 9X58Cm Jacaranda-Cecrisa</v>
          </cell>
          <cell r="D4627" t="str">
            <v>UN</v>
          </cell>
          <cell r="E4627">
            <v>0</v>
          </cell>
          <cell r="F4627">
            <v>0</v>
          </cell>
        </row>
        <row r="4628">
          <cell r="B4628">
            <v>1004699</v>
          </cell>
          <cell r="C4628" t="str">
            <v>Rev.Cerâm.Nt 43X43Cm Caribbelapn-Cecrisa</v>
          </cell>
          <cell r="D4628" t="str">
            <v>UN</v>
          </cell>
          <cell r="E4628">
            <v>0</v>
          </cell>
          <cell r="F4628">
            <v>0</v>
          </cell>
        </row>
        <row r="4629">
          <cell r="B4629">
            <v>1004700</v>
          </cell>
          <cell r="C4629" t="str">
            <v>Rev.Cerâm.Nt 45X45Cm Caribbean-Cecrisa</v>
          </cell>
          <cell r="D4629" t="str">
            <v>UN</v>
          </cell>
          <cell r="E4629">
            <v>0</v>
          </cell>
          <cell r="F4629">
            <v>0</v>
          </cell>
        </row>
        <row r="4630">
          <cell r="B4630">
            <v>1004701</v>
          </cell>
          <cell r="C4630" t="str">
            <v>Rev.Cerâm.Nt 8X45Cm Rpcaribbeannb-Cecris</v>
          </cell>
          <cell r="D4630" t="str">
            <v>UN</v>
          </cell>
          <cell r="E4630">
            <v>0</v>
          </cell>
          <cell r="F4630">
            <v>0</v>
          </cell>
        </row>
        <row r="4631">
          <cell r="B4631">
            <v>1004702</v>
          </cell>
          <cell r="C4631" t="str">
            <v>Saboneteira Ac/Cr Accord-80001661-Docol</v>
          </cell>
          <cell r="D4631" t="str">
            <v>UN</v>
          </cell>
          <cell r="E4631">
            <v>0</v>
          </cell>
          <cell r="F4631">
            <v>0</v>
          </cell>
        </row>
        <row r="4632">
          <cell r="B4632">
            <v>1004703</v>
          </cell>
          <cell r="C4632" t="str">
            <v>Saboneteira Bronze Accord-80001715-Docol</v>
          </cell>
          <cell r="D4632" t="str">
            <v>UN</v>
          </cell>
          <cell r="E4632">
            <v>0</v>
          </cell>
          <cell r="F4632">
            <v>0</v>
          </cell>
        </row>
        <row r="4633">
          <cell r="B4633">
            <v>1004704</v>
          </cell>
          <cell r="C4633" t="str">
            <v>Saboneteira Chamonix-00048706-Docol</v>
          </cell>
          <cell r="D4633" t="str">
            <v>UN</v>
          </cell>
          <cell r="E4633">
            <v>0</v>
          </cell>
          <cell r="F4633">
            <v>0</v>
          </cell>
        </row>
        <row r="4634">
          <cell r="B4634">
            <v>1004705</v>
          </cell>
          <cell r="C4634" t="str">
            <v>Saboneteira Cr Accord-80001606-Docol</v>
          </cell>
          <cell r="D4634" t="str">
            <v>UN</v>
          </cell>
          <cell r="E4634">
            <v>0</v>
          </cell>
          <cell r="F4634">
            <v>0</v>
          </cell>
        </row>
        <row r="4635">
          <cell r="B4635">
            <v>1004706</v>
          </cell>
          <cell r="C4635" t="str">
            <v>Saboneteira Cr Accord-80001706-Docol</v>
          </cell>
          <cell r="D4635" t="str">
            <v>UN</v>
          </cell>
          <cell r="E4635">
            <v>0</v>
          </cell>
          <cell r="F4635">
            <v>0</v>
          </cell>
        </row>
        <row r="4636">
          <cell r="B4636">
            <v>1004707</v>
          </cell>
          <cell r="C4636" t="str">
            <v>Saboneteira Cr/Do Accord-80001762-Docol</v>
          </cell>
          <cell r="D4636" t="str">
            <v>UN</v>
          </cell>
          <cell r="E4636">
            <v>0</v>
          </cell>
          <cell r="F4636">
            <v>0</v>
          </cell>
        </row>
        <row r="4637">
          <cell r="B4637">
            <v>1004708</v>
          </cell>
          <cell r="C4637" t="str">
            <v>Saboneteira Florale-00046861-Docol</v>
          </cell>
          <cell r="D4637" t="str">
            <v>UN</v>
          </cell>
          <cell r="E4637">
            <v>0</v>
          </cell>
          <cell r="F4637">
            <v>0</v>
          </cell>
        </row>
        <row r="4638">
          <cell r="B4638">
            <v>1004709</v>
          </cell>
          <cell r="C4638" t="str">
            <v>Saboneteira Fum/Do Accord-80001786-Docol</v>
          </cell>
          <cell r="D4638" t="str">
            <v>UN</v>
          </cell>
          <cell r="E4638">
            <v>0</v>
          </cell>
          <cell r="F4638">
            <v>0</v>
          </cell>
        </row>
        <row r="4639">
          <cell r="B4639">
            <v>1004710</v>
          </cell>
          <cell r="C4639" t="str">
            <v>Saboneteira Grand Antique-00063606-Docol</v>
          </cell>
          <cell r="D4639" t="str">
            <v>UN</v>
          </cell>
          <cell r="E4639">
            <v>0</v>
          </cell>
          <cell r="F4639">
            <v>0</v>
          </cell>
        </row>
        <row r="4640">
          <cell r="B4640">
            <v>1004711</v>
          </cell>
          <cell r="C4640" t="str">
            <v>Saboneteira Kromus-00046960-Docol</v>
          </cell>
          <cell r="D4640" t="str">
            <v>UN</v>
          </cell>
          <cell r="E4640">
            <v>0</v>
          </cell>
          <cell r="F4640">
            <v>0</v>
          </cell>
        </row>
        <row r="4641">
          <cell r="B4641">
            <v>1004712</v>
          </cell>
          <cell r="C4641" t="str">
            <v>Saboneteira Kromus-00046962-Docol</v>
          </cell>
          <cell r="D4641" t="str">
            <v>UN</v>
          </cell>
          <cell r="E4641">
            <v>0</v>
          </cell>
          <cell r="F4641">
            <v>0</v>
          </cell>
        </row>
        <row r="4642">
          <cell r="B4642">
            <v>1004713</v>
          </cell>
          <cell r="C4642" t="str">
            <v>Saboneteira Latão Cromado 07200106-Docol</v>
          </cell>
          <cell r="D4642" t="str">
            <v>UN</v>
          </cell>
          <cell r="E4642">
            <v>0</v>
          </cell>
          <cell r="F4642">
            <v>0</v>
          </cell>
        </row>
        <row r="4643">
          <cell r="B4643">
            <v>1004714</v>
          </cell>
          <cell r="C4643" t="str">
            <v>Saboneteira Latão Cromado 07200161-Docol</v>
          </cell>
          <cell r="D4643" t="str">
            <v>UN</v>
          </cell>
          <cell r="E4643">
            <v>0</v>
          </cell>
          <cell r="F4643">
            <v>0</v>
          </cell>
        </row>
        <row r="4644">
          <cell r="B4644">
            <v>1004715</v>
          </cell>
          <cell r="C4644" t="str">
            <v>Saboneteira Latão Dourado 00089762-Docol</v>
          </cell>
          <cell r="D4644" t="str">
            <v>UN</v>
          </cell>
          <cell r="E4644">
            <v>0</v>
          </cell>
          <cell r="F4644">
            <v>0</v>
          </cell>
        </row>
        <row r="4645">
          <cell r="B4645">
            <v>1004716</v>
          </cell>
          <cell r="C4645" t="str">
            <v>Saboneteira Latão Dourado 07200162-Docol</v>
          </cell>
          <cell r="D4645" t="str">
            <v>UN</v>
          </cell>
          <cell r="E4645">
            <v>0</v>
          </cell>
          <cell r="F4645">
            <v>0</v>
          </cell>
        </row>
        <row r="4646">
          <cell r="B4646">
            <v>1004717</v>
          </cell>
          <cell r="C4646" t="str">
            <v>Saboneteira Latão Geral-25200006-Docol</v>
          </cell>
          <cell r="D4646" t="str">
            <v>UN</v>
          </cell>
          <cell r="E4646">
            <v>0</v>
          </cell>
          <cell r="F4646">
            <v>0</v>
          </cell>
        </row>
        <row r="4647">
          <cell r="B4647">
            <v>1004718</v>
          </cell>
          <cell r="C4647" t="str">
            <v>Saboneteira Latão Geral-25200061-Docol</v>
          </cell>
          <cell r="D4647" t="str">
            <v>UN</v>
          </cell>
          <cell r="E4647">
            <v>0</v>
          </cell>
          <cell r="F4647">
            <v>0</v>
          </cell>
        </row>
        <row r="4648">
          <cell r="B4648">
            <v>1004719</v>
          </cell>
          <cell r="C4648" t="str">
            <v>Saboneteira Latão Geral-25200062-Docol</v>
          </cell>
          <cell r="D4648" t="str">
            <v>UN</v>
          </cell>
          <cell r="E4648">
            <v>0</v>
          </cell>
          <cell r="F4648">
            <v>0</v>
          </cell>
        </row>
        <row r="4649">
          <cell r="B4649">
            <v>1004720</v>
          </cell>
          <cell r="C4649" t="str">
            <v>Saboneteira Lumièr/Quyron-00089706-Docol</v>
          </cell>
          <cell r="D4649" t="str">
            <v>UN</v>
          </cell>
          <cell r="E4649">
            <v>0</v>
          </cell>
          <cell r="F4649">
            <v>0</v>
          </cell>
        </row>
        <row r="4650">
          <cell r="B4650">
            <v>1004721</v>
          </cell>
          <cell r="C4650" t="str">
            <v>Saboneteira Lumière-00089962-Docol</v>
          </cell>
          <cell r="D4650" t="str">
            <v>UN</v>
          </cell>
          <cell r="E4650">
            <v>0</v>
          </cell>
          <cell r="F4650">
            <v>0</v>
          </cell>
        </row>
        <row r="4651">
          <cell r="B4651">
            <v>1004722</v>
          </cell>
          <cell r="C4651" t="str">
            <v>Saboneteira Matinatta-00135783-Docol</v>
          </cell>
          <cell r="D4651" t="str">
            <v>UN</v>
          </cell>
          <cell r="E4651">
            <v>0</v>
          </cell>
          <cell r="F4651">
            <v>0</v>
          </cell>
        </row>
        <row r="4652">
          <cell r="B4652">
            <v>1004723</v>
          </cell>
          <cell r="C4652" t="str">
            <v>Saboneteira Normandie-00252910-Docol</v>
          </cell>
          <cell r="D4652" t="str">
            <v>UN</v>
          </cell>
          <cell r="E4652">
            <v>0</v>
          </cell>
          <cell r="F4652">
            <v>0</v>
          </cell>
        </row>
        <row r="4653">
          <cell r="B4653">
            <v>1004724</v>
          </cell>
          <cell r="C4653" t="str">
            <v>Saboneteira Polaris-00340306-Docol</v>
          </cell>
          <cell r="D4653" t="str">
            <v>UN</v>
          </cell>
          <cell r="E4653">
            <v>0</v>
          </cell>
          <cell r="F4653">
            <v>0</v>
          </cell>
        </row>
        <row r="4654">
          <cell r="B4654">
            <v>1004725</v>
          </cell>
          <cell r="C4654" t="str">
            <v>Saboneteira Quyron-00089710-Docol</v>
          </cell>
          <cell r="D4654" t="str">
            <v>UN</v>
          </cell>
          <cell r="E4654">
            <v>0</v>
          </cell>
          <cell r="F4654">
            <v>0</v>
          </cell>
        </row>
        <row r="4655">
          <cell r="B4655">
            <v>1004726</v>
          </cell>
          <cell r="C4655" t="str">
            <v>Saboneteira Quyron-00313906-Docol</v>
          </cell>
          <cell r="D4655" t="str">
            <v>UN</v>
          </cell>
          <cell r="E4655">
            <v>0</v>
          </cell>
          <cell r="F4655">
            <v>0</v>
          </cell>
        </row>
        <row r="4656">
          <cell r="B4656">
            <v>1004727</v>
          </cell>
          <cell r="C4656" t="str">
            <v>Saboneteira Quyron-00313910-Docol</v>
          </cell>
          <cell r="D4656" t="str">
            <v>UN</v>
          </cell>
          <cell r="E4656">
            <v>0</v>
          </cell>
          <cell r="F4656">
            <v>0</v>
          </cell>
        </row>
        <row r="4657">
          <cell r="B4657">
            <v>1004728</v>
          </cell>
          <cell r="C4657" t="str">
            <v>Saboneteira Single-00158606-Docol</v>
          </cell>
          <cell r="D4657" t="str">
            <v>UN</v>
          </cell>
          <cell r="E4657">
            <v>0</v>
          </cell>
          <cell r="F4657">
            <v>0</v>
          </cell>
        </row>
        <row r="4658">
          <cell r="B4658">
            <v>1004729</v>
          </cell>
          <cell r="C4658" t="str">
            <v>Saboneteira Sonatta-00047261-Docol</v>
          </cell>
          <cell r="D4658" t="str">
            <v>UN</v>
          </cell>
          <cell r="E4658">
            <v>0</v>
          </cell>
          <cell r="F4658">
            <v>0</v>
          </cell>
        </row>
        <row r="4659">
          <cell r="B4659">
            <v>1004730</v>
          </cell>
          <cell r="C4659" t="str">
            <v>Saboneteira Syrius-00175106-Docol</v>
          </cell>
          <cell r="D4659" t="str">
            <v>UN</v>
          </cell>
          <cell r="E4659">
            <v>0</v>
          </cell>
          <cell r="F4659">
            <v>0</v>
          </cell>
        </row>
        <row r="4660">
          <cell r="B4660">
            <v>1004731</v>
          </cell>
          <cell r="C4660" t="str">
            <v>Saboneteira Syrius-00175110-Docol</v>
          </cell>
          <cell r="D4660" t="str">
            <v>UN</v>
          </cell>
          <cell r="E4660">
            <v>0</v>
          </cell>
          <cell r="F4660">
            <v>0</v>
          </cell>
        </row>
        <row r="4661">
          <cell r="B4661">
            <v>1004732</v>
          </cell>
          <cell r="C4661" t="str">
            <v>Saboneteirapolaris-00340310-Docol</v>
          </cell>
          <cell r="D4661" t="str">
            <v>UN</v>
          </cell>
          <cell r="E4661">
            <v>0</v>
          </cell>
          <cell r="F4661">
            <v>0</v>
          </cell>
        </row>
        <row r="4662">
          <cell r="B4662">
            <v>1004733</v>
          </cell>
          <cell r="C4662" t="str">
            <v>Selante Silic P/Ved Emendas Incolor 300G</v>
          </cell>
          <cell r="D4662" t="str">
            <v>UN</v>
          </cell>
          <cell r="E4662">
            <v>0</v>
          </cell>
          <cell r="F4662">
            <v>0</v>
          </cell>
        </row>
        <row r="4663">
          <cell r="B4663">
            <v>1004734</v>
          </cell>
          <cell r="C4663" t="str">
            <v>Selante Silic P/Ved Emendas Incolor 50G</v>
          </cell>
          <cell r="D4663" t="str">
            <v>UN</v>
          </cell>
          <cell r="E4663">
            <v>0</v>
          </cell>
          <cell r="F4663">
            <v>0</v>
          </cell>
        </row>
        <row r="4664">
          <cell r="B4664">
            <v>1004735</v>
          </cell>
          <cell r="C4664" t="str">
            <v>Sifão Copo 1,1 1/4,1 1/2"Xdn40/50 Plást</v>
          </cell>
          <cell r="D4664" t="str">
            <v>UN</v>
          </cell>
          <cell r="E4664">
            <v>0</v>
          </cell>
          <cell r="F4664">
            <v>0</v>
          </cell>
        </row>
        <row r="4665">
          <cell r="B4665">
            <v>1004736</v>
          </cell>
          <cell r="C4665" t="str">
            <v>Sifão Copo P/Pia Amer 1 1/2X1 1/2" Plást</v>
          </cell>
          <cell r="D4665" t="str">
            <v>UN</v>
          </cell>
          <cell r="E4665">
            <v>0</v>
          </cell>
          <cell r="F4665">
            <v>0</v>
          </cell>
        </row>
        <row r="4666">
          <cell r="B4666">
            <v>1004737</v>
          </cell>
          <cell r="C4666" t="str">
            <v>Sifão Copo P/Pia Amer 1 1/2X2" Plást</v>
          </cell>
          <cell r="D4666" t="str">
            <v>UN</v>
          </cell>
          <cell r="E4666">
            <v>0</v>
          </cell>
          <cell r="F4666">
            <v>0</v>
          </cell>
        </row>
        <row r="4667">
          <cell r="B4667">
            <v>1004738</v>
          </cell>
          <cell r="C4667" t="str">
            <v>Sifão Copo P/Pia/Lav 1X1" Plást Roscável</v>
          </cell>
          <cell r="D4667" t="str">
            <v>UN</v>
          </cell>
          <cell r="E4667">
            <v>0</v>
          </cell>
          <cell r="F4667">
            <v>0</v>
          </cell>
        </row>
        <row r="4668">
          <cell r="B4668">
            <v>1004739</v>
          </cell>
          <cell r="C4668" t="str">
            <v>Sifão Copo P/Pia/Lav 1X2" Plást</v>
          </cell>
          <cell r="D4668" t="str">
            <v>UN</v>
          </cell>
          <cell r="E4668">
            <v>0</v>
          </cell>
          <cell r="F4668">
            <v>0</v>
          </cell>
        </row>
        <row r="4669">
          <cell r="B4669">
            <v>1004740</v>
          </cell>
          <cell r="C4669" t="str">
            <v>Sifão Copo P/Pia/Lava 1X1 1/2" Plást</v>
          </cell>
          <cell r="D4669" t="str">
            <v>UN</v>
          </cell>
          <cell r="E4669">
            <v>0</v>
          </cell>
          <cell r="F4669">
            <v>0</v>
          </cell>
        </row>
        <row r="4670">
          <cell r="B4670">
            <v>1004741</v>
          </cell>
          <cell r="C4670" t="str">
            <v>Sifão Copo P/Tanq 1 1/4X1 1/2" Plást</v>
          </cell>
          <cell r="D4670" t="str">
            <v>UN</v>
          </cell>
          <cell r="E4670">
            <v>0</v>
          </cell>
          <cell r="F4670">
            <v>0</v>
          </cell>
        </row>
        <row r="4671">
          <cell r="B4671">
            <v>1004742</v>
          </cell>
          <cell r="C4671" t="str">
            <v>Sifão Copo P/Tanq 1 1/4X2" Plást</v>
          </cell>
          <cell r="D4671" t="str">
            <v>UN</v>
          </cell>
          <cell r="E4671">
            <v>0</v>
          </cell>
          <cell r="F4671">
            <v>0</v>
          </cell>
        </row>
        <row r="4672">
          <cell r="B4672">
            <v>1004743</v>
          </cell>
          <cell r="C4672" t="str">
            <v>Sifão Copo Univ Pvc 40/50Mm Br Blister</v>
          </cell>
          <cell r="D4672" t="str">
            <v>UN</v>
          </cell>
          <cell r="E4672">
            <v>0</v>
          </cell>
          <cell r="F4672">
            <v>0</v>
          </cell>
        </row>
        <row r="4673">
          <cell r="B4673">
            <v>1004744</v>
          </cell>
          <cell r="C4673" t="str">
            <v>Sifão Mictório 2 1/4X2" (Dn 50)</v>
          </cell>
          <cell r="D4673" t="str">
            <v>UN</v>
          </cell>
          <cell r="E4673">
            <v>0</v>
          </cell>
          <cell r="F4673">
            <v>0</v>
          </cell>
        </row>
        <row r="4674">
          <cell r="B4674">
            <v>1004745</v>
          </cell>
          <cell r="C4674" t="str">
            <v>Sifão Opo Univ Pvc 40/50Mm Br Cart Plást</v>
          </cell>
          <cell r="D4674" t="str">
            <v>UN</v>
          </cell>
          <cell r="E4674">
            <v>0</v>
          </cell>
          <cell r="F4674">
            <v>0</v>
          </cell>
        </row>
        <row r="4675">
          <cell r="B4675">
            <v>1004746</v>
          </cell>
          <cell r="C4675" t="str">
            <v>Sifão Pia 1 1/2X1 1/2" (Dn 40)</v>
          </cell>
          <cell r="D4675" t="str">
            <v>UN</v>
          </cell>
          <cell r="E4675">
            <v>0</v>
          </cell>
          <cell r="F4675">
            <v>0</v>
          </cell>
        </row>
        <row r="4676">
          <cell r="B4676">
            <v>1004747</v>
          </cell>
          <cell r="C4676" t="str">
            <v>Sifão Pia 1 1/2X2" (Dn 50)</v>
          </cell>
          <cell r="D4676" t="str">
            <v>UN</v>
          </cell>
          <cell r="E4676">
            <v>0</v>
          </cell>
          <cell r="F4676">
            <v>0</v>
          </cell>
        </row>
        <row r="4677">
          <cell r="B4677">
            <v>1004748</v>
          </cell>
          <cell r="C4677" t="str">
            <v>Sifão Pia 3/4X1 1/2" (Dn 40)</v>
          </cell>
          <cell r="D4677" t="str">
            <v>UN</v>
          </cell>
          <cell r="E4677">
            <v>0</v>
          </cell>
          <cell r="F4677">
            <v>0</v>
          </cell>
        </row>
        <row r="4678">
          <cell r="B4678">
            <v>1004749</v>
          </cell>
          <cell r="C4678" t="str">
            <v>Sifão Plástico 2X2" (Dn 50)</v>
          </cell>
          <cell r="D4678" t="str">
            <v>UN</v>
          </cell>
          <cell r="E4678">
            <v>0</v>
          </cell>
          <cell r="F4678">
            <v>0</v>
          </cell>
        </row>
        <row r="4679">
          <cell r="B4679">
            <v>1004750</v>
          </cell>
          <cell r="C4679" t="str">
            <v>Sifão Tanque 1 1/4X1 1/2" (Dn 40)</v>
          </cell>
          <cell r="D4679" t="str">
            <v>UN</v>
          </cell>
          <cell r="E4679">
            <v>0</v>
          </cell>
          <cell r="F4679">
            <v>0</v>
          </cell>
        </row>
        <row r="4680">
          <cell r="B4680">
            <v>1004751</v>
          </cell>
          <cell r="C4680" t="str">
            <v>Sifão Tanque 1 1/4X2" (Dn 50)</v>
          </cell>
          <cell r="D4680" t="str">
            <v>UN</v>
          </cell>
          <cell r="E4680">
            <v>0</v>
          </cell>
          <cell r="F4680">
            <v>0</v>
          </cell>
        </row>
        <row r="4681">
          <cell r="B4681">
            <v>1004752</v>
          </cell>
          <cell r="C4681" t="str">
            <v>Solucao Preparadora P/Pvc Frasco 1L</v>
          </cell>
          <cell r="D4681" t="str">
            <v>UN</v>
          </cell>
          <cell r="E4681">
            <v>0</v>
          </cell>
          <cell r="F4681">
            <v>0</v>
          </cell>
        </row>
        <row r="4682">
          <cell r="B4682">
            <v>1004753</v>
          </cell>
          <cell r="C4682" t="str">
            <v>Solucao Preparadora P/Pvc Frasco 200Cc</v>
          </cell>
          <cell r="D4682" t="str">
            <v>UN</v>
          </cell>
          <cell r="E4682">
            <v>0</v>
          </cell>
          <cell r="F4682">
            <v>0</v>
          </cell>
        </row>
        <row r="4683">
          <cell r="B4683">
            <v>1004754</v>
          </cell>
          <cell r="C4683" t="str">
            <v>Solucao Preparadora Pvc Frasco 1L</v>
          </cell>
          <cell r="D4683" t="str">
            <v>UN</v>
          </cell>
          <cell r="E4683">
            <v>0</v>
          </cell>
          <cell r="F4683">
            <v>0</v>
          </cell>
        </row>
        <row r="4684">
          <cell r="B4684">
            <v>1004755</v>
          </cell>
          <cell r="C4684" t="str">
            <v>Suporte Pvc Aquapl B.Mr Bege Dn125</v>
          </cell>
          <cell r="D4684" t="str">
            <v>UN</v>
          </cell>
          <cell r="E4684">
            <v>0</v>
          </cell>
          <cell r="F4684">
            <v>0</v>
          </cell>
        </row>
        <row r="4685">
          <cell r="B4685">
            <v>1004756</v>
          </cell>
          <cell r="C4685" t="str">
            <v>Suporte Zinc Aquapluv-Beiral  Dn125</v>
          </cell>
          <cell r="D4685" t="str">
            <v>UN</v>
          </cell>
          <cell r="E4685">
            <v>0</v>
          </cell>
          <cell r="F4685">
            <v>0</v>
          </cell>
        </row>
        <row r="4686">
          <cell r="B4686">
            <v>1004757</v>
          </cell>
          <cell r="C4686" t="str">
            <v>Suporte P/Calha Pluvial Pvc 170Mm</v>
          </cell>
          <cell r="D4686" t="str">
            <v>UN</v>
          </cell>
          <cell r="E4686">
            <v>0</v>
          </cell>
          <cell r="F4686">
            <v>0</v>
          </cell>
        </row>
        <row r="4687">
          <cell r="B4687">
            <v>1004758</v>
          </cell>
          <cell r="C4687" t="str">
            <v>Suporte P/Monocom Chuv 00165700-Docol</v>
          </cell>
          <cell r="D4687" t="str">
            <v>UN</v>
          </cell>
          <cell r="E4687">
            <v>0</v>
          </cell>
          <cell r="F4687">
            <v>0</v>
          </cell>
        </row>
        <row r="4688">
          <cell r="B4688">
            <v>1004759</v>
          </cell>
          <cell r="C4688" t="str">
            <v>Suporte P/Monocom Chuv 00165800-Docol</v>
          </cell>
          <cell r="D4688" t="str">
            <v>UN</v>
          </cell>
          <cell r="E4688">
            <v>0</v>
          </cell>
          <cell r="F4688">
            <v>0</v>
          </cell>
        </row>
        <row r="4689">
          <cell r="B4689">
            <v>1004760</v>
          </cell>
          <cell r="C4689" t="str">
            <v>Suporte P/Monocom Chuv 00171800-Docol</v>
          </cell>
          <cell r="D4689" t="str">
            <v>UN</v>
          </cell>
          <cell r="E4689">
            <v>0</v>
          </cell>
          <cell r="F4689">
            <v>0</v>
          </cell>
        </row>
        <row r="4690">
          <cell r="B4690">
            <v>1004761</v>
          </cell>
          <cell r="C4690" t="str">
            <v>Suporte P/Monocom Chuv 00171900-Docol</v>
          </cell>
          <cell r="D4690" t="str">
            <v>UN</v>
          </cell>
          <cell r="E4690">
            <v>0</v>
          </cell>
          <cell r="F4690">
            <v>0</v>
          </cell>
        </row>
        <row r="4691">
          <cell r="B4691">
            <v>1004762</v>
          </cell>
          <cell r="C4691" t="str">
            <v>Tampa Cega Cx Sif Red Dn 250Mm Br 87</v>
          </cell>
          <cell r="D4691" t="str">
            <v>UN</v>
          </cell>
          <cell r="E4691">
            <v>0</v>
          </cell>
          <cell r="F4691">
            <v>0</v>
          </cell>
        </row>
        <row r="4692">
          <cell r="B4692">
            <v>1004763</v>
          </cell>
          <cell r="C4692" t="str">
            <v>Tampa Electro Pvc 1 E 1 1/4"</v>
          </cell>
          <cell r="D4692" t="str">
            <v>UN</v>
          </cell>
          <cell r="E4692">
            <v>0</v>
          </cell>
          <cell r="F4692">
            <v>0</v>
          </cell>
        </row>
        <row r="4693">
          <cell r="B4693">
            <v>1004764</v>
          </cell>
          <cell r="C4693" t="str">
            <v>Tampa Electro Pvc 1 E 1 1/4" 1 Rj</v>
          </cell>
          <cell r="D4693" t="str">
            <v>UN</v>
          </cell>
          <cell r="E4693">
            <v>0</v>
          </cell>
          <cell r="F4693">
            <v>0</v>
          </cell>
        </row>
        <row r="4694">
          <cell r="B4694">
            <v>1004765</v>
          </cell>
          <cell r="C4694" t="str">
            <v>Tampa Electro Pvc 1 E 1 1/4" 1 Tec</v>
          </cell>
          <cell r="D4694" t="str">
            <v>UN</v>
          </cell>
          <cell r="E4694">
            <v>0</v>
          </cell>
          <cell r="F4694">
            <v>0</v>
          </cell>
        </row>
        <row r="4695">
          <cell r="B4695">
            <v>1004766</v>
          </cell>
          <cell r="C4695" t="str">
            <v>Tampa Electro Pvc 1 E 1 1/4" 2 Rj</v>
          </cell>
          <cell r="D4695" t="str">
            <v>UN</v>
          </cell>
          <cell r="E4695">
            <v>0</v>
          </cell>
          <cell r="F4695">
            <v>0</v>
          </cell>
        </row>
        <row r="4696">
          <cell r="B4696">
            <v>1004767</v>
          </cell>
          <cell r="C4696" t="str">
            <v>Tampa Electro Pvc 1 E 1 1/4" 2 Tec</v>
          </cell>
          <cell r="D4696" t="str">
            <v>UN</v>
          </cell>
          <cell r="E4696">
            <v>0</v>
          </cell>
          <cell r="F4696">
            <v>0</v>
          </cell>
        </row>
        <row r="4697">
          <cell r="B4697">
            <v>1004768</v>
          </cell>
          <cell r="C4697" t="str">
            <v>Tampa Electro Pvc 1 E 1 1/4" 2 Tec Separ</v>
          </cell>
          <cell r="D4697" t="str">
            <v>UN</v>
          </cell>
          <cell r="E4697">
            <v>0</v>
          </cell>
          <cell r="F4697">
            <v>0</v>
          </cell>
        </row>
        <row r="4698">
          <cell r="B4698">
            <v>1004769</v>
          </cell>
          <cell r="C4698" t="str">
            <v>Tampa Electro Pvc 1 E 1 1/4" 3 Tec</v>
          </cell>
          <cell r="D4698" t="str">
            <v>UN</v>
          </cell>
          <cell r="E4698">
            <v>0</v>
          </cell>
          <cell r="F4698">
            <v>0</v>
          </cell>
        </row>
        <row r="4699">
          <cell r="B4699">
            <v>1004770</v>
          </cell>
          <cell r="C4699" t="str">
            <v>Tampa Electro Pvc 1/2 E 3/4"</v>
          </cell>
          <cell r="D4699" t="str">
            <v>UN</v>
          </cell>
          <cell r="E4699">
            <v>0</v>
          </cell>
          <cell r="F4699">
            <v>0</v>
          </cell>
        </row>
        <row r="4700">
          <cell r="B4700">
            <v>1004771</v>
          </cell>
          <cell r="C4700" t="str">
            <v>Tampa Electro Pvc 1/2 E 3/4" 1 Rj</v>
          </cell>
          <cell r="D4700" t="str">
            <v>UN</v>
          </cell>
          <cell r="E4700">
            <v>0</v>
          </cell>
          <cell r="F4700">
            <v>0</v>
          </cell>
        </row>
        <row r="4701">
          <cell r="B4701">
            <v>1004772</v>
          </cell>
          <cell r="C4701" t="str">
            <v>Tampa Electro Pvc 1/2 E 3/4" 1 Tec</v>
          </cell>
          <cell r="D4701" t="str">
            <v>UN</v>
          </cell>
          <cell r="E4701">
            <v>0</v>
          </cell>
          <cell r="F4701">
            <v>0</v>
          </cell>
        </row>
        <row r="4702">
          <cell r="B4702">
            <v>1004773</v>
          </cell>
          <cell r="C4702" t="str">
            <v>Tampa Electro Pvc 1/2 E 3/4" 2 Rj</v>
          </cell>
          <cell r="D4702" t="str">
            <v>UN</v>
          </cell>
          <cell r="E4702">
            <v>0</v>
          </cell>
          <cell r="F4702">
            <v>0</v>
          </cell>
        </row>
        <row r="4703">
          <cell r="B4703">
            <v>1004774</v>
          </cell>
          <cell r="C4703" t="str">
            <v>Tampa Electro Pvc 1/2 E 3/4" 2 Tec</v>
          </cell>
          <cell r="D4703" t="str">
            <v>UN</v>
          </cell>
          <cell r="E4703">
            <v>0</v>
          </cell>
          <cell r="F4703">
            <v>0</v>
          </cell>
        </row>
        <row r="4704">
          <cell r="B4704">
            <v>1004775</v>
          </cell>
          <cell r="C4704" t="str">
            <v>Tampa Electro Pvc 1/2 E 3/4" 2 Tec Separ</v>
          </cell>
          <cell r="D4704" t="str">
            <v>UN</v>
          </cell>
          <cell r="E4704">
            <v>0</v>
          </cell>
          <cell r="F4704">
            <v>0</v>
          </cell>
        </row>
        <row r="4705">
          <cell r="B4705">
            <v>1004776</v>
          </cell>
          <cell r="C4705" t="str">
            <v>Tampa Electro Pvc 1/2 E 3/4" 3 Tec</v>
          </cell>
          <cell r="D4705" t="str">
            <v>UN</v>
          </cell>
          <cell r="E4705">
            <v>0</v>
          </cell>
          <cell r="F4705">
            <v>0</v>
          </cell>
        </row>
        <row r="4706">
          <cell r="B4706">
            <v>1004777</v>
          </cell>
          <cell r="C4706" t="str">
            <v>Tampa P/Válvula De Pia E Lavatório Plást</v>
          </cell>
          <cell r="D4706" t="str">
            <v>UN</v>
          </cell>
          <cell r="E4706">
            <v>0</v>
          </cell>
          <cell r="F4706">
            <v>0</v>
          </cell>
        </row>
        <row r="4707">
          <cell r="B4707">
            <v>1004778</v>
          </cell>
          <cell r="C4707" t="str">
            <v>Tampa P/Válvula De Tanque Plást</v>
          </cell>
          <cell r="D4707" t="str">
            <v>UN</v>
          </cell>
          <cell r="E4707">
            <v>0</v>
          </cell>
          <cell r="F4707">
            <v>0</v>
          </cell>
        </row>
        <row r="4708">
          <cell r="B4708">
            <v>1004779</v>
          </cell>
          <cell r="C4708" t="str">
            <v>Tarugo P/Reparo Ppr 9Mm</v>
          </cell>
          <cell r="D4708" t="str">
            <v>UN</v>
          </cell>
          <cell r="E4708">
            <v>0</v>
          </cell>
          <cell r="F4708">
            <v>0</v>
          </cell>
        </row>
        <row r="4709">
          <cell r="B4709">
            <v>1004780</v>
          </cell>
          <cell r="C4709" t="str">
            <v>Te Pvc Agua Fria 1 1/2</v>
          </cell>
          <cell r="D4709" t="str">
            <v>UN</v>
          </cell>
          <cell r="E4709">
            <v>0</v>
          </cell>
          <cell r="F4709">
            <v>0</v>
          </cell>
        </row>
        <row r="4710">
          <cell r="B4710">
            <v>1004781</v>
          </cell>
          <cell r="C4710" t="str">
            <v>Te Pvc Agua Fria 1 1/4</v>
          </cell>
          <cell r="D4710" t="str">
            <v>UN</v>
          </cell>
          <cell r="E4710">
            <v>0</v>
          </cell>
          <cell r="F4710">
            <v>0</v>
          </cell>
        </row>
        <row r="4711">
          <cell r="B4711">
            <v>1004782</v>
          </cell>
          <cell r="C4711" t="str">
            <v>Te Pvc Agua Fria 1</v>
          </cell>
          <cell r="D4711" t="str">
            <v>UN</v>
          </cell>
          <cell r="E4711">
            <v>0</v>
          </cell>
          <cell r="F4711">
            <v>0</v>
          </cell>
        </row>
        <row r="4712">
          <cell r="B4712">
            <v>1004783</v>
          </cell>
          <cell r="C4712" t="str">
            <v>Te Pvc Agua Fria 1/2</v>
          </cell>
          <cell r="D4712" t="str">
            <v>UN</v>
          </cell>
          <cell r="E4712">
            <v>0</v>
          </cell>
          <cell r="F4712">
            <v>0</v>
          </cell>
        </row>
        <row r="4713">
          <cell r="B4713">
            <v>1004784</v>
          </cell>
          <cell r="C4713" t="str">
            <v>Te Pvc Agua Fria 110Mm</v>
          </cell>
          <cell r="D4713" t="str">
            <v>UN</v>
          </cell>
          <cell r="E4713">
            <v>0</v>
          </cell>
          <cell r="F4713">
            <v>0</v>
          </cell>
        </row>
        <row r="4714">
          <cell r="B4714">
            <v>1004785</v>
          </cell>
          <cell r="C4714" t="str">
            <v>Te Pvc Agua Fria 2</v>
          </cell>
          <cell r="D4714" t="str">
            <v>UN</v>
          </cell>
          <cell r="E4714">
            <v>0</v>
          </cell>
          <cell r="F4714">
            <v>0</v>
          </cell>
        </row>
        <row r="4715">
          <cell r="B4715">
            <v>1004786</v>
          </cell>
          <cell r="C4715" t="str">
            <v>Te 90 Pvc Marrom 20Mm</v>
          </cell>
          <cell r="D4715" t="str">
            <v>UN</v>
          </cell>
          <cell r="E4715">
            <v>0</v>
          </cell>
          <cell r="F4715">
            <v>0</v>
          </cell>
        </row>
        <row r="4716">
          <cell r="B4716">
            <v>1004787</v>
          </cell>
          <cell r="C4716" t="str">
            <v>Te 90 Pvc Marrom Mista 20Mmx1/2'</v>
          </cell>
          <cell r="D4716" t="str">
            <v>UN</v>
          </cell>
          <cell r="E4716">
            <v>0</v>
          </cell>
          <cell r="F4716">
            <v>0</v>
          </cell>
        </row>
        <row r="4717">
          <cell r="B4717">
            <v>1004788</v>
          </cell>
          <cell r="C4717" t="str">
            <v>Te 90 Pvc Marrom Bucha Latao 20Mmx1/2'</v>
          </cell>
          <cell r="D4717" t="str">
            <v>UN</v>
          </cell>
          <cell r="E4717">
            <v>0</v>
          </cell>
          <cell r="F4717">
            <v>0</v>
          </cell>
        </row>
        <row r="4718">
          <cell r="B4718">
            <v>1004789</v>
          </cell>
          <cell r="C4718" t="str">
            <v>Te Pvc Agua Fria 25Mm</v>
          </cell>
          <cell r="D4718" t="str">
            <v>UN</v>
          </cell>
          <cell r="E4718">
            <v>0</v>
          </cell>
          <cell r="F4718">
            <v>0</v>
          </cell>
        </row>
        <row r="4719">
          <cell r="B4719">
            <v>1004790</v>
          </cell>
          <cell r="C4719" t="str">
            <v>Te Red 90 Pvc Marrom Mista 25Mmx1/2'</v>
          </cell>
          <cell r="D4719" t="str">
            <v>UN</v>
          </cell>
          <cell r="E4719">
            <v>0</v>
          </cell>
          <cell r="F4719">
            <v>0</v>
          </cell>
        </row>
        <row r="4720">
          <cell r="B4720">
            <v>1004791</v>
          </cell>
          <cell r="C4720" t="str">
            <v>Te Red 90 Pvc Marrom Bch Latao 25Mmx1/2'</v>
          </cell>
          <cell r="D4720" t="str">
            <v>UN</v>
          </cell>
          <cell r="E4720">
            <v>0</v>
          </cell>
          <cell r="F4720">
            <v>0</v>
          </cell>
        </row>
        <row r="4721">
          <cell r="B4721">
            <v>1004792</v>
          </cell>
          <cell r="C4721" t="str">
            <v>Te 90 Pvc Marrom  Mista 25Mmx3/4'</v>
          </cell>
          <cell r="D4721" t="str">
            <v>UN</v>
          </cell>
          <cell r="E4721">
            <v>0</v>
          </cell>
          <cell r="F4721">
            <v>0</v>
          </cell>
        </row>
        <row r="4722">
          <cell r="B4722">
            <v>1004793</v>
          </cell>
          <cell r="C4722" t="str">
            <v>Te 90 Pvc Marrom  Bucha Latao 25Mmx3/4'</v>
          </cell>
          <cell r="D4722" t="str">
            <v>UN</v>
          </cell>
          <cell r="E4722">
            <v>0</v>
          </cell>
          <cell r="F4722">
            <v>0</v>
          </cell>
        </row>
        <row r="4723">
          <cell r="B4723">
            <v>1004794</v>
          </cell>
          <cell r="C4723" t="str">
            <v>Te Pvc Agua Fria 3/4</v>
          </cell>
          <cell r="D4723" t="str">
            <v>UN</v>
          </cell>
          <cell r="E4723">
            <v>0</v>
          </cell>
          <cell r="F4723">
            <v>0</v>
          </cell>
        </row>
        <row r="4724">
          <cell r="B4724">
            <v>1004795</v>
          </cell>
          <cell r="C4724" t="str">
            <v>Tê Água Pvc 32Mm</v>
          </cell>
          <cell r="D4724" t="str">
            <v>UN</v>
          </cell>
          <cell r="E4724">
            <v>0</v>
          </cell>
          <cell r="F4724">
            <v>0</v>
          </cell>
        </row>
        <row r="4725">
          <cell r="B4725">
            <v>1004796</v>
          </cell>
          <cell r="C4725" t="str">
            <v>Te Reducao 90 Pvc Marrom  32X25Mm</v>
          </cell>
          <cell r="D4725" t="str">
            <v>UN</v>
          </cell>
          <cell r="E4725">
            <v>0</v>
          </cell>
          <cell r="F4725">
            <v>0</v>
          </cell>
        </row>
        <row r="4726">
          <cell r="B4726">
            <v>1004797</v>
          </cell>
          <cell r="C4726" t="str">
            <v>Te Pvc Agua Fria 50Mm</v>
          </cell>
          <cell r="D4726" t="str">
            <v>UN</v>
          </cell>
          <cell r="E4726">
            <v>0</v>
          </cell>
          <cell r="F4726">
            <v>0</v>
          </cell>
        </row>
        <row r="4727">
          <cell r="B4727">
            <v>1004798</v>
          </cell>
          <cell r="C4727" t="str">
            <v>Te Pvc Agua Fria 60Mm</v>
          </cell>
          <cell r="D4727" t="str">
            <v>UN</v>
          </cell>
          <cell r="E4727">
            <v>0</v>
          </cell>
          <cell r="F4727">
            <v>0</v>
          </cell>
        </row>
        <row r="4728">
          <cell r="B4728">
            <v>1004799</v>
          </cell>
          <cell r="C4728" t="str">
            <v>Te Pvc Agua Fria 75Mm</v>
          </cell>
          <cell r="D4728" t="str">
            <v>UN</v>
          </cell>
          <cell r="E4728">
            <v>0</v>
          </cell>
          <cell r="F4728">
            <v>0</v>
          </cell>
        </row>
        <row r="4729">
          <cell r="B4729">
            <v>1004800</v>
          </cell>
          <cell r="C4729" t="str">
            <v>Te Pvc Agua Fria 85Mm</v>
          </cell>
          <cell r="D4729" t="str">
            <v>UN</v>
          </cell>
          <cell r="E4729">
            <v>0</v>
          </cell>
          <cell r="F4729">
            <v>0</v>
          </cell>
        </row>
        <row r="4730">
          <cell r="B4730">
            <v>1004801</v>
          </cell>
          <cell r="C4730" t="str">
            <v>Tê Deriv 1/2Pol Latão 00136906-Docol</v>
          </cell>
          <cell r="D4730" t="str">
            <v>UN</v>
          </cell>
          <cell r="E4730">
            <v>0</v>
          </cell>
          <cell r="F4730">
            <v>0</v>
          </cell>
        </row>
        <row r="4731">
          <cell r="B4731">
            <v>1004802</v>
          </cell>
          <cell r="C4731" t="str">
            <v>Te De Inspecao Pvc Esgoto 100X 75Mm</v>
          </cell>
          <cell r="D4731" t="str">
            <v>UN</v>
          </cell>
          <cell r="E4731">
            <v>0</v>
          </cell>
          <cell r="F4731">
            <v>0</v>
          </cell>
        </row>
        <row r="4732">
          <cell r="B4732">
            <v>1004803</v>
          </cell>
          <cell r="C4732" t="str">
            <v>Tê Inspeção Pvc 100X75Mm Soldável Jebi</v>
          </cell>
          <cell r="D4732" t="str">
            <v>UN</v>
          </cell>
          <cell r="E4732">
            <v>0</v>
          </cell>
          <cell r="F4732">
            <v>0</v>
          </cell>
        </row>
        <row r="4733">
          <cell r="B4733">
            <v>1004804</v>
          </cell>
          <cell r="C4733" t="str">
            <v>Te Curto Para Pvc Esgoto 150X100Mm</v>
          </cell>
          <cell r="D4733" t="str">
            <v>UN</v>
          </cell>
          <cell r="E4733">
            <v>0</v>
          </cell>
          <cell r="F4733">
            <v>0</v>
          </cell>
        </row>
        <row r="4734">
          <cell r="B4734">
            <v>1004805</v>
          </cell>
          <cell r="C4734" t="str">
            <v>Tê Inspeção Pvc 150X100Mm Soldável Jebi</v>
          </cell>
          <cell r="D4734" t="str">
            <v>UN</v>
          </cell>
          <cell r="E4734">
            <v>0</v>
          </cell>
          <cell r="F4734">
            <v>0</v>
          </cell>
        </row>
        <row r="4735">
          <cell r="B4735">
            <v>1004806</v>
          </cell>
          <cell r="C4735" t="str">
            <v>Mat. Bloq- Te Inspecao Pvc 75X75Mm Sold</v>
          </cell>
          <cell r="D4735" t="str">
            <v>UN</v>
          </cell>
          <cell r="E4735">
            <v>0</v>
          </cell>
          <cell r="F4735">
            <v>0</v>
          </cell>
        </row>
        <row r="4736">
          <cell r="B4736">
            <v>1004807</v>
          </cell>
          <cell r="C4736" t="str">
            <v>Tê Inspeção Pvc 75X75Mm Soldável Jebi</v>
          </cell>
          <cell r="D4736" t="str">
            <v>UN</v>
          </cell>
          <cell r="E4736">
            <v>0</v>
          </cell>
          <cell r="F4736">
            <v>0</v>
          </cell>
        </row>
        <row r="4737">
          <cell r="B4737">
            <v>1004808</v>
          </cell>
          <cell r="C4737" t="str">
            <v>Tê Interno Pe 1 1/2" Rosc/Encaixe</v>
          </cell>
          <cell r="D4737" t="str">
            <v>UN</v>
          </cell>
          <cell r="E4737">
            <v>0</v>
          </cell>
          <cell r="F4737">
            <v>0</v>
          </cell>
        </row>
        <row r="4738">
          <cell r="B4738">
            <v>1004809</v>
          </cell>
          <cell r="C4738" t="str">
            <v>Tê Interno Pe 1 1/4" Rosc/Encaixe</v>
          </cell>
          <cell r="D4738" t="str">
            <v>UN</v>
          </cell>
          <cell r="E4738">
            <v>0</v>
          </cell>
          <cell r="F4738">
            <v>0</v>
          </cell>
        </row>
        <row r="4739">
          <cell r="B4739">
            <v>1004810</v>
          </cell>
          <cell r="C4739" t="str">
            <v>Tê Interno Pe 1" Rosc/Encaixe</v>
          </cell>
          <cell r="D4739" t="str">
            <v>UN</v>
          </cell>
          <cell r="E4739">
            <v>0</v>
          </cell>
          <cell r="F4739">
            <v>0</v>
          </cell>
        </row>
        <row r="4740">
          <cell r="B4740">
            <v>1004811</v>
          </cell>
          <cell r="C4740" t="str">
            <v>Tê Interno Pe 1/2" Rosc/Encaixe</v>
          </cell>
          <cell r="D4740" t="str">
            <v>UN</v>
          </cell>
          <cell r="E4740">
            <v>0</v>
          </cell>
          <cell r="F4740">
            <v>0</v>
          </cell>
        </row>
        <row r="4741">
          <cell r="B4741">
            <v>1004812</v>
          </cell>
          <cell r="C4741" t="str">
            <v>Tê Interno Pe 3/4" Rosc/Encaixe</v>
          </cell>
          <cell r="D4741" t="str">
            <v>UN</v>
          </cell>
          <cell r="E4741">
            <v>0</v>
          </cell>
          <cell r="F4741">
            <v>0</v>
          </cell>
        </row>
        <row r="4742">
          <cell r="B4742">
            <v>1004813</v>
          </cell>
          <cell r="C4742" t="str">
            <v>Tê Interno Triplo Pe 1/2" Encaixe</v>
          </cell>
          <cell r="D4742" t="str">
            <v>UN</v>
          </cell>
          <cell r="E4742">
            <v>0</v>
          </cell>
          <cell r="F4742">
            <v>0</v>
          </cell>
        </row>
        <row r="4743">
          <cell r="B4743">
            <v>1004814</v>
          </cell>
          <cell r="C4743" t="str">
            <v>Tê Interno Triplo Pe 3/4" Encaixe</v>
          </cell>
          <cell r="D4743" t="str">
            <v>UN</v>
          </cell>
          <cell r="E4743">
            <v>0</v>
          </cell>
          <cell r="F4743">
            <v>0</v>
          </cell>
        </row>
        <row r="4744">
          <cell r="B4744">
            <v>1004815</v>
          </cell>
          <cell r="C4744" t="str">
            <v>Te 90 Ppr 110Mm</v>
          </cell>
          <cell r="D4744" t="str">
            <v>UN</v>
          </cell>
          <cell r="E4744">
            <v>0</v>
          </cell>
          <cell r="F4744">
            <v>0</v>
          </cell>
        </row>
        <row r="4745">
          <cell r="B4745">
            <v>1004816</v>
          </cell>
          <cell r="C4745" t="str">
            <v>Te 90 Ppr 20Mm</v>
          </cell>
          <cell r="D4745" t="str">
            <v>UN</v>
          </cell>
          <cell r="E4745">
            <v>0</v>
          </cell>
          <cell r="F4745">
            <v>0</v>
          </cell>
        </row>
        <row r="4746">
          <cell r="B4746">
            <v>1004817</v>
          </cell>
          <cell r="C4746" t="str">
            <v>Te 90 Ppr Com Rosca Central Femea 20X1/2</v>
          </cell>
          <cell r="D4746" t="str">
            <v>UN</v>
          </cell>
          <cell r="E4746">
            <v>0</v>
          </cell>
          <cell r="F4746">
            <v>0</v>
          </cell>
        </row>
        <row r="4747">
          <cell r="B4747">
            <v>1004818</v>
          </cell>
          <cell r="C4747" t="str">
            <v>Te 90 Ppr Com Rosca Central Macho 20X1/2</v>
          </cell>
          <cell r="D4747" t="str">
            <v>UN</v>
          </cell>
          <cell r="E4747">
            <v>0</v>
          </cell>
          <cell r="F4747">
            <v>0</v>
          </cell>
        </row>
        <row r="4748">
          <cell r="B4748">
            <v>1004819</v>
          </cell>
          <cell r="C4748" t="str">
            <v>Te 90 Ppr 25Mm</v>
          </cell>
          <cell r="D4748" t="str">
            <v>UN</v>
          </cell>
          <cell r="E4748">
            <v>0</v>
          </cell>
          <cell r="F4748">
            <v>0</v>
          </cell>
        </row>
        <row r="4749">
          <cell r="B4749">
            <v>1004820</v>
          </cell>
          <cell r="C4749" t="str">
            <v>Te 90 Ppr Com Rosca Central Femea 25X1/2</v>
          </cell>
          <cell r="D4749" t="str">
            <v>UN</v>
          </cell>
          <cell r="E4749">
            <v>0</v>
          </cell>
          <cell r="F4749">
            <v>0</v>
          </cell>
        </row>
        <row r="4750">
          <cell r="B4750">
            <v>1004821</v>
          </cell>
          <cell r="C4750" t="str">
            <v>Te 90 Ppr Com Rosca Central Macho 25X1/2</v>
          </cell>
          <cell r="D4750" t="str">
            <v>UN</v>
          </cell>
          <cell r="E4750">
            <v>0</v>
          </cell>
          <cell r="F4750">
            <v>0</v>
          </cell>
        </row>
        <row r="4751">
          <cell r="B4751">
            <v>1004822</v>
          </cell>
          <cell r="C4751" t="str">
            <v>Te 90 Ppr Com Rosca Central Femea 25X3/4</v>
          </cell>
          <cell r="D4751" t="str">
            <v>UN</v>
          </cell>
          <cell r="E4751">
            <v>0</v>
          </cell>
          <cell r="F4751">
            <v>0</v>
          </cell>
        </row>
        <row r="4752">
          <cell r="B4752">
            <v>1004823</v>
          </cell>
          <cell r="C4752" t="str">
            <v>Te 90 Ppr Com Rosca Central Macho 25X3/4</v>
          </cell>
          <cell r="D4752" t="str">
            <v>UN</v>
          </cell>
          <cell r="E4752">
            <v>0</v>
          </cell>
          <cell r="F4752">
            <v>0</v>
          </cell>
        </row>
        <row r="4753">
          <cell r="B4753">
            <v>1004824</v>
          </cell>
          <cell r="C4753" t="str">
            <v>Te 90 Ppr 32Mm</v>
          </cell>
          <cell r="D4753" t="str">
            <v>UN</v>
          </cell>
          <cell r="E4753">
            <v>0</v>
          </cell>
          <cell r="F4753">
            <v>0</v>
          </cell>
        </row>
        <row r="4754">
          <cell r="B4754">
            <v>1004825</v>
          </cell>
          <cell r="C4754" t="str">
            <v>Te 90 Ppr Com Rosca Central Femea32X1</v>
          </cell>
          <cell r="D4754" t="str">
            <v>UN</v>
          </cell>
          <cell r="E4754">
            <v>0</v>
          </cell>
          <cell r="F4754">
            <v>0</v>
          </cell>
        </row>
        <row r="4755">
          <cell r="B4755">
            <v>1004826</v>
          </cell>
          <cell r="C4755" t="str">
            <v>Te 90 Ppr Com Rosca Central Macho32X1</v>
          </cell>
          <cell r="D4755" t="str">
            <v>UN</v>
          </cell>
          <cell r="E4755">
            <v>0</v>
          </cell>
          <cell r="F4755">
            <v>0</v>
          </cell>
        </row>
        <row r="4756">
          <cell r="B4756">
            <v>1004827</v>
          </cell>
          <cell r="C4756" t="str">
            <v>Te 90 Ppr Com Rosca Central Femea32X20</v>
          </cell>
          <cell r="D4756" t="str">
            <v>UN</v>
          </cell>
          <cell r="E4756">
            <v>0</v>
          </cell>
          <cell r="F4756">
            <v>0</v>
          </cell>
        </row>
        <row r="4757">
          <cell r="B4757">
            <v>1004828</v>
          </cell>
          <cell r="C4757" t="str">
            <v>Te 90 Ppr Com Rosca Central Macho32X20</v>
          </cell>
          <cell r="D4757" t="str">
            <v>UN</v>
          </cell>
          <cell r="E4757">
            <v>0</v>
          </cell>
          <cell r="F4757">
            <v>0</v>
          </cell>
        </row>
        <row r="4758">
          <cell r="B4758">
            <v>1004829</v>
          </cell>
          <cell r="C4758" t="str">
            <v>Te 90 Ppr Com Rosca Central Femea32X25</v>
          </cell>
          <cell r="D4758" t="str">
            <v>UN</v>
          </cell>
          <cell r="E4758">
            <v>0</v>
          </cell>
          <cell r="F4758">
            <v>0</v>
          </cell>
        </row>
        <row r="4759">
          <cell r="B4759">
            <v>1004830</v>
          </cell>
          <cell r="C4759" t="str">
            <v>Te 90 Ppr Com Rosca Central Macho32X25</v>
          </cell>
          <cell r="D4759" t="str">
            <v>UN</v>
          </cell>
          <cell r="E4759">
            <v>0</v>
          </cell>
          <cell r="F4759">
            <v>0</v>
          </cell>
        </row>
        <row r="4760">
          <cell r="B4760">
            <v>1004831</v>
          </cell>
          <cell r="C4760" t="str">
            <v>Te 90 Ppr 40Mm</v>
          </cell>
          <cell r="D4760" t="str">
            <v>UN</v>
          </cell>
          <cell r="E4760">
            <v>0</v>
          </cell>
          <cell r="F4760">
            <v>0</v>
          </cell>
        </row>
        <row r="4761">
          <cell r="B4761">
            <v>1004832</v>
          </cell>
          <cell r="C4761" t="str">
            <v>Te 90 Ppr 50Mm</v>
          </cell>
          <cell r="D4761" t="str">
            <v>UN</v>
          </cell>
          <cell r="E4761">
            <v>0</v>
          </cell>
          <cell r="F4761">
            <v>0</v>
          </cell>
        </row>
        <row r="4762">
          <cell r="B4762">
            <v>1004833</v>
          </cell>
          <cell r="C4762" t="str">
            <v>Te 90 Ppr 63Mm</v>
          </cell>
          <cell r="D4762" t="str">
            <v>UN</v>
          </cell>
          <cell r="E4762">
            <v>0</v>
          </cell>
          <cell r="F4762">
            <v>0</v>
          </cell>
        </row>
        <row r="4763">
          <cell r="B4763">
            <v>1004834</v>
          </cell>
          <cell r="C4763" t="str">
            <v>Te 90 Ppr 75Mm</v>
          </cell>
          <cell r="D4763" t="str">
            <v>UN</v>
          </cell>
          <cell r="E4763">
            <v>0</v>
          </cell>
          <cell r="F4763">
            <v>0</v>
          </cell>
        </row>
        <row r="4764">
          <cell r="B4764">
            <v>1004835</v>
          </cell>
          <cell r="C4764" t="str">
            <v>Te 90 Ppr 90Mm</v>
          </cell>
          <cell r="D4764" t="str">
            <v>UN</v>
          </cell>
          <cell r="E4764">
            <v>0</v>
          </cell>
          <cell r="F4764">
            <v>0</v>
          </cell>
        </row>
        <row r="4765">
          <cell r="B4765">
            <v>1004836</v>
          </cell>
          <cell r="C4765" t="str">
            <v>Te Curto Pvc Esgoto 100X100Mm</v>
          </cell>
          <cell r="D4765" t="str">
            <v>UN</v>
          </cell>
          <cell r="E4765">
            <v>0</v>
          </cell>
          <cell r="F4765">
            <v>0</v>
          </cell>
        </row>
        <row r="4766">
          <cell r="B4766">
            <v>1004837</v>
          </cell>
          <cell r="C4766" t="str">
            <v>Mat. Bloq- Te Pvc 100Mm Sold</v>
          </cell>
          <cell r="D4766" t="str">
            <v>UN</v>
          </cell>
          <cell r="E4766">
            <v>0</v>
          </cell>
          <cell r="F4766">
            <v>0</v>
          </cell>
        </row>
        <row r="4767">
          <cell r="B4767">
            <v>1004838</v>
          </cell>
          <cell r="C4767" t="str">
            <v>Tê Pvc 100Mm Soldável Jebi</v>
          </cell>
          <cell r="D4767" t="str">
            <v>UN</v>
          </cell>
          <cell r="E4767">
            <v>0</v>
          </cell>
          <cell r="F4767">
            <v>0</v>
          </cell>
        </row>
        <row r="4768">
          <cell r="B4768">
            <v>1004839</v>
          </cell>
          <cell r="C4768" t="str">
            <v>Mat. Bloq- Te Pvc 100X100Mm Sold</v>
          </cell>
          <cell r="D4768" t="str">
            <v>UN</v>
          </cell>
          <cell r="E4768">
            <v>0</v>
          </cell>
          <cell r="F4768">
            <v>0</v>
          </cell>
        </row>
        <row r="4769">
          <cell r="B4769">
            <v>1004840</v>
          </cell>
          <cell r="C4769" t="str">
            <v>Te Reducao 90 Pvc Marrom 110X75Mm</v>
          </cell>
          <cell r="D4769" t="str">
            <v>UN</v>
          </cell>
          <cell r="E4769">
            <v>0</v>
          </cell>
          <cell r="F4769">
            <v>0</v>
          </cell>
        </row>
        <row r="4770">
          <cell r="B4770">
            <v>1004841</v>
          </cell>
          <cell r="C4770" t="str">
            <v>Te Curto Pvc Esgoto 150X150Mm</v>
          </cell>
          <cell r="D4770" t="str">
            <v>UN</v>
          </cell>
          <cell r="E4770">
            <v>0</v>
          </cell>
          <cell r="F4770">
            <v>0</v>
          </cell>
        </row>
        <row r="4771">
          <cell r="B4771">
            <v>1004842</v>
          </cell>
          <cell r="C4771" t="str">
            <v>Mat. Bloq- Te Pvc 150Mm Sold</v>
          </cell>
          <cell r="D4771" t="str">
            <v>UN</v>
          </cell>
          <cell r="E4771">
            <v>0</v>
          </cell>
          <cell r="F4771">
            <v>0</v>
          </cell>
        </row>
        <row r="4772">
          <cell r="B4772">
            <v>1004843</v>
          </cell>
          <cell r="C4772" t="str">
            <v>Tê Pvc 150Mm Soldável Jebi</v>
          </cell>
          <cell r="D4772" t="str">
            <v>UN</v>
          </cell>
          <cell r="E4772">
            <v>0</v>
          </cell>
          <cell r="F4772">
            <v>0</v>
          </cell>
        </row>
        <row r="4773">
          <cell r="B4773">
            <v>1004844</v>
          </cell>
          <cell r="C4773" t="str">
            <v>Mat. Bloq- Te Pvc 150X150Mm Sold</v>
          </cell>
          <cell r="D4773" t="str">
            <v>UN</v>
          </cell>
          <cell r="E4773">
            <v>0</v>
          </cell>
          <cell r="F4773">
            <v>0</v>
          </cell>
        </row>
        <row r="4774">
          <cell r="B4774">
            <v>1004845</v>
          </cell>
          <cell r="C4774" t="str">
            <v>Te 90 Pvc Esgoto Secundario 40Mm Cb</v>
          </cell>
          <cell r="D4774" t="str">
            <v>UN</v>
          </cell>
          <cell r="E4774">
            <v>0</v>
          </cell>
          <cell r="F4774">
            <v>0</v>
          </cell>
        </row>
        <row r="4775">
          <cell r="B4775">
            <v>1004846</v>
          </cell>
          <cell r="C4775" t="str">
            <v>Mat. Bloq- Te Pvc 40Mm Sold</v>
          </cell>
          <cell r="D4775" t="str">
            <v>UN</v>
          </cell>
          <cell r="E4775">
            <v>0</v>
          </cell>
          <cell r="F4775">
            <v>0</v>
          </cell>
        </row>
        <row r="4776">
          <cell r="B4776">
            <v>1004847</v>
          </cell>
          <cell r="C4776" t="str">
            <v>Te Curto Pvc Esgoto 50X50Mm</v>
          </cell>
          <cell r="D4776" t="str">
            <v>UN</v>
          </cell>
          <cell r="E4776">
            <v>0</v>
          </cell>
          <cell r="F4776">
            <v>0</v>
          </cell>
        </row>
        <row r="4777">
          <cell r="B4777">
            <v>1004848</v>
          </cell>
          <cell r="C4777" t="str">
            <v>Mat. Bloq- Te Pvc 50Mm Sold</v>
          </cell>
          <cell r="D4777" t="str">
            <v>UN</v>
          </cell>
          <cell r="E4777">
            <v>0</v>
          </cell>
          <cell r="F4777">
            <v>0</v>
          </cell>
        </row>
        <row r="4778">
          <cell r="B4778">
            <v>1004849</v>
          </cell>
          <cell r="C4778" t="str">
            <v>Tê Pvc 50Mm Soldável Jebi</v>
          </cell>
          <cell r="D4778" t="str">
            <v>UN</v>
          </cell>
          <cell r="E4778">
            <v>0</v>
          </cell>
          <cell r="F4778">
            <v>0</v>
          </cell>
        </row>
        <row r="4779">
          <cell r="B4779">
            <v>1004850</v>
          </cell>
          <cell r="C4779" t="str">
            <v>Mat. Bloq- Te Pvc 50X50Mm Sold</v>
          </cell>
          <cell r="D4779" t="str">
            <v>UN</v>
          </cell>
          <cell r="E4779">
            <v>0</v>
          </cell>
          <cell r="F4779">
            <v>0</v>
          </cell>
        </row>
        <row r="4780">
          <cell r="B4780">
            <v>1004851</v>
          </cell>
          <cell r="C4780" t="str">
            <v>Te Curto Pvc Esgoto 75X75Mm</v>
          </cell>
          <cell r="D4780" t="str">
            <v>UN</v>
          </cell>
          <cell r="E4780">
            <v>0</v>
          </cell>
          <cell r="F4780">
            <v>0</v>
          </cell>
        </row>
        <row r="4781">
          <cell r="B4781">
            <v>1004852</v>
          </cell>
          <cell r="C4781" t="str">
            <v>Mat. Bloq- Te Pvc 75Mm Sold</v>
          </cell>
          <cell r="D4781" t="str">
            <v>UN</v>
          </cell>
          <cell r="E4781">
            <v>0</v>
          </cell>
          <cell r="F4781">
            <v>0</v>
          </cell>
        </row>
        <row r="4782">
          <cell r="B4782">
            <v>1004853</v>
          </cell>
          <cell r="C4782" t="str">
            <v>Tê Pvc 75Mm Soldável Jebi</v>
          </cell>
          <cell r="D4782" t="str">
            <v>UN</v>
          </cell>
          <cell r="E4782">
            <v>0</v>
          </cell>
          <cell r="F4782">
            <v>0</v>
          </cell>
        </row>
        <row r="4783">
          <cell r="B4783">
            <v>1004854</v>
          </cell>
          <cell r="C4783" t="str">
            <v>Mat. Bloq- Te Pvc 75X75Mm Sold</v>
          </cell>
          <cell r="D4783" t="str">
            <v>UN</v>
          </cell>
          <cell r="E4783">
            <v>0</v>
          </cell>
          <cell r="F4783">
            <v>0</v>
          </cell>
        </row>
        <row r="4784">
          <cell r="B4784">
            <v>1004855</v>
          </cell>
          <cell r="C4784" t="str">
            <v>Te Reducao Central Ppr 25X20Mm</v>
          </cell>
          <cell r="D4784" t="str">
            <v>UN</v>
          </cell>
          <cell r="E4784">
            <v>0</v>
          </cell>
          <cell r="F4784">
            <v>0</v>
          </cell>
        </row>
        <row r="4785">
          <cell r="B4785">
            <v>1004856</v>
          </cell>
          <cell r="C4785" t="str">
            <v>Te Reducao Central Ppr 32X20Mm</v>
          </cell>
          <cell r="D4785" t="str">
            <v>UN</v>
          </cell>
          <cell r="E4785">
            <v>0</v>
          </cell>
          <cell r="F4785">
            <v>0</v>
          </cell>
        </row>
        <row r="4786">
          <cell r="B4786">
            <v>1004857</v>
          </cell>
          <cell r="C4786" t="str">
            <v>Te Reducao Central Ppr 32X25Mm</v>
          </cell>
          <cell r="D4786" t="str">
            <v>UN</v>
          </cell>
          <cell r="E4786">
            <v>0</v>
          </cell>
          <cell r="F4786">
            <v>0</v>
          </cell>
        </row>
        <row r="4787">
          <cell r="B4787">
            <v>1004858</v>
          </cell>
          <cell r="C4787" t="str">
            <v>Te Reducao Central Ppr 40X25Mm</v>
          </cell>
          <cell r="D4787" t="str">
            <v>UN</v>
          </cell>
          <cell r="E4787">
            <v>0</v>
          </cell>
          <cell r="F4787">
            <v>0</v>
          </cell>
        </row>
        <row r="4788">
          <cell r="B4788">
            <v>1004859</v>
          </cell>
          <cell r="C4788" t="str">
            <v>Te Reducao Central Ppr 40X32Mm</v>
          </cell>
          <cell r="D4788" t="str">
            <v>UN</v>
          </cell>
          <cell r="E4788">
            <v>0</v>
          </cell>
          <cell r="F4788">
            <v>0</v>
          </cell>
        </row>
        <row r="4789">
          <cell r="B4789">
            <v>1004860</v>
          </cell>
          <cell r="C4789" t="str">
            <v>Te Reducao Central Ppr 50X25Mm</v>
          </cell>
          <cell r="D4789" t="str">
            <v>UN</v>
          </cell>
          <cell r="E4789">
            <v>0</v>
          </cell>
          <cell r="F4789">
            <v>0</v>
          </cell>
        </row>
        <row r="4790">
          <cell r="B4790">
            <v>1004861</v>
          </cell>
          <cell r="C4790" t="str">
            <v>Te Reducao Central Ppr 50X32Mm</v>
          </cell>
          <cell r="D4790" t="str">
            <v>UN</v>
          </cell>
          <cell r="E4790">
            <v>0</v>
          </cell>
          <cell r="F4790">
            <v>0</v>
          </cell>
        </row>
        <row r="4791">
          <cell r="B4791">
            <v>1004862</v>
          </cell>
          <cell r="C4791" t="str">
            <v>Te Reducao Central Ppr 50X40Mm</v>
          </cell>
          <cell r="D4791" t="str">
            <v>UN</v>
          </cell>
          <cell r="E4791">
            <v>0</v>
          </cell>
          <cell r="F4791">
            <v>0</v>
          </cell>
        </row>
        <row r="4792">
          <cell r="B4792">
            <v>1004863</v>
          </cell>
          <cell r="C4792" t="str">
            <v>Te Reducao Central Ppr 63X40Mm</v>
          </cell>
          <cell r="D4792" t="str">
            <v>UN</v>
          </cell>
          <cell r="E4792">
            <v>0</v>
          </cell>
          <cell r="F4792">
            <v>0</v>
          </cell>
        </row>
        <row r="4793">
          <cell r="B4793">
            <v>1004864</v>
          </cell>
          <cell r="C4793" t="str">
            <v>Te Reducao Central Ppr 63X50Mm</v>
          </cell>
          <cell r="D4793" t="str">
            <v>UN</v>
          </cell>
          <cell r="E4793">
            <v>0</v>
          </cell>
          <cell r="F4793">
            <v>0</v>
          </cell>
        </row>
        <row r="4794">
          <cell r="B4794">
            <v>1004865</v>
          </cell>
          <cell r="C4794" t="str">
            <v>Te Reducao Central Ppr 75X50Mm</v>
          </cell>
          <cell r="D4794" t="str">
            <v>UN</v>
          </cell>
          <cell r="E4794">
            <v>0</v>
          </cell>
          <cell r="F4794">
            <v>0</v>
          </cell>
        </row>
        <row r="4795">
          <cell r="B4795">
            <v>1004866</v>
          </cell>
          <cell r="C4795" t="str">
            <v>Te Reducao Central Ppr 75X63Mm</v>
          </cell>
          <cell r="D4795" t="str">
            <v>UN</v>
          </cell>
          <cell r="E4795">
            <v>0</v>
          </cell>
          <cell r="F4795">
            <v>0</v>
          </cell>
        </row>
        <row r="4796">
          <cell r="B4796">
            <v>1004867</v>
          </cell>
          <cell r="C4796" t="str">
            <v>Te Reducao Central Ppr 90X63Mm</v>
          </cell>
          <cell r="D4796" t="str">
            <v>UN</v>
          </cell>
          <cell r="E4796">
            <v>0</v>
          </cell>
          <cell r="F4796">
            <v>0</v>
          </cell>
        </row>
        <row r="4797">
          <cell r="B4797">
            <v>1004868</v>
          </cell>
          <cell r="C4797" t="str">
            <v>Te Reducao Central Ppr 90X75Mm</v>
          </cell>
          <cell r="D4797" t="str">
            <v>UN</v>
          </cell>
          <cell r="E4797">
            <v>0</v>
          </cell>
          <cell r="F4797">
            <v>0</v>
          </cell>
        </row>
        <row r="4798">
          <cell r="B4798">
            <v>1004869</v>
          </cell>
          <cell r="C4798" t="str">
            <v>Te Reducao Extrema Ppr 20X25Mm</v>
          </cell>
          <cell r="D4798" t="str">
            <v>UN</v>
          </cell>
          <cell r="E4798">
            <v>0</v>
          </cell>
          <cell r="F4798">
            <v>0</v>
          </cell>
        </row>
        <row r="4799">
          <cell r="B4799">
            <v>1004870</v>
          </cell>
          <cell r="C4799" t="str">
            <v>Te Reducao Extrema Ppr 20X32Mm</v>
          </cell>
          <cell r="D4799" t="str">
            <v>UN</v>
          </cell>
          <cell r="E4799">
            <v>0</v>
          </cell>
          <cell r="F4799">
            <v>0</v>
          </cell>
        </row>
        <row r="4800">
          <cell r="B4800">
            <v>1004871</v>
          </cell>
          <cell r="C4800" t="str">
            <v>Te Reducao Extrema Ppr 25X20Mm</v>
          </cell>
          <cell r="D4800" t="str">
            <v>UN</v>
          </cell>
          <cell r="E4800">
            <v>0</v>
          </cell>
          <cell r="F4800">
            <v>0</v>
          </cell>
        </row>
        <row r="4801">
          <cell r="B4801">
            <v>1004872</v>
          </cell>
          <cell r="C4801" t="str">
            <v>Te Reducao Extrema Ppr 25X32Mm</v>
          </cell>
          <cell r="D4801" t="str">
            <v>UN</v>
          </cell>
          <cell r="E4801">
            <v>0</v>
          </cell>
          <cell r="F4801">
            <v>0</v>
          </cell>
        </row>
        <row r="4802">
          <cell r="B4802">
            <v>1004873</v>
          </cell>
          <cell r="C4802" t="str">
            <v>Te Reducao Extr Central Ppr 32X20X25Mm</v>
          </cell>
          <cell r="D4802" t="str">
            <v>UN</v>
          </cell>
          <cell r="E4802">
            <v>0</v>
          </cell>
          <cell r="F4802">
            <v>0</v>
          </cell>
        </row>
        <row r="4803">
          <cell r="B4803">
            <v>1004874</v>
          </cell>
          <cell r="C4803" t="str">
            <v>Te Reducao Extr Central Ppr 32X25X20Mm</v>
          </cell>
          <cell r="D4803" t="str">
            <v>UN</v>
          </cell>
          <cell r="E4803">
            <v>0</v>
          </cell>
          <cell r="F4803">
            <v>0</v>
          </cell>
        </row>
        <row r="4804">
          <cell r="B4804">
            <v>1004875</v>
          </cell>
          <cell r="C4804" t="str">
            <v>Te Reducao Extrema Ppr 32X20Mm</v>
          </cell>
          <cell r="D4804" t="str">
            <v>UN</v>
          </cell>
          <cell r="E4804">
            <v>0</v>
          </cell>
          <cell r="F4804">
            <v>0</v>
          </cell>
        </row>
        <row r="4805">
          <cell r="B4805">
            <v>1004876</v>
          </cell>
          <cell r="C4805" t="str">
            <v>Te Reducao Extrema Ppr 32X25Mm</v>
          </cell>
          <cell r="D4805" t="str">
            <v>UN</v>
          </cell>
          <cell r="E4805">
            <v>0</v>
          </cell>
          <cell r="F4805">
            <v>0</v>
          </cell>
        </row>
        <row r="4806">
          <cell r="B4806">
            <v>1004877</v>
          </cell>
          <cell r="C4806" t="str">
            <v>Te Reducao Central Ppr 110X75Mm</v>
          </cell>
          <cell r="D4806" t="str">
            <v>UN</v>
          </cell>
          <cell r="E4806">
            <v>0</v>
          </cell>
          <cell r="F4806">
            <v>0</v>
          </cell>
        </row>
        <row r="4807">
          <cell r="B4807">
            <v>1004878</v>
          </cell>
          <cell r="C4807" t="str">
            <v>Te Reducao Central Ppr 110X90Mm</v>
          </cell>
          <cell r="D4807" t="str">
            <v>UN</v>
          </cell>
          <cell r="E4807">
            <v>0</v>
          </cell>
          <cell r="F4807">
            <v>0</v>
          </cell>
        </row>
        <row r="4808">
          <cell r="B4808">
            <v>1004879</v>
          </cell>
          <cell r="C4808" t="str">
            <v>Te Curto Pvc Esgoto 100X50Mm</v>
          </cell>
          <cell r="D4808" t="str">
            <v>UN</v>
          </cell>
          <cell r="E4808">
            <v>0</v>
          </cell>
          <cell r="F4808">
            <v>0</v>
          </cell>
        </row>
        <row r="4809">
          <cell r="B4809">
            <v>1004880</v>
          </cell>
          <cell r="C4809" t="str">
            <v>Tê Red Pvc 100X50Mm Soldável Jebi</v>
          </cell>
          <cell r="D4809" t="str">
            <v>UN</v>
          </cell>
          <cell r="E4809">
            <v>0</v>
          </cell>
          <cell r="F4809">
            <v>0</v>
          </cell>
        </row>
        <row r="4810">
          <cell r="B4810">
            <v>1004881</v>
          </cell>
          <cell r="C4810" t="str">
            <v>Te Curto Para Pvc Esgoto 100X 75Mm</v>
          </cell>
          <cell r="D4810" t="str">
            <v>UN</v>
          </cell>
          <cell r="E4810">
            <v>0</v>
          </cell>
          <cell r="F4810">
            <v>0</v>
          </cell>
        </row>
        <row r="4811">
          <cell r="B4811">
            <v>1004882</v>
          </cell>
          <cell r="C4811" t="str">
            <v>Tê Red Pvc 100X75Mm Soldável Jebi</v>
          </cell>
          <cell r="D4811" t="str">
            <v>UN</v>
          </cell>
          <cell r="E4811">
            <v>0</v>
          </cell>
          <cell r="F4811">
            <v>0</v>
          </cell>
        </row>
        <row r="4812">
          <cell r="B4812">
            <v>1004883</v>
          </cell>
          <cell r="C4812" t="str">
            <v>Te Curto Pvc Esgoto 150X100Mm</v>
          </cell>
          <cell r="D4812" t="str">
            <v>UN</v>
          </cell>
          <cell r="E4812">
            <v>0</v>
          </cell>
          <cell r="F4812">
            <v>0</v>
          </cell>
        </row>
        <row r="4813">
          <cell r="B4813">
            <v>1004884</v>
          </cell>
          <cell r="C4813" t="str">
            <v>Tê Red Pvc 150X100Mm Soldável Jebi</v>
          </cell>
          <cell r="D4813" t="str">
            <v>UN</v>
          </cell>
          <cell r="E4813">
            <v>0</v>
          </cell>
          <cell r="F4813">
            <v>0</v>
          </cell>
        </row>
        <row r="4814">
          <cell r="B4814">
            <v>1004885</v>
          </cell>
          <cell r="C4814" t="str">
            <v>Te Curto Pvc Esgoto 75X50Mm</v>
          </cell>
          <cell r="D4814" t="str">
            <v>UN</v>
          </cell>
          <cell r="E4814">
            <v>0</v>
          </cell>
          <cell r="F4814">
            <v>0</v>
          </cell>
        </row>
        <row r="4815">
          <cell r="B4815">
            <v>1004886</v>
          </cell>
          <cell r="C4815" t="str">
            <v>Tê Red Pvc 75X50Mm Soldável Jebi</v>
          </cell>
          <cell r="D4815" t="str">
            <v>UN</v>
          </cell>
          <cell r="E4815">
            <v>0</v>
          </cell>
          <cell r="F4815">
            <v>0</v>
          </cell>
        </row>
        <row r="4816">
          <cell r="B4816">
            <v>1004887</v>
          </cell>
          <cell r="C4816" t="str">
            <v>Te Reducao 90 Pvc C/Roscavel 1 1/2X3/4</v>
          </cell>
          <cell r="D4816" t="str">
            <v>UN</v>
          </cell>
          <cell r="E4816">
            <v>0</v>
          </cell>
          <cell r="F4816">
            <v>0</v>
          </cell>
        </row>
        <row r="4817">
          <cell r="B4817">
            <v>1004888</v>
          </cell>
          <cell r="C4817" t="str">
            <v>Te Reducao 90 Pvc C/Roscavel 1X3/4</v>
          </cell>
          <cell r="D4817" t="str">
            <v>UN</v>
          </cell>
          <cell r="E4817">
            <v>0</v>
          </cell>
          <cell r="F4817">
            <v>0</v>
          </cell>
        </row>
        <row r="4818">
          <cell r="B4818">
            <v>1004889</v>
          </cell>
          <cell r="C4818" t="str">
            <v>Te Reducao 90 Pvc Marrom  25X20Mm</v>
          </cell>
          <cell r="D4818" t="str">
            <v>UN</v>
          </cell>
          <cell r="E4818">
            <v>0</v>
          </cell>
          <cell r="F4818">
            <v>0</v>
          </cell>
        </row>
        <row r="4819">
          <cell r="B4819">
            <v>1004890</v>
          </cell>
          <cell r="C4819" t="str">
            <v>Te Reducao 90 Pvc Roscavel 3/4X 1/2'</v>
          </cell>
          <cell r="D4819" t="str">
            <v>UN</v>
          </cell>
          <cell r="E4819">
            <v>0</v>
          </cell>
          <cell r="F4819">
            <v>0</v>
          </cell>
        </row>
        <row r="4820">
          <cell r="B4820">
            <v>1004891</v>
          </cell>
          <cell r="C4820" t="str">
            <v>Te Reducao Pvc Agua Fria 32X25Mm</v>
          </cell>
          <cell r="D4820" t="str">
            <v>UN</v>
          </cell>
          <cell r="E4820">
            <v>0</v>
          </cell>
          <cell r="F4820">
            <v>0</v>
          </cell>
        </row>
        <row r="4821">
          <cell r="B4821">
            <v>1004892</v>
          </cell>
          <cell r="C4821" t="str">
            <v>Te Reducao 90 Pvc Marrom  40X25Mm</v>
          </cell>
          <cell r="D4821" t="str">
            <v>UN</v>
          </cell>
          <cell r="E4821">
            <v>0</v>
          </cell>
          <cell r="F4821">
            <v>0</v>
          </cell>
        </row>
        <row r="4822">
          <cell r="B4822">
            <v>1004893</v>
          </cell>
          <cell r="C4822" t="str">
            <v>Te Reducao 90 Pvc Marrom  40X32Mm</v>
          </cell>
          <cell r="D4822" t="str">
            <v>UN</v>
          </cell>
          <cell r="E4822">
            <v>0</v>
          </cell>
          <cell r="F4822">
            <v>0</v>
          </cell>
        </row>
        <row r="4823">
          <cell r="B4823">
            <v>1004894</v>
          </cell>
          <cell r="C4823" t="str">
            <v>Te Reducao 90 Pvc Marrom  50X25Mm</v>
          </cell>
          <cell r="D4823" t="str">
            <v>UN</v>
          </cell>
          <cell r="E4823">
            <v>0</v>
          </cell>
          <cell r="F4823">
            <v>0</v>
          </cell>
        </row>
        <row r="4824">
          <cell r="B4824">
            <v>1004895</v>
          </cell>
          <cell r="C4824" t="str">
            <v>Te Reducao 90 Pvc Marrom  50X32Mm</v>
          </cell>
          <cell r="D4824" t="str">
            <v>UN</v>
          </cell>
          <cell r="E4824">
            <v>0</v>
          </cell>
          <cell r="F4824">
            <v>0</v>
          </cell>
        </row>
        <row r="4825">
          <cell r="B4825">
            <v>1004896</v>
          </cell>
          <cell r="C4825" t="str">
            <v>Te Reducao 90 Pvc Marrom  50X40Mm</v>
          </cell>
          <cell r="D4825" t="str">
            <v>UN</v>
          </cell>
          <cell r="E4825">
            <v>0</v>
          </cell>
          <cell r="F4825">
            <v>0</v>
          </cell>
        </row>
        <row r="4826">
          <cell r="B4826">
            <v>1004897</v>
          </cell>
          <cell r="C4826" t="str">
            <v>Te 90 Pvc Serie R Dn150X100</v>
          </cell>
          <cell r="D4826" t="str">
            <v>UN</v>
          </cell>
          <cell r="E4826">
            <v>0</v>
          </cell>
          <cell r="F4826">
            <v>0</v>
          </cell>
        </row>
        <row r="4827">
          <cell r="B4827">
            <v>1004898</v>
          </cell>
          <cell r="C4827" t="str">
            <v>Terminal De Ventilacao Pvc 50Mm</v>
          </cell>
          <cell r="D4827" t="str">
            <v>UN</v>
          </cell>
          <cell r="E4827">
            <v>0</v>
          </cell>
          <cell r="F4827">
            <v>0</v>
          </cell>
        </row>
        <row r="4828">
          <cell r="B4828">
            <v>1004899</v>
          </cell>
          <cell r="C4828" t="str">
            <v>Termofusor R125 220V 75-90Mm S/Bocal</v>
          </cell>
          <cell r="D4828" t="str">
            <v>UN</v>
          </cell>
          <cell r="E4828">
            <v>0</v>
          </cell>
          <cell r="F4828">
            <v>0</v>
          </cell>
        </row>
        <row r="4829">
          <cell r="B4829">
            <v>1004900</v>
          </cell>
          <cell r="C4829" t="str">
            <v>Termofusor R25 220V 20-25Mm S/Bocal</v>
          </cell>
          <cell r="D4829" t="str">
            <v>UN</v>
          </cell>
          <cell r="E4829">
            <v>0</v>
          </cell>
          <cell r="F4829">
            <v>0</v>
          </cell>
        </row>
        <row r="4830">
          <cell r="B4830">
            <v>1004901</v>
          </cell>
          <cell r="C4830" t="str">
            <v>Termofusor R63 110V 20-63Mm C/Bocal</v>
          </cell>
          <cell r="D4830" t="str">
            <v>UN</v>
          </cell>
          <cell r="E4830">
            <v>0</v>
          </cell>
          <cell r="F4830">
            <v>0</v>
          </cell>
        </row>
        <row r="4831">
          <cell r="B4831">
            <v>1004902</v>
          </cell>
          <cell r="C4831" t="str">
            <v>Termofusor R63 220V 20-63Mm C/Bocal</v>
          </cell>
          <cell r="D4831" t="str">
            <v>UN</v>
          </cell>
          <cell r="E4831">
            <v>0</v>
          </cell>
          <cell r="F4831">
            <v>0</v>
          </cell>
        </row>
        <row r="4832">
          <cell r="B4832">
            <v>1004903</v>
          </cell>
          <cell r="C4832" t="str">
            <v>Tesoura P/Tubos Em Ppr 20-40Mm Pequena</v>
          </cell>
          <cell r="D4832" t="str">
            <v>UN</v>
          </cell>
          <cell r="E4832">
            <v>0</v>
          </cell>
          <cell r="F4832">
            <v>0</v>
          </cell>
        </row>
        <row r="4833">
          <cell r="B4833">
            <v>1004904</v>
          </cell>
          <cell r="C4833" t="str">
            <v>Tesoura P/Tubos Em Ppr 50-90Mm Grande</v>
          </cell>
          <cell r="D4833" t="str">
            <v>UN</v>
          </cell>
          <cell r="E4833">
            <v>0</v>
          </cell>
          <cell r="F4833">
            <v>0</v>
          </cell>
        </row>
        <row r="4834">
          <cell r="B4834">
            <v>1004905</v>
          </cell>
          <cell r="C4834" t="str">
            <v>Tirante Arame Número 10 3M Lafarge</v>
          </cell>
          <cell r="D4834" t="str">
            <v>M</v>
          </cell>
          <cell r="E4834">
            <v>0</v>
          </cell>
          <cell r="F4834">
            <v>0</v>
          </cell>
        </row>
        <row r="4835">
          <cell r="B4835">
            <v>1004906</v>
          </cell>
          <cell r="C4835" t="str">
            <v>Toalheiro Latão Hotel-00172906-Docol</v>
          </cell>
          <cell r="D4835" t="str">
            <v>UN</v>
          </cell>
          <cell r="E4835">
            <v>0</v>
          </cell>
          <cell r="F4835">
            <v>0</v>
          </cell>
        </row>
        <row r="4836">
          <cell r="B4836">
            <v>1004907</v>
          </cell>
          <cell r="C4836" t="str">
            <v>Torn.Coz 1/2E3/4Pol Attic-00009410-Docol</v>
          </cell>
          <cell r="D4836" t="str">
            <v>UN</v>
          </cell>
          <cell r="E4836">
            <v>0</v>
          </cell>
          <cell r="F4836">
            <v>0</v>
          </cell>
        </row>
        <row r="4837">
          <cell r="B4837">
            <v>1004908</v>
          </cell>
          <cell r="C4837" t="str">
            <v>Torn.Coz 1/2E3/4Pol Tower-54300006-Docol</v>
          </cell>
          <cell r="D4837" t="str">
            <v>UN</v>
          </cell>
          <cell r="E4837">
            <v>0</v>
          </cell>
          <cell r="F4837">
            <v>0</v>
          </cell>
        </row>
        <row r="4838">
          <cell r="B4838">
            <v>1004909</v>
          </cell>
          <cell r="C4838" t="str">
            <v>Torn.Coz 1/2Pol Attica-00009610-Docol</v>
          </cell>
          <cell r="D4838" t="str">
            <v>UN</v>
          </cell>
          <cell r="E4838">
            <v>0</v>
          </cell>
          <cell r="F4838">
            <v>0</v>
          </cell>
        </row>
        <row r="4839">
          <cell r="B4839">
            <v>1004910</v>
          </cell>
          <cell r="C4839" t="str">
            <v>Torn.Coz 1/2Pol Grand Ant-21300106-Docol</v>
          </cell>
          <cell r="D4839" t="str">
            <v>UN</v>
          </cell>
          <cell r="E4839">
            <v>0</v>
          </cell>
          <cell r="F4839">
            <v>0</v>
          </cell>
        </row>
        <row r="4840">
          <cell r="B4840">
            <v>1004911</v>
          </cell>
          <cell r="C4840" t="str">
            <v>Torn.Coz 1/2Pol Tower-54300106-Docol</v>
          </cell>
          <cell r="D4840" t="str">
            <v>UN</v>
          </cell>
          <cell r="E4840">
            <v>0</v>
          </cell>
          <cell r="F4840">
            <v>0</v>
          </cell>
        </row>
        <row r="4841">
          <cell r="B4841">
            <v>1004912</v>
          </cell>
          <cell r="C4841" t="str">
            <v>Torn.Eletr 1/2Pol Tronic-00161706-Docol</v>
          </cell>
          <cell r="D4841" t="str">
            <v>UN</v>
          </cell>
          <cell r="E4841">
            <v>0</v>
          </cell>
          <cell r="F4841">
            <v>0</v>
          </cell>
        </row>
        <row r="4842">
          <cell r="B4842">
            <v>1004913</v>
          </cell>
          <cell r="C4842" t="str">
            <v>Torn.Lav 1/2E3/4Pol Press-17160706-Docol</v>
          </cell>
          <cell r="D4842" t="str">
            <v>UN</v>
          </cell>
          <cell r="E4842">
            <v>0</v>
          </cell>
          <cell r="F4842">
            <v>0</v>
          </cell>
        </row>
        <row r="4843">
          <cell r="B4843">
            <v>1004914</v>
          </cell>
          <cell r="C4843" t="str">
            <v>Torn.Lav 1/2E3/4Polpressd-17160106-Docol</v>
          </cell>
          <cell r="D4843" t="str">
            <v>UN</v>
          </cell>
          <cell r="E4843">
            <v>0</v>
          </cell>
          <cell r="F4843">
            <v>0</v>
          </cell>
        </row>
        <row r="4844">
          <cell r="B4844">
            <v>1004915</v>
          </cell>
          <cell r="C4844" t="str">
            <v>Torn.Lav 1/2Pol Accord-80000906-Docol</v>
          </cell>
          <cell r="D4844" t="str">
            <v>UN</v>
          </cell>
          <cell r="E4844">
            <v>0</v>
          </cell>
          <cell r="F4844">
            <v>0</v>
          </cell>
        </row>
        <row r="4845">
          <cell r="B4845">
            <v>1004916</v>
          </cell>
          <cell r="C4845" t="str">
            <v>Torn.Lav 1/2Pol Chamonix-06160006-Docol</v>
          </cell>
          <cell r="D4845" t="str">
            <v>UN</v>
          </cell>
          <cell r="E4845">
            <v>0</v>
          </cell>
          <cell r="F4845">
            <v>0</v>
          </cell>
        </row>
        <row r="4846">
          <cell r="B4846">
            <v>1004917</v>
          </cell>
          <cell r="C4846" t="str">
            <v>Torn.Lav 1/2Pol Chamonix-06160025-Docol</v>
          </cell>
          <cell r="D4846" t="str">
            <v>UN</v>
          </cell>
          <cell r="E4846">
            <v>0</v>
          </cell>
          <cell r="F4846">
            <v>0</v>
          </cell>
        </row>
        <row r="4847">
          <cell r="B4847">
            <v>1004918</v>
          </cell>
          <cell r="C4847" t="str">
            <v>Torn.Lav 1/2Pol Delicatta-00109258-Docol</v>
          </cell>
          <cell r="D4847" t="str">
            <v>UN</v>
          </cell>
          <cell r="E4847">
            <v>0</v>
          </cell>
          <cell r="F4847">
            <v>0</v>
          </cell>
        </row>
        <row r="4848">
          <cell r="B4848">
            <v>1004919</v>
          </cell>
          <cell r="C4848" t="str">
            <v>Torn.Lav 1/2Pol E Accord-80000961-Docol</v>
          </cell>
          <cell r="D4848" t="str">
            <v>UN</v>
          </cell>
          <cell r="E4848">
            <v>0</v>
          </cell>
          <cell r="F4848">
            <v>0</v>
          </cell>
        </row>
        <row r="4849">
          <cell r="B4849">
            <v>1004920</v>
          </cell>
          <cell r="C4849" t="str">
            <v>Torn.Lav 1/2Pol Florale-00011306-Docol</v>
          </cell>
          <cell r="D4849" t="str">
            <v>UN</v>
          </cell>
          <cell r="E4849">
            <v>0</v>
          </cell>
          <cell r="F4849">
            <v>0</v>
          </cell>
        </row>
        <row r="4850">
          <cell r="B4850">
            <v>1004921</v>
          </cell>
          <cell r="C4850" t="str">
            <v>Torn.Lav 1/2Pol Florale-00011325-Docol</v>
          </cell>
          <cell r="D4850" t="str">
            <v>UN</v>
          </cell>
          <cell r="E4850">
            <v>0</v>
          </cell>
          <cell r="F4850">
            <v>0</v>
          </cell>
        </row>
        <row r="4851">
          <cell r="B4851">
            <v>1004922</v>
          </cell>
          <cell r="C4851" t="str">
            <v>Torn.Lav 1/2Pol Florale-00011361-Docol</v>
          </cell>
          <cell r="D4851" t="str">
            <v>UN</v>
          </cell>
          <cell r="E4851">
            <v>0</v>
          </cell>
          <cell r="F4851">
            <v>0</v>
          </cell>
        </row>
        <row r="4852">
          <cell r="B4852">
            <v>1004923</v>
          </cell>
          <cell r="C4852" t="str">
            <v>Torn.Lav 1/2Pol Florale-00011362-Docol</v>
          </cell>
          <cell r="D4852" t="str">
            <v>UN</v>
          </cell>
          <cell r="E4852">
            <v>0</v>
          </cell>
          <cell r="F4852">
            <v>0</v>
          </cell>
        </row>
        <row r="4853">
          <cell r="B4853">
            <v>1004924</v>
          </cell>
          <cell r="C4853" t="str">
            <v>Torn.Lav 1/2Pol Florale-00011373-Docol</v>
          </cell>
          <cell r="D4853" t="str">
            <v>UN</v>
          </cell>
          <cell r="E4853">
            <v>0</v>
          </cell>
          <cell r="F4853">
            <v>0</v>
          </cell>
        </row>
        <row r="4854">
          <cell r="B4854">
            <v>1004925</v>
          </cell>
          <cell r="C4854" t="str">
            <v>Torn.Lav 1/2Pol Florale-00011386-Docol</v>
          </cell>
          <cell r="D4854" t="str">
            <v>UN</v>
          </cell>
          <cell r="E4854">
            <v>0</v>
          </cell>
          <cell r="F4854">
            <v>0</v>
          </cell>
        </row>
        <row r="4855">
          <cell r="B4855">
            <v>1004926</v>
          </cell>
          <cell r="C4855" t="str">
            <v>Torn.Lav 1/2Pol Florale-00011389-Docol</v>
          </cell>
          <cell r="D4855" t="str">
            <v>UN</v>
          </cell>
          <cell r="E4855">
            <v>0</v>
          </cell>
          <cell r="F4855">
            <v>0</v>
          </cell>
        </row>
        <row r="4856">
          <cell r="B4856">
            <v>1004927</v>
          </cell>
          <cell r="C4856" t="str">
            <v>Torn.Lav 1/2Pol Florale-00071306-Docol</v>
          </cell>
          <cell r="D4856" t="str">
            <v>UN</v>
          </cell>
          <cell r="E4856">
            <v>0</v>
          </cell>
          <cell r="F4856">
            <v>0</v>
          </cell>
        </row>
        <row r="4857">
          <cell r="B4857">
            <v>1004928</v>
          </cell>
          <cell r="C4857" t="str">
            <v>Torn.Lav 1/2Pol Florale-00071325-Docol</v>
          </cell>
          <cell r="D4857" t="str">
            <v>UN</v>
          </cell>
          <cell r="E4857">
            <v>0</v>
          </cell>
          <cell r="F4857">
            <v>0</v>
          </cell>
        </row>
        <row r="4858">
          <cell r="B4858">
            <v>1004929</v>
          </cell>
          <cell r="C4858" t="str">
            <v>Torn.Lav 1/2Pol Florale-00071361-Docol</v>
          </cell>
          <cell r="D4858" t="str">
            <v>UN</v>
          </cell>
          <cell r="E4858">
            <v>0</v>
          </cell>
          <cell r="F4858">
            <v>0</v>
          </cell>
        </row>
        <row r="4859">
          <cell r="B4859">
            <v>1004930</v>
          </cell>
          <cell r="C4859" t="str">
            <v>Torn.Lav 1/2Pol Florale-00071362-Docol</v>
          </cell>
          <cell r="D4859" t="str">
            <v>UN</v>
          </cell>
          <cell r="E4859">
            <v>0</v>
          </cell>
          <cell r="F4859">
            <v>0</v>
          </cell>
        </row>
        <row r="4860">
          <cell r="B4860">
            <v>1004931</v>
          </cell>
          <cell r="C4860" t="str">
            <v>Torn.Lav 1/2Pol Florale-00071373-Docol</v>
          </cell>
          <cell r="D4860" t="str">
            <v>UN</v>
          </cell>
          <cell r="E4860">
            <v>0</v>
          </cell>
          <cell r="F4860">
            <v>0</v>
          </cell>
        </row>
        <row r="4861">
          <cell r="B4861">
            <v>1004932</v>
          </cell>
          <cell r="C4861" t="str">
            <v>Torn.Lav 1/2Pol Florale-00071386-Docol</v>
          </cell>
          <cell r="D4861" t="str">
            <v>UN</v>
          </cell>
          <cell r="E4861">
            <v>0</v>
          </cell>
          <cell r="F4861">
            <v>0</v>
          </cell>
        </row>
        <row r="4862">
          <cell r="B4862">
            <v>1004933</v>
          </cell>
          <cell r="C4862" t="str">
            <v>Torn.Lav 1/2Pol Florale-00071389-Docol</v>
          </cell>
          <cell r="D4862" t="str">
            <v>UN</v>
          </cell>
          <cell r="E4862">
            <v>0</v>
          </cell>
          <cell r="F4862">
            <v>0</v>
          </cell>
        </row>
        <row r="4863">
          <cell r="B4863">
            <v>1004934</v>
          </cell>
          <cell r="C4863" t="str">
            <v>Torn.Lav 1/2Pol Grand Ant-08160015-Docol</v>
          </cell>
          <cell r="D4863" t="str">
            <v>UN</v>
          </cell>
          <cell r="E4863">
            <v>0</v>
          </cell>
          <cell r="F4863">
            <v>0</v>
          </cell>
        </row>
        <row r="4864">
          <cell r="B4864">
            <v>1004935</v>
          </cell>
          <cell r="C4864" t="str">
            <v>Torn.Lav 1/2Pol Grand Ant-08160058-Docol</v>
          </cell>
          <cell r="D4864" t="str">
            <v>UN</v>
          </cell>
          <cell r="E4864">
            <v>0</v>
          </cell>
          <cell r="F4864">
            <v>0</v>
          </cell>
        </row>
        <row r="4865">
          <cell r="B4865">
            <v>1004936</v>
          </cell>
          <cell r="C4865" t="str">
            <v>Torn.Lav 1/2Pol Grand Ant-08160067-Docol</v>
          </cell>
          <cell r="D4865" t="str">
            <v>UN</v>
          </cell>
          <cell r="E4865">
            <v>0</v>
          </cell>
          <cell r="F4865">
            <v>0</v>
          </cell>
        </row>
        <row r="4866">
          <cell r="B4866">
            <v>1004937</v>
          </cell>
          <cell r="C4866" t="str">
            <v>Torn.Lav 1/2Pol Grand Ant-08160069-Docol</v>
          </cell>
          <cell r="D4866" t="str">
            <v>UN</v>
          </cell>
          <cell r="E4866">
            <v>0</v>
          </cell>
          <cell r="F4866">
            <v>0</v>
          </cell>
        </row>
        <row r="4867">
          <cell r="B4867">
            <v>1004938</v>
          </cell>
          <cell r="C4867" t="str">
            <v>Torn.Lav 1/2Pol Grand Ant-08160093-Docol</v>
          </cell>
          <cell r="D4867" t="str">
            <v>UN</v>
          </cell>
          <cell r="E4867">
            <v>0</v>
          </cell>
          <cell r="F4867">
            <v>0</v>
          </cell>
        </row>
        <row r="4868">
          <cell r="B4868">
            <v>1004939</v>
          </cell>
          <cell r="C4868" t="str">
            <v>Torn.Lav 1/2Pol Hampton-80004458-Docol</v>
          </cell>
          <cell r="D4868" t="str">
            <v>UN</v>
          </cell>
          <cell r="E4868">
            <v>0</v>
          </cell>
          <cell r="F4868">
            <v>0</v>
          </cell>
        </row>
        <row r="4869">
          <cell r="B4869">
            <v>1004940</v>
          </cell>
          <cell r="C4869" t="str">
            <v>Torn.Lav 1/2Pol Itapema B-00162061-Docol</v>
          </cell>
          <cell r="D4869" t="str">
            <v>UN</v>
          </cell>
          <cell r="E4869">
            <v>0</v>
          </cell>
          <cell r="F4869">
            <v>0</v>
          </cell>
        </row>
        <row r="4870">
          <cell r="B4870">
            <v>1004941</v>
          </cell>
          <cell r="C4870" t="str">
            <v>Torn.Lav 1/2Pol Itapema B-00201161-Docol</v>
          </cell>
          <cell r="D4870" t="str">
            <v>UN</v>
          </cell>
          <cell r="E4870">
            <v>0</v>
          </cell>
          <cell r="F4870">
            <v>0</v>
          </cell>
        </row>
        <row r="4871">
          <cell r="B4871">
            <v>1004942</v>
          </cell>
          <cell r="C4871" t="str">
            <v>Torn.Lav 1/2Pol Kromus-03160562-Docol</v>
          </cell>
          <cell r="D4871" t="str">
            <v>UN</v>
          </cell>
          <cell r="E4871">
            <v>0</v>
          </cell>
          <cell r="F4871">
            <v>0</v>
          </cell>
        </row>
        <row r="4872">
          <cell r="B4872">
            <v>1004943</v>
          </cell>
          <cell r="C4872" t="str">
            <v>Torn.Lav 1/2Pol Lóggica-00274006-Docol</v>
          </cell>
          <cell r="D4872" t="str">
            <v>UN</v>
          </cell>
          <cell r="E4872">
            <v>0</v>
          </cell>
          <cell r="F4872">
            <v>0</v>
          </cell>
        </row>
        <row r="4873">
          <cell r="B4873">
            <v>1004944</v>
          </cell>
          <cell r="C4873" t="str">
            <v>Torn.Lav 1/2Pol Lóggica-00348506-Docol</v>
          </cell>
          <cell r="D4873" t="str">
            <v>UN</v>
          </cell>
          <cell r="E4873">
            <v>0</v>
          </cell>
          <cell r="F4873">
            <v>0</v>
          </cell>
        </row>
        <row r="4874">
          <cell r="B4874">
            <v>1004945</v>
          </cell>
          <cell r="C4874" t="str">
            <v>Torn.Lav 1/2Pol Lóggica-00386306-Docol</v>
          </cell>
          <cell r="D4874" t="str">
            <v>UN</v>
          </cell>
          <cell r="E4874">
            <v>0</v>
          </cell>
          <cell r="F4874">
            <v>0</v>
          </cell>
        </row>
        <row r="4875">
          <cell r="B4875">
            <v>1004946</v>
          </cell>
          <cell r="C4875" t="str">
            <v>Torn.Lav 1/2Pol Lumiere-00089362-Docol</v>
          </cell>
          <cell r="D4875" t="str">
            <v>UN</v>
          </cell>
          <cell r="E4875">
            <v>0</v>
          </cell>
          <cell r="F4875">
            <v>0</v>
          </cell>
        </row>
        <row r="4876">
          <cell r="B4876">
            <v>1004947</v>
          </cell>
          <cell r="C4876" t="str">
            <v>Torn.Lav 1/2Pol Matinatta-00133383-Docol</v>
          </cell>
          <cell r="D4876" t="str">
            <v>UN</v>
          </cell>
          <cell r="E4876">
            <v>0</v>
          </cell>
          <cell r="F4876">
            <v>0</v>
          </cell>
        </row>
        <row r="4877">
          <cell r="B4877">
            <v>1004948</v>
          </cell>
          <cell r="C4877" t="str">
            <v>Torn.Lav 1/2Pol Normandie-00239206-Docol</v>
          </cell>
          <cell r="D4877" t="str">
            <v>UN</v>
          </cell>
          <cell r="E4877">
            <v>0</v>
          </cell>
          <cell r="F4877">
            <v>0</v>
          </cell>
        </row>
        <row r="4878">
          <cell r="B4878">
            <v>1004949</v>
          </cell>
          <cell r="C4878" t="str">
            <v>Torn.Lav 1/2Pol Normandie-00239210-Docol</v>
          </cell>
          <cell r="D4878" t="str">
            <v>UN</v>
          </cell>
          <cell r="E4878">
            <v>0</v>
          </cell>
          <cell r="F4878">
            <v>0</v>
          </cell>
        </row>
        <row r="4879">
          <cell r="B4879">
            <v>1004950</v>
          </cell>
          <cell r="C4879" t="str">
            <v>Torn.Lav 1/2Pol Pressmatc-17160606-Docol</v>
          </cell>
          <cell r="D4879" t="str">
            <v>UN</v>
          </cell>
          <cell r="E4879">
            <v>0</v>
          </cell>
          <cell r="F4879">
            <v>0</v>
          </cell>
        </row>
        <row r="4880">
          <cell r="B4880">
            <v>1004951</v>
          </cell>
          <cell r="C4880" t="str">
            <v>Torn.Lav 1/2Pol Pressmatd-17160006-Docol</v>
          </cell>
          <cell r="D4880" t="str">
            <v>UN</v>
          </cell>
          <cell r="E4880">
            <v>0</v>
          </cell>
          <cell r="F4880">
            <v>0</v>
          </cell>
        </row>
        <row r="4881">
          <cell r="B4881">
            <v>1004952</v>
          </cell>
          <cell r="C4881" t="str">
            <v>Torn.Lav 1/2Pol Pressmati-17160806-Docol</v>
          </cell>
          <cell r="D4881" t="str">
            <v>UN</v>
          </cell>
          <cell r="E4881">
            <v>0</v>
          </cell>
          <cell r="F4881">
            <v>0</v>
          </cell>
        </row>
        <row r="4882">
          <cell r="B4882">
            <v>1004953</v>
          </cell>
          <cell r="C4882" t="str">
            <v>Torn.Lav 1/2Pol Pressmatn-17161006-Docol</v>
          </cell>
          <cell r="D4882" t="str">
            <v>UN</v>
          </cell>
          <cell r="E4882">
            <v>0</v>
          </cell>
          <cell r="F4882">
            <v>0</v>
          </cell>
        </row>
        <row r="4883">
          <cell r="B4883">
            <v>1004954</v>
          </cell>
          <cell r="C4883" t="str">
            <v>Torn.Lav 1/2Pol Queen-00081161-Docol</v>
          </cell>
          <cell r="D4883" t="str">
            <v>UN</v>
          </cell>
          <cell r="E4883">
            <v>0</v>
          </cell>
          <cell r="F4883">
            <v>0</v>
          </cell>
        </row>
        <row r="4884">
          <cell r="B4884">
            <v>1004955</v>
          </cell>
          <cell r="C4884" t="str">
            <v>Torn.Lav 1/2Pol Reggia-55160006-Docol</v>
          </cell>
          <cell r="D4884" t="str">
            <v>UN</v>
          </cell>
          <cell r="E4884">
            <v>0</v>
          </cell>
          <cell r="F4884">
            <v>0</v>
          </cell>
        </row>
        <row r="4885">
          <cell r="B4885">
            <v>1004956</v>
          </cell>
          <cell r="C4885" t="str">
            <v>Torn.Lav 1/2Pol Sonatta-00116861-Docol</v>
          </cell>
          <cell r="D4885" t="str">
            <v>UN</v>
          </cell>
          <cell r="E4885">
            <v>0</v>
          </cell>
          <cell r="F4885">
            <v>0</v>
          </cell>
        </row>
        <row r="4886">
          <cell r="B4886">
            <v>1004957</v>
          </cell>
          <cell r="C4886" t="str">
            <v>Torn.Lav 1/2Pol Sonatta-00116862-Docol</v>
          </cell>
          <cell r="D4886" t="str">
            <v>UN</v>
          </cell>
          <cell r="E4886">
            <v>0</v>
          </cell>
          <cell r="F4886">
            <v>0</v>
          </cell>
        </row>
        <row r="4887">
          <cell r="B4887">
            <v>1004958</v>
          </cell>
          <cell r="C4887" t="str">
            <v>Torn.Lav 1/2Pol Sonatta-00116889-Docol</v>
          </cell>
          <cell r="D4887" t="str">
            <v>UN</v>
          </cell>
          <cell r="E4887">
            <v>0</v>
          </cell>
          <cell r="F4887">
            <v>0</v>
          </cell>
        </row>
        <row r="4888">
          <cell r="B4888">
            <v>1004959</v>
          </cell>
          <cell r="C4888" t="str">
            <v>Torn.Lav 1/2Pol Splendor-00001806-Docol</v>
          </cell>
          <cell r="D4888" t="str">
            <v>UN</v>
          </cell>
          <cell r="E4888">
            <v>0</v>
          </cell>
          <cell r="F4888">
            <v>0</v>
          </cell>
        </row>
        <row r="4889">
          <cell r="B4889">
            <v>1004960</v>
          </cell>
          <cell r="C4889" t="str">
            <v>Torn.Lav 1/2Pol Splendor-00001815-Docol</v>
          </cell>
          <cell r="D4889" t="str">
            <v>UN</v>
          </cell>
          <cell r="E4889">
            <v>0</v>
          </cell>
          <cell r="F4889">
            <v>0</v>
          </cell>
        </row>
        <row r="4890">
          <cell r="B4890">
            <v>1004961</v>
          </cell>
          <cell r="C4890" t="str">
            <v>Torn.Lav 1/2Pol Splendor-00001825-Docol</v>
          </cell>
          <cell r="D4890" t="str">
            <v>UN</v>
          </cell>
          <cell r="E4890">
            <v>0</v>
          </cell>
          <cell r="F4890">
            <v>0</v>
          </cell>
        </row>
        <row r="4891">
          <cell r="B4891">
            <v>1004962</v>
          </cell>
          <cell r="C4891" t="str">
            <v>Torn.Lav 1/2Pol Splendor-00001862-Docol</v>
          </cell>
          <cell r="D4891" t="str">
            <v>UN</v>
          </cell>
          <cell r="E4891">
            <v>0</v>
          </cell>
          <cell r="F4891">
            <v>0</v>
          </cell>
        </row>
        <row r="4892">
          <cell r="B4892">
            <v>1004963</v>
          </cell>
          <cell r="C4892" t="str">
            <v>Torn.Lav 1/2Pol Splendor-00001886-Docol</v>
          </cell>
          <cell r="D4892" t="str">
            <v>UN</v>
          </cell>
          <cell r="E4892">
            <v>0</v>
          </cell>
          <cell r="F4892">
            <v>0</v>
          </cell>
        </row>
        <row r="4893">
          <cell r="B4893">
            <v>1004964</v>
          </cell>
          <cell r="C4893" t="str">
            <v>Torn.Lav 1/2Pol Splendor-00001892-Docol</v>
          </cell>
          <cell r="D4893" t="str">
            <v>UN</v>
          </cell>
          <cell r="E4893">
            <v>0</v>
          </cell>
          <cell r="F4893">
            <v>0</v>
          </cell>
        </row>
        <row r="4894">
          <cell r="B4894">
            <v>1004965</v>
          </cell>
          <cell r="C4894" t="str">
            <v>Torn.Lav 1/2Pol Syrius-00181210-Docol</v>
          </cell>
          <cell r="D4894" t="str">
            <v>UN</v>
          </cell>
          <cell r="E4894">
            <v>0</v>
          </cell>
          <cell r="F4894">
            <v>0</v>
          </cell>
        </row>
        <row r="4895">
          <cell r="B4895">
            <v>1004966</v>
          </cell>
          <cell r="C4895" t="str">
            <v>Torn.Lav 1/2Pol Tower-54160006-Docol</v>
          </cell>
          <cell r="D4895" t="str">
            <v>UN</v>
          </cell>
          <cell r="E4895">
            <v>0</v>
          </cell>
          <cell r="F4895">
            <v>0</v>
          </cell>
        </row>
        <row r="4896">
          <cell r="B4896">
            <v>1004967</v>
          </cell>
          <cell r="C4896" t="str">
            <v>Torn.Lav 1/2Pol Tower-54160061-Docol</v>
          </cell>
          <cell r="D4896" t="str">
            <v>UN</v>
          </cell>
          <cell r="E4896">
            <v>0</v>
          </cell>
          <cell r="F4896">
            <v>0</v>
          </cell>
        </row>
        <row r="4897">
          <cell r="B4897">
            <v>1004968</v>
          </cell>
          <cell r="C4897" t="str">
            <v>Torneira Bica Alta 00201261-Docol</v>
          </cell>
          <cell r="D4897" t="str">
            <v>UN</v>
          </cell>
          <cell r="E4897">
            <v>0</v>
          </cell>
          <cell r="F4897">
            <v>0</v>
          </cell>
        </row>
        <row r="4898">
          <cell r="B4898">
            <v>1004969</v>
          </cell>
          <cell r="C4898" t="str">
            <v>Torneira Bóia Cx D´Água Plást 1/2" Br</v>
          </cell>
          <cell r="D4898" t="str">
            <v>UN</v>
          </cell>
          <cell r="E4898">
            <v>0</v>
          </cell>
          <cell r="F4898">
            <v>0</v>
          </cell>
        </row>
        <row r="4899">
          <cell r="B4899">
            <v>1004970</v>
          </cell>
          <cell r="C4899" t="str">
            <v>Torneira Bóia Cx D´Água Plást 3/4" Br</v>
          </cell>
          <cell r="D4899" t="str">
            <v>UN</v>
          </cell>
          <cell r="E4899">
            <v>0</v>
          </cell>
          <cell r="F4899">
            <v>0</v>
          </cell>
        </row>
        <row r="4900">
          <cell r="B4900">
            <v>1004971</v>
          </cell>
          <cell r="C4900" t="str">
            <v>Torneira Bóia Cx Descarga Plást 1/2" Br</v>
          </cell>
          <cell r="D4900" t="str">
            <v>UN</v>
          </cell>
          <cell r="E4900">
            <v>0</v>
          </cell>
          <cell r="F4900">
            <v>0</v>
          </cell>
        </row>
        <row r="4901">
          <cell r="B4901">
            <v>1004972</v>
          </cell>
          <cell r="C4901" t="str">
            <v>Torneira Bóia P/Bebedouro Plást 1/2" Br</v>
          </cell>
          <cell r="D4901" t="str">
            <v>UN</v>
          </cell>
          <cell r="E4901">
            <v>0</v>
          </cell>
          <cell r="F4901">
            <v>0</v>
          </cell>
        </row>
        <row r="4902">
          <cell r="B4902">
            <v>1004973</v>
          </cell>
          <cell r="C4902" t="str">
            <v>Torneira Coz 1/2" 00009606-Docol</v>
          </cell>
          <cell r="D4902" t="str">
            <v>UN</v>
          </cell>
          <cell r="E4902">
            <v>0</v>
          </cell>
          <cell r="F4902">
            <v>0</v>
          </cell>
        </row>
        <row r="4903">
          <cell r="B4903">
            <v>1004974</v>
          </cell>
          <cell r="C4903" t="str">
            <v>Torneira Coz 1/2" 00111506-Docol</v>
          </cell>
          <cell r="D4903" t="str">
            <v>UN</v>
          </cell>
          <cell r="E4903">
            <v>0</v>
          </cell>
          <cell r="F4903">
            <v>0</v>
          </cell>
        </row>
        <row r="4904">
          <cell r="B4904">
            <v>1004975</v>
          </cell>
          <cell r="C4904" t="str">
            <v>Torneira Coz 1/2" 00164060-Docol</v>
          </cell>
          <cell r="D4904" t="str">
            <v>UN</v>
          </cell>
          <cell r="E4904">
            <v>0</v>
          </cell>
          <cell r="F4904">
            <v>0</v>
          </cell>
        </row>
        <row r="4905">
          <cell r="B4905">
            <v>1004976</v>
          </cell>
          <cell r="C4905" t="str">
            <v>Torneira Coz 1/2" 00390406-Docol</v>
          </cell>
          <cell r="D4905" t="str">
            <v>UN</v>
          </cell>
          <cell r="E4905">
            <v>0</v>
          </cell>
          <cell r="F4905">
            <v>0</v>
          </cell>
        </row>
        <row r="4906">
          <cell r="B4906">
            <v>1004977</v>
          </cell>
          <cell r="C4906" t="str">
            <v>Torneira Coz 1/2" 00406806-Docol</v>
          </cell>
          <cell r="D4906" t="str">
            <v>UN</v>
          </cell>
          <cell r="E4906">
            <v>0</v>
          </cell>
          <cell r="F4906">
            <v>0</v>
          </cell>
        </row>
        <row r="4907">
          <cell r="B4907">
            <v>1004978</v>
          </cell>
          <cell r="C4907" t="str">
            <v>Torneira Coz 1/2,3/4" 00009406-Docol</v>
          </cell>
          <cell r="D4907" t="str">
            <v>UN</v>
          </cell>
          <cell r="E4907">
            <v>0</v>
          </cell>
          <cell r="F4907">
            <v>0</v>
          </cell>
        </row>
        <row r="4908">
          <cell r="B4908">
            <v>1004979</v>
          </cell>
          <cell r="C4908" t="str">
            <v>Torneira Coz 1/2,3/4" 00111406-Docol</v>
          </cell>
          <cell r="D4908" t="str">
            <v>UN</v>
          </cell>
          <cell r="E4908">
            <v>0</v>
          </cell>
          <cell r="F4908">
            <v>0</v>
          </cell>
        </row>
        <row r="4909">
          <cell r="B4909">
            <v>1004980</v>
          </cell>
          <cell r="C4909" t="str">
            <v>Torneira Coz 1/2,3/4" 00163960-Docol</v>
          </cell>
          <cell r="D4909" t="str">
            <v>UN</v>
          </cell>
          <cell r="E4909">
            <v>0</v>
          </cell>
          <cell r="F4909">
            <v>0</v>
          </cell>
        </row>
        <row r="4910">
          <cell r="B4910">
            <v>1004981</v>
          </cell>
          <cell r="C4910" t="str">
            <v>Torneira Coz 1/2,3/4" 00199260-Docol</v>
          </cell>
          <cell r="D4910" t="str">
            <v>UN</v>
          </cell>
          <cell r="E4910">
            <v>0</v>
          </cell>
          <cell r="F4910">
            <v>0</v>
          </cell>
        </row>
        <row r="4911">
          <cell r="B4911">
            <v>1004982</v>
          </cell>
          <cell r="C4911" t="str">
            <v>Torneira Coz 1/2,3/4" 00266306-Docol</v>
          </cell>
          <cell r="D4911" t="str">
            <v>UN</v>
          </cell>
          <cell r="E4911">
            <v>0</v>
          </cell>
          <cell r="F4911">
            <v>0</v>
          </cell>
        </row>
        <row r="4912">
          <cell r="B4912">
            <v>1004983</v>
          </cell>
          <cell r="C4912" t="str">
            <v>Torneira Coz 1/2,3/4" 00266606-Docol</v>
          </cell>
          <cell r="D4912" t="str">
            <v>UN</v>
          </cell>
          <cell r="E4912">
            <v>0</v>
          </cell>
          <cell r="F4912">
            <v>0</v>
          </cell>
        </row>
        <row r="4913">
          <cell r="B4913">
            <v>1004984</v>
          </cell>
          <cell r="C4913" t="str">
            <v>Torneira Coz 1/2,3/4" 00390306-Docol</v>
          </cell>
          <cell r="D4913" t="str">
            <v>UN</v>
          </cell>
          <cell r="E4913">
            <v>0</v>
          </cell>
          <cell r="F4913">
            <v>0</v>
          </cell>
        </row>
        <row r="4914">
          <cell r="B4914">
            <v>1004985</v>
          </cell>
          <cell r="C4914" t="str">
            <v>Torneira Coz 1/2,3/4" 00406706-Docol</v>
          </cell>
          <cell r="D4914" t="str">
            <v>UN</v>
          </cell>
          <cell r="E4914">
            <v>0</v>
          </cell>
          <cell r="F4914">
            <v>0</v>
          </cell>
        </row>
        <row r="4915">
          <cell r="B4915">
            <v>1004986</v>
          </cell>
          <cell r="C4915" t="str">
            <v>Torneira Geral 1/2,3/4" 00224706-Docol</v>
          </cell>
          <cell r="D4915" t="str">
            <v>UN</v>
          </cell>
          <cell r="E4915">
            <v>0</v>
          </cell>
          <cell r="F4915">
            <v>0</v>
          </cell>
        </row>
        <row r="4916">
          <cell r="B4916">
            <v>1004987</v>
          </cell>
          <cell r="C4916" t="str">
            <v>Material Duplicado - Utilizar 1004988</v>
          </cell>
          <cell r="D4916" t="str">
            <v>UN</v>
          </cell>
          <cell r="E4916">
            <v>0</v>
          </cell>
          <cell r="F4916">
            <v>0</v>
          </cell>
        </row>
        <row r="4917">
          <cell r="B4917">
            <v>1004988</v>
          </cell>
          <cell r="C4917" t="str">
            <v>Torn.Jard 3/4" Metálico P/Canteiro Obra</v>
          </cell>
          <cell r="D4917" t="str">
            <v>UN</v>
          </cell>
          <cell r="E4917">
            <v>0</v>
          </cell>
          <cell r="F4917">
            <v>0</v>
          </cell>
        </row>
        <row r="4918">
          <cell r="B4918">
            <v>1004989</v>
          </cell>
          <cell r="C4918" t="str">
            <v>Torneira Jardim 1/2,3/4" 00222806-Docol</v>
          </cell>
          <cell r="D4918" t="str">
            <v>UN</v>
          </cell>
          <cell r="E4918">
            <v>0</v>
          </cell>
          <cell r="F4918">
            <v>0</v>
          </cell>
        </row>
        <row r="4919">
          <cell r="B4919">
            <v>1004990</v>
          </cell>
          <cell r="C4919" t="str">
            <v>Torneira Lavat 1/2" 00045706-Docol</v>
          </cell>
          <cell r="D4919" t="str">
            <v>UN</v>
          </cell>
          <cell r="E4919">
            <v>0</v>
          </cell>
          <cell r="F4919">
            <v>0</v>
          </cell>
        </row>
        <row r="4920">
          <cell r="B4920">
            <v>1004991</v>
          </cell>
          <cell r="C4920" t="str">
            <v>Torneira Lavat 1/2" 00081106-Docol</v>
          </cell>
          <cell r="D4920" t="str">
            <v>UN</v>
          </cell>
          <cell r="E4920">
            <v>0</v>
          </cell>
          <cell r="F4920">
            <v>0</v>
          </cell>
        </row>
        <row r="4921">
          <cell r="B4921">
            <v>1004992</v>
          </cell>
          <cell r="C4921" t="str">
            <v>Torneira Lavat 1/2" 00086606-Docol</v>
          </cell>
          <cell r="D4921" t="str">
            <v>UN</v>
          </cell>
          <cell r="E4921">
            <v>0</v>
          </cell>
          <cell r="F4921">
            <v>0</v>
          </cell>
        </row>
        <row r="4922">
          <cell r="B4922">
            <v>1004993</v>
          </cell>
          <cell r="C4922" t="str">
            <v>Torneira Lavat 1/2" 00108304-Docol</v>
          </cell>
          <cell r="D4922" t="str">
            <v>UN</v>
          </cell>
          <cell r="E4922">
            <v>0</v>
          </cell>
          <cell r="F4922">
            <v>0</v>
          </cell>
        </row>
        <row r="4923">
          <cell r="B4923">
            <v>1004994</v>
          </cell>
          <cell r="C4923" t="str">
            <v>Torneira Lavat 1/2" 00108316-Docol</v>
          </cell>
          <cell r="D4923" t="str">
            <v>UN</v>
          </cell>
          <cell r="E4923">
            <v>0</v>
          </cell>
          <cell r="F4923">
            <v>0</v>
          </cell>
        </row>
        <row r="4924">
          <cell r="B4924">
            <v>1004995</v>
          </cell>
          <cell r="C4924" t="str">
            <v>Torneira Lavat 1/2" 00109206-Docol</v>
          </cell>
          <cell r="D4924" t="str">
            <v>UN</v>
          </cell>
          <cell r="E4924">
            <v>0</v>
          </cell>
          <cell r="F4924">
            <v>0</v>
          </cell>
        </row>
        <row r="4925">
          <cell r="B4925">
            <v>1004996</v>
          </cell>
          <cell r="C4925" t="str">
            <v>Torneira Lavat 1/2" 00162060-Docol</v>
          </cell>
          <cell r="D4925" t="str">
            <v>UN</v>
          </cell>
          <cell r="E4925">
            <v>0</v>
          </cell>
          <cell r="F4925">
            <v>0</v>
          </cell>
        </row>
        <row r="4926">
          <cell r="B4926">
            <v>1004997</v>
          </cell>
          <cell r="C4926" t="str">
            <v>Torneira Lavat 1/2" 00181206-Docol</v>
          </cell>
          <cell r="D4926" t="str">
            <v>UN</v>
          </cell>
          <cell r="E4926">
            <v>0</v>
          </cell>
          <cell r="F4926">
            <v>0</v>
          </cell>
        </row>
        <row r="4927">
          <cell r="B4927">
            <v>1004998</v>
          </cell>
          <cell r="C4927" t="str">
            <v>Torneira Lavat 1/2" 00490706-Docol</v>
          </cell>
          <cell r="D4927" t="str">
            <v>UN</v>
          </cell>
          <cell r="E4927">
            <v>0</v>
          </cell>
          <cell r="F4927">
            <v>0</v>
          </cell>
        </row>
        <row r="4928">
          <cell r="B4928">
            <v>1004999</v>
          </cell>
          <cell r="C4928" t="str">
            <v>Torneira Lavat 1/2" 00201160-Docol</v>
          </cell>
          <cell r="D4928" t="str">
            <v>UN</v>
          </cell>
          <cell r="E4928">
            <v>0</v>
          </cell>
          <cell r="F4928">
            <v>0</v>
          </cell>
        </row>
        <row r="4929">
          <cell r="B4929">
            <v>1005000</v>
          </cell>
          <cell r="C4929" t="str">
            <v>Torneira Lavat 1/2" 00201206-Docol</v>
          </cell>
          <cell r="D4929" t="str">
            <v>UN</v>
          </cell>
          <cell r="E4929">
            <v>0</v>
          </cell>
          <cell r="F4929">
            <v>0</v>
          </cell>
        </row>
        <row r="4930">
          <cell r="B4930">
            <v>1005001</v>
          </cell>
          <cell r="C4930" t="str">
            <v>Torneira Lavat 1/2" 00201706-Docol</v>
          </cell>
          <cell r="D4930" t="str">
            <v>UN</v>
          </cell>
          <cell r="E4930">
            <v>0</v>
          </cell>
          <cell r="F4930">
            <v>0</v>
          </cell>
        </row>
        <row r="4931">
          <cell r="B4931">
            <v>1005002</v>
          </cell>
          <cell r="C4931" t="str">
            <v>Torneira Lavat 1/2" 00201710-Docol</v>
          </cell>
          <cell r="D4931" t="str">
            <v>UN</v>
          </cell>
          <cell r="E4931">
            <v>0</v>
          </cell>
          <cell r="F4931">
            <v>0</v>
          </cell>
        </row>
        <row r="4932">
          <cell r="B4932">
            <v>1005003</v>
          </cell>
          <cell r="C4932" t="str">
            <v>Torneira Lavat 1/2" 00201806-Docol</v>
          </cell>
          <cell r="D4932" t="str">
            <v>UN</v>
          </cell>
          <cell r="E4932">
            <v>0</v>
          </cell>
          <cell r="F4932">
            <v>0</v>
          </cell>
        </row>
        <row r="4933">
          <cell r="B4933">
            <v>1005004</v>
          </cell>
          <cell r="C4933" t="str">
            <v>Torneira Lavat 1/2" 00201810-Docol</v>
          </cell>
          <cell r="D4933" t="str">
            <v>UN</v>
          </cell>
          <cell r="E4933">
            <v>0</v>
          </cell>
          <cell r="F4933">
            <v>0</v>
          </cell>
        </row>
        <row r="4934">
          <cell r="B4934">
            <v>1005005</v>
          </cell>
          <cell r="C4934" t="str">
            <v>Torneira Lavat 1/2" 00218106-Docol</v>
          </cell>
          <cell r="D4934" t="str">
            <v>UN</v>
          </cell>
          <cell r="E4934">
            <v>0</v>
          </cell>
          <cell r="F4934">
            <v>0</v>
          </cell>
        </row>
        <row r="4935">
          <cell r="B4935">
            <v>1005006</v>
          </cell>
          <cell r="C4935" t="str">
            <v>Torneira Lavat 1/2" 00231106-Docol</v>
          </cell>
          <cell r="D4935" t="str">
            <v>UN</v>
          </cell>
          <cell r="E4935">
            <v>0</v>
          </cell>
          <cell r="F4935">
            <v>0</v>
          </cell>
        </row>
        <row r="4936">
          <cell r="B4936">
            <v>1005007</v>
          </cell>
          <cell r="C4936" t="str">
            <v>Torneira Lavat 1/2" 00231110-Docol</v>
          </cell>
          <cell r="D4936" t="str">
            <v>UN</v>
          </cell>
          <cell r="E4936">
            <v>0</v>
          </cell>
          <cell r="F4936">
            <v>0</v>
          </cell>
        </row>
        <row r="4937">
          <cell r="B4937">
            <v>1005008</v>
          </cell>
          <cell r="C4937" t="str">
            <v>Torneira Lavat 1/2" 00231206-Docol</v>
          </cell>
          <cell r="D4937" t="str">
            <v>UN</v>
          </cell>
          <cell r="E4937">
            <v>0</v>
          </cell>
          <cell r="F4937">
            <v>0</v>
          </cell>
        </row>
        <row r="4938">
          <cell r="B4938">
            <v>1005009</v>
          </cell>
          <cell r="C4938" t="str">
            <v>Torneira Lavat 1/2" 00231210-Docol</v>
          </cell>
          <cell r="D4938" t="str">
            <v>UN</v>
          </cell>
          <cell r="E4938">
            <v>0</v>
          </cell>
          <cell r="F4938">
            <v>0</v>
          </cell>
        </row>
        <row r="4939">
          <cell r="B4939">
            <v>1005010</v>
          </cell>
          <cell r="C4939" t="str">
            <v>Torneira Lavat 1/2" 00335306-Docol</v>
          </cell>
          <cell r="D4939" t="str">
            <v>UN</v>
          </cell>
          <cell r="E4939">
            <v>0</v>
          </cell>
          <cell r="F4939">
            <v>0</v>
          </cell>
        </row>
        <row r="4940">
          <cell r="B4940">
            <v>1005011</v>
          </cell>
          <cell r="C4940" t="str">
            <v>Torneira Lavat 1/2" 00335310-Docol</v>
          </cell>
          <cell r="D4940" t="str">
            <v>UN</v>
          </cell>
          <cell r="E4940">
            <v>0</v>
          </cell>
          <cell r="F4940">
            <v>0</v>
          </cell>
        </row>
        <row r="4941">
          <cell r="B4941">
            <v>1005012</v>
          </cell>
          <cell r="C4941" t="str">
            <v>Torneira Lavat 1/2" 00341706-Docol</v>
          </cell>
          <cell r="D4941" t="str">
            <v>UN</v>
          </cell>
          <cell r="E4941">
            <v>0</v>
          </cell>
          <cell r="F4941">
            <v>0</v>
          </cell>
        </row>
        <row r="4942">
          <cell r="B4942">
            <v>1005013</v>
          </cell>
          <cell r="C4942" t="str">
            <v>Torneira Lavat 1/2" 00341710-Docol</v>
          </cell>
          <cell r="D4942" t="str">
            <v>UN</v>
          </cell>
          <cell r="E4942">
            <v>0</v>
          </cell>
          <cell r="F4942">
            <v>0</v>
          </cell>
        </row>
        <row r="4943">
          <cell r="B4943">
            <v>1005014</v>
          </cell>
          <cell r="C4943" t="str">
            <v>Torneira Lavat 1/2" 00489506-Docol</v>
          </cell>
          <cell r="D4943" t="str">
            <v>UN</v>
          </cell>
          <cell r="E4943">
            <v>0</v>
          </cell>
          <cell r="F4943">
            <v>0</v>
          </cell>
        </row>
        <row r="4944">
          <cell r="B4944">
            <v>1005015</v>
          </cell>
          <cell r="C4944" t="str">
            <v>Torneira Lavat 1/2" 00383506-Docol</v>
          </cell>
          <cell r="D4944" t="str">
            <v>UN</v>
          </cell>
          <cell r="E4944">
            <v>0</v>
          </cell>
          <cell r="F4944">
            <v>0</v>
          </cell>
        </row>
        <row r="4945">
          <cell r="B4945">
            <v>1005016</v>
          </cell>
          <cell r="C4945" t="str">
            <v>Torneira Lavat 1/2" 03160560-Docol</v>
          </cell>
          <cell r="D4945" t="str">
            <v>UN</v>
          </cell>
          <cell r="E4945">
            <v>0</v>
          </cell>
          <cell r="F4945">
            <v>0</v>
          </cell>
        </row>
        <row r="4946">
          <cell r="B4946">
            <v>1005017</v>
          </cell>
          <cell r="C4946" t="str">
            <v>Torneira Lavat 1/2" 06160058-Docol</v>
          </cell>
          <cell r="D4946" t="str">
            <v>UN</v>
          </cell>
          <cell r="E4946">
            <v>0</v>
          </cell>
          <cell r="F4946">
            <v>0</v>
          </cell>
        </row>
        <row r="4947">
          <cell r="B4947">
            <v>1005018</v>
          </cell>
          <cell r="C4947" t="str">
            <v>Torneira Lavat 1/2" 08160006-Docol</v>
          </cell>
          <cell r="D4947" t="str">
            <v>UN</v>
          </cell>
          <cell r="E4947">
            <v>0</v>
          </cell>
          <cell r="F4947">
            <v>0</v>
          </cell>
        </row>
        <row r="4948">
          <cell r="B4948">
            <v>1005019</v>
          </cell>
          <cell r="C4948" t="str">
            <v>Torneira Lavat 1/2" 08160025-Docol</v>
          </cell>
          <cell r="D4948" t="str">
            <v>UN</v>
          </cell>
          <cell r="E4948">
            <v>0</v>
          </cell>
          <cell r="F4948">
            <v>0</v>
          </cell>
        </row>
        <row r="4949">
          <cell r="B4949">
            <v>1005020</v>
          </cell>
          <cell r="C4949" t="str">
            <v>Torneira Lavat 1/2/,3/4" 00224806-Docol</v>
          </cell>
          <cell r="D4949" t="str">
            <v>UN</v>
          </cell>
          <cell r="E4949">
            <v>0</v>
          </cell>
          <cell r="F4949">
            <v>0</v>
          </cell>
        </row>
        <row r="4950">
          <cell r="B4950">
            <v>1005021</v>
          </cell>
          <cell r="C4950" t="str">
            <v>Torneira P/Jardim 1/2Pol Plástico Cz Pr</v>
          </cell>
          <cell r="D4950" t="str">
            <v>UN</v>
          </cell>
          <cell r="E4950">
            <v>0</v>
          </cell>
          <cell r="F4950">
            <v>0</v>
          </cell>
        </row>
        <row r="4951">
          <cell r="B4951">
            <v>1005022</v>
          </cell>
          <cell r="C4951" t="str">
            <v>Torneira P/Jardim 1/2Pol Plástico Preta</v>
          </cell>
          <cell r="D4951" t="str">
            <v>UN</v>
          </cell>
          <cell r="E4951">
            <v>0</v>
          </cell>
          <cell r="F4951">
            <v>0</v>
          </cell>
        </row>
        <row r="4952">
          <cell r="B4952">
            <v>1005023</v>
          </cell>
          <cell r="C4952" t="str">
            <v>Torneira P/Jardim 3/4Pol Plástico Cz Pr</v>
          </cell>
          <cell r="D4952" t="str">
            <v>UN</v>
          </cell>
          <cell r="E4952">
            <v>0</v>
          </cell>
          <cell r="F4952">
            <v>0</v>
          </cell>
        </row>
        <row r="4953">
          <cell r="B4953">
            <v>1005024</v>
          </cell>
          <cell r="C4953" t="str">
            <v>Torneira P/Jardim 3/4Pol Plástico Preta</v>
          </cell>
          <cell r="D4953" t="str">
            <v>UN</v>
          </cell>
          <cell r="E4953">
            <v>0</v>
          </cell>
          <cell r="F4953">
            <v>0</v>
          </cell>
        </row>
        <row r="4954">
          <cell r="B4954">
            <v>1005025</v>
          </cell>
          <cell r="C4954" t="str">
            <v>Torneira P/Pia 1/2Pol Plástico Branco</v>
          </cell>
          <cell r="D4954" t="str">
            <v>UN</v>
          </cell>
          <cell r="E4954">
            <v>0</v>
          </cell>
          <cell r="F4954">
            <v>0</v>
          </cell>
        </row>
        <row r="4955">
          <cell r="B4955">
            <v>1005026</v>
          </cell>
          <cell r="C4955" t="str">
            <v>Torneira P/Pia 1/2Pol Plástico Cz Pr</v>
          </cell>
          <cell r="D4955" t="str">
            <v>UN</v>
          </cell>
          <cell r="E4955">
            <v>0</v>
          </cell>
          <cell r="F4955">
            <v>0</v>
          </cell>
        </row>
        <row r="4956">
          <cell r="B4956">
            <v>1005027</v>
          </cell>
          <cell r="C4956" t="str">
            <v>Torneira P/Pia 3/4Pol Plástico Branco</v>
          </cell>
          <cell r="D4956" t="str">
            <v>UN</v>
          </cell>
          <cell r="E4956">
            <v>0</v>
          </cell>
          <cell r="F4956">
            <v>0</v>
          </cell>
        </row>
        <row r="4957">
          <cell r="B4957">
            <v>1005028</v>
          </cell>
          <cell r="C4957" t="str">
            <v>Torneira P/Pia 3/4Pol Plástico Cz Pr</v>
          </cell>
          <cell r="D4957" t="str">
            <v>UN</v>
          </cell>
          <cell r="E4957">
            <v>0</v>
          </cell>
          <cell r="F4957">
            <v>0</v>
          </cell>
        </row>
        <row r="4958">
          <cell r="B4958">
            <v>1005029</v>
          </cell>
          <cell r="C4958" t="str">
            <v>Torneira P/Tanque 1/2Pol Plástico Branco</v>
          </cell>
          <cell r="D4958" t="str">
            <v>UN</v>
          </cell>
          <cell r="E4958">
            <v>0</v>
          </cell>
          <cell r="F4958">
            <v>0</v>
          </cell>
        </row>
        <row r="4959">
          <cell r="B4959">
            <v>1005030</v>
          </cell>
          <cell r="C4959" t="str">
            <v>Torneira P/Tanque 1/2Pol Plástico Cz Pr</v>
          </cell>
          <cell r="D4959" t="str">
            <v>UN</v>
          </cell>
          <cell r="E4959">
            <v>0</v>
          </cell>
          <cell r="F4959">
            <v>0</v>
          </cell>
        </row>
        <row r="4960">
          <cell r="B4960">
            <v>1005031</v>
          </cell>
          <cell r="C4960" t="str">
            <v>Torneira P/Tanque 3/4Pol Plástico Branco</v>
          </cell>
          <cell r="D4960" t="str">
            <v>UN</v>
          </cell>
          <cell r="E4960">
            <v>0</v>
          </cell>
          <cell r="F4960">
            <v>0</v>
          </cell>
        </row>
        <row r="4961">
          <cell r="B4961">
            <v>1005032</v>
          </cell>
          <cell r="C4961" t="str">
            <v>Torneira P/Tanque 3/4Pol Plástico Cz Pr</v>
          </cell>
          <cell r="D4961" t="str">
            <v>UN</v>
          </cell>
          <cell r="E4961">
            <v>0</v>
          </cell>
          <cell r="F4961">
            <v>0</v>
          </cell>
        </row>
        <row r="4962">
          <cell r="B4962">
            <v>1005033</v>
          </cell>
          <cell r="C4962" t="str">
            <v>Torneira Tnq/Máq 1/2,3/4" 00251706-Docol</v>
          </cell>
          <cell r="D4962" t="str">
            <v>UN</v>
          </cell>
          <cell r="E4962">
            <v>0</v>
          </cell>
          <cell r="F4962">
            <v>0</v>
          </cell>
        </row>
        <row r="4963">
          <cell r="B4963">
            <v>1005034</v>
          </cell>
          <cell r="C4963" t="str">
            <v>Torneira Tnq/Máq 3/4" 00298806-Docol</v>
          </cell>
          <cell r="D4963" t="str">
            <v>UN</v>
          </cell>
          <cell r="E4963">
            <v>0</v>
          </cell>
          <cell r="F4963">
            <v>0</v>
          </cell>
        </row>
        <row r="4964">
          <cell r="B4964">
            <v>1005035</v>
          </cell>
          <cell r="C4964" t="str">
            <v>Trav Fix 395X7X70Mm 3 Furos</v>
          </cell>
          <cell r="D4964" t="str">
            <v>UN</v>
          </cell>
          <cell r="E4964">
            <v>0</v>
          </cell>
          <cell r="F4964">
            <v>0</v>
          </cell>
        </row>
        <row r="4965">
          <cell r="B4965">
            <v>1005036</v>
          </cell>
          <cell r="C4965" t="str">
            <v>Trav Fix 600X70Mm 5 Furos 00144700-Docol</v>
          </cell>
          <cell r="D4965" t="str">
            <v>UN</v>
          </cell>
          <cell r="E4965">
            <v>0</v>
          </cell>
          <cell r="F4965">
            <v>0</v>
          </cell>
        </row>
        <row r="4966">
          <cell r="B4966">
            <v>1005037</v>
          </cell>
          <cell r="C4966" t="str">
            <v>Trav Fix Válv Desc 395X7X70Mm 3 Furos</v>
          </cell>
          <cell r="D4966" t="str">
            <v>UN</v>
          </cell>
          <cell r="E4966">
            <v>0</v>
          </cell>
          <cell r="F4966">
            <v>0</v>
          </cell>
        </row>
        <row r="4967">
          <cell r="B4967">
            <v>1005038</v>
          </cell>
          <cell r="C4967" t="str">
            <v>Trav Fix Válv Desc 595X7X70Mm 5 Furos</v>
          </cell>
          <cell r="D4967" t="str">
            <v>UN</v>
          </cell>
          <cell r="E4967">
            <v>0</v>
          </cell>
          <cell r="F4967">
            <v>0</v>
          </cell>
        </row>
        <row r="4968">
          <cell r="B4968">
            <v>1005039</v>
          </cell>
          <cell r="C4968" t="str">
            <v>Tubo Água Fria Ppr 32Mm 0,75Mpa 4M</v>
          </cell>
          <cell r="D4968" t="str">
            <v>UN</v>
          </cell>
          <cell r="E4968">
            <v>0</v>
          </cell>
          <cell r="F4968">
            <v>0</v>
          </cell>
        </row>
        <row r="4969">
          <cell r="B4969">
            <v>1005040</v>
          </cell>
          <cell r="C4969" t="str">
            <v>Tubo Água Fria Ppr 40Mm 0,75Mpa 4M</v>
          </cell>
          <cell r="D4969" t="str">
            <v>UN</v>
          </cell>
          <cell r="E4969">
            <v>0</v>
          </cell>
          <cell r="F4969">
            <v>0</v>
          </cell>
        </row>
        <row r="4970">
          <cell r="B4970">
            <v>1005041</v>
          </cell>
          <cell r="C4970" t="str">
            <v>Tubo Água Fria Ppr 50Mm 0,75Mpa 4M</v>
          </cell>
          <cell r="D4970" t="str">
            <v>UN</v>
          </cell>
          <cell r="E4970">
            <v>0</v>
          </cell>
          <cell r="F4970">
            <v>0</v>
          </cell>
        </row>
        <row r="4971">
          <cell r="B4971">
            <v>1005042</v>
          </cell>
          <cell r="C4971" t="str">
            <v>Tubo Água Fria Ppr 63Mm 0,75Mpa 4M</v>
          </cell>
          <cell r="D4971" t="str">
            <v>UN</v>
          </cell>
          <cell r="E4971">
            <v>0</v>
          </cell>
          <cell r="F4971">
            <v>0</v>
          </cell>
        </row>
        <row r="4972">
          <cell r="B4972">
            <v>1005043</v>
          </cell>
          <cell r="C4972" t="str">
            <v>Tubo Água Fria Ppr 75Mm 0,75Mpa 4M</v>
          </cell>
          <cell r="D4972" t="str">
            <v>UN</v>
          </cell>
          <cell r="E4972">
            <v>0</v>
          </cell>
          <cell r="F4972">
            <v>0</v>
          </cell>
        </row>
        <row r="4973">
          <cell r="B4973">
            <v>1005044</v>
          </cell>
          <cell r="C4973" t="str">
            <v>Tubo Água Fria Ppr 90Mm 0,75Mpa 4M</v>
          </cell>
          <cell r="D4973" t="str">
            <v>UN</v>
          </cell>
          <cell r="E4973">
            <v>0</v>
          </cell>
          <cell r="F4973">
            <v>0</v>
          </cell>
        </row>
        <row r="4974">
          <cell r="B4974">
            <v>1005045</v>
          </cell>
          <cell r="C4974" t="str">
            <v>Mat. Bloq-Tubo Agua Pvc 1 1/2Pol 0,75M</v>
          </cell>
          <cell r="D4974" t="str">
            <v>UN</v>
          </cell>
          <cell r="E4974">
            <v>0</v>
          </cell>
          <cell r="F4974">
            <v>0</v>
          </cell>
        </row>
        <row r="4975">
          <cell r="B4975">
            <v>1005046</v>
          </cell>
          <cell r="C4975" t="str">
            <v>Material Substituido Por 1013137</v>
          </cell>
          <cell r="D4975" t="str">
            <v>UN</v>
          </cell>
          <cell r="E4975">
            <v>0</v>
          </cell>
          <cell r="F4975">
            <v>0</v>
          </cell>
        </row>
        <row r="4976">
          <cell r="B4976">
            <v>1005047</v>
          </cell>
          <cell r="C4976" t="str">
            <v>Material Substituido Por 1013135</v>
          </cell>
          <cell r="D4976" t="str">
            <v>UN</v>
          </cell>
          <cell r="E4976">
            <v>0</v>
          </cell>
          <cell r="F4976">
            <v>0</v>
          </cell>
        </row>
        <row r="4977">
          <cell r="B4977">
            <v>1005048</v>
          </cell>
          <cell r="C4977" t="str">
            <v>Mat. Bloq-Tubo Agua Pvc 110Mm 0,75Mpa 3M</v>
          </cell>
          <cell r="D4977" t="str">
            <v>UN</v>
          </cell>
          <cell r="E4977">
            <v>0</v>
          </cell>
          <cell r="F4977">
            <v>0</v>
          </cell>
        </row>
        <row r="4978">
          <cell r="B4978">
            <v>1005050</v>
          </cell>
          <cell r="C4978" t="str">
            <v>Mat.Bloq-Tubo Agua Pvc 1Pol 0,75Mpa 6M</v>
          </cell>
          <cell r="D4978" t="str">
            <v>UN</v>
          </cell>
          <cell r="E4978">
            <v>0</v>
          </cell>
          <cell r="F4978">
            <v>0</v>
          </cell>
        </row>
        <row r="4979">
          <cell r="B4979">
            <v>1005051</v>
          </cell>
          <cell r="C4979" t="str">
            <v>Mat. Bloq-Tubo Agua Pvc 20Mm 0,75Mpa 3M</v>
          </cell>
          <cell r="D4979" t="str">
            <v>UN</v>
          </cell>
          <cell r="E4979">
            <v>0</v>
          </cell>
          <cell r="F4979">
            <v>0</v>
          </cell>
        </row>
        <row r="4980">
          <cell r="B4980">
            <v>1005052</v>
          </cell>
          <cell r="C4980" t="str">
            <v>Mat.Bloq-Tubo Agua Pvc 20Mm 0,75Mpa 6M</v>
          </cell>
          <cell r="D4980" t="str">
            <v>UN</v>
          </cell>
          <cell r="E4980">
            <v>0</v>
          </cell>
          <cell r="F4980">
            <v>0</v>
          </cell>
        </row>
        <row r="4981">
          <cell r="B4981">
            <v>1005053</v>
          </cell>
          <cell r="C4981" t="str">
            <v>Mat. Bloq-Tubo Agua Pvc 25Mm 0,75Mpa 3M</v>
          </cell>
          <cell r="D4981" t="str">
            <v>UN</v>
          </cell>
          <cell r="E4981">
            <v>0</v>
          </cell>
          <cell r="F4981">
            <v>0</v>
          </cell>
        </row>
        <row r="4982">
          <cell r="B4982">
            <v>1005054</v>
          </cell>
          <cell r="C4982" t="str">
            <v>Mat.Bloq-Tubo Agua Pvc 25Mm 0,75Mpa 6M</v>
          </cell>
          <cell r="D4982" t="str">
            <v>UN</v>
          </cell>
          <cell r="E4982">
            <v>0</v>
          </cell>
          <cell r="F4982">
            <v>0</v>
          </cell>
        </row>
        <row r="4983">
          <cell r="B4983">
            <v>1005055</v>
          </cell>
          <cell r="C4983" t="str">
            <v>Mat.Bloq-Tubo Agua Pvc 2Pol 0,75Mpa 6M</v>
          </cell>
          <cell r="D4983" t="str">
            <v>UN</v>
          </cell>
          <cell r="E4983">
            <v>0</v>
          </cell>
          <cell r="F4983">
            <v>0</v>
          </cell>
        </row>
        <row r="4984">
          <cell r="B4984">
            <v>1005056</v>
          </cell>
          <cell r="C4984" t="str">
            <v>Mat.Bloq-Tubo Agua Pvc 3/4Pol 0,75Mpa 6M</v>
          </cell>
          <cell r="D4984" t="str">
            <v>UN</v>
          </cell>
          <cell r="E4984">
            <v>0</v>
          </cell>
          <cell r="F4984">
            <v>0</v>
          </cell>
        </row>
        <row r="4985">
          <cell r="B4985">
            <v>1005057</v>
          </cell>
          <cell r="C4985" t="str">
            <v>Mat. Bloq-Tubo Agua Pvc 32Mm 0,75Mpa 3M</v>
          </cell>
          <cell r="D4985" t="str">
            <v>UN</v>
          </cell>
          <cell r="E4985">
            <v>0</v>
          </cell>
          <cell r="F4985">
            <v>0</v>
          </cell>
        </row>
        <row r="4986">
          <cell r="B4986">
            <v>1005058</v>
          </cell>
          <cell r="C4986" t="str">
            <v>Mat.Bloq-Tubo Agua Pvc 32Mm 0,75Mpa 6M</v>
          </cell>
          <cell r="D4986" t="str">
            <v>UN</v>
          </cell>
          <cell r="E4986">
            <v>0</v>
          </cell>
          <cell r="F4986">
            <v>0</v>
          </cell>
        </row>
        <row r="4987">
          <cell r="B4987">
            <v>1005059</v>
          </cell>
          <cell r="C4987" t="str">
            <v>Mat. Bloq-Tubo Agua Pvc 40Mm 0,75Mpa 3M</v>
          </cell>
          <cell r="D4987" t="str">
            <v>UN</v>
          </cell>
          <cell r="E4987">
            <v>0</v>
          </cell>
          <cell r="F4987">
            <v>0</v>
          </cell>
        </row>
        <row r="4988">
          <cell r="B4988">
            <v>1005060</v>
          </cell>
          <cell r="C4988" t="str">
            <v>Mat.Bloq-Tubo Agua Pvc 40Mm 0,75Mpa 6M</v>
          </cell>
          <cell r="D4988" t="str">
            <v>UN</v>
          </cell>
          <cell r="E4988">
            <v>0</v>
          </cell>
          <cell r="F4988">
            <v>0</v>
          </cell>
        </row>
        <row r="4989">
          <cell r="B4989">
            <v>1005061</v>
          </cell>
          <cell r="C4989" t="str">
            <v>Mat. Bloq-Tubo Agua Pvc 50Mm 0,75Mpa 3M</v>
          </cell>
          <cell r="D4989" t="str">
            <v>UN</v>
          </cell>
          <cell r="E4989">
            <v>0</v>
          </cell>
          <cell r="F4989">
            <v>0</v>
          </cell>
        </row>
        <row r="4990">
          <cell r="B4990">
            <v>1005062</v>
          </cell>
          <cell r="C4990" t="str">
            <v>Mat.Bloq-Tubo Agua Pvc 50Mm 0,75Mpa 6M</v>
          </cell>
          <cell r="D4990" t="str">
            <v>UN</v>
          </cell>
          <cell r="E4990">
            <v>0</v>
          </cell>
          <cell r="F4990">
            <v>0</v>
          </cell>
        </row>
        <row r="4991">
          <cell r="B4991">
            <v>1005063</v>
          </cell>
          <cell r="C4991" t="str">
            <v>Mat.Bloq-Tubo Agua Pvc 60Mm 0,75Mpa 6M</v>
          </cell>
          <cell r="D4991" t="str">
            <v>UN</v>
          </cell>
          <cell r="E4991">
            <v>0</v>
          </cell>
          <cell r="F4991">
            <v>0</v>
          </cell>
        </row>
        <row r="4992">
          <cell r="B4992">
            <v>1005064</v>
          </cell>
          <cell r="C4992" t="str">
            <v>Mat. Bloq-Tubo Agua Pvc 75Mm 0,75Mpa 3M</v>
          </cell>
          <cell r="D4992" t="str">
            <v>UN</v>
          </cell>
          <cell r="E4992">
            <v>0</v>
          </cell>
          <cell r="F4992">
            <v>0</v>
          </cell>
        </row>
        <row r="4993">
          <cell r="B4993">
            <v>1005065</v>
          </cell>
          <cell r="C4993" t="str">
            <v>Mat. Bloq-Tubo Agua Pvc 75Mm 0,75Mpa 6M</v>
          </cell>
          <cell r="D4993" t="str">
            <v>UN</v>
          </cell>
          <cell r="E4993">
            <v>0</v>
          </cell>
          <cell r="F4993">
            <v>0</v>
          </cell>
        </row>
        <row r="4994">
          <cell r="B4994">
            <v>1005066</v>
          </cell>
          <cell r="C4994" t="str">
            <v>Mat. Bloq-Tubo Agua Pvc 85Mm 0,75Mpa 3M</v>
          </cell>
          <cell r="D4994" t="str">
            <v>UN</v>
          </cell>
          <cell r="E4994">
            <v>0</v>
          </cell>
          <cell r="F4994">
            <v>0</v>
          </cell>
        </row>
        <row r="4995">
          <cell r="B4995">
            <v>1005067</v>
          </cell>
          <cell r="C4995" t="str">
            <v>Mat.Bloq-Tubo Agua Pvc 85Mm 0,75Mpa 6M</v>
          </cell>
          <cell r="D4995" t="str">
            <v>UN</v>
          </cell>
          <cell r="E4995">
            <v>0</v>
          </cell>
          <cell r="F4995">
            <v>0</v>
          </cell>
        </row>
        <row r="4996">
          <cell r="B4996">
            <v>1005068</v>
          </cell>
          <cell r="C4996" t="str">
            <v>Tubo Água Quente Ppr 110Mm 0,75Mpa 4M</v>
          </cell>
          <cell r="D4996" t="str">
            <v>UN</v>
          </cell>
          <cell r="E4996">
            <v>0</v>
          </cell>
          <cell r="F4996">
            <v>0</v>
          </cell>
        </row>
        <row r="4997">
          <cell r="B4997">
            <v>1005069</v>
          </cell>
          <cell r="C4997" t="str">
            <v>Tubo Água Quente Ppr 110Mm 1Mpa 4M</v>
          </cell>
          <cell r="D4997" t="str">
            <v>UN</v>
          </cell>
          <cell r="E4997">
            <v>0</v>
          </cell>
          <cell r="F4997">
            <v>0</v>
          </cell>
        </row>
        <row r="4998">
          <cell r="B4998">
            <v>1005070</v>
          </cell>
          <cell r="C4998" t="str">
            <v>Tubo Água Quente Ppr 20Mm 1Mpa 4M</v>
          </cell>
          <cell r="D4998" t="str">
            <v>UN</v>
          </cell>
          <cell r="E4998">
            <v>0</v>
          </cell>
          <cell r="F4998">
            <v>0</v>
          </cell>
        </row>
        <row r="4999">
          <cell r="B4999">
            <v>1005071</v>
          </cell>
          <cell r="C4999" t="str">
            <v>Tubo Água Quente Ppr 25Mm 1Mpa 4M</v>
          </cell>
          <cell r="D4999" t="str">
            <v>UN</v>
          </cell>
          <cell r="E4999">
            <v>0</v>
          </cell>
          <cell r="F4999">
            <v>0</v>
          </cell>
        </row>
        <row r="5000">
          <cell r="B5000">
            <v>1005072</v>
          </cell>
          <cell r="C5000" t="str">
            <v>Tubo Água Quente Ppr 32Mm 1Mpa 4M</v>
          </cell>
          <cell r="D5000" t="str">
            <v>UN</v>
          </cell>
          <cell r="E5000">
            <v>0</v>
          </cell>
          <cell r="F5000">
            <v>0</v>
          </cell>
        </row>
        <row r="5001">
          <cell r="B5001">
            <v>1005073</v>
          </cell>
          <cell r="C5001" t="str">
            <v>Tubo Água Quente Ppr 40Mm 1Mpa 4M</v>
          </cell>
          <cell r="D5001" t="str">
            <v>UN</v>
          </cell>
          <cell r="E5001">
            <v>0</v>
          </cell>
          <cell r="F5001">
            <v>0</v>
          </cell>
        </row>
        <row r="5002">
          <cell r="B5002">
            <v>1005074</v>
          </cell>
          <cell r="C5002" t="str">
            <v>Tubo Água Quente Ppr 50Mm 1Mpa 4M</v>
          </cell>
          <cell r="D5002" t="str">
            <v>UN</v>
          </cell>
          <cell r="E5002">
            <v>0</v>
          </cell>
          <cell r="F5002">
            <v>0</v>
          </cell>
        </row>
        <row r="5003">
          <cell r="B5003">
            <v>1005075</v>
          </cell>
          <cell r="C5003" t="str">
            <v>Tubo Água Quente Ppr 63Mm 1Mpa 4M</v>
          </cell>
          <cell r="D5003" t="str">
            <v>UN</v>
          </cell>
          <cell r="E5003">
            <v>0</v>
          </cell>
          <cell r="F5003">
            <v>0</v>
          </cell>
        </row>
        <row r="5004">
          <cell r="B5004">
            <v>1005076</v>
          </cell>
          <cell r="C5004" t="str">
            <v>Tubo Água Quente Ppr 75Mm 1Mpa 4M</v>
          </cell>
          <cell r="D5004" t="str">
            <v>UN</v>
          </cell>
          <cell r="E5004">
            <v>0</v>
          </cell>
          <cell r="F5004">
            <v>0</v>
          </cell>
        </row>
        <row r="5005">
          <cell r="B5005">
            <v>1005077</v>
          </cell>
          <cell r="C5005" t="str">
            <v>Tubo Água Quente Ppr 90Mm 1Mpa 4M</v>
          </cell>
          <cell r="D5005" t="str">
            <v>UN</v>
          </cell>
          <cell r="E5005">
            <v>0</v>
          </cell>
          <cell r="F5005">
            <v>0</v>
          </cell>
        </row>
        <row r="5006">
          <cell r="B5006">
            <v>1005078</v>
          </cell>
          <cell r="C5006" t="str">
            <v>Tubo Desc De Embutir 40Mm 6M N4</v>
          </cell>
          <cell r="D5006" t="str">
            <v>UN</v>
          </cell>
          <cell r="E5006">
            <v>0</v>
          </cell>
          <cell r="F5006">
            <v>0</v>
          </cell>
        </row>
        <row r="5007">
          <cell r="B5007">
            <v>1005079</v>
          </cell>
          <cell r="C5007" t="str">
            <v>Tubo Desc Externo 40Mm 1,2M N3</v>
          </cell>
          <cell r="D5007" t="str">
            <v>UN</v>
          </cell>
          <cell r="E5007">
            <v>0</v>
          </cell>
          <cell r="F5007">
            <v>0</v>
          </cell>
        </row>
        <row r="5008">
          <cell r="B5008">
            <v>1005080</v>
          </cell>
          <cell r="C5008" t="str">
            <v>Tubo Desc Externo 40Mm 1,6M N3</v>
          </cell>
          <cell r="D5008" t="str">
            <v>UN</v>
          </cell>
          <cell r="E5008">
            <v>0</v>
          </cell>
          <cell r="F5008">
            <v>0</v>
          </cell>
        </row>
        <row r="5009">
          <cell r="B5009">
            <v>1005081</v>
          </cell>
          <cell r="C5009" t="str">
            <v>Tubo Desc Joelho Az 38Mm 40Mm 83,2Cm N11</v>
          </cell>
          <cell r="D5009" t="str">
            <v>UN</v>
          </cell>
          <cell r="E5009">
            <v>0</v>
          </cell>
          <cell r="F5009">
            <v>0</v>
          </cell>
        </row>
        <row r="5010">
          <cell r="B5010">
            <v>1005082</v>
          </cell>
          <cell r="C5010" t="str">
            <v>Tubo Despejo 1Mmx3/4" 120Cm</v>
          </cell>
          <cell r="D5010" t="str">
            <v>UN</v>
          </cell>
          <cell r="E5010">
            <v>0</v>
          </cell>
          <cell r="F5010">
            <v>0</v>
          </cell>
        </row>
        <row r="5011">
          <cell r="B5011">
            <v>1005083</v>
          </cell>
          <cell r="C5011" t="str">
            <v>Material Substituido Por 1013124</v>
          </cell>
          <cell r="D5011" t="str">
            <v>UN</v>
          </cell>
          <cell r="E5011">
            <v>0</v>
          </cell>
          <cell r="F5011">
            <v>0</v>
          </cell>
        </row>
        <row r="5012">
          <cell r="B5012">
            <v>1005084</v>
          </cell>
          <cell r="C5012" t="str">
            <v>Tubo Ppr 110Mm Termfus 4M</v>
          </cell>
          <cell r="D5012" t="str">
            <v>UN</v>
          </cell>
          <cell r="E5012">
            <v>0</v>
          </cell>
          <cell r="F5012">
            <v>0</v>
          </cell>
        </row>
        <row r="5013">
          <cell r="B5013">
            <v>1005085</v>
          </cell>
          <cell r="C5013" t="str">
            <v>Tubo Ppr 20Mm Termfus 4M</v>
          </cell>
          <cell r="D5013" t="str">
            <v>UN</v>
          </cell>
          <cell r="E5013">
            <v>0</v>
          </cell>
          <cell r="F5013">
            <v>0</v>
          </cell>
        </row>
        <row r="5014">
          <cell r="B5014">
            <v>1005086</v>
          </cell>
          <cell r="C5014" t="str">
            <v>Tubo Ppr 25Mm Termfus 4M</v>
          </cell>
          <cell r="D5014" t="str">
            <v>UN</v>
          </cell>
          <cell r="E5014">
            <v>0</v>
          </cell>
          <cell r="F5014">
            <v>0</v>
          </cell>
        </row>
        <row r="5015">
          <cell r="B5015">
            <v>1005087</v>
          </cell>
          <cell r="C5015" t="str">
            <v>Tubo Ppr 32Mm Termfus 4M</v>
          </cell>
          <cell r="D5015" t="str">
            <v>UN</v>
          </cell>
          <cell r="E5015">
            <v>0</v>
          </cell>
          <cell r="F5015">
            <v>0</v>
          </cell>
        </row>
        <row r="5016">
          <cell r="B5016">
            <v>1005088</v>
          </cell>
          <cell r="C5016" t="str">
            <v>Tubo Ppr 40Mm Termfus 4M</v>
          </cell>
          <cell r="D5016" t="str">
            <v>UN</v>
          </cell>
          <cell r="E5016">
            <v>0</v>
          </cell>
          <cell r="F5016">
            <v>0</v>
          </cell>
        </row>
        <row r="5017">
          <cell r="B5017">
            <v>1005089</v>
          </cell>
          <cell r="C5017" t="str">
            <v>Tubo Ppr 50Mm Termfus 4M</v>
          </cell>
          <cell r="D5017" t="str">
            <v>UN</v>
          </cell>
          <cell r="E5017">
            <v>0</v>
          </cell>
          <cell r="F5017">
            <v>0</v>
          </cell>
        </row>
        <row r="5018">
          <cell r="B5018">
            <v>1005090</v>
          </cell>
          <cell r="C5018" t="str">
            <v>Tubo Ppr 63Mm Termfus 4M</v>
          </cell>
          <cell r="D5018" t="str">
            <v>UN</v>
          </cell>
          <cell r="E5018">
            <v>0</v>
          </cell>
          <cell r="F5018">
            <v>0</v>
          </cell>
        </row>
        <row r="5019">
          <cell r="B5019">
            <v>1005091</v>
          </cell>
          <cell r="C5019" t="str">
            <v>Tubo Ppr 75Mm Termfus 4M</v>
          </cell>
          <cell r="D5019" t="str">
            <v>UN</v>
          </cell>
          <cell r="E5019">
            <v>0</v>
          </cell>
          <cell r="F5019">
            <v>0</v>
          </cell>
        </row>
        <row r="5020">
          <cell r="B5020">
            <v>1005092</v>
          </cell>
          <cell r="C5020" t="str">
            <v>Tubo Ppr 90Mm Termfus 4M</v>
          </cell>
          <cell r="D5020" t="str">
            <v>UN</v>
          </cell>
          <cell r="E5020">
            <v>0</v>
          </cell>
          <cell r="F5020">
            <v>0</v>
          </cell>
        </row>
        <row r="5021">
          <cell r="B5021">
            <v>1005093</v>
          </cell>
          <cell r="C5021" t="str">
            <v>Mat. Bloq-Tubo Pvc 100Mm 3M Anel Bor</v>
          </cell>
          <cell r="D5021" t="str">
            <v>UN</v>
          </cell>
          <cell r="E5021">
            <v>0</v>
          </cell>
          <cell r="F5021">
            <v>0</v>
          </cell>
        </row>
        <row r="5022">
          <cell r="B5022">
            <v>1005094</v>
          </cell>
          <cell r="C5022" t="str">
            <v>Mat. Bloq-Tubo Pvc 100Mm 3M Br</v>
          </cell>
          <cell r="D5022" t="str">
            <v>UN</v>
          </cell>
          <cell r="E5022">
            <v>0</v>
          </cell>
          <cell r="F5022">
            <v>0</v>
          </cell>
        </row>
        <row r="5023">
          <cell r="B5023">
            <v>1005095</v>
          </cell>
          <cell r="C5023" t="str">
            <v>Mat. Bloq-Tubo Pvc 100Mm 3M Sold</v>
          </cell>
          <cell r="D5023" t="str">
            <v>UN</v>
          </cell>
          <cell r="E5023">
            <v>0</v>
          </cell>
          <cell r="F5023">
            <v>0</v>
          </cell>
        </row>
        <row r="5024">
          <cell r="B5024">
            <v>1005096</v>
          </cell>
          <cell r="C5024" t="str">
            <v>Tubo Pvc 100Mm 3M Soldável Jebi</v>
          </cell>
          <cell r="D5024" t="str">
            <v>UN</v>
          </cell>
          <cell r="E5024">
            <v>0</v>
          </cell>
          <cell r="F5024">
            <v>0</v>
          </cell>
        </row>
        <row r="5025">
          <cell r="B5025">
            <v>1005097</v>
          </cell>
          <cell r="C5025" t="str">
            <v>Mat. Bloq-Tubo Pvc 100Mm 6M Anel Bor</v>
          </cell>
          <cell r="D5025" t="str">
            <v>UN</v>
          </cell>
          <cell r="E5025">
            <v>0</v>
          </cell>
          <cell r="F5025">
            <v>0</v>
          </cell>
        </row>
        <row r="5026">
          <cell r="B5026">
            <v>1005098</v>
          </cell>
          <cell r="C5026" t="str">
            <v>Mat. Bloq-Tubo Pvc 100Mm 6M Br</v>
          </cell>
          <cell r="D5026" t="str">
            <v>UN</v>
          </cell>
          <cell r="E5026">
            <v>0</v>
          </cell>
          <cell r="F5026">
            <v>0</v>
          </cell>
        </row>
        <row r="5027">
          <cell r="B5027">
            <v>1005099</v>
          </cell>
          <cell r="C5027" t="str">
            <v>Mat. Bloq-Tubo Pvc 100Mm 6M Sold</v>
          </cell>
          <cell r="D5027" t="str">
            <v>UN</v>
          </cell>
          <cell r="E5027">
            <v>0</v>
          </cell>
          <cell r="F5027">
            <v>0</v>
          </cell>
        </row>
        <row r="5028">
          <cell r="B5028">
            <v>1005100</v>
          </cell>
          <cell r="C5028" t="str">
            <v>Tubo Pvc 100Mm 6M Soldável Jebi</v>
          </cell>
          <cell r="D5028" t="str">
            <v>UN</v>
          </cell>
          <cell r="E5028">
            <v>0</v>
          </cell>
          <cell r="F5028">
            <v>0</v>
          </cell>
        </row>
        <row r="5029">
          <cell r="B5029">
            <v>1005101</v>
          </cell>
          <cell r="C5029" t="str">
            <v>Mat. Bloq-Tubo Pvc 150Mm 3M Anel Bor</v>
          </cell>
          <cell r="D5029" t="str">
            <v>UN</v>
          </cell>
          <cell r="E5029">
            <v>0</v>
          </cell>
          <cell r="F5029">
            <v>0</v>
          </cell>
        </row>
        <row r="5030">
          <cell r="B5030">
            <v>1005102</v>
          </cell>
          <cell r="C5030" t="str">
            <v>Mat. Bloq-Tubo Pvc 150Mm 3M Br</v>
          </cell>
          <cell r="D5030" t="str">
            <v>UN</v>
          </cell>
          <cell r="E5030">
            <v>0</v>
          </cell>
          <cell r="F5030">
            <v>0</v>
          </cell>
        </row>
        <row r="5031">
          <cell r="B5031">
            <v>1005103</v>
          </cell>
          <cell r="C5031" t="str">
            <v>Mat. Bloq-Tubo Pvc 150Mm 3M Sold</v>
          </cell>
          <cell r="D5031" t="str">
            <v>UN</v>
          </cell>
          <cell r="E5031">
            <v>0</v>
          </cell>
          <cell r="F5031">
            <v>0</v>
          </cell>
        </row>
        <row r="5032">
          <cell r="B5032">
            <v>1005104</v>
          </cell>
          <cell r="C5032" t="str">
            <v>Tubo Pvc 150Mm 3M Soldável Jebi</v>
          </cell>
          <cell r="D5032" t="str">
            <v>UN</v>
          </cell>
          <cell r="E5032">
            <v>0</v>
          </cell>
          <cell r="F5032">
            <v>0</v>
          </cell>
        </row>
        <row r="5033">
          <cell r="B5033">
            <v>1005105</v>
          </cell>
          <cell r="C5033" t="str">
            <v>Mat.Bloq-Tubo Pvc 150Mm 6M Anel Bor</v>
          </cell>
          <cell r="D5033" t="str">
            <v>UN</v>
          </cell>
          <cell r="E5033">
            <v>0</v>
          </cell>
          <cell r="F5033">
            <v>0</v>
          </cell>
        </row>
        <row r="5034">
          <cell r="B5034">
            <v>1005106</v>
          </cell>
          <cell r="C5034" t="str">
            <v>Mat. Bloq-Tubo Pvc 150Mm 6M Br</v>
          </cell>
          <cell r="D5034" t="str">
            <v>UN</v>
          </cell>
          <cell r="E5034">
            <v>0</v>
          </cell>
          <cell r="F5034">
            <v>0</v>
          </cell>
        </row>
        <row r="5035">
          <cell r="B5035">
            <v>1005107</v>
          </cell>
          <cell r="C5035" t="str">
            <v>Mat. Bloq-Tubo Pvc 150Mm 6M Sold</v>
          </cell>
          <cell r="D5035" t="str">
            <v>UN</v>
          </cell>
          <cell r="E5035">
            <v>0</v>
          </cell>
          <cell r="F5035">
            <v>0</v>
          </cell>
        </row>
        <row r="5036">
          <cell r="B5036">
            <v>1005108</v>
          </cell>
          <cell r="C5036" t="str">
            <v>Tubo Pvc 150Mm 6M Soldável Jebi</v>
          </cell>
          <cell r="D5036" t="str">
            <v>UN</v>
          </cell>
          <cell r="E5036">
            <v>0</v>
          </cell>
          <cell r="F5036">
            <v>0</v>
          </cell>
        </row>
        <row r="5037">
          <cell r="B5037">
            <v>1005109</v>
          </cell>
          <cell r="C5037" t="str">
            <v>Mat. Bloq-Tubo Pvc 200Mm 6M Br</v>
          </cell>
          <cell r="D5037" t="str">
            <v>UN</v>
          </cell>
          <cell r="E5037">
            <v>0</v>
          </cell>
          <cell r="F5037">
            <v>0</v>
          </cell>
        </row>
        <row r="5038">
          <cell r="B5038">
            <v>1005110</v>
          </cell>
          <cell r="C5038" t="str">
            <v>Mat. Bloq-Tubo Pvc 250Mm 6M Br</v>
          </cell>
          <cell r="D5038" t="str">
            <v>UN</v>
          </cell>
          <cell r="E5038">
            <v>0</v>
          </cell>
          <cell r="F5038">
            <v>0</v>
          </cell>
        </row>
        <row r="5039">
          <cell r="B5039">
            <v>1005111</v>
          </cell>
          <cell r="C5039" t="str">
            <v>Mat.Bloq-Tubo Pvc 300Mm 6M Br</v>
          </cell>
          <cell r="D5039" t="str">
            <v>UN</v>
          </cell>
          <cell r="E5039">
            <v>0</v>
          </cell>
          <cell r="F5039">
            <v>0</v>
          </cell>
        </row>
        <row r="5040">
          <cell r="B5040">
            <v>1005112</v>
          </cell>
          <cell r="C5040" t="str">
            <v>Mat. Bloq-Tubo Pvc 40Mm 3M Anel Bor</v>
          </cell>
          <cell r="D5040" t="str">
            <v>UN</v>
          </cell>
          <cell r="E5040">
            <v>0</v>
          </cell>
          <cell r="F5040">
            <v>0</v>
          </cell>
        </row>
        <row r="5041">
          <cell r="B5041">
            <v>1005113</v>
          </cell>
          <cell r="C5041" t="str">
            <v>Mat. Bloq-Tubo Pvc 40Mm 3M Br</v>
          </cell>
          <cell r="D5041" t="str">
            <v>UN</v>
          </cell>
          <cell r="E5041">
            <v>0</v>
          </cell>
          <cell r="F5041">
            <v>0</v>
          </cell>
        </row>
        <row r="5042">
          <cell r="B5042">
            <v>1005114</v>
          </cell>
          <cell r="C5042" t="str">
            <v>Mat. Bloq-Tubo Pvc 40Mm 3M Sold</v>
          </cell>
          <cell r="D5042" t="str">
            <v>UN</v>
          </cell>
          <cell r="E5042">
            <v>0</v>
          </cell>
          <cell r="F5042">
            <v>0</v>
          </cell>
        </row>
        <row r="5043">
          <cell r="B5043">
            <v>1005115</v>
          </cell>
          <cell r="C5043" t="str">
            <v>Mat.Bloq-Tubo Pvc 40Mm 6M Anel Bor</v>
          </cell>
          <cell r="D5043" t="str">
            <v>UN</v>
          </cell>
          <cell r="E5043">
            <v>0</v>
          </cell>
          <cell r="F5043">
            <v>0</v>
          </cell>
        </row>
        <row r="5044">
          <cell r="B5044">
            <v>1005116</v>
          </cell>
          <cell r="C5044" t="str">
            <v>Mat.Bloq-Tubo Pvc 40Mm 6M Br</v>
          </cell>
          <cell r="D5044" t="str">
            <v>UN</v>
          </cell>
          <cell r="E5044">
            <v>0</v>
          </cell>
          <cell r="F5044">
            <v>0</v>
          </cell>
        </row>
        <row r="5045">
          <cell r="B5045">
            <v>1005117</v>
          </cell>
          <cell r="C5045" t="str">
            <v>Mat. Bloq-Tubo Pvc 40Mm 6M Sold</v>
          </cell>
          <cell r="D5045" t="str">
            <v>UN</v>
          </cell>
          <cell r="E5045">
            <v>0</v>
          </cell>
          <cell r="F5045">
            <v>0</v>
          </cell>
        </row>
        <row r="5046">
          <cell r="B5046">
            <v>1005118</v>
          </cell>
          <cell r="C5046" t="str">
            <v>Mat. Bloq-Tubo Pvc 50Mm 3M Anel Bor</v>
          </cell>
          <cell r="D5046" t="str">
            <v>UN</v>
          </cell>
          <cell r="E5046">
            <v>0</v>
          </cell>
          <cell r="F5046">
            <v>0</v>
          </cell>
        </row>
        <row r="5047">
          <cell r="B5047">
            <v>1005119</v>
          </cell>
          <cell r="C5047" t="str">
            <v>Mat. Bloq-Tubo Pvc 50Mm 3M Br</v>
          </cell>
          <cell r="D5047" t="str">
            <v>UN</v>
          </cell>
          <cell r="E5047">
            <v>0</v>
          </cell>
          <cell r="F5047">
            <v>0</v>
          </cell>
        </row>
        <row r="5048">
          <cell r="B5048">
            <v>1005120</v>
          </cell>
          <cell r="C5048" t="str">
            <v>Mat. Bloq-Tubo Pvc 50Mm 3M Sold</v>
          </cell>
          <cell r="D5048" t="str">
            <v>UN</v>
          </cell>
          <cell r="E5048">
            <v>0</v>
          </cell>
          <cell r="F5048">
            <v>0</v>
          </cell>
        </row>
        <row r="5049">
          <cell r="B5049">
            <v>1005121</v>
          </cell>
          <cell r="C5049" t="str">
            <v>Tubo Pvc 50Mm 3M Soldável Jebi</v>
          </cell>
          <cell r="D5049" t="str">
            <v>UN</v>
          </cell>
          <cell r="E5049">
            <v>0</v>
          </cell>
          <cell r="F5049">
            <v>0</v>
          </cell>
        </row>
        <row r="5050">
          <cell r="B5050">
            <v>1005122</v>
          </cell>
          <cell r="C5050" t="str">
            <v>Mat.Bloq-Tubo Pvc 50Mm 6M Anel Bor</v>
          </cell>
          <cell r="D5050" t="str">
            <v>UN</v>
          </cell>
          <cell r="E5050">
            <v>0</v>
          </cell>
          <cell r="F5050">
            <v>0</v>
          </cell>
        </row>
        <row r="5051">
          <cell r="B5051">
            <v>1005123</v>
          </cell>
          <cell r="C5051" t="str">
            <v>Mat. Bloq-Tubo Pvc 50Mm 6M Br</v>
          </cell>
          <cell r="D5051" t="str">
            <v>UN</v>
          </cell>
          <cell r="E5051">
            <v>0</v>
          </cell>
          <cell r="F5051">
            <v>0</v>
          </cell>
        </row>
        <row r="5052">
          <cell r="B5052">
            <v>1005124</v>
          </cell>
          <cell r="C5052" t="str">
            <v>Mat. Bloq-Tubo Pvc 50Mm 6M Sold</v>
          </cell>
          <cell r="D5052" t="str">
            <v>UN</v>
          </cell>
          <cell r="E5052">
            <v>0</v>
          </cell>
          <cell r="F5052">
            <v>0</v>
          </cell>
        </row>
        <row r="5053">
          <cell r="B5053">
            <v>1005125</v>
          </cell>
          <cell r="C5053" t="str">
            <v>Tubo Pvc 50Mm 6M Soldável Jebi</v>
          </cell>
          <cell r="D5053" t="str">
            <v>UN</v>
          </cell>
          <cell r="E5053">
            <v>0</v>
          </cell>
          <cell r="F5053">
            <v>0</v>
          </cell>
        </row>
        <row r="5054">
          <cell r="B5054">
            <v>1005126</v>
          </cell>
          <cell r="C5054" t="str">
            <v>Mat. Bloq-Tubo Pvc 75Mm 3M Anel Bor</v>
          </cell>
          <cell r="D5054" t="str">
            <v>UN</v>
          </cell>
          <cell r="E5054">
            <v>0</v>
          </cell>
          <cell r="F5054">
            <v>0</v>
          </cell>
        </row>
        <row r="5055">
          <cell r="B5055">
            <v>1005127</v>
          </cell>
          <cell r="C5055" t="str">
            <v>Mat. Bloq-Tubo Pvc 75Mm 3M Br</v>
          </cell>
          <cell r="D5055" t="str">
            <v>UN</v>
          </cell>
          <cell r="E5055">
            <v>0</v>
          </cell>
          <cell r="F5055">
            <v>0</v>
          </cell>
        </row>
        <row r="5056">
          <cell r="B5056">
            <v>1005128</v>
          </cell>
          <cell r="C5056" t="str">
            <v>Mat. Bloq-Tubo Pvc 75Mm 3M Sold</v>
          </cell>
          <cell r="D5056" t="str">
            <v>UN</v>
          </cell>
          <cell r="E5056">
            <v>0</v>
          </cell>
          <cell r="F5056">
            <v>0</v>
          </cell>
        </row>
        <row r="5057">
          <cell r="B5057">
            <v>1005129</v>
          </cell>
          <cell r="C5057" t="str">
            <v>Tubo Pvc 75Mm 3M Soldável Jebi</v>
          </cell>
          <cell r="D5057" t="str">
            <v>UN</v>
          </cell>
          <cell r="E5057">
            <v>0</v>
          </cell>
          <cell r="F5057">
            <v>0</v>
          </cell>
        </row>
        <row r="5058">
          <cell r="B5058">
            <v>1005130</v>
          </cell>
          <cell r="C5058" t="str">
            <v>Mat. Bloq-Tubo Pvc 75Mm 6M Anel Bor</v>
          </cell>
          <cell r="D5058" t="str">
            <v>UN</v>
          </cell>
          <cell r="E5058">
            <v>0</v>
          </cell>
          <cell r="F5058">
            <v>0</v>
          </cell>
        </row>
        <row r="5059">
          <cell r="B5059">
            <v>1005131</v>
          </cell>
          <cell r="C5059" t="str">
            <v>Mat. Bloq-Tubo Pvc 75Mm 6M Br</v>
          </cell>
          <cell r="D5059" t="str">
            <v>UN</v>
          </cell>
          <cell r="E5059">
            <v>0</v>
          </cell>
          <cell r="F5059">
            <v>0</v>
          </cell>
        </row>
        <row r="5060">
          <cell r="B5060">
            <v>1005132</v>
          </cell>
          <cell r="C5060" t="str">
            <v>Mat.Bloq-Tubo Pvc 75Mm 6M Soldavel</v>
          </cell>
          <cell r="D5060" t="str">
            <v>UN</v>
          </cell>
          <cell r="E5060">
            <v>0</v>
          </cell>
          <cell r="F5060">
            <v>0</v>
          </cell>
        </row>
        <row r="5061">
          <cell r="B5061">
            <v>1005133</v>
          </cell>
          <cell r="C5061" t="str">
            <v>Tubo Pvc 75Mm 6M Soldável Jebi</v>
          </cell>
          <cell r="D5061" t="str">
            <v>UN</v>
          </cell>
          <cell r="E5061">
            <v>0</v>
          </cell>
          <cell r="F5061">
            <v>0</v>
          </cell>
        </row>
        <row r="5062">
          <cell r="B5062">
            <v>1005134</v>
          </cell>
          <cell r="C5062" t="str">
            <v>Mat. Bloq-Tuboagua Pvc 60Mm 0,75Mpa 3M</v>
          </cell>
          <cell r="D5062" t="str">
            <v>UN</v>
          </cell>
          <cell r="E5062">
            <v>0</v>
          </cell>
          <cell r="F5062">
            <v>0</v>
          </cell>
        </row>
        <row r="5063">
          <cell r="B5063">
            <v>1005135</v>
          </cell>
          <cell r="C5063" t="str">
            <v>Unho Completo 1 7/8X3/4" Plástico Br</v>
          </cell>
          <cell r="D5063" t="str">
            <v>UN</v>
          </cell>
          <cell r="E5063">
            <v>0</v>
          </cell>
          <cell r="F5063">
            <v>0</v>
          </cell>
        </row>
        <row r="5064">
          <cell r="B5064">
            <v>1005136</v>
          </cell>
          <cell r="C5064" t="str">
            <v>Uniao Ppr Dupla Com Flange 110Mm</v>
          </cell>
          <cell r="D5064" t="str">
            <v>UN</v>
          </cell>
          <cell r="E5064">
            <v>0</v>
          </cell>
          <cell r="F5064">
            <v>0</v>
          </cell>
        </row>
        <row r="5065">
          <cell r="B5065">
            <v>1005137</v>
          </cell>
          <cell r="C5065" t="str">
            <v>Uniao Ppr Dupla Com Flange 40Mm</v>
          </cell>
          <cell r="D5065" t="str">
            <v>UN</v>
          </cell>
          <cell r="E5065">
            <v>0</v>
          </cell>
          <cell r="F5065">
            <v>0</v>
          </cell>
        </row>
        <row r="5066">
          <cell r="B5066">
            <v>1005138</v>
          </cell>
          <cell r="C5066" t="str">
            <v>Uniao Ppr Dupla Com Flange 50Mm</v>
          </cell>
          <cell r="D5066" t="str">
            <v>UN</v>
          </cell>
          <cell r="E5066">
            <v>0</v>
          </cell>
          <cell r="F5066">
            <v>0</v>
          </cell>
        </row>
        <row r="5067">
          <cell r="B5067">
            <v>1005139</v>
          </cell>
          <cell r="C5067" t="str">
            <v>Uniao Ppr Dupla Com Flange 63Mm</v>
          </cell>
          <cell r="D5067" t="str">
            <v>UN</v>
          </cell>
          <cell r="E5067">
            <v>0</v>
          </cell>
          <cell r="F5067">
            <v>0</v>
          </cell>
        </row>
        <row r="5068">
          <cell r="B5068">
            <v>1005140</v>
          </cell>
          <cell r="C5068" t="str">
            <v>Uniao Ppr Dupla Com Flange 75Mm</v>
          </cell>
          <cell r="D5068" t="str">
            <v>UN</v>
          </cell>
          <cell r="E5068">
            <v>0</v>
          </cell>
          <cell r="F5068">
            <v>0</v>
          </cell>
        </row>
        <row r="5069">
          <cell r="B5069">
            <v>1005141</v>
          </cell>
          <cell r="C5069" t="str">
            <v>Uniao Ppr Dupla Com Flange 90Mm</v>
          </cell>
          <cell r="D5069" t="str">
            <v>UN</v>
          </cell>
          <cell r="E5069">
            <v>0</v>
          </cell>
          <cell r="F5069">
            <v>0</v>
          </cell>
        </row>
        <row r="5070">
          <cell r="B5070">
            <v>1005142</v>
          </cell>
          <cell r="C5070" t="str">
            <v>União Interna Pe 1 1/2Pol Encaixe</v>
          </cell>
          <cell r="D5070" t="str">
            <v>UN</v>
          </cell>
          <cell r="E5070">
            <v>0</v>
          </cell>
          <cell r="F5070">
            <v>0</v>
          </cell>
        </row>
        <row r="5071">
          <cell r="B5071">
            <v>1005143</v>
          </cell>
          <cell r="C5071" t="str">
            <v>União Interna Pe 1 1/4Pol Encaixe</v>
          </cell>
          <cell r="D5071" t="str">
            <v>UN</v>
          </cell>
          <cell r="E5071">
            <v>0</v>
          </cell>
          <cell r="F5071">
            <v>0</v>
          </cell>
        </row>
        <row r="5072">
          <cell r="B5072">
            <v>1005144</v>
          </cell>
          <cell r="C5072" t="str">
            <v>Uniao Ppr Interna Polietileno 1/2</v>
          </cell>
          <cell r="D5072" t="str">
            <v>UN</v>
          </cell>
          <cell r="E5072">
            <v>0</v>
          </cell>
          <cell r="F5072">
            <v>0</v>
          </cell>
        </row>
        <row r="5073">
          <cell r="B5073">
            <v>1005145</v>
          </cell>
          <cell r="C5073" t="str">
            <v>Uniao Ppr Interna Polietileno 1</v>
          </cell>
          <cell r="D5073" t="str">
            <v>UN</v>
          </cell>
          <cell r="E5073">
            <v>0</v>
          </cell>
          <cell r="F5073">
            <v>0</v>
          </cell>
        </row>
        <row r="5074">
          <cell r="B5074">
            <v>1005146</v>
          </cell>
          <cell r="C5074" t="str">
            <v>Uniao Ppr Interna Polietileno 2</v>
          </cell>
          <cell r="D5074" t="str">
            <v>UN</v>
          </cell>
          <cell r="E5074">
            <v>0</v>
          </cell>
          <cell r="F5074">
            <v>0</v>
          </cell>
        </row>
        <row r="5075">
          <cell r="B5075">
            <v>1005147</v>
          </cell>
          <cell r="C5075" t="str">
            <v>Uniao Pprinterna Polietileno 3/4</v>
          </cell>
          <cell r="D5075" t="str">
            <v>UN</v>
          </cell>
          <cell r="E5075">
            <v>0</v>
          </cell>
          <cell r="F5075">
            <v>0</v>
          </cell>
        </row>
        <row r="5076">
          <cell r="B5076">
            <v>1005148</v>
          </cell>
          <cell r="C5076" t="str">
            <v>Uniao Ppr Interna Polietileno 3/8</v>
          </cell>
          <cell r="D5076" t="str">
            <v>UN</v>
          </cell>
          <cell r="E5076">
            <v>0</v>
          </cell>
          <cell r="F5076">
            <v>0</v>
          </cell>
        </row>
        <row r="5077">
          <cell r="B5077">
            <v>1005149</v>
          </cell>
          <cell r="C5077" t="str">
            <v>Uniao Ppr Dupla Mista 20X1/2</v>
          </cell>
          <cell r="D5077" t="str">
            <v>UN</v>
          </cell>
          <cell r="E5077">
            <v>0</v>
          </cell>
          <cell r="F5077">
            <v>0</v>
          </cell>
        </row>
        <row r="5078">
          <cell r="B5078">
            <v>1005150</v>
          </cell>
          <cell r="C5078" t="str">
            <v>Uniao Ppr Dupla Mista 25X3/4</v>
          </cell>
          <cell r="D5078" t="str">
            <v>UN</v>
          </cell>
          <cell r="E5078">
            <v>0</v>
          </cell>
          <cell r="F5078">
            <v>0</v>
          </cell>
        </row>
        <row r="5079">
          <cell r="B5079">
            <v>1005151</v>
          </cell>
          <cell r="C5079" t="str">
            <v>Uniao Ppr Dupla Mista 32X1</v>
          </cell>
          <cell r="D5079" t="str">
            <v>UN</v>
          </cell>
          <cell r="E5079">
            <v>0</v>
          </cell>
          <cell r="F5079">
            <v>0</v>
          </cell>
        </row>
        <row r="5080">
          <cell r="B5080">
            <v>1005152</v>
          </cell>
          <cell r="C5080" t="str">
            <v>Uniao Ppr Dupla 20Mm</v>
          </cell>
          <cell r="D5080" t="str">
            <v>UN</v>
          </cell>
          <cell r="E5080">
            <v>0</v>
          </cell>
          <cell r="F5080">
            <v>0</v>
          </cell>
        </row>
        <row r="5081">
          <cell r="B5081">
            <v>1005153</v>
          </cell>
          <cell r="C5081" t="str">
            <v>Uniao Ppr Dupla 25Mm</v>
          </cell>
          <cell r="D5081" t="str">
            <v>UN</v>
          </cell>
          <cell r="E5081">
            <v>0</v>
          </cell>
          <cell r="F5081">
            <v>0</v>
          </cell>
        </row>
        <row r="5082">
          <cell r="B5082">
            <v>1005154</v>
          </cell>
          <cell r="C5082" t="str">
            <v>Uniao Ppr Dupla 32Mm</v>
          </cell>
          <cell r="D5082" t="str">
            <v>UN</v>
          </cell>
          <cell r="E5082">
            <v>0</v>
          </cell>
          <cell r="F5082">
            <v>0</v>
          </cell>
        </row>
        <row r="5083">
          <cell r="B5083">
            <v>1005155</v>
          </cell>
          <cell r="C5083" t="str">
            <v>Uniao Pvc Roscavel 1 1/2</v>
          </cell>
          <cell r="D5083" t="str">
            <v>UN</v>
          </cell>
          <cell r="E5083">
            <v>0</v>
          </cell>
          <cell r="F5083">
            <v>0</v>
          </cell>
        </row>
        <row r="5084">
          <cell r="B5084">
            <v>1005156</v>
          </cell>
          <cell r="C5084" t="str">
            <v>Uniao Pvc Roscavel 1 1/4</v>
          </cell>
          <cell r="D5084" t="str">
            <v>UN</v>
          </cell>
          <cell r="E5084">
            <v>0</v>
          </cell>
          <cell r="F5084">
            <v>0</v>
          </cell>
        </row>
        <row r="5085">
          <cell r="B5085">
            <v>1005157</v>
          </cell>
          <cell r="C5085" t="str">
            <v>Uniao Pvc Roscavel 1/2</v>
          </cell>
          <cell r="D5085" t="str">
            <v>UN</v>
          </cell>
          <cell r="E5085">
            <v>0</v>
          </cell>
          <cell r="F5085">
            <v>0</v>
          </cell>
        </row>
        <row r="5086">
          <cell r="B5086">
            <v>1005158</v>
          </cell>
          <cell r="C5086" t="str">
            <v>Uniao Pvc Soldavel 110Mm</v>
          </cell>
          <cell r="D5086" t="str">
            <v>UN</v>
          </cell>
          <cell r="E5086">
            <v>0</v>
          </cell>
          <cell r="F5086">
            <v>0</v>
          </cell>
        </row>
        <row r="5087">
          <cell r="B5087">
            <v>1005159</v>
          </cell>
          <cell r="C5087" t="str">
            <v>Uniao Pvc Roscavel 1</v>
          </cell>
          <cell r="D5087" t="str">
            <v>UN</v>
          </cell>
          <cell r="E5087">
            <v>0</v>
          </cell>
          <cell r="F5087">
            <v>0</v>
          </cell>
        </row>
        <row r="5088">
          <cell r="B5088">
            <v>1005160</v>
          </cell>
          <cell r="C5088" t="str">
            <v>União Pvc 20Mm Soldável</v>
          </cell>
          <cell r="D5088" t="str">
            <v>UN</v>
          </cell>
          <cell r="E5088">
            <v>0</v>
          </cell>
          <cell r="F5088">
            <v>0</v>
          </cell>
        </row>
        <row r="5089">
          <cell r="B5089">
            <v>1005161</v>
          </cell>
          <cell r="C5089" t="str">
            <v>União Pvc 25Mm Soldável</v>
          </cell>
          <cell r="D5089" t="str">
            <v>UN</v>
          </cell>
          <cell r="E5089">
            <v>0</v>
          </cell>
          <cell r="F5089">
            <v>0</v>
          </cell>
        </row>
        <row r="5090">
          <cell r="B5090">
            <v>1005162</v>
          </cell>
          <cell r="C5090" t="str">
            <v>Uniao Pvc Roscavel 2</v>
          </cell>
          <cell r="D5090" t="str">
            <v>UN</v>
          </cell>
          <cell r="E5090">
            <v>0</v>
          </cell>
          <cell r="F5090">
            <v>0</v>
          </cell>
        </row>
        <row r="5091">
          <cell r="B5091">
            <v>1005163</v>
          </cell>
          <cell r="C5091" t="str">
            <v>Uniao Pvc Roscavel 3/4</v>
          </cell>
          <cell r="D5091" t="str">
            <v>UN</v>
          </cell>
          <cell r="E5091">
            <v>0</v>
          </cell>
          <cell r="F5091">
            <v>0</v>
          </cell>
        </row>
        <row r="5092">
          <cell r="B5092">
            <v>1005164</v>
          </cell>
          <cell r="C5092" t="str">
            <v>Uniao Pvc Soldavel 32Mm</v>
          </cell>
          <cell r="D5092" t="str">
            <v>UN</v>
          </cell>
          <cell r="E5092">
            <v>0</v>
          </cell>
          <cell r="F5092">
            <v>0</v>
          </cell>
        </row>
        <row r="5093">
          <cell r="B5093">
            <v>1005165</v>
          </cell>
          <cell r="C5093" t="str">
            <v>Uniao Pvc Soldavel 40Mm</v>
          </cell>
          <cell r="D5093" t="str">
            <v>UN</v>
          </cell>
          <cell r="E5093">
            <v>0</v>
          </cell>
          <cell r="F5093">
            <v>0</v>
          </cell>
        </row>
        <row r="5094">
          <cell r="B5094">
            <v>1005166</v>
          </cell>
          <cell r="C5094" t="str">
            <v>Uniao Pvc Soldavel 50Mm</v>
          </cell>
          <cell r="D5094" t="str">
            <v>UN</v>
          </cell>
          <cell r="E5094">
            <v>0</v>
          </cell>
          <cell r="F5094">
            <v>0</v>
          </cell>
        </row>
        <row r="5095">
          <cell r="B5095">
            <v>1005167</v>
          </cell>
          <cell r="C5095" t="str">
            <v>Uniao Pvc Soldavel 60Mm</v>
          </cell>
          <cell r="D5095" t="str">
            <v>UN</v>
          </cell>
          <cell r="E5095">
            <v>0</v>
          </cell>
          <cell r="F5095">
            <v>0</v>
          </cell>
        </row>
        <row r="5096">
          <cell r="B5096">
            <v>1005168</v>
          </cell>
          <cell r="C5096" t="str">
            <v>Uniao Pvc Soldavel 75Mm</v>
          </cell>
          <cell r="D5096" t="str">
            <v>UN</v>
          </cell>
          <cell r="E5096">
            <v>0</v>
          </cell>
          <cell r="F5096">
            <v>0</v>
          </cell>
        </row>
        <row r="5097">
          <cell r="B5097">
            <v>1005169</v>
          </cell>
          <cell r="C5097" t="str">
            <v>Uniao Pvc Soldavel 85Mm</v>
          </cell>
          <cell r="D5097" t="str">
            <v>UN</v>
          </cell>
          <cell r="E5097">
            <v>0</v>
          </cell>
          <cell r="F5097">
            <v>0</v>
          </cell>
        </row>
        <row r="5098">
          <cell r="B5098">
            <v>1005170</v>
          </cell>
          <cell r="C5098" t="str">
            <v>Uniao Reducao Interna Pe 1X3/4 - Astra</v>
          </cell>
          <cell r="D5098" t="str">
            <v>UN</v>
          </cell>
          <cell r="E5098">
            <v>0</v>
          </cell>
          <cell r="F5098">
            <v>0</v>
          </cell>
        </row>
        <row r="5099">
          <cell r="B5099">
            <v>1005171</v>
          </cell>
          <cell r="C5099" t="str">
            <v>Uniao Reducao Interna Pe 3/4X1/2 -Astra</v>
          </cell>
          <cell r="D5099" t="str">
            <v>UN</v>
          </cell>
          <cell r="E5099">
            <v>0</v>
          </cell>
          <cell r="F5099">
            <v>0</v>
          </cell>
        </row>
        <row r="5100">
          <cell r="B5100">
            <v>1005172</v>
          </cell>
          <cell r="C5100" t="str">
            <v>Válv Hidrom 1/2,3/4" 00168304-Docol</v>
          </cell>
          <cell r="D5100" t="str">
            <v>UN</v>
          </cell>
          <cell r="E5100">
            <v>0</v>
          </cell>
          <cell r="F5100">
            <v>0</v>
          </cell>
        </row>
        <row r="5101">
          <cell r="B5101">
            <v>1005173</v>
          </cell>
          <cell r="C5101" t="str">
            <v>Válv.Chuv 3/4" Maticc-17120406-Docol</v>
          </cell>
          <cell r="D5101" t="str">
            <v>UN</v>
          </cell>
          <cell r="E5101">
            <v>0</v>
          </cell>
          <cell r="F5101">
            <v>0</v>
          </cell>
        </row>
        <row r="5102">
          <cell r="B5102">
            <v>1005174</v>
          </cell>
          <cell r="C5102" t="str">
            <v>Válv.Chuv 3/4" Pressmatic-17120206-Docol</v>
          </cell>
          <cell r="D5102" t="str">
            <v>UN</v>
          </cell>
          <cell r="E5102">
            <v>0</v>
          </cell>
          <cell r="F5102">
            <v>0</v>
          </cell>
        </row>
        <row r="5103">
          <cell r="B5103">
            <v>1005175</v>
          </cell>
          <cell r="C5103" t="str">
            <v>Válv.Chuv 3/4" Pressmatic-17120306-Docol</v>
          </cell>
          <cell r="D5103" t="str">
            <v>UN</v>
          </cell>
          <cell r="E5103">
            <v>0</v>
          </cell>
          <cell r="F5103">
            <v>0</v>
          </cell>
        </row>
        <row r="5104">
          <cell r="B5104">
            <v>1005176</v>
          </cell>
          <cell r="C5104" t="str">
            <v>Válv.Esfera 1 1/2" 30301506-Docol</v>
          </cell>
          <cell r="D5104" t="str">
            <v>UN</v>
          </cell>
          <cell r="E5104">
            <v>0</v>
          </cell>
          <cell r="F5104">
            <v>0</v>
          </cell>
        </row>
        <row r="5105">
          <cell r="B5105">
            <v>1005177</v>
          </cell>
          <cell r="C5105" t="str">
            <v>Válv.Esfera 1 1/4" 30301306-Docol</v>
          </cell>
          <cell r="D5105" t="str">
            <v>UN</v>
          </cell>
          <cell r="E5105">
            <v>0</v>
          </cell>
          <cell r="F5105">
            <v>0</v>
          </cell>
        </row>
        <row r="5106">
          <cell r="B5106">
            <v>1005178</v>
          </cell>
          <cell r="C5106" t="str">
            <v>Válv.Esfera 1" 30301006-Docol</v>
          </cell>
          <cell r="D5106" t="str">
            <v>UN</v>
          </cell>
          <cell r="E5106">
            <v>0</v>
          </cell>
          <cell r="F5106">
            <v>0</v>
          </cell>
        </row>
        <row r="5107">
          <cell r="B5107">
            <v>1005179</v>
          </cell>
          <cell r="C5107" t="str">
            <v>Válv.Esfera 1/2" 30300506-Docol</v>
          </cell>
          <cell r="D5107" t="str">
            <v>UN</v>
          </cell>
          <cell r="E5107">
            <v>0</v>
          </cell>
          <cell r="F5107">
            <v>0</v>
          </cell>
        </row>
        <row r="5108">
          <cell r="B5108">
            <v>1005180</v>
          </cell>
          <cell r="C5108" t="str">
            <v>Válv.Esfera 2 1/2" 30302506-Docol</v>
          </cell>
          <cell r="D5108" t="str">
            <v>UN</v>
          </cell>
          <cell r="E5108">
            <v>0</v>
          </cell>
          <cell r="F5108">
            <v>0</v>
          </cell>
        </row>
        <row r="5109">
          <cell r="B5109">
            <v>1005181</v>
          </cell>
          <cell r="C5109" t="str">
            <v>Válv.Esfera 2" 30302006-Docol</v>
          </cell>
          <cell r="D5109" t="str">
            <v>UN</v>
          </cell>
          <cell r="E5109">
            <v>0</v>
          </cell>
          <cell r="F5109">
            <v>0</v>
          </cell>
        </row>
        <row r="5110">
          <cell r="B5110">
            <v>1005182</v>
          </cell>
          <cell r="C5110" t="str">
            <v>Válv.Esfera 3" 30303006-Docol</v>
          </cell>
          <cell r="D5110" t="str">
            <v>UN</v>
          </cell>
          <cell r="E5110">
            <v>0</v>
          </cell>
          <cell r="F5110">
            <v>0</v>
          </cell>
        </row>
        <row r="5111">
          <cell r="B5111">
            <v>1005183</v>
          </cell>
          <cell r="C5111" t="str">
            <v>Válv.Esfera 3/4" 30300606-Docol</v>
          </cell>
          <cell r="D5111" t="str">
            <v>UN</v>
          </cell>
          <cell r="E5111">
            <v>0</v>
          </cell>
          <cell r="F5111">
            <v>0</v>
          </cell>
        </row>
        <row r="5112">
          <cell r="B5112">
            <v>1005184</v>
          </cell>
          <cell r="C5112" t="str">
            <v>Válv.Esfera 4" 30304006-Docol</v>
          </cell>
          <cell r="D5112" t="str">
            <v>UN</v>
          </cell>
          <cell r="E5112">
            <v>0</v>
          </cell>
          <cell r="F5112">
            <v>0</v>
          </cell>
        </row>
        <row r="5113">
          <cell r="B5113">
            <v>1005185</v>
          </cell>
          <cell r="C5113" t="str">
            <v>Válv.Lav 2 1/4" C/Ladrão 15150106-Docol</v>
          </cell>
          <cell r="D5113" t="str">
            <v>UN</v>
          </cell>
          <cell r="E5113">
            <v>0</v>
          </cell>
          <cell r="F5113">
            <v>0</v>
          </cell>
        </row>
        <row r="5114">
          <cell r="B5114">
            <v>1005186</v>
          </cell>
          <cell r="C5114" t="str">
            <v>Válv.Lav 2 1/4" C/Ladrão 15150111-Docol</v>
          </cell>
          <cell r="D5114" t="str">
            <v>UN</v>
          </cell>
          <cell r="E5114">
            <v>0</v>
          </cell>
          <cell r="F5114">
            <v>0</v>
          </cell>
        </row>
        <row r="5115">
          <cell r="B5115">
            <v>1005187</v>
          </cell>
          <cell r="C5115" t="str">
            <v>Válv.Lav 2 1/4" C/Ladrão 15150125-Docol</v>
          </cell>
          <cell r="D5115" t="str">
            <v>UN</v>
          </cell>
          <cell r="E5115">
            <v>0</v>
          </cell>
          <cell r="F5115">
            <v>0</v>
          </cell>
        </row>
        <row r="5116">
          <cell r="B5116">
            <v>1005188</v>
          </cell>
          <cell r="C5116" t="str">
            <v>Válv.Lav 2 1/4" S/Ladrão 15150206-Docol</v>
          </cell>
          <cell r="D5116" t="str">
            <v>UN</v>
          </cell>
          <cell r="E5116">
            <v>0</v>
          </cell>
          <cell r="F5116">
            <v>0</v>
          </cell>
        </row>
        <row r="5117">
          <cell r="B5117">
            <v>1005189</v>
          </cell>
          <cell r="C5117" t="str">
            <v>Válv.Lav 2 1/4" S/Ladrão 15150211-Docol</v>
          </cell>
          <cell r="D5117" t="str">
            <v>UN</v>
          </cell>
          <cell r="E5117">
            <v>0</v>
          </cell>
          <cell r="F5117">
            <v>0</v>
          </cell>
        </row>
        <row r="5118">
          <cell r="B5118">
            <v>1005190</v>
          </cell>
          <cell r="C5118" t="str">
            <v>Válv.Lav 2 1/4" S/Ladrão 15150225-Docol</v>
          </cell>
          <cell r="D5118" t="str">
            <v>UN</v>
          </cell>
          <cell r="E5118">
            <v>0</v>
          </cell>
          <cell r="F5118">
            <v>0</v>
          </cell>
        </row>
        <row r="5119">
          <cell r="B5119">
            <v>1005191</v>
          </cell>
          <cell r="C5119" t="str">
            <v>Válv.Lav 2 1/4" S/Ladrão 25400006-Docol</v>
          </cell>
          <cell r="D5119" t="str">
            <v>UN</v>
          </cell>
          <cell r="E5119">
            <v>0</v>
          </cell>
          <cell r="F5119">
            <v>0</v>
          </cell>
        </row>
        <row r="5120">
          <cell r="B5120">
            <v>1005192</v>
          </cell>
          <cell r="C5120" t="str">
            <v>Válv.Lav 2 1/4" S/Ladrão 25400015-Docol</v>
          </cell>
          <cell r="D5120" t="str">
            <v>UN</v>
          </cell>
          <cell r="E5120">
            <v>0</v>
          </cell>
          <cell r="F5120">
            <v>0</v>
          </cell>
        </row>
        <row r="5121">
          <cell r="B5121">
            <v>1005193</v>
          </cell>
          <cell r="C5121" t="str">
            <v>Válv.Lav 2 1/4" S/Ladrão 25400025-Docol</v>
          </cell>
          <cell r="D5121" t="str">
            <v>UN</v>
          </cell>
          <cell r="E5121">
            <v>0</v>
          </cell>
          <cell r="F5121">
            <v>0</v>
          </cell>
        </row>
        <row r="5122">
          <cell r="B5122">
            <v>1005194</v>
          </cell>
          <cell r="C5122" t="str">
            <v>Válv.Mic 1/2" Pematic-17012100-Docol</v>
          </cell>
          <cell r="D5122" t="str">
            <v>UN</v>
          </cell>
          <cell r="E5122">
            <v>0</v>
          </cell>
          <cell r="F5122">
            <v>0</v>
          </cell>
        </row>
        <row r="5123">
          <cell r="B5123">
            <v>1005195</v>
          </cell>
          <cell r="C5123" t="str">
            <v>Válv.Mic 1/2E3/4" Maticd-17010006-Docol</v>
          </cell>
          <cell r="D5123" t="str">
            <v>UN</v>
          </cell>
          <cell r="E5123">
            <v>0</v>
          </cell>
          <cell r="F5123">
            <v>0</v>
          </cell>
        </row>
        <row r="5124">
          <cell r="B5124">
            <v>1005196</v>
          </cell>
          <cell r="C5124" t="str">
            <v>Válv.Retenção Hori 1 1/2" 30201500-Docol</v>
          </cell>
          <cell r="D5124" t="str">
            <v>UN</v>
          </cell>
          <cell r="E5124">
            <v>0</v>
          </cell>
          <cell r="F5124">
            <v>0</v>
          </cell>
        </row>
        <row r="5125">
          <cell r="B5125">
            <v>1005197</v>
          </cell>
          <cell r="C5125" t="str">
            <v>Válv.Retenção Hori 1 1/4" 30201300-Docol</v>
          </cell>
          <cell r="D5125" t="str">
            <v>UN</v>
          </cell>
          <cell r="E5125">
            <v>0</v>
          </cell>
          <cell r="F5125">
            <v>0</v>
          </cell>
        </row>
        <row r="5126">
          <cell r="B5126">
            <v>1005198</v>
          </cell>
          <cell r="C5126" t="str">
            <v>Válv.Retenção Hori 1" 30201000-Docol</v>
          </cell>
          <cell r="D5126" t="str">
            <v>UN</v>
          </cell>
          <cell r="E5126">
            <v>0</v>
          </cell>
          <cell r="F5126">
            <v>0</v>
          </cell>
        </row>
        <row r="5127">
          <cell r="B5127">
            <v>1005199</v>
          </cell>
          <cell r="C5127" t="str">
            <v>Válv.Retenção Hori 1/2" 30200500-Docol</v>
          </cell>
          <cell r="D5127" t="str">
            <v>UN</v>
          </cell>
          <cell r="E5127">
            <v>0</v>
          </cell>
          <cell r="F5127">
            <v>0</v>
          </cell>
        </row>
        <row r="5128">
          <cell r="B5128">
            <v>1005200</v>
          </cell>
          <cell r="C5128" t="str">
            <v>Válv.Retenção Hori 2 1/2" 30202500-Docol</v>
          </cell>
          <cell r="D5128" t="str">
            <v>UN</v>
          </cell>
          <cell r="E5128">
            <v>0</v>
          </cell>
          <cell r="F5128">
            <v>0</v>
          </cell>
        </row>
        <row r="5129">
          <cell r="B5129">
            <v>1005201</v>
          </cell>
          <cell r="C5129" t="str">
            <v>Válv.Retenção Hori 2" 30202000-Docol</v>
          </cell>
          <cell r="D5129" t="str">
            <v>UN</v>
          </cell>
          <cell r="E5129">
            <v>0</v>
          </cell>
          <cell r="F5129">
            <v>0</v>
          </cell>
        </row>
        <row r="5130">
          <cell r="B5130">
            <v>1005202</v>
          </cell>
          <cell r="C5130" t="str">
            <v>Válv.Retenção Hori 3" 30203000-Docol</v>
          </cell>
          <cell r="D5130" t="str">
            <v>UN</v>
          </cell>
          <cell r="E5130">
            <v>0</v>
          </cell>
          <cell r="F5130">
            <v>0</v>
          </cell>
        </row>
        <row r="5131">
          <cell r="B5131">
            <v>1005203</v>
          </cell>
          <cell r="C5131" t="str">
            <v>Válv.Retenção Hori 3/4" 30200600-Docol</v>
          </cell>
          <cell r="D5131" t="str">
            <v>UN</v>
          </cell>
          <cell r="E5131">
            <v>0</v>
          </cell>
          <cell r="F5131">
            <v>0</v>
          </cell>
        </row>
        <row r="5132">
          <cell r="B5132">
            <v>1005204</v>
          </cell>
          <cell r="C5132" t="str">
            <v>Válv.Retenção Hori 4" 30204000-Docol</v>
          </cell>
          <cell r="D5132" t="str">
            <v>UN</v>
          </cell>
          <cell r="E5132">
            <v>0</v>
          </cell>
          <cell r="F5132">
            <v>0</v>
          </cell>
        </row>
        <row r="5133">
          <cell r="B5133">
            <v>1005205</v>
          </cell>
          <cell r="C5133" t="str">
            <v>Válv.Retenção Vert 1 1/2" 30101500-Docol</v>
          </cell>
          <cell r="D5133" t="str">
            <v>UN</v>
          </cell>
          <cell r="E5133">
            <v>0</v>
          </cell>
          <cell r="F5133">
            <v>0</v>
          </cell>
        </row>
        <row r="5134">
          <cell r="B5134">
            <v>1005206</v>
          </cell>
          <cell r="C5134" t="str">
            <v>Válv.Retenção Vert 1 1/4" 30101300-Docol</v>
          </cell>
          <cell r="D5134" t="str">
            <v>UN</v>
          </cell>
          <cell r="E5134">
            <v>0</v>
          </cell>
          <cell r="F5134">
            <v>0</v>
          </cell>
        </row>
        <row r="5135">
          <cell r="B5135">
            <v>1005207</v>
          </cell>
          <cell r="C5135" t="str">
            <v>Válv.Retenção Vert 1" 30101000-Docol</v>
          </cell>
          <cell r="D5135" t="str">
            <v>UN</v>
          </cell>
          <cell r="E5135">
            <v>0</v>
          </cell>
          <cell r="F5135">
            <v>0</v>
          </cell>
        </row>
        <row r="5136">
          <cell r="B5136">
            <v>1005208</v>
          </cell>
          <cell r="C5136" t="str">
            <v>Válv.Retenção Vert 2 1/2" 30102500-Docol</v>
          </cell>
          <cell r="D5136" t="str">
            <v>UN</v>
          </cell>
          <cell r="E5136">
            <v>0</v>
          </cell>
          <cell r="F5136">
            <v>0</v>
          </cell>
        </row>
        <row r="5137">
          <cell r="B5137">
            <v>1005209</v>
          </cell>
          <cell r="C5137" t="str">
            <v>Válv.Retenção Vert 2" 30102000-Docol</v>
          </cell>
          <cell r="D5137" t="str">
            <v>UN</v>
          </cell>
          <cell r="E5137">
            <v>0</v>
          </cell>
          <cell r="F5137">
            <v>0</v>
          </cell>
        </row>
        <row r="5138">
          <cell r="B5138">
            <v>1005210</v>
          </cell>
          <cell r="C5138" t="str">
            <v>Válv.Retenção Vert 3" 30103000-Docol</v>
          </cell>
          <cell r="D5138" t="str">
            <v>UN</v>
          </cell>
          <cell r="E5138">
            <v>0</v>
          </cell>
          <cell r="F5138">
            <v>0</v>
          </cell>
        </row>
        <row r="5139">
          <cell r="B5139">
            <v>1005211</v>
          </cell>
          <cell r="C5139" t="str">
            <v>Válv.Retenção Vert 3/4" 30100600-Docol</v>
          </cell>
          <cell r="D5139" t="str">
            <v>UN</v>
          </cell>
          <cell r="E5139">
            <v>0</v>
          </cell>
          <cell r="F5139">
            <v>0</v>
          </cell>
        </row>
        <row r="5140">
          <cell r="B5140">
            <v>1005212</v>
          </cell>
          <cell r="C5140" t="str">
            <v>Válv.Retenção Vert 4" 30104000-Docol</v>
          </cell>
          <cell r="D5140" t="str">
            <v>UN</v>
          </cell>
          <cell r="E5140">
            <v>0</v>
          </cell>
          <cell r="F5140">
            <v>0</v>
          </cell>
        </row>
        <row r="5141">
          <cell r="B5141">
            <v>1005213</v>
          </cell>
          <cell r="C5141" t="str">
            <v>Válv.Sucção P/Poço 1 1/2" 30011500-Docol</v>
          </cell>
          <cell r="D5141" t="str">
            <v>UN</v>
          </cell>
          <cell r="E5141">
            <v>0</v>
          </cell>
          <cell r="F5141">
            <v>0</v>
          </cell>
        </row>
        <row r="5142">
          <cell r="B5142">
            <v>1005214</v>
          </cell>
          <cell r="C5142" t="str">
            <v>Válv.Sucção P/Poço 1 1/4" 30011300-Docol</v>
          </cell>
          <cell r="D5142" t="str">
            <v>UN</v>
          </cell>
          <cell r="E5142">
            <v>0</v>
          </cell>
          <cell r="F5142">
            <v>0</v>
          </cell>
        </row>
        <row r="5143">
          <cell r="B5143">
            <v>1005215</v>
          </cell>
          <cell r="C5143" t="str">
            <v>Válv.Sucção P/Poço 1" 30011000-Docol</v>
          </cell>
          <cell r="D5143" t="str">
            <v>UN</v>
          </cell>
          <cell r="E5143">
            <v>0</v>
          </cell>
          <cell r="F5143">
            <v>0</v>
          </cell>
        </row>
        <row r="5144">
          <cell r="B5144">
            <v>1005216</v>
          </cell>
          <cell r="C5144" t="str">
            <v>Válv.Sucção P/Poço 2 1/2" 30012500-Docol</v>
          </cell>
          <cell r="D5144" t="str">
            <v>UN</v>
          </cell>
          <cell r="E5144">
            <v>0</v>
          </cell>
          <cell r="F5144">
            <v>0</v>
          </cell>
        </row>
        <row r="5145">
          <cell r="B5145">
            <v>1005217</v>
          </cell>
          <cell r="C5145" t="str">
            <v>Válv.Sucção P/Poço 2" 30012000-Docol</v>
          </cell>
          <cell r="D5145" t="str">
            <v>UN</v>
          </cell>
          <cell r="E5145">
            <v>0</v>
          </cell>
          <cell r="F5145">
            <v>0</v>
          </cell>
        </row>
        <row r="5146">
          <cell r="B5146">
            <v>1005218</v>
          </cell>
          <cell r="C5146" t="str">
            <v>Válv.Sucção P/Poço 3" 30013000-Docol</v>
          </cell>
          <cell r="D5146" t="str">
            <v>UN</v>
          </cell>
          <cell r="E5146">
            <v>0</v>
          </cell>
          <cell r="F5146">
            <v>0</v>
          </cell>
        </row>
        <row r="5147">
          <cell r="B5147">
            <v>1005219</v>
          </cell>
          <cell r="C5147" t="str">
            <v>Válv.Sucção P/Poço 3/4" 30010600-Docol</v>
          </cell>
          <cell r="D5147" t="str">
            <v>UN</v>
          </cell>
          <cell r="E5147">
            <v>0</v>
          </cell>
          <cell r="F5147">
            <v>0</v>
          </cell>
        </row>
        <row r="5148">
          <cell r="B5148">
            <v>1005220</v>
          </cell>
          <cell r="C5148" t="str">
            <v>Válv.Sucção P/Poço 4" 30014000-Docol</v>
          </cell>
          <cell r="D5148" t="str">
            <v>UN</v>
          </cell>
          <cell r="E5148">
            <v>0</v>
          </cell>
          <cell r="F5148">
            <v>0</v>
          </cell>
        </row>
        <row r="5149">
          <cell r="B5149">
            <v>1005221</v>
          </cell>
          <cell r="C5149" t="str">
            <v>Válvula Eletrônica Dzenit-00391126-Docol</v>
          </cell>
          <cell r="D5149" t="str">
            <v>UN</v>
          </cell>
          <cell r="E5149">
            <v>0</v>
          </cell>
          <cell r="F5149">
            <v>0</v>
          </cell>
        </row>
        <row r="5150">
          <cell r="B5150">
            <v>1005222</v>
          </cell>
          <cell r="C5150" t="str">
            <v>Válvula Esfera 1/2" Latão 00221206-Docol</v>
          </cell>
          <cell r="D5150" t="str">
            <v>UN</v>
          </cell>
          <cell r="E5150">
            <v>0</v>
          </cell>
          <cell r="F5150">
            <v>0</v>
          </cell>
        </row>
        <row r="5151">
          <cell r="B5151">
            <v>1005223</v>
          </cell>
          <cell r="C5151" t="str">
            <v>Válvula Esfera 3/4" Latão 00221306-Docol</v>
          </cell>
          <cell r="D5151" t="str">
            <v>UN</v>
          </cell>
          <cell r="E5151">
            <v>0</v>
          </cell>
          <cell r="F5151">
            <v>0</v>
          </cell>
        </row>
        <row r="5152">
          <cell r="B5152">
            <v>1005224</v>
          </cell>
          <cell r="C5152" t="str">
            <v>Válvula P/Lavat E Tanque Plást 1" Br N7</v>
          </cell>
          <cell r="D5152" t="str">
            <v>UN</v>
          </cell>
          <cell r="E5152">
            <v>0</v>
          </cell>
          <cell r="F5152">
            <v>0</v>
          </cell>
        </row>
        <row r="5153">
          <cell r="B5153">
            <v>1005225</v>
          </cell>
          <cell r="C5153" t="str">
            <v>Válvula P/Lavat E Tanque Plást 1" Br N8</v>
          </cell>
          <cell r="D5153" t="str">
            <v>UN</v>
          </cell>
          <cell r="E5153">
            <v>0</v>
          </cell>
          <cell r="F5153">
            <v>0</v>
          </cell>
        </row>
        <row r="5154">
          <cell r="B5154">
            <v>1005226</v>
          </cell>
          <cell r="C5154" t="str">
            <v>Válvula P/Lavat Plást 1" Br N1</v>
          </cell>
          <cell r="D5154" t="str">
            <v>UN</v>
          </cell>
          <cell r="E5154">
            <v>0</v>
          </cell>
          <cell r="F5154">
            <v>0</v>
          </cell>
        </row>
        <row r="5155">
          <cell r="B5155">
            <v>1005227</v>
          </cell>
          <cell r="C5155" t="str">
            <v>Válvula P/Lavat Plást 1" Br N5</v>
          </cell>
          <cell r="D5155" t="str">
            <v>UN</v>
          </cell>
          <cell r="E5155">
            <v>0</v>
          </cell>
          <cell r="F5155">
            <v>0</v>
          </cell>
        </row>
        <row r="5156">
          <cell r="B5156">
            <v>1005228</v>
          </cell>
          <cell r="C5156" t="str">
            <v>Válvula P/Lavat Plást 1" Br N6</v>
          </cell>
          <cell r="D5156" t="str">
            <v>UN</v>
          </cell>
          <cell r="E5156">
            <v>0</v>
          </cell>
          <cell r="F5156">
            <v>0</v>
          </cell>
        </row>
        <row r="5157">
          <cell r="B5157">
            <v>1005229</v>
          </cell>
          <cell r="C5157" t="str">
            <v>Válvula P/Tanque Plást 1 1/2" Br N9</v>
          </cell>
          <cell r="D5157" t="str">
            <v>UN</v>
          </cell>
          <cell r="E5157">
            <v>0</v>
          </cell>
          <cell r="F5157">
            <v>0</v>
          </cell>
        </row>
        <row r="5158">
          <cell r="B5158">
            <v>1005230</v>
          </cell>
          <cell r="C5158" t="str">
            <v>Válvula P/Tanque Plást 40Mm Br N10</v>
          </cell>
          <cell r="D5158" t="str">
            <v>UN</v>
          </cell>
          <cell r="E5158">
            <v>0</v>
          </cell>
          <cell r="F5158">
            <v>0</v>
          </cell>
        </row>
        <row r="5159">
          <cell r="B5159">
            <v>1005231</v>
          </cell>
          <cell r="C5159" t="str">
            <v>Valvula Retencao Pvc Esgoto Dn100</v>
          </cell>
          <cell r="D5159" t="str">
            <v>UN</v>
          </cell>
          <cell r="E5159">
            <v>0</v>
          </cell>
          <cell r="F5159">
            <v>0</v>
          </cell>
        </row>
        <row r="5160">
          <cell r="B5160">
            <v>1005232</v>
          </cell>
          <cell r="C5160" t="str">
            <v>Válvula Term Chuv 1/2" Latão Cromado</v>
          </cell>
          <cell r="D5160" t="str">
            <v>UN</v>
          </cell>
          <cell r="E5160">
            <v>0</v>
          </cell>
          <cell r="F5160">
            <v>0</v>
          </cell>
        </row>
        <row r="5161">
          <cell r="B5161">
            <v>1005233</v>
          </cell>
          <cell r="C5161" t="str">
            <v>Válvula Universal P/Lavat Plást 1" Br</v>
          </cell>
          <cell r="D5161" t="str">
            <v>UN</v>
          </cell>
          <cell r="E5161">
            <v>0</v>
          </cell>
          <cell r="F5161">
            <v>0</v>
          </cell>
        </row>
        <row r="5162">
          <cell r="B5162">
            <v>1005234</v>
          </cell>
          <cell r="C5162" t="str">
            <v>Vávulva P/Lavat Plást 1" Br N2</v>
          </cell>
          <cell r="D5162" t="str">
            <v>UN</v>
          </cell>
          <cell r="E5162">
            <v>0</v>
          </cell>
          <cell r="F5162">
            <v>0</v>
          </cell>
        </row>
        <row r="5163">
          <cell r="B5163">
            <v>1005235</v>
          </cell>
          <cell r="C5163" t="str">
            <v>Veda Rosca 12Mmx10M</v>
          </cell>
          <cell r="D5163" t="str">
            <v>UN</v>
          </cell>
          <cell r="E5163">
            <v>0</v>
          </cell>
          <cell r="F5163">
            <v>0</v>
          </cell>
        </row>
        <row r="5164">
          <cell r="B5164">
            <v>1005236</v>
          </cell>
          <cell r="C5164" t="str">
            <v>Veda Rosca 12Mmx25M</v>
          </cell>
          <cell r="D5164" t="str">
            <v>UN</v>
          </cell>
          <cell r="E5164">
            <v>0</v>
          </cell>
          <cell r="F5164">
            <v>0</v>
          </cell>
        </row>
        <row r="5165">
          <cell r="B5165">
            <v>1005237</v>
          </cell>
          <cell r="C5165" t="str">
            <v>Fita Veda Rosca 18Mmx10M</v>
          </cell>
          <cell r="D5165" t="str">
            <v>UN</v>
          </cell>
          <cell r="E5165">
            <v>0</v>
          </cell>
          <cell r="F5165">
            <v>0</v>
          </cell>
        </row>
        <row r="5166">
          <cell r="B5166">
            <v>1005238</v>
          </cell>
          <cell r="C5166" t="str">
            <v>Veda Rosca 18Mmx25M</v>
          </cell>
          <cell r="D5166" t="str">
            <v>UN</v>
          </cell>
          <cell r="E5166">
            <v>0</v>
          </cell>
          <cell r="F5166">
            <v>0</v>
          </cell>
        </row>
        <row r="5167">
          <cell r="B5167">
            <v>1005239</v>
          </cell>
          <cell r="C5167" t="str">
            <v>Veda Rosca 18Mmx50M</v>
          </cell>
          <cell r="D5167" t="str">
            <v>UN</v>
          </cell>
          <cell r="E5167">
            <v>0</v>
          </cell>
          <cell r="F5167">
            <v>0</v>
          </cell>
        </row>
        <row r="5168">
          <cell r="B5168">
            <v>1005240</v>
          </cell>
          <cell r="C5168" t="str">
            <v>Vedação Labial Do Mecanismo</v>
          </cell>
          <cell r="D5168" t="str">
            <v>UN</v>
          </cell>
          <cell r="E5168">
            <v>0</v>
          </cell>
          <cell r="F5168">
            <v>0</v>
          </cell>
        </row>
        <row r="5169">
          <cell r="B5169">
            <v>1005241</v>
          </cell>
          <cell r="C5169" t="str">
            <v>Vedação P/Calha Pluvial 170Mm Preto</v>
          </cell>
          <cell r="D5169" t="str">
            <v>UN</v>
          </cell>
          <cell r="E5169">
            <v>0</v>
          </cell>
          <cell r="F5169">
            <v>0</v>
          </cell>
        </row>
        <row r="5170">
          <cell r="B5170">
            <v>1005242</v>
          </cell>
          <cell r="C5170" t="str">
            <v>Adaptad Bsa Pbaxpta Fofo.Dn 100X100Mm</v>
          </cell>
          <cell r="D5170" t="str">
            <v>UN</v>
          </cell>
          <cell r="E5170">
            <v>0</v>
          </cell>
          <cell r="F5170">
            <v>0</v>
          </cell>
        </row>
        <row r="5171">
          <cell r="B5171">
            <v>1005243</v>
          </cell>
          <cell r="C5171" t="str">
            <v>Adaptad Ponta Vtxbsa Cer 100Mm</v>
          </cell>
          <cell r="D5171" t="str">
            <v>UN</v>
          </cell>
          <cell r="E5171">
            <v>0</v>
          </cell>
          <cell r="F5171">
            <v>0</v>
          </cell>
        </row>
        <row r="5172">
          <cell r="B5172">
            <v>1005244</v>
          </cell>
          <cell r="C5172" t="str">
            <v>Adaptad Ponta Vtxbsa Cer 150Mm</v>
          </cell>
          <cell r="D5172" t="str">
            <v>UN</v>
          </cell>
          <cell r="E5172">
            <v>0</v>
          </cell>
          <cell r="F5172">
            <v>0</v>
          </cell>
        </row>
        <row r="5173">
          <cell r="B5173">
            <v>1005245</v>
          </cell>
          <cell r="C5173" t="str">
            <v>Adaptad Ponta Vtxbsa Vt Ultra Dn 150Mm</v>
          </cell>
          <cell r="D5173" t="str">
            <v>UN</v>
          </cell>
          <cell r="E5173">
            <v>0</v>
          </cell>
          <cell r="F5173">
            <v>0</v>
          </cell>
        </row>
        <row r="5174">
          <cell r="B5174">
            <v>1005246</v>
          </cell>
          <cell r="C5174" t="str">
            <v>Adaptad Pvc Bsa Pbaxpta Fofo.Dn 50X50Mm</v>
          </cell>
          <cell r="D5174" t="str">
            <v>UN</v>
          </cell>
          <cell r="E5174">
            <v>0</v>
          </cell>
          <cell r="F5174">
            <v>0</v>
          </cell>
        </row>
        <row r="5175">
          <cell r="B5175">
            <v>1005247</v>
          </cell>
          <cell r="C5175" t="str">
            <v>Adaptad Pvc Bsa Pbaxpta Fofo.Dn 75X75Mm</v>
          </cell>
          <cell r="D5175" t="str">
            <v>UN</v>
          </cell>
          <cell r="E5175">
            <v>0</v>
          </cell>
          <cell r="F5175">
            <v>0</v>
          </cell>
        </row>
        <row r="5176">
          <cell r="B5176">
            <v>1005248</v>
          </cell>
          <cell r="C5176" t="str">
            <v>Adaptad Pvc Bsa Pbaxpta Fofo.Dn 75X80Mm</v>
          </cell>
          <cell r="D5176" t="str">
            <v>UN</v>
          </cell>
          <cell r="E5176">
            <v>0</v>
          </cell>
          <cell r="F5176">
            <v>0</v>
          </cell>
        </row>
        <row r="5177">
          <cell r="B5177">
            <v>1005249</v>
          </cell>
          <cell r="C5177" t="str">
            <v>Adaptad Pvc Je Rosca Pba Dn 100/110Mm</v>
          </cell>
          <cell r="D5177" t="str">
            <v>UN</v>
          </cell>
          <cell r="E5177">
            <v>0</v>
          </cell>
          <cell r="F5177">
            <v>0</v>
          </cell>
        </row>
        <row r="5178">
          <cell r="B5178">
            <v>1005250</v>
          </cell>
          <cell r="C5178" t="str">
            <v>Adaptad Pvc Je Rosca Pba Dn 50/60Mm</v>
          </cell>
          <cell r="D5178" t="str">
            <v>UN</v>
          </cell>
          <cell r="E5178">
            <v>0</v>
          </cell>
          <cell r="F5178">
            <v>0</v>
          </cell>
        </row>
        <row r="5179">
          <cell r="B5179">
            <v>1005251</v>
          </cell>
          <cell r="C5179" t="str">
            <v>Adaptad Pvc Je Rosca Pba Dn 75/85Mm</v>
          </cell>
          <cell r="D5179" t="str">
            <v>UN</v>
          </cell>
          <cell r="E5179">
            <v>0</v>
          </cell>
          <cell r="F5179">
            <v>0</v>
          </cell>
        </row>
        <row r="5180">
          <cell r="B5180">
            <v>1005252</v>
          </cell>
          <cell r="C5180" t="str">
            <v>Adaptad Pvc Ponta/Rosca Pba Dn 50/60Mm</v>
          </cell>
          <cell r="D5180" t="str">
            <v>UN</v>
          </cell>
          <cell r="E5180">
            <v>0</v>
          </cell>
          <cell r="F5180">
            <v>0</v>
          </cell>
        </row>
        <row r="5181">
          <cell r="B5181">
            <v>1005253</v>
          </cell>
          <cell r="C5181" t="str">
            <v>Adaptad Pvc Ponta/Rosca Pba Dn 75/85Mm</v>
          </cell>
          <cell r="D5181" t="str">
            <v>UN</v>
          </cell>
          <cell r="E5181">
            <v>0</v>
          </cell>
          <cell r="F5181">
            <v>0</v>
          </cell>
        </row>
        <row r="5182">
          <cell r="B5182">
            <v>1005254</v>
          </cell>
          <cell r="C5182" t="str">
            <v>Adaptad Ramal Predial Registro 20X3/4Pol</v>
          </cell>
          <cell r="D5182" t="str">
            <v>UN</v>
          </cell>
          <cell r="E5182">
            <v>0</v>
          </cell>
          <cell r="F5182">
            <v>0</v>
          </cell>
        </row>
        <row r="5183">
          <cell r="B5183">
            <v>1005255</v>
          </cell>
          <cell r="C5183" t="str">
            <v>Aduela De Concreto Circular 0,6M</v>
          </cell>
          <cell r="D5183" t="str">
            <v>UN</v>
          </cell>
          <cell r="E5183">
            <v>0</v>
          </cell>
          <cell r="F5183">
            <v>0</v>
          </cell>
        </row>
        <row r="5184">
          <cell r="B5184">
            <v>1005256</v>
          </cell>
          <cell r="C5184" t="str">
            <v>Aduela De Concreto Circular 0,6X0,3M</v>
          </cell>
          <cell r="D5184" t="str">
            <v>UN</v>
          </cell>
          <cell r="E5184">
            <v>0</v>
          </cell>
          <cell r="F5184">
            <v>0</v>
          </cell>
        </row>
        <row r="5185">
          <cell r="B5185">
            <v>1005257</v>
          </cell>
          <cell r="C5185" t="str">
            <v>Aduela De Concreto Circular 0,6X0,4M</v>
          </cell>
          <cell r="D5185" t="str">
            <v>UN</v>
          </cell>
          <cell r="E5185">
            <v>0</v>
          </cell>
          <cell r="F5185">
            <v>0</v>
          </cell>
        </row>
        <row r="5186">
          <cell r="B5186">
            <v>1005258</v>
          </cell>
          <cell r="C5186" t="str">
            <v>Aduela De Concreto Circular 1M</v>
          </cell>
          <cell r="D5186" t="str">
            <v>UN</v>
          </cell>
          <cell r="E5186">
            <v>0</v>
          </cell>
          <cell r="F5186">
            <v>0</v>
          </cell>
        </row>
        <row r="5187">
          <cell r="B5187">
            <v>1005259</v>
          </cell>
          <cell r="C5187" t="str">
            <v>Aduela De Concreto Circular 3,44X2,44M</v>
          </cell>
          <cell r="D5187" t="str">
            <v>UN</v>
          </cell>
          <cell r="E5187">
            <v>0</v>
          </cell>
          <cell r="F5187">
            <v>0</v>
          </cell>
        </row>
        <row r="5188">
          <cell r="B5188">
            <v>1005260</v>
          </cell>
          <cell r="C5188" t="str">
            <v>Anel De Borracha Je Pba Dn 100/110Mm</v>
          </cell>
          <cell r="D5188" t="str">
            <v>UN</v>
          </cell>
          <cell r="E5188">
            <v>0</v>
          </cell>
          <cell r="F5188">
            <v>0</v>
          </cell>
        </row>
        <row r="5189">
          <cell r="B5189">
            <v>1005261</v>
          </cell>
          <cell r="C5189" t="str">
            <v>Anel De Borracha Je Pba Dn 50/60Mm</v>
          </cell>
          <cell r="D5189" t="str">
            <v>UN</v>
          </cell>
          <cell r="E5189">
            <v>0</v>
          </cell>
          <cell r="F5189">
            <v>0</v>
          </cell>
        </row>
        <row r="5190">
          <cell r="B5190">
            <v>1005262</v>
          </cell>
          <cell r="C5190" t="str">
            <v>Anel De Borracha Je Pba Dn 60/75Mm</v>
          </cell>
          <cell r="D5190" t="str">
            <v>UN</v>
          </cell>
          <cell r="E5190">
            <v>0</v>
          </cell>
          <cell r="F5190">
            <v>0</v>
          </cell>
        </row>
        <row r="5191">
          <cell r="B5191">
            <v>1005263</v>
          </cell>
          <cell r="C5191" t="str">
            <v>Anel De Borracha Je Pba Dn 75/85Mm</v>
          </cell>
          <cell r="D5191" t="str">
            <v>UN</v>
          </cell>
          <cell r="E5191">
            <v>0</v>
          </cell>
          <cell r="F5191">
            <v>0</v>
          </cell>
        </row>
        <row r="5192">
          <cell r="B5192">
            <v>1005264</v>
          </cell>
          <cell r="C5192" t="str">
            <v>Anel De Borracha Para Til Rede 150Mm</v>
          </cell>
          <cell r="D5192" t="str">
            <v>UN</v>
          </cell>
          <cell r="E5192">
            <v>0</v>
          </cell>
          <cell r="F5192">
            <v>0</v>
          </cell>
        </row>
        <row r="5193">
          <cell r="B5193">
            <v>1005265</v>
          </cell>
          <cell r="C5193" t="str">
            <v>Anel De Borracha Para Til Rede 300Mm</v>
          </cell>
          <cell r="D5193" t="str">
            <v>UN</v>
          </cell>
          <cell r="E5193">
            <v>0</v>
          </cell>
          <cell r="F5193">
            <v>0</v>
          </cell>
        </row>
        <row r="5194">
          <cell r="B5194">
            <v>1005266</v>
          </cell>
          <cell r="C5194" t="str">
            <v>Anel De Borracha Para Til Rede Dn 150Mm</v>
          </cell>
          <cell r="D5194" t="str">
            <v>UN</v>
          </cell>
          <cell r="E5194">
            <v>0</v>
          </cell>
          <cell r="F5194">
            <v>0</v>
          </cell>
        </row>
        <row r="5195">
          <cell r="B5195">
            <v>1005267</v>
          </cell>
          <cell r="C5195" t="str">
            <v>Anel De Borracha Para Til Rede Dn 300Mm</v>
          </cell>
          <cell r="D5195" t="str">
            <v>UN</v>
          </cell>
          <cell r="E5195">
            <v>0</v>
          </cell>
          <cell r="F5195">
            <v>0</v>
          </cell>
        </row>
        <row r="5196">
          <cell r="B5196">
            <v>1005268</v>
          </cell>
          <cell r="C5196" t="str">
            <v>Anel De Borracha 100Mm</v>
          </cell>
          <cell r="D5196" t="str">
            <v>UN</v>
          </cell>
          <cell r="E5196">
            <v>0</v>
          </cell>
          <cell r="F5196">
            <v>0</v>
          </cell>
        </row>
        <row r="5197">
          <cell r="B5197">
            <v>1005269</v>
          </cell>
          <cell r="C5197" t="str">
            <v>Anel De Borracha 150Mm</v>
          </cell>
          <cell r="D5197" t="str">
            <v>UN</v>
          </cell>
          <cell r="E5197">
            <v>0</v>
          </cell>
          <cell r="F5197">
            <v>0</v>
          </cell>
        </row>
        <row r="5198">
          <cell r="B5198">
            <v>1005270</v>
          </cell>
          <cell r="C5198" t="str">
            <v>Anel De Borracha Pvc Dn250</v>
          </cell>
          <cell r="D5198" t="str">
            <v>UN</v>
          </cell>
          <cell r="E5198">
            <v>0</v>
          </cell>
          <cell r="F5198">
            <v>0</v>
          </cell>
        </row>
        <row r="5199">
          <cell r="B5199">
            <v>1005271</v>
          </cell>
          <cell r="C5199" t="str">
            <v>Anel De Borracha Pvc Dn300</v>
          </cell>
          <cell r="D5199" t="str">
            <v>UN</v>
          </cell>
          <cell r="E5199">
            <v>0</v>
          </cell>
          <cell r="F5199">
            <v>0</v>
          </cell>
        </row>
        <row r="5200">
          <cell r="B5200">
            <v>1005272</v>
          </cell>
          <cell r="C5200" t="str">
            <v>Anel De Borracha Pvc Dn350</v>
          </cell>
          <cell r="D5200" t="str">
            <v>UN</v>
          </cell>
          <cell r="E5200">
            <v>0</v>
          </cell>
          <cell r="F5200">
            <v>0</v>
          </cell>
        </row>
        <row r="5201">
          <cell r="B5201">
            <v>1005273</v>
          </cell>
          <cell r="C5201" t="str">
            <v>Anel De Borracha Je 100Mm</v>
          </cell>
          <cell r="D5201" t="str">
            <v>UN</v>
          </cell>
          <cell r="E5201">
            <v>0</v>
          </cell>
          <cell r="F5201">
            <v>0</v>
          </cell>
        </row>
        <row r="5202">
          <cell r="B5202">
            <v>1005274</v>
          </cell>
          <cell r="C5202" t="str">
            <v>Anel De Borracha Je 125Mm</v>
          </cell>
          <cell r="D5202" t="str">
            <v>UN</v>
          </cell>
          <cell r="E5202">
            <v>0</v>
          </cell>
          <cell r="F5202">
            <v>0</v>
          </cell>
        </row>
        <row r="5203">
          <cell r="B5203">
            <v>1005275</v>
          </cell>
          <cell r="C5203" t="str">
            <v>Anel De Borracha Je 150Mm</v>
          </cell>
          <cell r="D5203" t="str">
            <v>UN</v>
          </cell>
          <cell r="E5203">
            <v>0</v>
          </cell>
          <cell r="F5203">
            <v>0</v>
          </cell>
        </row>
        <row r="5204">
          <cell r="B5204">
            <v>1005276</v>
          </cell>
          <cell r="C5204" t="str">
            <v>Anel De Borracha Je 200Mm</v>
          </cell>
          <cell r="D5204" t="str">
            <v>UN</v>
          </cell>
          <cell r="E5204">
            <v>0</v>
          </cell>
          <cell r="F5204">
            <v>0</v>
          </cell>
        </row>
        <row r="5205">
          <cell r="B5205">
            <v>1005277</v>
          </cell>
          <cell r="C5205" t="str">
            <v>Anel De Borracha Je 250Mm</v>
          </cell>
          <cell r="D5205" t="str">
            <v>UN</v>
          </cell>
          <cell r="E5205">
            <v>0</v>
          </cell>
          <cell r="F5205">
            <v>0</v>
          </cell>
        </row>
        <row r="5206">
          <cell r="B5206">
            <v>1005278</v>
          </cell>
          <cell r="C5206" t="str">
            <v>Anel De Borracha Je 300Mm</v>
          </cell>
          <cell r="D5206" t="str">
            <v>UN</v>
          </cell>
          <cell r="E5206">
            <v>0</v>
          </cell>
          <cell r="F5206">
            <v>0</v>
          </cell>
        </row>
        <row r="5207">
          <cell r="B5207">
            <v>1005279</v>
          </cell>
          <cell r="C5207" t="str">
            <v>Anel De Borracha Je 350Mm</v>
          </cell>
          <cell r="D5207" t="str">
            <v>UN</v>
          </cell>
          <cell r="E5207">
            <v>0</v>
          </cell>
          <cell r="F5207">
            <v>0</v>
          </cell>
        </row>
        <row r="5208">
          <cell r="B5208">
            <v>1005280</v>
          </cell>
          <cell r="C5208" t="str">
            <v>Anel De Borracha Je 400Mm</v>
          </cell>
          <cell r="D5208" t="str">
            <v>UN</v>
          </cell>
          <cell r="E5208">
            <v>0</v>
          </cell>
          <cell r="F5208">
            <v>0</v>
          </cell>
        </row>
        <row r="5209">
          <cell r="B5209">
            <v>1005281</v>
          </cell>
          <cell r="C5209" t="str">
            <v>Anel De Borracha Ultra 150Mm</v>
          </cell>
          <cell r="D5209" t="str">
            <v>UN</v>
          </cell>
          <cell r="E5209">
            <v>0</v>
          </cell>
          <cell r="F5209">
            <v>0</v>
          </cell>
        </row>
        <row r="5210">
          <cell r="B5210">
            <v>1005282</v>
          </cell>
          <cell r="C5210" t="str">
            <v>Anel Vedação Duto Corrugado Pead 110Mm</v>
          </cell>
          <cell r="D5210" t="str">
            <v>UN</v>
          </cell>
          <cell r="E5210">
            <v>0</v>
          </cell>
          <cell r="F5210">
            <v>0</v>
          </cell>
        </row>
        <row r="5211">
          <cell r="B5211">
            <v>1005283</v>
          </cell>
          <cell r="C5211" t="str">
            <v>Anel Vedação Duto Corrugado Pead 125Mm</v>
          </cell>
          <cell r="D5211" t="str">
            <v>UN</v>
          </cell>
          <cell r="E5211">
            <v>0</v>
          </cell>
          <cell r="F5211">
            <v>0</v>
          </cell>
        </row>
        <row r="5212">
          <cell r="B5212">
            <v>1005284</v>
          </cell>
          <cell r="C5212" t="str">
            <v>Anel Vedação Duto Corrugado Pead 140Mm</v>
          </cell>
          <cell r="D5212" t="str">
            <v>UN</v>
          </cell>
          <cell r="E5212">
            <v>0</v>
          </cell>
          <cell r="F5212">
            <v>0</v>
          </cell>
        </row>
        <row r="5213">
          <cell r="B5213">
            <v>1005285</v>
          </cell>
          <cell r="C5213" t="str">
            <v>Anel Vedação Duto Corrugado Pead 160Mm</v>
          </cell>
          <cell r="D5213" t="str">
            <v>UN</v>
          </cell>
          <cell r="E5213">
            <v>0</v>
          </cell>
          <cell r="F5213">
            <v>0</v>
          </cell>
        </row>
        <row r="5214">
          <cell r="B5214">
            <v>1005286</v>
          </cell>
          <cell r="C5214" t="str">
            <v>Barra De Ferro Chata 1 1/2X3/16Pol</v>
          </cell>
          <cell r="D5214" t="str">
            <v>M</v>
          </cell>
          <cell r="E5214">
            <v>0</v>
          </cell>
          <cell r="F5214">
            <v>0</v>
          </cell>
        </row>
        <row r="5215">
          <cell r="B5215">
            <v>1005287</v>
          </cell>
          <cell r="C5215" t="str">
            <v>Barra De Ferro Chata 1X3/16Pol</v>
          </cell>
          <cell r="D5215" t="str">
            <v>M</v>
          </cell>
          <cell r="E5215">
            <v>0</v>
          </cell>
          <cell r="F5215">
            <v>0</v>
          </cell>
        </row>
        <row r="5216">
          <cell r="B5216">
            <v>1005288</v>
          </cell>
          <cell r="C5216" t="str">
            <v>Barra De Ferro Chata 2 1/2X5/16Pol</v>
          </cell>
          <cell r="D5216" t="str">
            <v>M</v>
          </cell>
          <cell r="E5216">
            <v>0</v>
          </cell>
          <cell r="F5216">
            <v>0</v>
          </cell>
        </row>
        <row r="5217">
          <cell r="B5217">
            <v>1005289</v>
          </cell>
          <cell r="C5217" t="str">
            <v>Barra De Ferro Quadrada 3/8Pol</v>
          </cell>
          <cell r="D5217" t="str">
            <v>M</v>
          </cell>
          <cell r="E5217">
            <v>0</v>
          </cell>
          <cell r="F5217">
            <v>0</v>
          </cell>
        </row>
        <row r="5218">
          <cell r="B5218">
            <v>1005290</v>
          </cell>
          <cell r="C5218" t="str">
            <v>Barra De Ferro Redonda 1/2Pol</v>
          </cell>
          <cell r="D5218" t="str">
            <v>M</v>
          </cell>
          <cell r="E5218">
            <v>0</v>
          </cell>
          <cell r="F5218">
            <v>0</v>
          </cell>
        </row>
        <row r="5219">
          <cell r="B5219">
            <v>1005291</v>
          </cell>
          <cell r="C5219" t="str">
            <v>Barra De Ferro Roscada 5/16Pol</v>
          </cell>
          <cell r="D5219" t="str">
            <v>M</v>
          </cell>
          <cell r="E5219">
            <v>0</v>
          </cell>
          <cell r="F5219">
            <v>0</v>
          </cell>
        </row>
        <row r="5220">
          <cell r="B5220">
            <v>1005292</v>
          </cell>
          <cell r="C5220" t="str">
            <v>Bloco Conc.Ved.Canaleta 19X19X39 12Mpa</v>
          </cell>
          <cell r="D5220" t="str">
            <v>UN</v>
          </cell>
          <cell r="E5220">
            <v>0</v>
          </cell>
          <cell r="F5220">
            <v>0</v>
          </cell>
        </row>
        <row r="5221">
          <cell r="B5221">
            <v>1005293</v>
          </cell>
          <cell r="C5221" t="str">
            <v>Caixa Pré-Mold Concreto Pvb 1X1X1,5M</v>
          </cell>
          <cell r="D5221" t="str">
            <v>UN</v>
          </cell>
          <cell r="E5221">
            <v>0</v>
          </cell>
          <cell r="F5221">
            <v>0</v>
          </cell>
        </row>
        <row r="5222">
          <cell r="B5222">
            <v>1005294</v>
          </cell>
          <cell r="C5222" t="str">
            <v>Caixa Pré-Mold Concreto Pvc 1X1X1,5M</v>
          </cell>
          <cell r="D5222" t="str">
            <v>UN</v>
          </cell>
          <cell r="E5222">
            <v>0</v>
          </cell>
          <cell r="F5222">
            <v>0</v>
          </cell>
        </row>
        <row r="5223">
          <cell r="B5223">
            <v>1005295</v>
          </cell>
          <cell r="C5223" t="str">
            <v>Caixa Pré-Mold Concreto Pvd 1,2X1,2X1,5M</v>
          </cell>
          <cell r="D5223" t="str">
            <v>UN</v>
          </cell>
          <cell r="E5223">
            <v>0</v>
          </cell>
          <cell r="F5223">
            <v>0</v>
          </cell>
        </row>
        <row r="5224">
          <cell r="B5224">
            <v>1005296</v>
          </cell>
          <cell r="C5224" t="str">
            <v>Caixa Pré-Mold Concreto Pve 1,4X1,4X2M</v>
          </cell>
          <cell r="D5224" t="str">
            <v>UN</v>
          </cell>
          <cell r="E5224">
            <v>0</v>
          </cell>
          <cell r="F5224">
            <v>0</v>
          </cell>
        </row>
        <row r="5225">
          <cell r="B5225">
            <v>1005297</v>
          </cell>
          <cell r="C5225" t="str">
            <v>Caixa Pré-Mold Concreto Pvf</v>
          </cell>
          <cell r="D5225" t="str">
            <v>UN</v>
          </cell>
          <cell r="E5225">
            <v>0</v>
          </cell>
          <cell r="F5225">
            <v>0</v>
          </cell>
        </row>
        <row r="5226">
          <cell r="B5226">
            <v>1005298</v>
          </cell>
          <cell r="C5226" t="str">
            <v>Caixa Pré-Mold Concreto Pvf 1,4X1,4X2M</v>
          </cell>
          <cell r="D5226" t="str">
            <v>UN</v>
          </cell>
          <cell r="E5226">
            <v>0</v>
          </cell>
          <cell r="F5226">
            <v>0</v>
          </cell>
        </row>
        <row r="5227">
          <cell r="B5227">
            <v>1005299</v>
          </cell>
          <cell r="C5227" t="str">
            <v>Caixa Pré-Mold Concreto Pvg 1,6X1,6X2M</v>
          </cell>
          <cell r="D5227" t="str">
            <v>UN</v>
          </cell>
          <cell r="E5227">
            <v>0</v>
          </cell>
          <cell r="F5227">
            <v>0</v>
          </cell>
        </row>
        <row r="5228">
          <cell r="B5228">
            <v>1005300</v>
          </cell>
          <cell r="C5228" t="str">
            <v>Caixa Pré-Mold Concreto Pvh 1,6X1,6X2M</v>
          </cell>
          <cell r="D5228" t="str">
            <v>UN</v>
          </cell>
          <cell r="E5228">
            <v>0</v>
          </cell>
          <cell r="F5228">
            <v>0</v>
          </cell>
        </row>
        <row r="5229">
          <cell r="B5229">
            <v>1005301</v>
          </cell>
          <cell r="C5229" t="str">
            <v>Caixa Pré-Mold.Concreto Boca Lobo2X0,5M</v>
          </cell>
          <cell r="D5229" t="str">
            <v>UN</v>
          </cell>
          <cell r="E5229">
            <v>0</v>
          </cell>
          <cell r="F5229">
            <v>0</v>
          </cell>
        </row>
        <row r="5230">
          <cell r="B5230">
            <v>1005302</v>
          </cell>
          <cell r="C5230" t="str">
            <v>Caixa Pré-Mold.Concreto Cx 1,6X1,6X2M</v>
          </cell>
          <cell r="D5230" t="str">
            <v>UN</v>
          </cell>
          <cell r="E5230">
            <v>0</v>
          </cell>
          <cell r="F5230">
            <v>0</v>
          </cell>
        </row>
        <row r="5231">
          <cell r="B5231">
            <v>1005303</v>
          </cell>
          <cell r="C5231" t="str">
            <v>Caixa Pré-Mold.Concreto Cxd</v>
          </cell>
          <cell r="D5231" t="str">
            <v>UN</v>
          </cell>
          <cell r="E5231">
            <v>0</v>
          </cell>
          <cell r="F5231">
            <v>0</v>
          </cell>
        </row>
        <row r="5232">
          <cell r="B5232">
            <v>1005304</v>
          </cell>
          <cell r="C5232" t="str">
            <v>Caixa Pré-Mold.Concreto Cxf</v>
          </cell>
          <cell r="D5232" t="str">
            <v>UN</v>
          </cell>
          <cell r="E5232">
            <v>0</v>
          </cell>
          <cell r="F5232">
            <v>0</v>
          </cell>
        </row>
        <row r="5233">
          <cell r="B5233">
            <v>1005305</v>
          </cell>
          <cell r="C5233" t="str">
            <v>Caixa Pré-Mold.Concreto P/Telefonia</v>
          </cell>
          <cell r="D5233" t="str">
            <v>UN</v>
          </cell>
          <cell r="E5233">
            <v>0</v>
          </cell>
          <cell r="F5233">
            <v>0</v>
          </cell>
        </row>
        <row r="5234">
          <cell r="B5234">
            <v>1005306</v>
          </cell>
          <cell r="C5234" t="str">
            <v>Caixa Pré-Mold.Concreto Pva 1X1X1,5M</v>
          </cell>
          <cell r="D5234" t="str">
            <v>UN</v>
          </cell>
          <cell r="E5234">
            <v>0</v>
          </cell>
          <cell r="F5234">
            <v>0</v>
          </cell>
        </row>
        <row r="5235">
          <cell r="B5235">
            <v>1005307</v>
          </cell>
          <cell r="C5235" t="str">
            <v>Cantoneira 1 1/2X3/16Pol Ferro</v>
          </cell>
          <cell r="D5235" t="str">
            <v>M</v>
          </cell>
          <cell r="E5235">
            <v>0</v>
          </cell>
          <cell r="F5235">
            <v>0</v>
          </cell>
        </row>
        <row r="5236">
          <cell r="B5236">
            <v>1005308</v>
          </cell>
          <cell r="C5236" t="str">
            <v>Cantoneira 1 1/4X1/8Pol Ferro</v>
          </cell>
          <cell r="D5236" t="str">
            <v>M</v>
          </cell>
          <cell r="E5236">
            <v>0</v>
          </cell>
          <cell r="F5236">
            <v>0</v>
          </cell>
        </row>
        <row r="5237">
          <cell r="B5237">
            <v>1005309</v>
          </cell>
          <cell r="C5237" t="str">
            <v>Cap Je Ferro Fundido 100Mm</v>
          </cell>
          <cell r="D5237" t="str">
            <v>UN</v>
          </cell>
          <cell r="E5237">
            <v>0</v>
          </cell>
          <cell r="F5237">
            <v>0</v>
          </cell>
        </row>
        <row r="5238">
          <cell r="B5238">
            <v>1005310</v>
          </cell>
          <cell r="C5238" t="str">
            <v>Cap Je Ferro Fundido 200Mm</v>
          </cell>
          <cell r="D5238" t="str">
            <v>UN</v>
          </cell>
          <cell r="E5238">
            <v>0</v>
          </cell>
          <cell r="F5238">
            <v>0</v>
          </cell>
        </row>
        <row r="5239">
          <cell r="B5239">
            <v>1005311</v>
          </cell>
          <cell r="C5239" t="str">
            <v>Cap Je Ferro Fundido 250Mm</v>
          </cell>
          <cell r="D5239" t="str">
            <v>UN</v>
          </cell>
          <cell r="E5239">
            <v>0</v>
          </cell>
          <cell r="F5239">
            <v>0</v>
          </cell>
        </row>
        <row r="5240">
          <cell r="B5240">
            <v>1005312</v>
          </cell>
          <cell r="C5240" t="str">
            <v>Cap Je Ferro Fundido 300Mm</v>
          </cell>
          <cell r="D5240" t="str">
            <v>UN</v>
          </cell>
          <cell r="E5240">
            <v>0</v>
          </cell>
          <cell r="F5240">
            <v>0</v>
          </cell>
        </row>
        <row r="5241">
          <cell r="B5241">
            <v>1005313</v>
          </cell>
          <cell r="C5241" t="str">
            <v>Cap Pvc Je Pba Dn 100/110Mm</v>
          </cell>
          <cell r="D5241" t="str">
            <v>UN</v>
          </cell>
          <cell r="E5241">
            <v>0</v>
          </cell>
          <cell r="F5241">
            <v>0</v>
          </cell>
        </row>
        <row r="5242">
          <cell r="B5242">
            <v>1005314</v>
          </cell>
          <cell r="C5242" t="str">
            <v>Cap Pvc Je Pba Dn 50/60Mm</v>
          </cell>
          <cell r="D5242" t="str">
            <v>UN</v>
          </cell>
          <cell r="E5242">
            <v>0</v>
          </cell>
          <cell r="F5242">
            <v>0</v>
          </cell>
        </row>
        <row r="5243">
          <cell r="B5243">
            <v>1005315</v>
          </cell>
          <cell r="C5243" t="str">
            <v>Cap Pvc Je Pba Dn 75/85Mm</v>
          </cell>
          <cell r="D5243" t="str">
            <v>UN</v>
          </cell>
          <cell r="E5243">
            <v>0</v>
          </cell>
          <cell r="F5243">
            <v>0</v>
          </cell>
        </row>
        <row r="5244">
          <cell r="B5244">
            <v>1005316</v>
          </cell>
          <cell r="C5244" t="str">
            <v>Cap Pvc Jei 150Mm</v>
          </cell>
          <cell r="D5244" t="str">
            <v>UN</v>
          </cell>
          <cell r="E5244">
            <v>0</v>
          </cell>
          <cell r="F5244">
            <v>0</v>
          </cell>
        </row>
        <row r="5245">
          <cell r="B5245">
            <v>1005317</v>
          </cell>
          <cell r="C5245" t="str">
            <v>Cap Pvc Jei 200Mm</v>
          </cell>
          <cell r="D5245" t="str">
            <v>UN</v>
          </cell>
          <cell r="E5245">
            <v>0</v>
          </cell>
          <cell r="F5245">
            <v>0</v>
          </cell>
        </row>
        <row r="5246">
          <cell r="B5246">
            <v>1005318</v>
          </cell>
          <cell r="C5246" t="str">
            <v>Chapim Pré-Moldado Concreto P/Muro</v>
          </cell>
          <cell r="D5246" t="str">
            <v>KG</v>
          </cell>
          <cell r="E5246">
            <v>0</v>
          </cell>
          <cell r="F5246">
            <v>0</v>
          </cell>
        </row>
        <row r="5247">
          <cell r="B5247">
            <v>1005319</v>
          </cell>
          <cell r="C5247" t="str">
            <v>Chapim Pré-Moldado Concreto P/Pilares</v>
          </cell>
          <cell r="D5247" t="str">
            <v>KG</v>
          </cell>
          <cell r="E5247">
            <v>0</v>
          </cell>
          <cell r="F5247">
            <v>0</v>
          </cell>
        </row>
        <row r="5248">
          <cell r="B5248">
            <v>1005320</v>
          </cell>
          <cell r="C5248" t="str">
            <v>Cimento Asfáltico De Petróleo</v>
          </cell>
          <cell r="D5248" t="str">
            <v>BAG</v>
          </cell>
          <cell r="E5248">
            <v>0</v>
          </cell>
          <cell r="F5248">
            <v>0</v>
          </cell>
        </row>
        <row r="5249">
          <cell r="B5249">
            <v>1005321</v>
          </cell>
          <cell r="C5249" t="str">
            <v>Colar Tomada Contra Perda Pp Dn110X1/2"</v>
          </cell>
          <cell r="D5249" t="str">
            <v>UN</v>
          </cell>
          <cell r="E5249">
            <v>0</v>
          </cell>
          <cell r="F5249">
            <v>0</v>
          </cell>
        </row>
        <row r="5250">
          <cell r="B5250">
            <v>1005322</v>
          </cell>
          <cell r="C5250" t="str">
            <v>Colar Tomada Contra Perda Pp Dn110X3/4"</v>
          </cell>
          <cell r="D5250" t="str">
            <v>UN</v>
          </cell>
          <cell r="E5250">
            <v>0</v>
          </cell>
          <cell r="F5250">
            <v>0</v>
          </cell>
        </row>
        <row r="5251">
          <cell r="B5251">
            <v>1005323</v>
          </cell>
          <cell r="C5251" t="str">
            <v>Colar Tomada Contra Perda Pp Dn60X1/2"</v>
          </cell>
          <cell r="D5251" t="str">
            <v>UN</v>
          </cell>
          <cell r="E5251">
            <v>0</v>
          </cell>
          <cell r="F5251">
            <v>0</v>
          </cell>
        </row>
        <row r="5252">
          <cell r="B5252">
            <v>1005324</v>
          </cell>
          <cell r="C5252" t="str">
            <v>Colar Tomada Contra Perda Pp Dn60X3/4"</v>
          </cell>
          <cell r="D5252" t="str">
            <v>UN</v>
          </cell>
          <cell r="E5252">
            <v>0</v>
          </cell>
          <cell r="F5252">
            <v>0</v>
          </cell>
        </row>
        <row r="5253">
          <cell r="B5253">
            <v>1005345</v>
          </cell>
          <cell r="C5253" t="str">
            <v>Conj.Porca-Paraf.2 Arru.P/Fla.Pn16Dn100</v>
          </cell>
          <cell r="D5253" t="str">
            <v>UN</v>
          </cell>
          <cell r="E5253">
            <v>0</v>
          </cell>
          <cell r="F5253">
            <v>0</v>
          </cell>
        </row>
        <row r="5254">
          <cell r="B5254">
            <v>1005346</v>
          </cell>
          <cell r="C5254" t="str">
            <v>Conj.Porca-Paraf.2 Arru.P/Fla.Pn16Dn150</v>
          </cell>
          <cell r="D5254" t="str">
            <v>UN</v>
          </cell>
          <cell r="E5254">
            <v>0</v>
          </cell>
          <cell r="F5254">
            <v>0</v>
          </cell>
        </row>
        <row r="5255">
          <cell r="B5255">
            <v>1005347</v>
          </cell>
          <cell r="C5255" t="str">
            <v>Conj.Porca-Paraf.2 Arru.P/Fla.Pn16Dn200</v>
          </cell>
          <cell r="D5255" t="str">
            <v>UN</v>
          </cell>
          <cell r="E5255">
            <v>0</v>
          </cell>
          <cell r="F5255">
            <v>0</v>
          </cell>
        </row>
        <row r="5256">
          <cell r="B5256">
            <v>1005348</v>
          </cell>
          <cell r="C5256" t="str">
            <v>Conj.Porca-Paraf.2 Arru.P/Fla.Pn16Dn50</v>
          </cell>
          <cell r="D5256" t="str">
            <v>UN</v>
          </cell>
          <cell r="E5256">
            <v>0</v>
          </cell>
          <cell r="F5256">
            <v>0</v>
          </cell>
        </row>
        <row r="5257">
          <cell r="B5257">
            <v>1005349</v>
          </cell>
          <cell r="C5257" t="str">
            <v>Cruzeta Bbbb Je Ferro Fundido 100Mm</v>
          </cell>
          <cell r="D5257" t="str">
            <v>UN</v>
          </cell>
          <cell r="E5257">
            <v>0</v>
          </cell>
          <cell r="F5257">
            <v>0</v>
          </cell>
        </row>
        <row r="5258">
          <cell r="B5258">
            <v>1005350</v>
          </cell>
          <cell r="C5258" t="str">
            <v>Cruzeta Bbbb Je Ferro Fundido 150Mm</v>
          </cell>
          <cell r="D5258" t="str">
            <v>UN</v>
          </cell>
          <cell r="E5258">
            <v>0</v>
          </cell>
          <cell r="F5258">
            <v>0</v>
          </cell>
        </row>
        <row r="5259">
          <cell r="B5259">
            <v>1005351</v>
          </cell>
          <cell r="C5259" t="str">
            <v>Cruzeta Bbbb Je Ferro Fundido 150X100Mm</v>
          </cell>
          <cell r="D5259" t="str">
            <v>UN</v>
          </cell>
          <cell r="E5259">
            <v>0</v>
          </cell>
          <cell r="F5259">
            <v>0</v>
          </cell>
        </row>
        <row r="5260">
          <cell r="B5260">
            <v>1005352</v>
          </cell>
          <cell r="C5260" t="str">
            <v>Cruzeta Bbbb Je Ferro Fundido 150X50Mm</v>
          </cell>
          <cell r="D5260" t="str">
            <v>UN</v>
          </cell>
          <cell r="E5260">
            <v>0</v>
          </cell>
          <cell r="F5260">
            <v>0</v>
          </cell>
        </row>
        <row r="5261">
          <cell r="B5261">
            <v>1005353</v>
          </cell>
          <cell r="C5261" t="str">
            <v>Cruzeta Bbbb Je Ferro Fundido 150X75Mm</v>
          </cell>
          <cell r="D5261" t="str">
            <v>UN</v>
          </cell>
          <cell r="E5261">
            <v>0</v>
          </cell>
          <cell r="F5261">
            <v>0</v>
          </cell>
        </row>
        <row r="5262">
          <cell r="B5262">
            <v>1005354</v>
          </cell>
          <cell r="C5262" t="str">
            <v>Cruzeta Bbbb Je Ferro Fundido 200X50Mm</v>
          </cell>
          <cell r="D5262" t="str">
            <v>UN</v>
          </cell>
          <cell r="E5262">
            <v>0</v>
          </cell>
          <cell r="F5262">
            <v>0</v>
          </cell>
        </row>
        <row r="5263">
          <cell r="B5263">
            <v>1005355</v>
          </cell>
          <cell r="C5263" t="str">
            <v>Cruzeta Bbbb Je Ferro Fundido 200X75Mm</v>
          </cell>
          <cell r="D5263" t="str">
            <v>UN</v>
          </cell>
          <cell r="E5263">
            <v>0</v>
          </cell>
          <cell r="F5263">
            <v>0</v>
          </cell>
        </row>
        <row r="5264">
          <cell r="B5264">
            <v>1005356</v>
          </cell>
          <cell r="C5264" t="str">
            <v>Cruzeta Pvc Je Bbbb Pba Dn 100/De 110Mm</v>
          </cell>
          <cell r="D5264" t="str">
            <v>UN</v>
          </cell>
          <cell r="E5264">
            <v>0</v>
          </cell>
          <cell r="F5264">
            <v>0</v>
          </cell>
        </row>
        <row r="5265">
          <cell r="B5265">
            <v>1005357</v>
          </cell>
          <cell r="C5265" t="str">
            <v>Cruzeta Pvc Je Bbbb Pba Dn 50 / De 60Mm</v>
          </cell>
          <cell r="D5265" t="str">
            <v>UN</v>
          </cell>
          <cell r="E5265">
            <v>0</v>
          </cell>
          <cell r="F5265">
            <v>0</v>
          </cell>
        </row>
        <row r="5266">
          <cell r="B5266">
            <v>1005358</v>
          </cell>
          <cell r="C5266" t="str">
            <v>Cruzeta Pvc Je Bbbb Pba Dn 75 / De 85Mm</v>
          </cell>
          <cell r="D5266" t="str">
            <v>UN</v>
          </cell>
          <cell r="E5266">
            <v>0</v>
          </cell>
          <cell r="F5266">
            <v>0</v>
          </cell>
        </row>
        <row r="5267">
          <cell r="B5267">
            <v>1005359</v>
          </cell>
          <cell r="C5267" t="str">
            <v>Cruzeta Red.Je Bbbb Pba 100X50/110X60Mm</v>
          </cell>
          <cell r="D5267" t="str">
            <v>UN</v>
          </cell>
          <cell r="E5267">
            <v>0</v>
          </cell>
          <cell r="F5267">
            <v>0</v>
          </cell>
        </row>
        <row r="5268">
          <cell r="B5268">
            <v>1005360</v>
          </cell>
          <cell r="C5268" t="str">
            <v>Cruzeta Red.Je Bbbb Pba 100X75/110X85Mm</v>
          </cell>
          <cell r="D5268" t="str">
            <v>UN</v>
          </cell>
          <cell r="E5268">
            <v>0</v>
          </cell>
          <cell r="F5268">
            <v>0</v>
          </cell>
        </row>
        <row r="5269">
          <cell r="B5269">
            <v>1005361</v>
          </cell>
          <cell r="C5269" t="str">
            <v>Cruzeta Red.Je Bbbb Pba 75X50/85X60Mm</v>
          </cell>
          <cell r="D5269" t="str">
            <v>UN</v>
          </cell>
          <cell r="E5269">
            <v>0</v>
          </cell>
          <cell r="F5269">
            <v>0</v>
          </cell>
        </row>
        <row r="5270">
          <cell r="B5270">
            <v>1005362</v>
          </cell>
          <cell r="C5270" t="str">
            <v>Curva 11Gr 15' Bb Je Fofo 200Mm</v>
          </cell>
          <cell r="D5270" t="str">
            <v>UN</v>
          </cell>
          <cell r="E5270">
            <v>0</v>
          </cell>
          <cell r="F5270">
            <v>0</v>
          </cell>
        </row>
        <row r="5271">
          <cell r="B5271">
            <v>1005363</v>
          </cell>
          <cell r="C5271" t="str">
            <v>Curva 11Gr 15' Bb Je Fofo 300Mm</v>
          </cell>
          <cell r="D5271" t="str">
            <v>UN</v>
          </cell>
          <cell r="E5271">
            <v>0</v>
          </cell>
          <cell r="F5271">
            <v>0</v>
          </cell>
        </row>
        <row r="5272">
          <cell r="B5272">
            <v>1005364</v>
          </cell>
          <cell r="C5272" t="str">
            <v>Curva 11Gr 15 Pvc Infra Pb 100Mm</v>
          </cell>
          <cell r="D5272" t="str">
            <v>UN</v>
          </cell>
          <cell r="E5272">
            <v>0</v>
          </cell>
          <cell r="F5272">
            <v>0</v>
          </cell>
        </row>
        <row r="5273">
          <cell r="B5273">
            <v>1005365</v>
          </cell>
          <cell r="C5273" t="str">
            <v>Curva 11Gr 15 Pvc Infra Pb 150Mm</v>
          </cell>
          <cell r="D5273" t="str">
            <v>UN</v>
          </cell>
          <cell r="E5273">
            <v>0</v>
          </cell>
          <cell r="F5273">
            <v>0</v>
          </cell>
        </row>
        <row r="5274">
          <cell r="B5274">
            <v>1005366</v>
          </cell>
          <cell r="C5274" t="str">
            <v>Curva 11Gr 15' Pb Jei 100Mm</v>
          </cell>
          <cell r="D5274" t="str">
            <v>UN</v>
          </cell>
          <cell r="E5274">
            <v>0</v>
          </cell>
          <cell r="F5274">
            <v>0</v>
          </cell>
        </row>
        <row r="5275">
          <cell r="B5275">
            <v>1005367</v>
          </cell>
          <cell r="C5275" t="str">
            <v>Curva 11Gr 15' Pb Jei 150Mm</v>
          </cell>
          <cell r="D5275" t="str">
            <v>UN</v>
          </cell>
          <cell r="E5275">
            <v>0</v>
          </cell>
          <cell r="F5275">
            <v>0</v>
          </cell>
        </row>
        <row r="5276">
          <cell r="B5276">
            <v>1005368</v>
          </cell>
          <cell r="C5276" t="str">
            <v>Curva 22Gr 30' Bb Je Fofo 100Mm</v>
          </cell>
          <cell r="D5276" t="str">
            <v>UN</v>
          </cell>
          <cell r="E5276">
            <v>0</v>
          </cell>
          <cell r="F5276">
            <v>0</v>
          </cell>
        </row>
        <row r="5277">
          <cell r="B5277">
            <v>1005369</v>
          </cell>
          <cell r="C5277" t="str">
            <v>Curva 22Gr 30' Bb Je Fofo 150Mm</v>
          </cell>
          <cell r="D5277" t="str">
            <v>UN</v>
          </cell>
          <cell r="E5277">
            <v>0</v>
          </cell>
          <cell r="F5277">
            <v>0</v>
          </cell>
        </row>
        <row r="5278">
          <cell r="B5278">
            <v>1005370</v>
          </cell>
          <cell r="C5278" t="str">
            <v>Curva 22Gr 30' Bb Je Fofo 200Mm</v>
          </cell>
          <cell r="D5278" t="str">
            <v>UN</v>
          </cell>
          <cell r="E5278">
            <v>0</v>
          </cell>
          <cell r="F5278">
            <v>0</v>
          </cell>
        </row>
        <row r="5279">
          <cell r="B5279">
            <v>1005371</v>
          </cell>
          <cell r="C5279" t="str">
            <v>Curva 22Gr 30' Bb Je Fofo 250Mm</v>
          </cell>
          <cell r="D5279" t="str">
            <v>UN</v>
          </cell>
          <cell r="E5279">
            <v>0</v>
          </cell>
          <cell r="F5279">
            <v>0</v>
          </cell>
        </row>
        <row r="5280">
          <cell r="B5280">
            <v>1005372</v>
          </cell>
          <cell r="C5280" t="str">
            <v>Curva 22Gr 30' Bb Je Fofo 300Mm</v>
          </cell>
          <cell r="D5280" t="str">
            <v>UN</v>
          </cell>
          <cell r="E5280">
            <v>0</v>
          </cell>
          <cell r="F5280">
            <v>0</v>
          </cell>
        </row>
        <row r="5281">
          <cell r="B5281">
            <v>1005373</v>
          </cell>
          <cell r="C5281" t="str">
            <v>Curva 22Gr 30' Bb Pb 100Mm</v>
          </cell>
          <cell r="D5281" t="str">
            <v>UN</v>
          </cell>
          <cell r="E5281">
            <v>0</v>
          </cell>
          <cell r="F5281">
            <v>0</v>
          </cell>
        </row>
        <row r="5282">
          <cell r="B5282">
            <v>1005374</v>
          </cell>
          <cell r="C5282" t="str">
            <v>Curva 22Gr 30' Bb Pb 150Mm</v>
          </cell>
          <cell r="D5282" t="str">
            <v>UN</v>
          </cell>
          <cell r="E5282">
            <v>0</v>
          </cell>
          <cell r="F5282">
            <v>0</v>
          </cell>
        </row>
        <row r="5283">
          <cell r="B5283">
            <v>1005375</v>
          </cell>
          <cell r="C5283" t="str">
            <v>Curva 22Gr 30' Pb Jei 100Mm</v>
          </cell>
          <cell r="D5283" t="str">
            <v>UN</v>
          </cell>
          <cell r="E5283">
            <v>0</v>
          </cell>
          <cell r="F5283">
            <v>0</v>
          </cell>
        </row>
        <row r="5284">
          <cell r="B5284">
            <v>1005376</v>
          </cell>
          <cell r="C5284" t="str">
            <v>Curva 22Gr 30' Pb Jei 150Mm</v>
          </cell>
          <cell r="D5284" t="str">
            <v>UN</v>
          </cell>
          <cell r="E5284">
            <v>0</v>
          </cell>
          <cell r="F5284">
            <v>0</v>
          </cell>
        </row>
        <row r="5285">
          <cell r="B5285">
            <v>1005377</v>
          </cell>
          <cell r="C5285" t="str">
            <v>Curva 22Gr Pvc Je Pb Pba 100/110Mm</v>
          </cell>
          <cell r="D5285" t="str">
            <v>UN</v>
          </cell>
          <cell r="E5285">
            <v>0</v>
          </cell>
          <cell r="F5285">
            <v>0</v>
          </cell>
        </row>
        <row r="5286">
          <cell r="B5286">
            <v>1005378</v>
          </cell>
          <cell r="C5286" t="str">
            <v>Curva 22Gr Pvc Je Pb Pba 50/60Mm</v>
          </cell>
          <cell r="D5286" t="str">
            <v>UN</v>
          </cell>
          <cell r="E5286">
            <v>0</v>
          </cell>
          <cell r="F5286">
            <v>0</v>
          </cell>
        </row>
        <row r="5287">
          <cell r="B5287">
            <v>1005379</v>
          </cell>
          <cell r="C5287" t="str">
            <v>Curva 22Gr Pvc Je Pb Pba 75/85Mm</v>
          </cell>
          <cell r="D5287" t="str">
            <v>UN</v>
          </cell>
          <cell r="E5287">
            <v>0</v>
          </cell>
          <cell r="F5287">
            <v>0</v>
          </cell>
        </row>
        <row r="5288">
          <cell r="B5288">
            <v>1005380</v>
          </cell>
          <cell r="C5288" t="str">
            <v>Curva 45Gr Bb Je Fofo 100Mm</v>
          </cell>
          <cell r="D5288" t="str">
            <v>UN</v>
          </cell>
          <cell r="E5288">
            <v>0</v>
          </cell>
          <cell r="F5288">
            <v>0</v>
          </cell>
        </row>
        <row r="5289">
          <cell r="B5289">
            <v>1005381</v>
          </cell>
          <cell r="C5289" t="str">
            <v>Curva 45Gr Bb Je Fofo 150Mm</v>
          </cell>
          <cell r="D5289" t="str">
            <v>UN</v>
          </cell>
          <cell r="E5289">
            <v>0</v>
          </cell>
          <cell r="F5289">
            <v>0</v>
          </cell>
        </row>
        <row r="5290">
          <cell r="B5290">
            <v>1005382</v>
          </cell>
          <cell r="C5290" t="str">
            <v>Curva 45Gr Bb Je Fofo 200Mm</v>
          </cell>
          <cell r="D5290" t="str">
            <v>UN</v>
          </cell>
          <cell r="E5290">
            <v>0</v>
          </cell>
          <cell r="F5290">
            <v>0</v>
          </cell>
        </row>
        <row r="5291">
          <cell r="B5291">
            <v>1005383</v>
          </cell>
          <cell r="C5291" t="str">
            <v>Curva 45Gr Bb Je Fofo 250Mm</v>
          </cell>
          <cell r="D5291" t="str">
            <v>UN</v>
          </cell>
          <cell r="E5291">
            <v>0</v>
          </cell>
          <cell r="F5291">
            <v>0</v>
          </cell>
        </row>
        <row r="5292">
          <cell r="B5292">
            <v>1005384</v>
          </cell>
          <cell r="C5292" t="str">
            <v>Curva 45Gr Bb Je Fofo 300Mm</v>
          </cell>
          <cell r="D5292" t="str">
            <v>UN</v>
          </cell>
          <cell r="E5292">
            <v>0</v>
          </cell>
          <cell r="F5292">
            <v>0</v>
          </cell>
        </row>
        <row r="5293">
          <cell r="B5293">
            <v>1005385</v>
          </cell>
          <cell r="C5293" t="str">
            <v>Curva 45Gr Pvc Je Pb Pba 100/110Mm</v>
          </cell>
          <cell r="D5293" t="str">
            <v>UN</v>
          </cell>
          <cell r="E5293">
            <v>0</v>
          </cell>
          <cell r="F5293">
            <v>0</v>
          </cell>
        </row>
        <row r="5294">
          <cell r="B5294">
            <v>1005386</v>
          </cell>
          <cell r="C5294" t="str">
            <v>Curva 45Gr Pvc Je Pb Pba 50/60Mm</v>
          </cell>
          <cell r="D5294" t="str">
            <v>UN</v>
          </cell>
          <cell r="E5294">
            <v>0</v>
          </cell>
          <cell r="F5294">
            <v>0</v>
          </cell>
        </row>
        <row r="5295">
          <cell r="B5295">
            <v>1005387</v>
          </cell>
          <cell r="C5295" t="str">
            <v>Curva 45Gr Pvc Je Pb Pba 75/85Mm</v>
          </cell>
          <cell r="D5295" t="str">
            <v>UN</v>
          </cell>
          <cell r="E5295">
            <v>0</v>
          </cell>
          <cell r="F5295">
            <v>0</v>
          </cell>
        </row>
        <row r="5296">
          <cell r="B5296">
            <v>1005388</v>
          </cell>
          <cell r="C5296" t="str">
            <v>Curva 45Gr Pvc Pb 100Mm</v>
          </cell>
          <cell r="D5296" t="str">
            <v>UN</v>
          </cell>
          <cell r="E5296">
            <v>0</v>
          </cell>
          <cell r="F5296">
            <v>0</v>
          </cell>
        </row>
        <row r="5297">
          <cell r="B5297">
            <v>1005389</v>
          </cell>
          <cell r="C5297" t="str">
            <v>Curva 45Gr Pvc Infra Pb 125Mm</v>
          </cell>
          <cell r="D5297" t="str">
            <v>UN</v>
          </cell>
          <cell r="E5297">
            <v>0</v>
          </cell>
          <cell r="F5297">
            <v>0</v>
          </cell>
        </row>
        <row r="5298">
          <cell r="B5298">
            <v>1005390</v>
          </cell>
          <cell r="C5298" t="str">
            <v>Curva 45Gr Pvc Infra Pb 150Mm</v>
          </cell>
          <cell r="D5298" t="str">
            <v>UN</v>
          </cell>
          <cell r="E5298">
            <v>0</v>
          </cell>
          <cell r="F5298">
            <v>0</v>
          </cell>
        </row>
        <row r="5299">
          <cell r="B5299">
            <v>1005391</v>
          </cell>
          <cell r="C5299" t="str">
            <v>Curva 45Gr Pvc Infra Pb 200Mm</v>
          </cell>
          <cell r="D5299" t="str">
            <v>UN</v>
          </cell>
          <cell r="E5299">
            <v>0</v>
          </cell>
          <cell r="F5299">
            <v>0</v>
          </cell>
        </row>
        <row r="5300">
          <cell r="B5300">
            <v>1005392</v>
          </cell>
          <cell r="C5300" t="str">
            <v>Curva 45Gr Pvc Infra Pb 250Mm</v>
          </cell>
          <cell r="D5300" t="str">
            <v>UN</v>
          </cell>
          <cell r="E5300">
            <v>0</v>
          </cell>
          <cell r="F5300">
            <v>0</v>
          </cell>
        </row>
        <row r="5301">
          <cell r="B5301">
            <v>1005393</v>
          </cell>
          <cell r="C5301" t="str">
            <v>Curva 45Gr Pvc Infra Pb 300Mm</v>
          </cell>
          <cell r="D5301" t="str">
            <v>UN</v>
          </cell>
          <cell r="E5301">
            <v>0</v>
          </cell>
          <cell r="F5301">
            <v>0</v>
          </cell>
        </row>
        <row r="5302">
          <cell r="B5302">
            <v>1005394</v>
          </cell>
          <cell r="C5302" t="str">
            <v>Curva 45Gr Pvc Infra Pb 350Mm</v>
          </cell>
          <cell r="D5302" t="str">
            <v>UN</v>
          </cell>
          <cell r="E5302">
            <v>0</v>
          </cell>
          <cell r="F5302">
            <v>0</v>
          </cell>
        </row>
        <row r="5303">
          <cell r="B5303">
            <v>1005395</v>
          </cell>
          <cell r="C5303" t="str">
            <v>Curva 45Gr Pvc Infra Pb 400Mm</v>
          </cell>
          <cell r="D5303" t="str">
            <v>UN</v>
          </cell>
          <cell r="E5303">
            <v>0</v>
          </cell>
          <cell r="F5303">
            <v>0</v>
          </cell>
        </row>
        <row r="5304">
          <cell r="B5304">
            <v>1005396</v>
          </cell>
          <cell r="C5304" t="str">
            <v>Curva 45Gr Pvc Pb Jei 100Mm</v>
          </cell>
          <cell r="D5304" t="str">
            <v>UN</v>
          </cell>
          <cell r="E5304">
            <v>0</v>
          </cell>
          <cell r="F5304">
            <v>0</v>
          </cell>
        </row>
        <row r="5305">
          <cell r="B5305">
            <v>1005397</v>
          </cell>
          <cell r="C5305" t="str">
            <v>Curva 45Gr Pvc Pb Jei 150Mm</v>
          </cell>
          <cell r="D5305" t="str">
            <v>UN</v>
          </cell>
          <cell r="E5305">
            <v>0</v>
          </cell>
          <cell r="F5305">
            <v>0</v>
          </cell>
        </row>
        <row r="5306">
          <cell r="B5306">
            <v>1005398</v>
          </cell>
          <cell r="C5306" t="str">
            <v>Curva 45Gr Pvc Pb Jei 200Mm</v>
          </cell>
          <cell r="D5306" t="str">
            <v>UN</v>
          </cell>
          <cell r="E5306">
            <v>0</v>
          </cell>
          <cell r="F5306">
            <v>0</v>
          </cell>
        </row>
        <row r="5307">
          <cell r="B5307">
            <v>1005399</v>
          </cell>
          <cell r="C5307" t="str">
            <v>Curva 45Gr Pvc Pb Jei 250Mm</v>
          </cell>
          <cell r="D5307" t="str">
            <v>UN</v>
          </cell>
          <cell r="E5307">
            <v>0</v>
          </cell>
          <cell r="F5307">
            <v>0</v>
          </cell>
        </row>
        <row r="5308">
          <cell r="B5308">
            <v>1005400</v>
          </cell>
          <cell r="C5308" t="str">
            <v>Curva 45Gr Pvc Pb Jei 300Mm</v>
          </cell>
          <cell r="D5308" t="str">
            <v>UN</v>
          </cell>
          <cell r="E5308">
            <v>0</v>
          </cell>
          <cell r="F5308">
            <v>0</v>
          </cell>
        </row>
        <row r="5309">
          <cell r="B5309">
            <v>1005401</v>
          </cell>
          <cell r="C5309" t="str">
            <v>Curva 45Gr Pvc Pb Jei 400Mm</v>
          </cell>
          <cell r="D5309" t="str">
            <v>UN</v>
          </cell>
          <cell r="E5309">
            <v>0</v>
          </cell>
          <cell r="F5309">
            <v>0</v>
          </cell>
        </row>
        <row r="5310">
          <cell r="B5310">
            <v>1005402</v>
          </cell>
          <cell r="C5310" t="str">
            <v>Curva 45Gr Vinilf Pb Curta Inj 100Mm</v>
          </cell>
          <cell r="D5310" t="str">
            <v>UN</v>
          </cell>
          <cell r="E5310">
            <v>0</v>
          </cell>
          <cell r="F5310">
            <v>0</v>
          </cell>
        </row>
        <row r="5311">
          <cell r="B5311">
            <v>1005403</v>
          </cell>
          <cell r="C5311" t="str">
            <v>Joelho 45 Pvc Esg Marrom  Pb Jei Dn200</v>
          </cell>
          <cell r="D5311" t="str">
            <v>UN</v>
          </cell>
          <cell r="E5311">
            <v>0</v>
          </cell>
          <cell r="F5311">
            <v>0</v>
          </cell>
        </row>
        <row r="5312">
          <cell r="B5312">
            <v>1005404</v>
          </cell>
          <cell r="C5312" t="str">
            <v>Curva 90Gr Bb Je Ferro Fundido 100Mm</v>
          </cell>
          <cell r="D5312" t="str">
            <v>UN</v>
          </cell>
          <cell r="E5312">
            <v>0</v>
          </cell>
          <cell r="F5312">
            <v>0</v>
          </cell>
        </row>
        <row r="5313">
          <cell r="B5313">
            <v>1005405</v>
          </cell>
          <cell r="C5313" t="str">
            <v>Curva 90Gr Bb Je Ferro Fundido 150Mm</v>
          </cell>
          <cell r="D5313" t="str">
            <v>UN</v>
          </cell>
          <cell r="E5313">
            <v>0</v>
          </cell>
          <cell r="F5313">
            <v>0</v>
          </cell>
        </row>
        <row r="5314">
          <cell r="B5314">
            <v>1005406</v>
          </cell>
          <cell r="C5314" t="str">
            <v>Curva 90Gr Bb Je Ferro Fundido 200Mm</v>
          </cell>
          <cell r="D5314" t="str">
            <v>UN</v>
          </cell>
          <cell r="E5314">
            <v>0</v>
          </cell>
          <cell r="F5314">
            <v>0</v>
          </cell>
        </row>
        <row r="5315">
          <cell r="B5315">
            <v>1005407</v>
          </cell>
          <cell r="C5315" t="str">
            <v>Curva 90Gr Bb Je Ferro Fundido 250Mm</v>
          </cell>
          <cell r="D5315" t="str">
            <v>UN</v>
          </cell>
          <cell r="E5315">
            <v>0</v>
          </cell>
          <cell r="F5315">
            <v>0</v>
          </cell>
        </row>
        <row r="5316">
          <cell r="B5316">
            <v>1005408</v>
          </cell>
          <cell r="C5316" t="str">
            <v>Curva 90Gr Bb Je Ferro Fundido 300Mm</v>
          </cell>
          <cell r="D5316" t="str">
            <v>UN</v>
          </cell>
          <cell r="E5316">
            <v>0</v>
          </cell>
          <cell r="F5316">
            <v>0</v>
          </cell>
        </row>
        <row r="5317">
          <cell r="B5317">
            <v>1005409</v>
          </cell>
          <cell r="C5317" t="str">
            <v>Curva 90Gr Bb Je Ferro Fundido 350Mm</v>
          </cell>
          <cell r="D5317" t="str">
            <v>UN</v>
          </cell>
          <cell r="E5317">
            <v>0</v>
          </cell>
          <cell r="F5317">
            <v>0</v>
          </cell>
        </row>
        <row r="5318">
          <cell r="B5318">
            <v>1005410</v>
          </cell>
          <cell r="C5318" t="str">
            <v>Curva 90Gr Fofo C/Flanges 100Mm Pn10</v>
          </cell>
          <cell r="D5318" t="str">
            <v>UN</v>
          </cell>
          <cell r="E5318">
            <v>0</v>
          </cell>
          <cell r="F5318">
            <v>0</v>
          </cell>
        </row>
        <row r="5319">
          <cell r="B5319">
            <v>1005411</v>
          </cell>
          <cell r="C5319" t="str">
            <v>Curva 90Gr Fofo C/Flanges 100Mm Pn16</v>
          </cell>
          <cell r="D5319" t="str">
            <v>UN</v>
          </cell>
          <cell r="E5319">
            <v>0</v>
          </cell>
          <cell r="F5319">
            <v>0</v>
          </cell>
        </row>
        <row r="5320">
          <cell r="B5320">
            <v>1005412</v>
          </cell>
          <cell r="C5320" t="str">
            <v>Curva 90Gr Fofo C/Flanges 150Mm Pn10</v>
          </cell>
          <cell r="D5320" t="str">
            <v>UN</v>
          </cell>
          <cell r="E5320">
            <v>0</v>
          </cell>
          <cell r="F5320">
            <v>0</v>
          </cell>
        </row>
        <row r="5321">
          <cell r="B5321">
            <v>1005413</v>
          </cell>
          <cell r="C5321" t="str">
            <v>Curva 90Gr Fofo C/Flanges 50Mm Pn16</v>
          </cell>
          <cell r="D5321" t="str">
            <v>UN</v>
          </cell>
          <cell r="E5321">
            <v>0</v>
          </cell>
          <cell r="F5321">
            <v>0</v>
          </cell>
        </row>
        <row r="5322">
          <cell r="B5322">
            <v>1005414</v>
          </cell>
          <cell r="C5322" t="str">
            <v>Curva 90Gr Fofo C/Flanges 75Mm Pn10</v>
          </cell>
          <cell r="D5322" t="str">
            <v>UN</v>
          </cell>
          <cell r="E5322">
            <v>0</v>
          </cell>
          <cell r="F5322">
            <v>0</v>
          </cell>
        </row>
        <row r="5323">
          <cell r="B5323">
            <v>1005415</v>
          </cell>
          <cell r="C5323" t="str">
            <v>Curva 90Gr Fofo C/Flanges 75Mm Pn16</v>
          </cell>
          <cell r="D5323" t="str">
            <v>UN</v>
          </cell>
          <cell r="E5323">
            <v>0</v>
          </cell>
          <cell r="F5323">
            <v>0</v>
          </cell>
        </row>
        <row r="5324">
          <cell r="B5324">
            <v>1005416</v>
          </cell>
          <cell r="C5324" t="str">
            <v>Curva 90Gr Pvc Je Pb Pba 100/110Mm</v>
          </cell>
          <cell r="D5324" t="str">
            <v>UN</v>
          </cell>
          <cell r="E5324">
            <v>0</v>
          </cell>
          <cell r="F5324">
            <v>0</v>
          </cell>
        </row>
        <row r="5325">
          <cell r="B5325">
            <v>1005417</v>
          </cell>
          <cell r="C5325" t="str">
            <v>Curva 90Gr Pvc Je Pb Pba 50/60Mm</v>
          </cell>
          <cell r="D5325" t="str">
            <v>UN</v>
          </cell>
          <cell r="E5325">
            <v>0</v>
          </cell>
          <cell r="F5325">
            <v>0</v>
          </cell>
        </row>
        <row r="5326">
          <cell r="B5326">
            <v>1005418</v>
          </cell>
          <cell r="C5326" t="str">
            <v>Curva 90Gr Pvc Je Pb Pba 75/85Mm</v>
          </cell>
          <cell r="D5326" t="str">
            <v>UN</v>
          </cell>
          <cell r="E5326">
            <v>0</v>
          </cell>
          <cell r="F5326">
            <v>0</v>
          </cell>
        </row>
        <row r="5327">
          <cell r="B5327">
            <v>1005419</v>
          </cell>
          <cell r="C5327" t="str">
            <v>Curva 90Gr Pvc Pb Jei 100Mm</v>
          </cell>
          <cell r="D5327" t="str">
            <v>UN</v>
          </cell>
          <cell r="E5327">
            <v>0</v>
          </cell>
          <cell r="F5327">
            <v>0</v>
          </cell>
        </row>
        <row r="5328">
          <cell r="B5328">
            <v>1005420</v>
          </cell>
          <cell r="C5328" t="str">
            <v>Curva 90Gr Pvc Pb Jei 150Mm</v>
          </cell>
          <cell r="D5328" t="str">
            <v>UN</v>
          </cell>
          <cell r="E5328">
            <v>0</v>
          </cell>
          <cell r="F5328">
            <v>0</v>
          </cell>
        </row>
        <row r="5329">
          <cell r="B5329">
            <v>1005421</v>
          </cell>
          <cell r="C5329" t="str">
            <v>Curva 90Gr Pvc Pb Jei 200Mm</v>
          </cell>
          <cell r="D5329" t="str">
            <v>UN</v>
          </cell>
          <cell r="E5329">
            <v>0</v>
          </cell>
          <cell r="F5329">
            <v>0</v>
          </cell>
        </row>
        <row r="5330">
          <cell r="B5330">
            <v>1005422</v>
          </cell>
          <cell r="C5330" t="str">
            <v>Curva 90Gr Pvc Pb Jei 250Mm</v>
          </cell>
          <cell r="D5330" t="str">
            <v>UN</v>
          </cell>
          <cell r="E5330">
            <v>0</v>
          </cell>
          <cell r="F5330">
            <v>0</v>
          </cell>
        </row>
        <row r="5331">
          <cell r="B5331">
            <v>1005423</v>
          </cell>
          <cell r="C5331" t="str">
            <v>Curva 90Gr Pvc Pb Jei 300Mm</v>
          </cell>
          <cell r="D5331" t="str">
            <v>UN</v>
          </cell>
          <cell r="E5331">
            <v>0</v>
          </cell>
          <cell r="F5331">
            <v>0</v>
          </cell>
        </row>
        <row r="5332">
          <cell r="B5332">
            <v>1005424</v>
          </cell>
          <cell r="C5332" t="str">
            <v>Curva 90Gr Pvc Pb Jei 350Mm</v>
          </cell>
          <cell r="D5332" t="str">
            <v>UN</v>
          </cell>
          <cell r="E5332">
            <v>0</v>
          </cell>
          <cell r="F5332">
            <v>0</v>
          </cell>
        </row>
        <row r="5333">
          <cell r="B5333">
            <v>1005425</v>
          </cell>
          <cell r="C5333" t="str">
            <v>Curva 90Gr Pvc Pb Jei 400Mm</v>
          </cell>
          <cell r="D5333" t="str">
            <v>UN</v>
          </cell>
          <cell r="E5333">
            <v>0</v>
          </cell>
          <cell r="F5333">
            <v>0</v>
          </cell>
        </row>
        <row r="5334">
          <cell r="B5334">
            <v>1005426</v>
          </cell>
          <cell r="C5334" t="str">
            <v>Curva 90Gr Pb Curta Inj 100Mm</v>
          </cell>
          <cell r="D5334" t="str">
            <v>UN</v>
          </cell>
          <cell r="E5334">
            <v>0</v>
          </cell>
          <cell r="F5334">
            <v>0</v>
          </cell>
        </row>
        <row r="5335">
          <cell r="B5335">
            <v>1005427</v>
          </cell>
          <cell r="C5335" t="str">
            <v>Curva 90G Pb Curta Inj Jei 100Mm</v>
          </cell>
          <cell r="D5335" t="str">
            <v>UN</v>
          </cell>
          <cell r="E5335">
            <v>0</v>
          </cell>
          <cell r="F5335">
            <v>0</v>
          </cell>
        </row>
        <row r="5336">
          <cell r="B5336">
            <v>1005428</v>
          </cell>
          <cell r="C5336" t="str">
            <v>Duto Corrugado Pead Dn 110Mm-Cinza</v>
          </cell>
          <cell r="D5336" t="str">
            <v>M</v>
          </cell>
          <cell r="E5336">
            <v>0</v>
          </cell>
          <cell r="F5336">
            <v>0</v>
          </cell>
        </row>
        <row r="5337">
          <cell r="B5337">
            <v>1005429</v>
          </cell>
          <cell r="C5337" t="str">
            <v>Duto Corrugado Pead Dn 125Mm-Cinza</v>
          </cell>
          <cell r="D5337" t="str">
            <v>M</v>
          </cell>
          <cell r="E5337">
            <v>0</v>
          </cell>
          <cell r="F5337">
            <v>0</v>
          </cell>
        </row>
        <row r="5338">
          <cell r="B5338">
            <v>1005430</v>
          </cell>
          <cell r="C5338" t="str">
            <v>Duto Corrugado Pead Dn 160Mm-Cinza</v>
          </cell>
          <cell r="D5338" t="str">
            <v>M</v>
          </cell>
          <cell r="E5338">
            <v>0</v>
          </cell>
          <cell r="F5338">
            <v>0</v>
          </cell>
        </row>
        <row r="5339">
          <cell r="B5339">
            <v>1005431</v>
          </cell>
          <cell r="C5339" t="str">
            <v>Duto Corrugado Pead Dn 40Mm-Cinza</v>
          </cell>
          <cell r="D5339" t="str">
            <v>M</v>
          </cell>
          <cell r="E5339">
            <v>0</v>
          </cell>
          <cell r="F5339">
            <v>0</v>
          </cell>
        </row>
        <row r="5340">
          <cell r="B5340">
            <v>1005432</v>
          </cell>
          <cell r="C5340" t="str">
            <v>Duto Corrugado Pead Dn 50Mm-Cinza</v>
          </cell>
          <cell r="D5340" t="str">
            <v>M</v>
          </cell>
          <cell r="E5340">
            <v>0</v>
          </cell>
          <cell r="F5340">
            <v>0</v>
          </cell>
        </row>
        <row r="5341">
          <cell r="B5341">
            <v>1005433</v>
          </cell>
          <cell r="C5341" t="str">
            <v>Duto Corrugado Pead Dn 63Mm-Cinza</v>
          </cell>
          <cell r="D5341" t="str">
            <v>M</v>
          </cell>
          <cell r="E5341">
            <v>0</v>
          </cell>
          <cell r="F5341">
            <v>0</v>
          </cell>
        </row>
        <row r="5342">
          <cell r="B5342">
            <v>1005434</v>
          </cell>
          <cell r="C5342" t="str">
            <v>Duto Corrugado Pead Dn 90Mm-Cinza</v>
          </cell>
          <cell r="D5342" t="str">
            <v>M</v>
          </cell>
          <cell r="E5342">
            <v>0</v>
          </cell>
          <cell r="F5342">
            <v>0</v>
          </cell>
        </row>
        <row r="5343">
          <cell r="B5343">
            <v>1005435</v>
          </cell>
          <cell r="C5343" t="str">
            <v>Duto Corrugado Rig.Pead Dn 110Mm Preto</v>
          </cell>
          <cell r="D5343" t="str">
            <v>M</v>
          </cell>
          <cell r="E5343">
            <v>0</v>
          </cell>
          <cell r="F5343">
            <v>0</v>
          </cell>
        </row>
        <row r="5344">
          <cell r="B5344">
            <v>1005436</v>
          </cell>
          <cell r="C5344" t="str">
            <v>Duto Corrugado Rig.Pead Dn 125Mm Preto</v>
          </cell>
          <cell r="D5344" t="str">
            <v>M</v>
          </cell>
          <cell r="E5344">
            <v>0</v>
          </cell>
          <cell r="F5344">
            <v>0</v>
          </cell>
        </row>
        <row r="5345">
          <cell r="B5345">
            <v>1005437</v>
          </cell>
          <cell r="C5345" t="str">
            <v>Duto Corrugado Rig.Pead Dn 140Mm Preto</v>
          </cell>
          <cell r="D5345" t="str">
            <v>M</v>
          </cell>
          <cell r="E5345">
            <v>0</v>
          </cell>
          <cell r="F5345">
            <v>0</v>
          </cell>
        </row>
        <row r="5346">
          <cell r="B5346">
            <v>1005438</v>
          </cell>
          <cell r="C5346" t="str">
            <v>Duto Corrugado Rig.Pead Dn 160Mm Preto</v>
          </cell>
          <cell r="D5346" t="str">
            <v>M</v>
          </cell>
          <cell r="E5346">
            <v>0</v>
          </cell>
          <cell r="F5346">
            <v>0</v>
          </cell>
        </row>
        <row r="5347">
          <cell r="B5347">
            <v>1005439</v>
          </cell>
          <cell r="C5347" t="str">
            <v>Elemento Vazado Em Concreto 18X18X7Cm</v>
          </cell>
          <cell r="D5347" t="str">
            <v>UN</v>
          </cell>
          <cell r="E5347">
            <v>0</v>
          </cell>
          <cell r="F5347">
            <v>0</v>
          </cell>
        </row>
        <row r="5348">
          <cell r="B5348">
            <v>1005440</v>
          </cell>
          <cell r="C5348" t="str">
            <v>Elemento Vazado Em Concreto 29X10X7Cm</v>
          </cell>
          <cell r="D5348" t="str">
            <v>UN</v>
          </cell>
          <cell r="E5348">
            <v>0</v>
          </cell>
          <cell r="F5348">
            <v>0</v>
          </cell>
        </row>
        <row r="5349">
          <cell r="B5349">
            <v>1005441</v>
          </cell>
          <cell r="C5349" t="str">
            <v>Elemento Vazado Em Concreto 50X50X7Cm</v>
          </cell>
          <cell r="D5349" t="str">
            <v>UN</v>
          </cell>
          <cell r="E5349">
            <v>0</v>
          </cell>
          <cell r="F5349">
            <v>0</v>
          </cell>
        </row>
        <row r="5350">
          <cell r="B5350">
            <v>1005442</v>
          </cell>
          <cell r="C5350" t="str">
            <v>Eletroduto De Pvc Rígido Roscável 1/2Pol</v>
          </cell>
          <cell r="D5350" t="str">
            <v>M</v>
          </cell>
          <cell r="E5350">
            <v>0</v>
          </cell>
          <cell r="F5350">
            <v>0</v>
          </cell>
        </row>
        <row r="5351">
          <cell r="B5351">
            <v>1005443</v>
          </cell>
          <cell r="C5351" t="str">
            <v>Eletroduto De Pvc Rígido Roscável 3/4Pol</v>
          </cell>
          <cell r="D5351" t="str">
            <v>M</v>
          </cell>
          <cell r="E5351">
            <v>0</v>
          </cell>
          <cell r="F5351">
            <v>0</v>
          </cell>
        </row>
        <row r="5352">
          <cell r="B5352">
            <v>3001169</v>
          </cell>
          <cell r="C5352" t="str">
            <v>Execução De Poço De Visita</v>
          </cell>
          <cell r="D5352" t="str">
            <v>UN</v>
          </cell>
          <cell r="E5352">
            <v>1500</v>
          </cell>
          <cell r="F5352">
            <v>214.2</v>
          </cell>
        </row>
        <row r="5353">
          <cell r="B5353">
            <v>1005445</v>
          </cell>
          <cell r="C5353" t="str">
            <v>Extremidade Bf Je Ferro Fundido Dn 100Mm</v>
          </cell>
          <cell r="D5353" t="str">
            <v>UN</v>
          </cell>
          <cell r="E5353">
            <v>0</v>
          </cell>
          <cell r="F5353">
            <v>0</v>
          </cell>
        </row>
        <row r="5354">
          <cell r="B5354">
            <v>1005446</v>
          </cell>
          <cell r="C5354" t="str">
            <v>Extremidade Bf Je Ferro Fundido Dn 150Mm</v>
          </cell>
          <cell r="D5354" t="str">
            <v>UN</v>
          </cell>
          <cell r="E5354">
            <v>0</v>
          </cell>
          <cell r="F5354">
            <v>0</v>
          </cell>
        </row>
        <row r="5355">
          <cell r="B5355">
            <v>1005447</v>
          </cell>
          <cell r="C5355" t="str">
            <v>Extremidade Bf Je Ferro Fundido Dn 200Mm</v>
          </cell>
          <cell r="D5355" t="str">
            <v>UN</v>
          </cell>
          <cell r="E5355">
            <v>0</v>
          </cell>
          <cell r="F5355">
            <v>0</v>
          </cell>
        </row>
        <row r="5356">
          <cell r="B5356">
            <v>1005448</v>
          </cell>
          <cell r="C5356" t="str">
            <v>Extremidade Bf Je Ferro Fundido Dn 250Mm</v>
          </cell>
          <cell r="D5356" t="str">
            <v>UN</v>
          </cell>
          <cell r="E5356">
            <v>0</v>
          </cell>
          <cell r="F5356">
            <v>0</v>
          </cell>
        </row>
        <row r="5357">
          <cell r="B5357">
            <v>1005449</v>
          </cell>
          <cell r="C5357" t="str">
            <v>Extremidade Bf Je Ferro Fundido Dn 300Mm</v>
          </cell>
          <cell r="D5357" t="str">
            <v>UN</v>
          </cell>
          <cell r="E5357">
            <v>0</v>
          </cell>
          <cell r="F5357">
            <v>0</v>
          </cell>
        </row>
        <row r="5358">
          <cell r="B5358">
            <v>1005450</v>
          </cell>
          <cell r="C5358" t="str">
            <v>Extremidade Pvc Je Bf Pba Dn 100/110Mm</v>
          </cell>
          <cell r="D5358" t="str">
            <v>UN</v>
          </cell>
          <cell r="E5358">
            <v>0</v>
          </cell>
          <cell r="F5358">
            <v>0</v>
          </cell>
        </row>
        <row r="5359">
          <cell r="B5359">
            <v>1005451</v>
          </cell>
          <cell r="C5359" t="str">
            <v>Extremidade Pvc Je Bf Pba Dn 50/60Mm</v>
          </cell>
          <cell r="D5359" t="str">
            <v>UN</v>
          </cell>
          <cell r="E5359">
            <v>0</v>
          </cell>
          <cell r="F5359">
            <v>0</v>
          </cell>
        </row>
        <row r="5360">
          <cell r="B5360">
            <v>1005452</v>
          </cell>
          <cell r="C5360" t="str">
            <v>Extremidade Pvc Je Bf Pba Dn 75/85Mm</v>
          </cell>
          <cell r="D5360" t="str">
            <v>UN</v>
          </cell>
          <cell r="E5360">
            <v>0</v>
          </cell>
          <cell r="F5360">
            <v>0</v>
          </cell>
        </row>
        <row r="5361">
          <cell r="B5361">
            <v>1005453</v>
          </cell>
          <cell r="C5361" t="str">
            <v>Extremidade Pvc Je Pf Pba Dn 100/110Mm</v>
          </cell>
          <cell r="D5361" t="str">
            <v>UN</v>
          </cell>
          <cell r="E5361">
            <v>0</v>
          </cell>
          <cell r="F5361">
            <v>0</v>
          </cell>
        </row>
        <row r="5362">
          <cell r="B5362">
            <v>1005454</v>
          </cell>
          <cell r="C5362" t="str">
            <v>Extremidade Pvc Je Pf Pba Dn 50/60Mm</v>
          </cell>
          <cell r="D5362" t="str">
            <v>UN</v>
          </cell>
          <cell r="E5362">
            <v>0</v>
          </cell>
          <cell r="F5362">
            <v>0</v>
          </cell>
        </row>
        <row r="5363">
          <cell r="B5363">
            <v>1005455</v>
          </cell>
          <cell r="C5363" t="str">
            <v>Extremidade Pvc Je Pf Pba Dn 75/85Mm</v>
          </cell>
          <cell r="D5363" t="str">
            <v>UN</v>
          </cell>
          <cell r="E5363">
            <v>0</v>
          </cell>
          <cell r="F5363">
            <v>0</v>
          </cell>
        </row>
        <row r="5364">
          <cell r="B5364">
            <v>1005456</v>
          </cell>
          <cell r="C5364" t="str">
            <v>Filtro Y Flanges Ferro Fund.Pn10 Dn 50Mm</v>
          </cell>
          <cell r="D5364" t="str">
            <v>UN</v>
          </cell>
          <cell r="E5364">
            <v>0</v>
          </cell>
          <cell r="F5364">
            <v>0</v>
          </cell>
        </row>
        <row r="5365">
          <cell r="B5365">
            <v>1005457</v>
          </cell>
          <cell r="C5365" t="str">
            <v>Filtro Y Flanges Ferro Fund.Pn25 Dn 75Mm</v>
          </cell>
          <cell r="D5365" t="str">
            <v>UN</v>
          </cell>
          <cell r="E5365">
            <v>0</v>
          </cell>
          <cell r="F5365">
            <v>0</v>
          </cell>
        </row>
        <row r="5366">
          <cell r="B5366">
            <v>1005458</v>
          </cell>
          <cell r="C5366" t="str">
            <v>Flange Cego Ferro Fundido Dn 100Mm</v>
          </cell>
          <cell r="D5366" t="str">
            <v>UN</v>
          </cell>
          <cell r="E5366">
            <v>0</v>
          </cell>
          <cell r="F5366">
            <v>0</v>
          </cell>
        </row>
        <row r="5367">
          <cell r="B5367">
            <v>1005459</v>
          </cell>
          <cell r="C5367" t="str">
            <v>Flange Cego Ferro Fundido Dn 80Mm</v>
          </cell>
          <cell r="D5367" t="str">
            <v>UN</v>
          </cell>
          <cell r="E5367">
            <v>0</v>
          </cell>
          <cell r="F5367">
            <v>0</v>
          </cell>
        </row>
        <row r="5368">
          <cell r="B5368">
            <v>1005460</v>
          </cell>
          <cell r="C5368" t="str">
            <v>Grama Borda Verde</v>
          </cell>
          <cell r="D5368" t="str">
            <v>M2</v>
          </cell>
          <cell r="E5368">
            <v>0</v>
          </cell>
          <cell r="F5368">
            <v>0</v>
          </cell>
        </row>
        <row r="5369">
          <cell r="B5369">
            <v>1005461</v>
          </cell>
          <cell r="C5369" t="str">
            <v>Grama Tipo Batatais</v>
          </cell>
          <cell r="D5369" t="str">
            <v>M2</v>
          </cell>
          <cell r="E5369">
            <v>0</v>
          </cell>
          <cell r="F5369">
            <v>0</v>
          </cell>
        </row>
        <row r="5370">
          <cell r="B5370">
            <v>1005462</v>
          </cell>
          <cell r="C5370" t="str">
            <v>Grama Tipo Catarina</v>
          </cell>
          <cell r="D5370" t="str">
            <v>M2</v>
          </cell>
          <cell r="E5370">
            <v>0</v>
          </cell>
          <cell r="F5370">
            <v>0</v>
          </cell>
        </row>
        <row r="5371">
          <cell r="B5371">
            <v>1005463</v>
          </cell>
          <cell r="C5371" t="str">
            <v>Grama Tipo Esmeralda</v>
          </cell>
          <cell r="D5371" t="str">
            <v>M2</v>
          </cell>
          <cell r="E5371">
            <v>0</v>
          </cell>
          <cell r="F5371">
            <v>0</v>
          </cell>
        </row>
        <row r="5372">
          <cell r="B5372">
            <v>1005464</v>
          </cell>
          <cell r="C5372" t="str">
            <v>Grelha Fofo 300X900Mm C/Caix.Articulado</v>
          </cell>
          <cell r="D5372" t="str">
            <v>M</v>
          </cell>
          <cell r="E5372">
            <v>0</v>
          </cell>
          <cell r="F5372">
            <v>0</v>
          </cell>
        </row>
        <row r="5373">
          <cell r="B5373">
            <v>1005465</v>
          </cell>
          <cell r="C5373" t="str">
            <v>Grelha Fofo 300X900Mm C/Caix.Não Artic.</v>
          </cell>
          <cell r="D5373" t="str">
            <v>M</v>
          </cell>
          <cell r="E5373">
            <v>0</v>
          </cell>
          <cell r="F5373">
            <v>0</v>
          </cell>
        </row>
        <row r="5374">
          <cell r="B5374">
            <v>1005466</v>
          </cell>
          <cell r="C5374" t="str">
            <v>Haste De Aterramento Cobreada 5/8"X2,4M</v>
          </cell>
          <cell r="D5374" t="str">
            <v>UN</v>
          </cell>
          <cell r="E5374">
            <v>0</v>
          </cell>
          <cell r="F5374">
            <v>0</v>
          </cell>
        </row>
        <row r="5375">
          <cell r="B5375">
            <v>1005467</v>
          </cell>
          <cell r="C5375" t="str">
            <v>Hidrante Coluna Completo Fofo Dn 100Mm</v>
          </cell>
          <cell r="D5375" t="str">
            <v>UN</v>
          </cell>
          <cell r="E5375">
            <v>2500</v>
          </cell>
          <cell r="F5375">
            <v>0</v>
          </cell>
        </row>
        <row r="5376">
          <cell r="B5376">
            <v>1005468</v>
          </cell>
          <cell r="C5376" t="str">
            <v>Hidrante Coluna Completo Fofo Dn 75Mm</v>
          </cell>
          <cell r="D5376" t="str">
            <v>UN</v>
          </cell>
          <cell r="E5376">
            <v>2500</v>
          </cell>
          <cell r="F5376">
            <v>0</v>
          </cell>
        </row>
        <row r="5377">
          <cell r="B5377">
            <v>1005469</v>
          </cell>
          <cell r="C5377" t="str">
            <v>Hidrometro Com Flanges Pn-10 Dn 50Mm</v>
          </cell>
          <cell r="D5377" t="str">
            <v>UN</v>
          </cell>
          <cell r="E5377">
            <v>0</v>
          </cell>
          <cell r="F5377">
            <v>0</v>
          </cell>
        </row>
        <row r="5378">
          <cell r="B5378">
            <v>1005470</v>
          </cell>
          <cell r="C5378" t="str">
            <v>Hidrometro Com Flanges Pn-10 Dn 75Mm</v>
          </cell>
          <cell r="D5378" t="str">
            <v>UN</v>
          </cell>
          <cell r="E5378">
            <v>86</v>
          </cell>
          <cell r="F5378">
            <v>0</v>
          </cell>
        </row>
        <row r="5379">
          <cell r="B5379">
            <v>1005471</v>
          </cell>
          <cell r="C5379" t="str">
            <v>Junção 45Gr Pvc Bbb 100X100Mm</v>
          </cell>
          <cell r="D5379" t="str">
            <v>UN</v>
          </cell>
          <cell r="E5379">
            <v>0</v>
          </cell>
          <cell r="F5379">
            <v>0</v>
          </cell>
        </row>
        <row r="5380">
          <cell r="B5380">
            <v>1005472</v>
          </cell>
          <cell r="C5380" t="str">
            <v>Junção 45Gr Pvc Bbb 150X150Mm</v>
          </cell>
          <cell r="D5380" t="str">
            <v>UN</v>
          </cell>
          <cell r="E5380">
            <v>0</v>
          </cell>
          <cell r="F5380">
            <v>0</v>
          </cell>
        </row>
        <row r="5381">
          <cell r="B5381">
            <v>1005473</v>
          </cell>
          <cell r="C5381" t="str">
            <v>Junção 45Gr Pvc Bbb 200X200Mm</v>
          </cell>
          <cell r="D5381" t="str">
            <v>UN</v>
          </cell>
          <cell r="E5381">
            <v>0</v>
          </cell>
          <cell r="F5381">
            <v>0</v>
          </cell>
        </row>
        <row r="5382">
          <cell r="B5382">
            <v>1005474</v>
          </cell>
          <cell r="C5382" t="str">
            <v>Junção 45Gr Pvc Bbb 250X250Mm</v>
          </cell>
          <cell r="D5382" t="str">
            <v>UN</v>
          </cell>
          <cell r="E5382">
            <v>0</v>
          </cell>
          <cell r="F5382">
            <v>0</v>
          </cell>
        </row>
        <row r="5383">
          <cell r="B5383">
            <v>1005475</v>
          </cell>
          <cell r="C5383" t="str">
            <v>Junção 45Gr Pvc Bbb 300X300Mm</v>
          </cell>
          <cell r="D5383" t="str">
            <v>UN</v>
          </cell>
          <cell r="E5383">
            <v>0</v>
          </cell>
          <cell r="F5383">
            <v>0</v>
          </cell>
        </row>
        <row r="5384">
          <cell r="B5384">
            <v>1005476</v>
          </cell>
          <cell r="C5384" t="str">
            <v>Junção 45Gr Pvc Bbb 350X350Mm</v>
          </cell>
          <cell r="D5384" t="str">
            <v>UN</v>
          </cell>
          <cell r="E5384">
            <v>0</v>
          </cell>
          <cell r="F5384">
            <v>0</v>
          </cell>
        </row>
        <row r="5385">
          <cell r="B5385">
            <v>1005477</v>
          </cell>
          <cell r="C5385" t="str">
            <v>Junção 45Gr Pvc Bbb 400X400Mm</v>
          </cell>
          <cell r="D5385" t="str">
            <v>UN</v>
          </cell>
          <cell r="E5385">
            <v>0</v>
          </cell>
          <cell r="F5385">
            <v>0</v>
          </cell>
        </row>
        <row r="5386">
          <cell r="B5386">
            <v>1005478</v>
          </cell>
          <cell r="C5386" t="str">
            <v>Junção 45Gr Red. Bbb 150X100Mm</v>
          </cell>
          <cell r="D5386" t="str">
            <v>UN</v>
          </cell>
          <cell r="E5386">
            <v>0</v>
          </cell>
          <cell r="F5386">
            <v>0</v>
          </cell>
        </row>
        <row r="5387">
          <cell r="B5387">
            <v>1005479</v>
          </cell>
          <cell r="C5387" t="str">
            <v>Junção 45Gr Red. Bbp 250X200Mm</v>
          </cell>
          <cell r="D5387" t="str">
            <v>UN</v>
          </cell>
          <cell r="E5387">
            <v>0</v>
          </cell>
          <cell r="F5387">
            <v>0</v>
          </cell>
        </row>
        <row r="5388">
          <cell r="B5388">
            <v>1005480</v>
          </cell>
          <cell r="C5388" t="str">
            <v>Junção 45Gr Bbb Jei 100X 100Mm</v>
          </cell>
          <cell r="D5388" t="str">
            <v>UN</v>
          </cell>
          <cell r="E5388">
            <v>0</v>
          </cell>
          <cell r="F5388">
            <v>0</v>
          </cell>
        </row>
        <row r="5389">
          <cell r="B5389">
            <v>1005481</v>
          </cell>
          <cell r="C5389" t="str">
            <v>Junção 45Gr Bbb Jei 150X 150Mm</v>
          </cell>
          <cell r="D5389" t="str">
            <v>UN</v>
          </cell>
          <cell r="E5389">
            <v>0</v>
          </cell>
          <cell r="F5389">
            <v>0</v>
          </cell>
        </row>
        <row r="5390">
          <cell r="B5390">
            <v>1005482</v>
          </cell>
          <cell r="C5390" t="str">
            <v>Junção 45Gr Bbb Jei 200X 200Mm</v>
          </cell>
          <cell r="D5390" t="str">
            <v>UN</v>
          </cell>
          <cell r="E5390">
            <v>0</v>
          </cell>
          <cell r="F5390">
            <v>0</v>
          </cell>
        </row>
        <row r="5391">
          <cell r="B5391">
            <v>1005483</v>
          </cell>
          <cell r="C5391" t="str">
            <v>Juncao 45 Pvc Esg  Bbb Jei Dn250X250</v>
          </cell>
          <cell r="D5391" t="str">
            <v>UN</v>
          </cell>
          <cell r="E5391">
            <v>0</v>
          </cell>
          <cell r="F5391">
            <v>0</v>
          </cell>
        </row>
        <row r="5392">
          <cell r="B5392">
            <v>1005484</v>
          </cell>
          <cell r="C5392" t="str">
            <v>Junção 45Gr Bbb Jei 300X 300Mm</v>
          </cell>
          <cell r="D5392" t="str">
            <v>UN</v>
          </cell>
          <cell r="E5392">
            <v>0</v>
          </cell>
          <cell r="F5392">
            <v>0</v>
          </cell>
        </row>
        <row r="5393">
          <cell r="B5393">
            <v>1005485</v>
          </cell>
          <cell r="C5393" t="str">
            <v>Junção 45Gr Bbb Jei 350X 350Mm</v>
          </cell>
          <cell r="D5393" t="str">
            <v>UN</v>
          </cell>
          <cell r="E5393">
            <v>0</v>
          </cell>
          <cell r="F5393">
            <v>0</v>
          </cell>
        </row>
        <row r="5394">
          <cell r="B5394">
            <v>1005486</v>
          </cell>
          <cell r="C5394" t="str">
            <v>Junção 45Gr Bbb Jei 400X 400Mm</v>
          </cell>
          <cell r="D5394" t="str">
            <v>UN</v>
          </cell>
          <cell r="E5394">
            <v>0</v>
          </cell>
          <cell r="F5394">
            <v>0</v>
          </cell>
        </row>
        <row r="5395">
          <cell r="B5395">
            <v>1005487</v>
          </cell>
          <cell r="C5395" t="str">
            <v>Junção Pvc Je Bbb Pba Dn 50/60Mm</v>
          </cell>
          <cell r="D5395" t="str">
            <v>UN</v>
          </cell>
          <cell r="E5395">
            <v>0</v>
          </cell>
          <cell r="F5395">
            <v>0</v>
          </cell>
        </row>
        <row r="5396">
          <cell r="B5396">
            <v>1005488</v>
          </cell>
          <cell r="C5396" t="str">
            <v>Kit Vedação Dutos Pead Dn 100Mm</v>
          </cell>
          <cell r="D5396" t="str">
            <v>UN</v>
          </cell>
          <cell r="E5396">
            <v>0</v>
          </cell>
          <cell r="F5396">
            <v>0</v>
          </cell>
        </row>
        <row r="5397">
          <cell r="B5397">
            <v>1005489</v>
          </cell>
          <cell r="C5397" t="str">
            <v>Kit Vedação Dutos Pead Dn 125Mm</v>
          </cell>
          <cell r="D5397" t="str">
            <v>UN</v>
          </cell>
          <cell r="E5397">
            <v>0</v>
          </cell>
          <cell r="F5397">
            <v>0</v>
          </cell>
        </row>
        <row r="5398">
          <cell r="B5398">
            <v>1005490</v>
          </cell>
          <cell r="C5398" t="str">
            <v>Kit Vedação Dutos Pead Dn 150Mm</v>
          </cell>
          <cell r="D5398" t="str">
            <v>UN</v>
          </cell>
          <cell r="E5398">
            <v>0</v>
          </cell>
          <cell r="F5398">
            <v>0</v>
          </cell>
        </row>
        <row r="5399">
          <cell r="B5399">
            <v>1005491</v>
          </cell>
          <cell r="C5399" t="str">
            <v>Kit Vedação Dutos Pead Dn 30Mm</v>
          </cell>
          <cell r="D5399" t="str">
            <v>UN</v>
          </cell>
          <cell r="E5399">
            <v>0</v>
          </cell>
          <cell r="F5399">
            <v>0</v>
          </cell>
        </row>
        <row r="5400">
          <cell r="B5400">
            <v>1005492</v>
          </cell>
          <cell r="C5400" t="str">
            <v>Kit Vedação Dutos Pead Dn 40Mm</v>
          </cell>
          <cell r="D5400" t="str">
            <v>UN</v>
          </cell>
          <cell r="E5400">
            <v>0</v>
          </cell>
          <cell r="F5400">
            <v>0</v>
          </cell>
        </row>
        <row r="5401">
          <cell r="B5401">
            <v>1005493</v>
          </cell>
          <cell r="C5401" t="str">
            <v>Kit Vedação Dutos Pead Dn 50Mm</v>
          </cell>
          <cell r="D5401" t="str">
            <v>UN</v>
          </cell>
          <cell r="E5401">
            <v>0</v>
          </cell>
          <cell r="F5401">
            <v>0</v>
          </cell>
        </row>
        <row r="5402">
          <cell r="B5402">
            <v>1005494</v>
          </cell>
          <cell r="C5402" t="str">
            <v>Kit Vedação Dutos Pead Dn 75Mm</v>
          </cell>
          <cell r="D5402" t="str">
            <v>UN</v>
          </cell>
          <cell r="E5402">
            <v>0</v>
          </cell>
          <cell r="F5402">
            <v>0</v>
          </cell>
        </row>
        <row r="5403">
          <cell r="B5403">
            <v>1005495</v>
          </cell>
          <cell r="C5403" t="str">
            <v>Luva De Correr Fofo Jm Pn-10 Dn 50Mm</v>
          </cell>
          <cell r="D5403" t="str">
            <v>UN</v>
          </cell>
          <cell r="E5403">
            <v>0</v>
          </cell>
          <cell r="F5403">
            <v>0</v>
          </cell>
        </row>
        <row r="5404">
          <cell r="B5404">
            <v>1005496</v>
          </cell>
          <cell r="C5404" t="str">
            <v>Luva De Correr Fofo Jm Pn-10 Dn 75Mm</v>
          </cell>
          <cell r="D5404" t="str">
            <v>UN</v>
          </cell>
          <cell r="E5404">
            <v>0</v>
          </cell>
          <cell r="F5404">
            <v>0</v>
          </cell>
        </row>
        <row r="5405">
          <cell r="B5405">
            <v>1005497</v>
          </cell>
          <cell r="C5405" t="str">
            <v>Luva De Correr Fofo Pba Dn 100Mm</v>
          </cell>
          <cell r="D5405" t="str">
            <v>UN</v>
          </cell>
          <cell r="E5405">
            <v>0</v>
          </cell>
          <cell r="F5405">
            <v>0</v>
          </cell>
        </row>
        <row r="5406">
          <cell r="B5406">
            <v>1005498</v>
          </cell>
          <cell r="C5406" t="str">
            <v>Luva De Correr Fofo Pba Dn 150Mm</v>
          </cell>
          <cell r="D5406" t="str">
            <v>UN</v>
          </cell>
          <cell r="E5406">
            <v>0</v>
          </cell>
          <cell r="F5406">
            <v>0</v>
          </cell>
        </row>
        <row r="5407">
          <cell r="B5407">
            <v>1005499</v>
          </cell>
          <cell r="C5407" t="str">
            <v>Luva De Correr Defofo Jei 200Mm</v>
          </cell>
          <cell r="D5407" t="str">
            <v>UN</v>
          </cell>
          <cell r="E5407">
            <v>0</v>
          </cell>
          <cell r="F5407">
            <v>0</v>
          </cell>
        </row>
        <row r="5408">
          <cell r="B5408">
            <v>1005500</v>
          </cell>
          <cell r="C5408" t="str">
            <v>Luva De Correr Pvc Je Pba Dn 100/110Mm</v>
          </cell>
          <cell r="D5408" t="str">
            <v>UN</v>
          </cell>
          <cell r="E5408">
            <v>0</v>
          </cell>
          <cell r="F5408">
            <v>0</v>
          </cell>
        </row>
        <row r="5409">
          <cell r="B5409">
            <v>1005501</v>
          </cell>
          <cell r="C5409" t="str">
            <v>Luva De Correr Pvc Je Pba Dn 50/60Mm</v>
          </cell>
          <cell r="D5409" t="str">
            <v>UN</v>
          </cell>
          <cell r="E5409">
            <v>0</v>
          </cell>
          <cell r="F5409">
            <v>0</v>
          </cell>
        </row>
        <row r="5410">
          <cell r="B5410">
            <v>1005502</v>
          </cell>
          <cell r="C5410" t="str">
            <v>Luva De Correr Pvc Je Pba Dn 60/75Mm</v>
          </cell>
          <cell r="D5410" t="str">
            <v>UN</v>
          </cell>
          <cell r="E5410">
            <v>0</v>
          </cell>
          <cell r="F5410">
            <v>0</v>
          </cell>
        </row>
        <row r="5411">
          <cell r="B5411">
            <v>1005503</v>
          </cell>
          <cell r="C5411" t="str">
            <v>Luva De Correr Pvc Je Pba Dn 75/85Mm</v>
          </cell>
          <cell r="D5411" t="str">
            <v>UN</v>
          </cell>
          <cell r="E5411">
            <v>0</v>
          </cell>
          <cell r="F5411">
            <v>0</v>
          </cell>
        </row>
        <row r="5412">
          <cell r="B5412">
            <v>1005504</v>
          </cell>
          <cell r="C5412" t="str">
            <v>Luva De Correr Pvc Je 100Mm</v>
          </cell>
          <cell r="D5412" t="str">
            <v>UN</v>
          </cell>
          <cell r="E5412">
            <v>0</v>
          </cell>
          <cell r="F5412">
            <v>0</v>
          </cell>
        </row>
        <row r="5413">
          <cell r="B5413">
            <v>1005505</v>
          </cell>
          <cell r="C5413" t="str">
            <v>Luva De Correr Pvc Je 150Mm</v>
          </cell>
          <cell r="D5413" t="str">
            <v>UN</v>
          </cell>
          <cell r="E5413">
            <v>0</v>
          </cell>
          <cell r="F5413">
            <v>0</v>
          </cell>
        </row>
        <row r="5414">
          <cell r="B5414">
            <v>1005506</v>
          </cell>
          <cell r="C5414" t="str">
            <v>Luva De Correr Pvc Esg Marrom Jei Dn200</v>
          </cell>
          <cell r="D5414" t="str">
            <v>UN</v>
          </cell>
          <cell r="E5414">
            <v>0</v>
          </cell>
          <cell r="F5414">
            <v>0</v>
          </cell>
        </row>
        <row r="5415">
          <cell r="B5415">
            <v>1005507</v>
          </cell>
          <cell r="C5415" t="str">
            <v>Luva De Correr Pvc Esg Marrom Jei Dn250</v>
          </cell>
          <cell r="D5415" t="str">
            <v>UN</v>
          </cell>
          <cell r="E5415">
            <v>0</v>
          </cell>
          <cell r="F5415">
            <v>0</v>
          </cell>
        </row>
        <row r="5416">
          <cell r="B5416">
            <v>1005508</v>
          </cell>
          <cell r="C5416" t="str">
            <v>Luva De Correr Pvc Esg Marrom Jei Dn300</v>
          </cell>
          <cell r="D5416" t="str">
            <v>UN</v>
          </cell>
          <cell r="E5416">
            <v>0</v>
          </cell>
          <cell r="F5416">
            <v>0</v>
          </cell>
        </row>
        <row r="5417">
          <cell r="B5417">
            <v>1005509</v>
          </cell>
          <cell r="C5417" t="str">
            <v>Luva De Correr Pvc Infra 100Mm</v>
          </cell>
          <cell r="D5417" t="str">
            <v>UN</v>
          </cell>
          <cell r="E5417">
            <v>0</v>
          </cell>
          <cell r="F5417">
            <v>0</v>
          </cell>
        </row>
        <row r="5418">
          <cell r="B5418">
            <v>1005510</v>
          </cell>
          <cell r="C5418" t="str">
            <v>Luva De Correr Pvc Infra 125Mm</v>
          </cell>
          <cell r="D5418" t="str">
            <v>UN</v>
          </cell>
          <cell r="E5418">
            <v>0</v>
          </cell>
          <cell r="F5418">
            <v>0</v>
          </cell>
        </row>
        <row r="5419">
          <cell r="B5419">
            <v>1005511</v>
          </cell>
          <cell r="C5419" t="str">
            <v>Luva De Correr Pvc Infra 150Mm</v>
          </cell>
          <cell r="D5419" t="str">
            <v>UN</v>
          </cell>
          <cell r="E5419">
            <v>0</v>
          </cell>
          <cell r="F5419">
            <v>0</v>
          </cell>
        </row>
        <row r="5420">
          <cell r="B5420">
            <v>1005512</v>
          </cell>
          <cell r="C5420" t="str">
            <v>Luva De Correr Pvc P/ Esgoto 200Mm</v>
          </cell>
          <cell r="D5420" t="str">
            <v>UN</v>
          </cell>
          <cell r="E5420">
            <v>0</v>
          </cell>
          <cell r="F5420">
            <v>0</v>
          </cell>
        </row>
        <row r="5421">
          <cell r="B5421">
            <v>1005513</v>
          </cell>
          <cell r="C5421" t="str">
            <v>Luva De Correr Pvc Infra 250Mm</v>
          </cell>
          <cell r="D5421" t="str">
            <v>UN</v>
          </cell>
          <cell r="E5421">
            <v>0</v>
          </cell>
          <cell r="F5421">
            <v>0</v>
          </cell>
        </row>
        <row r="5422">
          <cell r="B5422">
            <v>1005514</v>
          </cell>
          <cell r="C5422" t="str">
            <v>Luva De Correr Pvc Infra 300Mm</v>
          </cell>
          <cell r="D5422" t="str">
            <v>UN</v>
          </cell>
          <cell r="E5422">
            <v>0</v>
          </cell>
          <cell r="F5422">
            <v>0</v>
          </cell>
        </row>
        <row r="5423">
          <cell r="B5423">
            <v>1005515</v>
          </cell>
          <cell r="C5423" t="str">
            <v>Luva De Correr Pvc Infra 350Mm</v>
          </cell>
          <cell r="D5423" t="str">
            <v>UN</v>
          </cell>
          <cell r="E5423">
            <v>0</v>
          </cell>
          <cell r="F5423">
            <v>0</v>
          </cell>
        </row>
        <row r="5424">
          <cell r="B5424">
            <v>1005516</v>
          </cell>
          <cell r="C5424" t="str">
            <v>Luva De Correr Pvc Esg Marrom Jei Dn400</v>
          </cell>
          <cell r="D5424" t="str">
            <v>UN</v>
          </cell>
          <cell r="E5424">
            <v>0</v>
          </cell>
          <cell r="F5424">
            <v>0</v>
          </cell>
        </row>
        <row r="5425">
          <cell r="B5425">
            <v>1005517</v>
          </cell>
          <cell r="C5425" t="str">
            <v>Luva De Correr Pvc Jei 100Mm</v>
          </cell>
          <cell r="D5425" t="str">
            <v>UN</v>
          </cell>
          <cell r="E5425">
            <v>0</v>
          </cell>
          <cell r="F5425">
            <v>0</v>
          </cell>
        </row>
        <row r="5426">
          <cell r="B5426">
            <v>1005518</v>
          </cell>
          <cell r="C5426" t="str">
            <v>Luva De Correr Vinilfort Jei 150Mm</v>
          </cell>
          <cell r="D5426" t="str">
            <v>UN</v>
          </cell>
          <cell r="E5426">
            <v>0</v>
          </cell>
          <cell r="F5426">
            <v>0</v>
          </cell>
        </row>
        <row r="5427">
          <cell r="B5427">
            <v>1005519</v>
          </cell>
          <cell r="C5427" t="str">
            <v>Luva De Correr Pvc Jei 200Mm</v>
          </cell>
          <cell r="D5427" t="str">
            <v>UN</v>
          </cell>
          <cell r="E5427">
            <v>0</v>
          </cell>
          <cell r="F5427">
            <v>0</v>
          </cell>
        </row>
        <row r="5428">
          <cell r="B5428">
            <v>1005520</v>
          </cell>
          <cell r="C5428" t="str">
            <v>Luva De Correr Pvc Jei 250Mm</v>
          </cell>
          <cell r="D5428" t="str">
            <v>UN</v>
          </cell>
          <cell r="E5428">
            <v>0</v>
          </cell>
          <cell r="F5428">
            <v>0</v>
          </cell>
        </row>
        <row r="5429">
          <cell r="B5429">
            <v>1005521</v>
          </cell>
          <cell r="C5429" t="str">
            <v>Luva De Correr Pvc Jei 300Mm</v>
          </cell>
          <cell r="D5429" t="str">
            <v>UN</v>
          </cell>
          <cell r="E5429">
            <v>0</v>
          </cell>
          <cell r="F5429">
            <v>0</v>
          </cell>
        </row>
        <row r="5430">
          <cell r="B5430">
            <v>1005522</v>
          </cell>
          <cell r="C5430" t="str">
            <v>Luva De Correr Pvc Jei 350Mm</v>
          </cell>
          <cell r="D5430" t="str">
            <v>UN</v>
          </cell>
          <cell r="E5430">
            <v>0</v>
          </cell>
          <cell r="F5430">
            <v>0</v>
          </cell>
        </row>
        <row r="5431">
          <cell r="B5431">
            <v>1005523</v>
          </cell>
          <cell r="C5431" t="str">
            <v>Luva De Correr Pvc Jei 400Mm</v>
          </cell>
          <cell r="D5431" t="str">
            <v>UN</v>
          </cell>
          <cell r="E5431">
            <v>0</v>
          </cell>
          <cell r="F5431">
            <v>0</v>
          </cell>
        </row>
        <row r="5432">
          <cell r="B5432">
            <v>1005524</v>
          </cell>
          <cell r="C5432" t="str">
            <v>Luva De Correr Pvc Vt Ultraxmaciço 150Mm</v>
          </cell>
          <cell r="D5432" t="str">
            <v>UN</v>
          </cell>
          <cell r="E5432">
            <v>0</v>
          </cell>
          <cell r="F5432">
            <v>0</v>
          </cell>
        </row>
        <row r="5433">
          <cell r="B5433">
            <v>1005525</v>
          </cell>
          <cell r="C5433" t="str">
            <v>Luva De Correr Vinilf.Ultraxm.Jei 150Mm</v>
          </cell>
          <cell r="D5433" t="str">
            <v>UN</v>
          </cell>
          <cell r="E5433">
            <v>0</v>
          </cell>
          <cell r="F5433">
            <v>0</v>
          </cell>
        </row>
        <row r="5434">
          <cell r="B5434">
            <v>1005526</v>
          </cell>
          <cell r="C5434" t="str">
            <v>Luva De Emenda Pead Dn 110Mm - Kanaflex</v>
          </cell>
          <cell r="D5434" t="str">
            <v>UN</v>
          </cell>
          <cell r="E5434">
            <v>0</v>
          </cell>
          <cell r="F5434">
            <v>0</v>
          </cell>
        </row>
        <row r="5435">
          <cell r="B5435">
            <v>1005527</v>
          </cell>
          <cell r="C5435" t="str">
            <v>Luva De Emenda Pead Dn 125Mm - Kanaflex</v>
          </cell>
          <cell r="D5435" t="str">
            <v>UN</v>
          </cell>
          <cell r="E5435">
            <v>0</v>
          </cell>
          <cell r="F5435">
            <v>0</v>
          </cell>
        </row>
        <row r="5436">
          <cell r="B5436">
            <v>1005528</v>
          </cell>
          <cell r="C5436" t="str">
            <v>Luva De Emenda Pead Dn 140Mm - Kanaflex</v>
          </cell>
          <cell r="D5436" t="str">
            <v>UN</v>
          </cell>
          <cell r="E5436">
            <v>0</v>
          </cell>
          <cell r="F5436">
            <v>0</v>
          </cell>
        </row>
        <row r="5437">
          <cell r="B5437">
            <v>1005529</v>
          </cell>
          <cell r="C5437" t="str">
            <v>Luva De Emenda Pead Dn 160Mm - Kanaflex</v>
          </cell>
          <cell r="D5437" t="str">
            <v>UN</v>
          </cell>
          <cell r="E5437">
            <v>0</v>
          </cell>
          <cell r="F5437">
            <v>0</v>
          </cell>
        </row>
        <row r="5438">
          <cell r="B5438">
            <v>1005530</v>
          </cell>
          <cell r="C5438" t="str">
            <v>Luva Dupla Pvc Infra 100Mm</v>
          </cell>
          <cell r="D5438" t="str">
            <v>UN</v>
          </cell>
          <cell r="E5438">
            <v>0</v>
          </cell>
          <cell r="F5438">
            <v>0</v>
          </cell>
        </row>
        <row r="5439">
          <cell r="B5439">
            <v>1005531</v>
          </cell>
          <cell r="C5439" t="str">
            <v>Luva Dupla Pvc Infra 150Mm</v>
          </cell>
          <cell r="D5439" t="str">
            <v>UN</v>
          </cell>
          <cell r="E5439">
            <v>0</v>
          </cell>
          <cell r="F5439">
            <v>0</v>
          </cell>
        </row>
        <row r="5440">
          <cell r="B5440">
            <v>1005532</v>
          </cell>
          <cell r="C5440" t="str">
            <v>Luva Dupla Pvc Jei 100Mm</v>
          </cell>
          <cell r="D5440" t="str">
            <v>UN</v>
          </cell>
          <cell r="E5440">
            <v>0</v>
          </cell>
          <cell r="F5440">
            <v>0</v>
          </cell>
        </row>
        <row r="5441">
          <cell r="B5441">
            <v>1005533</v>
          </cell>
          <cell r="C5441" t="str">
            <v>Luva Dupla Pvc Jei 150Mm</v>
          </cell>
          <cell r="D5441" t="str">
            <v>UN</v>
          </cell>
          <cell r="E5441">
            <v>0</v>
          </cell>
          <cell r="F5441">
            <v>0</v>
          </cell>
        </row>
        <row r="5442">
          <cell r="B5442">
            <v>1005534</v>
          </cell>
          <cell r="C5442" t="str">
            <v>Luva Simples Pvc Je Pba Dn 100/110Mm</v>
          </cell>
          <cell r="D5442" t="str">
            <v>UN</v>
          </cell>
          <cell r="E5442">
            <v>0</v>
          </cell>
          <cell r="F5442">
            <v>0</v>
          </cell>
        </row>
        <row r="5443">
          <cell r="B5443">
            <v>1005535</v>
          </cell>
          <cell r="C5443" t="str">
            <v>Luva Simples Pvc Je Pba Dn 50/60Mm</v>
          </cell>
          <cell r="D5443" t="str">
            <v>UN</v>
          </cell>
          <cell r="E5443">
            <v>0</v>
          </cell>
          <cell r="F5443">
            <v>0</v>
          </cell>
        </row>
        <row r="5444">
          <cell r="B5444">
            <v>1005536</v>
          </cell>
          <cell r="C5444" t="str">
            <v>Luva Simples Pvc Je Pba Dn 75/85Mm</v>
          </cell>
          <cell r="D5444" t="str">
            <v>UN</v>
          </cell>
          <cell r="E5444">
            <v>0</v>
          </cell>
          <cell r="F5444">
            <v>0</v>
          </cell>
        </row>
        <row r="5445">
          <cell r="B5445">
            <v>1005537</v>
          </cell>
          <cell r="C5445" t="str">
            <v>Luva Simples Pvc P/Til Dn 100Mm</v>
          </cell>
          <cell r="D5445" t="str">
            <v>UN</v>
          </cell>
          <cell r="E5445">
            <v>0</v>
          </cell>
          <cell r="F5445">
            <v>0</v>
          </cell>
        </row>
        <row r="5446">
          <cell r="B5446">
            <v>1005538</v>
          </cell>
          <cell r="C5446" t="str">
            <v>Luva Simples Pvc P/Til Jei Dn 100Mm</v>
          </cell>
          <cell r="D5446" t="str">
            <v>UN</v>
          </cell>
          <cell r="E5446">
            <v>0</v>
          </cell>
          <cell r="F5446">
            <v>0</v>
          </cell>
        </row>
        <row r="5447">
          <cell r="B5447">
            <v>1005539</v>
          </cell>
          <cell r="C5447" t="str">
            <v>Luva Transição Duto Corr.Pead 4"X110Mm</v>
          </cell>
          <cell r="D5447" t="str">
            <v>UN</v>
          </cell>
          <cell r="E5447">
            <v>0</v>
          </cell>
          <cell r="F5447">
            <v>0</v>
          </cell>
        </row>
        <row r="5448">
          <cell r="B5448">
            <v>1005540</v>
          </cell>
          <cell r="C5448" t="str">
            <v>Luva Transição Duto Corr.Pead 4"X125Mm</v>
          </cell>
          <cell r="D5448" t="str">
            <v>UN</v>
          </cell>
          <cell r="E5448">
            <v>0</v>
          </cell>
          <cell r="F5448">
            <v>0</v>
          </cell>
        </row>
        <row r="5449">
          <cell r="B5449">
            <v>1005541</v>
          </cell>
          <cell r="C5449" t="str">
            <v>Plug Pvc Esgoto 100Mm</v>
          </cell>
          <cell r="D5449" t="str">
            <v>UN</v>
          </cell>
          <cell r="E5449">
            <v>0</v>
          </cell>
          <cell r="F5449">
            <v>0</v>
          </cell>
        </row>
        <row r="5450">
          <cell r="B5450">
            <v>1005542</v>
          </cell>
          <cell r="C5450" t="str">
            <v>Mat. Bloq-Plug Pvc 125Mm</v>
          </cell>
          <cell r="D5450" t="str">
            <v>UN</v>
          </cell>
          <cell r="E5450">
            <v>0</v>
          </cell>
          <cell r="F5450">
            <v>0</v>
          </cell>
        </row>
        <row r="5451">
          <cell r="B5451">
            <v>1005543</v>
          </cell>
          <cell r="C5451" t="str">
            <v>Mat. Bloq-Plug Pvc 150Mm</v>
          </cell>
          <cell r="D5451" t="str">
            <v>UN</v>
          </cell>
          <cell r="E5451">
            <v>0</v>
          </cell>
          <cell r="F5451">
            <v>0</v>
          </cell>
        </row>
        <row r="5452">
          <cell r="B5452">
            <v>1005544</v>
          </cell>
          <cell r="C5452" t="str">
            <v>Mat. Bloq-Plug Pvc 200Mm</v>
          </cell>
          <cell r="D5452" t="str">
            <v>UN</v>
          </cell>
          <cell r="E5452">
            <v>0</v>
          </cell>
          <cell r="F5452">
            <v>0</v>
          </cell>
        </row>
        <row r="5453">
          <cell r="B5453">
            <v>1005545</v>
          </cell>
          <cell r="C5453" t="str">
            <v>Mat. Bloq-Plug Pvc 250Mm</v>
          </cell>
          <cell r="D5453" t="str">
            <v>UN</v>
          </cell>
          <cell r="E5453">
            <v>0</v>
          </cell>
          <cell r="F5453">
            <v>0</v>
          </cell>
        </row>
        <row r="5454">
          <cell r="B5454">
            <v>1005546</v>
          </cell>
          <cell r="C5454" t="str">
            <v>Mat. Bloq-Plug Pvc 300Mm</v>
          </cell>
          <cell r="D5454" t="str">
            <v>UN</v>
          </cell>
          <cell r="E5454">
            <v>0</v>
          </cell>
          <cell r="F5454">
            <v>0</v>
          </cell>
        </row>
        <row r="5455">
          <cell r="B5455">
            <v>1005547</v>
          </cell>
          <cell r="C5455" t="str">
            <v>Mat. Bloq-Plug Pvc 350Mm</v>
          </cell>
          <cell r="D5455" t="str">
            <v>UN</v>
          </cell>
          <cell r="E5455">
            <v>0</v>
          </cell>
          <cell r="F5455">
            <v>0</v>
          </cell>
        </row>
        <row r="5456">
          <cell r="B5456">
            <v>1005548</v>
          </cell>
          <cell r="C5456" t="str">
            <v>Mat. Bloq-Plug Pvc 400Mm</v>
          </cell>
          <cell r="D5456" t="str">
            <v>UN</v>
          </cell>
          <cell r="E5456">
            <v>0</v>
          </cell>
          <cell r="F5456">
            <v>0</v>
          </cell>
        </row>
        <row r="5457">
          <cell r="B5457">
            <v>1005549</v>
          </cell>
          <cell r="C5457" t="str">
            <v>Poste Cônico Aço Gf Engastado Curvo Dup.</v>
          </cell>
          <cell r="D5457" t="str">
            <v>UN</v>
          </cell>
          <cell r="E5457">
            <v>0</v>
          </cell>
          <cell r="F5457">
            <v>0</v>
          </cell>
        </row>
        <row r="5458">
          <cell r="B5458">
            <v>1005550</v>
          </cell>
          <cell r="C5458" t="str">
            <v>Poste Cônico Aço Gf Engastado Curvo Sim.</v>
          </cell>
          <cell r="D5458" t="str">
            <v>UN</v>
          </cell>
          <cell r="E5458">
            <v>0</v>
          </cell>
          <cell r="F5458">
            <v>0</v>
          </cell>
        </row>
        <row r="5459">
          <cell r="B5459">
            <v>1005551</v>
          </cell>
          <cell r="C5459" t="str">
            <v>Reator Int 150W P/Lumin.Ilum.Pública</v>
          </cell>
          <cell r="D5459" t="str">
            <v>UN</v>
          </cell>
          <cell r="E5459">
            <v>0</v>
          </cell>
          <cell r="F5459">
            <v>0</v>
          </cell>
        </row>
        <row r="5460">
          <cell r="B5460">
            <v>1005552</v>
          </cell>
          <cell r="C5460" t="str">
            <v>Reator Int 250W P/Lumin.Ilum.Pública</v>
          </cell>
          <cell r="D5460" t="str">
            <v>UN</v>
          </cell>
          <cell r="E5460">
            <v>0</v>
          </cell>
          <cell r="F5460">
            <v>0</v>
          </cell>
        </row>
        <row r="5461">
          <cell r="B5461">
            <v>1005553</v>
          </cell>
          <cell r="C5461" t="str">
            <v>Reator Int 400W P/Lumin.Ilum.Pública</v>
          </cell>
          <cell r="D5461" t="str">
            <v>UN</v>
          </cell>
          <cell r="E5461">
            <v>0</v>
          </cell>
          <cell r="F5461">
            <v>0</v>
          </cell>
        </row>
        <row r="5462">
          <cell r="B5462">
            <v>1005554</v>
          </cell>
          <cell r="C5462" t="str">
            <v>Redução Conc.Fofo Flanges Dn 100X50Mm</v>
          </cell>
          <cell r="D5462" t="str">
            <v>UN</v>
          </cell>
          <cell r="E5462">
            <v>0</v>
          </cell>
          <cell r="F5462">
            <v>0</v>
          </cell>
        </row>
        <row r="5463">
          <cell r="B5463">
            <v>1005555</v>
          </cell>
          <cell r="C5463" t="str">
            <v>Redução Conc.Fofo Flanges Dn 200X150Mm</v>
          </cell>
          <cell r="D5463" t="str">
            <v>UN</v>
          </cell>
          <cell r="E5463">
            <v>0</v>
          </cell>
          <cell r="F5463">
            <v>0</v>
          </cell>
        </row>
        <row r="5464">
          <cell r="B5464">
            <v>1005556</v>
          </cell>
          <cell r="C5464" t="str">
            <v>Redução Conc.Fofo Flanges Dn 80X50Mm</v>
          </cell>
          <cell r="D5464" t="str">
            <v>UN</v>
          </cell>
          <cell r="E5464">
            <v>0</v>
          </cell>
          <cell r="F5464">
            <v>0</v>
          </cell>
        </row>
        <row r="5465">
          <cell r="B5465">
            <v>1005557</v>
          </cell>
          <cell r="C5465" t="str">
            <v>Redução Exc.Fofo Flanges Dn 100X65Mm</v>
          </cell>
          <cell r="D5465" t="str">
            <v>UN</v>
          </cell>
          <cell r="E5465">
            <v>0</v>
          </cell>
          <cell r="F5465">
            <v>0</v>
          </cell>
        </row>
        <row r="5466">
          <cell r="B5466">
            <v>1005558</v>
          </cell>
          <cell r="C5466" t="str">
            <v>Redução Exc.Fofo Flanges Dn 100X75Mm</v>
          </cell>
          <cell r="D5466" t="str">
            <v>UN</v>
          </cell>
          <cell r="E5466">
            <v>0</v>
          </cell>
          <cell r="F5466">
            <v>0</v>
          </cell>
        </row>
        <row r="5467">
          <cell r="B5467">
            <v>1005559</v>
          </cell>
          <cell r="C5467" t="str">
            <v>Redução Exc.Fofo Flanges Dn 150X65Mm</v>
          </cell>
          <cell r="D5467" t="str">
            <v>UN</v>
          </cell>
          <cell r="E5467">
            <v>0</v>
          </cell>
          <cell r="F5467">
            <v>0</v>
          </cell>
        </row>
        <row r="5468">
          <cell r="B5468">
            <v>1005560</v>
          </cell>
          <cell r="C5468" t="str">
            <v>Redução Exc.Fofo Flanges Dn 75X50Mm</v>
          </cell>
          <cell r="D5468" t="str">
            <v>UN</v>
          </cell>
          <cell r="E5468">
            <v>0</v>
          </cell>
          <cell r="F5468">
            <v>0</v>
          </cell>
        </row>
        <row r="5469">
          <cell r="B5469">
            <v>1005561</v>
          </cell>
          <cell r="C5469" t="str">
            <v>Redução Exc.Fofo Flanges Dn 80X50Mm</v>
          </cell>
          <cell r="D5469" t="str">
            <v>UN</v>
          </cell>
          <cell r="E5469">
            <v>0</v>
          </cell>
          <cell r="F5469">
            <v>0</v>
          </cell>
        </row>
        <row r="5470">
          <cell r="B5470">
            <v>1005562</v>
          </cell>
          <cell r="C5470" t="str">
            <v>Redução Exc. Pb 125X100Mm</v>
          </cell>
          <cell r="D5470" t="str">
            <v>UN</v>
          </cell>
          <cell r="E5470">
            <v>0</v>
          </cell>
          <cell r="F5470">
            <v>0</v>
          </cell>
        </row>
        <row r="5471">
          <cell r="B5471">
            <v>1005563</v>
          </cell>
          <cell r="C5471" t="str">
            <v>Redução Exc. Pb 150X100Mm</v>
          </cell>
          <cell r="D5471" t="str">
            <v>UN</v>
          </cell>
          <cell r="E5471">
            <v>0</v>
          </cell>
          <cell r="F5471">
            <v>0</v>
          </cell>
        </row>
        <row r="5472">
          <cell r="B5472">
            <v>1005564</v>
          </cell>
          <cell r="C5472" t="str">
            <v>Redução Exc. Pb 150X125Mm</v>
          </cell>
          <cell r="D5472" t="str">
            <v>UN</v>
          </cell>
          <cell r="E5472">
            <v>0</v>
          </cell>
          <cell r="F5472">
            <v>0</v>
          </cell>
        </row>
        <row r="5473">
          <cell r="B5473">
            <v>1005565</v>
          </cell>
          <cell r="C5473" t="str">
            <v>Redução Exc. Pb 200X150Mm</v>
          </cell>
          <cell r="D5473" t="str">
            <v>UN</v>
          </cell>
          <cell r="E5473">
            <v>0</v>
          </cell>
          <cell r="F5473">
            <v>0</v>
          </cell>
        </row>
        <row r="5474">
          <cell r="B5474">
            <v>1005566</v>
          </cell>
          <cell r="C5474" t="str">
            <v>Redução Exc. Pb 250X200Mm</v>
          </cell>
          <cell r="D5474" t="str">
            <v>UN</v>
          </cell>
          <cell r="E5474">
            <v>0</v>
          </cell>
          <cell r="F5474">
            <v>0</v>
          </cell>
        </row>
        <row r="5475">
          <cell r="B5475">
            <v>1005567</v>
          </cell>
          <cell r="C5475" t="str">
            <v>Redução Exc. Pb 300X200Mm</v>
          </cell>
          <cell r="D5475" t="str">
            <v>UN</v>
          </cell>
          <cell r="E5475">
            <v>0</v>
          </cell>
          <cell r="F5475">
            <v>0</v>
          </cell>
        </row>
        <row r="5476">
          <cell r="B5476">
            <v>1005568</v>
          </cell>
          <cell r="C5476" t="str">
            <v>Redução Exc. Pb 300X250Mm</v>
          </cell>
          <cell r="D5476" t="str">
            <v>UN</v>
          </cell>
          <cell r="E5476">
            <v>0</v>
          </cell>
          <cell r="F5476">
            <v>0</v>
          </cell>
        </row>
        <row r="5477">
          <cell r="B5477">
            <v>1005569</v>
          </cell>
          <cell r="C5477" t="str">
            <v>Redução Exc. Pb 350X300Mm</v>
          </cell>
          <cell r="D5477" t="str">
            <v>UN</v>
          </cell>
          <cell r="E5477">
            <v>0</v>
          </cell>
          <cell r="F5477">
            <v>0</v>
          </cell>
        </row>
        <row r="5478">
          <cell r="B5478">
            <v>1005570</v>
          </cell>
          <cell r="C5478" t="str">
            <v>Redução Exc. Pb 400X300Mm</v>
          </cell>
          <cell r="D5478" t="str">
            <v>UN</v>
          </cell>
          <cell r="E5478">
            <v>0</v>
          </cell>
          <cell r="F5478">
            <v>0</v>
          </cell>
        </row>
        <row r="5479">
          <cell r="B5479">
            <v>1005571</v>
          </cell>
          <cell r="C5479" t="str">
            <v>Redução Exc. Pb 400X350Mm</v>
          </cell>
          <cell r="D5479" t="str">
            <v>UN</v>
          </cell>
          <cell r="E5479">
            <v>0</v>
          </cell>
          <cell r="F5479">
            <v>0</v>
          </cell>
        </row>
        <row r="5480">
          <cell r="B5480">
            <v>1005572</v>
          </cell>
          <cell r="C5480" t="str">
            <v>Redução Exc. Pb Jei 125X100Mm</v>
          </cell>
          <cell r="D5480" t="str">
            <v>UN</v>
          </cell>
          <cell r="E5480">
            <v>0</v>
          </cell>
          <cell r="F5480">
            <v>0</v>
          </cell>
        </row>
        <row r="5481">
          <cell r="B5481">
            <v>1005573</v>
          </cell>
          <cell r="C5481" t="str">
            <v>Redução Exc. Pb Jei 150X100Mm</v>
          </cell>
          <cell r="D5481" t="str">
            <v>UN</v>
          </cell>
          <cell r="E5481">
            <v>0</v>
          </cell>
          <cell r="F5481">
            <v>0</v>
          </cell>
        </row>
        <row r="5482">
          <cell r="B5482">
            <v>1005574</v>
          </cell>
          <cell r="C5482" t="str">
            <v>Redução Exc. Pb Jei 200X150Mm</v>
          </cell>
          <cell r="D5482" t="str">
            <v>UN</v>
          </cell>
          <cell r="E5482">
            <v>0</v>
          </cell>
          <cell r="F5482">
            <v>0</v>
          </cell>
        </row>
        <row r="5483">
          <cell r="B5483">
            <v>1005575</v>
          </cell>
          <cell r="C5483" t="str">
            <v>Redução Exc. Pb Jei 250X200Mm</v>
          </cell>
          <cell r="D5483" t="str">
            <v>UN</v>
          </cell>
          <cell r="E5483">
            <v>0</v>
          </cell>
          <cell r="F5483">
            <v>0</v>
          </cell>
        </row>
        <row r="5484">
          <cell r="B5484">
            <v>1005576</v>
          </cell>
          <cell r="C5484" t="str">
            <v>Redução Exc. Pb Jei 300X200Mm</v>
          </cell>
          <cell r="D5484" t="str">
            <v>UN</v>
          </cell>
          <cell r="E5484">
            <v>0</v>
          </cell>
          <cell r="F5484">
            <v>0</v>
          </cell>
        </row>
        <row r="5485">
          <cell r="B5485">
            <v>1005577</v>
          </cell>
          <cell r="C5485" t="str">
            <v>Redução Exc. Pb Jei 300X250Mm</v>
          </cell>
          <cell r="D5485" t="str">
            <v>UN</v>
          </cell>
          <cell r="E5485">
            <v>0</v>
          </cell>
          <cell r="F5485">
            <v>0</v>
          </cell>
        </row>
        <row r="5486">
          <cell r="B5486">
            <v>1005578</v>
          </cell>
          <cell r="C5486" t="str">
            <v>Redução Exc. Pb Jei 350X300Mm</v>
          </cell>
          <cell r="D5486" t="str">
            <v>UN</v>
          </cell>
          <cell r="E5486">
            <v>0</v>
          </cell>
          <cell r="F5486">
            <v>0</v>
          </cell>
        </row>
        <row r="5487">
          <cell r="B5487">
            <v>1005579</v>
          </cell>
          <cell r="C5487" t="str">
            <v>Redução Exc. Pb Jei 400X300Mm</v>
          </cell>
          <cell r="D5487" t="str">
            <v>UN</v>
          </cell>
          <cell r="E5487">
            <v>0</v>
          </cell>
          <cell r="F5487">
            <v>0</v>
          </cell>
        </row>
        <row r="5488">
          <cell r="B5488">
            <v>1005580</v>
          </cell>
          <cell r="C5488" t="str">
            <v>Redução Exc. Pb Jei 400X350Mm</v>
          </cell>
          <cell r="D5488" t="str">
            <v>UN</v>
          </cell>
          <cell r="E5488">
            <v>0</v>
          </cell>
          <cell r="F5488">
            <v>0</v>
          </cell>
        </row>
        <row r="5489">
          <cell r="B5489">
            <v>1005581</v>
          </cell>
          <cell r="C5489" t="str">
            <v>Redução Pb Je Ferro Fund 150X100Mm</v>
          </cell>
          <cell r="D5489" t="str">
            <v>UN</v>
          </cell>
          <cell r="E5489">
            <v>0</v>
          </cell>
          <cell r="F5489">
            <v>0</v>
          </cell>
        </row>
        <row r="5490">
          <cell r="B5490">
            <v>1005582</v>
          </cell>
          <cell r="C5490" t="str">
            <v>Redução Pb Je Ferro Fund 200X100Mm</v>
          </cell>
          <cell r="D5490" t="str">
            <v>UN</v>
          </cell>
          <cell r="E5490">
            <v>0</v>
          </cell>
          <cell r="F5490">
            <v>0</v>
          </cell>
        </row>
        <row r="5491">
          <cell r="B5491">
            <v>1005583</v>
          </cell>
          <cell r="C5491" t="str">
            <v>Redução Pb Je Ferro Fund 200X150Mm</v>
          </cell>
          <cell r="D5491" t="str">
            <v>UN</v>
          </cell>
          <cell r="E5491">
            <v>0</v>
          </cell>
          <cell r="F5491">
            <v>0</v>
          </cell>
        </row>
        <row r="5492">
          <cell r="B5492">
            <v>1005584</v>
          </cell>
          <cell r="C5492" t="str">
            <v>Redução Pb Je Ferro Fund 250X150Mm</v>
          </cell>
          <cell r="D5492" t="str">
            <v>UN</v>
          </cell>
          <cell r="E5492">
            <v>0</v>
          </cell>
          <cell r="F5492">
            <v>0</v>
          </cell>
        </row>
        <row r="5493">
          <cell r="B5493">
            <v>1005585</v>
          </cell>
          <cell r="C5493" t="str">
            <v>Redução Pb Je Ferro Fund 250X200Mm</v>
          </cell>
          <cell r="D5493" t="str">
            <v>UN</v>
          </cell>
          <cell r="E5493">
            <v>0</v>
          </cell>
          <cell r="F5493">
            <v>0</v>
          </cell>
        </row>
        <row r="5494">
          <cell r="B5494">
            <v>1005586</v>
          </cell>
          <cell r="C5494" t="str">
            <v>Redução Pb Je Ferro Fund 300X200Mm</v>
          </cell>
          <cell r="D5494" t="str">
            <v>UN</v>
          </cell>
          <cell r="E5494">
            <v>0</v>
          </cell>
          <cell r="F5494">
            <v>0</v>
          </cell>
        </row>
        <row r="5495">
          <cell r="B5495">
            <v>1005587</v>
          </cell>
          <cell r="C5495" t="str">
            <v>Redução Pb Je Ferro Fund 300X250Mm</v>
          </cell>
          <cell r="D5495" t="str">
            <v>UN</v>
          </cell>
          <cell r="E5495">
            <v>0</v>
          </cell>
          <cell r="F5495">
            <v>0</v>
          </cell>
        </row>
        <row r="5496">
          <cell r="B5496">
            <v>1005588</v>
          </cell>
          <cell r="C5496" t="str">
            <v>Redução Pb Je Ferro Fund Pba 100X50Mm</v>
          </cell>
          <cell r="D5496" t="str">
            <v>UN</v>
          </cell>
          <cell r="E5496">
            <v>0</v>
          </cell>
          <cell r="F5496">
            <v>0</v>
          </cell>
        </row>
        <row r="5497">
          <cell r="B5497">
            <v>1005589</v>
          </cell>
          <cell r="C5497" t="str">
            <v>Redução Pb Je Ferro Fund Pba 100X75Mm</v>
          </cell>
          <cell r="D5497" t="str">
            <v>UN</v>
          </cell>
          <cell r="E5497">
            <v>0</v>
          </cell>
          <cell r="F5497">
            <v>0</v>
          </cell>
        </row>
        <row r="5498">
          <cell r="B5498">
            <v>1005590</v>
          </cell>
          <cell r="C5498" t="str">
            <v>Redução Pb Je Ferro Fund Pba 150X100Mm</v>
          </cell>
          <cell r="D5498" t="str">
            <v>UN</v>
          </cell>
          <cell r="E5498">
            <v>0</v>
          </cell>
          <cell r="F5498">
            <v>0</v>
          </cell>
        </row>
        <row r="5499">
          <cell r="B5499">
            <v>1005591</v>
          </cell>
          <cell r="C5499" t="str">
            <v>Redução Pb Je Ferro Fund Pba 150X50Mm</v>
          </cell>
          <cell r="D5499" t="str">
            <v>UN</v>
          </cell>
          <cell r="E5499">
            <v>0</v>
          </cell>
          <cell r="F5499">
            <v>0</v>
          </cell>
        </row>
        <row r="5500">
          <cell r="B5500">
            <v>1005592</v>
          </cell>
          <cell r="C5500" t="str">
            <v>Redução Pb Je Ferro Fund Pba 150X75Mm</v>
          </cell>
          <cell r="D5500" t="str">
            <v>UN</v>
          </cell>
          <cell r="E5500">
            <v>0</v>
          </cell>
          <cell r="F5500">
            <v>0</v>
          </cell>
        </row>
        <row r="5501">
          <cell r="B5501">
            <v>1005593</v>
          </cell>
          <cell r="C5501" t="str">
            <v>Redução Pb Je Ferro Fund Pba 200X100Mm</v>
          </cell>
          <cell r="D5501" t="str">
            <v>UN</v>
          </cell>
          <cell r="E5501">
            <v>0</v>
          </cell>
          <cell r="F5501">
            <v>0</v>
          </cell>
        </row>
        <row r="5502">
          <cell r="B5502">
            <v>1005594</v>
          </cell>
          <cell r="C5502" t="str">
            <v>Redução Pvc Je Pb Pba De 110X60Mm</v>
          </cell>
          <cell r="D5502" t="str">
            <v>UN</v>
          </cell>
          <cell r="E5502">
            <v>0</v>
          </cell>
          <cell r="F5502">
            <v>0</v>
          </cell>
        </row>
        <row r="5503">
          <cell r="B5503">
            <v>1005595</v>
          </cell>
          <cell r="C5503" t="str">
            <v>Redução Pvc Je Pb Pba De 110X85Mm</v>
          </cell>
          <cell r="D5503" t="str">
            <v>UN</v>
          </cell>
          <cell r="E5503">
            <v>0</v>
          </cell>
          <cell r="F5503">
            <v>0</v>
          </cell>
        </row>
        <row r="5504">
          <cell r="B5504">
            <v>1005596</v>
          </cell>
          <cell r="C5504" t="str">
            <v>Redução Pvc Je Pb Pba De 75X60Mm</v>
          </cell>
          <cell r="D5504" t="str">
            <v>UN</v>
          </cell>
          <cell r="E5504">
            <v>0</v>
          </cell>
          <cell r="F5504">
            <v>0</v>
          </cell>
        </row>
        <row r="5505">
          <cell r="B5505">
            <v>1005597</v>
          </cell>
          <cell r="C5505" t="str">
            <v>Redução Pvc Je Pb Pba De 85X60Mm</v>
          </cell>
          <cell r="D5505" t="str">
            <v>UN</v>
          </cell>
          <cell r="E5505">
            <v>0</v>
          </cell>
          <cell r="F5505">
            <v>0</v>
          </cell>
        </row>
        <row r="5506">
          <cell r="B5506">
            <v>1005598</v>
          </cell>
          <cell r="C5506" t="str">
            <v>Redução Pvc Je Pb Pba De 85X75Mm</v>
          </cell>
          <cell r="D5506" t="str">
            <v>UN</v>
          </cell>
          <cell r="E5506">
            <v>0</v>
          </cell>
          <cell r="F5506">
            <v>0</v>
          </cell>
        </row>
        <row r="5507">
          <cell r="B5507">
            <v>1005599</v>
          </cell>
          <cell r="C5507" t="str">
            <v>Registro De Gaveta Ferro Fundido 100Mm</v>
          </cell>
          <cell r="D5507" t="str">
            <v>UN</v>
          </cell>
          <cell r="E5507">
            <v>0</v>
          </cell>
          <cell r="F5507">
            <v>0</v>
          </cell>
        </row>
        <row r="5508">
          <cell r="B5508">
            <v>1005600</v>
          </cell>
          <cell r="C5508" t="str">
            <v>Registro De Gaveta Ferro Fundido 150Mm</v>
          </cell>
          <cell r="D5508" t="str">
            <v>UN</v>
          </cell>
          <cell r="E5508">
            <v>0</v>
          </cell>
          <cell r="F5508">
            <v>0</v>
          </cell>
        </row>
        <row r="5509">
          <cell r="B5509">
            <v>1005601</v>
          </cell>
          <cell r="C5509" t="str">
            <v>Registro De Gaveta Ferro Fundido 200Mm</v>
          </cell>
          <cell r="D5509" t="str">
            <v>UN</v>
          </cell>
          <cell r="E5509">
            <v>0</v>
          </cell>
          <cell r="F5509">
            <v>0</v>
          </cell>
        </row>
        <row r="5510">
          <cell r="B5510">
            <v>1005602</v>
          </cell>
          <cell r="C5510" t="str">
            <v>Registro De Gaveta Ferro Fundido 250Mm</v>
          </cell>
          <cell r="D5510" t="str">
            <v>UN</v>
          </cell>
          <cell r="E5510">
            <v>0</v>
          </cell>
          <cell r="F5510">
            <v>0</v>
          </cell>
        </row>
        <row r="5511">
          <cell r="B5511">
            <v>1005603</v>
          </cell>
          <cell r="C5511" t="str">
            <v>Registro De Gaveta Ferro Fundido 50Mm</v>
          </cell>
          <cell r="D5511" t="str">
            <v>UN</v>
          </cell>
          <cell r="E5511">
            <v>0</v>
          </cell>
          <cell r="F5511">
            <v>0</v>
          </cell>
        </row>
        <row r="5512">
          <cell r="B5512">
            <v>1005604</v>
          </cell>
          <cell r="C5512" t="str">
            <v>Registro De Gaveta Ferro Fundido 75Mm</v>
          </cell>
          <cell r="D5512" t="str">
            <v>UN</v>
          </cell>
          <cell r="E5512">
            <v>0</v>
          </cell>
          <cell r="F5512">
            <v>0</v>
          </cell>
        </row>
        <row r="5513">
          <cell r="B5513">
            <v>1005605</v>
          </cell>
          <cell r="C5513" t="str">
            <v>Relé Fotoeletr.Ilum.Pública 1000W 127V</v>
          </cell>
          <cell r="D5513" t="str">
            <v>UN</v>
          </cell>
          <cell r="E5513">
            <v>0</v>
          </cell>
          <cell r="F5513">
            <v>0</v>
          </cell>
        </row>
        <row r="5514">
          <cell r="B5514">
            <v>1005606</v>
          </cell>
          <cell r="C5514" t="str">
            <v>Relé Fotoeletr.Ilum.Pública 1000W 220V</v>
          </cell>
          <cell r="D5514" t="str">
            <v>UN</v>
          </cell>
          <cell r="E5514">
            <v>0</v>
          </cell>
          <cell r="F5514">
            <v>0</v>
          </cell>
        </row>
        <row r="5515">
          <cell r="B5515">
            <v>1005607</v>
          </cell>
          <cell r="C5515" t="str">
            <v>Relé Fotoeletr.Ilum.Pública 500W 127V</v>
          </cell>
          <cell r="D5515" t="str">
            <v>UN</v>
          </cell>
          <cell r="E5515">
            <v>0</v>
          </cell>
          <cell r="F5515">
            <v>0</v>
          </cell>
        </row>
        <row r="5516">
          <cell r="B5516">
            <v>1005608</v>
          </cell>
          <cell r="C5516" t="str">
            <v>Relé Fotoeletr.Ilum.Pública 500W 220V</v>
          </cell>
          <cell r="D5516" t="str">
            <v>UN</v>
          </cell>
          <cell r="E5516">
            <v>0</v>
          </cell>
          <cell r="F5516">
            <v>0</v>
          </cell>
        </row>
        <row r="5517">
          <cell r="B5517">
            <v>1005609</v>
          </cell>
          <cell r="C5517" t="str">
            <v>Selim 90Gr Elst. Vt10 125X100Mm</v>
          </cell>
          <cell r="D5517" t="str">
            <v>UN</v>
          </cell>
          <cell r="E5517">
            <v>0</v>
          </cell>
          <cell r="F5517">
            <v>0</v>
          </cell>
        </row>
        <row r="5518">
          <cell r="B5518">
            <v>3001190</v>
          </cell>
          <cell r="C5518" t="str">
            <v>Locacao Escavadeira Hidráulica</v>
          </cell>
          <cell r="D5518" t="str">
            <v>STD</v>
          </cell>
          <cell r="E5518">
            <v>149.11000000000001</v>
          </cell>
          <cell r="F5518">
            <v>2011.56</v>
          </cell>
        </row>
        <row r="5519">
          <cell r="B5519">
            <v>1005611</v>
          </cell>
          <cell r="C5519" t="str">
            <v>Selim 90Gr Soldável 100X100Mm</v>
          </cell>
          <cell r="D5519" t="str">
            <v>UN</v>
          </cell>
          <cell r="E5519">
            <v>0</v>
          </cell>
          <cell r="F5519">
            <v>0</v>
          </cell>
        </row>
        <row r="5520">
          <cell r="B5520">
            <v>1005612</v>
          </cell>
          <cell r="C5520" t="str">
            <v>Selim 90Gr Soldável 200X100Mm</v>
          </cell>
          <cell r="D5520" t="str">
            <v>UN</v>
          </cell>
          <cell r="E5520">
            <v>0</v>
          </cell>
          <cell r="F5520">
            <v>0</v>
          </cell>
        </row>
        <row r="5521">
          <cell r="B5521">
            <v>1005613</v>
          </cell>
          <cell r="C5521" t="str">
            <v>Selim 90Gr Soldável 250X100Mm</v>
          </cell>
          <cell r="D5521" t="str">
            <v>UN</v>
          </cell>
          <cell r="E5521">
            <v>0</v>
          </cell>
          <cell r="F5521">
            <v>0</v>
          </cell>
        </row>
        <row r="5522">
          <cell r="B5522">
            <v>1005614</v>
          </cell>
          <cell r="C5522" t="str">
            <v>Selim 90Gr Soldável 350X100Mm</v>
          </cell>
          <cell r="D5522" t="str">
            <v>UN</v>
          </cell>
          <cell r="E5522">
            <v>0</v>
          </cell>
          <cell r="F5522">
            <v>0</v>
          </cell>
        </row>
        <row r="5523">
          <cell r="B5523">
            <v>1005615</v>
          </cell>
          <cell r="C5523" t="str">
            <v>Selim 90Gr Soldável 400X100Mm</v>
          </cell>
          <cell r="D5523" t="str">
            <v>UN</v>
          </cell>
          <cell r="E5523">
            <v>0</v>
          </cell>
          <cell r="F5523">
            <v>0</v>
          </cell>
        </row>
        <row r="5524">
          <cell r="B5524">
            <v>1005616</v>
          </cell>
          <cell r="C5524" t="str">
            <v>Selim 90Gr Ultra 150X100Mm</v>
          </cell>
          <cell r="D5524" t="str">
            <v>UN</v>
          </cell>
          <cell r="E5524">
            <v>0</v>
          </cell>
          <cell r="F5524">
            <v>0</v>
          </cell>
        </row>
        <row r="5525">
          <cell r="B5525">
            <v>1005617</v>
          </cell>
          <cell r="C5525" t="str">
            <v>Selim Jei 150X100Mm</v>
          </cell>
          <cell r="D5525" t="str">
            <v>UN</v>
          </cell>
          <cell r="E5525">
            <v>0</v>
          </cell>
          <cell r="F5525">
            <v>0</v>
          </cell>
        </row>
        <row r="5526">
          <cell r="B5526">
            <v>1005618</v>
          </cell>
          <cell r="C5526" t="str">
            <v>Selim Jei 200X100Mm</v>
          </cell>
          <cell r="D5526" t="str">
            <v>UN</v>
          </cell>
          <cell r="E5526">
            <v>0</v>
          </cell>
          <cell r="F5526">
            <v>0</v>
          </cell>
        </row>
        <row r="5527">
          <cell r="B5527">
            <v>1005619</v>
          </cell>
          <cell r="C5527" t="str">
            <v>Selim Jei 250X100Mm</v>
          </cell>
          <cell r="D5527" t="str">
            <v>UN</v>
          </cell>
          <cell r="E5527">
            <v>0</v>
          </cell>
          <cell r="F5527">
            <v>0</v>
          </cell>
        </row>
        <row r="5528">
          <cell r="B5528">
            <v>1005620</v>
          </cell>
          <cell r="C5528" t="str">
            <v>Selim Jei 300X100Mm</v>
          </cell>
          <cell r="D5528" t="str">
            <v>UN</v>
          </cell>
          <cell r="E5528">
            <v>0</v>
          </cell>
          <cell r="F5528">
            <v>0</v>
          </cell>
        </row>
        <row r="5529">
          <cell r="B5529">
            <v>1005621</v>
          </cell>
          <cell r="C5529" t="str">
            <v>Selim Ultra Jei 150X100Mm</v>
          </cell>
          <cell r="D5529" t="str">
            <v>UN</v>
          </cell>
          <cell r="E5529">
            <v>0</v>
          </cell>
          <cell r="F5529">
            <v>0</v>
          </cell>
        </row>
        <row r="5530">
          <cell r="B5530">
            <v>1005622</v>
          </cell>
          <cell r="C5530" t="str">
            <v>Tampão De Ferro Fundido T-120</v>
          </cell>
          <cell r="D5530" t="str">
            <v>UN</v>
          </cell>
          <cell r="E5530">
            <v>0</v>
          </cell>
          <cell r="F5530">
            <v>0</v>
          </cell>
        </row>
        <row r="5531">
          <cell r="B5531">
            <v>1005623</v>
          </cell>
          <cell r="C5531" t="str">
            <v>Tampão De Ferro Fundido T-55</v>
          </cell>
          <cell r="D5531" t="str">
            <v>UN</v>
          </cell>
          <cell r="E5531">
            <v>0</v>
          </cell>
          <cell r="F5531">
            <v>0</v>
          </cell>
        </row>
        <row r="5532">
          <cell r="B5532">
            <v>1005624</v>
          </cell>
          <cell r="C5532" t="str">
            <v>Tampão De Ferro Fundido T-80</v>
          </cell>
          <cell r="D5532" t="str">
            <v>UN</v>
          </cell>
          <cell r="E5532">
            <v>356</v>
          </cell>
          <cell r="F5532">
            <v>0</v>
          </cell>
        </row>
        <row r="5533">
          <cell r="B5533">
            <v>1005625</v>
          </cell>
          <cell r="C5533" t="str">
            <v>Tampão De Ferro Fundido T-9</v>
          </cell>
          <cell r="D5533" t="str">
            <v>UN</v>
          </cell>
          <cell r="E5533">
            <v>0</v>
          </cell>
          <cell r="F5533">
            <v>0</v>
          </cell>
        </row>
        <row r="5534">
          <cell r="B5534">
            <v>1005626</v>
          </cell>
          <cell r="C5534" t="str">
            <v>Tampão De Ferro Fundido Td-100</v>
          </cell>
          <cell r="D5534" t="str">
            <v>UN</v>
          </cell>
          <cell r="E5534">
            <v>0</v>
          </cell>
          <cell r="F5534">
            <v>0</v>
          </cell>
        </row>
        <row r="5535">
          <cell r="B5535">
            <v>1005627</v>
          </cell>
          <cell r="C5535" t="str">
            <v>Tampão De Ferro Fundido Td-5</v>
          </cell>
          <cell r="D5535" t="str">
            <v>UN</v>
          </cell>
          <cell r="E5535">
            <v>0</v>
          </cell>
          <cell r="F5535">
            <v>0</v>
          </cell>
        </row>
        <row r="5536">
          <cell r="B5536">
            <v>3000701</v>
          </cell>
          <cell r="C5536" t="str">
            <v>Mão-De-Obra Pedreiro</v>
          </cell>
          <cell r="D5536" t="str">
            <v>STD</v>
          </cell>
          <cell r="E5536">
            <v>13.64</v>
          </cell>
          <cell r="F5536">
            <v>21938.449999999997</v>
          </cell>
        </row>
        <row r="5537">
          <cell r="B5537">
            <v>1005629</v>
          </cell>
          <cell r="C5537" t="str">
            <v>Tampão De Ferro Fundido T-R2-Conces.</v>
          </cell>
          <cell r="D5537" t="str">
            <v>UN</v>
          </cell>
          <cell r="E5537">
            <v>0</v>
          </cell>
          <cell r="F5537">
            <v>0</v>
          </cell>
        </row>
        <row r="5538">
          <cell r="B5538">
            <v>1005630</v>
          </cell>
          <cell r="C5538" t="str">
            <v>Tampão De Ferro Fundido Trr-90-Conces.</v>
          </cell>
          <cell r="D5538" t="str">
            <v>UN</v>
          </cell>
          <cell r="E5538">
            <v>0</v>
          </cell>
          <cell r="F5538">
            <v>0</v>
          </cell>
        </row>
        <row r="5539">
          <cell r="B5539">
            <v>1005631</v>
          </cell>
          <cell r="C5539" t="str">
            <v>Tê Bbb Ferro Fundido Dn 100Mm</v>
          </cell>
          <cell r="D5539" t="str">
            <v>UN</v>
          </cell>
          <cell r="E5539">
            <v>0</v>
          </cell>
          <cell r="F5539">
            <v>0</v>
          </cell>
        </row>
        <row r="5540">
          <cell r="B5540">
            <v>1005632</v>
          </cell>
          <cell r="C5540" t="str">
            <v>Tê Bbb Ferro Fundido Dn 150Mm</v>
          </cell>
          <cell r="D5540" t="str">
            <v>UN</v>
          </cell>
          <cell r="E5540">
            <v>0</v>
          </cell>
          <cell r="F5540">
            <v>0</v>
          </cell>
        </row>
        <row r="5541">
          <cell r="B5541">
            <v>1005633</v>
          </cell>
          <cell r="C5541" t="str">
            <v>Tê Bbb Ferro Fundido Dn 200Mm</v>
          </cell>
          <cell r="D5541" t="str">
            <v>UN</v>
          </cell>
          <cell r="E5541">
            <v>0</v>
          </cell>
          <cell r="F5541">
            <v>0</v>
          </cell>
        </row>
        <row r="5542">
          <cell r="B5542">
            <v>1005634</v>
          </cell>
          <cell r="C5542" t="str">
            <v>Tê Bbb Ferro Fundido Dn 250Mm</v>
          </cell>
          <cell r="D5542" t="str">
            <v>UN</v>
          </cell>
          <cell r="E5542">
            <v>0</v>
          </cell>
          <cell r="F5542">
            <v>0</v>
          </cell>
        </row>
        <row r="5543">
          <cell r="B5543">
            <v>1005635</v>
          </cell>
          <cell r="C5543" t="str">
            <v>Tê Bbb Ferro Fundido Dn 300Mm</v>
          </cell>
          <cell r="D5543" t="str">
            <v>UN</v>
          </cell>
          <cell r="E5543">
            <v>0</v>
          </cell>
          <cell r="F5543">
            <v>0</v>
          </cell>
        </row>
        <row r="5544">
          <cell r="B5544">
            <v>1005636</v>
          </cell>
          <cell r="C5544" t="str">
            <v>Tê Ferro Fundido Dn 100X100Mm C/Flanges</v>
          </cell>
          <cell r="D5544" t="str">
            <v>UN</v>
          </cell>
          <cell r="E5544">
            <v>0</v>
          </cell>
          <cell r="F5544">
            <v>0</v>
          </cell>
        </row>
        <row r="5545">
          <cell r="B5545">
            <v>1005637</v>
          </cell>
          <cell r="C5545" t="str">
            <v>Tê Ferro Fundido Dn 100X75Mm C/Flanges</v>
          </cell>
          <cell r="D5545" t="str">
            <v>UN</v>
          </cell>
          <cell r="E5545">
            <v>0</v>
          </cell>
          <cell r="F5545">
            <v>0</v>
          </cell>
        </row>
        <row r="5546">
          <cell r="B5546">
            <v>1005638</v>
          </cell>
          <cell r="C5546" t="str">
            <v>Tê Ferro Fundido Dn 100X80Mm C/Flanges</v>
          </cell>
          <cell r="D5546" t="str">
            <v>UN</v>
          </cell>
          <cell r="E5546">
            <v>0</v>
          </cell>
          <cell r="F5546">
            <v>0</v>
          </cell>
        </row>
        <row r="5547">
          <cell r="B5547">
            <v>1005639</v>
          </cell>
          <cell r="C5547" t="str">
            <v>Tê Ferro Fundido Dn 150X100Mm C/Flanges</v>
          </cell>
          <cell r="D5547" t="str">
            <v>UN</v>
          </cell>
          <cell r="E5547">
            <v>0</v>
          </cell>
          <cell r="F5547">
            <v>0</v>
          </cell>
        </row>
        <row r="5548">
          <cell r="B5548">
            <v>1005640</v>
          </cell>
          <cell r="C5548" t="str">
            <v>Tê Ferro Fundido Dn 80X80Mm C/Flanges</v>
          </cell>
          <cell r="D5548" t="str">
            <v>UN</v>
          </cell>
          <cell r="E5548">
            <v>0</v>
          </cell>
          <cell r="F5548">
            <v>0</v>
          </cell>
        </row>
        <row r="5549">
          <cell r="B5549">
            <v>1005641</v>
          </cell>
          <cell r="C5549" t="str">
            <v>Tê Ferro Fundido Je Bolsa Flanges 150Mm</v>
          </cell>
          <cell r="D5549" t="str">
            <v>UN</v>
          </cell>
          <cell r="E5549">
            <v>0</v>
          </cell>
          <cell r="F5549">
            <v>0</v>
          </cell>
        </row>
        <row r="5550">
          <cell r="B5550">
            <v>1005642</v>
          </cell>
          <cell r="C5550" t="str">
            <v>Tê Ferro Fundido Je Bolsa Flanges 200Mm</v>
          </cell>
          <cell r="D5550" t="str">
            <v>UN</v>
          </cell>
          <cell r="E5550">
            <v>0</v>
          </cell>
          <cell r="F5550">
            <v>0</v>
          </cell>
        </row>
        <row r="5551">
          <cell r="B5551">
            <v>1005643</v>
          </cell>
          <cell r="C5551" t="str">
            <v>Tê Ferro Fundido Je Bolsa Flanges 50Mm</v>
          </cell>
          <cell r="D5551" t="str">
            <v>UN</v>
          </cell>
          <cell r="E5551">
            <v>0</v>
          </cell>
          <cell r="F5551">
            <v>0</v>
          </cell>
        </row>
        <row r="5552">
          <cell r="B5552">
            <v>1005644</v>
          </cell>
          <cell r="C5552" t="str">
            <v>Tê Ferro Fundido Je Bolsa Flanges 75Mm</v>
          </cell>
          <cell r="D5552" t="str">
            <v>UN</v>
          </cell>
          <cell r="E5552">
            <v>0</v>
          </cell>
          <cell r="F5552">
            <v>0</v>
          </cell>
        </row>
        <row r="5553">
          <cell r="B5553">
            <v>1005645</v>
          </cell>
          <cell r="C5553" t="str">
            <v>Tê Pvc Je Bbb Pba Dn 100 / De 110Mm</v>
          </cell>
          <cell r="D5553" t="str">
            <v>UN</v>
          </cell>
          <cell r="E5553">
            <v>0</v>
          </cell>
          <cell r="F5553">
            <v>0</v>
          </cell>
        </row>
        <row r="5554">
          <cell r="B5554">
            <v>1005646</v>
          </cell>
          <cell r="C5554" t="str">
            <v>Tê Pvc Je Bbb Pba Dn 50 / De 60Mm</v>
          </cell>
          <cell r="D5554" t="str">
            <v>UN</v>
          </cell>
          <cell r="E5554">
            <v>0</v>
          </cell>
          <cell r="F5554">
            <v>0</v>
          </cell>
        </row>
        <row r="5555">
          <cell r="B5555">
            <v>1005647</v>
          </cell>
          <cell r="C5555" t="str">
            <v>Tê Pvc Je Bbb Pba Dn 75 / De 85Mm</v>
          </cell>
          <cell r="D5555" t="str">
            <v>UN</v>
          </cell>
          <cell r="E5555">
            <v>0</v>
          </cell>
          <cell r="F5555">
            <v>0</v>
          </cell>
        </row>
        <row r="5556">
          <cell r="B5556">
            <v>1005648</v>
          </cell>
          <cell r="C5556" t="str">
            <v>Tê Pvc Bbb Inj. 100X100Mm</v>
          </cell>
          <cell r="D5556" t="str">
            <v>UN</v>
          </cell>
          <cell r="E5556">
            <v>0</v>
          </cell>
          <cell r="F5556">
            <v>0</v>
          </cell>
        </row>
        <row r="5557">
          <cell r="B5557">
            <v>1005649</v>
          </cell>
          <cell r="C5557" t="str">
            <v>Tê Pvc Bbb Jei 100X100Mm</v>
          </cell>
          <cell r="D5557" t="str">
            <v>UN</v>
          </cell>
          <cell r="E5557">
            <v>0</v>
          </cell>
          <cell r="F5557">
            <v>0</v>
          </cell>
        </row>
        <row r="5558">
          <cell r="B5558">
            <v>1005650</v>
          </cell>
          <cell r="C5558" t="str">
            <v>Tê Pvc Bbb Jei 150X150Mm</v>
          </cell>
          <cell r="D5558" t="str">
            <v>UN</v>
          </cell>
          <cell r="E5558">
            <v>0</v>
          </cell>
          <cell r="F5558">
            <v>0</v>
          </cell>
        </row>
        <row r="5559">
          <cell r="B5559">
            <v>1005651</v>
          </cell>
          <cell r="C5559" t="str">
            <v>Tê Pvc Bbb Jei 200X200Mm</v>
          </cell>
          <cell r="D5559" t="str">
            <v>UN</v>
          </cell>
          <cell r="E5559">
            <v>0</v>
          </cell>
          <cell r="F5559">
            <v>0</v>
          </cell>
        </row>
        <row r="5560">
          <cell r="B5560">
            <v>1005652</v>
          </cell>
          <cell r="C5560" t="str">
            <v>Tê Pvc Bbb Jei 250X250Mm</v>
          </cell>
          <cell r="D5560" t="str">
            <v>UN</v>
          </cell>
          <cell r="E5560">
            <v>0</v>
          </cell>
          <cell r="F5560">
            <v>0</v>
          </cell>
        </row>
        <row r="5561">
          <cell r="B5561">
            <v>1005653</v>
          </cell>
          <cell r="C5561" t="str">
            <v>Tê Pvc Bbb Jei 300X300Mm</v>
          </cell>
          <cell r="D5561" t="str">
            <v>UN</v>
          </cell>
          <cell r="E5561">
            <v>0</v>
          </cell>
          <cell r="F5561">
            <v>0</v>
          </cell>
        </row>
        <row r="5562">
          <cell r="B5562">
            <v>1005654</v>
          </cell>
          <cell r="C5562" t="str">
            <v>Tê Pvc Bbb Jei 400X400Mm</v>
          </cell>
          <cell r="D5562" t="str">
            <v>UN</v>
          </cell>
          <cell r="E5562">
            <v>0</v>
          </cell>
          <cell r="F5562">
            <v>0</v>
          </cell>
        </row>
        <row r="5563">
          <cell r="B5563">
            <v>1005655</v>
          </cell>
          <cell r="C5563" t="str">
            <v>Tê Pvc Bbp 150X150Mm</v>
          </cell>
          <cell r="D5563" t="str">
            <v>UN</v>
          </cell>
          <cell r="E5563">
            <v>0</v>
          </cell>
          <cell r="F5563">
            <v>0</v>
          </cell>
        </row>
        <row r="5564">
          <cell r="B5564">
            <v>1005656</v>
          </cell>
          <cell r="C5564" t="str">
            <v>Tê Pvc Bbp 200X200Mm</v>
          </cell>
          <cell r="D5564" t="str">
            <v>UN</v>
          </cell>
          <cell r="E5564">
            <v>0</v>
          </cell>
          <cell r="F5564">
            <v>0</v>
          </cell>
        </row>
        <row r="5565">
          <cell r="B5565">
            <v>1005657</v>
          </cell>
          <cell r="C5565" t="str">
            <v>Tê Pvc Bbp 300X300Mm</v>
          </cell>
          <cell r="D5565" t="str">
            <v>UN</v>
          </cell>
          <cell r="E5565">
            <v>0</v>
          </cell>
          <cell r="F5565">
            <v>0</v>
          </cell>
        </row>
        <row r="5566">
          <cell r="B5566">
            <v>1005658</v>
          </cell>
          <cell r="C5566" t="str">
            <v>Tê Pvc Bbp Jei 100X100Mm</v>
          </cell>
          <cell r="D5566" t="str">
            <v>UN</v>
          </cell>
          <cell r="E5566">
            <v>0</v>
          </cell>
          <cell r="F5566">
            <v>0</v>
          </cell>
        </row>
        <row r="5567">
          <cell r="B5567">
            <v>1005659</v>
          </cell>
          <cell r="C5567" t="str">
            <v>Tê Red.Bbb Je Fofo Pba 150X100Mm</v>
          </cell>
          <cell r="D5567" t="str">
            <v>UN</v>
          </cell>
          <cell r="E5567">
            <v>0</v>
          </cell>
          <cell r="F5567">
            <v>0</v>
          </cell>
        </row>
        <row r="5568">
          <cell r="B5568">
            <v>1005660</v>
          </cell>
          <cell r="C5568" t="str">
            <v>Tê Red.Bbb Je Fofo Pba 150X50Mm</v>
          </cell>
          <cell r="D5568" t="str">
            <v>UN</v>
          </cell>
          <cell r="E5568">
            <v>0</v>
          </cell>
          <cell r="F5568">
            <v>0</v>
          </cell>
        </row>
        <row r="5569">
          <cell r="B5569">
            <v>1005661</v>
          </cell>
          <cell r="C5569" t="str">
            <v>Tê Red.Bbb Je Fofo Pba 150X75Mm</v>
          </cell>
          <cell r="D5569" t="str">
            <v>UN</v>
          </cell>
          <cell r="E5569">
            <v>0</v>
          </cell>
          <cell r="F5569">
            <v>0</v>
          </cell>
        </row>
        <row r="5570">
          <cell r="B5570">
            <v>1005662</v>
          </cell>
          <cell r="C5570" t="str">
            <v>Tê Red.Bbb Je Fofo Pba 200X100Mm</v>
          </cell>
          <cell r="D5570" t="str">
            <v>UN</v>
          </cell>
          <cell r="E5570">
            <v>0</v>
          </cell>
          <cell r="F5570">
            <v>0</v>
          </cell>
        </row>
        <row r="5571">
          <cell r="B5571">
            <v>1005663</v>
          </cell>
          <cell r="C5571" t="str">
            <v>Tê Red.Bbb Je Fofo Pba 200X150Mm</v>
          </cell>
          <cell r="D5571" t="str">
            <v>UN</v>
          </cell>
          <cell r="E5571">
            <v>0</v>
          </cell>
          <cell r="F5571">
            <v>0</v>
          </cell>
        </row>
        <row r="5572">
          <cell r="B5572">
            <v>1005664</v>
          </cell>
          <cell r="C5572" t="str">
            <v>Tê Red.Bbb Je Fofo Pba 200X50Mm</v>
          </cell>
          <cell r="D5572" t="str">
            <v>UN</v>
          </cell>
          <cell r="E5572">
            <v>0</v>
          </cell>
          <cell r="F5572">
            <v>0</v>
          </cell>
        </row>
        <row r="5573">
          <cell r="B5573">
            <v>1005665</v>
          </cell>
          <cell r="C5573" t="str">
            <v>Tê Red.Bbb Je Fofo Pba 200X75Mm</v>
          </cell>
          <cell r="D5573" t="str">
            <v>UN</v>
          </cell>
          <cell r="E5573">
            <v>0</v>
          </cell>
          <cell r="F5573">
            <v>0</v>
          </cell>
        </row>
        <row r="5574">
          <cell r="B5574">
            <v>1005666</v>
          </cell>
          <cell r="C5574" t="str">
            <v>Tê Red.Bbb Je Fofo Pba 250X100Mm</v>
          </cell>
          <cell r="D5574" t="str">
            <v>UN</v>
          </cell>
          <cell r="E5574">
            <v>0</v>
          </cell>
          <cell r="F5574">
            <v>0</v>
          </cell>
        </row>
        <row r="5575">
          <cell r="B5575">
            <v>1005667</v>
          </cell>
          <cell r="C5575" t="str">
            <v>Tê Red.Bbb Je Fofo Pba 250X50Mm</v>
          </cell>
          <cell r="D5575" t="str">
            <v>UN</v>
          </cell>
          <cell r="E5575">
            <v>0</v>
          </cell>
          <cell r="F5575">
            <v>0</v>
          </cell>
        </row>
        <row r="5576">
          <cell r="B5576">
            <v>1005668</v>
          </cell>
          <cell r="C5576" t="str">
            <v>Tê Red.Bbb Je Fofo Pba 300X100Mm</v>
          </cell>
          <cell r="D5576" t="str">
            <v>UN</v>
          </cell>
          <cell r="E5576">
            <v>0</v>
          </cell>
          <cell r="F5576">
            <v>0</v>
          </cell>
        </row>
        <row r="5577">
          <cell r="B5577">
            <v>1005669</v>
          </cell>
          <cell r="C5577" t="str">
            <v>Tê Red.Bbb Je Fofo Pba 300X150Mm</v>
          </cell>
          <cell r="D5577" t="str">
            <v>UN</v>
          </cell>
          <cell r="E5577">
            <v>0</v>
          </cell>
          <cell r="F5577">
            <v>0</v>
          </cell>
        </row>
        <row r="5578">
          <cell r="B5578">
            <v>1005670</v>
          </cell>
          <cell r="C5578" t="str">
            <v>Tê Red.Bbb Je Fofo Pba 300X250Mm</v>
          </cell>
          <cell r="D5578" t="str">
            <v>UN</v>
          </cell>
          <cell r="E5578">
            <v>0</v>
          </cell>
          <cell r="F5578">
            <v>0</v>
          </cell>
        </row>
        <row r="5579">
          <cell r="B5579">
            <v>1005671</v>
          </cell>
          <cell r="C5579" t="str">
            <v>Tê Red.Je Bb Pba Dn 100X50/110X60Mm</v>
          </cell>
          <cell r="D5579" t="str">
            <v>UN</v>
          </cell>
          <cell r="E5579">
            <v>0</v>
          </cell>
          <cell r="F5579">
            <v>0</v>
          </cell>
        </row>
        <row r="5580">
          <cell r="B5580">
            <v>1005672</v>
          </cell>
          <cell r="C5580" t="str">
            <v>Tê Red.Je Bb Pba Dn 100X75/110X85Mm</v>
          </cell>
          <cell r="D5580" t="str">
            <v>UN</v>
          </cell>
          <cell r="E5580">
            <v>0</v>
          </cell>
          <cell r="F5580">
            <v>0</v>
          </cell>
        </row>
        <row r="5581">
          <cell r="B5581">
            <v>1005673</v>
          </cell>
          <cell r="C5581" t="str">
            <v>Tê Red.Je Bb Pba Dn 75X50 De 85X60Mm</v>
          </cell>
          <cell r="D5581" t="str">
            <v>UN</v>
          </cell>
          <cell r="E5581">
            <v>0</v>
          </cell>
          <cell r="F5581">
            <v>0</v>
          </cell>
        </row>
        <row r="5582">
          <cell r="B5582">
            <v>1005674</v>
          </cell>
          <cell r="C5582" t="str">
            <v>Tê Red.Pvc Bbp 200X150Mm</v>
          </cell>
          <cell r="D5582" t="str">
            <v>UN</v>
          </cell>
          <cell r="E5582">
            <v>0</v>
          </cell>
          <cell r="F5582">
            <v>0</v>
          </cell>
        </row>
        <row r="5583">
          <cell r="B5583">
            <v>1005675</v>
          </cell>
          <cell r="C5583" t="str">
            <v>Tê Red.Pvc Bbp 250X150Mm</v>
          </cell>
          <cell r="D5583" t="str">
            <v>UN</v>
          </cell>
          <cell r="E5583">
            <v>0</v>
          </cell>
          <cell r="F5583">
            <v>0</v>
          </cell>
        </row>
        <row r="5584">
          <cell r="B5584">
            <v>1005676</v>
          </cell>
          <cell r="C5584" t="str">
            <v>Tê Red.Pvc Bbp 300X150Mm</v>
          </cell>
          <cell r="D5584" t="str">
            <v>UN</v>
          </cell>
          <cell r="E5584">
            <v>0</v>
          </cell>
          <cell r="F5584">
            <v>0</v>
          </cell>
        </row>
        <row r="5585">
          <cell r="B5585">
            <v>1005677</v>
          </cell>
          <cell r="C5585" t="str">
            <v>Tê Red. Bbb Jei Dn 200X150Mm</v>
          </cell>
          <cell r="D5585" t="str">
            <v>UN</v>
          </cell>
          <cell r="E5585">
            <v>0</v>
          </cell>
          <cell r="F5585">
            <v>0</v>
          </cell>
        </row>
        <row r="5586">
          <cell r="B5586">
            <v>1005678</v>
          </cell>
          <cell r="C5586" t="str">
            <v>Tê Red. Bbb Jei Dn 250X150Mm</v>
          </cell>
          <cell r="D5586" t="str">
            <v>UN</v>
          </cell>
          <cell r="E5586">
            <v>0</v>
          </cell>
          <cell r="F5586">
            <v>0</v>
          </cell>
        </row>
        <row r="5587">
          <cell r="B5587">
            <v>1005679</v>
          </cell>
          <cell r="C5587" t="str">
            <v>Tela Revestida Soldada Pantanet Super</v>
          </cell>
          <cell r="D5587" t="str">
            <v>M2</v>
          </cell>
          <cell r="E5587">
            <v>0</v>
          </cell>
          <cell r="F5587">
            <v>0</v>
          </cell>
        </row>
        <row r="5588">
          <cell r="B5588">
            <v>1005680</v>
          </cell>
          <cell r="C5588" t="str">
            <v>Tela Tipo Terramesh</v>
          </cell>
          <cell r="D5588" t="str">
            <v>M2</v>
          </cell>
          <cell r="E5588">
            <v>0</v>
          </cell>
          <cell r="F5588">
            <v>0</v>
          </cell>
        </row>
        <row r="5589">
          <cell r="B5589">
            <v>1005681</v>
          </cell>
          <cell r="C5589" t="str">
            <v>Telha Cerâmica Americana</v>
          </cell>
          <cell r="D5589" t="str">
            <v>M2</v>
          </cell>
          <cell r="E5589">
            <v>0</v>
          </cell>
          <cell r="F5589">
            <v>0</v>
          </cell>
        </row>
        <row r="5590">
          <cell r="B5590">
            <v>1005682</v>
          </cell>
          <cell r="C5590" t="str">
            <v>Telha Cerâmica Capa Canal (Colonial)</v>
          </cell>
          <cell r="D5590" t="str">
            <v>M2</v>
          </cell>
          <cell r="E5590">
            <v>0</v>
          </cell>
          <cell r="F5590">
            <v>0</v>
          </cell>
        </row>
        <row r="5591">
          <cell r="B5591">
            <v>1005683</v>
          </cell>
          <cell r="C5591" t="str">
            <v>Telha Cerâmica Plan</v>
          </cell>
          <cell r="D5591" t="str">
            <v>M2</v>
          </cell>
          <cell r="E5591">
            <v>0</v>
          </cell>
          <cell r="F5591">
            <v>0</v>
          </cell>
        </row>
        <row r="5592">
          <cell r="B5592">
            <v>1005684</v>
          </cell>
          <cell r="C5592" t="str">
            <v>Telha Cerâmica Portuguesa</v>
          </cell>
          <cell r="D5592" t="str">
            <v>M2</v>
          </cell>
          <cell r="E5592">
            <v>0</v>
          </cell>
          <cell r="F5592">
            <v>0</v>
          </cell>
        </row>
        <row r="5593">
          <cell r="B5593">
            <v>1005685</v>
          </cell>
          <cell r="C5593" t="str">
            <v>Telha Cerâmica Romana</v>
          </cell>
          <cell r="D5593" t="str">
            <v>M2</v>
          </cell>
          <cell r="E5593">
            <v>0</v>
          </cell>
          <cell r="F5593">
            <v>0</v>
          </cell>
        </row>
        <row r="5594">
          <cell r="B5594">
            <v>1005686</v>
          </cell>
          <cell r="C5594" t="str">
            <v>Telha Ondulada 6Mm - 2,13X1,1M</v>
          </cell>
          <cell r="D5594" t="str">
            <v>M2</v>
          </cell>
          <cell r="E5594">
            <v>0</v>
          </cell>
          <cell r="F5594">
            <v>0</v>
          </cell>
        </row>
        <row r="5595">
          <cell r="B5595">
            <v>1005687</v>
          </cell>
          <cell r="C5595" t="str">
            <v>Til Passagem Rede Bbb 100Xdl 100Mm</v>
          </cell>
          <cell r="D5595" t="str">
            <v>UN</v>
          </cell>
          <cell r="E5595">
            <v>0</v>
          </cell>
          <cell r="F5595">
            <v>0</v>
          </cell>
        </row>
        <row r="5596">
          <cell r="B5596">
            <v>1005688</v>
          </cell>
          <cell r="C5596" t="str">
            <v>Til Passagem Rede Bbb 125Xdl 125Mm</v>
          </cell>
          <cell r="D5596" t="str">
            <v>UN</v>
          </cell>
          <cell r="E5596">
            <v>0</v>
          </cell>
          <cell r="F5596">
            <v>0</v>
          </cell>
        </row>
        <row r="5597">
          <cell r="B5597">
            <v>1005689</v>
          </cell>
          <cell r="C5597" t="str">
            <v>Til Passagem Rede Bbb 150Xdl 150Mm</v>
          </cell>
          <cell r="D5597" t="str">
            <v>UN</v>
          </cell>
          <cell r="E5597">
            <v>0</v>
          </cell>
          <cell r="F5597">
            <v>0</v>
          </cell>
        </row>
        <row r="5598">
          <cell r="B5598">
            <v>1005690</v>
          </cell>
          <cell r="C5598" t="str">
            <v>Til Passagem Rede Bbb 200Xdl 150Mm</v>
          </cell>
          <cell r="D5598" t="str">
            <v>UN</v>
          </cell>
          <cell r="E5598">
            <v>0</v>
          </cell>
          <cell r="F5598">
            <v>0</v>
          </cell>
        </row>
        <row r="5599">
          <cell r="B5599">
            <v>1005691</v>
          </cell>
          <cell r="C5599" t="str">
            <v>Til Passagem Rede Bbb 250Xdl 150Mm</v>
          </cell>
          <cell r="D5599" t="str">
            <v>UN</v>
          </cell>
          <cell r="E5599">
            <v>0</v>
          </cell>
          <cell r="F5599">
            <v>0</v>
          </cell>
        </row>
        <row r="5600">
          <cell r="B5600">
            <v>1005692</v>
          </cell>
          <cell r="C5600" t="str">
            <v>Til Passagem Rede Bbb 300Xdl 150Mm</v>
          </cell>
          <cell r="D5600" t="str">
            <v>UN</v>
          </cell>
          <cell r="E5600">
            <v>0</v>
          </cell>
          <cell r="F5600">
            <v>0</v>
          </cell>
        </row>
        <row r="5601">
          <cell r="B5601">
            <v>1005693</v>
          </cell>
          <cell r="C5601" t="str">
            <v>Til Passagem Rede Bbb Jei 100Xdl 100Mm</v>
          </cell>
          <cell r="D5601" t="str">
            <v>UN</v>
          </cell>
          <cell r="E5601">
            <v>0</v>
          </cell>
          <cell r="F5601">
            <v>0</v>
          </cell>
        </row>
        <row r="5602">
          <cell r="B5602">
            <v>1005694</v>
          </cell>
          <cell r="C5602" t="str">
            <v>Til Passagem Rede Bbb Jei 150Xdl 150Mm</v>
          </cell>
          <cell r="D5602" t="str">
            <v>UN</v>
          </cell>
          <cell r="E5602">
            <v>0</v>
          </cell>
          <cell r="F5602">
            <v>0</v>
          </cell>
        </row>
        <row r="5603">
          <cell r="B5603">
            <v>1005695</v>
          </cell>
          <cell r="C5603" t="str">
            <v>Til Passagem Rede Bbb Jei 200Xdl 150Mm</v>
          </cell>
          <cell r="D5603" t="str">
            <v>UN</v>
          </cell>
          <cell r="E5603">
            <v>0</v>
          </cell>
          <cell r="F5603">
            <v>0</v>
          </cell>
        </row>
        <row r="5604">
          <cell r="B5604">
            <v>1005696</v>
          </cell>
          <cell r="C5604" t="str">
            <v>Til Passagem Rede Bbb Jei 250X Dl 150Mm</v>
          </cell>
          <cell r="D5604" t="str">
            <v>UN</v>
          </cell>
          <cell r="E5604">
            <v>0</v>
          </cell>
          <cell r="F5604">
            <v>0</v>
          </cell>
        </row>
        <row r="5605">
          <cell r="B5605">
            <v>1005697</v>
          </cell>
          <cell r="C5605" t="str">
            <v>Til Passagem Rede Bbb Jei 300Xdl 150Mm</v>
          </cell>
          <cell r="D5605" t="str">
            <v>UN</v>
          </cell>
          <cell r="E5605">
            <v>0</v>
          </cell>
          <cell r="F5605">
            <v>0</v>
          </cell>
        </row>
        <row r="5606">
          <cell r="B5606">
            <v>1005698</v>
          </cell>
          <cell r="C5606" t="str">
            <v>Til Predial Condominial Bbb Jei 100Mm</v>
          </cell>
          <cell r="D5606" t="str">
            <v>UN</v>
          </cell>
          <cell r="E5606">
            <v>0</v>
          </cell>
          <cell r="F5606">
            <v>0</v>
          </cell>
        </row>
        <row r="5607">
          <cell r="B5607">
            <v>1005699</v>
          </cell>
          <cell r="C5607" t="str">
            <v>Til Predial Bbb Jei 100Mm</v>
          </cell>
          <cell r="D5607" t="str">
            <v>UN</v>
          </cell>
          <cell r="E5607">
            <v>0</v>
          </cell>
          <cell r="F5607">
            <v>0</v>
          </cell>
        </row>
        <row r="5608">
          <cell r="B5608">
            <v>1005700</v>
          </cell>
          <cell r="C5608" t="str">
            <v>Til Radial Rede 150Mm</v>
          </cell>
          <cell r="D5608" t="str">
            <v>UN</v>
          </cell>
          <cell r="E5608">
            <v>0</v>
          </cell>
          <cell r="F5608">
            <v>0</v>
          </cell>
        </row>
        <row r="5609">
          <cell r="B5609">
            <v>1005701</v>
          </cell>
          <cell r="C5609" t="str">
            <v>Til Radial Rede 300Mm</v>
          </cell>
          <cell r="D5609" t="str">
            <v>UN</v>
          </cell>
          <cell r="E5609">
            <v>0</v>
          </cell>
          <cell r="F5609">
            <v>0</v>
          </cell>
        </row>
        <row r="5610">
          <cell r="B5610">
            <v>1005702</v>
          </cell>
          <cell r="C5610" t="str">
            <v>Til Tubo Queda Bbb 100Xdl 100Mm</v>
          </cell>
          <cell r="D5610" t="str">
            <v>UN</v>
          </cell>
          <cell r="E5610">
            <v>0</v>
          </cell>
          <cell r="F5610">
            <v>0</v>
          </cell>
        </row>
        <row r="5611">
          <cell r="B5611">
            <v>1005703</v>
          </cell>
          <cell r="C5611" t="str">
            <v>Til Tubo Queda Bbb 125Xdl 125Mm</v>
          </cell>
          <cell r="D5611" t="str">
            <v>UN</v>
          </cell>
          <cell r="E5611">
            <v>0</v>
          </cell>
          <cell r="F5611">
            <v>0</v>
          </cell>
        </row>
        <row r="5612">
          <cell r="B5612">
            <v>1005704</v>
          </cell>
          <cell r="C5612" t="str">
            <v>Til Tubo Queda Bbb 150Xdl 150Mm</v>
          </cell>
          <cell r="D5612" t="str">
            <v>UN</v>
          </cell>
          <cell r="E5612">
            <v>0</v>
          </cell>
          <cell r="F5612">
            <v>0</v>
          </cell>
        </row>
        <row r="5613">
          <cell r="B5613">
            <v>1005705</v>
          </cell>
          <cell r="C5613" t="str">
            <v>Til Tubo Queda Bbb 200Xdl 150Mm</v>
          </cell>
          <cell r="D5613" t="str">
            <v>UN</v>
          </cell>
          <cell r="E5613">
            <v>0</v>
          </cell>
          <cell r="F5613">
            <v>0</v>
          </cell>
        </row>
        <row r="5614">
          <cell r="B5614">
            <v>1005706</v>
          </cell>
          <cell r="C5614" t="str">
            <v>Til Tubo Queda Bbb 250Xdl 150Mm</v>
          </cell>
          <cell r="D5614" t="str">
            <v>UN</v>
          </cell>
          <cell r="E5614">
            <v>0</v>
          </cell>
          <cell r="F5614">
            <v>0</v>
          </cell>
        </row>
        <row r="5615">
          <cell r="B5615">
            <v>1005707</v>
          </cell>
          <cell r="C5615" t="str">
            <v>Til Tubo Queda Bbb 300Xdl 150Mm</v>
          </cell>
          <cell r="D5615" t="str">
            <v>UN</v>
          </cell>
          <cell r="E5615">
            <v>0</v>
          </cell>
          <cell r="F5615">
            <v>0</v>
          </cell>
        </row>
        <row r="5616">
          <cell r="B5616">
            <v>1005708</v>
          </cell>
          <cell r="C5616" t="str">
            <v>Toco Fofo Flanges Aba Vedação Pn10 Dn 80</v>
          </cell>
          <cell r="D5616" t="str">
            <v>UN</v>
          </cell>
          <cell r="E5616">
            <v>0</v>
          </cell>
          <cell r="F5616">
            <v>0</v>
          </cell>
        </row>
        <row r="5617">
          <cell r="B5617">
            <v>1005709</v>
          </cell>
          <cell r="C5617" t="str">
            <v>Toco Fofo Flanges Aba Vedação Pn10 Dn100</v>
          </cell>
          <cell r="D5617" t="str">
            <v>UN</v>
          </cell>
          <cell r="E5617">
            <v>0</v>
          </cell>
          <cell r="F5617">
            <v>0</v>
          </cell>
        </row>
        <row r="5618">
          <cell r="B5618">
            <v>1005710</v>
          </cell>
          <cell r="C5618" t="str">
            <v>Toco Fofo Flanges Aba Vedação Pn10 Dn150</v>
          </cell>
          <cell r="D5618" t="str">
            <v>UN</v>
          </cell>
          <cell r="E5618">
            <v>0</v>
          </cell>
          <cell r="F5618">
            <v>0</v>
          </cell>
        </row>
        <row r="5619">
          <cell r="B5619">
            <v>1005711</v>
          </cell>
          <cell r="C5619" t="str">
            <v>Toco Fofo Flanges Aba Vedação Pn10 Dn200</v>
          </cell>
          <cell r="D5619" t="str">
            <v>UN</v>
          </cell>
          <cell r="E5619">
            <v>0</v>
          </cell>
          <cell r="F5619">
            <v>0</v>
          </cell>
        </row>
        <row r="5620">
          <cell r="B5620">
            <v>1005712</v>
          </cell>
          <cell r="C5620" t="str">
            <v>Toco Fofo Flanges Aba Vedação Pn16 Dn 80</v>
          </cell>
          <cell r="D5620" t="str">
            <v>UN</v>
          </cell>
          <cell r="E5620">
            <v>0</v>
          </cell>
          <cell r="F5620">
            <v>0</v>
          </cell>
        </row>
        <row r="5621">
          <cell r="B5621">
            <v>1005713</v>
          </cell>
          <cell r="C5621" t="str">
            <v>Toco Fofo Flanges Aba Vedação Pn16 Dn100</v>
          </cell>
          <cell r="D5621" t="str">
            <v>UN</v>
          </cell>
          <cell r="E5621">
            <v>0</v>
          </cell>
          <cell r="F5621">
            <v>0</v>
          </cell>
        </row>
        <row r="5622">
          <cell r="B5622">
            <v>1005714</v>
          </cell>
          <cell r="C5622" t="str">
            <v>Toco Fofo Flanges Aba Vedação Pn16 Dn150</v>
          </cell>
          <cell r="D5622" t="str">
            <v>UN</v>
          </cell>
          <cell r="E5622">
            <v>0</v>
          </cell>
          <cell r="F5622">
            <v>0</v>
          </cell>
        </row>
        <row r="5623">
          <cell r="B5623">
            <v>1005715</v>
          </cell>
          <cell r="C5623" t="str">
            <v>Toco Fofo Flanges Aba Vedação Pn16 Dn200</v>
          </cell>
          <cell r="D5623" t="str">
            <v>UN</v>
          </cell>
          <cell r="E5623">
            <v>0</v>
          </cell>
          <cell r="F5623">
            <v>0</v>
          </cell>
        </row>
        <row r="5624">
          <cell r="B5624">
            <v>1005716</v>
          </cell>
          <cell r="C5624" t="str">
            <v>Transf.Trif Tipo Aéreo Convenc.112,5Kva</v>
          </cell>
          <cell r="D5624" t="str">
            <v>UN</v>
          </cell>
          <cell r="E5624">
            <v>0</v>
          </cell>
          <cell r="F5624">
            <v>0</v>
          </cell>
        </row>
        <row r="5625">
          <cell r="B5625">
            <v>1005717</v>
          </cell>
          <cell r="C5625" t="str">
            <v>Transf.Trif.Tipo Aéreo Convenc.150Kva</v>
          </cell>
          <cell r="D5625" t="str">
            <v>UN</v>
          </cell>
          <cell r="E5625">
            <v>0</v>
          </cell>
          <cell r="F5625">
            <v>0</v>
          </cell>
        </row>
        <row r="5626">
          <cell r="B5626">
            <v>1005718</v>
          </cell>
          <cell r="C5626" t="str">
            <v>Transf.Trif.Tipo Aéreo Convenc.225Kva</v>
          </cell>
          <cell r="D5626" t="str">
            <v>UN</v>
          </cell>
          <cell r="E5626">
            <v>0</v>
          </cell>
          <cell r="F5626">
            <v>0</v>
          </cell>
        </row>
        <row r="5627">
          <cell r="B5627">
            <v>1005719</v>
          </cell>
          <cell r="C5627" t="str">
            <v>Transformador Aereo Convencional 300Kva</v>
          </cell>
          <cell r="D5627" t="str">
            <v>UN</v>
          </cell>
          <cell r="E5627">
            <v>0</v>
          </cell>
          <cell r="F5627">
            <v>0</v>
          </cell>
        </row>
        <row r="5628">
          <cell r="B5628">
            <v>1005720</v>
          </cell>
          <cell r="C5628" t="str">
            <v>Transf.Trif.Tipo Aéreo Convenc.30Kva</v>
          </cell>
          <cell r="D5628" t="str">
            <v>UN</v>
          </cell>
          <cell r="E5628">
            <v>0</v>
          </cell>
          <cell r="F5628">
            <v>0</v>
          </cell>
        </row>
        <row r="5629">
          <cell r="B5629">
            <v>1005721</v>
          </cell>
          <cell r="C5629" t="str">
            <v>Transf.Trif.Tipo Aéreo Convenc.45Kva</v>
          </cell>
          <cell r="D5629" t="str">
            <v>UN</v>
          </cell>
          <cell r="E5629">
            <v>0</v>
          </cell>
          <cell r="F5629">
            <v>0</v>
          </cell>
        </row>
        <row r="5630">
          <cell r="B5630">
            <v>1005722</v>
          </cell>
          <cell r="C5630" t="str">
            <v>Transf.Trif.Tipo Aéreo Convenc.5Kva</v>
          </cell>
          <cell r="D5630" t="str">
            <v>UN</v>
          </cell>
          <cell r="E5630">
            <v>0</v>
          </cell>
          <cell r="F5630">
            <v>0</v>
          </cell>
        </row>
        <row r="5631">
          <cell r="B5631">
            <v>1005723</v>
          </cell>
          <cell r="C5631" t="str">
            <v>Transf.Trif.Tipo Aéreo Convenc.75Kva</v>
          </cell>
          <cell r="D5631" t="str">
            <v>UN</v>
          </cell>
          <cell r="E5631">
            <v>0</v>
          </cell>
          <cell r="F5631">
            <v>0</v>
          </cell>
        </row>
        <row r="5632">
          <cell r="B5632">
            <v>1005724</v>
          </cell>
          <cell r="C5632" t="str">
            <v>Tubo Aço P/Encamisamento Tub.Pvc Dn200</v>
          </cell>
          <cell r="D5632" t="str">
            <v>M</v>
          </cell>
          <cell r="E5632">
            <v>0</v>
          </cell>
          <cell r="F5632">
            <v>0</v>
          </cell>
        </row>
        <row r="5633">
          <cell r="B5633">
            <v>1005725</v>
          </cell>
          <cell r="C5633" t="str">
            <v>Tubo Aço P/Encamisamento Tub.Pvc Dn400</v>
          </cell>
          <cell r="D5633" t="str">
            <v>M</v>
          </cell>
          <cell r="E5633">
            <v>0</v>
          </cell>
          <cell r="F5633">
            <v>0</v>
          </cell>
        </row>
        <row r="5634">
          <cell r="B5634">
            <v>1005726</v>
          </cell>
          <cell r="C5634" t="str">
            <v>Tubo Aço P/Encamisamento Tub.Pvc Dn450</v>
          </cell>
          <cell r="D5634" t="str">
            <v>M</v>
          </cell>
          <cell r="E5634">
            <v>0</v>
          </cell>
          <cell r="F5634">
            <v>0</v>
          </cell>
        </row>
        <row r="5635">
          <cell r="B5635">
            <v>1005727</v>
          </cell>
          <cell r="C5635" t="str">
            <v>Tubo De Concreto Pa1 M/F 400Mm</v>
          </cell>
          <cell r="D5635" t="str">
            <v>M</v>
          </cell>
          <cell r="E5635">
            <v>0</v>
          </cell>
          <cell r="F5635">
            <v>0</v>
          </cell>
        </row>
        <row r="5636">
          <cell r="B5636">
            <v>1005728</v>
          </cell>
          <cell r="C5636" t="str">
            <v>Tubo De Concreto Pa1 M/F 500Mm</v>
          </cell>
          <cell r="D5636" t="str">
            <v>M</v>
          </cell>
          <cell r="E5636">
            <v>0</v>
          </cell>
          <cell r="F5636">
            <v>0</v>
          </cell>
        </row>
        <row r="5637">
          <cell r="B5637">
            <v>1005729</v>
          </cell>
          <cell r="C5637" t="str">
            <v>Tubo De Concreto Pa1 M/F 600Mm</v>
          </cell>
          <cell r="D5637" t="str">
            <v>M</v>
          </cell>
          <cell r="E5637">
            <v>0</v>
          </cell>
          <cell r="F5637">
            <v>0</v>
          </cell>
        </row>
        <row r="5638">
          <cell r="B5638">
            <v>1005730</v>
          </cell>
          <cell r="C5638" t="str">
            <v>Tubo De Concreto Pa1 M/F 800Mm</v>
          </cell>
          <cell r="D5638" t="str">
            <v>M</v>
          </cell>
          <cell r="E5638">
            <v>133.44</v>
          </cell>
          <cell r="F5638">
            <v>0</v>
          </cell>
        </row>
        <row r="5639">
          <cell r="B5639">
            <v>1005731</v>
          </cell>
          <cell r="C5639" t="str">
            <v>Tubo De Concreto Pa1 Pb 1100Mm</v>
          </cell>
          <cell r="D5639" t="str">
            <v>M</v>
          </cell>
          <cell r="E5639">
            <v>0</v>
          </cell>
          <cell r="F5639">
            <v>0</v>
          </cell>
        </row>
        <row r="5640">
          <cell r="B5640">
            <v>1005732</v>
          </cell>
          <cell r="C5640" t="str">
            <v>Tubo De Concreto Pa1 Pb 1300Mm</v>
          </cell>
          <cell r="D5640" t="str">
            <v>M</v>
          </cell>
          <cell r="E5640">
            <v>0</v>
          </cell>
          <cell r="F5640">
            <v>0</v>
          </cell>
        </row>
        <row r="5641">
          <cell r="B5641">
            <v>1005733</v>
          </cell>
          <cell r="C5641" t="str">
            <v>Tubo De Concreto Pa1 Pb 1400Mm</v>
          </cell>
          <cell r="D5641" t="str">
            <v>M</v>
          </cell>
          <cell r="E5641">
            <v>0</v>
          </cell>
          <cell r="F5641">
            <v>0</v>
          </cell>
        </row>
        <row r="5642">
          <cell r="B5642">
            <v>1005734</v>
          </cell>
          <cell r="C5642" t="str">
            <v>Tubo De Concreto Pa1 Pb 300Mm</v>
          </cell>
          <cell r="D5642" t="str">
            <v>M</v>
          </cell>
          <cell r="E5642">
            <v>0</v>
          </cell>
          <cell r="F5642">
            <v>0</v>
          </cell>
        </row>
        <row r="5643">
          <cell r="B5643">
            <v>1005735</v>
          </cell>
          <cell r="C5643" t="str">
            <v>Tubo De Concreto Pa1 Pb 700Mm</v>
          </cell>
          <cell r="D5643" t="str">
            <v>M</v>
          </cell>
          <cell r="E5643">
            <v>0</v>
          </cell>
          <cell r="F5643">
            <v>0</v>
          </cell>
        </row>
        <row r="5644">
          <cell r="B5644">
            <v>1005736</v>
          </cell>
          <cell r="C5644" t="str">
            <v>Tubo De Concreto Pa1 Pb 900Mm</v>
          </cell>
          <cell r="D5644" t="str">
            <v>M</v>
          </cell>
          <cell r="E5644">
            <v>0</v>
          </cell>
          <cell r="F5644">
            <v>0</v>
          </cell>
        </row>
        <row r="5645">
          <cell r="B5645">
            <v>1005737</v>
          </cell>
          <cell r="C5645" t="str">
            <v>Tubo De Concreto Pa2 M/F 400Mm</v>
          </cell>
          <cell r="D5645" t="str">
            <v>M</v>
          </cell>
          <cell r="E5645">
            <v>0</v>
          </cell>
          <cell r="F5645">
            <v>0</v>
          </cell>
        </row>
        <row r="5646">
          <cell r="B5646">
            <v>1005738</v>
          </cell>
          <cell r="C5646" t="str">
            <v>Tubo De Concreto Pa2 M/F 500Mm</v>
          </cell>
          <cell r="D5646" t="str">
            <v>M</v>
          </cell>
          <cell r="E5646">
            <v>0</v>
          </cell>
          <cell r="F5646">
            <v>0</v>
          </cell>
        </row>
        <row r="5647">
          <cell r="B5647">
            <v>1005739</v>
          </cell>
          <cell r="C5647" t="str">
            <v>Tubo De Concreto Pa2 M/F 600Mm</v>
          </cell>
          <cell r="D5647" t="str">
            <v>M</v>
          </cell>
          <cell r="E5647">
            <v>0</v>
          </cell>
          <cell r="F5647">
            <v>0</v>
          </cell>
        </row>
        <row r="5648">
          <cell r="B5648">
            <v>1005740</v>
          </cell>
          <cell r="C5648" t="str">
            <v>Tubo De Concreto Pa2 M/F 800Mm</v>
          </cell>
          <cell r="D5648" t="str">
            <v>M</v>
          </cell>
          <cell r="E5648">
            <v>0</v>
          </cell>
          <cell r="F5648">
            <v>0</v>
          </cell>
        </row>
        <row r="5649">
          <cell r="B5649">
            <v>1005741</v>
          </cell>
          <cell r="C5649" t="str">
            <v>Tubo De Concreto Pa2 Pb 1100Mm</v>
          </cell>
          <cell r="D5649" t="str">
            <v>M</v>
          </cell>
          <cell r="E5649">
            <v>0</v>
          </cell>
          <cell r="F5649">
            <v>0</v>
          </cell>
        </row>
        <row r="5650">
          <cell r="B5650">
            <v>1005742</v>
          </cell>
          <cell r="C5650" t="str">
            <v>Tubo De Concreto Pa2 Pb 1300Mm</v>
          </cell>
          <cell r="D5650" t="str">
            <v>M</v>
          </cell>
          <cell r="E5650">
            <v>0</v>
          </cell>
          <cell r="F5650">
            <v>0</v>
          </cell>
        </row>
        <row r="5651">
          <cell r="B5651">
            <v>1005743</v>
          </cell>
          <cell r="C5651" t="str">
            <v>Tubo De Concreto Pa2 Pb 1400Mm</v>
          </cell>
          <cell r="D5651" t="str">
            <v>M</v>
          </cell>
          <cell r="E5651">
            <v>0</v>
          </cell>
          <cell r="F5651">
            <v>0</v>
          </cell>
        </row>
        <row r="5652">
          <cell r="B5652">
            <v>1005744</v>
          </cell>
          <cell r="C5652" t="str">
            <v>Tubo De Concreto Pa2 Pb 300Mm</v>
          </cell>
          <cell r="D5652" t="str">
            <v>M</v>
          </cell>
          <cell r="E5652">
            <v>0</v>
          </cell>
          <cell r="F5652">
            <v>0</v>
          </cell>
        </row>
        <row r="5653">
          <cell r="B5653">
            <v>1005745</v>
          </cell>
          <cell r="C5653" t="str">
            <v>Tubo De Concreto Pa2 Pb 700Mm</v>
          </cell>
          <cell r="D5653" t="str">
            <v>M</v>
          </cell>
          <cell r="E5653">
            <v>0</v>
          </cell>
          <cell r="F5653">
            <v>0</v>
          </cell>
        </row>
        <row r="5654">
          <cell r="B5654">
            <v>1005746</v>
          </cell>
          <cell r="C5654" t="str">
            <v>Tubo De Concreto Pa2 Pb 900Mm</v>
          </cell>
          <cell r="D5654" t="str">
            <v>M</v>
          </cell>
          <cell r="E5654">
            <v>0</v>
          </cell>
          <cell r="F5654">
            <v>0</v>
          </cell>
        </row>
        <row r="5655">
          <cell r="B5655">
            <v>1005747</v>
          </cell>
          <cell r="C5655" t="str">
            <v>Tubo De Concreto Pa3 Pb 300Mm</v>
          </cell>
          <cell r="D5655" t="str">
            <v>M</v>
          </cell>
          <cell r="E5655">
            <v>0</v>
          </cell>
          <cell r="F5655">
            <v>0</v>
          </cell>
        </row>
        <row r="5656">
          <cell r="B5656">
            <v>1005748</v>
          </cell>
          <cell r="C5656" t="str">
            <v>Tubo De Concreto Pa3 Pb 700Mm</v>
          </cell>
          <cell r="D5656" t="str">
            <v>M</v>
          </cell>
          <cell r="E5656">
            <v>0</v>
          </cell>
          <cell r="F5656">
            <v>0</v>
          </cell>
        </row>
        <row r="5657">
          <cell r="B5657">
            <v>1005749</v>
          </cell>
          <cell r="C5657" t="str">
            <v>Tubo De Concreto Pa3 Pb 900Mm</v>
          </cell>
          <cell r="D5657" t="str">
            <v>M</v>
          </cell>
          <cell r="E5657">
            <v>0</v>
          </cell>
          <cell r="F5657">
            <v>0</v>
          </cell>
        </row>
        <row r="5658">
          <cell r="B5658">
            <v>1005750</v>
          </cell>
          <cell r="C5658" t="str">
            <v>Tubo De Concreto Pa4 Pb 1000Mm</v>
          </cell>
          <cell r="D5658" t="str">
            <v>M</v>
          </cell>
          <cell r="E5658">
            <v>0</v>
          </cell>
          <cell r="F5658">
            <v>0</v>
          </cell>
        </row>
        <row r="5659">
          <cell r="B5659">
            <v>1005751</v>
          </cell>
          <cell r="C5659" t="str">
            <v>Tubo De Concreto Pa4 Pb 1200Mm</v>
          </cell>
          <cell r="D5659" t="str">
            <v>M</v>
          </cell>
          <cell r="E5659">
            <v>0</v>
          </cell>
          <cell r="F5659">
            <v>0</v>
          </cell>
        </row>
        <row r="5660">
          <cell r="B5660">
            <v>1005752</v>
          </cell>
          <cell r="C5660" t="str">
            <v>Tubo De Concreto Pa4 Pb 1500Mm</v>
          </cell>
          <cell r="D5660" t="str">
            <v>M</v>
          </cell>
          <cell r="E5660">
            <v>272.62</v>
          </cell>
          <cell r="F5660">
            <v>0</v>
          </cell>
        </row>
        <row r="5661">
          <cell r="B5661">
            <v>1005753</v>
          </cell>
          <cell r="C5661" t="str">
            <v>Tubo De Concreto Pa4 Pb 300Mm</v>
          </cell>
          <cell r="D5661" t="str">
            <v>M</v>
          </cell>
          <cell r="E5661">
            <v>0</v>
          </cell>
          <cell r="F5661">
            <v>0</v>
          </cell>
        </row>
        <row r="5662">
          <cell r="B5662">
            <v>1005754</v>
          </cell>
          <cell r="C5662" t="str">
            <v>Tubo De Concreto Pa4 Pb 400Mm</v>
          </cell>
          <cell r="D5662" t="str">
            <v>M</v>
          </cell>
          <cell r="E5662">
            <v>0</v>
          </cell>
          <cell r="F5662">
            <v>0</v>
          </cell>
        </row>
        <row r="5663">
          <cell r="B5663">
            <v>1005755</v>
          </cell>
          <cell r="C5663" t="str">
            <v>Tubo De Concreto Pa4 Pb 500Mm</v>
          </cell>
          <cell r="D5663" t="str">
            <v>M</v>
          </cell>
          <cell r="E5663">
            <v>0</v>
          </cell>
          <cell r="F5663">
            <v>0</v>
          </cell>
        </row>
        <row r="5664">
          <cell r="B5664">
            <v>1005756</v>
          </cell>
          <cell r="C5664" t="str">
            <v>Tubo De Concreto Pa4 Pb 600Mm</v>
          </cell>
          <cell r="D5664" t="str">
            <v>M</v>
          </cell>
          <cell r="E5664">
            <v>0</v>
          </cell>
          <cell r="F5664">
            <v>0</v>
          </cell>
        </row>
        <row r="5665">
          <cell r="B5665">
            <v>1005757</v>
          </cell>
          <cell r="C5665" t="str">
            <v>Tubo De Concreto Pa4 Pb 700Mm</v>
          </cell>
          <cell r="D5665" t="str">
            <v>M</v>
          </cell>
          <cell r="E5665">
            <v>0</v>
          </cell>
          <cell r="F5665">
            <v>0</v>
          </cell>
        </row>
        <row r="5666">
          <cell r="B5666">
            <v>1005758</v>
          </cell>
          <cell r="C5666" t="str">
            <v>Tubo De Concreto Pa4 Pb 800Mm</v>
          </cell>
          <cell r="D5666" t="str">
            <v>M</v>
          </cell>
          <cell r="E5666">
            <v>0</v>
          </cell>
          <cell r="F5666">
            <v>0</v>
          </cell>
        </row>
        <row r="5667">
          <cell r="B5667">
            <v>1005759</v>
          </cell>
          <cell r="C5667" t="str">
            <v>Tubo De Concreto Pa4 Pb 900Mm</v>
          </cell>
          <cell r="D5667" t="str">
            <v>M</v>
          </cell>
          <cell r="E5667">
            <v>0</v>
          </cell>
          <cell r="F5667">
            <v>0</v>
          </cell>
        </row>
        <row r="5668">
          <cell r="B5668">
            <v>1005760</v>
          </cell>
          <cell r="C5668" t="str">
            <v>Tubo De Concreto Ps1 Pb 200Mm</v>
          </cell>
          <cell r="D5668" t="str">
            <v>M</v>
          </cell>
          <cell r="E5668">
            <v>0</v>
          </cell>
          <cell r="F5668">
            <v>0</v>
          </cell>
        </row>
        <row r="5669">
          <cell r="B5669">
            <v>1005761</v>
          </cell>
          <cell r="C5669" t="str">
            <v>Tubo De Concreto Ps1 Pb 300Mm</v>
          </cell>
          <cell r="D5669" t="str">
            <v>M</v>
          </cell>
          <cell r="E5669">
            <v>0</v>
          </cell>
          <cell r="F5669">
            <v>0</v>
          </cell>
        </row>
        <row r="5670">
          <cell r="B5670">
            <v>1005762</v>
          </cell>
          <cell r="C5670" t="str">
            <v>Tubo De Concreto Ps1 Pb 400Mm</v>
          </cell>
          <cell r="D5670" t="str">
            <v>M</v>
          </cell>
          <cell r="E5670">
            <v>0</v>
          </cell>
          <cell r="F5670">
            <v>0</v>
          </cell>
        </row>
        <row r="5671">
          <cell r="B5671">
            <v>1005763</v>
          </cell>
          <cell r="C5671" t="str">
            <v>Tubo De Concreto Ps1 Pb 500Mm</v>
          </cell>
          <cell r="D5671" t="str">
            <v>M</v>
          </cell>
          <cell r="E5671">
            <v>0</v>
          </cell>
          <cell r="F5671">
            <v>0</v>
          </cell>
        </row>
        <row r="5672">
          <cell r="B5672">
            <v>1005764</v>
          </cell>
          <cell r="C5672" t="str">
            <v>Tubo De Concreto Ps1 Pb 600Mm</v>
          </cell>
          <cell r="D5672" t="str">
            <v>M</v>
          </cell>
          <cell r="E5672">
            <v>0</v>
          </cell>
          <cell r="F5672">
            <v>0</v>
          </cell>
        </row>
        <row r="5673">
          <cell r="B5673">
            <v>1005765</v>
          </cell>
          <cell r="C5673" t="str">
            <v>Tubo De Concreto Ps2 Pb 200Mm</v>
          </cell>
          <cell r="D5673" t="str">
            <v>M</v>
          </cell>
          <cell r="E5673">
            <v>0</v>
          </cell>
          <cell r="F5673">
            <v>0</v>
          </cell>
        </row>
        <row r="5674">
          <cell r="B5674">
            <v>1005766</v>
          </cell>
          <cell r="C5674" t="str">
            <v>Tubo De Concreto Ps2 Pb 300Mm</v>
          </cell>
          <cell r="D5674" t="str">
            <v>M</v>
          </cell>
          <cell r="E5674">
            <v>0</v>
          </cell>
          <cell r="F5674">
            <v>0</v>
          </cell>
        </row>
        <row r="5675">
          <cell r="B5675">
            <v>1005767</v>
          </cell>
          <cell r="C5675" t="str">
            <v>Tubo De Concreto Ps2 Pb 400Mm</v>
          </cell>
          <cell r="D5675" t="str">
            <v>M</v>
          </cell>
          <cell r="E5675">
            <v>0</v>
          </cell>
          <cell r="F5675">
            <v>0</v>
          </cell>
        </row>
        <row r="5676">
          <cell r="B5676">
            <v>1005768</v>
          </cell>
          <cell r="C5676" t="str">
            <v>Tubo De Concreto Ps2 Pb 500Mm</v>
          </cell>
          <cell r="D5676" t="str">
            <v>M</v>
          </cell>
          <cell r="E5676">
            <v>0</v>
          </cell>
          <cell r="F5676">
            <v>0</v>
          </cell>
        </row>
        <row r="5677">
          <cell r="B5677">
            <v>1005769</v>
          </cell>
          <cell r="C5677" t="str">
            <v>Tubo De Concreto Ps2 Pb 600Mm</v>
          </cell>
          <cell r="D5677" t="str">
            <v>M</v>
          </cell>
          <cell r="E5677">
            <v>0</v>
          </cell>
          <cell r="F5677">
            <v>0</v>
          </cell>
        </row>
        <row r="5678">
          <cell r="B5678">
            <v>1005770</v>
          </cell>
          <cell r="C5678" t="str">
            <v>Tubo Ferro Fundido Pb Jgs K-7 Dn 100Mm</v>
          </cell>
          <cell r="D5678" t="str">
            <v>M</v>
          </cell>
          <cell r="E5678">
            <v>142.94</v>
          </cell>
          <cell r="F5678">
            <v>0</v>
          </cell>
        </row>
        <row r="5679">
          <cell r="B5679">
            <v>1005771</v>
          </cell>
          <cell r="C5679" t="str">
            <v>Tubo Ferro Fundido Pb Jgs K-7 Dn 150Mm</v>
          </cell>
          <cell r="D5679" t="str">
            <v>M</v>
          </cell>
          <cell r="E5679">
            <v>161.41</v>
          </cell>
          <cell r="F5679">
            <v>0</v>
          </cell>
        </row>
        <row r="5680">
          <cell r="B5680">
            <v>1005772</v>
          </cell>
          <cell r="C5680" t="str">
            <v>Tubo Ferro Fundido Pb Jgs K-7 Dn 200Mm</v>
          </cell>
          <cell r="D5680" t="str">
            <v>M</v>
          </cell>
          <cell r="E5680">
            <v>0</v>
          </cell>
          <cell r="F5680">
            <v>0</v>
          </cell>
        </row>
        <row r="5681">
          <cell r="B5681">
            <v>1005773</v>
          </cell>
          <cell r="C5681" t="str">
            <v>Tubo Ferro Fundido Pb Jgs K-7 Dn 250Mm</v>
          </cell>
          <cell r="D5681" t="str">
            <v>M</v>
          </cell>
          <cell r="E5681">
            <v>257.5</v>
          </cell>
          <cell r="F5681">
            <v>0</v>
          </cell>
        </row>
        <row r="5682">
          <cell r="B5682">
            <v>1005774</v>
          </cell>
          <cell r="C5682" t="str">
            <v>Tubo Ferro Fundido Pb Jgs K-7 Dn 300Mm</v>
          </cell>
          <cell r="D5682" t="str">
            <v>M</v>
          </cell>
          <cell r="E5682">
            <v>0</v>
          </cell>
          <cell r="F5682">
            <v>0</v>
          </cell>
        </row>
        <row r="5683">
          <cell r="B5683">
            <v>1005775</v>
          </cell>
          <cell r="C5683" t="str">
            <v>Tubo Ferro Fundido Pn-10 100Mm C/Flanges</v>
          </cell>
          <cell r="D5683" t="str">
            <v>M</v>
          </cell>
          <cell r="E5683">
            <v>0</v>
          </cell>
          <cell r="F5683">
            <v>0</v>
          </cell>
        </row>
        <row r="5684">
          <cell r="B5684">
            <v>1005776</v>
          </cell>
          <cell r="C5684" t="str">
            <v>Tubo Ferro Fundido Pn-10 100Mm Ponta E F</v>
          </cell>
          <cell r="D5684" t="str">
            <v>M</v>
          </cell>
          <cell r="E5684">
            <v>0</v>
          </cell>
          <cell r="F5684">
            <v>0</v>
          </cell>
        </row>
        <row r="5685">
          <cell r="B5685">
            <v>1005777</v>
          </cell>
          <cell r="C5685" t="str">
            <v>Tubo Ferro Fundido Pn-10 150Mm C/Flanges</v>
          </cell>
          <cell r="D5685" t="str">
            <v>M</v>
          </cell>
          <cell r="E5685">
            <v>0</v>
          </cell>
          <cell r="F5685">
            <v>0</v>
          </cell>
        </row>
        <row r="5686">
          <cell r="B5686">
            <v>1005778</v>
          </cell>
          <cell r="C5686" t="str">
            <v>Tubo Ferro Fundido Pn-10 150Mm Com Ponta</v>
          </cell>
          <cell r="D5686" t="str">
            <v>M</v>
          </cell>
          <cell r="E5686">
            <v>0</v>
          </cell>
          <cell r="F5686">
            <v>0</v>
          </cell>
        </row>
        <row r="5687">
          <cell r="B5687">
            <v>1005779</v>
          </cell>
          <cell r="C5687" t="str">
            <v>Tubo Ferro Fundido Pn-10 200Mm C/Flanges</v>
          </cell>
          <cell r="D5687" t="str">
            <v>M</v>
          </cell>
          <cell r="E5687">
            <v>0</v>
          </cell>
          <cell r="F5687">
            <v>0</v>
          </cell>
        </row>
        <row r="5688">
          <cell r="B5688">
            <v>1005780</v>
          </cell>
          <cell r="C5688" t="str">
            <v>Tubo Ferro Fundido Pn-10 50Mm Ponta E Fl</v>
          </cell>
          <cell r="D5688" t="str">
            <v>M</v>
          </cell>
          <cell r="E5688">
            <v>0</v>
          </cell>
          <cell r="F5688">
            <v>0</v>
          </cell>
        </row>
        <row r="5689">
          <cell r="B5689">
            <v>1005781</v>
          </cell>
          <cell r="C5689" t="str">
            <v>Tubo Ferro Fundido Pn-10 75Mm Ponta E Fl</v>
          </cell>
          <cell r="D5689" t="str">
            <v>M</v>
          </cell>
          <cell r="E5689">
            <v>0</v>
          </cell>
          <cell r="F5689">
            <v>0</v>
          </cell>
        </row>
        <row r="5690">
          <cell r="B5690">
            <v>1005782</v>
          </cell>
          <cell r="C5690" t="str">
            <v>Tubo Ferro Fundido Pn-10 80Mm C/Flanges</v>
          </cell>
          <cell r="D5690" t="str">
            <v>M</v>
          </cell>
          <cell r="E5690">
            <v>0</v>
          </cell>
          <cell r="F5690">
            <v>0</v>
          </cell>
        </row>
        <row r="5691">
          <cell r="B5691">
            <v>1005783</v>
          </cell>
          <cell r="C5691" t="str">
            <v>Tubo Ferro Fundido Pn-25 75Mm Ponta E Fl</v>
          </cell>
          <cell r="D5691" t="str">
            <v>M</v>
          </cell>
          <cell r="E5691">
            <v>0</v>
          </cell>
          <cell r="F5691">
            <v>0</v>
          </cell>
        </row>
        <row r="5692">
          <cell r="B5692">
            <v>1005784</v>
          </cell>
          <cell r="C5692" t="str">
            <v>Tubo Industrial 1 1/2Pol</v>
          </cell>
          <cell r="D5692" t="str">
            <v>M</v>
          </cell>
          <cell r="E5692">
            <v>0</v>
          </cell>
          <cell r="F5692">
            <v>0</v>
          </cell>
        </row>
        <row r="5693">
          <cell r="B5693">
            <v>1005785</v>
          </cell>
          <cell r="C5693" t="str">
            <v>Tubo Industrial 1 1/4Pol</v>
          </cell>
          <cell r="D5693" t="str">
            <v>M</v>
          </cell>
          <cell r="E5693">
            <v>0</v>
          </cell>
          <cell r="F5693">
            <v>0</v>
          </cell>
        </row>
        <row r="5694">
          <cell r="B5694">
            <v>1005786</v>
          </cell>
          <cell r="C5694" t="str">
            <v>Tubo Industrial 2Pol</v>
          </cell>
          <cell r="D5694" t="str">
            <v>M</v>
          </cell>
          <cell r="E5694">
            <v>0</v>
          </cell>
          <cell r="F5694">
            <v>0</v>
          </cell>
        </row>
        <row r="5695">
          <cell r="B5695">
            <v>1005787</v>
          </cell>
          <cell r="C5695" t="str">
            <v>Tubo Pvc 12 Je Pba Dn 60 / De 75Mm</v>
          </cell>
          <cell r="D5695" t="str">
            <v>M</v>
          </cell>
          <cell r="E5695">
            <v>0</v>
          </cell>
          <cell r="F5695">
            <v>0</v>
          </cell>
        </row>
        <row r="5696">
          <cell r="B5696">
            <v>1005788</v>
          </cell>
          <cell r="C5696" t="str">
            <v>Tubo Pvc 12 Jei Pba Dn 75 / De 85Mm</v>
          </cell>
          <cell r="D5696" t="str">
            <v>M</v>
          </cell>
          <cell r="E5696">
            <v>0</v>
          </cell>
          <cell r="F5696">
            <v>0</v>
          </cell>
        </row>
        <row r="5697">
          <cell r="B5697">
            <v>1005789</v>
          </cell>
          <cell r="C5697" t="str">
            <v>Tubo Pvc 15 Je Pba Dn 60 / De 75Mm</v>
          </cell>
          <cell r="D5697" t="str">
            <v>M</v>
          </cell>
          <cell r="E5697">
            <v>0</v>
          </cell>
          <cell r="F5697">
            <v>0</v>
          </cell>
        </row>
        <row r="5698">
          <cell r="B5698">
            <v>1005790</v>
          </cell>
          <cell r="C5698" t="str">
            <v>Tubo Pvc 1Mpa Jei 100Mm</v>
          </cell>
          <cell r="D5698" t="str">
            <v>M</v>
          </cell>
          <cell r="E5698">
            <v>0</v>
          </cell>
          <cell r="F5698">
            <v>0</v>
          </cell>
        </row>
        <row r="5699">
          <cell r="B5699">
            <v>1005791</v>
          </cell>
          <cell r="C5699" t="str">
            <v>Tubo Pvc 1Mpa Jei 150Mm</v>
          </cell>
          <cell r="D5699" t="str">
            <v>M</v>
          </cell>
          <cell r="E5699">
            <v>0</v>
          </cell>
          <cell r="F5699">
            <v>0</v>
          </cell>
        </row>
        <row r="5700">
          <cell r="B5700">
            <v>1005792</v>
          </cell>
          <cell r="C5700" t="str">
            <v>Tubo Pvc 1Mpa Jei 200Mm</v>
          </cell>
          <cell r="D5700" t="str">
            <v>M</v>
          </cell>
          <cell r="E5700">
            <v>0</v>
          </cell>
          <cell r="F5700">
            <v>0</v>
          </cell>
        </row>
        <row r="5701">
          <cell r="B5701">
            <v>1005793</v>
          </cell>
          <cell r="C5701" t="str">
            <v>Tubo Pvc 1Mpa Jei 250Mm</v>
          </cell>
          <cell r="D5701" t="str">
            <v>M</v>
          </cell>
          <cell r="E5701">
            <v>0</v>
          </cell>
          <cell r="F5701">
            <v>0</v>
          </cell>
        </row>
        <row r="5702">
          <cell r="B5702">
            <v>1005794</v>
          </cell>
          <cell r="C5702" t="str">
            <v>Tubo Pvc 1Mpa Jei 300Mm</v>
          </cell>
          <cell r="D5702" t="str">
            <v>M</v>
          </cell>
          <cell r="E5702">
            <v>0</v>
          </cell>
          <cell r="F5702">
            <v>0</v>
          </cell>
        </row>
        <row r="5703">
          <cell r="B5703">
            <v>1005795</v>
          </cell>
          <cell r="C5703" t="str">
            <v>Tubo Pvc 1Mpa Jei 400Mm</v>
          </cell>
          <cell r="D5703" t="str">
            <v>M</v>
          </cell>
          <cell r="E5703">
            <v>0</v>
          </cell>
          <cell r="F5703">
            <v>0</v>
          </cell>
        </row>
        <row r="5704">
          <cell r="B5704">
            <v>1005796</v>
          </cell>
          <cell r="C5704" t="str">
            <v>Tubo Pvc 1Mpa Jei 500Mm</v>
          </cell>
          <cell r="D5704" t="str">
            <v>M</v>
          </cell>
          <cell r="E5704">
            <v>0</v>
          </cell>
          <cell r="F5704">
            <v>0</v>
          </cell>
        </row>
        <row r="5705">
          <cell r="B5705">
            <v>1005797</v>
          </cell>
          <cell r="C5705" t="str">
            <v>Tubo Pvc Esgoto 100Mm 6M</v>
          </cell>
          <cell r="D5705" t="str">
            <v>M</v>
          </cell>
          <cell r="E5705">
            <v>0</v>
          </cell>
          <cell r="F5705">
            <v>0</v>
          </cell>
        </row>
        <row r="5706">
          <cell r="B5706">
            <v>1005798</v>
          </cell>
          <cell r="C5706" t="str">
            <v>Tubo Pvc Je 125Mm</v>
          </cell>
          <cell r="D5706" t="str">
            <v>M</v>
          </cell>
          <cell r="E5706">
            <v>0</v>
          </cell>
          <cell r="F5706">
            <v>0</v>
          </cell>
        </row>
        <row r="5707">
          <cell r="B5707">
            <v>1005799</v>
          </cell>
          <cell r="C5707" t="str">
            <v>Tubo Pvc Jei 100Mm</v>
          </cell>
          <cell r="D5707" t="str">
            <v>M</v>
          </cell>
          <cell r="E5707">
            <v>0</v>
          </cell>
          <cell r="F5707">
            <v>0</v>
          </cell>
        </row>
        <row r="5708">
          <cell r="B5708">
            <v>1005800</v>
          </cell>
          <cell r="C5708" t="str">
            <v>Tubo Pvc Jei 150Mm</v>
          </cell>
          <cell r="D5708" t="str">
            <v>M</v>
          </cell>
          <cell r="E5708">
            <v>0</v>
          </cell>
          <cell r="F5708">
            <v>0</v>
          </cell>
        </row>
        <row r="5709">
          <cell r="B5709">
            <v>1005801</v>
          </cell>
          <cell r="C5709" t="str">
            <v>Tubo Pvc Jei 200Mm</v>
          </cell>
          <cell r="D5709" t="str">
            <v>M</v>
          </cell>
          <cell r="E5709">
            <v>0</v>
          </cell>
          <cell r="F5709">
            <v>0</v>
          </cell>
        </row>
        <row r="5710">
          <cell r="B5710">
            <v>1005802</v>
          </cell>
          <cell r="C5710" t="str">
            <v>Tubo Pvc Jei 250Mm</v>
          </cell>
          <cell r="D5710" t="str">
            <v>M</v>
          </cell>
          <cell r="E5710">
            <v>0</v>
          </cell>
          <cell r="F5710">
            <v>0</v>
          </cell>
        </row>
        <row r="5711">
          <cell r="B5711">
            <v>1005803</v>
          </cell>
          <cell r="C5711" t="str">
            <v>Tubo Pvc Jei 300Mm</v>
          </cell>
          <cell r="D5711" t="str">
            <v>M</v>
          </cell>
          <cell r="E5711">
            <v>0</v>
          </cell>
          <cell r="F5711">
            <v>0</v>
          </cell>
        </row>
        <row r="5712">
          <cell r="B5712">
            <v>1005804</v>
          </cell>
          <cell r="C5712" t="str">
            <v>Tubo Pvc Jei 350Mm</v>
          </cell>
          <cell r="D5712" t="str">
            <v>M</v>
          </cell>
          <cell r="E5712">
            <v>0</v>
          </cell>
          <cell r="F5712">
            <v>0</v>
          </cell>
        </row>
        <row r="5713">
          <cell r="B5713">
            <v>1005805</v>
          </cell>
          <cell r="C5713" t="str">
            <v>Tubo Pvc Jei 400Mm</v>
          </cell>
          <cell r="D5713" t="str">
            <v>M</v>
          </cell>
          <cell r="E5713">
            <v>0</v>
          </cell>
          <cell r="F5713">
            <v>0</v>
          </cell>
        </row>
        <row r="5714">
          <cell r="B5714">
            <v>1005806</v>
          </cell>
          <cell r="C5714" t="str">
            <v>Tubo Pvc Ultra Je 150Mm</v>
          </cell>
          <cell r="D5714" t="str">
            <v>M</v>
          </cell>
          <cell r="E5714">
            <v>0</v>
          </cell>
          <cell r="F5714">
            <v>0</v>
          </cell>
        </row>
        <row r="5715">
          <cell r="B5715">
            <v>1005807</v>
          </cell>
          <cell r="C5715" t="str">
            <v>Ventosa Simples Com Flange Pn25 Dn 50</v>
          </cell>
          <cell r="D5715" t="str">
            <v>UN</v>
          </cell>
          <cell r="E5715">
            <v>0</v>
          </cell>
          <cell r="F5715">
            <v>0</v>
          </cell>
        </row>
        <row r="5716">
          <cell r="B5716">
            <v>1005808</v>
          </cell>
          <cell r="C5716" t="str">
            <v>Ventosa Trípl.Função Fofo Pn16 Dn 150</v>
          </cell>
          <cell r="D5716" t="str">
            <v>UN</v>
          </cell>
          <cell r="E5716">
            <v>0</v>
          </cell>
          <cell r="F5716">
            <v>0</v>
          </cell>
        </row>
        <row r="5717">
          <cell r="B5717">
            <v>1005836</v>
          </cell>
          <cell r="C5717" t="str">
            <v>Anel De Concreto 0,5X5X2,50Mm</v>
          </cell>
          <cell r="D5717" t="str">
            <v>UN</v>
          </cell>
          <cell r="E5717">
            <v>0</v>
          </cell>
          <cell r="F5717">
            <v>0</v>
          </cell>
        </row>
        <row r="5718">
          <cell r="B5718">
            <v>1005837</v>
          </cell>
          <cell r="C5718" t="str">
            <v>Bloco Concr. Canaleta Estr 19X19X39 5Mpa</v>
          </cell>
          <cell r="D5718" t="str">
            <v>UN</v>
          </cell>
          <cell r="E5718">
            <v>0</v>
          </cell>
          <cell r="F5718">
            <v>0</v>
          </cell>
        </row>
        <row r="5719">
          <cell r="B5719">
            <v>1005838</v>
          </cell>
          <cell r="C5719" t="str">
            <v>Bloco Concr.Compensador Vedacao 09X19X04</v>
          </cell>
          <cell r="D5719" t="str">
            <v>UN</v>
          </cell>
          <cell r="E5719">
            <v>0</v>
          </cell>
          <cell r="F5719">
            <v>0</v>
          </cell>
        </row>
        <row r="5720">
          <cell r="B5720">
            <v>1005839</v>
          </cell>
          <cell r="C5720" t="str">
            <v>Bloco Concr.Compensador Vedacao 19X19X04</v>
          </cell>
          <cell r="D5720" t="str">
            <v>UN</v>
          </cell>
          <cell r="E5720">
            <v>0</v>
          </cell>
          <cell r="F5720">
            <v>0</v>
          </cell>
        </row>
        <row r="5721">
          <cell r="B5721">
            <v>1005840</v>
          </cell>
          <cell r="C5721" t="str">
            <v>Bloco Concr.Estr.Canaleta 19X19X39-10Mpa</v>
          </cell>
          <cell r="D5721" t="str">
            <v>UN</v>
          </cell>
          <cell r="E5721">
            <v>0</v>
          </cell>
          <cell r="F5721">
            <v>0</v>
          </cell>
        </row>
        <row r="5722">
          <cell r="B5722">
            <v>1005841</v>
          </cell>
          <cell r="C5722" t="str">
            <v>Bloco Concr. Canaleta Estr 19X19X39-6Mpa</v>
          </cell>
          <cell r="D5722" t="str">
            <v>UN</v>
          </cell>
          <cell r="E5722">
            <v>0</v>
          </cell>
          <cell r="F5722">
            <v>0</v>
          </cell>
        </row>
        <row r="5723">
          <cell r="B5723">
            <v>1005842</v>
          </cell>
          <cell r="C5723" t="str">
            <v>Bloco Concr. Canaleta Estr 19X19X39-8Mpa</v>
          </cell>
          <cell r="D5723" t="str">
            <v>UN</v>
          </cell>
          <cell r="E5723">
            <v>0</v>
          </cell>
          <cell r="F5723">
            <v>0</v>
          </cell>
        </row>
        <row r="5724">
          <cell r="B5724">
            <v>1005843</v>
          </cell>
          <cell r="C5724" t="str">
            <v>Bloco Concr.Estrutural 14X19X04-10Mpa</v>
          </cell>
          <cell r="D5724" t="str">
            <v>UN</v>
          </cell>
          <cell r="E5724">
            <v>0</v>
          </cell>
          <cell r="F5724">
            <v>0</v>
          </cell>
        </row>
        <row r="5725">
          <cell r="B5725">
            <v>1005844</v>
          </cell>
          <cell r="C5725" t="str">
            <v>Bloco Concr.Compensador 14X19X04 5Mpa</v>
          </cell>
          <cell r="D5725" t="str">
            <v>UN</v>
          </cell>
          <cell r="E5725">
            <v>0</v>
          </cell>
          <cell r="F5725">
            <v>0</v>
          </cell>
        </row>
        <row r="5726">
          <cell r="B5726">
            <v>1005845</v>
          </cell>
          <cell r="C5726" t="str">
            <v>Bloco Concr.Compensador  14X19X04 6Mpa</v>
          </cell>
          <cell r="D5726" t="str">
            <v>UN</v>
          </cell>
          <cell r="E5726">
            <v>0</v>
          </cell>
          <cell r="F5726">
            <v>0</v>
          </cell>
        </row>
        <row r="5727">
          <cell r="B5727">
            <v>1005846</v>
          </cell>
          <cell r="C5727" t="str">
            <v>Bloco Concr.Compensador 14X19X04 8Mpa</v>
          </cell>
          <cell r="D5727" t="str">
            <v>UN</v>
          </cell>
          <cell r="E5727">
            <v>0</v>
          </cell>
          <cell r="F5727">
            <v>0</v>
          </cell>
        </row>
        <row r="5728">
          <cell r="B5728">
            <v>1005847</v>
          </cell>
          <cell r="C5728" t="str">
            <v>Bloco Concr.Compensador 14X19X09 10Mpa</v>
          </cell>
          <cell r="D5728" t="str">
            <v>UN</v>
          </cell>
          <cell r="E5728">
            <v>0</v>
          </cell>
          <cell r="F5728">
            <v>0</v>
          </cell>
        </row>
        <row r="5729">
          <cell r="B5729">
            <v>1005848</v>
          </cell>
          <cell r="C5729" t="str">
            <v>Bloco Concr.Compensador 14X19X09 5Mpa</v>
          </cell>
          <cell r="D5729" t="str">
            <v>UN</v>
          </cell>
          <cell r="E5729">
            <v>0</v>
          </cell>
          <cell r="F5729">
            <v>0</v>
          </cell>
        </row>
        <row r="5730">
          <cell r="B5730">
            <v>1005849</v>
          </cell>
          <cell r="C5730" t="str">
            <v>Bloco Concr.Compensador 14X19X09 6Mpa</v>
          </cell>
          <cell r="D5730" t="str">
            <v>UN</v>
          </cell>
          <cell r="E5730">
            <v>0</v>
          </cell>
          <cell r="F5730">
            <v>0</v>
          </cell>
        </row>
        <row r="5731">
          <cell r="B5731">
            <v>1005850</v>
          </cell>
          <cell r="C5731" t="str">
            <v>Bloco Concr.Compensador 14X19X09 8Mpa</v>
          </cell>
          <cell r="D5731" t="str">
            <v>UN</v>
          </cell>
          <cell r="E5731">
            <v>0</v>
          </cell>
          <cell r="F5731">
            <v>0</v>
          </cell>
        </row>
        <row r="5732">
          <cell r="B5732">
            <v>1005851</v>
          </cell>
          <cell r="C5732" t="str">
            <v>Bloco Concr.Compensador 19X19X04 10Mpa</v>
          </cell>
          <cell r="D5732" t="str">
            <v>UN</v>
          </cell>
          <cell r="E5732">
            <v>0</v>
          </cell>
          <cell r="F5732">
            <v>0</v>
          </cell>
        </row>
        <row r="5733">
          <cell r="B5733">
            <v>1005852</v>
          </cell>
          <cell r="C5733" t="str">
            <v>Bloco Concr.Compensador 19X19X04 5Mpa</v>
          </cell>
          <cell r="D5733" t="str">
            <v>UN</v>
          </cell>
          <cell r="E5733">
            <v>0</v>
          </cell>
          <cell r="F5733">
            <v>0</v>
          </cell>
        </row>
        <row r="5734">
          <cell r="B5734">
            <v>1005853</v>
          </cell>
          <cell r="C5734" t="str">
            <v>Bloco Concr.Compensador 19X19X04-6Mpa</v>
          </cell>
          <cell r="D5734" t="str">
            <v>UN</v>
          </cell>
          <cell r="E5734">
            <v>0</v>
          </cell>
          <cell r="F5734">
            <v>0</v>
          </cell>
        </row>
        <row r="5735">
          <cell r="B5735">
            <v>1005854</v>
          </cell>
          <cell r="C5735" t="str">
            <v>Bloco Concr.Compensador 19X19X04-8Mpa</v>
          </cell>
          <cell r="D5735" t="str">
            <v>UN</v>
          </cell>
          <cell r="E5735">
            <v>0</v>
          </cell>
          <cell r="F5735">
            <v>0</v>
          </cell>
        </row>
        <row r="5736">
          <cell r="B5736">
            <v>1005855</v>
          </cell>
          <cell r="C5736" t="str">
            <v>Bloco Concr.Compensador 19X19X09-10Mpa</v>
          </cell>
          <cell r="D5736" t="str">
            <v>UN</v>
          </cell>
          <cell r="E5736">
            <v>0</v>
          </cell>
          <cell r="F5736">
            <v>0</v>
          </cell>
        </row>
        <row r="5737">
          <cell r="B5737">
            <v>1005856</v>
          </cell>
          <cell r="C5737" t="str">
            <v>Bloco Concr.Compensador 19X19X09-4,5Mpa</v>
          </cell>
          <cell r="D5737" t="str">
            <v>UN</v>
          </cell>
          <cell r="E5737">
            <v>0</v>
          </cell>
          <cell r="F5737">
            <v>0</v>
          </cell>
        </row>
        <row r="5738">
          <cell r="B5738">
            <v>1005857</v>
          </cell>
          <cell r="C5738" t="str">
            <v>Bloco Concr.Estrutural 19X19X09-6Mpa</v>
          </cell>
          <cell r="D5738" t="str">
            <v>UN</v>
          </cell>
          <cell r="E5738">
            <v>0</v>
          </cell>
          <cell r="F5738">
            <v>0</v>
          </cell>
        </row>
        <row r="5739">
          <cell r="B5739">
            <v>1005858</v>
          </cell>
          <cell r="C5739" t="str">
            <v>Bloco Concr.Estrutural 19X19X09-8Mpa</v>
          </cell>
          <cell r="D5739" t="str">
            <v>UN</v>
          </cell>
          <cell r="E5739">
            <v>0</v>
          </cell>
          <cell r="F5739">
            <v>0</v>
          </cell>
        </row>
        <row r="5740">
          <cell r="B5740">
            <v>1005859</v>
          </cell>
          <cell r="C5740" t="str">
            <v>Bloco Concr.Estrutural 19X19X19-10Mpa</v>
          </cell>
          <cell r="D5740" t="str">
            <v>UN</v>
          </cell>
          <cell r="E5740">
            <v>0</v>
          </cell>
          <cell r="F5740">
            <v>0</v>
          </cell>
        </row>
        <row r="5741">
          <cell r="B5741">
            <v>1005860</v>
          </cell>
          <cell r="C5741" t="str">
            <v>Bloco Concr.Estrutural 19X19X19-4,5Mpa</v>
          </cell>
          <cell r="D5741" t="str">
            <v>UN</v>
          </cell>
          <cell r="E5741">
            <v>0</v>
          </cell>
          <cell r="F5741">
            <v>0</v>
          </cell>
        </row>
        <row r="5742">
          <cell r="B5742">
            <v>1005861</v>
          </cell>
          <cell r="C5742" t="str">
            <v>Bloco Concr.Estrutural 19X19X19-6Mpa</v>
          </cell>
          <cell r="D5742" t="str">
            <v>UN</v>
          </cell>
          <cell r="E5742">
            <v>0</v>
          </cell>
          <cell r="F5742">
            <v>0</v>
          </cell>
        </row>
        <row r="5743">
          <cell r="B5743">
            <v>1005862</v>
          </cell>
          <cell r="C5743" t="str">
            <v>Bloco Concr.Estrutural 19X19X19-8Mpa</v>
          </cell>
          <cell r="D5743" t="str">
            <v>UN</v>
          </cell>
          <cell r="E5743">
            <v>0</v>
          </cell>
          <cell r="F5743">
            <v>0</v>
          </cell>
        </row>
        <row r="5744">
          <cell r="B5744">
            <v>1005863</v>
          </cell>
          <cell r="C5744" t="str">
            <v>Bloco Concr.Estrutural 19X19X39-10Mpa</v>
          </cell>
          <cell r="D5744" t="str">
            <v>UN</v>
          </cell>
          <cell r="E5744">
            <v>0</v>
          </cell>
          <cell r="F5744">
            <v>0</v>
          </cell>
        </row>
        <row r="5745">
          <cell r="B5745">
            <v>1005864</v>
          </cell>
          <cell r="C5745" t="str">
            <v>Bloco Concr.Estrutural 19X19X39-4,5Mpa</v>
          </cell>
          <cell r="D5745" t="str">
            <v>UN</v>
          </cell>
          <cell r="E5745">
            <v>0</v>
          </cell>
          <cell r="F5745">
            <v>0</v>
          </cell>
        </row>
        <row r="5746">
          <cell r="B5746">
            <v>1005865</v>
          </cell>
          <cell r="C5746" t="str">
            <v>Bloco Concr.Estrutural 19X19X39-6Mpa</v>
          </cell>
          <cell r="D5746" t="str">
            <v>UN</v>
          </cell>
          <cell r="E5746">
            <v>0</v>
          </cell>
          <cell r="F5746">
            <v>0</v>
          </cell>
        </row>
        <row r="5747">
          <cell r="B5747">
            <v>1005866</v>
          </cell>
          <cell r="C5747" t="str">
            <v>Bloco Concr.Estrutural 19X19X39-8Mpa</v>
          </cell>
          <cell r="D5747" t="str">
            <v>UN</v>
          </cell>
          <cell r="E5747">
            <v>0</v>
          </cell>
          <cell r="F5747">
            <v>0</v>
          </cell>
        </row>
        <row r="5748">
          <cell r="B5748">
            <v>1005867</v>
          </cell>
          <cell r="C5748" t="str">
            <v>Bloco Concr.Estrutural 9X19X04-4,5Mpa</v>
          </cell>
          <cell r="D5748" t="str">
            <v>UN</v>
          </cell>
          <cell r="E5748">
            <v>0</v>
          </cell>
          <cell r="F5748">
            <v>0</v>
          </cell>
        </row>
        <row r="5749">
          <cell r="B5749">
            <v>1005868</v>
          </cell>
          <cell r="C5749" t="str">
            <v>Bloco Concreto Vedacao 14X19X34</v>
          </cell>
          <cell r="D5749" t="str">
            <v>UN</v>
          </cell>
          <cell r="E5749">
            <v>0</v>
          </cell>
          <cell r="F5749">
            <v>0</v>
          </cell>
        </row>
        <row r="5750">
          <cell r="B5750">
            <v>1005869</v>
          </cell>
          <cell r="C5750" t="str">
            <v>Caixa Pre-Mold.Conc.C/Tampa 40X40X40Cm</v>
          </cell>
          <cell r="D5750" t="str">
            <v>UN</v>
          </cell>
          <cell r="E5750">
            <v>0</v>
          </cell>
          <cell r="F5750">
            <v>0</v>
          </cell>
        </row>
        <row r="5751">
          <cell r="B5751">
            <v>1005870</v>
          </cell>
          <cell r="C5751" t="str">
            <v>Cantoneira Aluminio Tipo L 3/4"</v>
          </cell>
          <cell r="D5751" t="str">
            <v>UN</v>
          </cell>
          <cell r="E5751">
            <v>0</v>
          </cell>
          <cell r="F5751">
            <v>0</v>
          </cell>
        </row>
        <row r="5752">
          <cell r="B5752">
            <v>1005871</v>
          </cell>
          <cell r="C5752" t="str">
            <v>Cimento Cp Iv-Rs Saco C/50Kg</v>
          </cell>
          <cell r="D5752" t="str">
            <v>BAG</v>
          </cell>
          <cell r="E5752">
            <v>0</v>
          </cell>
          <cell r="F5752">
            <v>0</v>
          </cell>
        </row>
        <row r="5753">
          <cell r="B5753">
            <v>1005872</v>
          </cell>
          <cell r="C5753" t="str">
            <v>Adesivo Ca 3400 24806-Hilti</v>
          </cell>
          <cell r="D5753" t="str">
            <v>UN</v>
          </cell>
          <cell r="E5753">
            <v>0</v>
          </cell>
          <cell r="F5753">
            <v>0</v>
          </cell>
        </row>
        <row r="5754">
          <cell r="B5754">
            <v>1005874</v>
          </cell>
          <cell r="C5754" t="str">
            <v>Ducha Hig.Br C/Reg.Delic.19484-C37-Deca</v>
          </cell>
          <cell r="D5754" t="str">
            <v>UN</v>
          </cell>
          <cell r="E5754">
            <v>0</v>
          </cell>
          <cell r="F5754">
            <v>0</v>
          </cell>
        </row>
        <row r="5755">
          <cell r="B5755">
            <v>1005875</v>
          </cell>
          <cell r="C5755" t="str">
            <v>Lampada Fluorescente 32W-110V</v>
          </cell>
          <cell r="D5755" t="str">
            <v>UN</v>
          </cell>
          <cell r="E5755">
            <v>0</v>
          </cell>
          <cell r="F5755">
            <v>0</v>
          </cell>
        </row>
        <row r="5756">
          <cell r="B5756">
            <v>1005876</v>
          </cell>
          <cell r="C5756" t="str">
            <v>Lampada Fluorescente 32W-220V</v>
          </cell>
          <cell r="D5756" t="str">
            <v>UN</v>
          </cell>
          <cell r="E5756">
            <v>0</v>
          </cell>
          <cell r="F5756">
            <v>0</v>
          </cell>
        </row>
        <row r="5757">
          <cell r="B5757">
            <v>1005877</v>
          </cell>
          <cell r="C5757" t="str">
            <v>Lampada Halogena 500W-220V</v>
          </cell>
          <cell r="D5757" t="str">
            <v>UN</v>
          </cell>
          <cell r="E5757">
            <v>0</v>
          </cell>
          <cell r="F5757">
            <v>0</v>
          </cell>
        </row>
        <row r="5758">
          <cell r="B5758">
            <v>1005878</v>
          </cell>
          <cell r="C5758" t="str">
            <v>Lampada Incadescente 100W-127V</v>
          </cell>
          <cell r="D5758" t="str">
            <v>UN</v>
          </cell>
          <cell r="E5758">
            <v>0</v>
          </cell>
          <cell r="F5758">
            <v>0</v>
          </cell>
        </row>
        <row r="5759">
          <cell r="B5759">
            <v>1005879</v>
          </cell>
          <cell r="C5759" t="str">
            <v>Lampada Incadescente 100W-220V</v>
          </cell>
          <cell r="D5759" t="str">
            <v>UN</v>
          </cell>
          <cell r="E5759">
            <v>0</v>
          </cell>
          <cell r="F5759">
            <v>0</v>
          </cell>
        </row>
        <row r="5760">
          <cell r="B5760">
            <v>1005880</v>
          </cell>
          <cell r="C5760" t="str">
            <v>Lampada Incandescente 150W-220V</v>
          </cell>
          <cell r="D5760" t="str">
            <v>UN</v>
          </cell>
          <cell r="E5760">
            <v>0</v>
          </cell>
          <cell r="F5760">
            <v>0</v>
          </cell>
        </row>
        <row r="5761">
          <cell r="B5761">
            <v>1005881</v>
          </cell>
          <cell r="C5761" t="str">
            <v>Luminaria P/Lamp.Fluoresc.2X32-110W/220V</v>
          </cell>
          <cell r="D5761" t="str">
            <v>UN</v>
          </cell>
          <cell r="E5761">
            <v>0</v>
          </cell>
          <cell r="F5761">
            <v>0</v>
          </cell>
        </row>
        <row r="5762">
          <cell r="B5762">
            <v>1005882</v>
          </cell>
          <cell r="C5762" t="str">
            <v>Masseira 35 Litros</v>
          </cell>
          <cell r="D5762" t="str">
            <v>UN</v>
          </cell>
          <cell r="E5762">
            <v>0</v>
          </cell>
          <cell r="F5762">
            <v>0</v>
          </cell>
        </row>
        <row r="5763">
          <cell r="B5763">
            <v>1005883</v>
          </cell>
          <cell r="C5763" t="str">
            <v>Perfil De Aco Para Dry Wall 70X50X2,40</v>
          </cell>
          <cell r="D5763" t="str">
            <v>UN</v>
          </cell>
          <cell r="E5763">
            <v>0</v>
          </cell>
          <cell r="F5763">
            <v>0</v>
          </cell>
        </row>
        <row r="5764">
          <cell r="B5764">
            <v>1005884</v>
          </cell>
          <cell r="C5764" t="str">
            <v>Perfil De Aco Para Dry Wall 70X50X3,00</v>
          </cell>
          <cell r="D5764" t="str">
            <v>UN</v>
          </cell>
          <cell r="E5764">
            <v>0</v>
          </cell>
          <cell r="F5764">
            <v>0</v>
          </cell>
        </row>
        <row r="5765">
          <cell r="B5765">
            <v>1005886</v>
          </cell>
          <cell r="C5765" t="str">
            <v>Refletor Lampada 400W Base E-40</v>
          </cell>
          <cell r="D5765" t="str">
            <v>UN</v>
          </cell>
          <cell r="E5765">
            <v>0</v>
          </cell>
          <cell r="F5765">
            <v>0</v>
          </cell>
        </row>
        <row r="5766">
          <cell r="B5766">
            <v>1005887</v>
          </cell>
          <cell r="C5766" t="str">
            <v>Revest.40X40Cm White Plain Matte-Cecrisa</v>
          </cell>
          <cell r="D5766" t="str">
            <v>UN</v>
          </cell>
          <cell r="E5766">
            <v>0</v>
          </cell>
          <cell r="F5766">
            <v>0</v>
          </cell>
        </row>
        <row r="5767">
          <cell r="B5767">
            <v>1005888</v>
          </cell>
          <cell r="C5767" t="str">
            <v>Rolo De Textura Tramado De Nylon 23 Cm</v>
          </cell>
          <cell r="D5767" t="str">
            <v>UN</v>
          </cell>
          <cell r="E5767">
            <v>0</v>
          </cell>
          <cell r="F5767">
            <v>0</v>
          </cell>
        </row>
        <row r="5768">
          <cell r="B5768">
            <v>1005889</v>
          </cell>
          <cell r="C5768" t="str">
            <v>Tela Eletrosoldada 15X15Mm C/ 1,5Mts</v>
          </cell>
          <cell r="D5768" t="str">
            <v>M2</v>
          </cell>
          <cell r="E5768">
            <v>0</v>
          </cell>
          <cell r="F5768">
            <v>0</v>
          </cell>
        </row>
        <row r="5769">
          <cell r="B5769">
            <v>1005890</v>
          </cell>
          <cell r="C5769" t="str">
            <v>Tela Eletrosoldada Zincada Fogo 25X25Mm</v>
          </cell>
          <cell r="D5769" t="str">
            <v>M2</v>
          </cell>
          <cell r="E5769">
            <v>0</v>
          </cell>
          <cell r="F5769">
            <v>0</v>
          </cell>
        </row>
        <row r="5770">
          <cell r="B5770">
            <v>1005891</v>
          </cell>
          <cell r="C5770" t="str">
            <v>Tela Galv.Viveiro Malha 1/2Pol Alt 1M</v>
          </cell>
          <cell r="D5770" t="str">
            <v>M2</v>
          </cell>
          <cell r="E5770">
            <v>0</v>
          </cell>
          <cell r="F5770">
            <v>0</v>
          </cell>
        </row>
        <row r="5771">
          <cell r="B5771">
            <v>1005892</v>
          </cell>
          <cell r="C5771" t="str">
            <v>Tela Galvanizada Fio 1,50X15X15Mm</v>
          </cell>
          <cell r="D5771" t="str">
            <v>M2</v>
          </cell>
          <cell r="E5771">
            <v>0</v>
          </cell>
          <cell r="F5771">
            <v>0</v>
          </cell>
        </row>
        <row r="5772">
          <cell r="B5772">
            <v>1005893</v>
          </cell>
          <cell r="C5772" t="str">
            <v>Tinta Latex Creme Acrilico Fosco 16L</v>
          </cell>
          <cell r="D5772" t="str">
            <v>UN</v>
          </cell>
          <cell r="E5772">
            <v>0</v>
          </cell>
          <cell r="F5772">
            <v>0</v>
          </cell>
        </row>
        <row r="5773">
          <cell r="B5773">
            <v>1005894</v>
          </cell>
          <cell r="C5773" t="str">
            <v>Tinta Oleo Galao Am-3,6L</v>
          </cell>
          <cell r="D5773" t="str">
            <v>UN</v>
          </cell>
          <cell r="E5773">
            <v>0</v>
          </cell>
          <cell r="F5773">
            <v>0</v>
          </cell>
        </row>
        <row r="5774">
          <cell r="B5774">
            <v>1005895</v>
          </cell>
          <cell r="C5774" t="str">
            <v>Tinta Oleo Galao Az-3,6L</v>
          </cell>
          <cell r="D5774" t="str">
            <v>UN</v>
          </cell>
          <cell r="E5774">
            <v>0</v>
          </cell>
          <cell r="F5774">
            <v>0</v>
          </cell>
        </row>
        <row r="5775">
          <cell r="B5775">
            <v>1005896</v>
          </cell>
          <cell r="C5775" t="str">
            <v>Tinta Oleo Galao Vd-3,6L</v>
          </cell>
          <cell r="D5775" t="str">
            <v>UN</v>
          </cell>
          <cell r="E5775">
            <v>0</v>
          </cell>
          <cell r="F5775">
            <v>0</v>
          </cell>
        </row>
        <row r="5776">
          <cell r="B5776">
            <v>1005897</v>
          </cell>
          <cell r="C5776" t="str">
            <v>Tinta Oleo Galao Vm-3,6L</v>
          </cell>
          <cell r="D5776" t="str">
            <v>UN</v>
          </cell>
          <cell r="E5776">
            <v>0</v>
          </cell>
          <cell r="F5776">
            <v>0</v>
          </cell>
        </row>
        <row r="5777">
          <cell r="B5777">
            <v>1005898</v>
          </cell>
          <cell r="C5777" t="str">
            <v>Torneira Automatica Chrome 1716606-Docol</v>
          </cell>
          <cell r="D5777" t="str">
            <v>UN</v>
          </cell>
          <cell r="E5777">
            <v>0</v>
          </cell>
          <cell r="F5777">
            <v>0</v>
          </cell>
        </row>
        <row r="5778">
          <cell r="B5778">
            <v>1005899</v>
          </cell>
          <cell r="C5778" t="str">
            <v>Valvula Cromada 31/8X11/2 M711-Deca</v>
          </cell>
          <cell r="D5778" t="str">
            <v>UN</v>
          </cell>
          <cell r="E5778">
            <v>0</v>
          </cell>
          <cell r="F5778">
            <v>0</v>
          </cell>
        </row>
        <row r="5779">
          <cell r="B5779">
            <v>1005903</v>
          </cell>
          <cell r="C5779" t="str">
            <v>Argamassa Assentamento 50Kg Votoran</v>
          </cell>
          <cell r="D5779" t="str">
            <v>UN</v>
          </cell>
          <cell r="E5779">
            <v>0.38159999999999999</v>
          </cell>
          <cell r="F5779">
            <v>0</v>
          </cell>
        </row>
        <row r="5780">
          <cell r="B5780">
            <v>3000687</v>
          </cell>
          <cell r="C5780" t="str">
            <v>Locacao De Rolo Compactad.Pé-De-Carneiro</v>
          </cell>
          <cell r="D5780" t="str">
            <v>STD</v>
          </cell>
          <cell r="E5780">
            <v>107.53</v>
          </cell>
          <cell r="F5780">
            <v>2269.35</v>
          </cell>
        </row>
        <row r="5781">
          <cell r="B5781">
            <v>1005905</v>
          </cell>
          <cell r="C5781" t="str">
            <v>Areia Ensacada 20Kgs</v>
          </cell>
          <cell r="D5781" t="str">
            <v>BAG</v>
          </cell>
          <cell r="E5781">
            <v>0</v>
          </cell>
          <cell r="F5781">
            <v>0</v>
          </cell>
        </row>
        <row r="5782">
          <cell r="B5782">
            <v>1005906</v>
          </cell>
          <cell r="C5782" t="str">
            <v>Perfil Metálico Hp 310X79Mm 12M</v>
          </cell>
          <cell r="D5782" t="str">
            <v>KG</v>
          </cell>
          <cell r="E5782">
            <v>0</v>
          </cell>
          <cell r="F5782">
            <v>0</v>
          </cell>
        </row>
        <row r="5783">
          <cell r="B5783">
            <v>1005907</v>
          </cell>
          <cell r="C5783" t="str">
            <v>Perfil Metálico W 250X32,7Mm 12M</v>
          </cell>
          <cell r="D5783" t="str">
            <v>KG</v>
          </cell>
          <cell r="E5783">
            <v>0</v>
          </cell>
          <cell r="F5783">
            <v>0</v>
          </cell>
        </row>
        <row r="5784">
          <cell r="B5784">
            <v>1005908</v>
          </cell>
          <cell r="C5784" t="str">
            <v>Carrinho De Mão-Braço Bip.Caçamba Metal</v>
          </cell>
          <cell r="D5784" t="str">
            <v>UN</v>
          </cell>
          <cell r="E5784">
            <v>0</v>
          </cell>
          <cell r="F5784">
            <v>0</v>
          </cell>
        </row>
        <row r="5785">
          <cell r="B5785">
            <v>1005909</v>
          </cell>
          <cell r="C5785" t="str">
            <v>Espaçador Etp 20/25 25,5Mm</v>
          </cell>
          <cell r="D5785" t="str">
            <v>BAG</v>
          </cell>
          <cell r="E5785">
            <v>0</v>
          </cell>
          <cell r="F5785">
            <v>0</v>
          </cell>
        </row>
        <row r="5786">
          <cell r="B5786">
            <v>1005910</v>
          </cell>
          <cell r="C5786" t="str">
            <v>Espaçador Circular S15</v>
          </cell>
          <cell r="D5786" t="str">
            <v>BAG</v>
          </cell>
          <cell r="E5786">
            <v>0</v>
          </cell>
          <cell r="F5786">
            <v>0</v>
          </cell>
        </row>
        <row r="5787">
          <cell r="B5787">
            <v>1005911</v>
          </cell>
          <cell r="C5787" t="str">
            <v>Espaçador Circular S20</v>
          </cell>
          <cell r="D5787" t="str">
            <v>BAG</v>
          </cell>
          <cell r="E5787">
            <v>0</v>
          </cell>
          <cell r="F5787">
            <v>0</v>
          </cell>
        </row>
        <row r="5788">
          <cell r="B5788">
            <v>1005912</v>
          </cell>
          <cell r="C5788" t="str">
            <v>Espaçador Circular S25</v>
          </cell>
          <cell r="D5788" t="str">
            <v>BAG</v>
          </cell>
          <cell r="E5788">
            <v>0</v>
          </cell>
          <cell r="F5788">
            <v>0</v>
          </cell>
        </row>
        <row r="5789">
          <cell r="B5789">
            <v>1005913</v>
          </cell>
          <cell r="C5789" t="str">
            <v>Espaçador Circular S30</v>
          </cell>
          <cell r="D5789" t="str">
            <v>BAG</v>
          </cell>
          <cell r="E5789">
            <v>0</v>
          </cell>
          <cell r="F5789">
            <v>0</v>
          </cell>
        </row>
        <row r="5790">
          <cell r="B5790">
            <v>1005914</v>
          </cell>
          <cell r="C5790" t="str">
            <v>Espaçador Circular S40</v>
          </cell>
          <cell r="D5790" t="str">
            <v>BAG</v>
          </cell>
          <cell r="E5790">
            <v>0</v>
          </cell>
          <cell r="F5790">
            <v>0</v>
          </cell>
        </row>
        <row r="5791">
          <cell r="B5791">
            <v>1005915</v>
          </cell>
          <cell r="C5791" t="str">
            <v>Espaçador Circular S50</v>
          </cell>
          <cell r="D5791" t="str">
            <v>BAG</v>
          </cell>
          <cell r="E5791">
            <v>0</v>
          </cell>
          <cell r="F5791">
            <v>0</v>
          </cell>
        </row>
        <row r="5792">
          <cell r="B5792">
            <v>1005916</v>
          </cell>
          <cell r="C5792" t="str">
            <v>Lixa P/Massa Número 80 20X20Cm</v>
          </cell>
          <cell r="D5792" t="str">
            <v>UN</v>
          </cell>
          <cell r="E5792">
            <v>0</v>
          </cell>
          <cell r="F5792">
            <v>0</v>
          </cell>
        </row>
        <row r="5793">
          <cell r="B5793">
            <v>1005917</v>
          </cell>
          <cell r="C5793" t="str">
            <v>Lixa P/Massa Número 100 20X20Cm</v>
          </cell>
          <cell r="D5793" t="str">
            <v>UN</v>
          </cell>
          <cell r="E5793">
            <v>0</v>
          </cell>
          <cell r="F5793">
            <v>0</v>
          </cell>
        </row>
        <row r="5794">
          <cell r="B5794">
            <v>1005918</v>
          </cell>
          <cell r="C5794" t="str">
            <v>Lixa P/Ferro Número 120 20X20Cm</v>
          </cell>
          <cell r="D5794" t="str">
            <v>UN</v>
          </cell>
          <cell r="E5794">
            <v>0</v>
          </cell>
          <cell r="F5794">
            <v>0</v>
          </cell>
        </row>
        <row r="5795">
          <cell r="B5795">
            <v>1005919</v>
          </cell>
          <cell r="C5795" t="str">
            <v>Lixa P/Ferro Número 150 20X20Cm</v>
          </cell>
          <cell r="D5795" t="str">
            <v>UN</v>
          </cell>
          <cell r="E5795">
            <v>0</v>
          </cell>
          <cell r="F5795">
            <v>0</v>
          </cell>
        </row>
        <row r="5796">
          <cell r="B5796">
            <v>1005920</v>
          </cell>
          <cell r="C5796" t="str">
            <v>Lixa P/Ferro Número 180 20X20Cm</v>
          </cell>
          <cell r="D5796" t="str">
            <v>UN</v>
          </cell>
          <cell r="E5796">
            <v>0</v>
          </cell>
          <cell r="F5796">
            <v>0</v>
          </cell>
        </row>
        <row r="5797">
          <cell r="B5797">
            <v>1005921</v>
          </cell>
          <cell r="C5797" t="str">
            <v>Mangueira Extrudada 3/4"</v>
          </cell>
          <cell r="D5797" t="str">
            <v>M</v>
          </cell>
          <cell r="E5797">
            <v>0</v>
          </cell>
          <cell r="F5797">
            <v>0</v>
          </cell>
        </row>
        <row r="5798">
          <cell r="B5798">
            <v>1005922</v>
          </cell>
          <cell r="C5798" t="str">
            <v>Martelo Unha 20Mm</v>
          </cell>
          <cell r="D5798" t="str">
            <v>UN</v>
          </cell>
          <cell r="E5798">
            <v>0</v>
          </cell>
          <cell r="F5798">
            <v>0</v>
          </cell>
        </row>
        <row r="5799">
          <cell r="B5799">
            <v>1005923</v>
          </cell>
          <cell r="C5799" t="str">
            <v>Martelo Unha 21Mm</v>
          </cell>
          <cell r="D5799" t="str">
            <v>UN</v>
          </cell>
          <cell r="E5799">
            <v>0</v>
          </cell>
          <cell r="F5799">
            <v>0</v>
          </cell>
        </row>
        <row r="5800">
          <cell r="B5800">
            <v>1005924</v>
          </cell>
          <cell r="C5800" t="str">
            <v>Martelo Unha 23Mm</v>
          </cell>
          <cell r="D5800" t="str">
            <v>UN</v>
          </cell>
          <cell r="E5800">
            <v>0</v>
          </cell>
          <cell r="F5800">
            <v>0</v>
          </cell>
        </row>
        <row r="5801">
          <cell r="B5801">
            <v>1005925</v>
          </cell>
          <cell r="C5801" t="str">
            <v>Martelo Unha 25 Mm</v>
          </cell>
          <cell r="D5801" t="str">
            <v>UN</v>
          </cell>
          <cell r="E5801">
            <v>0</v>
          </cell>
          <cell r="F5801">
            <v>0</v>
          </cell>
        </row>
        <row r="5802">
          <cell r="B5802">
            <v>1005926</v>
          </cell>
          <cell r="C5802" t="str">
            <v>Plug Femea 2P 10A 127V</v>
          </cell>
          <cell r="D5802" t="str">
            <v>UN</v>
          </cell>
          <cell r="E5802">
            <v>0</v>
          </cell>
          <cell r="F5802">
            <v>0</v>
          </cell>
        </row>
        <row r="5803">
          <cell r="B5803">
            <v>1005927</v>
          </cell>
          <cell r="C5803" t="str">
            <v>Plug Femea 2P 15A 127V</v>
          </cell>
          <cell r="D5803" t="str">
            <v>UN</v>
          </cell>
          <cell r="E5803">
            <v>0</v>
          </cell>
          <cell r="F5803">
            <v>0</v>
          </cell>
        </row>
        <row r="5804">
          <cell r="B5804">
            <v>1005928</v>
          </cell>
          <cell r="C5804" t="str">
            <v>Plug Femea 2P 10A 250V</v>
          </cell>
          <cell r="D5804" t="str">
            <v>UN</v>
          </cell>
          <cell r="E5804">
            <v>0</v>
          </cell>
          <cell r="F5804">
            <v>0</v>
          </cell>
        </row>
        <row r="5805">
          <cell r="B5805">
            <v>1005929</v>
          </cell>
          <cell r="C5805" t="str">
            <v>Plug Femea 2P 15A 250V</v>
          </cell>
          <cell r="D5805" t="str">
            <v>UN</v>
          </cell>
          <cell r="E5805">
            <v>0</v>
          </cell>
          <cell r="F5805">
            <v>0</v>
          </cell>
        </row>
        <row r="5806">
          <cell r="B5806">
            <v>1005930</v>
          </cell>
          <cell r="C5806" t="str">
            <v>Plug Macho 2P 10A 127V</v>
          </cell>
          <cell r="D5806" t="str">
            <v>UN</v>
          </cell>
          <cell r="E5806">
            <v>0</v>
          </cell>
          <cell r="F5806">
            <v>0</v>
          </cell>
        </row>
        <row r="5807">
          <cell r="B5807">
            <v>1005931</v>
          </cell>
          <cell r="C5807" t="str">
            <v>Plug Macho 2P 15A 127V</v>
          </cell>
          <cell r="D5807" t="str">
            <v>UN</v>
          </cell>
          <cell r="E5807">
            <v>0</v>
          </cell>
          <cell r="F5807">
            <v>0</v>
          </cell>
        </row>
        <row r="5808">
          <cell r="B5808">
            <v>1005932</v>
          </cell>
          <cell r="C5808" t="str">
            <v>Plug Macho 2P 10A 250V</v>
          </cell>
          <cell r="D5808" t="str">
            <v>UN</v>
          </cell>
          <cell r="E5808">
            <v>0</v>
          </cell>
          <cell r="F5808">
            <v>0</v>
          </cell>
        </row>
        <row r="5809">
          <cell r="B5809">
            <v>1005933</v>
          </cell>
          <cell r="C5809" t="str">
            <v>Plug Macho 2P 15A 250V</v>
          </cell>
          <cell r="D5809" t="str">
            <v>UN</v>
          </cell>
          <cell r="E5809">
            <v>0</v>
          </cell>
          <cell r="F5809">
            <v>0</v>
          </cell>
        </row>
        <row r="5810">
          <cell r="B5810">
            <v>1005934</v>
          </cell>
          <cell r="C5810" t="str">
            <v>Soquete Receptáculo De Porcelana 127V</v>
          </cell>
          <cell r="D5810" t="str">
            <v>UN</v>
          </cell>
          <cell r="E5810">
            <v>0</v>
          </cell>
          <cell r="F5810">
            <v>0</v>
          </cell>
        </row>
        <row r="5811">
          <cell r="B5811">
            <v>1005935</v>
          </cell>
          <cell r="C5811" t="str">
            <v>Soquete Receptáculo De Plástico 127V</v>
          </cell>
          <cell r="D5811" t="str">
            <v>UN</v>
          </cell>
          <cell r="E5811">
            <v>0</v>
          </cell>
          <cell r="F5811">
            <v>0</v>
          </cell>
        </row>
        <row r="5812">
          <cell r="B5812">
            <v>1005936</v>
          </cell>
          <cell r="C5812" t="str">
            <v>Adesivo Estrutural A Base De Epóxi</v>
          </cell>
          <cell r="D5812" t="str">
            <v>UN</v>
          </cell>
          <cell r="E5812">
            <v>0</v>
          </cell>
          <cell r="F5812">
            <v>0</v>
          </cell>
        </row>
        <row r="5813">
          <cell r="B5813">
            <v>1005937</v>
          </cell>
          <cell r="C5813" t="str">
            <v>Tela Mosquiteiro P/Fachada-Perame</v>
          </cell>
          <cell r="D5813" t="str">
            <v>M2</v>
          </cell>
          <cell r="E5813">
            <v>0</v>
          </cell>
          <cell r="F5813">
            <v>0</v>
          </cell>
        </row>
        <row r="5814">
          <cell r="B5814">
            <v>1005938</v>
          </cell>
          <cell r="C5814" t="str">
            <v>Pino Bipolar P/Tomada Baquelite 10A</v>
          </cell>
          <cell r="D5814" t="str">
            <v>UN</v>
          </cell>
          <cell r="E5814">
            <v>0</v>
          </cell>
          <cell r="F5814">
            <v>0</v>
          </cell>
        </row>
        <row r="5815">
          <cell r="B5815">
            <v>1005939</v>
          </cell>
          <cell r="C5815" t="str">
            <v>Pino Bipolar P/Tomada Baquelite 15A</v>
          </cell>
          <cell r="D5815" t="str">
            <v>UN</v>
          </cell>
          <cell r="E5815">
            <v>0</v>
          </cell>
          <cell r="F5815">
            <v>0</v>
          </cell>
        </row>
        <row r="5816">
          <cell r="B5816">
            <v>1005940</v>
          </cell>
          <cell r="C5816" t="str">
            <v>Pino Bipolar P/Tomada Baquelite 20A</v>
          </cell>
          <cell r="D5816" t="str">
            <v>UN</v>
          </cell>
          <cell r="E5816">
            <v>0</v>
          </cell>
          <cell r="F5816">
            <v>0</v>
          </cell>
        </row>
        <row r="5817">
          <cell r="B5817">
            <v>1005941</v>
          </cell>
          <cell r="C5817" t="str">
            <v>Material Duplicado - Utilizar 1005939</v>
          </cell>
          <cell r="D5817" t="str">
            <v>UN</v>
          </cell>
          <cell r="E5817">
            <v>0</v>
          </cell>
          <cell r="F5817">
            <v>0</v>
          </cell>
        </row>
        <row r="5818">
          <cell r="B5818">
            <v>1005942</v>
          </cell>
          <cell r="C5818" t="str">
            <v>Soquete C/Rabicho P/Lamp.Flourescente</v>
          </cell>
          <cell r="D5818" t="str">
            <v>UN</v>
          </cell>
          <cell r="E5818">
            <v>0</v>
          </cell>
          <cell r="F5818">
            <v>0</v>
          </cell>
        </row>
        <row r="5819">
          <cell r="B5819">
            <v>1005943</v>
          </cell>
          <cell r="C5819" t="str">
            <v>Soquete C/Rabicho P/Lamp.Incandescente</v>
          </cell>
          <cell r="D5819" t="str">
            <v>UN</v>
          </cell>
          <cell r="E5819">
            <v>0</v>
          </cell>
          <cell r="F5819">
            <v>0</v>
          </cell>
        </row>
        <row r="5820">
          <cell r="B5820">
            <v>1005944</v>
          </cell>
          <cell r="C5820" t="str">
            <v>Soquete C/Rabicho P/Lamp.Dicróica</v>
          </cell>
          <cell r="D5820" t="str">
            <v>UN</v>
          </cell>
          <cell r="E5820">
            <v>0</v>
          </cell>
          <cell r="F5820">
            <v>0</v>
          </cell>
        </row>
        <row r="5821">
          <cell r="B5821">
            <v>1005945</v>
          </cell>
          <cell r="C5821" t="str">
            <v>Corda Poliamida Branca 12Mm</v>
          </cell>
          <cell r="D5821" t="str">
            <v>M</v>
          </cell>
          <cell r="E5821">
            <v>0</v>
          </cell>
          <cell r="F5821">
            <v>0</v>
          </cell>
        </row>
        <row r="5822">
          <cell r="B5822">
            <v>1005946</v>
          </cell>
          <cell r="C5822" t="str">
            <v>Telha Trapezoidal Branca Primer 3X105Mm</v>
          </cell>
          <cell r="D5822" t="str">
            <v>UN</v>
          </cell>
          <cell r="E5822">
            <v>0</v>
          </cell>
          <cell r="F5822">
            <v>0</v>
          </cell>
        </row>
        <row r="5823">
          <cell r="B5823">
            <v>1005947</v>
          </cell>
          <cell r="C5823" t="str">
            <v>Bloco Concr. Meio Estr. 9X39X19 5Mpa</v>
          </cell>
          <cell r="D5823" t="str">
            <v>M2</v>
          </cell>
          <cell r="E5823">
            <v>0</v>
          </cell>
          <cell r="F5823">
            <v>0</v>
          </cell>
        </row>
        <row r="5824">
          <cell r="B5824">
            <v>1005948</v>
          </cell>
          <cell r="C5824" t="str">
            <v>1/2 Bloco Conc Estr.Apar.19X19X19 4,5Mpa</v>
          </cell>
          <cell r="D5824" t="str">
            <v>UN</v>
          </cell>
          <cell r="E5824">
            <v>0</v>
          </cell>
          <cell r="F5824">
            <v>0</v>
          </cell>
        </row>
        <row r="5825">
          <cell r="B5825">
            <v>1005949</v>
          </cell>
          <cell r="C5825" t="str">
            <v>1/2 Bloco Conc Estr.Com.19X19X19 4,5Mpa</v>
          </cell>
          <cell r="D5825" t="str">
            <v>UN</v>
          </cell>
          <cell r="E5825">
            <v>0</v>
          </cell>
          <cell r="F5825">
            <v>0</v>
          </cell>
        </row>
        <row r="5826">
          <cell r="B5826">
            <v>1005950</v>
          </cell>
          <cell r="C5826" t="str">
            <v>1/2 Bloco Conc Ved Canal.19X19X19 12Mpa</v>
          </cell>
          <cell r="D5826" t="str">
            <v>UN</v>
          </cell>
          <cell r="E5826">
            <v>0</v>
          </cell>
          <cell r="F5826">
            <v>0</v>
          </cell>
        </row>
        <row r="5827">
          <cell r="B5827">
            <v>1005951</v>
          </cell>
          <cell r="C5827" t="str">
            <v>1/2 Bloco Conc.Estr.Apar.19X39X19 4,5Mpa</v>
          </cell>
          <cell r="D5827" t="str">
            <v>UN</v>
          </cell>
          <cell r="E5827">
            <v>0</v>
          </cell>
          <cell r="F5827">
            <v>0</v>
          </cell>
        </row>
        <row r="5828">
          <cell r="B5828">
            <v>1005952</v>
          </cell>
          <cell r="C5828" t="str">
            <v>Caixa P/Ferramentas</v>
          </cell>
          <cell r="D5828" t="str">
            <v>UN</v>
          </cell>
          <cell r="E5828">
            <v>0</v>
          </cell>
          <cell r="F5828">
            <v>0</v>
          </cell>
        </row>
        <row r="5829">
          <cell r="B5829">
            <v>1005953</v>
          </cell>
          <cell r="C5829" t="str">
            <v>Escalímetro Médio Num.1</v>
          </cell>
          <cell r="D5829" t="str">
            <v>UN</v>
          </cell>
          <cell r="E5829">
            <v>0</v>
          </cell>
          <cell r="F5829">
            <v>0</v>
          </cell>
        </row>
        <row r="5830">
          <cell r="B5830">
            <v>1005954</v>
          </cell>
          <cell r="C5830" t="str">
            <v>Trena 10M</v>
          </cell>
          <cell r="D5830" t="str">
            <v>UN</v>
          </cell>
          <cell r="E5830">
            <v>0</v>
          </cell>
          <cell r="F5830">
            <v>0</v>
          </cell>
        </row>
        <row r="5831">
          <cell r="B5831">
            <v>1005955</v>
          </cell>
          <cell r="C5831" t="str">
            <v>Trena 50M</v>
          </cell>
          <cell r="D5831" t="str">
            <v>UN</v>
          </cell>
          <cell r="E5831">
            <v>0</v>
          </cell>
          <cell r="F5831">
            <v>0</v>
          </cell>
        </row>
        <row r="5832">
          <cell r="B5832">
            <v>1005956</v>
          </cell>
          <cell r="C5832" t="str">
            <v>Abraçadeira Circular 1/4"X38X290Mm(Roma)</v>
          </cell>
          <cell r="D5832" t="str">
            <v>UN</v>
          </cell>
          <cell r="E5832">
            <v>0</v>
          </cell>
          <cell r="F5832">
            <v>0</v>
          </cell>
        </row>
        <row r="5833">
          <cell r="B5833">
            <v>1005957</v>
          </cell>
          <cell r="C5833" t="str">
            <v>Abraçadeira Circular 1/4"X38X310Mm(Roma)</v>
          </cell>
          <cell r="D5833" t="str">
            <v>UN</v>
          </cell>
          <cell r="E5833">
            <v>0</v>
          </cell>
          <cell r="F5833">
            <v>0</v>
          </cell>
        </row>
        <row r="5834">
          <cell r="B5834">
            <v>1005958</v>
          </cell>
          <cell r="C5834" t="str">
            <v>Abraçadeira Circular 1/4"X38X350Mm(Roma)</v>
          </cell>
          <cell r="D5834" t="str">
            <v>UN</v>
          </cell>
          <cell r="E5834">
            <v>0</v>
          </cell>
          <cell r="F5834">
            <v>0</v>
          </cell>
        </row>
        <row r="5835">
          <cell r="B5835">
            <v>1005959</v>
          </cell>
          <cell r="C5835" t="str">
            <v>Alavanca Em Ferro 1"Com 1,80M"</v>
          </cell>
          <cell r="D5835" t="str">
            <v>UN</v>
          </cell>
          <cell r="E5835">
            <v>0</v>
          </cell>
          <cell r="F5835">
            <v>0</v>
          </cell>
        </row>
        <row r="5836">
          <cell r="B5836">
            <v>1005960</v>
          </cell>
          <cell r="C5836" t="str">
            <v>Aleluia-Senna Multijuga</v>
          </cell>
          <cell r="D5836" t="str">
            <v>UN</v>
          </cell>
          <cell r="E5836">
            <v>0</v>
          </cell>
          <cell r="F5836">
            <v>0</v>
          </cell>
        </row>
        <row r="5837">
          <cell r="B5837">
            <v>1005961</v>
          </cell>
          <cell r="C5837" t="str">
            <v>Anel Borracha Vinilfer Dn150-Tigre</v>
          </cell>
          <cell r="D5837" t="str">
            <v>UN</v>
          </cell>
          <cell r="E5837">
            <v>0</v>
          </cell>
          <cell r="F5837">
            <v>0</v>
          </cell>
        </row>
        <row r="5838">
          <cell r="B5838">
            <v>1005962</v>
          </cell>
          <cell r="C5838" t="str">
            <v>Anel Concreto 1,10X30Cm S/Fundo</v>
          </cell>
          <cell r="D5838" t="str">
            <v>UN</v>
          </cell>
          <cell r="E5838">
            <v>0</v>
          </cell>
          <cell r="F5838">
            <v>0</v>
          </cell>
        </row>
        <row r="5839">
          <cell r="B5839">
            <v>1005963</v>
          </cell>
          <cell r="C5839" t="str">
            <v>Anel Concreto 60X30Cm C/Fundo</v>
          </cell>
          <cell r="D5839" t="str">
            <v>UN</v>
          </cell>
          <cell r="E5839">
            <v>0</v>
          </cell>
          <cell r="F5839">
            <v>0</v>
          </cell>
        </row>
        <row r="5840">
          <cell r="B5840">
            <v>1005964</v>
          </cell>
          <cell r="C5840" t="str">
            <v>Anel Concreto 60X30Cm S/Fundo</v>
          </cell>
          <cell r="D5840" t="str">
            <v>UN</v>
          </cell>
          <cell r="E5840">
            <v>0</v>
          </cell>
          <cell r="F5840">
            <v>0</v>
          </cell>
        </row>
        <row r="5841">
          <cell r="B5841">
            <v>1005965</v>
          </cell>
          <cell r="C5841" t="str">
            <v>Arruela Em Aço Inox 5/8"</v>
          </cell>
          <cell r="D5841" t="str">
            <v>UN</v>
          </cell>
          <cell r="E5841">
            <v>0</v>
          </cell>
          <cell r="F5841">
            <v>0</v>
          </cell>
        </row>
        <row r="5842">
          <cell r="B5842">
            <v>1005966</v>
          </cell>
          <cell r="C5842" t="str">
            <v>Arruela Latão 5/8"</v>
          </cell>
          <cell r="D5842" t="str">
            <v>UN</v>
          </cell>
          <cell r="E5842">
            <v>0</v>
          </cell>
          <cell r="F5842">
            <v>0</v>
          </cell>
        </row>
        <row r="5843">
          <cell r="B5843">
            <v>1005967</v>
          </cell>
          <cell r="C5843" t="str">
            <v>Barra Rosqueada Em Inox 5/8"</v>
          </cell>
          <cell r="D5843" t="str">
            <v>M</v>
          </cell>
          <cell r="E5843">
            <v>0</v>
          </cell>
          <cell r="F5843">
            <v>0</v>
          </cell>
        </row>
        <row r="5844">
          <cell r="B5844">
            <v>1005968</v>
          </cell>
          <cell r="C5844" t="str">
            <v>Material Substituido Por 1001815</v>
          </cell>
          <cell r="D5844" t="str">
            <v>M</v>
          </cell>
          <cell r="E5844">
            <v>0</v>
          </cell>
          <cell r="F5844">
            <v>0</v>
          </cell>
        </row>
        <row r="5845">
          <cell r="B5845">
            <v>1005970</v>
          </cell>
          <cell r="C5845" t="str">
            <v>Bloco Ceramico 9 Furos De 11,5X19X25Cm</v>
          </cell>
          <cell r="D5845" t="str">
            <v>UN</v>
          </cell>
          <cell r="E5845">
            <v>0</v>
          </cell>
          <cell r="F5845">
            <v>0</v>
          </cell>
        </row>
        <row r="5846">
          <cell r="B5846">
            <v>1005971</v>
          </cell>
          <cell r="C5846" t="str">
            <v>Bomba Submersivel Flygt-Cp3069</v>
          </cell>
          <cell r="D5846" t="str">
            <v>UN</v>
          </cell>
          <cell r="E5846">
            <v>0</v>
          </cell>
          <cell r="F5846">
            <v>0</v>
          </cell>
        </row>
        <row r="5847">
          <cell r="B5847">
            <v>1005972</v>
          </cell>
          <cell r="C5847" t="str">
            <v>Bomba Submersivel Flygt-Mp3069</v>
          </cell>
          <cell r="D5847" t="str">
            <v>UN</v>
          </cell>
          <cell r="E5847">
            <v>0</v>
          </cell>
          <cell r="F5847">
            <v>0</v>
          </cell>
        </row>
        <row r="5848">
          <cell r="B5848">
            <v>1005973</v>
          </cell>
          <cell r="C5848" t="str">
            <v>Braço Anti-Balanço 15 Kv (Plp)</v>
          </cell>
          <cell r="D5848" t="str">
            <v>UN</v>
          </cell>
          <cell r="E5848">
            <v>0</v>
          </cell>
          <cell r="F5848">
            <v>0</v>
          </cell>
        </row>
        <row r="5849">
          <cell r="B5849">
            <v>1005974</v>
          </cell>
          <cell r="C5849" t="str">
            <v>Braço Sup Tl</v>
          </cell>
          <cell r="D5849" t="str">
            <v>UN</v>
          </cell>
          <cell r="E5849">
            <v>0</v>
          </cell>
          <cell r="F5849">
            <v>0</v>
          </cell>
        </row>
        <row r="5850">
          <cell r="B5850">
            <v>1005975</v>
          </cell>
          <cell r="C5850" t="str">
            <v>Broca Sds Plus 10X100X160Mm</v>
          </cell>
          <cell r="D5850" t="str">
            <v>UN</v>
          </cell>
          <cell r="E5850">
            <v>0</v>
          </cell>
          <cell r="F5850">
            <v>0</v>
          </cell>
        </row>
        <row r="5851">
          <cell r="B5851">
            <v>1005976</v>
          </cell>
          <cell r="C5851" t="str">
            <v>Broca Sds Plus 6,5X100X160Mm T38903 Asca</v>
          </cell>
          <cell r="D5851" t="str">
            <v>UN</v>
          </cell>
          <cell r="E5851">
            <v>0</v>
          </cell>
          <cell r="F5851">
            <v>0</v>
          </cell>
        </row>
        <row r="5852">
          <cell r="B5852">
            <v>1005977</v>
          </cell>
          <cell r="C5852" t="str">
            <v>Broca Sds Plus 8X100X160Mm</v>
          </cell>
          <cell r="D5852" t="str">
            <v>UN</v>
          </cell>
          <cell r="E5852">
            <v>0</v>
          </cell>
          <cell r="F5852">
            <v>0</v>
          </cell>
        </row>
        <row r="5853">
          <cell r="B5853">
            <v>1005978</v>
          </cell>
          <cell r="C5853" t="str">
            <v>Caixa Elétrica 30X30Cm Pass.C/Tampa Inox</v>
          </cell>
          <cell r="D5853" t="str">
            <v>UN</v>
          </cell>
          <cell r="E5853">
            <v>0</v>
          </cell>
          <cell r="F5853">
            <v>0</v>
          </cell>
        </row>
        <row r="5854">
          <cell r="B5854">
            <v>1005979</v>
          </cell>
          <cell r="C5854" t="str">
            <v>Cap Pvc Jei Vinilfort Dn150-Tigre</v>
          </cell>
          <cell r="D5854" t="str">
            <v>UN</v>
          </cell>
          <cell r="E5854">
            <v>0</v>
          </cell>
          <cell r="F5854">
            <v>0</v>
          </cell>
        </row>
        <row r="5855">
          <cell r="B5855">
            <v>1005980</v>
          </cell>
          <cell r="C5855" t="str">
            <v>Cap Pvc Junta Elástica Pba Dn100-Tigre</v>
          </cell>
          <cell r="D5855" t="str">
            <v>UN</v>
          </cell>
          <cell r="E5855">
            <v>0</v>
          </cell>
          <cell r="F5855">
            <v>0</v>
          </cell>
        </row>
        <row r="5856">
          <cell r="B5856">
            <v>1005981</v>
          </cell>
          <cell r="C5856" t="str">
            <v>Cap Pvc Junta Elástica Pba Dn50-Tigre</v>
          </cell>
          <cell r="D5856" t="str">
            <v>UN</v>
          </cell>
          <cell r="E5856">
            <v>0</v>
          </cell>
          <cell r="F5856">
            <v>0</v>
          </cell>
        </row>
        <row r="5857">
          <cell r="B5857">
            <v>1005982</v>
          </cell>
          <cell r="C5857" t="str">
            <v>Cap Pvc Junta Elástica Pba Dn75-Tigre</v>
          </cell>
          <cell r="D5857" t="str">
            <v>UN</v>
          </cell>
          <cell r="E5857">
            <v>0</v>
          </cell>
          <cell r="F5857">
            <v>0</v>
          </cell>
        </row>
        <row r="5858">
          <cell r="B5858">
            <v>1005983</v>
          </cell>
          <cell r="C5858" t="str">
            <v>Carro De Mão Metálico</v>
          </cell>
          <cell r="D5858" t="str">
            <v>UN</v>
          </cell>
          <cell r="E5858">
            <v>0</v>
          </cell>
          <cell r="F5858">
            <v>0</v>
          </cell>
        </row>
        <row r="5859">
          <cell r="B5859">
            <v>1005984</v>
          </cell>
          <cell r="C5859" t="str">
            <v>Material Substituido Por 1011883</v>
          </cell>
          <cell r="D5859" t="str">
            <v>BAG</v>
          </cell>
          <cell r="E5859">
            <v>0</v>
          </cell>
          <cell r="F5859">
            <v>0</v>
          </cell>
        </row>
        <row r="5860">
          <cell r="B5860">
            <v>1005985</v>
          </cell>
          <cell r="C5860" t="str">
            <v>Coluna P/Divisória Com 3 Saídas</v>
          </cell>
          <cell r="D5860" t="str">
            <v>UN</v>
          </cell>
          <cell r="E5860">
            <v>0</v>
          </cell>
          <cell r="F5860">
            <v>0</v>
          </cell>
        </row>
        <row r="5861">
          <cell r="B5861">
            <v>1005986</v>
          </cell>
          <cell r="C5861" t="str">
            <v>Material Substituido Por 1007773</v>
          </cell>
          <cell r="D5861" t="str">
            <v>L</v>
          </cell>
          <cell r="E5861">
            <v>0</v>
          </cell>
          <cell r="F5861">
            <v>0</v>
          </cell>
        </row>
        <row r="5862">
          <cell r="B5862">
            <v>1005987</v>
          </cell>
          <cell r="C5862" t="str">
            <v>Conjunto 4X2 1 Int Bip.Simples C/Placa</v>
          </cell>
          <cell r="D5862" t="str">
            <v>UN</v>
          </cell>
          <cell r="E5862">
            <v>0</v>
          </cell>
          <cell r="F5862">
            <v>0</v>
          </cell>
        </row>
        <row r="5863">
          <cell r="B5863">
            <v>1005988</v>
          </cell>
          <cell r="C5863" t="str">
            <v>Cruzeta Em T De 1900Mm</v>
          </cell>
          <cell r="D5863" t="str">
            <v>UN</v>
          </cell>
          <cell r="E5863">
            <v>0</v>
          </cell>
          <cell r="F5863">
            <v>0</v>
          </cell>
        </row>
        <row r="5864">
          <cell r="B5864">
            <v>1005989</v>
          </cell>
          <cell r="C5864" t="str">
            <v>Cruzeta Fd Je Dn150X50Mm</v>
          </cell>
          <cell r="D5864" t="str">
            <v>UN</v>
          </cell>
          <cell r="E5864">
            <v>0</v>
          </cell>
          <cell r="F5864">
            <v>0</v>
          </cell>
        </row>
        <row r="5865">
          <cell r="B5865">
            <v>1005990</v>
          </cell>
          <cell r="C5865" t="str">
            <v>Cruzeta Red Bbbb Pvc Je Pba Dn100X50</v>
          </cell>
          <cell r="D5865" t="str">
            <v>UN</v>
          </cell>
          <cell r="E5865">
            <v>0</v>
          </cell>
          <cell r="F5865">
            <v>0</v>
          </cell>
        </row>
        <row r="5866">
          <cell r="B5866">
            <v>1005991</v>
          </cell>
          <cell r="C5866" t="str">
            <v>Curva 11Gr Fd Bb Je Dn150</v>
          </cell>
          <cell r="D5866" t="str">
            <v>UN</v>
          </cell>
          <cell r="E5866">
            <v>0</v>
          </cell>
          <cell r="F5866">
            <v>0</v>
          </cell>
        </row>
        <row r="5867">
          <cell r="B5867">
            <v>1005992</v>
          </cell>
          <cell r="C5867" t="str">
            <v>Curva 11Gr Pvc Je Pb Pba Dn100-Tigre</v>
          </cell>
          <cell r="D5867" t="str">
            <v>UN</v>
          </cell>
          <cell r="E5867">
            <v>0</v>
          </cell>
          <cell r="F5867">
            <v>0</v>
          </cell>
        </row>
        <row r="5868">
          <cell r="B5868">
            <v>1005993</v>
          </cell>
          <cell r="C5868" t="str">
            <v>Curva 11Gr Pvc Je Pb Pba Dn50-Tigre</v>
          </cell>
          <cell r="D5868" t="str">
            <v>UN</v>
          </cell>
          <cell r="E5868">
            <v>0</v>
          </cell>
          <cell r="F5868">
            <v>0</v>
          </cell>
        </row>
        <row r="5869">
          <cell r="B5869">
            <v>1005994</v>
          </cell>
          <cell r="C5869" t="str">
            <v>Curva 11Gr Pvc Je Pb Pba Dn75-Tigre</v>
          </cell>
          <cell r="D5869" t="str">
            <v>UN</v>
          </cell>
          <cell r="E5869">
            <v>0</v>
          </cell>
          <cell r="F5869">
            <v>0</v>
          </cell>
        </row>
        <row r="5870">
          <cell r="B5870">
            <v>1005995</v>
          </cell>
          <cell r="C5870" t="str">
            <v>Curva 22Gr Fd Bb Je Dn150</v>
          </cell>
          <cell r="D5870" t="str">
            <v>UN</v>
          </cell>
          <cell r="E5870">
            <v>0</v>
          </cell>
          <cell r="F5870">
            <v>0</v>
          </cell>
        </row>
        <row r="5871">
          <cell r="B5871">
            <v>1005996</v>
          </cell>
          <cell r="C5871" t="str">
            <v>Curva 45Gr Fd Bb Je Dn150</v>
          </cell>
          <cell r="D5871" t="str">
            <v>UN</v>
          </cell>
          <cell r="E5871">
            <v>0</v>
          </cell>
          <cell r="F5871">
            <v>0</v>
          </cell>
        </row>
        <row r="5872">
          <cell r="B5872">
            <v>1005997</v>
          </cell>
          <cell r="C5872" t="str">
            <v>Curva 90Gr Fd F/F Je Dn150</v>
          </cell>
          <cell r="D5872" t="str">
            <v>UN</v>
          </cell>
          <cell r="E5872">
            <v>0</v>
          </cell>
          <cell r="F5872">
            <v>0</v>
          </cell>
        </row>
        <row r="5873">
          <cell r="B5873">
            <v>1005998</v>
          </cell>
          <cell r="C5873" t="str">
            <v>Curva 90Gr Pvc Jei Vinilfort Dn150-Tigre</v>
          </cell>
          <cell r="D5873" t="str">
            <v>UN</v>
          </cell>
          <cell r="E5873">
            <v>0</v>
          </cell>
          <cell r="F5873">
            <v>0</v>
          </cell>
        </row>
        <row r="5874">
          <cell r="B5874">
            <v>1005999</v>
          </cell>
          <cell r="C5874" t="str">
            <v>Curva Dissimetrica Fd F/F Dn100</v>
          </cell>
          <cell r="D5874" t="str">
            <v>UN</v>
          </cell>
          <cell r="E5874">
            <v>0</v>
          </cell>
          <cell r="F5874">
            <v>0</v>
          </cell>
        </row>
        <row r="5875">
          <cell r="B5875">
            <v>1006000</v>
          </cell>
          <cell r="C5875" t="str">
            <v>Cx Met.C/Tampa P/Eletrod.Corrug.1 1/2"</v>
          </cell>
          <cell r="D5875" t="str">
            <v>UN</v>
          </cell>
          <cell r="E5875">
            <v>0</v>
          </cell>
          <cell r="F5875">
            <v>0</v>
          </cell>
        </row>
        <row r="5876">
          <cell r="B5876">
            <v>1006001</v>
          </cell>
          <cell r="C5876" t="str">
            <v>Cx P-Mold Ca Tampa S/Fundo 40X40X40Cm</v>
          </cell>
          <cell r="D5876" t="str">
            <v>UN</v>
          </cell>
          <cell r="E5876">
            <v>0</v>
          </cell>
          <cell r="F5876">
            <v>0</v>
          </cell>
        </row>
        <row r="5877">
          <cell r="B5877">
            <v>1006002</v>
          </cell>
          <cell r="C5877" t="str">
            <v>Disjuntor Bipolar 100A 220-380V</v>
          </cell>
          <cell r="D5877" t="str">
            <v>UN</v>
          </cell>
          <cell r="E5877">
            <v>0</v>
          </cell>
          <cell r="F5877">
            <v>0</v>
          </cell>
        </row>
        <row r="5878">
          <cell r="B5878">
            <v>1006003</v>
          </cell>
          <cell r="C5878" t="str">
            <v>Disjuntor Bipolar 15A 220-380V</v>
          </cell>
          <cell r="D5878" t="str">
            <v>UN</v>
          </cell>
          <cell r="E5878">
            <v>0</v>
          </cell>
          <cell r="F5878">
            <v>0</v>
          </cell>
        </row>
        <row r="5879">
          <cell r="B5879">
            <v>1006004</v>
          </cell>
          <cell r="C5879" t="str">
            <v>Disjuntor Bipolar 25A 220-380V</v>
          </cell>
          <cell r="D5879" t="str">
            <v>UN</v>
          </cell>
          <cell r="E5879">
            <v>0</v>
          </cell>
          <cell r="F5879">
            <v>0</v>
          </cell>
        </row>
        <row r="5880">
          <cell r="B5880">
            <v>1006005</v>
          </cell>
          <cell r="C5880" t="str">
            <v>Disjuntor Bipolar 35A 220-380V</v>
          </cell>
          <cell r="D5880" t="str">
            <v>UN</v>
          </cell>
          <cell r="E5880">
            <v>0</v>
          </cell>
          <cell r="F5880">
            <v>0</v>
          </cell>
        </row>
        <row r="5881">
          <cell r="B5881">
            <v>1006006</v>
          </cell>
          <cell r="C5881" t="str">
            <v>Disjuntor Bipolar 50A 220-380V</v>
          </cell>
          <cell r="D5881" t="str">
            <v>UN</v>
          </cell>
          <cell r="E5881">
            <v>0</v>
          </cell>
          <cell r="F5881">
            <v>0</v>
          </cell>
        </row>
        <row r="5882">
          <cell r="B5882">
            <v>1006007</v>
          </cell>
          <cell r="C5882" t="str">
            <v>Disjuntor Bipolar 70A 220-380V</v>
          </cell>
          <cell r="D5882" t="str">
            <v>UN</v>
          </cell>
          <cell r="E5882">
            <v>0</v>
          </cell>
          <cell r="F5882">
            <v>0</v>
          </cell>
        </row>
        <row r="5883">
          <cell r="B5883">
            <v>1006008</v>
          </cell>
          <cell r="C5883" t="str">
            <v>Disjuntor Tripolar 100A 220-380V</v>
          </cell>
          <cell r="D5883" t="str">
            <v>UN</v>
          </cell>
          <cell r="E5883">
            <v>0</v>
          </cell>
          <cell r="F5883">
            <v>0</v>
          </cell>
        </row>
        <row r="5884">
          <cell r="B5884">
            <v>1006009</v>
          </cell>
          <cell r="C5884" t="str">
            <v>Disjuntor Tripolar 15A 220-380V</v>
          </cell>
          <cell r="D5884" t="str">
            <v>UN</v>
          </cell>
          <cell r="E5884">
            <v>0</v>
          </cell>
          <cell r="F5884">
            <v>0</v>
          </cell>
        </row>
        <row r="5885">
          <cell r="B5885">
            <v>1006010</v>
          </cell>
          <cell r="C5885" t="str">
            <v>Disjuntor Tripolar 25A 220-380V</v>
          </cell>
          <cell r="D5885" t="str">
            <v>UN</v>
          </cell>
          <cell r="E5885">
            <v>0</v>
          </cell>
          <cell r="F5885">
            <v>0</v>
          </cell>
        </row>
        <row r="5886">
          <cell r="B5886">
            <v>1006011</v>
          </cell>
          <cell r="C5886" t="str">
            <v>Disjuntor Tripolar 35A 220-380V</v>
          </cell>
          <cell r="D5886" t="str">
            <v>UN</v>
          </cell>
          <cell r="E5886">
            <v>0</v>
          </cell>
          <cell r="F5886">
            <v>0</v>
          </cell>
        </row>
        <row r="5887">
          <cell r="B5887">
            <v>1006012</v>
          </cell>
          <cell r="C5887" t="str">
            <v>Disjuntor Tripolar 50A 220-380V</v>
          </cell>
          <cell r="D5887" t="str">
            <v>UN</v>
          </cell>
          <cell r="E5887">
            <v>0</v>
          </cell>
          <cell r="F5887">
            <v>0</v>
          </cell>
        </row>
        <row r="5888">
          <cell r="B5888">
            <v>1006013</v>
          </cell>
          <cell r="C5888" t="str">
            <v>Disjuntor Tripolar 70A 220-380V</v>
          </cell>
          <cell r="D5888" t="str">
            <v>UN</v>
          </cell>
          <cell r="E5888">
            <v>0</v>
          </cell>
          <cell r="F5888">
            <v>0</v>
          </cell>
        </row>
        <row r="5889">
          <cell r="B5889">
            <v>1006014</v>
          </cell>
          <cell r="C5889" t="str">
            <v>Disjuntor Unipolar 15A 127-220V</v>
          </cell>
          <cell r="D5889" t="str">
            <v>UN</v>
          </cell>
          <cell r="E5889">
            <v>0</v>
          </cell>
          <cell r="F5889">
            <v>0</v>
          </cell>
        </row>
        <row r="5890">
          <cell r="B5890">
            <v>1006015</v>
          </cell>
          <cell r="C5890" t="str">
            <v>Disjuntor Unipolar 25A 127-220V</v>
          </cell>
          <cell r="D5890" t="str">
            <v>UN</v>
          </cell>
          <cell r="E5890">
            <v>0</v>
          </cell>
          <cell r="F5890">
            <v>0</v>
          </cell>
        </row>
        <row r="5891">
          <cell r="B5891">
            <v>1006016</v>
          </cell>
          <cell r="C5891" t="str">
            <v>Disjuntor Unipolar 35A 127-220V</v>
          </cell>
          <cell r="D5891" t="str">
            <v>UN</v>
          </cell>
          <cell r="E5891">
            <v>0</v>
          </cell>
          <cell r="F5891">
            <v>0</v>
          </cell>
        </row>
        <row r="5892">
          <cell r="B5892">
            <v>1006017</v>
          </cell>
          <cell r="C5892" t="str">
            <v>Disjuntor Unipolar 45A 127-220V</v>
          </cell>
          <cell r="D5892" t="str">
            <v>UN</v>
          </cell>
          <cell r="E5892">
            <v>0</v>
          </cell>
          <cell r="F5892">
            <v>0</v>
          </cell>
        </row>
        <row r="5893">
          <cell r="B5893">
            <v>1006018</v>
          </cell>
          <cell r="C5893" t="str">
            <v>Disjuntor Unipolar 70A 127-220V</v>
          </cell>
          <cell r="D5893" t="str">
            <v>UN</v>
          </cell>
          <cell r="E5893">
            <v>0</v>
          </cell>
          <cell r="F5893">
            <v>0</v>
          </cell>
        </row>
        <row r="5894">
          <cell r="B5894">
            <v>1006020</v>
          </cell>
          <cell r="C5894" t="str">
            <v>Dobradiça Ferro Galvanizada P/Infra</v>
          </cell>
          <cell r="D5894" t="str">
            <v>UN</v>
          </cell>
          <cell r="E5894">
            <v>0</v>
          </cell>
          <cell r="F5894">
            <v>0</v>
          </cell>
        </row>
        <row r="5895">
          <cell r="B5895">
            <v>1006021</v>
          </cell>
          <cell r="C5895" t="str">
            <v>Escorea Graduada</v>
          </cell>
          <cell r="D5895" t="str">
            <v>M3</v>
          </cell>
          <cell r="E5895">
            <v>0</v>
          </cell>
          <cell r="F5895">
            <v>0</v>
          </cell>
        </row>
        <row r="5896">
          <cell r="B5896">
            <v>1006023</v>
          </cell>
          <cell r="C5896" t="str">
            <v>Facão 18"</v>
          </cell>
          <cell r="D5896" t="str">
            <v>UN</v>
          </cell>
          <cell r="E5896">
            <v>0</v>
          </cell>
          <cell r="F5896">
            <v>0</v>
          </cell>
        </row>
        <row r="5897">
          <cell r="B5897">
            <v>1006024</v>
          </cell>
          <cell r="C5897" t="str">
            <v>Haloline Economy 300W-120V Blister Osram</v>
          </cell>
          <cell r="D5897" t="str">
            <v>UN</v>
          </cell>
          <cell r="E5897">
            <v>0</v>
          </cell>
          <cell r="F5897">
            <v>0</v>
          </cell>
        </row>
        <row r="5898">
          <cell r="B5898">
            <v>1006025</v>
          </cell>
          <cell r="C5898" t="str">
            <v>Halopar 20 50W/127V Blister Osram</v>
          </cell>
          <cell r="D5898" t="str">
            <v>UN</v>
          </cell>
          <cell r="E5898">
            <v>0</v>
          </cell>
          <cell r="F5898">
            <v>0</v>
          </cell>
        </row>
        <row r="5899">
          <cell r="B5899">
            <v>1006027</v>
          </cell>
          <cell r="C5899" t="str">
            <v>Luva Correr Vinilfer Bb Jei Dn150-Tigre</v>
          </cell>
          <cell r="D5899" t="str">
            <v>UN</v>
          </cell>
          <cell r="E5899">
            <v>0</v>
          </cell>
          <cell r="F5899">
            <v>0</v>
          </cell>
        </row>
        <row r="5900">
          <cell r="B5900">
            <v>1006028</v>
          </cell>
          <cell r="C5900" t="str">
            <v>Luva De Correr Vinilfer Bb Jei Dn150</v>
          </cell>
          <cell r="D5900" t="str">
            <v>UN</v>
          </cell>
          <cell r="E5900">
            <v>0</v>
          </cell>
          <cell r="F5900">
            <v>0</v>
          </cell>
        </row>
        <row r="5901">
          <cell r="B5901">
            <v>1006029</v>
          </cell>
          <cell r="C5901" t="str">
            <v>Madeira Angelim Aparelhada</v>
          </cell>
          <cell r="D5901" t="str">
            <v>M3</v>
          </cell>
          <cell r="E5901">
            <v>0</v>
          </cell>
          <cell r="F5901">
            <v>0</v>
          </cell>
        </row>
        <row r="5902">
          <cell r="B5902">
            <v>1006030</v>
          </cell>
          <cell r="C5902" t="str">
            <v>Madeira Cumaru Aparelhada</v>
          </cell>
          <cell r="D5902" t="str">
            <v>M3</v>
          </cell>
          <cell r="E5902">
            <v>0</v>
          </cell>
          <cell r="F5902">
            <v>0</v>
          </cell>
        </row>
        <row r="5903">
          <cell r="B5903">
            <v>1006031</v>
          </cell>
          <cell r="C5903" t="str">
            <v>Madeira Massaranduba Serrada</v>
          </cell>
          <cell r="D5903" t="str">
            <v>M3</v>
          </cell>
          <cell r="E5903">
            <v>0</v>
          </cell>
          <cell r="F5903">
            <v>0</v>
          </cell>
        </row>
        <row r="5904">
          <cell r="B5904">
            <v>1006032</v>
          </cell>
          <cell r="C5904" t="str">
            <v>Massaranduba 5X1,50Cm C/0,80M Comprim.</v>
          </cell>
          <cell r="D5904" t="str">
            <v>UN</v>
          </cell>
          <cell r="E5904">
            <v>0</v>
          </cell>
          <cell r="F5904">
            <v>0</v>
          </cell>
        </row>
        <row r="5905">
          <cell r="B5905">
            <v>1006033</v>
          </cell>
          <cell r="C5905" t="str">
            <v>Mesa Em L Linha Hall</v>
          </cell>
          <cell r="D5905" t="str">
            <v>UN</v>
          </cell>
          <cell r="E5905">
            <v>0</v>
          </cell>
          <cell r="F5905">
            <v>0</v>
          </cell>
        </row>
        <row r="5906">
          <cell r="B5906">
            <v>1006034</v>
          </cell>
          <cell r="C5906" t="str">
            <v>Muda De Plantas De Acer Palmatum</v>
          </cell>
          <cell r="D5906" t="str">
            <v>UN</v>
          </cell>
          <cell r="E5906">
            <v>0</v>
          </cell>
          <cell r="F5906">
            <v>0</v>
          </cell>
        </row>
        <row r="5907">
          <cell r="B5907">
            <v>1006035</v>
          </cell>
          <cell r="C5907" t="str">
            <v>Muda De Plantas De Liquidambar Formosana</v>
          </cell>
          <cell r="D5907" t="str">
            <v>UN</v>
          </cell>
          <cell r="E5907">
            <v>0</v>
          </cell>
          <cell r="F5907">
            <v>0</v>
          </cell>
        </row>
        <row r="5908">
          <cell r="B5908">
            <v>1006036</v>
          </cell>
          <cell r="C5908" t="str">
            <v>Parafuso Com Cabeça 7/8X7-3,8X22</v>
          </cell>
          <cell r="D5908" t="str">
            <v>UN</v>
          </cell>
          <cell r="E5908">
            <v>0</v>
          </cell>
          <cell r="F5908">
            <v>0</v>
          </cell>
        </row>
        <row r="5909">
          <cell r="B5909">
            <v>1006037</v>
          </cell>
          <cell r="C5909" t="str">
            <v>Parafuso Francês M-16X070Mm (Roma) C.F.</v>
          </cell>
          <cell r="D5909" t="str">
            <v>UN</v>
          </cell>
          <cell r="E5909">
            <v>0</v>
          </cell>
          <cell r="F5909">
            <v>0</v>
          </cell>
        </row>
        <row r="5910">
          <cell r="B5910">
            <v>1006038</v>
          </cell>
          <cell r="C5910" t="str">
            <v>Pasta Lubrificante 100 Gramas-Tigre</v>
          </cell>
          <cell r="D5910" t="str">
            <v>UN</v>
          </cell>
          <cell r="E5910">
            <v>0</v>
          </cell>
          <cell r="F5910">
            <v>0</v>
          </cell>
        </row>
        <row r="5911">
          <cell r="B5911">
            <v>1006039</v>
          </cell>
          <cell r="C5911" t="str">
            <v>Peça Massar.Serrada C/4,00X15X6</v>
          </cell>
          <cell r="D5911" t="str">
            <v>KG</v>
          </cell>
          <cell r="E5911">
            <v>0</v>
          </cell>
          <cell r="F5911">
            <v>0</v>
          </cell>
        </row>
        <row r="5912">
          <cell r="B5912">
            <v>1006040</v>
          </cell>
          <cell r="C5912" t="str">
            <v>Pedra Britada C/Diâmetro Médio De 3/8"</v>
          </cell>
          <cell r="D5912" t="str">
            <v>M3</v>
          </cell>
          <cell r="E5912">
            <v>0</v>
          </cell>
          <cell r="F5912">
            <v>0</v>
          </cell>
        </row>
        <row r="5913">
          <cell r="B5913">
            <v>1006041</v>
          </cell>
          <cell r="C5913" t="str">
            <v>Pedra Marroada</v>
          </cell>
          <cell r="D5913" t="str">
            <v>M3</v>
          </cell>
          <cell r="E5913">
            <v>0</v>
          </cell>
          <cell r="F5913">
            <v>0</v>
          </cell>
        </row>
        <row r="5914">
          <cell r="B5914">
            <v>1006042</v>
          </cell>
          <cell r="C5914" t="str">
            <v>Perfil Tubo Galvan.Industrial 2X2,00M</v>
          </cell>
          <cell r="D5914" t="str">
            <v>UN</v>
          </cell>
          <cell r="E5914">
            <v>0</v>
          </cell>
          <cell r="F5914">
            <v>0</v>
          </cell>
        </row>
        <row r="5915">
          <cell r="B5915">
            <v>1006043</v>
          </cell>
          <cell r="C5915" t="str">
            <v>Pino 3 Saídas 10A/250V Margirius</v>
          </cell>
          <cell r="D5915" t="str">
            <v>UN</v>
          </cell>
          <cell r="E5915">
            <v>0</v>
          </cell>
          <cell r="F5915">
            <v>0</v>
          </cell>
        </row>
        <row r="5916">
          <cell r="B5916">
            <v>1006044</v>
          </cell>
          <cell r="C5916" t="str">
            <v>Pino De Tomada Comum Chato Ou Redondo</v>
          </cell>
          <cell r="D5916" t="str">
            <v>UN</v>
          </cell>
          <cell r="E5916">
            <v>0</v>
          </cell>
          <cell r="F5916">
            <v>0</v>
          </cell>
        </row>
        <row r="5917">
          <cell r="B5917">
            <v>3001494</v>
          </cell>
          <cell r="C5917" t="str">
            <v>Concreto Fck 15,0 Mpa-Slump 8+-2</v>
          </cell>
          <cell r="D5917" t="str">
            <v>M3</v>
          </cell>
          <cell r="E5917">
            <v>370</v>
          </cell>
          <cell r="F5917">
            <v>933.73</v>
          </cell>
        </row>
        <row r="5918">
          <cell r="B5918">
            <v>1006047</v>
          </cell>
          <cell r="C5918" t="str">
            <v>Platanusxacerifolia-Platano</v>
          </cell>
          <cell r="D5918" t="str">
            <v>UN</v>
          </cell>
          <cell r="E5918">
            <v>0</v>
          </cell>
          <cell r="F5918">
            <v>0</v>
          </cell>
        </row>
        <row r="5919">
          <cell r="B5919">
            <v>1006048</v>
          </cell>
          <cell r="C5919" t="str">
            <v>Pó De Pedra</v>
          </cell>
          <cell r="D5919" t="str">
            <v>M3</v>
          </cell>
          <cell r="E5919">
            <v>0</v>
          </cell>
          <cell r="F5919">
            <v>0</v>
          </cell>
        </row>
        <row r="5920">
          <cell r="B5920">
            <v>1006049</v>
          </cell>
          <cell r="C5920" t="str">
            <v>Pó De Tijolo</v>
          </cell>
          <cell r="D5920" t="str">
            <v>M2</v>
          </cell>
          <cell r="E5920">
            <v>0</v>
          </cell>
          <cell r="F5920">
            <v>0</v>
          </cell>
        </row>
        <row r="5921">
          <cell r="B5921">
            <v>1006050</v>
          </cell>
          <cell r="C5921" t="str">
            <v>Porca Em Aço Inox Sextavada De 5/8"</v>
          </cell>
          <cell r="D5921" t="str">
            <v>UN</v>
          </cell>
          <cell r="E5921">
            <v>0</v>
          </cell>
          <cell r="F5921">
            <v>0</v>
          </cell>
        </row>
        <row r="5922">
          <cell r="B5922">
            <v>1006051</v>
          </cell>
          <cell r="C5922" t="str">
            <v>Porca Sextavada De 5/8"</v>
          </cell>
          <cell r="D5922" t="str">
            <v>UN</v>
          </cell>
          <cell r="E5922">
            <v>0</v>
          </cell>
          <cell r="F5922">
            <v>0</v>
          </cell>
        </row>
        <row r="5923">
          <cell r="B5923">
            <v>1006052</v>
          </cell>
          <cell r="C5923" t="str">
            <v>Poste Circular 11/1000</v>
          </cell>
          <cell r="D5923" t="str">
            <v>UN</v>
          </cell>
          <cell r="E5923">
            <v>0</v>
          </cell>
          <cell r="F5923">
            <v>0</v>
          </cell>
        </row>
        <row r="5924">
          <cell r="B5924">
            <v>1006053</v>
          </cell>
          <cell r="C5924" t="str">
            <v>Prego Comum C/Cab. 17X30 (2 3/4X11)</v>
          </cell>
          <cell r="D5924" t="str">
            <v>KG</v>
          </cell>
          <cell r="E5924">
            <v>0</v>
          </cell>
          <cell r="F5924">
            <v>0</v>
          </cell>
        </row>
        <row r="5925">
          <cell r="B5925">
            <v>1006055</v>
          </cell>
          <cell r="C5925" t="str">
            <v>Reator Convencional 26W/220V Philips</v>
          </cell>
          <cell r="D5925" t="str">
            <v>UN</v>
          </cell>
          <cell r="E5925">
            <v>0</v>
          </cell>
          <cell r="F5925">
            <v>0</v>
          </cell>
        </row>
        <row r="5926">
          <cell r="B5926">
            <v>1006056</v>
          </cell>
          <cell r="C5926" t="str">
            <v>Reator Metálico 400W Wgr</v>
          </cell>
          <cell r="D5926" t="str">
            <v>UN</v>
          </cell>
          <cell r="E5926">
            <v>0</v>
          </cell>
          <cell r="F5926">
            <v>0</v>
          </cell>
        </row>
        <row r="5927">
          <cell r="B5927">
            <v>1006057</v>
          </cell>
          <cell r="C5927" t="str">
            <v>Reator Quicktronic Qtp 8 1X36W-220V</v>
          </cell>
          <cell r="D5927" t="str">
            <v>UN</v>
          </cell>
          <cell r="E5927">
            <v>0</v>
          </cell>
          <cell r="F5927">
            <v>0</v>
          </cell>
        </row>
        <row r="5928">
          <cell r="B5928">
            <v>1006058</v>
          </cell>
          <cell r="C5928" t="str">
            <v>Rebite Repuxo 4.00X12.00</v>
          </cell>
          <cell r="D5928" t="str">
            <v>UN</v>
          </cell>
          <cell r="E5928">
            <v>0</v>
          </cell>
          <cell r="F5928">
            <v>0</v>
          </cell>
        </row>
        <row r="5929">
          <cell r="B5929">
            <v>1006059</v>
          </cell>
          <cell r="C5929" t="str">
            <v>Redução Fd Bb Je P/Pba Dn150X100</v>
          </cell>
          <cell r="D5929" t="str">
            <v>UN</v>
          </cell>
          <cell r="E5929">
            <v>0</v>
          </cell>
          <cell r="F5929">
            <v>0</v>
          </cell>
        </row>
        <row r="5930">
          <cell r="B5930">
            <v>1006060</v>
          </cell>
          <cell r="C5930" t="str">
            <v>Redução Fd Bb Je P/Pba Dn150X75</v>
          </cell>
          <cell r="D5930" t="str">
            <v>UN</v>
          </cell>
          <cell r="E5930">
            <v>0</v>
          </cell>
          <cell r="F5930">
            <v>0</v>
          </cell>
        </row>
        <row r="5931">
          <cell r="B5931">
            <v>1006061</v>
          </cell>
          <cell r="C5931" t="str">
            <v>Redução Pvc Je Pba Dn100X50-Tigre</v>
          </cell>
          <cell r="D5931" t="str">
            <v>UN</v>
          </cell>
          <cell r="E5931">
            <v>0</v>
          </cell>
          <cell r="F5931">
            <v>0</v>
          </cell>
        </row>
        <row r="5932">
          <cell r="B5932">
            <v>1006062</v>
          </cell>
          <cell r="C5932" t="str">
            <v>Redução Pvc Je Pba Dn75X50-Tigre</v>
          </cell>
          <cell r="D5932" t="str">
            <v>UN</v>
          </cell>
          <cell r="E5932">
            <v>0</v>
          </cell>
          <cell r="F5932">
            <v>0</v>
          </cell>
        </row>
        <row r="5933">
          <cell r="B5933">
            <v>1006063</v>
          </cell>
          <cell r="C5933" t="str">
            <v>Registro Euro 21 F/F Corpo Lg Dn100</v>
          </cell>
          <cell r="D5933" t="str">
            <v>UN</v>
          </cell>
          <cell r="E5933">
            <v>0</v>
          </cell>
          <cell r="F5933">
            <v>0</v>
          </cell>
        </row>
        <row r="5934">
          <cell r="B5934">
            <v>1006064</v>
          </cell>
          <cell r="C5934" t="str">
            <v>Registro Euro 23 F/F Corpo Cto Dn100</v>
          </cell>
          <cell r="D5934" t="str">
            <v>UN</v>
          </cell>
          <cell r="E5934">
            <v>0</v>
          </cell>
          <cell r="F5934">
            <v>0</v>
          </cell>
        </row>
        <row r="5935">
          <cell r="B5935">
            <v>1006065</v>
          </cell>
          <cell r="C5935" t="str">
            <v>Registro Euro 24 B/B Dn100</v>
          </cell>
          <cell r="D5935" t="str">
            <v>UN</v>
          </cell>
          <cell r="E5935">
            <v>0</v>
          </cell>
          <cell r="F5935">
            <v>0</v>
          </cell>
        </row>
        <row r="5936">
          <cell r="B5936">
            <v>1006066</v>
          </cell>
          <cell r="C5936" t="str">
            <v>Registro Euro 24 B/B Dn50</v>
          </cell>
          <cell r="D5936" t="str">
            <v>UN</v>
          </cell>
          <cell r="E5936">
            <v>0</v>
          </cell>
          <cell r="F5936">
            <v>0</v>
          </cell>
        </row>
        <row r="5937">
          <cell r="B5937">
            <v>1006067</v>
          </cell>
          <cell r="C5937" t="str">
            <v>Ripão Agreste</v>
          </cell>
          <cell r="D5937" t="str">
            <v>M</v>
          </cell>
          <cell r="E5937">
            <v>0</v>
          </cell>
          <cell r="F5937">
            <v>0</v>
          </cell>
        </row>
        <row r="5938">
          <cell r="B5938">
            <v>1006068</v>
          </cell>
          <cell r="C5938" t="str">
            <v>Roldana Ferro Fundido C/Diâmetro 20Cm</v>
          </cell>
          <cell r="D5938" t="str">
            <v>UN</v>
          </cell>
          <cell r="E5938">
            <v>0</v>
          </cell>
          <cell r="F5938">
            <v>0</v>
          </cell>
        </row>
        <row r="5939">
          <cell r="B5939">
            <v>1006069</v>
          </cell>
          <cell r="C5939" t="str">
            <v>Salix Babilonico-Chorão Amarelo</v>
          </cell>
          <cell r="D5939" t="str">
            <v>UN</v>
          </cell>
          <cell r="E5939">
            <v>0</v>
          </cell>
          <cell r="F5939">
            <v>0</v>
          </cell>
        </row>
        <row r="5940">
          <cell r="B5940">
            <v>1006070</v>
          </cell>
          <cell r="C5940" t="str">
            <v>Sarrafo De Pinus De 5Cmx2,5Cm</v>
          </cell>
          <cell r="D5940" t="str">
            <v>M</v>
          </cell>
          <cell r="E5940">
            <v>3.89</v>
          </cell>
          <cell r="F5940">
            <v>0</v>
          </cell>
        </row>
        <row r="5941">
          <cell r="B5941">
            <v>3001977</v>
          </cell>
          <cell r="C5941" t="str">
            <v>Material Substituido Por 3002826</v>
          </cell>
          <cell r="D5941" t="str">
            <v>STD</v>
          </cell>
          <cell r="E5941">
            <v>61</v>
          </cell>
          <cell r="F5941">
            <v>3378.5500000000006</v>
          </cell>
        </row>
        <row r="5942">
          <cell r="B5942">
            <v>1006072</v>
          </cell>
          <cell r="C5942" t="str">
            <v>Tabebuia Heptaphylla-Ipê Roxo</v>
          </cell>
          <cell r="D5942" t="str">
            <v>UN</v>
          </cell>
          <cell r="E5942">
            <v>0</v>
          </cell>
          <cell r="F5942">
            <v>0</v>
          </cell>
        </row>
        <row r="5943">
          <cell r="B5943">
            <v>1006073</v>
          </cell>
          <cell r="C5943" t="str">
            <v>Material Substituido Por 1002318</v>
          </cell>
          <cell r="D5943" t="str">
            <v>M</v>
          </cell>
          <cell r="E5943">
            <v>0</v>
          </cell>
          <cell r="F5943">
            <v>0</v>
          </cell>
        </row>
        <row r="5944">
          <cell r="B5944">
            <v>1006074</v>
          </cell>
          <cell r="C5944" t="str">
            <v>Tampão Fd Cl50</v>
          </cell>
          <cell r="D5944" t="str">
            <v>UN</v>
          </cell>
          <cell r="E5944">
            <v>0</v>
          </cell>
          <cell r="F5944">
            <v>0</v>
          </cell>
        </row>
        <row r="5945">
          <cell r="B5945">
            <v>1006075</v>
          </cell>
          <cell r="C5945" t="str">
            <v>Te Bbb Je Pba De 110 Dn100-Tigre</v>
          </cell>
          <cell r="D5945" t="str">
            <v>UN</v>
          </cell>
          <cell r="E5945">
            <v>0</v>
          </cell>
          <cell r="F5945">
            <v>0</v>
          </cell>
        </row>
        <row r="5946">
          <cell r="B5946">
            <v>1006076</v>
          </cell>
          <cell r="C5946" t="str">
            <v>Te Bbb Je Pba De De60 Dn50-Tigre</v>
          </cell>
          <cell r="D5946" t="str">
            <v>UN</v>
          </cell>
          <cell r="E5946">
            <v>0</v>
          </cell>
          <cell r="F5946">
            <v>0</v>
          </cell>
        </row>
        <row r="5947">
          <cell r="B5947">
            <v>1006077</v>
          </cell>
          <cell r="C5947" t="str">
            <v>Te Bbb Je Pba De De85 Dn75-Tigre</v>
          </cell>
          <cell r="D5947" t="str">
            <v>UN</v>
          </cell>
          <cell r="E5947">
            <v>0</v>
          </cell>
          <cell r="F5947">
            <v>0</v>
          </cell>
        </row>
        <row r="5948">
          <cell r="B5948">
            <v>1006078</v>
          </cell>
          <cell r="C5948" t="str">
            <v>Te Bbb Je Pba De Dn 75X50-Tigre</v>
          </cell>
          <cell r="D5948" t="str">
            <v>UN</v>
          </cell>
          <cell r="E5948">
            <v>0</v>
          </cell>
          <cell r="F5948">
            <v>0</v>
          </cell>
        </row>
        <row r="5949">
          <cell r="B5949">
            <v>1006079</v>
          </cell>
          <cell r="C5949" t="str">
            <v>Te Bbb Je Pba De Dn100X50-Tigre</v>
          </cell>
          <cell r="D5949" t="str">
            <v>UN</v>
          </cell>
          <cell r="E5949">
            <v>0</v>
          </cell>
          <cell r="F5949">
            <v>0</v>
          </cell>
        </row>
        <row r="5950">
          <cell r="B5950">
            <v>1006080</v>
          </cell>
          <cell r="C5950" t="str">
            <v>Te Bbb Je Pba De Dn100X75-Tigre</v>
          </cell>
          <cell r="D5950" t="str">
            <v>UN</v>
          </cell>
          <cell r="E5950">
            <v>0</v>
          </cell>
          <cell r="F5950">
            <v>0</v>
          </cell>
        </row>
        <row r="5951">
          <cell r="B5951">
            <v>1006081</v>
          </cell>
          <cell r="C5951" t="str">
            <v>Te Fd Bbb Je Dn150</v>
          </cell>
          <cell r="D5951" t="str">
            <v>UN</v>
          </cell>
          <cell r="E5951">
            <v>0</v>
          </cell>
          <cell r="F5951">
            <v>0</v>
          </cell>
        </row>
        <row r="5952">
          <cell r="B5952">
            <v>1006082</v>
          </cell>
          <cell r="C5952" t="str">
            <v>Te Fd Fff Dn100</v>
          </cell>
          <cell r="D5952" t="str">
            <v>UN</v>
          </cell>
          <cell r="E5952">
            <v>0</v>
          </cell>
          <cell r="F5952">
            <v>0</v>
          </cell>
        </row>
        <row r="5953">
          <cell r="B5953">
            <v>1006083</v>
          </cell>
          <cell r="C5953" t="str">
            <v>Tela Fortinet Special Malha 10X5Cm</v>
          </cell>
          <cell r="D5953" t="str">
            <v>UN</v>
          </cell>
          <cell r="E5953">
            <v>0</v>
          </cell>
          <cell r="F5953">
            <v>0</v>
          </cell>
        </row>
        <row r="5954">
          <cell r="B5954">
            <v>1006084</v>
          </cell>
          <cell r="C5954" t="str">
            <v>Telas De Pvc 50X50M</v>
          </cell>
          <cell r="D5954" t="str">
            <v>UN</v>
          </cell>
          <cell r="E5954">
            <v>0</v>
          </cell>
          <cell r="F5954">
            <v>0</v>
          </cell>
        </row>
        <row r="5955">
          <cell r="B5955">
            <v>1006085</v>
          </cell>
          <cell r="C5955" t="str">
            <v>Tomada De Sobrepor Simples</v>
          </cell>
          <cell r="D5955" t="str">
            <v>UN</v>
          </cell>
          <cell r="E5955">
            <v>0</v>
          </cell>
          <cell r="F5955">
            <v>0</v>
          </cell>
        </row>
        <row r="5956">
          <cell r="B5956">
            <v>1006086</v>
          </cell>
          <cell r="C5956" t="str">
            <v>Transformador Mono Trb-1 Embratrafo</v>
          </cell>
          <cell r="D5956" t="str">
            <v>UN</v>
          </cell>
          <cell r="E5956">
            <v>0</v>
          </cell>
          <cell r="F5956">
            <v>0</v>
          </cell>
        </row>
        <row r="5957">
          <cell r="B5957">
            <v>1006087</v>
          </cell>
          <cell r="C5957" t="str">
            <v>Transformador Mono Trb-2 Embratrafo</v>
          </cell>
          <cell r="D5957" t="str">
            <v>UN</v>
          </cell>
          <cell r="E5957">
            <v>0</v>
          </cell>
          <cell r="F5957">
            <v>0</v>
          </cell>
        </row>
        <row r="5958">
          <cell r="B5958">
            <v>1006088</v>
          </cell>
          <cell r="C5958" t="str">
            <v>Transformador Monofásico Tr-1 Embratrafo</v>
          </cell>
          <cell r="D5958" t="str">
            <v>UN</v>
          </cell>
          <cell r="E5958">
            <v>0</v>
          </cell>
          <cell r="F5958">
            <v>0</v>
          </cell>
        </row>
        <row r="5959">
          <cell r="B5959">
            <v>1006089</v>
          </cell>
          <cell r="C5959" t="str">
            <v>Transformador Monofásico Tr-2 Embratrafo</v>
          </cell>
          <cell r="D5959" t="str">
            <v>UN</v>
          </cell>
          <cell r="E5959">
            <v>0</v>
          </cell>
          <cell r="F5959">
            <v>0</v>
          </cell>
        </row>
        <row r="5960">
          <cell r="B5960">
            <v>1006090</v>
          </cell>
          <cell r="C5960" t="str">
            <v>Tubo Fd F/F Dn 100X5800Mm</v>
          </cell>
          <cell r="D5960" t="str">
            <v>UN</v>
          </cell>
          <cell r="E5960">
            <v>0</v>
          </cell>
          <cell r="F5960">
            <v>0</v>
          </cell>
        </row>
        <row r="5961">
          <cell r="B5961">
            <v>1006091</v>
          </cell>
          <cell r="C5961" t="str">
            <v>Tubo Mpvc Defofo Vinilfer Jei Dn 150</v>
          </cell>
          <cell r="D5961" t="str">
            <v>M</v>
          </cell>
          <cell r="E5961">
            <v>0</v>
          </cell>
          <cell r="F5961">
            <v>0</v>
          </cell>
        </row>
        <row r="5962">
          <cell r="B5962">
            <v>1006092</v>
          </cell>
          <cell r="C5962" t="str">
            <v>Tubo Pvc Pba Jei Dn100 Cl15-Tigre</v>
          </cell>
          <cell r="D5962" t="str">
            <v>M</v>
          </cell>
          <cell r="E5962">
            <v>0</v>
          </cell>
          <cell r="F5962">
            <v>0</v>
          </cell>
        </row>
        <row r="5963">
          <cell r="B5963">
            <v>1006093</v>
          </cell>
          <cell r="C5963" t="str">
            <v>Tubo Pvc Pba Jei Dn50 Cl15-Tigre</v>
          </cell>
          <cell r="D5963" t="str">
            <v>M</v>
          </cell>
          <cell r="E5963">
            <v>0</v>
          </cell>
          <cell r="F5963">
            <v>0</v>
          </cell>
        </row>
        <row r="5964">
          <cell r="B5964">
            <v>1006094</v>
          </cell>
          <cell r="C5964" t="str">
            <v>Tubo Pvc Pba Jei Dn75 Cl15-Tigre</v>
          </cell>
          <cell r="D5964" t="str">
            <v>M</v>
          </cell>
          <cell r="E5964">
            <v>0</v>
          </cell>
          <cell r="F5964">
            <v>0</v>
          </cell>
        </row>
        <row r="5965">
          <cell r="B5965">
            <v>1006095</v>
          </cell>
          <cell r="C5965" t="str">
            <v>Tubo Pvc Tipo Pba Jei Dn100 Cl-20-Tigre</v>
          </cell>
          <cell r="D5965" t="str">
            <v>M</v>
          </cell>
          <cell r="E5965">
            <v>0</v>
          </cell>
          <cell r="F5965">
            <v>0</v>
          </cell>
        </row>
        <row r="5966">
          <cell r="B5966">
            <v>1006096</v>
          </cell>
          <cell r="C5966" t="str">
            <v>Tubo Pvc Vinilfort Jei Dn150</v>
          </cell>
          <cell r="D5966" t="str">
            <v>M</v>
          </cell>
          <cell r="E5966">
            <v>12.87</v>
          </cell>
          <cell r="F5966">
            <v>0</v>
          </cell>
        </row>
        <row r="5967">
          <cell r="B5967">
            <v>1006097</v>
          </cell>
          <cell r="C5967" t="str">
            <v>Vál.Red.Pressão Bermad Sr400 Globo 4"</v>
          </cell>
          <cell r="D5967" t="str">
            <v>UN</v>
          </cell>
          <cell r="E5967">
            <v>0</v>
          </cell>
          <cell r="F5967">
            <v>0</v>
          </cell>
        </row>
        <row r="5968">
          <cell r="B5968">
            <v>1006098</v>
          </cell>
          <cell r="C5968" t="str">
            <v>Válvula De Esfera Tecno C/Rosca 3"</v>
          </cell>
          <cell r="D5968" t="str">
            <v>UN</v>
          </cell>
          <cell r="E5968">
            <v>0</v>
          </cell>
          <cell r="F5968">
            <v>0</v>
          </cell>
        </row>
        <row r="5969">
          <cell r="B5969">
            <v>1006099</v>
          </cell>
          <cell r="C5969" t="str">
            <v>Veneza L Mult 5Lt Blanc Marine</v>
          </cell>
          <cell r="D5969" t="str">
            <v>UN</v>
          </cell>
          <cell r="E5969">
            <v>0</v>
          </cell>
          <cell r="F5969">
            <v>0</v>
          </cell>
        </row>
        <row r="5970">
          <cell r="B5970">
            <v>1006100</v>
          </cell>
          <cell r="C5970" t="str">
            <v>Veneza L Odor 5Lt W Fresh</v>
          </cell>
          <cell r="D5970" t="str">
            <v>UN</v>
          </cell>
          <cell r="E5970">
            <v>0</v>
          </cell>
          <cell r="F5970">
            <v>0</v>
          </cell>
        </row>
        <row r="5971">
          <cell r="B5971">
            <v>1006101</v>
          </cell>
          <cell r="C5971" t="str">
            <v>Abraçadeira 4" P/Tubo Queda Da Fachada</v>
          </cell>
          <cell r="D5971" t="str">
            <v>UN</v>
          </cell>
          <cell r="E5971">
            <v>0</v>
          </cell>
          <cell r="F5971">
            <v>0</v>
          </cell>
        </row>
        <row r="5972">
          <cell r="B5972">
            <v>1006102</v>
          </cell>
          <cell r="C5972" t="str">
            <v>Adaptador Corrente Alternada 65W</v>
          </cell>
          <cell r="D5972" t="str">
            <v>UN</v>
          </cell>
          <cell r="E5972">
            <v>0</v>
          </cell>
          <cell r="F5972">
            <v>0</v>
          </cell>
        </row>
        <row r="5973">
          <cell r="B5973">
            <v>1006103</v>
          </cell>
          <cell r="C5973" t="str">
            <v>Anel Concreto D60 H10</v>
          </cell>
          <cell r="D5973" t="str">
            <v>UN</v>
          </cell>
          <cell r="E5973">
            <v>0</v>
          </cell>
          <cell r="F5973">
            <v>0</v>
          </cell>
        </row>
        <row r="5974">
          <cell r="B5974">
            <v>1006104</v>
          </cell>
          <cell r="C5974" t="str">
            <v>Anel Concreto D60 H20</v>
          </cell>
          <cell r="D5974" t="str">
            <v>UN</v>
          </cell>
          <cell r="E5974">
            <v>0</v>
          </cell>
          <cell r="F5974">
            <v>0</v>
          </cell>
        </row>
        <row r="5975">
          <cell r="B5975">
            <v>1006105</v>
          </cell>
          <cell r="C5975" t="str">
            <v>Anel Bor Serie R/Luva Cor Esg 40Mm</v>
          </cell>
          <cell r="D5975" t="str">
            <v>UN</v>
          </cell>
          <cell r="E5975">
            <v>0</v>
          </cell>
          <cell r="F5975">
            <v>0</v>
          </cell>
        </row>
        <row r="5976">
          <cell r="B5976">
            <v>1006106</v>
          </cell>
          <cell r="C5976" t="str">
            <v>Anel De Borracha 50Mm</v>
          </cell>
          <cell r="D5976" t="str">
            <v>UN</v>
          </cell>
          <cell r="E5976">
            <v>0</v>
          </cell>
          <cell r="F5976">
            <v>0</v>
          </cell>
        </row>
        <row r="5977">
          <cell r="B5977">
            <v>1006107</v>
          </cell>
          <cell r="C5977" t="str">
            <v>Anel De Borracha 75Mm</v>
          </cell>
          <cell r="D5977" t="str">
            <v>UN</v>
          </cell>
          <cell r="E5977">
            <v>0</v>
          </cell>
          <cell r="F5977">
            <v>0</v>
          </cell>
        </row>
        <row r="5978">
          <cell r="B5978">
            <v>1006108</v>
          </cell>
          <cell r="C5978" t="str">
            <v>Anel De Concreto Armado 80X50X05Cm</v>
          </cell>
          <cell r="D5978" t="str">
            <v>UN</v>
          </cell>
          <cell r="E5978">
            <v>0</v>
          </cell>
          <cell r="F5978">
            <v>0</v>
          </cell>
        </row>
        <row r="5979">
          <cell r="B5979">
            <v>1006109</v>
          </cell>
          <cell r="C5979" t="str">
            <v>Arco De Serra</v>
          </cell>
          <cell r="D5979" t="str">
            <v>UN</v>
          </cell>
          <cell r="E5979">
            <v>0</v>
          </cell>
          <cell r="F5979">
            <v>0</v>
          </cell>
        </row>
        <row r="5980">
          <cell r="B5980">
            <v>1006110</v>
          </cell>
          <cell r="C5980" t="str">
            <v>Arranjo De Capim Com Cachepot</v>
          </cell>
          <cell r="D5980" t="str">
            <v>UN</v>
          </cell>
          <cell r="E5980">
            <v>0</v>
          </cell>
          <cell r="F5980">
            <v>0</v>
          </cell>
        </row>
        <row r="5981">
          <cell r="B5981">
            <v>1006111</v>
          </cell>
          <cell r="C5981" t="str">
            <v>Material Duplicado - Utilizar 1002829</v>
          </cell>
          <cell r="D5981" t="str">
            <v>UN</v>
          </cell>
          <cell r="E5981">
            <v>0</v>
          </cell>
          <cell r="F5981">
            <v>0</v>
          </cell>
        </row>
        <row r="5982">
          <cell r="B5982">
            <v>1006112</v>
          </cell>
          <cell r="C5982" t="str">
            <v>Material Substituido Por 1012393</v>
          </cell>
          <cell r="D5982" t="str">
            <v>UN</v>
          </cell>
          <cell r="E5982">
            <v>0</v>
          </cell>
          <cell r="F5982">
            <v>0</v>
          </cell>
        </row>
        <row r="5983">
          <cell r="B5983">
            <v>1006113</v>
          </cell>
          <cell r="C5983" t="str">
            <v>Batente P/Porta Corta Fogo Folha Simples</v>
          </cell>
          <cell r="D5983" t="str">
            <v>UN</v>
          </cell>
          <cell r="E5983">
            <v>0</v>
          </cell>
          <cell r="F5983">
            <v>0</v>
          </cell>
        </row>
        <row r="5984">
          <cell r="B5984">
            <v>1006114</v>
          </cell>
          <cell r="C5984" t="str">
            <v>Bomba P/Encher Pneu Tipo Pedal</v>
          </cell>
          <cell r="D5984" t="str">
            <v>UN</v>
          </cell>
          <cell r="E5984">
            <v>0</v>
          </cell>
          <cell r="F5984">
            <v>0</v>
          </cell>
        </row>
        <row r="5985">
          <cell r="B5985">
            <v>1006115</v>
          </cell>
          <cell r="C5985" t="str">
            <v>Material Duplicado - Utilizar 1000647</v>
          </cell>
          <cell r="D5985" t="str">
            <v>M</v>
          </cell>
          <cell r="E5985">
            <v>0</v>
          </cell>
          <cell r="F5985">
            <v>0</v>
          </cell>
        </row>
        <row r="5986">
          <cell r="B5986">
            <v>1006116</v>
          </cell>
          <cell r="C5986" t="str">
            <v>Material Duplicado - Utilizar 1000652</v>
          </cell>
          <cell r="D5986" t="str">
            <v>M</v>
          </cell>
          <cell r="E5986">
            <v>0</v>
          </cell>
          <cell r="F5986">
            <v>0</v>
          </cell>
        </row>
        <row r="5987">
          <cell r="B5987">
            <v>1006117</v>
          </cell>
          <cell r="C5987" t="str">
            <v>Cabo Flexivel Pp 750V 4X6,0Mm2</v>
          </cell>
          <cell r="D5987" t="str">
            <v>M</v>
          </cell>
          <cell r="E5987">
            <v>0</v>
          </cell>
          <cell r="F5987">
            <v>0</v>
          </cell>
        </row>
        <row r="5988">
          <cell r="B5988">
            <v>1006118</v>
          </cell>
          <cell r="C5988" t="str">
            <v>Cachepô Quadrado 42X42Cm</v>
          </cell>
          <cell r="D5988" t="str">
            <v>UN</v>
          </cell>
          <cell r="E5988">
            <v>0</v>
          </cell>
          <cell r="F5988">
            <v>0</v>
          </cell>
        </row>
        <row r="5989">
          <cell r="B5989">
            <v>1006119</v>
          </cell>
          <cell r="C5989" t="str">
            <v>Caixa Correspondencia</v>
          </cell>
          <cell r="D5989" t="str">
            <v>UN</v>
          </cell>
          <cell r="E5989">
            <v>0</v>
          </cell>
          <cell r="F5989">
            <v>0</v>
          </cell>
        </row>
        <row r="5990">
          <cell r="B5990">
            <v>1006120</v>
          </cell>
          <cell r="C5990" t="str">
            <v>Caixa Sifonada De Concreto D60 H60</v>
          </cell>
          <cell r="D5990" t="str">
            <v>UN</v>
          </cell>
          <cell r="E5990">
            <v>0</v>
          </cell>
          <cell r="F5990">
            <v>0</v>
          </cell>
        </row>
        <row r="5991">
          <cell r="B5991">
            <v>1006121</v>
          </cell>
          <cell r="C5991" t="str">
            <v>Calha P/Lâmp.Fluorescente 2X32W C/Reator</v>
          </cell>
          <cell r="D5991" t="str">
            <v>UN</v>
          </cell>
          <cell r="E5991">
            <v>0</v>
          </cell>
          <cell r="F5991">
            <v>0</v>
          </cell>
        </row>
        <row r="5992">
          <cell r="B5992">
            <v>1006122</v>
          </cell>
          <cell r="C5992" t="str">
            <v>Canopla P/Acab.Chuveiro Chuá Cr-Deca</v>
          </cell>
          <cell r="D5992" t="str">
            <v>UN</v>
          </cell>
          <cell r="E5992">
            <v>0</v>
          </cell>
          <cell r="F5992">
            <v>0</v>
          </cell>
        </row>
        <row r="5993">
          <cell r="B5993">
            <v>1006123</v>
          </cell>
          <cell r="C5993" t="str">
            <v>Carrinho De Mão Comum</v>
          </cell>
          <cell r="D5993" t="str">
            <v>UN</v>
          </cell>
          <cell r="E5993">
            <v>0</v>
          </cell>
          <cell r="F5993">
            <v>0</v>
          </cell>
        </row>
        <row r="5994">
          <cell r="B5994">
            <v>1006124</v>
          </cell>
          <cell r="C5994" t="str">
            <v>Carrinho Hidráulico P/2200Kg</v>
          </cell>
          <cell r="D5994" t="str">
            <v>UN</v>
          </cell>
          <cell r="E5994">
            <v>0</v>
          </cell>
          <cell r="F5994">
            <v>0</v>
          </cell>
        </row>
        <row r="5995">
          <cell r="B5995">
            <v>1006125</v>
          </cell>
          <cell r="C5995" t="str">
            <v>Carrinho Plataforma C/4 Rodas</v>
          </cell>
          <cell r="D5995" t="str">
            <v>UN</v>
          </cell>
          <cell r="E5995">
            <v>0</v>
          </cell>
          <cell r="F5995">
            <v>0</v>
          </cell>
        </row>
        <row r="5996">
          <cell r="B5996">
            <v>1006126</v>
          </cell>
          <cell r="C5996" t="str">
            <v>Casca De Árvore</v>
          </cell>
          <cell r="D5996" t="str">
            <v>UN</v>
          </cell>
          <cell r="E5996">
            <v>0</v>
          </cell>
          <cell r="F5996">
            <v>0</v>
          </cell>
        </row>
        <row r="5997">
          <cell r="B5997">
            <v>1006127</v>
          </cell>
          <cell r="C5997" t="str">
            <v>Castilho Com Grelha De Ferro 20X20</v>
          </cell>
          <cell r="D5997" t="str">
            <v>UN</v>
          </cell>
          <cell r="E5997">
            <v>0</v>
          </cell>
          <cell r="F5997">
            <v>0</v>
          </cell>
        </row>
        <row r="5998">
          <cell r="B5998">
            <v>1006128</v>
          </cell>
          <cell r="C5998" t="str">
            <v>Cavadeira Tipo Bola</v>
          </cell>
          <cell r="D5998" t="str">
            <v>UN</v>
          </cell>
          <cell r="E5998">
            <v>0</v>
          </cell>
          <cell r="F5998">
            <v>0</v>
          </cell>
        </row>
        <row r="5999">
          <cell r="B5999">
            <v>1006129</v>
          </cell>
          <cell r="C5999" t="str">
            <v>Cerâmica  Bg Claro 9,5X9,5Cm-Portobello</v>
          </cell>
          <cell r="D5999" t="str">
            <v>M2</v>
          </cell>
          <cell r="E5999">
            <v>0</v>
          </cell>
          <cell r="F5999">
            <v>0</v>
          </cell>
        </row>
        <row r="6000">
          <cell r="B6000">
            <v>1006130</v>
          </cell>
          <cell r="C6000" t="str">
            <v>Cerâmica 10X10Cm Marfim-Om5029-Atlas</v>
          </cell>
          <cell r="D6000" t="str">
            <v>M2</v>
          </cell>
          <cell r="E6000">
            <v>0</v>
          </cell>
          <cell r="F6000">
            <v>0</v>
          </cell>
        </row>
        <row r="6001">
          <cell r="B6001">
            <v>1006131</v>
          </cell>
          <cell r="C6001" t="str">
            <v>Cerâmica 10X10Cm Seda-Om5014-Atlas</v>
          </cell>
          <cell r="D6001" t="str">
            <v>M2</v>
          </cell>
          <cell r="E6001">
            <v>0</v>
          </cell>
          <cell r="F6001">
            <v>0</v>
          </cell>
        </row>
        <row r="6002">
          <cell r="B6002">
            <v>1006132</v>
          </cell>
          <cell r="C6002" t="str">
            <v>Cerâmica 25X41Cm Forma Alpe Mate-Eliane</v>
          </cell>
          <cell r="D6002" t="str">
            <v>M2</v>
          </cell>
          <cell r="E6002">
            <v>0</v>
          </cell>
          <cell r="F6002">
            <v>0</v>
          </cell>
        </row>
        <row r="6003">
          <cell r="B6003">
            <v>1006133</v>
          </cell>
          <cell r="C6003" t="str">
            <v>Cerâmica 41X41Cm Br Camburi-Eliane</v>
          </cell>
          <cell r="D6003" t="str">
            <v>M2</v>
          </cell>
          <cell r="E6003">
            <v>0</v>
          </cell>
          <cell r="F6003">
            <v>0</v>
          </cell>
        </row>
        <row r="6004">
          <cell r="B6004">
            <v>1006134</v>
          </cell>
          <cell r="C6004" t="str">
            <v>Cerâmica 5X23Cm Arenas-Om10837/R-Atlas</v>
          </cell>
          <cell r="D6004" t="str">
            <v>M2</v>
          </cell>
          <cell r="E6004">
            <v>0</v>
          </cell>
          <cell r="F6004">
            <v>0</v>
          </cell>
        </row>
        <row r="6005">
          <cell r="B6005">
            <v>1006135</v>
          </cell>
          <cell r="C6005" t="str">
            <v>Cerâmica 5X23Cm Cuzco-Cmom8399-Atlas</v>
          </cell>
          <cell r="D6005" t="str">
            <v>M2</v>
          </cell>
          <cell r="E6005">
            <v>0</v>
          </cell>
          <cell r="F6005">
            <v>0</v>
          </cell>
        </row>
        <row r="6006">
          <cell r="B6006">
            <v>1006136</v>
          </cell>
          <cell r="C6006" t="str">
            <v>Cerâmica 5X23Cm Cuzco-Om8399-Atlas</v>
          </cell>
          <cell r="D6006" t="str">
            <v>M2</v>
          </cell>
          <cell r="E6006">
            <v>0</v>
          </cell>
          <cell r="F6006">
            <v>0</v>
          </cell>
        </row>
        <row r="6007">
          <cell r="B6007">
            <v>1006137</v>
          </cell>
          <cell r="C6007" t="str">
            <v>Cerâmica 5X23Cm Taitao-Om10850/R-Atlas</v>
          </cell>
          <cell r="D6007" t="str">
            <v>M2</v>
          </cell>
          <cell r="E6007">
            <v>0</v>
          </cell>
          <cell r="F6007">
            <v>0</v>
          </cell>
        </row>
        <row r="6008">
          <cell r="B6008">
            <v>1006138</v>
          </cell>
          <cell r="C6008" t="str">
            <v>Cerâmica 5X23Cm-Om10055/R-Atlas</v>
          </cell>
          <cell r="D6008" t="str">
            <v>M2</v>
          </cell>
          <cell r="E6008">
            <v>0</v>
          </cell>
          <cell r="F6008">
            <v>0</v>
          </cell>
        </row>
        <row r="6009">
          <cell r="B6009">
            <v>1006139</v>
          </cell>
          <cell r="C6009" t="str">
            <v>Material Substituido Por 1012706</v>
          </cell>
          <cell r="D6009" t="str">
            <v>UN</v>
          </cell>
          <cell r="E6009">
            <v>0.54</v>
          </cell>
          <cell r="F6009">
            <v>0</v>
          </cell>
        </row>
        <row r="6010">
          <cell r="B6010">
            <v>1006140</v>
          </cell>
          <cell r="C6010" t="str">
            <v>Cobre Nu Para Aterramento</v>
          </cell>
          <cell r="D6010" t="str">
            <v>M</v>
          </cell>
          <cell r="E6010">
            <v>0</v>
          </cell>
          <cell r="F6010">
            <v>0</v>
          </cell>
        </row>
        <row r="6011">
          <cell r="B6011">
            <v>1006141</v>
          </cell>
          <cell r="C6011" t="str">
            <v>Tábua 1X6" Aparelhada P/ Forma</v>
          </cell>
          <cell r="D6011" t="str">
            <v>UN</v>
          </cell>
          <cell r="E6011">
            <v>0</v>
          </cell>
          <cell r="F6011">
            <v>0</v>
          </cell>
        </row>
        <row r="6012">
          <cell r="B6012">
            <v>1006142</v>
          </cell>
          <cell r="C6012" t="str">
            <v>Desempenadeira Float P/Concreto</v>
          </cell>
          <cell r="D6012" t="str">
            <v>UN</v>
          </cell>
          <cell r="E6012">
            <v>0</v>
          </cell>
          <cell r="F6012">
            <v>0</v>
          </cell>
        </row>
        <row r="6013">
          <cell r="B6013">
            <v>1006143</v>
          </cell>
          <cell r="C6013" t="str">
            <v>Disco Corte Serpa Conc/Asf 350Mm</v>
          </cell>
          <cell r="D6013" t="str">
            <v>UN</v>
          </cell>
          <cell r="E6013">
            <v>0</v>
          </cell>
          <cell r="F6013">
            <v>0</v>
          </cell>
        </row>
        <row r="6014">
          <cell r="B6014">
            <v>1006144</v>
          </cell>
          <cell r="C6014" t="str">
            <v>Disco De Serra 12"</v>
          </cell>
          <cell r="D6014" t="str">
            <v>UN</v>
          </cell>
          <cell r="E6014">
            <v>0</v>
          </cell>
          <cell r="F6014">
            <v>0</v>
          </cell>
        </row>
        <row r="6015">
          <cell r="B6015">
            <v>1006145</v>
          </cell>
          <cell r="C6015" t="str">
            <v>Disco Videa 350X30X360 Serra Circular</v>
          </cell>
          <cell r="D6015" t="str">
            <v>UN</v>
          </cell>
          <cell r="E6015">
            <v>0</v>
          </cell>
          <cell r="F6015">
            <v>0</v>
          </cell>
        </row>
        <row r="6016">
          <cell r="B6016">
            <v>1006146</v>
          </cell>
          <cell r="C6016" t="str">
            <v>Dobradiça Ferro P/Infra De Obra</v>
          </cell>
          <cell r="D6016" t="str">
            <v>UN</v>
          </cell>
          <cell r="E6016">
            <v>0</v>
          </cell>
          <cell r="F6016">
            <v>0</v>
          </cell>
        </row>
        <row r="6017">
          <cell r="B6017">
            <v>1006147</v>
          </cell>
          <cell r="C6017" t="str">
            <v>Dobradiça Tipo Leme De 12"</v>
          </cell>
          <cell r="D6017" t="str">
            <v>UN</v>
          </cell>
          <cell r="E6017">
            <v>0</v>
          </cell>
          <cell r="F6017">
            <v>0</v>
          </cell>
        </row>
        <row r="6018">
          <cell r="B6018">
            <v>1006148</v>
          </cell>
          <cell r="C6018" t="str">
            <v>Dosador De Areia</v>
          </cell>
          <cell r="D6018" t="str">
            <v>UN</v>
          </cell>
          <cell r="E6018">
            <v>0</v>
          </cell>
          <cell r="F6018">
            <v>0</v>
          </cell>
        </row>
        <row r="6019">
          <cell r="B6019">
            <v>1006149</v>
          </cell>
          <cell r="C6019" t="str">
            <v>Enxada C/Cabo</v>
          </cell>
          <cell r="D6019" t="str">
            <v>UN</v>
          </cell>
          <cell r="E6019">
            <v>0</v>
          </cell>
          <cell r="F6019">
            <v>0</v>
          </cell>
        </row>
        <row r="6020">
          <cell r="B6020">
            <v>1006150</v>
          </cell>
          <cell r="C6020" t="str">
            <v>Espaçador Etp 2,5-20-25-Jeruel</v>
          </cell>
          <cell r="D6020" t="str">
            <v>KG</v>
          </cell>
          <cell r="E6020">
            <v>0</v>
          </cell>
          <cell r="F6020">
            <v>0</v>
          </cell>
        </row>
        <row r="6021">
          <cell r="B6021">
            <v>1006151</v>
          </cell>
          <cell r="C6021" t="str">
            <v>Espaçador Para Ferragem Ct40</v>
          </cell>
          <cell r="D6021" t="str">
            <v>BAG</v>
          </cell>
          <cell r="E6021">
            <v>0</v>
          </cell>
          <cell r="F6021">
            <v>0</v>
          </cell>
        </row>
        <row r="6022">
          <cell r="B6022">
            <v>1006152</v>
          </cell>
          <cell r="C6022" t="str">
            <v>Espaçador Para Ferragem Ep3040</v>
          </cell>
          <cell r="D6022" t="str">
            <v>BAG</v>
          </cell>
          <cell r="E6022">
            <v>0</v>
          </cell>
          <cell r="F6022">
            <v>0</v>
          </cell>
        </row>
        <row r="6023">
          <cell r="B6023">
            <v>1006153</v>
          </cell>
          <cell r="C6023" t="str">
            <v>Espaçador Para Ferragem Ept17</v>
          </cell>
          <cell r="D6023" t="str">
            <v>BAG</v>
          </cell>
          <cell r="E6023">
            <v>0</v>
          </cell>
          <cell r="F6023">
            <v>0</v>
          </cell>
        </row>
        <row r="6024">
          <cell r="B6024">
            <v>1006154</v>
          </cell>
          <cell r="C6024" t="str">
            <v>Espaçador Para Ferragem S30</v>
          </cell>
          <cell r="D6024" t="str">
            <v>BAG</v>
          </cell>
          <cell r="E6024">
            <v>0</v>
          </cell>
          <cell r="F6024">
            <v>0</v>
          </cell>
        </row>
        <row r="6025">
          <cell r="B6025">
            <v>1006155</v>
          </cell>
          <cell r="C6025" t="str">
            <v>Espaçador Para Ferragem S40</v>
          </cell>
          <cell r="D6025" t="str">
            <v>BAG</v>
          </cell>
          <cell r="E6025">
            <v>0</v>
          </cell>
          <cell r="F6025">
            <v>0</v>
          </cell>
        </row>
        <row r="6026">
          <cell r="B6026">
            <v>1006156</v>
          </cell>
          <cell r="C6026" t="str">
            <v>Espaçador Plástico S25-Jeruel</v>
          </cell>
          <cell r="D6026" t="str">
            <v>UN</v>
          </cell>
          <cell r="E6026">
            <v>0</v>
          </cell>
          <cell r="F6026">
            <v>0</v>
          </cell>
        </row>
        <row r="6027">
          <cell r="B6027">
            <v>1006157</v>
          </cell>
          <cell r="C6027" t="str">
            <v>Material Substituido Por 1011408</v>
          </cell>
          <cell r="D6027" t="str">
            <v>UN</v>
          </cell>
          <cell r="E6027">
            <v>0</v>
          </cell>
          <cell r="F6027">
            <v>0</v>
          </cell>
        </row>
        <row r="6028">
          <cell r="B6028">
            <v>1006158</v>
          </cell>
          <cell r="C6028" t="str">
            <v>Estufa Elétrica Capacidade P/100Un.</v>
          </cell>
          <cell r="D6028" t="str">
            <v>UN</v>
          </cell>
          <cell r="E6028">
            <v>0</v>
          </cell>
          <cell r="F6028">
            <v>0</v>
          </cell>
        </row>
        <row r="6029">
          <cell r="B6029">
            <v>1006159</v>
          </cell>
          <cell r="C6029" t="str">
            <v>Flexível 40Cm Cr.Bacia-Vlc438Cwu-Esteves</v>
          </cell>
          <cell r="D6029" t="str">
            <v>UN</v>
          </cell>
          <cell r="E6029">
            <v>0</v>
          </cell>
          <cell r="F6029">
            <v>0</v>
          </cell>
        </row>
        <row r="6030">
          <cell r="B6030">
            <v>1006160</v>
          </cell>
          <cell r="C6030" t="str">
            <v>Float Desempenadeira P/Concreto</v>
          </cell>
          <cell r="D6030" t="str">
            <v>UN</v>
          </cell>
          <cell r="E6030">
            <v>0</v>
          </cell>
          <cell r="F6030">
            <v>0</v>
          </cell>
        </row>
        <row r="6031">
          <cell r="B6031">
            <v>1006161</v>
          </cell>
          <cell r="C6031" t="str">
            <v>Funil Metálico Para Fachada</v>
          </cell>
          <cell r="D6031" t="str">
            <v>UN</v>
          </cell>
          <cell r="E6031">
            <v>0</v>
          </cell>
          <cell r="F6031">
            <v>0</v>
          </cell>
        </row>
        <row r="6032">
          <cell r="B6032">
            <v>1006162</v>
          </cell>
          <cell r="C6032" t="str">
            <v>Galão Plástico De 200L</v>
          </cell>
          <cell r="D6032" t="str">
            <v>UN</v>
          </cell>
          <cell r="E6032">
            <v>0</v>
          </cell>
          <cell r="F6032">
            <v>0</v>
          </cell>
        </row>
        <row r="6033">
          <cell r="B6033">
            <v>1006163</v>
          </cell>
          <cell r="C6033" t="str">
            <v>Gerica 100L Pneu/Câmara</v>
          </cell>
          <cell r="D6033" t="str">
            <v>UN</v>
          </cell>
          <cell r="E6033">
            <v>0</v>
          </cell>
          <cell r="F6033">
            <v>0</v>
          </cell>
        </row>
        <row r="6034">
          <cell r="B6034">
            <v>1006164</v>
          </cell>
          <cell r="C6034" t="str">
            <v>Lâmina De Serra Ar 30Cmx13Mm</v>
          </cell>
          <cell r="D6034" t="str">
            <v>UN</v>
          </cell>
          <cell r="E6034">
            <v>0</v>
          </cell>
          <cell r="F6034">
            <v>0</v>
          </cell>
        </row>
        <row r="6035">
          <cell r="B6035">
            <v>1006165</v>
          </cell>
          <cell r="C6035" t="str">
            <v>Lâmina Estilete Largo</v>
          </cell>
          <cell r="D6035" t="str">
            <v>UN</v>
          </cell>
          <cell r="E6035">
            <v>0</v>
          </cell>
          <cell r="F6035">
            <v>0</v>
          </cell>
        </row>
        <row r="6036">
          <cell r="B6036">
            <v>1006166</v>
          </cell>
          <cell r="C6036" t="str">
            <v>Magueira Vacuo Az-Ar 4" Para Fachada</v>
          </cell>
          <cell r="D6036" t="str">
            <v>UN</v>
          </cell>
          <cell r="E6036">
            <v>0</v>
          </cell>
          <cell r="F6036">
            <v>0</v>
          </cell>
        </row>
        <row r="6037">
          <cell r="B6037">
            <v>1006167</v>
          </cell>
          <cell r="C6037" t="str">
            <v>Mangueira Cristal 3/4"</v>
          </cell>
          <cell r="D6037" t="str">
            <v>M</v>
          </cell>
          <cell r="E6037">
            <v>0</v>
          </cell>
          <cell r="F6037">
            <v>0</v>
          </cell>
        </row>
        <row r="6038">
          <cell r="B6038">
            <v>1006168</v>
          </cell>
          <cell r="C6038" t="str">
            <v>Martelo Comum-Tramontina</v>
          </cell>
          <cell r="D6038" t="str">
            <v>UN</v>
          </cell>
          <cell r="E6038">
            <v>0</v>
          </cell>
          <cell r="F6038">
            <v>0</v>
          </cell>
        </row>
        <row r="6039">
          <cell r="B6039">
            <v>1006169</v>
          </cell>
          <cell r="C6039" t="str">
            <v>Masseira Plástica 100X200X20Cm</v>
          </cell>
          <cell r="D6039" t="str">
            <v>UN</v>
          </cell>
          <cell r="E6039">
            <v>0</v>
          </cell>
          <cell r="F6039">
            <v>0</v>
          </cell>
        </row>
        <row r="6040">
          <cell r="B6040">
            <v>1006170</v>
          </cell>
          <cell r="C6040" t="str">
            <v>Masseira Plástica 40X60X20Cm</v>
          </cell>
          <cell r="D6040" t="str">
            <v>UN</v>
          </cell>
          <cell r="E6040">
            <v>0</v>
          </cell>
          <cell r="F6040">
            <v>0</v>
          </cell>
        </row>
        <row r="6041">
          <cell r="B6041">
            <v>1006171</v>
          </cell>
          <cell r="C6041" t="str">
            <v>Misturador De Eixo Horizontal Anvi 510</v>
          </cell>
          <cell r="D6041" t="str">
            <v>UN</v>
          </cell>
          <cell r="E6041">
            <v>0</v>
          </cell>
          <cell r="F6041">
            <v>0</v>
          </cell>
        </row>
        <row r="6042">
          <cell r="B6042">
            <v>1006172</v>
          </cell>
          <cell r="C6042" t="str">
            <v>Monitor Flat Panel 17 E176Fpc</v>
          </cell>
          <cell r="D6042" t="str">
            <v>UN</v>
          </cell>
          <cell r="E6042">
            <v>0</v>
          </cell>
          <cell r="F6042">
            <v>0</v>
          </cell>
        </row>
        <row r="6043">
          <cell r="B6043">
            <v>1006173</v>
          </cell>
          <cell r="C6043" t="str">
            <v>Monitor Flat Panel 17 E178Fpc</v>
          </cell>
          <cell r="D6043" t="str">
            <v>UN</v>
          </cell>
          <cell r="E6043">
            <v>0</v>
          </cell>
          <cell r="F6043">
            <v>0</v>
          </cell>
        </row>
        <row r="6044">
          <cell r="B6044">
            <v>1006174</v>
          </cell>
          <cell r="C6044" t="str">
            <v>Pá Quadrada C/Cabo</v>
          </cell>
          <cell r="D6044" t="str">
            <v>UN</v>
          </cell>
          <cell r="E6044">
            <v>0</v>
          </cell>
          <cell r="F6044">
            <v>0</v>
          </cell>
        </row>
        <row r="6045">
          <cell r="B6045">
            <v>1006175</v>
          </cell>
          <cell r="C6045" t="str">
            <v>Palmeira Phoenix 2,19M</v>
          </cell>
          <cell r="D6045" t="str">
            <v>UN</v>
          </cell>
          <cell r="E6045">
            <v>0</v>
          </cell>
          <cell r="F6045">
            <v>0</v>
          </cell>
        </row>
        <row r="6046">
          <cell r="B6046">
            <v>1006176</v>
          </cell>
          <cell r="C6046" t="str">
            <v>Pastilha Preta Brilho 2,5X2,5Mm-Atlas</v>
          </cell>
          <cell r="D6046" t="str">
            <v>M2</v>
          </cell>
          <cell r="E6046">
            <v>0</v>
          </cell>
          <cell r="F6046">
            <v>0</v>
          </cell>
        </row>
        <row r="6047">
          <cell r="B6047">
            <v>1006179</v>
          </cell>
          <cell r="C6047" t="str">
            <v>Perfil Metálico Hp 310X79Mm 6M</v>
          </cell>
          <cell r="D6047" t="str">
            <v>KG</v>
          </cell>
          <cell r="E6047">
            <v>0</v>
          </cell>
          <cell r="F6047">
            <v>0</v>
          </cell>
        </row>
        <row r="6048">
          <cell r="B6048">
            <v>1006183</v>
          </cell>
          <cell r="C6048" t="str">
            <v>Material Substituido Por 1012118</v>
          </cell>
          <cell r="D6048" t="str">
            <v>UN</v>
          </cell>
          <cell r="E6048">
            <v>0</v>
          </cell>
          <cell r="F6048">
            <v>0</v>
          </cell>
        </row>
        <row r="6049">
          <cell r="B6049">
            <v>1006184</v>
          </cell>
          <cell r="C6049" t="str">
            <v>Material Substituido Por 1001814</v>
          </cell>
          <cell r="D6049" t="str">
            <v>UN</v>
          </cell>
          <cell r="E6049">
            <v>0</v>
          </cell>
          <cell r="F6049">
            <v>0</v>
          </cell>
        </row>
        <row r="6050">
          <cell r="B6050">
            <v>1006185</v>
          </cell>
          <cell r="C6050" t="str">
            <v>Material Substituido Por 1001021</v>
          </cell>
          <cell r="D6050" t="str">
            <v>UN</v>
          </cell>
          <cell r="E6050">
            <v>0</v>
          </cell>
          <cell r="F6050">
            <v>0</v>
          </cell>
        </row>
        <row r="6051">
          <cell r="B6051">
            <v>1006186</v>
          </cell>
          <cell r="C6051" t="str">
            <v>Material Substituido Por 1001814</v>
          </cell>
          <cell r="D6051" t="str">
            <v>UN</v>
          </cell>
          <cell r="E6051">
            <v>0</v>
          </cell>
          <cell r="F6051">
            <v>0</v>
          </cell>
        </row>
        <row r="6052">
          <cell r="B6052">
            <v>1006187</v>
          </cell>
          <cell r="C6052" t="str">
            <v>Material Substituido Por 1001814</v>
          </cell>
          <cell r="D6052" t="str">
            <v>UN</v>
          </cell>
          <cell r="E6052">
            <v>0</v>
          </cell>
          <cell r="F6052">
            <v>0</v>
          </cell>
        </row>
        <row r="6053">
          <cell r="B6053">
            <v>1006188</v>
          </cell>
          <cell r="C6053" t="str">
            <v>Picareta C/Cabo</v>
          </cell>
          <cell r="D6053" t="str">
            <v>UN</v>
          </cell>
          <cell r="E6053">
            <v>0</v>
          </cell>
          <cell r="F6053">
            <v>0</v>
          </cell>
        </row>
        <row r="6054">
          <cell r="B6054">
            <v>1006189</v>
          </cell>
          <cell r="C6054" t="str">
            <v>Pincel De 0,5" Para Pintura</v>
          </cell>
          <cell r="D6054" t="str">
            <v>UN</v>
          </cell>
          <cell r="E6054">
            <v>0</v>
          </cell>
          <cell r="F6054">
            <v>0</v>
          </cell>
        </row>
        <row r="6055">
          <cell r="B6055">
            <v>1006190</v>
          </cell>
          <cell r="C6055" t="str">
            <v>Pincel De 1" Para Pintura</v>
          </cell>
          <cell r="D6055" t="str">
            <v>UN</v>
          </cell>
          <cell r="E6055">
            <v>0</v>
          </cell>
          <cell r="F6055">
            <v>0</v>
          </cell>
        </row>
        <row r="6056">
          <cell r="B6056">
            <v>1006191</v>
          </cell>
          <cell r="C6056" t="str">
            <v>Pincel De 2" Para Pintura</v>
          </cell>
          <cell r="D6056" t="str">
            <v>UN</v>
          </cell>
          <cell r="E6056">
            <v>0</v>
          </cell>
          <cell r="F6056">
            <v>0</v>
          </cell>
        </row>
        <row r="6057">
          <cell r="B6057">
            <v>1006192</v>
          </cell>
          <cell r="C6057" t="str">
            <v>Pincel De 3/4" Para Pintura</v>
          </cell>
          <cell r="D6057" t="str">
            <v>UN</v>
          </cell>
          <cell r="E6057">
            <v>0</v>
          </cell>
          <cell r="F6057">
            <v>0</v>
          </cell>
        </row>
        <row r="6058">
          <cell r="B6058">
            <v>1006193</v>
          </cell>
          <cell r="C6058" t="str">
            <v>Piso Intertravado Sextavado H=8Cm</v>
          </cell>
          <cell r="D6058" t="str">
            <v>M2</v>
          </cell>
          <cell r="E6058">
            <v>0</v>
          </cell>
          <cell r="F6058">
            <v>0</v>
          </cell>
        </row>
        <row r="6059">
          <cell r="B6059">
            <v>1006194</v>
          </cell>
          <cell r="C6059" t="str">
            <v>Plug Fêmea 15A-127V Para Extensão</v>
          </cell>
          <cell r="D6059" t="str">
            <v>UN</v>
          </cell>
          <cell r="E6059">
            <v>0</v>
          </cell>
          <cell r="F6059">
            <v>0</v>
          </cell>
        </row>
        <row r="6060">
          <cell r="B6060">
            <v>1006195</v>
          </cell>
          <cell r="C6060" t="str">
            <v>Plug Macho 15A-127V Para Extensão</v>
          </cell>
          <cell r="D6060" t="str">
            <v>UN</v>
          </cell>
          <cell r="E6060">
            <v>0</v>
          </cell>
          <cell r="F6060">
            <v>0</v>
          </cell>
        </row>
        <row r="6061">
          <cell r="B6061">
            <v>1006196</v>
          </cell>
          <cell r="C6061" t="str">
            <v>Material Substituido Por1001812</v>
          </cell>
          <cell r="D6061" t="str">
            <v>UN</v>
          </cell>
          <cell r="E6061">
            <v>0</v>
          </cell>
          <cell r="F6061">
            <v>0</v>
          </cell>
        </row>
        <row r="6062">
          <cell r="B6062">
            <v>1006197</v>
          </cell>
          <cell r="C6062" t="str">
            <v>Porcelanato Nascar Br 60X60Cm-Incepa</v>
          </cell>
          <cell r="D6062" t="str">
            <v>M</v>
          </cell>
          <cell r="E6062">
            <v>0</v>
          </cell>
          <cell r="F6062">
            <v>0</v>
          </cell>
        </row>
        <row r="6063">
          <cell r="B6063">
            <v>1006198</v>
          </cell>
          <cell r="C6063" t="str">
            <v>Porta Completa 0,7X2,10M Mad.Garapeira</v>
          </cell>
          <cell r="D6063" t="str">
            <v>UN</v>
          </cell>
          <cell r="E6063">
            <v>0</v>
          </cell>
          <cell r="F6063">
            <v>0</v>
          </cell>
        </row>
        <row r="6064">
          <cell r="B6064">
            <v>1006199</v>
          </cell>
          <cell r="C6064" t="str">
            <v>Porta-Cadeado De 35Mm</v>
          </cell>
          <cell r="D6064" t="str">
            <v>UN</v>
          </cell>
          <cell r="E6064">
            <v>0</v>
          </cell>
          <cell r="F6064">
            <v>0</v>
          </cell>
        </row>
        <row r="6065">
          <cell r="B6065">
            <v>1006200</v>
          </cell>
          <cell r="C6065" t="str">
            <v>Prancha 3X6" De 2ª Aparelhado</v>
          </cell>
          <cell r="D6065" t="str">
            <v>UN</v>
          </cell>
          <cell r="E6065">
            <v>0</v>
          </cell>
          <cell r="F6065">
            <v>0</v>
          </cell>
        </row>
        <row r="6066">
          <cell r="B6066">
            <v>1006202</v>
          </cell>
          <cell r="C6066" t="str">
            <v>Prego Comum C/Cab. 15X18 (1 1/2X13)</v>
          </cell>
          <cell r="D6066" t="str">
            <v>KG</v>
          </cell>
          <cell r="E6066">
            <v>0</v>
          </cell>
          <cell r="F6066">
            <v>0</v>
          </cell>
        </row>
        <row r="6067">
          <cell r="B6067">
            <v>1006203</v>
          </cell>
          <cell r="C6067" t="str">
            <v>Prego Comum C/Cab. 16X21 (2X12)</v>
          </cell>
          <cell r="D6067" t="str">
            <v>KG</v>
          </cell>
          <cell r="E6067">
            <v>0</v>
          </cell>
          <cell r="F6067">
            <v>0</v>
          </cell>
        </row>
        <row r="6068">
          <cell r="B6068">
            <v>1006204</v>
          </cell>
          <cell r="C6068" t="str">
            <v>Prego Comum C/Cab.Dupla 17X27 (2 1/2X11)</v>
          </cell>
          <cell r="D6068" t="str">
            <v>KG</v>
          </cell>
          <cell r="E6068">
            <v>0</v>
          </cell>
          <cell r="F6068">
            <v>0</v>
          </cell>
        </row>
        <row r="6069">
          <cell r="B6069">
            <v>1006208</v>
          </cell>
          <cell r="C6069" t="str">
            <v>Prego P/Telha 18X27Mm 500Gr</v>
          </cell>
          <cell r="D6069" t="str">
            <v>UN</v>
          </cell>
          <cell r="E6069">
            <v>0</v>
          </cell>
          <cell r="F6069">
            <v>0</v>
          </cell>
        </row>
        <row r="6070">
          <cell r="B6070">
            <v>1006209</v>
          </cell>
          <cell r="C6070" t="str">
            <v>Protetor De Vergalhão</v>
          </cell>
          <cell r="D6070" t="str">
            <v>UN</v>
          </cell>
          <cell r="E6070">
            <v>0</v>
          </cell>
          <cell r="F6070">
            <v>0</v>
          </cell>
        </row>
        <row r="6071">
          <cell r="B6071">
            <v>1006210</v>
          </cell>
          <cell r="C6071" t="str">
            <v>Protetor Plástico P/Vergalhão Epd58</v>
          </cell>
          <cell r="D6071" t="str">
            <v>BAG</v>
          </cell>
          <cell r="E6071">
            <v>0</v>
          </cell>
          <cell r="F6071">
            <v>0</v>
          </cell>
        </row>
        <row r="6072">
          <cell r="B6072">
            <v>1006211</v>
          </cell>
          <cell r="C6072" t="str">
            <v>Protetor Plástico P/Vergalhão Pv</v>
          </cell>
          <cell r="D6072" t="str">
            <v>BAG</v>
          </cell>
          <cell r="E6072">
            <v>0</v>
          </cell>
          <cell r="F6072">
            <v>0</v>
          </cell>
        </row>
        <row r="6073">
          <cell r="B6073">
            <v>1006212</v>
          </cell>
          <cell r="C6073" t="str">
            <v>Quadro Aviso Cortiça C/Cantoneira Plást.</v>
          </cell>
          <cell r="D6073" t="str">
            <v>UN</v>
          </cell>
          <cell r="E6073">
            <v>0</v>
          </cell>
          <cell r="F6073">
            <v>0</v>
          </cell>
        </row>
        <row r="6074">
          <cell r="B6074">
            <v>1006214</v>
          </cell>
          <cell r="C6074" t="str">
            <v>Reator De Partida Rápida 127V</v>
          </cell>
          <cell r="D6074" t="str">
            <v>UN</v>
          </cell>
          <cell r="E6074">
            <v>0</v>
          </cell>
          <cell r="F6074">
            <v>0</v>
          </cell>
        </row>
        <row r="6075">
          <cell r="B6075">
            <v>1006215</v>
          </cell>
          <cell r="C6075" t="str">
            <v>Receptáculo C/Bocal 127V</v>
          </cell>
          <cell r="D6075" t="str">
            <v>UN</v>
          </cell>
          <cell r="E6075">
            <v>0</v>
          </cell>
          <cell r="F6075">
            <v>0</v>
          </cell>
        </row>
        <row r="6076">
          <cell r="B6076">
            <v>1006216</v>
          </cell>
          <cell r="C6076" t="str">
            <v>Refletor Alumínio Lâmp.Halóg.1000W/220V</v>
          </cell>
          <cell r="D6076" t="str">
            <v>UN</v>
          </cell>
          <cell r="E6076">
            <v>0</v>
          </cell>
          <cell r="F6076">
            <v>0</v>
          </cell>
        </row>
        <row r="6077">
          <cell r="B6077">
            <v>1006217</v>
          </cell>
          <cell r="C6077" t="str">
            <v>Refletor Alumínio Lâmp.Halóg.500W/220V</v>
          </cell>
          <cell r="D6077" t="str">
            <v>UN</v>
          </cell>
          <cell r="E6077">
            <v>0</v>
          </cell>
          <cell r="F6077">
            <v>0</v>
          </cell>
        </row>
        <row r="6078">
          <cell r="B6078">
            <v>1006218</v>
          </cell>
          <cell r="C6078" t="str">
            <v>Régua 1,98M Prumo E Nível De Bolha</v>
          </cell>
          <cell r="D6078" t="str">
            <v>UN</v>
          </cell>
          <cell r="E6078">
            <v>0</v>
          </cell>
          <cell r="F6078">
            <v>0</v>
          </cell>
        </row>
        <row r="6079">
          <cell r="B6079">
            <v>1006219</v>
          </cell>
          <cell r="C6079" t="str">
            <v>Régua 1X4" Com 4,0M Madeira</v>
          </cell>
          <cell r="D6079" t="str">
            <v>UN</v>
          </cell>
          <cell r="E6079">
            <v>0</v>
          </cell>
          <cell r="F6079">
            <v>0</v>
          </cell>
        </row>
        <row r="6080">
          <cell r="B6080">
            <v>1006220</v>
          </cell>
          <cell r="C6080" t="str">
            <v>Revestimento 5X23Cm Ônix-Om10051-Atlas</v>
          </cell>
          <cell r="D6080" t="str">
            <v>M2</v>
          </cell>
          <cell r="E6080">
            <v>0</v>
          </cell>
          <cell r="F6080">
            <v>0</v>
          </cell>
        </row>
        <row r="6081">
          <cell r="B6081">
            <v>1006221</v>
          </cell>
          <cell r="C6081" t="str">
            <v>Revestimento 5X23Cm Ônix-Om8893-Atlas</v>
          </cell>
          <cell r="D6081" t="str">
            <v>M2</v>
          </cell>
          <cell r="E6081">
            <v>0</v>
          </cell>
          <cell r="F6081">
            <v>0</v>
          </cell>
        </row>
        <row r="6082">
          <cell r="B6082">
            <v>1006222</v>
          </cell>
          <cell r="C6082" t="str">
            <v>Revestimento 5X5Cm Araca Micelânia-Atlas</v>
          </cell>
          <cell r="D6082" t="str">
            <v>M2</v>
          </cell>
          <cell r="E6082">
            <v>0</v>
          </cell>
          <cell r="F6082">
            <v>0</v>
          </cell>
        </row>
        <row r="6083">
          <cell r="B6083">
            <v>1006223</v>
          </cell>
          <cell r="C6083" t="str">
            <v>Rvestimento 5X5Cm Bijou Micelânia-Atlas</v>
          </cell>
          <cell r="D6083" t="str">
            <v>M2</v>
          </cell>
          <cell r="E6083">
            <v>0</v>
          </cell>
          <cell r="F6083">
            <v>0</v>
          </cell>
        </row>
        <row r="6084">
          <cell r="B6084">
            <v>1006224</v>
          </cell>
          <cell r="C6084" t="str">
            <v>Revestimento 60X60Cm Porc.Crema-Cecrisa</v>
          </cell>
          <cell r="D6084" t="str">
            <v>M2</v>
          </cell>
          <cell r="E6084">
            <v>0</v>
          </cell>
          <cell r="F6084">
            <v>0</v>
          </cell>
        </row>
        <row r="6085">
          <cell r="B6085">
            <v>1006225</v>
          </cell>
          <cell r="C6085" t="str">
            <v>Revestimento 60X60Cm Porc.Crist-Cecrisa</v>
          </cell>
          <cell r="D6085" t="str">
            <v>M2</v>
          </cell>
          <cell r="E6085">
            <v>0</v>
          </cell>
          <cell r="F6085">
            <v>0</v>
          </cell>
        </row>
        <row r="6086">
          <cell r="B6086">
            <v>1006226</v>
          </cell>
          <cell r="C6086" t="str">
            <v>Rodapé 7X45Cm Porc.Diamante Pol-Cecrisa</v>
          </cell>
          <cell r="D6086" t="str">
            <v>M2</v>
          </cell>
          <cell r="E6086">
            <v>0</v>
          </cell>
          <cell r="F6086">
            <v>0</v>
          </cell>
        </row>
        <row r="6087">
          <cell r="B6087">
            <v>1006227</v>
          </cell>
          <cell r="C6087" t="str">
            <v>Rodapé 9X45Cm Porc.Crema Valênc-Cecrisa</v>
          </cell>
          <cell r="D6087" t="str">
            <v>M2</v>
          </cell>
          <cell r="E6087">
            <v>0</v>
          </cell>
          <cell r="F6087">
            <v>0</v>
          </cell>
        </row>
        <row r="6088">
          <cell r="B6088">
            <v>1006228</v>
          </cell>
          <cell r="C6088" t="str">
            <v>Seixo Médio Lavado</v>
          </cell>
          <cell r="D6088" t="str">
            <v>M3</v>
          </cell>
          <cell r="E6088">
            <v>0</v>
          </cell>
          <cell r="F6088">
            <v>0</v>
          </cell>
        </row>
        <row r="6089">
          <cell r="B6089">
            <v>1006229</v>
          </cell>
          <cell r="C6089" t="str">
            <v>Serra Manual Kbs1232-2</v>
          </cell>
          <cell r="D6089" t="str">
            <v>UN</v>
          </cell>
          <cell r="E6089">
            <v>0</v>
          </cell>
          <cell r="F6089">
            <v>0</v>
          </cell>
        </row>
        <row r="6090">
          <cell r="B6090">
            <v>1006230</v>
          </cell>
          <cell r="C6090" t="str">
            <v>Sifão Pvc Corrugado 2X1 1/2"Para Tanque</v>
          </cell>
          <cell r="D6090" t="str">
            <v>UN</v>
          </cell>
          <cell r="E6090">
            <v>0</v>
          </cell>
          <cell r="F6090">
            <v>0</v>
          </cell>
        </row>
        <row r="6091">
          <cell r="B6091">
            <v>1006231</v>
          </cell>
          <cell r="C6091" t="str">
            <v>Sika Grout 25Kg</v>
          </cell>
          <cell r="D6091" t="str">
            <v>UN</v>
          </cell>
          <cell r="E6091">
            <v>0</v>
          </cell>
          <cell r="F6091">
            <v>0</v>
          </cell>
        </row>
        <row r="6092">
          <cell r="B6092">
            <v>1006232</v>
          </cell>
          <cell r="C6092" t="str">
            <v>Material Substituido Por 1007773</v>
          </cell>
          <cell r="D6092" t="str">
            <v>UN</v>
          </cell>
          <cell r="E6092">
            <v>0</v>
          </cell>
          <cell r="F6092">
            <v>0</v>
          </cell>
        </row>
        <row r="6093">
          <cell r="B6093">
            <v>1006233</v>
          </cell>
          <cell r="C6093" t="str">
            <v>Sinaleiro 7Leds Monobl 220Vca 22,3Mm Az</v>
          </cell>
          <cell r="D6093" t="str">
            <v>UN</v>
          </cell>
          <cell r="E6093">
            <v>0</v>
          </cell>
          <cell r="F6093">
            <v>0</v>
          </cell>
        </row>
        <row r="6094">
          <cell r="B6094">
            <v>1006234</v>
          </cell>
          <cell r="C6094" t="str">
            <v>Material Substituido Por 1002318</v>
          </cell>
          <cell r="D6094" t="str">
            <v>UN</v>
          </cell>
          <cell r="E6094">
            <v>3.89</v>
          </cell>
          <cell r="F6094">
            <v>0</v>
          </cell>
        </row>
        <row r="6095">
          <cell r="B6095">
            <v>1006235</v>
          </cell>
          <cell r="C6095" t="str">
            <v>Material Substituido Por 1002324</v>
          </cell>
          <cell r="D6095" t="str">
            <v>UN</v>
          </cell>
          <cell r="E6095">
            <v>0</v>
          </cell>
          <cell r="F6095">
            <v>0</v>
          </cell>
        </row>
        <row r="6096">
          <cell r="B6096">
            <v>1006236</v>
          </cell>
          <cell r="C6096" t="str">
            <v>Material Substituido Por 1002334</v>
          </cell>
          <cell r="D6096" t="str">
            <v>UN</v>
          </cell>
          <cell r="E6096">
            <v>0</v>
          </cell>
          <cell r="F6096">
            <v>0</v>
          </cell>
        </row>
        <row r="6097">
          <cell r="B6097">
            <v>1006237</v>
          </cell>
          <cell r="C6097" t="str">
            <v>Tambor 200Lts C/Tampa</v>
          </cell>
          <cell r="D6097" t="str">
            <v>UN</v>
          </cell>
          <cell r="E6097">
            <v>0</v>
          </cell>
          <cell r="F6097">
            <v>0</v>
          </cell>
        </row>
        <row r="6098">
          <cell r="B6098">
            <v>1006238</v>
          </cell>
          <cell r="C6098" t="str">
            <v>Tampa De Ferro Fundido Dn60Cm Redonda</v>
          </cell>
          <cell r="D6098" t="str">
            <v>UN</v>
          </cell>
          <cell r="E6098">
            <v>0</v>
          </cell>
          <cell r="F6098">
            <v>0</v>
          </cell>
        </row>
        <row r="6099">
          <cell r="B6099">
            <v>1006239</v>
          </cell>
          <cell r="C6099" t="str">
            <v>Tela Alambrado C/2Mts</v>
          </cell>
          <cell r="D6099" t="str">
            <v>M</v>
          </cell>
          <cell r="E6099">
            <v>0</v>
          </cell>
          <cell r="F6099">
            <v>0</v>
          </cell>
        </row>
        <row r="6100">
          <cell r="B6100">
            <v>1006240</v>
          </cell>
          <cell r="C6100" t="str">
            <v>Tela Eletrosoldada 12,0Cm Perfix</v>
          </cell>
          <cell r="D6100" t="str">
            <v>UN</v>
          </cell>
          <cell r="E6100">
            <v>0</v>
          </cell>
          <cell r="F6100">
            <v>0</v>
          </cell>
        </row>
        <row r="6101">
          <cell r="B6101">
            <v>1006241</v>
          </cell>
          <cell r="C6101" t="str">
            <v>Tela Eletrosoldada Cortada 12X50Cm</v>
          </cell>
          <cell r="D6101" t="str">
            <v>M2</v>
          </cell>
          <cell r="E6101">
            <v>0</v>
          </cell>
          <cell r="F6101">
            <v>0</v>
          </cell>
        </row>
        <row r="6102">
          <cell r="B6102">
            <v>1006242</v>
          </cell>
          <cell r="C6102" t="str">
            <v>Tela Eletrosoldada Cortada 17X50Cm</v>
          </cell>
          <cell r="D6102" t="str">
            <v>M2</v>
          </cell>
          <cell r="E6102">
            <v>0</v>
          </cell>
          <cell r="F6102">
            <v>0</v>
          </cell>
        </row>
        <row r="6103">
          <cell r="B6103">
            <v>1006243</v>
          </cell>
          <cell r="C6103" t="str">
            <v>Tela Eletrosoldada Cortada 7X50Cm</v>
          </cell>
          <cell r="D6103" t="str">
            <v>M2</v>
          </cell>
          <cell r="E6103">
            <v>0</v>
          </cell>
          <cell r="F6103">
            <v>0</v>
          </cell>
        </row>
        <row r="6104">
          <cell r="B6104">
            <v>1006244</v>
          </cell>
          <cell r="C6104" t="str">
            <v>Tela Eletrosoldada 7,5Cm</v>
          </cell>
          <cell r="D6104" t="str">
            <v>UN</v>
          </cell>
          <cell r="E6104">
            <v>0</v>
          </cell>
          <cell r="F6104">
            <v>0</v>
          </cell>
        </row>
        <row r="6105">
          <cell r="B6105">
            <v>1006245</v>
          </cell>
          <cell r="C6105" t="str">
            <v>Tela Fachaforte Morlan 25X25Cm Fio1,25Mm</v>
          </cell>
          <cell r="D6105" t="str">
            <v>UN</v>
          </cell>
          <cell r="E6105">
            <v>0</v>
          </cell>
          <cell r="F6105">
            <v>0</v>
          </cell>
        </row>
        <row r="6106">
          <cell r="B6106">
            <v>1006246</v>
          </cell>
          <cell r="C6106" t="str">
            <v>Tela Para Fachada Com Logo</v>
          </cell>
          <cell r="D6106" t="str">
            <v>M2</v>
          </cell>
          <cell r="E6106">
            <v>0</v>
          </cell>
          <cell r="F6106">
            <v>0</v>
          </cell>
        </row>
        <row r="6107">
          <cell r="B6107">
            <v>1006247</v>
          </cell>
          <cell r="C6107" t="str">
            <v>Tela Para Fachada Sem Logo</v>
          </cell>
          <cell r="D6107" t="str">
            <v>M2</v>
          </cell>
          <cell r="E6107">
            <v>0</v>
          </cell>
          <cell r="F6107">
            <v>0</v>
          </cell>
        </row>
        <row r="6108">
          <cell r="B6108">
            <v>1006249</v>
          </cell>
          <cell r="C6108" t="str">
            <v>Tela Tipo Mosquiteiro 1,50M</v>
          </cell>
          <cell r="D6108" t="str">
            <v>UN</v>
          </cell>
          <cell r="E6108">
            <v>0</v>
          </cell>
          <cell r="F6108">
            <v>0</v>
          </cell>
        </row>
        <row r="6109">
          <cell r="B6109">
            <v>1006250</v>
          </cell>
          <cell r="C6109" t="str">
            <v>Telha Amianto Para Guarita 2,44X0,50X3Mm</v>
          </cell>
          <cell r="D6109" t="str">
            <v>UN</v>
          </cell>
          <cell r="E6109">
            <v>0</v>
          </cell>
          <cell r="F6109">
            <v>0</v>
          </cell>
        </row>
        <row r="6110">
          <cell r="B6110">
            <v>1006251</v>
          </cell>
          <cell r="C6110" t="str">
            <v>Telha Fibrotex 2,44X0,50X4Mm</v>
          </cell>
          <cell r="D6110" t="str">
            <v>UN</v>
          </cell>
          <cell r="E6110">
            <v>0</v>
          </cell>
          <cell r="F6110">
            <v>0</v>
          </cell>
        </row>
        <row r="6111">
          <cell r="B6111">
            <v>1006252</v>
          </cell>
          <cell r="C6111" t="str">
            <v>Telha Metálica P/Tapume 1,10X2,20M</v>
          </cell>
          <cell r="D6111" t="str">
            <v>UN</v>
          </cell>
          <cell r="E6111">
            <v>0</v>
          </cell>
          <cell r="F6111">
            <v>0</v>
          </cell>
        </row>
        <row r="6112">
          <cell r="B6112">
            <v>1006253</v>
          </cell>
          <cell r="C6112" t="str">
            <v>Tijolo Ceramico 09X19X19Cm Especial</v>
          </cell>
          <cell r="D6112" t="str">
            <v>UN</v>
          </cell>
          <cell r="E6112">
            <v>0</v>
          </cell>
          <cell r="F6112">
            <v>0</v>
          </cell>
        </row>
        <row r="6113">
          <cell r="B6113">
            <v>1006254</v>
          </cell>
          <cell r="C6113" t="str">
            <v>Tijolo Ceramico 09X19X29Cm Especial</v>
          </cell>
          <cell r="D6113" t="str">
            <v>UN</v>
          </cell>
          <cell r="E6113">
            <v>0</v>
          </cell>
          <cell r="F6113">
            <v>0</v>
          </cell>
        </row>
        <row r="6114">
          <cell r="B6114">
            <v>1006255</v>
          </cell>
          <cell r="C6114" t="str">
            <v>Tinta Acrílica Amarela 18L</v>
          </cell>
          <cell r="D6114" t="str">
            <v>UN</v>
          </cell>
          <cell r="E6114">
            <v>0</v>
          </cell>
          <cell r="F6114">
            <v>0</v>
          </cell>
        </row>
        <row r="6115">
          <cell r="B6115">
            <v>1006256</v>
          </cell>
          <cell r="C6115" t="str">
            <v>Tinta Acrílica Azul 18L</v>
          </cell>
          <cell r="D6115" t="str">
            <v>UN</v>
          </cell>
          <cell r="E6115">
            <v>0</v>
          </cell>
          <cell r="F6115">
            <v>0</v>
          </cell>
        </row>
        <row r="6116">
          <cell r="B6116">
            <v>1006257</v>
          </cell>
          <cell r="C6116" t="str">
            <v>Tinta Óleo Preta Galão-3,6L</v>
          </cell>
          <cell r="D6116" t="str">
            <v>UN</v>
          </cell>
          <cell r="E6116">
            <v>0</v>
          </cell>
          <cell r="F6116">
            <v>0</v>
          </cell>
        </row>
        <row r="6117">
          <cell r="B6117">
            <v>1006258</v>
          </cell>
          <cell r="C6117" t="str">
            <v>Toalheiro 27,5X12X36,5Cm</v>
          </cell>
          <cell r="D6117" t="str">
            <v>UN</v>
          </cell>
          <cell r="E6117">
            <v>0</v>
          </cell>
          <cell r="F6117">
            <v>0</v>
          </cell>
        </row>
        <row r="6118">
          <cell r="B6118">
            <v>1006259</v>
          </cell>
          <cell r="C6118" t="str">
            <v>Tomada Bifásica C/Pino</v>
          </cell>
          <cell r="D6118" t="str">
            <v>UN</v>
          </cell>
          <cell r="E6118">
            <v>0</v>
          </cell>
          <cell r="F6118">
            <v>0</v>
          </cell>
        </row>
        <row r="6119">
          <cell r="B6119">
            <v>1006260</v>
          </cell>
          <cell r="C6119" t="str">
            <v>Tomada Trifásica C/Pino</v>
          </cell>
          <cell r="D6119" t="str">
            <v>UN</v>
          </cell>
          <cell r="E6119">
            <v>0</v>
          </cell>
          <cell r="F6119">
            <v>0</v>
          </cell>
        </row>
        <row r="6120">
          <cell r="B6120">
            <v>1006261</v>
          </cell>
          <cell r="C6120" t="str">
            <v>Torneira 1/2" P/Lavatório Plástica</v>
          </cell>
          <cell r="D6120" t="str">
            <v>UN</v>
          </cell>
          <cell r="E6120">
            <v>0</v>
          </cell>
          <cell r="F6120">
            <v>0</v>
          </cell>
        </row>
        <row r="6121">
          <cell r="B6121">
            <v>1006262</v>
          </cell>
          <cell r="C6121" t="str">
            <v>Torneira 1/2" P/Pia Plástica</v>
          </cell>
          <cell r="D6121" t="str">
            <v>UN</v>
          </cell>
          <cell r="E6121">
            <v>0</v>
          </cell>
          <cell r="F6121">
            <v>0</v>
          </cell>
        </row>
        <row r="6122">
          <cell r="B6122">
            <v>1006263</v>
          </cell>
          <cell r="C6122" t="str">
            <v>Torneira P/Tanque 1152C39-Deca</v>
          </cell>
          <cell r="D6122" t="str">
            <v>UN</v>
          </cell>
          <cell r="E6122">
            <v>0</v>
          </cell>
          <cell r="F6122">
            <v>0</v>
          </cell>
        </row>
        <row r="6123">
          <cell r="B6123">
            <v>1006265</v>
          </cell>
          <cell r="C6123" t="str">
            <v>Trado 1 1/4" Para Madeira</v>
          </cell>
          <cell r="D6123" t="str">
            <v>UN</v>
          </cell>
          <cell r="E6123">
            <v>0</v>
          </cell>
          <cell r="F6123">
            <v>0</v>
          </cell>
        </row>
        <row r="6124">
          <cell r="B6124">
            <v>1006266</v>
          </cell>
          <cell r="C6124" t="str">
            <v>Substituido  Por - 1011048</v>
          </cell>
          <cell r="D6124" t="str">
            <v>UN</v>
          </cell>
          <cell r="E6124">
            <v>0</v>
          </cell>
          <cell r="F6124">
            <v>0</v>
          </cell>
        </row>
        <row r="6125">
          <cell r="B6125">
            <v>1006267</v>
          </cell>
          <cell r="C6125" t="str">
            <v>Lâmpada Fluorescente 20W-127V</v>
          </cell>
          <cell r="D6125" t="str">
            <v>UN</v>
          </cell>
          <cell r="E6125">
            <v>0</v>
          </cell>
          <cell r="F6125">
            <v>0</v>
          </cell>
        </row>
        <row r="6126">
          <cell r="B6126">
            <v>1006268</v>
          </cell>
          <cell r="C6126" t="str">
            <v>Lâmpada Fluorescente 40W-127V</v>
          </cell>
          <cell r="D6126" t="str">
            <v>UN</v>
          </cell>
          <cell r="E6126">
            <v>0</v>
          </cell>
          <cell r="F6126">
            <v>0</v>
          </cell>
        </row>
        <row r="6127">
          <cell r="B6127">
            <v>1006269</v>
          </cell>
          <cell r="C6127" t="str">
            <v>Lâmpada Halógena 1000/220V</v>
          </cell>
          <cell r="D6127" t="str">
            <v>UN</v>
          </cell>
          <cell r="E6127">
            <v>0</v>
          </cell>
          <cell r="F6127">
            <v>0</v>
          </cell>
        </row>
        <row r="6128">
          <cell r="B6128">
            <v>1006270</v>
          </cell>
          <cell r="C6128" t="str">
            <v>Perfil Metálico Hp 310X110Mm 12M</v>
          </cell>
          <cell r="D6128" t="str">
            <v>KG</v>
          </cell>
          <cell r="E6128">
            <v>0</v>
          </cell>
          <cell r="F6128">
            <v>0</v>
          </cell>
        </row>
        <row r="6129">
          <cell r="B6129">
            <v>1006271</v>
          </cell>
          <cell r="C6129" t="str">
            <v>Perfil Metálico Hp 310X125Mm 12M</v>
          </cell>
          <cell r="D6129" t="str">
            <v>KG</v>
          </cell>
          <cell r="E6129">
            <v>0</v>
          </cell>
          <cell r="F6129">
            <v>0</v>
          </cell>
        </row>
        <row r="6130">
          <cell r="B6130">
            <v>1006272</v>
          </cell>
          <cell r="C6130" t="str">
            <v>Perfil Metálico Hp 310X93Mm 12M</v>
          </cell>
          <cell r="D6130" t="str">
            <v>KG</v>
          </cell>
          <cell r="E6130">
            <v>0</v>
          </cell>
          <cell r="F6130">
            <v>0</v>
          </cell>
        </row>
        <row r="6131">
          <cell r="B6131">
            <v>1006273</v>
          </cell>
          <cell r="C6131" t="str">
            <v>Conexao 4X4 C/ 2 Furos I - Forcon</v>
          </cell>
          <cell r="D6131" t="str">
            <v>UN</v>
          </cell>
          <cell r="E6131">
            <v>0</v>
          </cell>
          <cell r="F6131">
            <v>0</v>
          </cell>
        </row>
        <row r="6132">
          <cell r="B6132">
            <v>1006274</v>
          </cell>
          <cell r="C6132" t="str">
            <v>Conexao 4X4 C/ 1 Furo - Forcon</v>
          </cell>
          <cell r="D6132" t="str">
            <v>UN</v>
          </cell>
          <cell r="E6132">
            <v>0</v>
          </cell>
          <cell r="F6132">
            <v>0</v>
          </cell>
        </row>
        <row r="6133">
          <cell r="B6133">
            <v>1006275</v>
          </cell>
          <cell r="C6133" t="str">
            <v>Conexao 4X4 C/ 3 Furos - Forcon</v>
          </cell>
          <cell r="D6133" t="str">
            <v>UN</v>
          </cell>
          <cell r="E6133">
            <v>0</v>
          </cell>
          <cell r="F6133">
            <v>0</v>
          </cell>
        </row>
        <row r="6134">
          <cell r="B6134">
            <v>1006276</v>
          </cell>
          <cell r="C6134" t="str">
            <v>Conexao 4X4 C/ 4 Furos - Forcon</v>
          </cell>
          <cell r="D6134" t="str">
            <v>UN</v>
          </cell>
          <cell r="E6134">
            <v>0</v>
          </cell>
          <cell r="F6134">
            <v>0</v>
          </cell>
        </row>
        <row r="6135">
          <cell r="B6135">
            <v>1006277</v>
          </cell>
          <cell r="C6135" t="str">
            <v>Eletroduto Pead 1.1/2-Forcon (Rolo 50M)</v>
          </cell>
          <cell r="D6135" t="str">
            <v>M</v>
          </cell>
          <cell r="E6135">
            <v>0</v>
          </cell>
          <cell r="F6135">
            <v>0</v>
          </cell>
        </row>
        <row r="6136">
          <cell r="B6136">
            <v>1006278</v>
          </cell>
          <cell r="C6136" t="str">
            <v>Cerâmica 32,5X32,5Cm Frost White-Eliane</v>
          </cell>
          <cell r="D6136" t="str">
            <v>M2</v>
          </cell>
          <cell r="E6136">
            <v>0</v>
          </cell>
          <cell r="F6136">
            <v>0</v>
          </cell>
        </row>
        <row r="6137">
          <cell r="B6137">
            <v>1006279</v>
          </cell>
          <cell r="C6137" t="str">
            <v>Cerâmica 41X41Cm Branco Camburi-Eliane</v>
          </cell>
          <cell r="D6137" t="str">
            <v>M2</v>
          </cell>
          <cell r="E6137">
            <v>0</v>
          </cell>
          <cell r="F6137">
            <v>0</v>
          </cell>
        </row>
        <row r="6138">
          <cell r="B6138">
            <v>1006280</v>
          </cell>
          <cell r="C6138" t="str">
            <v>Cerâmica 41X41Cm Bravacasa Bianco-Eliane</v>
          </cell>
          <cell r="D6138" t="str">
            <v>M2</v>
          </cell>
          <cell r="E6138">
            <v>0</v>
          </cell>
          <cell r="F6138">
            <v>0</v>
          </cell>
        </row>
        <row r="6139">
          <cell r="B6139">
            <v>1006281</v>
          </cell>
          <cell r="C6139" t="str">
            <v>Cerâmica 45X45Cm Laredo Sand-Eliane</v>
          </cell>
          <cell r="D6139" t="str">
            <v>M2</v>
          </cell>
          <cell r="E6139">
            <v>0</v>
          </cell>
          <cell r="F6139">
            <v>0</v>
          </cell>
        </row>
        <row r="6140">
          <cell r="B6140">
            <v>1006282</v>
          </cell>
          <cell r="C6140" t="str">
            <v>Cerâmica 31X31Cm Cargo White-Eliane</v>
          </cell>
          <cell r="D6140" t="str">
            <v>M2</v>
          </cell>
          <cell r="E6140">
            <v>0</v>
          </cell>
          <cell r="F6140">
            <v>0</v>
          </cell>
        </row>
        <row r="6141">
          <cell r="B6141">
            <v>1006283</v>
          </cell>
          <cell r="C6141" t="str">
            <v>Cerâmica 24X34Cm Egina Alpe Mate-Eliane</v>
          </cell>
          <cell r="D6141" t="str">
            <v>M2</v>
          </cell>
          <cell r="E6141">
            <v>0</v>
          </cell>
          <cell r="F6141">
            <v>0</v>
          </cell>
        </row>
        <row r="6142">
          <cell r="B6142">
            <v>1006284</v>
          </cell>
          <cell r="C6142" t="str">
            <v>Cerâmica 5X24Cm Fachada-Eliane</v>
          </cell>
          <cell r="D6142" t="str">
            <v>M2</v>
          </cell>
          <cell r="E6142">
            <v>0</v>
          </cell>
          <cell r="F6142">
            <v>0</v>
          </cell>
        </row>
        <row r="6143">
          <cell r="B6143">
            <v>1006285</v>
          </cell>
          <cell r="C6143" t="str">
            <v>Cerâmica 50X50Cm Bianco Plus-Eliane</v>
          </cell>
          <cell r="D6143" t="str">
            <v>M2</v>
          </cell>
          <cell r="E6143">
            <v>0</v>
          </cell>
          <cell r="F6143">
            <v>0</v>
          </cell>
        </row>
        <row r="6144">
          <cell r="B6144">
            <v>1006286</v>
          </cell>
          <cell r="C6144" t="str">
            <v>Cerâmica 20X20Cm Estilo-Eliane</v>
          </cell>
          <cell r="D6144" t="str">
            <v>M2</v>
          </cell>
          <cell r="E6144">
            <v>0</v>
          </cell>
          <cell r="F6144">
            <v>0</v>
          </cell>
        </row>
        <row r="6145">
          <cell r="B6145">
            <v>1006287</v>
          </cell>
          <cell r="C6145" t="str">
            <v>Cerâmica 20X20Cm Forma White-Eliane</v>
          </cell>
          <cell r="D6145" t="str">
            <v>M2</v>
          </cell>
          <cell r="E6145">
            <v>0</v>
          </cell>
          <cell r="F6145">
            <v>0</v>
          </cell>
        </row>
        <row r="6146">
          <cell r="B6146">
            <v>1006289</v>
          </cell>
          <cell r="C6146" t="str">
            <v>Cerâmica 33,5X45Cm Frost White-Eliane</v>
          </cell>
          <cell r="D6146" t="str">
            <v>M2</v>
          </cell>
          <cell r="E6146">
            <v>0</v>
          </cell>
          <cell r="F6146">
            <v>0</v>
          </cell>
        </row>
        <row r="6147">
          <cell r="B6147">
            <v>1006290</v>
          </cell>
          <cell r="C6147" t="str">
            <v>Cerâmica 20X20Cm Mono.Br White-Eliane</v>
          </cell>
          <cell r="D6147" t="str">
            <v>M2</v>
          </cell>
          <cell r="E6147">
            <v>0</v>
          </cell>
          <cell r="F6147">
            <v>0</v>
          </cell>
        </row>
        <row r="6148">
          <cell r="B6148">
            <v>1006291</v>
          </cell>
          <cell r="C6148" t="str">
            <v>Cerâmica 32,5X32,5Cm Neutr.White-Eliane</v>
          </cell>
          <cell r="D6148" t="str">
            <v>M2</v>
          </cell>
          <cell r="E6148">
            <v>0</v>
          </cell>
          <cell r="F6148">
            <v>0</v>
          </cell>
        </row>
        <row r="6149">
          <cell r="B6149">
            <v>1006292</v>
          </cell>
          <cell r="C6149" t="str">
            <v>Cerâmica 45X45Cm Travert.Marfim-Eliane</v>
          </cell>
          <cell r="D6149" t="str">
            <v>M2</v>
          </cell>
          <cell r="E6149">
            <v>0</v>
          </cell>
          <cell r="F6149">
            <v>0</v>
          </cell>
        </row>
        <row r="6150">
          <cell r="B6150">
            <v>1006293</v>
          </cell>
          <cell r="C6150" t="str">
            <v>Pastilha 20X20Cm White-Eliane</v>
          </cell>
          <cell r="D6150" t="str">
            <v>M2</v>
          </cell>
          <cell r="E6150">
            <v>0</v>
          </cell>
          <cell r="F6150">
            <v>0</v>
          </cell>
        </row>
        <row r="6151">
          <cell r="B6151">
            <v>1006294</v>
          </cell>
          <cell r="C6151" t="str">
            <v>Pastilhas 5X5Cm Piscinas Cor B7340-Atlas</v>
          </cell>
          <cell r="D6151" t="str">
            <v>M2</v>
          </cell>
          <cell r="E6151">
            <v>0</v>
          </cell>
          <cell r="F6151">
            <v>0</v>
          </cell>
        </row>
        <row r="6152">
          <cell r="B6152">
            <v>1006295</v>
          </cell>
          <cell r="C6152" t="str">
            <v>Porcelanato 40X40Cm Con.Pls White-Eliane</v>
          </cell>
          <cell r="D6152" t="str">
            <v>M2</v>
          </cell>
          <cell r="E6152">
            <v>0</v>
          </cell>
          <cell r="F6152">
            <v>0</v>
          </cell>
        </row>
        <row r="6153">
          <cell r="B6153">
            <v>1006296</v>
          </cell>
          <cell r="C6153" t="str">
            <v>Porcelanato 45X45Cm Neo Pre.Snow-Eliane</v>
          </cell>
          <cell r="D6153" t="str">
            <v>M2</v>
          </cell>
          <cell r="E6153">
            <v>0</v>
          </cell>
          <cell r="F6153">
            <v>0</v>
          </cell>
        </row>
        <row r="6154">
          <cell r="B6154">
            <v>1006297</v>
          </cell>
          <cell r="C6154" t="str">
            <v>Porcelanato 40X40Cm Panna Plus-Eliane</v>
          </cell>
          <cell r="D6154" t="str">
            <v>M2</v>
          </cell>
          <cell r="E6154">
            <v>0</v>
          </cell>
          <cell r="F6154">
            <v>0</v>
          </cell>
        </row>
        <row r="6155">
          <cell r="B6155">
            <v>1006298</v>
          </cell>
          <cell r="C6155" t="str">
            <v>Porcelanato Super Bianco Na 40X40 Eliane</v>
          </cell>
          <cell r="D6155" t="str">
            <v>M2</v>
          </cell>
          <cell r="E6155">
            <v>0</v>
          </cell>
          <cell r="F6155">
            <v>0</v>
          </cell>
        </row>
        <row r="6156">
          <cell r="B6156">
            <v>1006299</v>
          </cell>
          <cell r="C6156" t="str">
            <v>Porcelanato 45X45Cm Vech.Griggio-Eliane</v>
          </cell>
          <cell r="D6156" t="str">
            <v>M2</v>
          </cell>
          <cell r="E6156">
            <v>0</v>
          </cell>
          <cell r="F6156">
            <v>0</v>
          </cell>
        </row>
        <row r="6157">
          <cell r="B6157">
            <v>1006300</v>
          </cell>
          <cell r="C6157" t="str">
            <v>A.Fix.-Porca Sextavada 3/8"-E</v>
          </cell>
          <cell r="D6157" t="str">
            <v>UN</v>
          </cell>
          <cell r="E6157">
            <v>0</v>
          </cell>
          <cell r="F6157">
            <v>0</v>
          </cell>
        </row>
        <row r="6158">
          <cell r="B6158">
            <v>1006301</v>
          </cell>
          <cell r="C6158" t="str">
            <v>A.Fix.-Arruela Lisa 1/4"-E</v>
          </cell>
          <cell r="D6158" t="str">
            <v>UN</v>
          </cell>
          <cell r="E6158">
            <v>0</v>
          </cell>
          <cell r="F6158">
            <v>0</v>
          </cell>
        </row>
        <row r="6159">
          <cell r="B6159">
            <v>1006302</v>
          </cell>
          <cell r="C6159" t="str">
            <v>A.Fix.-Arruela Lisa 3/8"-E</v>
          </cell>
          <cell r="D6159" t="str">
            <v>UN</v>
          </cell>
          <cell r="E6159">
            <v>0</v>
          </cell>
          <cell r="F6159">
            <v>0</v>
          </cell>
        </row>
        <row r="6160">
          <cell r="B6160">
            <v>1006303</v>
          </cell>
          <cell r="C6160" t="str">
            <v>A.Fix.-Bucha De Nylon S10</v>
          </cell>
          <cell r="D6160" t="str">
            <v>UN</v>
          </cell>
          <cell r="E6160">
            <v>0</v>
          </cell>
          <cell r="F6160">
            <v>0</v>
          </cell>
        </row>
        <row r="6161">
          <cell r="B6161">
            <v>1006304</v>
          </cell>
          <cell r="C6161" t="str">
            <v>A.Fix.-Chumb.Cba De 1/4"C/Paraf-E</v>
          </cell>
          <cell r="D6161" t="str">
            <v>UN</v>
          </cell>
          <cell r="E6161">
            <v>0</v>
          </cell>
          <cell r="F6161">
            <v>0</v>
          </cell>
        </row>
        <row r="6162">
          <cell r="B6162">
            <v>1006305</v>
          </cell>
          <cell r="C6162" t="str">
            <v>A.Fix.-Chumb.Cba De 3/8"C/Paraf-E</v>
          </cell>
          <cell r="D6162" t="str">
            <v>UN</v>
          </cell>
          <cell r="E6162">
            <v>0</v>
          </cell>
          <cell r="F6162">
            <v>0</v>
          </cell>
        </row>
        <row r="6163">
          <cell r="B6163">
            <v>1006306</v>
          </cell>
          <cell r="C6163" t="str">
            <v>A.Fix.-Paraf.Sext.Rosca Sob.1/4X1 3/4"-E</v>
          </cell>
          <cell r="D6163" t="str">
            <v>UN</v>
          </cell>
          <cell r="E6163">
            <v>0</v>
          </cell>
          <cell r="F6163">
            <v>0</v>
          </cell>
        </row>
        <row r="6164">
          <cell r="B6164">
            <v>1006307</v>
          </cell>
          <cell r="C6164" t="str">
            <v>A.Fix.-Porca Sextavada 1/4"-E</v>
          </cell>
          <cell r="D6164" t="str">
            <v>UN</v>
          </cell>
          <cell r="E6164">
            <v>0</v>
          </cell>
          <cell r="F6164">
            <v>0</v>
          </cell>
        </row>
        <row r="6165">
          <cell r="B6165">
            <v>1006308</v>
          </cell>
          <cell r="C6165" t="str">
            <v>A.Fix.-Abraçadeira Perfil U 1/2"-Pz</v>
          </cell>
          <cell r="D6165" t="str">
            <v>UN</v>
          </cell>
          <cell r="E6165">
            <v>0</v>
          </cell>
          <cell r="F6165">
            <v>0</v>
          </cell>
        </row>
        <row r="6166">
          <cell r="B6166">
            <v>1006309</v>
          </cell>
          <cell r="C6166" t="str">
            <v>A.Fix.-Abraçadeira Perfil U 4"-Pz</v>
          </cell>
          <cell r="D6166" t="str">
            <v>UN</v>
          </cell>
          <cell r="E6166">
            <v>0</v>
          </cell>
          <cell r="F6166">
            <v>0</v>
          </cell>
        </row>
        <row r="6167">
          <cell r="B6167">
            <v>1006310</v>
          </cell>
          <cell r="C6167" t="str">
            <v>A.Fix.-Abraçadeira D C/Cunha 1 1/4"-Z</v>
          </cell>
          <cell r="D6167" t="str">
            <v>UN</v>
          </cell>
          <cell r="E6167">
            <v>0</v>
          </cell>
          <cell r="F6167">
            <v>0</v>
          </cell>
        </row>
        <row r="6168">
          <cell r="B6168">
            <v>1006311</v>
          </cell>
          <cell r="C6168" t="str">
            <v>A.Fix.-Abraçadeira D C/Cunha 2 1/2"-Z</v>
          </cell>
          <cell r="D6168" t="str">
            <v>UN</v>
          </cell>
          <cell r="E6168">
            <v>0</v>
          </cell>
          <cell r="F6168">
            <v>0</v>
          </cell>
        </row>
        <row r="6169">
          <cell r="B6169">
            <v>1006312</v>
          </cell>
          <cell r="C6169" t="str">
            <v>A.Fix.-Abraçadeira D C/Cunha 3"-Z</v>
          </cell>
          <cell r="D6169" t="str">
            <v>UN</v>
          </cell>
          <cell r="E6169">
            <v>0</v>
          </cell>
          <cell r="F6169">
            <v>0</v>
          </cell>
        </row>
        <row r="6170">
          <cell r="B6170">
            <v>1006313</v>
          </cell>
          <cell r="C6170" t="str">
            <v>A.Fix.-Abraçadeira D C/Cunha 4"-Z</v>
          </cell>
          <cell r="D6170" t="str">
            <v>UN</v>
          </cell>
          <cell r="E6170">
            <v>0</v>
          </cell>
          <cell r="F6170">
            <v>0</v>
          </cell>
        </row>
        <row r="6171">
          <cell r="B6171">
            <v>1006314</v>
          </cell>
          <cell r="C6171" t="str">
            <v>A.Fix.-Abraçadeira Perfil U 1"-Pz</v>
          </cell>
          <cell r="D6171" t="str">
            <v>UN</v>
          </cell>
          <cell r="E6171">
            <v>0</v>
          </cell>
          <cell r="F6171">
            <v>0</v>
          </cell>
        </row>
        <row r="6172">
          <cell r="B6172">
            <v>1006315</v>
          </cell>
          <cell r="C6172" t="str">
            <v>A.Fix.-Abraçadeira Perfil U 1.1/4"-Pz</v>
          </cell>
          <cell r="D6172" t="str">
            <v>UN</v>
          </cell>
          <cell r="E6172">
            <v>0</v>
          </cell>
          <cell r="F6172">
            <v>0</v>
          </cell>
        </row>
        <row r="6173">
          <cell r="B6173">
            <v>1006316</v>
          </cell>
          <cell r="C6173" t="str">
            <v>A.Fix.-Abraçadeira Perfil U 2"-Pz</v>
          </cell>
          <cell r="D6173" t="str">
            <v>UN</v>
          </cell>
          <cell r="E6173">
            <v>0</v>
          </cell>
          <cell r="F6173">
            <v>0</v>
          </cell>
        </row>
        <row r="6174">
          <cell r="B6174">
            <v>1006317</v>
          </cell>
          <cell r="C6174" t="str">
            <v>A.Fix.-Abraçadeira Perfil U 2.1/2"-Pz</v>
          </cell>
          <cell r="D6174" t="str">
            <v>UN</v>
          </cell>
          <cell r="E6174">
            <v>0</v>
          </cell>
          <cell r="F6174">
            <v>0</v>
          </cell>
        </row>
        <row r="6175">
          <cell r="B6175">
            <v>1006318</v>
          </cell>
          <cell r="C6175" t="str">
            <v>A.Fix.-Abraçadeira Perfil U 3"-Pz</v>
          </cell>
          <cell r="D6175" t="str">
            <v>UN</v>
          </cell>
          <cell r="E6175">
            <v>0</v>
          </cell>
          <cell r="F6175">
            <v>0</v>
          </cell>
        </row>
        <row r="6176">
          <cell r="B6176">
            <v>1006319</v>
          </cell>
          <cell r="C6176" t="str">
            <v>A.Fix.-Abraçadeira Perfil U 3/4"-Pz</v>
          </cell>
          <cell r="D6176" t="str">
            <v>UN</v>
          </cell>
          <cell r="E6176">
            <v>0</v>
          </cell>
          <cell r="F6176">
            <v>0</v>
          </cell>
        </row>
        <row r="6177">
          <cell r="B6177">
            <v>1006320</v>
          </cell>
          <cell r="C6177" t="str">
            <v>Abraçadeira 4"P/ Tubo Queda De Fachada</v>
          </cell>
          <cell r="D6177" t="str">
            <v>UN</v>
          </cell>
          <cell r="E6177">
            <v>0</v>
          </cell>
          <cell r="F6177">
            <v>0</v>
          </cell>
        </row>
        <row r="6178">
          <cell r="B6178">
            <v>1006321</v>
          </cell>
          <cell r="C6178" t="str">
            <v>Abraçadeira Econômica Ø 1.1/2"</v>
          </cell>
          <cell r="D6178" t="str">
            <v>UN</v>
          </cell>
          <cell r="E6178">
            <v>0</v>
          </cell>
          <cell r="F6178">
            <v>0</v>
          </cell>
        </row>
        <row r="6179">
          <cell r="B6179">
            <v>1006322</v>
          </cell>
          <cell r="C6179" t="str">
            <v>Abraçadeira Econômica Ø 1.1/4"</v>
          </cell>
          <cell r="D6179" t="str">
            <v>UN</v>
          </cell>
          <cell r="E6179">
            <v>0</v>
          </cell>
          <cell r="F6179">
            <v>0</v>
          </cell>
        </row>
        <row r="6180">
          <cell r="B6180">
            <v>1006323</v>
          </cell>
          <cell r="C6180" t="str">
            <v>Abraçadeira Econômica Ø 2''</v>
          </cell>
          <cell r="D6180" t="str">
            <v>UN</v>
          </cell>
          <cell r="E6180">
            <v>0</v>
          </cell>
          <cell r="F6180">
            <v>0</v>
          </cell>
        </row>
        <row r="6181">
          <cell r="B6181">
            <v>1006324</v>
          </cell>
          <cell r="C6181" t="str">
            <v>Abraçadeira Econômica Ø 2.1/2''</v>
          </cell>
          <cell r="D6181" t="str">
            <v>UN</v>
          </cell>
          <cell r="E6181">
            <v>0</v>
          </cell>
          <cell r="F6181">
            <v>0</v>
          </cell>
        </row>
        <row r="6182">
          <cell r="B6182">
            <v>1006325</v>
          </cell>
          <cell r="C6182" t="str">
            <v>Abraçadeira Econômica Ø 4''</v>
          </cell>
          <cell r="D6182" t="str">
            <v>UN</v>
          </cell>
          <cell r="E6182">
            <v>0</v>
          </cell>
          <cell r="F6182">
            <v>0</v>
          </cell>
        </row>
        <row r="6183">
          <cell r="B6183">
            <v>1006326</v>
          </cell>
          <cell r="C6183" t="str">
            <v>Material Substituido Por 1011880</v>
          </cell>
          <cell r="D6183" t="str">
            <v>UN</v>
          </cell>
          <cell r="E6183">
            <v>0</v>
          </cell>
          <cell r="F6183">
            <v>0</v>
          </cell>
        </row>
        <row r="6184">
          <cell r="B6184">
            <v>1006327</v>
          </cell>
          <cell r="C6184" t="str">
            <v>Abraçadeira Perfil Ø 1.1/2"</v>
          </cell>
          <cell r="D6184" t="str">
            <v>UN</v>
          </cell>
          <cell r="E6184">
            <v>0</v>
          </cell>
          <cell r="F6184">
            <v>0</v>
          </cell>
        </row>
        <row r="6185">
          <cell r="B6185">
            <v>1006328</v>
          </cell>
          <cell r="C6185" t="str">
            <v>Abraçadeira Perfil Ø 1.1/4"</v>
          </cell>
          <cell r="D6185" t="str">
            <v>UN</v>
          </cell>
          <cell r="E6185">
            <v>0</v>
          </cell>
          <cell r="F6185">
            <v>0</v>
          </cell>
        </row>
        <row r="6186">
          <cell r="B6186">
            <v>1006329</v>
          </cell>
          <cell r="C6186" t="str">
            <v>Abraçadeira Perfil Ø 2"</v>
          </cell>
          <cell r="D6186" t="str">
            <v>UN</v>
          </cell>
          <cell r="E6186">
            <v>0</v>
          </cell>
          <cell r="F6186">
            <v>0</v>
          </cell>
        </row>
        <row r="6187">
          <cell r="B6187">
            <v>1006330</v>
          </cell>
          <cell r="C6187" t="str">
            <v>Abraçadeira Perfil Ø 2.1/2"</v>
          </cell>
          <cell r="D6187" t="str">
            <v>UN</v>
          </cell>
          <cell r="E6187">
            <v>0</v>
          </cell>
          <cell r="F6187">
            <v>0</v>
          </cell>
        </row>
        <row r="6188">
          <cell r="B6188">
            <v>1006331</v>
          </cell>
          <cell r="C6188" t="str">
            <v>Abraçadeira Perfil Ø 3.1/2"</v>
          </cell>
          <cell r="D6188" t="str">
            <v>UN</v>
          </cell>
          <cell r="E6188">
            <v>0</v>
          </cell>
          <cell r="F6188">
            <v>0</v>
          </cell>
        </row>
        <row r="6189">
          <cell r="B6189">
            <v>1006332</v>
          </cell>
          <cell r="C6189" t="str">
            <v>Abraçadeira Perfil Ø 3/4"</v>
          </cell>
          <cell r="D6189" t="str">
            <v>UN</v>
          </cell>
          <cell r="E6189">
            <v>0</v>
          </cell>
          <cell r="F6189">
            <v>0</v>
          </cell>
        </row>
        <row r="6190">
          <cell r="B6190">
            <v>1006333</v>
          </cell>
          <cell r="C6190" t="str">
            <v>Abraçadeira Tipo D Com Cunha Ø 1 1/2"</v>
          </cell>
          <cell r="D6190" t="str">
            <v>UN</v>
          </cell>
          <cell r="E6190">
            <v>0</v>
          </cell>
          <cell r="F6190">
            <v>0</v>
          </cell>
        </row>
        <row r="6191">
          <cell r="B6191">
            <v>1006334</v>
          </cell>
          <cell r="C6191" t="str">
            <v>Abraçadeira Tipo D Com Cunha Ø 1 1/4"</v>
          </cell>
          <cell r="D6191" t="str">
            <v>UN</v>
          </cell>
          <cell r="E6191">
            <v>0</v>
          </cell>
          <cell r="F6191">
            <v>0</v>
          </cell>
        </row>
        <row r="6192">
          <cell r="B6192">
            <v>1006335</v>
          </cell>
          <cell r="C6192" t="str">
            <v>Abraçadeira Tipo D Com Cunha Ø 1"</v>
          </cell>
          <cell r="D6192" t="str">
            <v>UN</v>
          </cell>
          <cell r="E6192">
            <v>0</v>
          </cell>
          <cell r="F6192">
            <v>0</v>
          </cell>
        </row>
        <row r="6193">
          <cell r="B6193">
            <v>1006336</v>
          </cell>
          <cell r="C6193" t="str">
            <v>Abraçadeira Tipo D Com Cunha Ø 2 1/2"</v>
          </cell>
          <cell r="D6193" t="str">
            <v>UN</v>
          </cell>
          <cell r="E6193">
            <v>0</v>
          </cell>
          <cell r="F6193">
            <v>0</v>
          </cell>
        </row>
        <row r="6194">
          <cell r="B6194">
            <v>1006337</v>
          </cell>
          <cell r="C6194" t="str">
            <v>Abraçadeira Tipo D Com Cunha Ø 2"</v>
          </cell>
          <cell r="D6194" t="str">
            <v>UN</v>
          </cell>
          <cell r="E6194">
            <v>0</v>
          </cell>
          <cell r="F6194">
            <v>0</v>
          </cell>
        </row>
        <row r="6195">
          <cell r="B6195">
            <v>1006338</v>
          </cell>
          <cell r="C6195" t="str">
            <v>Abraçadeira Tipo D Com Cunha Ø 3"</v>
          </cell>
          <cell r="D6195" t="str">
            <v>UN</v>
          </cell>
          <cell r="E6195">
            <v>0</v>
          </cell>
          <cell r="F6195">
            <v>0</v>
          </cell>
        </row>
        <row r="6196">
          <cell r="B6196">
            <v>1006339</v>
          </cell>
          <cell r="C6196" t="str">
            <v>Abraçadeira Tipo D Com Cunha Ø 3/4"</v>
          </cell>
          <cell r="D6196" t="str">
            <v>UN</v>
          </cell>
          <cell r="E6196">
            <v>0</v>
          </cell>
          <cell r="F6196">
            <v>0</v>
          </cell>
        </row>
        <row r="6197">
          <cell r="B6197">
            <v>1006340</v>
          </cell>
          <cell r="C6197" t="str">
            <v>Abraçadeira Tipo D Com Cunha Ø 4"</v>
          </cell>
          <cell r="D6197" t="str">
            <v>UN</v>
          </cell>
          <cell r="E6197">
            <v>0</v>
          </cell>
          <cell r="F6197">
            <v>0</v>
          </cell>
        </row>
        <row r="6198">
          <cell r="B6198">
            <v>1006341</v>
          </cell>
          <cell r="C6198" t="str">
            <v>Abraçadeira Tipo Econômica Ø 1 1/2"</v>
          </cell>
          <cell r="D6198" t="str">
            <v>UN</v>
          </cell>
          <cell r="E6198">
            <v>0</v>
          </cell>
          <cell r="F6198">
            <v>0</v>
          </cell>
        </row>
        <row r="6199">
          <cell r="B6199">
            <v>1006342</v>
          </cell>
          <cell r="C6199" t="str">
            <v>Abraçadeira Tipo Econômica Ø 1 1/4"</v>
          </cell>
          <cell r="D6199" t="str">
            <v>UN</v>
          </cell>
          <cell r="E6199">
            <v>0</v>
          </cell>
          <cell r="F6199">
            <v>0</v>
          </cell>
        </row>
        <row r="6200">
          <cell r="B6200">
            <v>1006343</v>
          </cell>
          <cell r="C6200" t="str">
            <v>Abraçadeira Tipo Econômica Ø 1"</v>
          </cell>
          <cell r="D6200" t="str">
            <v>UN</v>
          </cell>
          <cell r="E6200">
            <v>0</v>
          </cell>
          <cell r="F6200">
            <v>0</v>
          </cell>
        </row>
        <row r="6201">
          <cell r="B6201">
            <v>1006344</v>
          </cell>
          <cell r="C6201" t="str">
            <v>Abraçadeira Tipo Econômica Ø 2 1/2"</v>
          </cell>
          <cell r="D6201" t="str">
            <v>UN</v>
          </cell>
          <cell r="E6201">
            <v>0</v>
          </cell>
          <cell r="F6201">
            <v>0</v>
          </cell>
        </row>
        <row r="6202">
          <cell r="B6202">
            <v>1006345</v>
          </cell>
          <cell r="C6202" t="str">
            <v>Abraçadeira Tipo Econômica Ø 2"</v>
          </cell>
          <cell r="D6202" t="str">
            <v>UN</v>
          </cell>
          <cell r="E6202">
            <v>0</v>
          </cell>
          <cell r="F6202">
            <v>0</v>
          </cell>
        </row>
        <row r="6203">
          <cell r="B6203">
            <v>1006346</v>
          </cell>
          <cell r="C6203" t="str">
            <v>Abraçadeira Tipo Econômica Ø 3"</v>
          </cell>
          <cell r="D6203" t="str">
            <v>UN</v>
          </cell>
          <cell r="E6203">
            <v>0</v>
          </cell>
          <cell r="F6203">
            <v>0</v>
          </cell>
        </row>
        <row r="6204">
          <cell r="B6204">
            <v>1006347</v>
          </cell>
          <cell r="C6204" t="str">
            <v>Abraçadeira Tipo Econômica Ø 3/4"</v>
          </cell>
          <cell r="D6204" t="str">
            <v>UN</v>
          </cell>
          <cell r="E6204">
            <v>0</v>
          </cell>
          <cell r="F6204">
            <v>0</v>
          </cell>
        </row>
        <row r="6205">
          <cell r="B6205">
            <v>1006348</v>
          </cell>
          <cell r="C6205" t="str">
            <v>Abraçadeira Tipo Econômica Ø 4"</v>
          </cell>
          <cell r="D6205" t="str">
            <v>UN</v>
          </cell>
          <cell r="E6205">
            <v>0</v>
          </cell>
          <cell r="F6205">
            <v>0</v>
          </cell>
        </row>
        <row r="6206">
          <cell r="B6206">
            <v>1006349</v>
          </cell>
          <cell r="C6206" t="str">
            <v>Acab.Reg.Aquarius A-1-A Fabrimar</v>
          </cell>
          <cell r="D6206" t="str">
            <v>UN</v>
          </cell>
          <cell r="E6206">
            <v>0</v>
          </cell>
          <cell r="F6206">
            <v>0</v>
          </cell>
        </row>
        <row r="6207">
          <cell r="B6207">
            <v>1006350</v>
          </cell>
          <cell r="C6207" t="str">
            <v>Acab.Reg.Innovare A-2-In-Cr Fabrimar</v>
          </cell>
          <cell r="D6207" t="str">
            <v>UN</v>
          </cell>
          <cell r="E6207">
            <v>0</v>
          </cell>
          <cell r="F6207">
            <v>0</v>
          </cell>
        </row>
        <row r="6208">
          <cell r="B6208">
            <v>1006351</v>
          </cell>
          <cell r="C6208" t="str">
            <v>Acab.Reg.Loft Desing A-1-Ds-Cr Fabrimar</v>
          </cell>
          <cell r="D6208" t="str">
            <v>UN</v>
          </cell>
          <cell r="E6208">
            <v>0</v>
          </cell>
          <cell r="F6208">
            <v>0</v>
          </cell>
        </row>
        <row r="6209">
          <cell r="B6209">
            <v>1006352</v>
          </cell>
          <cell r="C6209" t="str">
            <v>Acab.Reg.Orion A-2-Or-Cr Fabrimar</v>
          </cell>
          <cell r="D6209" t="str">
            <v>UN</v>
          </cell>
          <cell r="E6209">
            <v>0</v>
          </cell>
          <cell r="F6209">
            <v>0</v>
          </cell>
        </row>
        <row r="6210">
          <cell r="B6210">
            <v>1006353</v>
          </cell>
          <cell r="C6210" t="str">
            <v>Torneira Coz.Pratika 1157-P-Cr Fabrimar</v>
          </cell>
          <cell r="D6210" t="str">
            <v>UN</v>
          </cell>
          <cell r="E6210">
            <v>0</v>
          </cell>
          <cell r="F6210">
            <v>0</v>
          </cell>
        </row>
        <row r="6211">
          <cell r="B6211">
            <v>1006354</v>
          </cell>
          <cell r="C6211" t="str">
            <v>Acab.Reg.Soho A-3-So-Cr Fabrimar</v>
          </cell>
          <cell r="D6211" t="str">
            <v>UN</v>
          </cell>
          <cell r="E6211">
            <v>0</v>
          </cell>
          <cell r="F6211">
            <v>0</v>
          </cell>
        </row>
        <row r="6212">
          <cell r="B6212">
            <v>1006357</v>
          </cell>
          <cell r="C6212" t="str">
            <v>Material Duplicado - Utilizar 1006349</v>
          </cell>
          <cell r="D6212" t="str">
            <v>UN</v>
          </cell>
          <cell r="E6212">
            <v>0</v>
          </cell>
          <cell r="F6212">
            <v>0</v>
          </cell>
        </row>
        <row r="6213">
          <cell r="B6213">
            <v>1006358</v>
          </cell>
          <cell r="C6213" t="str">
            <v>Acab.Reg.Innovare A-1-In-Cr Fabrimar</v>
          </cell>
          <cell r="D6213" t="str">
            <v>UN</v>
          </cell>
          <cell r="E6213">
            <v>0</v>
          </cell>
          <cell r="F6213">
            <v>0</v>
          </cell>
        </row>
        <row r="6214">
          <cell r="B6214">
            <v>1006359</v>
          </cell>
          <cell r="C6214" t="str">
            <v>Acab.Reg.Loft A-2-Ds-Cr Fabrimar</v>
          </cell>
          <cell r="D6214" t="str">
            <v>UN</v>
          </cell>
          <cell r="E6214">
            <v>0</v>
          </cell>
          <cell r="F6214">
            <v>0</v>
          </cell>
        </row>
        <row r="6215">
          <cell r="B6215">
            <v>1006360</v>
          </cell>
          <cell r="C6215" t="str">
            <v>Acab.Reg.Soho A-1-So-Cr Fabrimar</v>
          </cell>
          <cell r="D6215" t="str">
            <v>UN</v>
          </cell>
          <cell r="E6215">
            <v>0</v>
          </cell>
          <cell r="F6215">
            <v>0</v>
          </cell>
        </row>
        <row r="6216">
          <cell r="B6216">
            <v>1006361</v>
          </cell>
          <cell r="C6216" t="str">
            <v>Aço P/Concr.Arm.Ca-25 32Mm Corte/Dobra</v>
          </cell>
          <cell r="D6216" t="str">
            <v>KG</v>
          </cell>
          <cell r="E6216">
            <v>0</v>
          </cell>
          <cell r="F6216">
            <v>0</v>
          </cell>
        </row>
        <row r="6217">
          <cell r="B6217">
            <v>1006362</v>
          </cell>
          <cell r="C6217" t="str">
            <v>Adaptador Aa C/Flange E Anel 25X3/4"</v>
          </cell>
          <cell r="D6217" t="str">
            <v>UN</v>
          </cell>
          <cell r="E6217">
            <v>0</v>
          </cell>
          <cell r="F6217">
            <v>0</v>
          </cell>
        </row>
        <row r="6218">
          <cell r="B6218">
            <v>1006363</v>
          </cell>
          <cell r="C6218" t="str">
            <v>Adaptador Aa C/Flange E Anel 85X3"</v>
          </cell>
          <cell r="D6218" t="str">
            <v>UN</v>
          </cell>
          <cell r="E6218">
            <v>0</v>
          </cell>
          <cell r="F6218">
            <v>0</v>
          </cell>
        </row>
        <row r="6219">
          <cell r="B6219">
            <v>1006364</v>
          </cell>
          <cell r="C6219" t="str">
            <v>Adaptador Polipropileno P/Pead 20X1/2"</v>
          </cell>
          <cell r="D6219" t="str">
            <v>UN</v>
          </cell>
          <cell r="E6219">
            <v>0</v>
          </cell>
          <cell r="F6219">
            <v>0</v>
          </cell>
        </row>
        <row r="6220">
          <cell r="B6220">
            <v>1006365</v>
          </cell>
          <cell r="C6220" t="str">
            <v>Adaptador Femea Fusao Macho 32X1 1/4</v>
          </cell>
          <cell r="D6220" t="str">
            <v>UN</v>
          </cell>
          <cell r="E6220">
            <v>0</v>
          </cell>
          <cell r="F6220">
            <v>0</v>
          </cell>
        </row>
        <row r="6221">
          <cell r="B6221">
            <v>1006366</v>
          </cell>
          <cell r="C6221" t="str">
            <v>Adaptador Fºfº X Pba Dn 100Mm</v>
          </cell>
          <cell r="D6221" t="str">
            <v>UN</v>
          </cell>
          <cell r="E6221">
            <v>0</v>
          </cell>
          <cell r="F6221">
            <v>0</v>
          </cell>
        </row>
        <row r="6222">
          <cell r="B6222">
            <v>1006367</v>
          </cell>
          <cell r="C6222" t="str">
            <v>Adaptador Fºfº X Pba Dn 50Mm</v>
          </cell>
          <cell r="D6222" t="str">
            <v>UN</v>
          </cell>
          <cell r="E6222">
            <v>0</v>
          </cell>
          <cell r="F6222">
            <v>0</v>
          </cell>
        </row>
        <row r="6223">
          <cell r="B6223">
            <v>1006368</v>
          </cell>
          <cell r="C6223" t="str">
            <v>Adaptador Fºfº X Pba Dn 75Mm</v>
          </cell>
          <cell r="D6223" t="str">
            <v>UN</v>
          </cell>
          <cell r="E6223">
            <v>0</v>
          </cell>
          <cell r="F6223">
            <v>0</v>
          </cell>
        </row>
        <row r="6224">
          <cell r="B6224">
            <v>1006369</v>
          </cell>
          <cell r="C6224" t="str">
            <v>Adaptador Pvc Sold Ct Bol/Rosc 110Mmx4</v>
          </cell>
          <cell r="D6224" t="str">
            <v>UN</v>
          </cell>
          <cell r="E6224">
            <v>0</v>
          </cell>
          <cell r="F6224">
            <v>0</v>
          </cell>
        </row>
        <row r="6225">
          <cell r="B6225">
            <v>1006370</v>
          </cell>
          <cell r="C6225" t="str">
            <v>Mat. Bloq-Adaptador P/Regpvc Marrom Sold</v>
          </cell>
          <cell r="D6225" t="str">
            <v>UN</v>
          </cell>
          <cell r="E6225">
            <v>0</v>
          </cell>
          <cell r="F6225">
            <v>0</v>
          </cell>
        </row>
        <row r="6226">
          <cell r="B6226">
            <v>1006371</v>
          </cell>
          <cell r="C6226" t="str">
            <v>Mat. Bloq-Adapt P/Reg.Pvc Marr Sold 25</v>
          </cell>
          <cell r="D6226" t="str">
            <v>UN</v>
          </cell>
          <cell r="E6226">
            <v>0</v>
          </cell>
          <cell r="F6226">
            <v>0</v>
          </cell>
        </row>
        <row r="6227">
          <cell r="B6227">
            <v>1006372</v>
          </cell>
          <cell r="C6227" t="str">
            <v>Mat. Bloq-Adapt P/Reg.Pvc Marr Sold 32Mm</v>
          </cell>
          <cell r="D6227" t="str">
            <v>UN</v>
          </cell>
          <cell r="E6227">
            <v>0</v>
          </cell>
          <cell r="F6227">
            <v>0</v>
          </cell>
        </row>
        <row r="6228">
          <cell r="B6228">
            <v>1006373</v>
          </cell>
          <cell r="C6228" t="str">
            <v>Adapt Pvc Marrom Curto Reg 40Mmx1 1/2'</v>
          </cell>
          <cell r="D6228" t="str">
            <v>UN</v>
          </cell>
          <cell r="E6228">
            <v>0</v>
          </cell>
          <cell r="F6228">
            <v>0</v>
          </cell>
        </row>
        <row r="6229">
          <cell r="B6229">
            <v>1006374</v>
          </cell>
          <cell r="C6229" t="str">
            <v>Mat. Bloq-Adapt P/Reg.Pvc Marr Sold 50Mm</v>
          </cell>
          <cell r="D6229" t="str">
            <v>UN</v>
          </cell>
          <cell r="E6229">
            <v>0</v>
          </cell>
          <cell r="F6229">
            <v>0</v>
          </cell>
        </row>
        <row r="6230">
          <cell r="B6230">
            <v>1006375</v>
          </cell>
          <cell r="C6230" t="str">
            <v>Mat. Bloq-Adapt P/Reg.Pvc Marr Sold 60</v>
          </cell>
          <cell r="D6230" t="str">
            <v>UN</v>
          </cell>
          <cell r="E6230">
            <v>0</v>
          </cell>
          <cell r="F6230">
            <v>0</v>
          </cell>
        </row>
        <row r="6231">
          <cell r="B6231">
            <v>1006376</v>
          </cell>
          <cell r="C6231" t="str">
            <v>Mat. Bloq-Adapt P/Reg.Pvc Marr Sold.Ø 75</v>
          </cell>
          <cell r="D6231" t="str">
            <v>UN</v>
          </cell>
          <cell r="E6231">
            <v>0</v>
          </cell>
          <cell r="F6231">
            <v>0</v>
          </cell>
        </row>
        <row r="6232">
          <cell r="B6232">
            <v>1006377</v>
          </cell>
          <cell r="C6232" t="str">
            <v>Adapt Pvc Sold Ct Bol/Rosc 85Mmx3</v>
          </cell>
          <cell r="D6232" t="str">
            <v>UN</v>
          </cell>
          <cell r="E6232">
            <v>0</v>
          </cell>
          <cell r="F6232">
            <v>0</v>
          </cell>
        </row>
        <row r="6233">
          <cell r="B6233">
            <v>1006378</v>
          </cell>
          <cell r="C6233" t="str">
            <v>Adaptador Pbaxferro Fundido Dn 100Mm</v>
          </cell>
          <cell r="D6233" t="str">
            <v>UN</v>
          </cell>
          <cell r="E6233">
            <v>0</v>
          </cell>
          <cell r="F6233">
            <v>0</v>
          </cell>
        </row>
        <row r="6234">
          <cell r="B6234">
            <v>1006379</v>
          </cell>
          <cell r="C6234" t="str">
            <v>Adaptador Pp P/Pead 20X12"</v>
          </cell>
          <cell r="D6234" t="str">
            <v>UN</v>
          </cell>
          <cell r="E6234">
            <v>0</v>
          </cell>
          <cell r="F6234">
            <v>0</v>
          </cell>
        </row>
        <row r="6235">
          <cell r="B6235">
            <v>1006380</v>
          </cell>
          <cell r="C6235" t="str">
            <v>Adaptador Pn20 Ppr 32X1</v>
          </cell>
          <cell r="D6235" t="str">
            <v>UN</v>
          </cell>
          <cell r="E6235">
            <v>0</v>
          </cell>
          <cell r="F6235">
            <v>0</v>
          </cell>
        </row>
        <row r="6236">
          <cell r="B6236">
            <v>1006381</v>
          </cell>
          <cell r="C6236" t="str">
            <v>Adaptador Sold Cto 40Mmx1 1/4" - 10233</v>
          </cell>
          <cell r="D6236" t="str">
            <v>UN</v>
          </cell>
          <cell r="E6236">
            <v>0</v>
          </cell>
          <cell r="F6236">
            <v>0</v>
          </cell>
        </row>
        <row r="6237">
          <cell r="B6237">
            <v>1006382</v>
          </cell>
          <cell r="C6237" t="str">
            <v>Adaptador Sold Cto 110Mmx4"-10029</v>
          </cell>
          <cell r="D6237" t="str">
            <v>UN</v>
          </cell>
          <cell r="E6237">
            <v>0</v>
          </cell>
          <cell r="F6237">
            <v>0</v>
          </cell>
        </row>
        <row r="6238">
          <cell r="B6238">
            <v>1006383</v>
          </cell>
          <cell r="C6238" t="str">
            <v>Adaptador Sold Cto 20Mmx1/2"-10230</v>
          </cell>
          <cell r="D6238" t="str">
            <v>UN</v>
          </cell>
          <cell r="E6238">
            <v>0</v>
          </cell>
          <cell r="F6238">
            <v>0</v>
          </cell>
        </row>
        <row r="6239">
          <cell r="B6239">
            <v>1006384</v>
          </cell>
          <cell r="C6239" t="str">
            <v>Adaptador Sold Cto 25Mmx3/4"-10231</v>
          </cell>
          <cell r="D6239" t="str">
            <v>UN</v>
          </cell>
          <cell r="E6239">
            <v>0</v>
          </cell>
          <cell r="F6239">
            <v>0</v>
          </cell>
        </row>
        <row r="6240">
          <cell r="B6240">
            <v>1006385</v>
          </cell>
          <cell r="C6240" t="str">
            <v>Adaptador Sold Cto 32Mmx1"-10232</v>
          </cell>
          <cell r="D6240" t="str">
            <v>UN</v>
          </cell>
          <cell r="E6240">
            <v>0</v>
          </cell>
          <cell r="F6240">
            <v>0</v>
          </cell>
        </row>
        <row r="6241">
          <cell r="B6241">
            <v>1006386</v>
          </cell>
          <cell r="C6241" t="str">
            <v>Adaptador Sold Cto 50Mmx1.1/2"-10234</v>
          </cell>
          <cell r="D6241" t="str">
            <v>UN</v>
          </cell>
          <cell r="E6241">
            <v>0</v>
          </cell>
          <cell r="F6241">
            <v>0</v>
          </cell>
        </row>
        <row r="6242">
          <cell r="B6242">
            <v>1006387</v>
          </cell>
          <cell r="C6242" t="str">
            <v>Adaptador Sold Cto 60Mmx2"-10253</v>
          </cell>
          <cell r="D6242" t="str">
            <v>UN</v>
          </cell>
          <cell r="E6242">
            <v>0</v>
          </cell>
          <cell r="F6242">
            <v>0</v>
          </cell>
        </row>
        <row r="6243">
          <cell r="B6243">
            <v>1006388</v>
          </cell>
          <cell r="C6243" t="str">
            <v>Adaptador Sold Cto 75Mmx2.1/2"-10027</v>
          </cell>
          <cell r="D6243" t="str">
            <v>UN</v>
          </cell>
          <cell r="E6243">
            <v>0</v>
          </cell>
          <cell r="F6243">
            <v>0</v>
          </cell>
        </row>
        <row r="6244">
          <cell r="B6244">
            <v>1006389</v>
          </cell>
          <cell r="C6244" t="str">
            <v>Adaptador Sold Cto 85Mmx3"-10028</v>
          </cell>
          <cell r="D6244" t="str">
            <v>UN</v>
          </cell>
          <cell r="E6244">
            <v>0</v>
          </cell>
          <cell r="F6244">
            <v>0</v>
          </cell>
        </row>
        <row r="6245">
          <cell r="B6245">
            <v>1006390</v>
          </cell>
          <cell r="C6245" t="str">
            <v>Ala De Sáida Para Tubo De Diâmetro 60Cm</v>
          </cell>
          <cell r="D6245" t="str">
            <v>UN</v>
          </cell>
          <cell r="E6245">
            <v>0</v>
          </cell>
          <cell r="F6245">
            <v>0</v>
          </cell>
        </row>
        <row r="6246">
          <cell r="B6246">
            <v>1006391</v>
          </cell>
          <cell r="C6246" t="str">
            <v>Ala De Sáida Para Tubo De Diâmetro 80Cm</v>
          </cell>
          <cell r="D6246" t="str">
            <v>UN</v>
          </cell>
          <cell r="E6246">
            <v>0</v>
          </cell>
          <cell r="F6246">
            <v>0</v>
          </cell>
        </row>
        <row r="6247">
          <cell r="B6247">
            <v>1006392</v>
          </cell>
          <cell r="C6247" t="str">
            <v>Alavanca 1.80Mt</v>
          </cell>
          <cell r="D6247" t="str">
            <v>UN</v>
          </cell>
          <cell r="E6247">
            <v>0</v>
          </cell>
          <cell r="F6247">
            <v>0</v>
          </cell>
        </row>
        <row r="6248">
          <cell r="B6248">
            <v>1006393</v>
          </cell>
          <cell r="C6248" t="str">
            <v>Amortecedor De Vibração Ø 2 1/2"</v>
          </cell>
          <cell r="D6248" t="str">
            <v>UN</v>
          </cell>
          <cell r="E6248">
            <v>0</v>
          </cell>
          <cell r="F6248">
            <v>0</v>
          </cell>
        </row>
        <row r="6249">
          <cell r="B6249">
            <v>1006394</v>
          </cell>
          <cell r="C6249" t="str">
            <v>Amortecedor De Vibração Ø 4"</v>
          </cell>
          <cell r="D6249" t="str">
            <v>UN</v>
          </cell>
          <cell r="E6249">
            <v>0</v>
          </cell>
          <cell r="F6249">
            <v>0</v>
          </cell>
        </row>
        <row r="6250">
          <cell r="B6250">
            <v>1006395</v>
          </cell>
          <cell r="C6250" t="str">
            <v>Anel 1,10X30Mm S/Fundo</v>
          </cell>
          <cell r="D6250" t="str">
            <v>UN</v>
          </cell>
          <cell r="E6250">
            <v>0</v>
          </cell>
          <cell r="F6250">
            <v>0</v>
          </cell>
        </row>
        <row r="6251">
          <cell r="B6251">
            <v>1006396</v>
          </cell>
          <cell r="C6251" t="str">
            <v>Anel 60X30Mm C/Fundo</v>
          </cell>
          <cell r="D6251" t="str">
            <v>UN</v>
          </cell>
          <cell r="E6251">
            <v>0</v>
          </cell>
          <cell r="F6251">
            <v>0</v>
          </cell>
        </row>
        <row r="6252">
          <cell r="B6252">
            <v>1006397</v>
          </cell>
          <cell r="C6252" t="str">
            <v>Anel 60X30Mm S/Fundo</v>
          </cell>
          <cell r="D6252" t="str">
            <v>UN</v>
          </cell>
          <cell r="E6252">
            <v>0</v>
          </cell>
          <cell r="F6252">
            <v>0</v>
          </cell>
        </row>
        <row r="6253">
          <cell r="B6253">
            <v>1006398</v>
          </cell>
          <cell r="C6253" t="str">
            <v>Anel Borracha Vinilfer Dn 150</v>
          </cell>
          <cell r="D6253" t="str">
            <v>UN</v>
          </cell>
          <cell r="E6253">
            <v>0</v>
          </cell>
          <cell r="F6253">
            <v>0</v>
          </cell>
        </row>
        <row r="6254">
          <cell r="B6254">
            <v>1006399</v>
          </cell>
          <cell r="C6254" t="str">
            <v>Anel De Borracha Je Pba Dn 100</v>
          </cell>
          <cell r="D6254" t="str">
            <v>UN</v>
          </cell>
          <cell r="E6254">
            <v>0</v>
          </cell>
          <cell r="F6254">
            <v>0</v>
          </cell>
        </row>
        <row r="6255">
          <cell r="B6255">
            <v>1006400</v>
          </cell>
          <cell r="C6255" t="str">
            <v>Anel De Borracha Je Pba Dn 50</v>
          </cell>
          <cell r="D6255" t="str">
            <v>UN</v>
          </cell>
          <cell r="E6255">
            <v>0</v>
          </cell>
          <cell r="F6255">
            <v>0</v>
          </cell>
        </row>
        <row r="6256">
          <cell r="B6256">
            <v>1006401</v>
          </cell>
          <cell r="C6256" t="str">
            <v>Anel De Borracha Je Pba Dn 75</v>
          </cell>
          <cell r="D6256" t="str">
            <v>UN</v>
          </cell>
          <cell r="E6256">
            <v>0</v>
          </cell>
          <cell r="F6256">
            <v>0</v>
          </cell>
        </row>
        <row r="6257">
          <cell r="B6257">
            <v>1006402</v>
          </cell>
          <cell r="C6257" t="str">
            <v>Anel De Borracha P/ Fºfº Dn 100Mm</v>
          </cell>
          <cell r="D6257" t="str">
            <v>UN</v>
          </cell>
          <cell r="E6257">
            <v>0</v>
          </cell>
          <cell r="F6257">
            <v>0</v>
          </cell>
        </row>
        <row r="6258">
          <cell r="B6258">
            <v>1006403</v>
          </cell>
          <cell r="C6258" t="str">
            <v>Anel De Borracha P/ Fºfº Dn 75Mm</v>
          </cell>
          <cell r="D6258" t="str">
            <v>UN</v>
          </cell>
          <cell r="E6258">
            <v>0</v>
          </cell>
          <cell r="F6258">
            <v>0</v>
          </cell>
        </row>
        <row r="6259">
          <cell r="B6259">
            <v>1006404</v>
          </cell>
          <cell r="C6259" t="str">
            <v>Anel De Borracha Pvc Esg/Serie R 100Mm</v>
          </cell>
          <cell r="D6259" t="str">
            <v>UN</v>
          </cell>
          <cell r="E6259">
            <v>0</v>
          </cell>
          <cell r="F6259">
            <v>0</v>
          </cell>
        </row>
        <row r="6260">
          <cell r="B6260">
            <v>1006405</v>
          </cell>
          <cell r="C6260" t="str">
            <v>Anel Bor Pvc Serie R/Luva Cor Esg 40Mm</v>
          </cell>
          <cell r="D6260" t="str">
            <v>UN</v>
          </cell>
          <cell r="E6260">
            <v>0</v>
          </cell>
          <cell r="F6260">
            <v>0</v>
          </cell>
        </row>
        <row r="6261">
          <cell r="B6261">
            <v>1006406</v>
          </cell>
          <cell r="C6261" t="str">
            <v>Anel De Borracha Pvc Esg/Serie R 50Mm</v>
          </cell>
          <cell r="D6261" t="str">
            <v>UN</v>
          </cell>
          <cell r="E6261">
            <v>0</v>
          </cell>
          <cell r="F6261">
            <v>0</v>
          </cell>
        </row>
        <row r="6262">
          <cell r="B6262">
            <v>1006407</v>
          </cell>
          <cell r="C6262" t="str">
            <v>Anel De Borracha Pvc Esg/Serie R 75Mm</v>
          </cell>
          <cell r="D6262" t="str">
            <v>UN</v>
          </cell>
          <cell r="E6262">
            <v>0</v>
          </cell>
          <cell r="F6262">
            <v>0</v>
          </cell>
        </row>
        <row r="6263">
          <cell r="B6263">
            <v>1006409</v>
          </cell>
          <cell r="C6263" t="str">
            <v>Anel De Borracha Pvc Esg/Serie R 150Mm</v>
          </cell>
          <cell r="D6263" t="str">
            <v>UN</v>
          </cell>
          <cell r="E6263">
            <v>0</v>
          </cell>
          <cell r="F6263">
            <v>0</v>
          </cell>
        </row>
        <row r="6264">
          <cell r="B6264">
            <v>1006412</v>
          </cell>
          <cell r="C6264" t="str">
            <v>Mat. Bloq-Anel De Borracha Pvcs Dn 100Mm</v>
          </cell>
          <cell r="D6264" t="str">
            <v>UN</v>
          </cell>
          <cell r="E6264">
            <v>0</v>
          </cell>
          <cell r="F6264">
            <v>0</v>
          </cell>
        </row>
        <row r="6265">
          <cell r="B6265">
            <v>1006413</v>
          </cell>
          <cell r="C6265" t="str">
            <v>Anel De Borracha Pvc Dn100</v>
          </cell>
          <cell r="D6265" t="str">
            <v>UN</v>
          </cell>
          <cell r="E6265">
            <v>0</v>
          </cell>
          <cell r="F6265">
            <v>0</v>
          </cell>
        </row>
        <row r="6266">
          <cell r="B6266">
            <v>1006414</v>
          </cell>
          <cell r="C6266" t="str">
            <v>Anel De Borracha Pvc Dn150</v>
          </cell>
          <cell r="D6266" t="str">
            <v>UN</v>
          </cell>
          <cell r="E6266">
            <v>0</v>
          </cell>
          <cell r="F6266">
            <v>0</v>
          </cell>
        </row>
        <row r="6267">
          <cell r="B6267">
            <v>1006415</v>
          </cell>
          <cell r="C6267" t="str">
            <v>Anel De Borracha Pvc Infra Dn200</v>
          </cell>
          <cell r="D6267" t="str">
            <v>UN</v>
          </cell>
          <cell r="E6267">
            <v>0</v>
          </cell>
          <cell r="F6267">
            <v>0</v>
          </cell>
        </row>
        <row r="6268">
          <cell r="B6268">
            <v>1006416</v>
          </cell>
          <cell r="C6268" t="str">
            <v>Anel De Borracha Pvc Infra Dn300</v>
          </cell>
          <cell r="D6268" t="str">
            <v>UN</v>
          </cell>
          <cell r="E6268">
            <v>0</v>
          </cell>
          <cell r="F6268">
            <v>0</v>
          </cell>
        </row>
        <row r="6269">
          <cell r="B6269">
            <v>1006417</v>
          </cell>
          <cell r="C6269" t="str">
            <v>Anel De Concreto M/F (80X30Cm)Sem Fundo</v>
          </cell>
          <cell r="D6269" t="str">
            <v>UN</v>
          </cell>
          <cell r="E6269">
            <v>0</v>
          </cell>
          <cell r="F6269">
            <v>0</v>
          </cell>
        </row>
        <row r="6270">
          <cell r="B6270">
            <v>1006418</v>
          </cell>
          <cell r="C6270" t="str">
            <v>Anel Vedação Esg Dn40-90111</v>
          </cell>
          <cell r="D6270" t="str">
            <v>UN</v>
          </cell>
          <cell r="E6270">
            <v>0</v>
          </cell>
          <cell r="F6270">
            <v>0</v>
          </cell>
        </row>
        <row r="6271">
          <cell r="B6271">
            <v>1006419</v>
          </cell>
          <cell r="C6271" t="str">
            <v>Caibro 2X2" De 1ª Bruto</v>
          </cell>
          <cell r="D6271" t="str">
            <v>M3</v>
          </cell>
          <cell r="E6271">
            <v>0</v>
          </cell>
          <cell r="F6271">
            <v>0</v>
          </cell>
        </row>
        <row r="6272">
          <cell r="B6272">
            <v>1006420</v>
          </cell>
          <cell r="C6272" t="str">
            <v>Material Duplicado - Utilizar 1007503</v>
          </cell>
          <cell r="D6272" t="str">
            <v>UN</v>
          </cell>
          <cell r="E6272">
            <v>0</v>
          </cell>
          <cell r="F6272">
            <v>0</v>
          </cell>
        </row>
        <row r="6273">
          <cell r="B6273">
            <v>1006421</v>
          </cell>
          <cell r="C6273" t="str">
            <v>Material Duplicado - Utilizar 1007504</v>
          </cell>
          <cell r="D6273" t="str">
            <v>UN</v>
          </cell>
          <cell r="E6273">
            <v>0</v>
          </cell>
          <cell r="F6273">
            <v>0</v>
          </cell>
        </row>
        <row r="6274">
          <cell r="B6274">
            <v>1006422</v>
          </cell>
          <cell r="C6274" t="str">
            <v>Material Duplicado - Utilizar 1008778</v>
          </cell>
          <cell r="D6274" t="str">
            <v>UN</v>
          </cell>
          <cell r="E6274">
            <v>0</v>
          </cell>
          <cell r="F6274">
            <v>0</v>
          </cell>
        </row>
        <row r="6275">
          <cell r="B6275">
            <v>1006423</v>
          </cell>
          <cell r="C6275" t="str">
            <v>Aplicador Silicone Prof.</v>
          </cell>
          <cell r="D6275" t="str">
            <v>UN</v>
          </cell>
          <cell r="E6275">
            <v>0</v>
          </cell>
          <cell r="F6275">
            <v>0</v>
          </cell>
        </row>
        <row r="6276">
          <cell r="B6276">
            <v>1006424</v>
          </cell>
          <cell r="C6276" t="str">
            <v>Apoio P/Cordoalha Ac 35-Jeruel</v>
          </cell>
          <cell r="D6276" t="str">
            <v>UN</v>
          </cell>
          <cell r="E6276">
            <v>0</v>
          </cell>
          <cell r="F6276">
            <v>0</v>
          </cell>
        </row>
        <row r="6277">
          <cell r="B6277">
            <v>1006425</v>
          </cell>
          <cell r="C6277" t="str">
            <v>Apoio P/Cordoalha Ac 40-Jeruel</v>
          </cell>
          <cell r="D6277" t="str">
            <v>UN</v>
          </cell>
          <cell r="E6277">
            <v>0</v>
          </cell>
          <cell r="F6277">
            <v>0</v>
          </cell>
        </row>
        <row r="6278">
          <cell r="B6278">
            <v>1006426</v>
          </cell>
          <cell r="C6278" t="str">
            <v>Apoio P/Cordoalha Ac 45-Jeruel</v>
          </cell>
          <cell r="D6278" t="str">
            <v>UN</v>
          </cell>
          <cell r="E6278">
            <v>0</v>
          </cell>
          <cell r="F6278">
            <v>0</v>
          </cell>
        </row>
        <row r="6279">
          <cell r="B6279">
            <v>1006427</v>
          </cell>
          <cell r="C6279" t="str">
            <v>Aquecedor De Passagem Gás Vazão=30L/Min</v>
          </cell>
          <cell r="D6279" t="str">
            <v>UN</v>
          </cell>
          <cell r="E6279">
            <v>0</v>
          </cell>
          <cell r="F6279">
            <v>0</v>
          </cell>
        </row>
        <row r="6280">
          <cell r="B6280">
            <v>1006428</v>
          </cell>
          <cell r="C6280" t="str">
            <v>Ar Condicionado 220V 10000 Btu'S</v>
          </cell>
          <cell r="D6280" t="str">
            <v>UN</v>
          </cell>
          <cell r="E6280">
            <v>0</v>
          </cell>
          <cell r="F6280">
            <v>0</v>
          </cell>
        </row>
        <row r="6281">
          <cell r="B6281">
            <v>1006429</v>
          </cell>
          <cell r="C6281" t="str">
            <v>Ar Condicionado 220V 18000 Btu'S</v>
          </cell>
          <cell r="D6281" t="str">
            <v>UN</v>
          </cell>
          <cell r="E6281">
            <v>0</v>
          </cell>
          <cell r="F6281">
            <v>0</v>
          </cell>
        </row>
        <row r="6282">
          <cell r="B6282">
            <v>1006430</v>
          </cell>
          <cell r="C6282" t="str">
            <v>Ar Condicionado 220V 30000 Btu'S</v>
          </cell>
          <cell r="D6282" t="str">
            <v>UN</v>
          </cell>
          <cell r="E6282">
            <v>0</v>
          </cell>
          <cell r="F6282">
            <v>0</v>
          </cell>
        </row>
        <row r="6283">
          <cell r="B6283">
            <v>1006433</v>
          </cell>
          <cell r="C6283" t="str">
            <v>Arame Galvanizado Nº16</v>
          </cell>
          <cell r="D6283" t="str">
            <v>UN</v>
          </cell>
          <cell r="E6283">
            <v>0</v>
          </cell>
          <cell r="F6283">
            <v>0</v>
          </cell>
        </row>
        <row r="6284">
          <cell r="B6284">
            <v>1006434</v>
          </cell>
          <cell r="C6284" t="str">
            <v>Arandela Com Lâmpada Incandescente 60W</v>
          </cell>
          <cell r="D6284" t="str">
            <v>UN</v>
          </cell>
          <cell r="E6284">
            <v>0</v>
          </cell>
          <cell r="F6284">
            <v>0</v>
          </cell>
        </row>
        <row r="6285">
          <cell r="B6285">
            <v>1006435</v>
          </cell>
          <cell r="C6285" t="str">
            <v>Areia Ensacada 21,44 Litros</v>
          </cell>
          <cell r="D6285" t="str">
            <v>M3</v>
          </cell>
          <cell r="E6285">
            <v>0</v>
          </cell>
          <cell r="F6285">
            <v>0</v>
          </cell>
        </row>
        <row r="6286">
          <cell r="B6286">
            <v>1006436</v>
          </cell>
          <cell r="C6286" t="str">
            <v>Argamassa De Projeção Pronta P/Chapisco</v>
          </cell>
          <cell r="D6286" t="str">
            <v>KG</v>
          </cell>
          <cell r="E6286">
            <v>0</v>
          </cell>
          <cell r="F6286">
            <v>0</v>
          </cell>
        </row>
        <row r="6287">
          <cell r="B6287">
            <v>1006437</v>
          </cell>
          <cell r="C6287" t="str">
            <v>Argamassa De Projeção Pronta P/Reboco</v>
          </cell>
          <cell r="D6287" t="str">
            <v>KG</v>
          </cell>
          <cell r="E6287">
            <v>0</v>
          </cell>
          <cell r="F6287">
            <v>0</v>
          </cell>
        </row>
        <row r="6288">
          <cell r="B6288">
            <v>1006439</v>
          </cell>
          <cell r="C6288" t="str">
            <v>Arruela 1.1/4"</v>
          </cell>
          <cell r="D6288" t="str">
            <v>UN</v>
          </cell>
          <cell r="E6288">
            <v>0</v>
          </cell>
          <cell r="F6288">
            <v>0</v>
          </cell>
        </row>
        <row r="6289">
          <cell r="B6289">
            <v>1006440</v>
          </cell>
          <cell r="C6289" t="str">
            <v>Arruela Lisa Ø 1/4"</v>
          </cell>
          <cell r="D6289" t="str">
            <v>UN</v>
          </cell>
          <cell r="E6289">
            <v>0</v>
          </cell>
          <cell r="F6289">
            <v>0</v>
          </cell>
        </row>
        <row r="6290">
          <cell r="B6290">
            <v>1006441</v>
          </cell>
          <cell r="C6290" t="str">
            <v>Arruela Lisa Ø 3/8"</v>
          </cell>
          <cell r="D6290" t="str">
            <v>UN</v>
          </cell>
          <cell r="E6290">
            <v>0</v>
          </cell>
          <cell r="F6290">
            <v>0</v>
          </cell>
        </row>
        <row r="6291">
          <cell r="B6291">
            <v>1006442</v>
          </cell>
          <cell r="C6291" t="str">
            <v>Automático De Bóia</v>
          </cell>
          <cell r="D6291" t="str">
            <v>UN</v>
          </cell>
          <cell r="E6291">
            <v>0</v>
          </cell>
          <cell r="F6291">
            <v>0</v>
          </cell>
        </row>
        <row r="6292">
          <cell r="B6292">
            <v>1006444</v>
          </cell>
          <cell r="C6292" t="str">
            <v>Azulejo 25X40Cm B Tweed Wh-47997-Cecrisa</v>
          </cell>
          <cell r="D6292" t="str">
            <v>M2</v>
          </cell>
          <cell r="E6292">
            <v>0</v>
          </cell>
          <cell r="F6292">
            <v>0</v>
          </cell>
        </row>
        <row r="6293">
          <cell r="B6293">
            <v>1006445</v>
          </cell>
          <cell r="C6293" t="str">
            <v>Balizador Omega C/Lâmp.Halóg.25W Parede</v>
          </cell>
          <cell r="D6293" t="str">
            <v>UN</v>
          </cell>
          <cell r="E6293">
            <v>0</v>
          </cell>
          <cell r="F6293">
            <v>0</v>
          </cell>
        </row>
        <row r="6294">
          <cell r="B6294">
            <v>1006446</v>
          </cell>
          <cell r="C6294" t="str">
            <v>Balizador Omega C/Lâmp.Halóg.25W No Piso</v>
          </cell>
          <cell r="D6294" t="str">
            <v>UN</v>
          </cell>
          <cell r="E6294">
            <v>0</v>
          </cell>
          <cell r="F6294">
            <v>0</v>
          </cell>
        </row>
        <row r="6295">
          <cell r="B6295">
            <v>1006447</v>
          </cell>
          <cell r="C6295" t="str">
            <v>Banheira 1,50X0,85X0,50Mm Bella Branca</v>
          </cell>
          <cell r="D6295" t="str">
            <v>UN</v>
          </cell>
          <cell r="E6295">
            <v>0</v>
          </cell>
          <cell r="F6295">
            <v>0</v>
          </cell>
        </row>
        <row r="6296">
          <cell r="B6296">
            <v>1006450</v>
          </cell>
          <cell r="C6296" t="str">
            <v>Barra De Vergalhão R. Total 3/8X3000-E</v>
          </cell>
          <cell r="D6296" t="str">
            <v>UN</v>
          </cell>
          <cell r="E6296">
            <v>0</v>
          </cell>
          <cell r="F6296">
            <v>0</v>
          </cell>
        </row>
        <row r="6297">
          <cell r="B6297">
            <v>1006451</v>
          </cell>
          <cell r="C6297" t="str">
            <v>Barra De Vergalhão R.Total 1/4X3000-E</v>
          </cell>
          <cell r="D6297" t="str">
            <v>UN</v>
          </cell>
          <cell r="E6297">
            <v>0</v>
          </cell>
          <cell r="F6297">
            <v>0</v>
          </cell>
        </row>
        <row r="6298">
          <cell r="B6298">
            <v>1006453</v>
          </cell>
          <cell r="C6298" t="str">
            <v>Carro De Mão C/Galv.Ext.Met.-Tramontina</v>
          </cell>
          <cell r="D6298" t="str">
            <v>UN</v>
          </cell>
          <cell r="E6298">
            <v>0</v>
          </cell>
          <cell r="F6298">
            <v>0</v>
          </cell>
        </row>
        <row r="6299">
          <cell r="B6299">
            <v>1006454</v>
          </cell>
          <cell r="C6299" t="str">
            <v>Cuba Dup.Ret.78X40X14-94061/400-Tramont.</v>
          </cell>
          <cell r="D6299" t="str">
            <v>UN</v>
          </cell>
          <cell r="E6299">
            <v>0</v>
          </cell>
          <cell r="F6299">
            <v>0</v>
          </cell>
        </row>
        <row r="6300">
          <cell r="B6300">
            <v>1006455</v>
          </cell>
          <cell r="C6300" t="str">
            <v>Cuba Dup.Ret.78X40X14-94061/402-Tramont.</v>
          </cell>
          <cell r="D6300" t="str">
            <v>UN</v>
          </cell>
          <cell r="E6300">
            <v>0</v>
          </cell>
          <cell r="F6300">
            <v>0</v>
          </cell>
        </row>
        <row r="6301">
          <cell r="B6301">
            <v>1006456</v>
          </cell>
          <cell r="C6301" t="str">
            <v>Cuba Dup.Ret.78X40X14-94061/406-Tramont.</v>
          </cell>
          <cell r="D6301" t="str">
            <v>UN</v>
          </cell>
          <cell r="E6301">
            <v>0</v>
          </cell>
          <cell r="F6301">
            <v>0</v>
          </cell>
        </row>
        <row r="6302">
          <cell r="B6302">
            <v>1006458</v>
          </cell>
          <cell r="C6302" t="str">
            <v>Cuba Dup.89X39X17Cm-94031/202-Tramont.</v>
          </cell>
          <cell r="D6302" t="str">
            <v>UN</v>
          </cell>
          <cell r="E6302">
            <v>0</v>
          </cell>
          <cell r="F6302">
            <v>0</v>
          </cell>
        </row>
        <row r="6303">
          <cell r="B6303">
            <v>1006459</v>
          </cell>
          <cell r="C6303" t="str">
            <v>Cuba Dup.89X39X17Cm-94031/206-Tramont.</v>
          </cell>
          <cell r="D6303" t="str">
            <v>UN</v>
          </cell>
          <cell r="E6303">
            <v>0</v>
          </cell>
          <cell r="F6303">
            <v>0</v>
          </cell>
        </row>
        <row r="6304">
          <cell r="B6304">
            <v>1006460</v>
          </cell>
          <cell r="C6304" t="str">
            <v>Cuba Dup.77X45X15Cm-94030/206-Tramont.</v>
          </cell>
          <cell r="D6304" t="str">
            <v>UN</v>
          </cell>
          <cell r="E6304">
            <v>0</v>
          </cell>
          <cell r="F6304">
            <v>0</v>
          </cell>
        </row>
        <row r="6305">
          <cell r="B6305">
            <v>1006461</v>
          </cell>
          <cell r="C6305" t="str">
            <v>Cuba Dup.77X45X15Cm-94030/200-Tramont.</v>
          </cell>
          <cell r="D6305" t="str">
            <v>UN</v>
          </cell>
          <cell r="E6305">
            <v>0</v>
          </cell>
          <cell r="F6305">
            <v>0</v>
          </cell>
        </row>
        <row r="6306">
          <cell r="B6306">
            <v>1006462</v>
          </cell>
          <cell r="C6306" t="str">
            <v>Cuba Dup.77X45X17Cm-94030/202-Tramont.</v>
          </cell>
          <cell r="D6306" t="str">
            <v>UN</v>
          </cell>
          <cell r="E6306">
            <v>0</v>
          </cell>
          <cell r="F6306">
            <v>0</v>
          </cell>
        </row>
        <row r="6307">
          <cell r="B6307">
            <v>1006463</v>
          </cell>
          <cell r="C6307" t="str">
            <v>Cuba Quadrada De Aço Inox-Tramontina</v>
          </cell>
          <cell r="D6307" t="str">
            <v>UN</v>
          </cell>
          <cell r="E6307">
            <v>0</v>
          </cell>
          <cell r="F6307">
            <v>0</v>
          </cell>
        </row>
        <row r="6308">
          <cell r="B6308">
            <v>1006464</v>
          </cell>
          <cell r="C6308" t="str">
            <v>Cuba Redonda 30X16Cm-94010/206-Tramont.</v>
          </cell>
          <cell r="D6308" t="str">
            <v>UN</v>
          </cell>
          <cell r="E6308">
            <v>0</v>
          </cell>
          <cell r="F6308">
            <v>0</v>
          </cell>
        </row>
        <row r="6309">
          <cell r="B6309">
            <v>1006465</v>
          </cell>
          <cell r="C6309" t="str">
            <v>Cuba Redonda 30X16Cm-94010/200-Tramont.</v>
          </cell>
          <cell r="D6309" t="str">
            <v>UN</v>
          </cell>
          <cell r="E6309">
            <v>0</v>
          </cell>
          <cell r="F6309">
            <v>0</v>
          </cell>
        </row>
        <row r="6310">
          <cell r="B6310">
            <v>1006466</v>
          </cell>
          <cell r="C6310" t="str">
            <v>Cuba Redonda 30X16Cm-94010/202-Tramont.</v>
          </cell>
          <cell r="D6310" t="str">
            <v>UN</v>
          </cell>
          <cell r="E6310">
            <v>0</v>
          </cell>
          <cell r="F6310">
            <v>0</v>
          </cell>
        </row>
        <row r="6311">
          <cell r="B6311">
            <v>1006467</v>
          </cell>
          <cell r="C6311" t="str">
            <v>Cuba Redonda 35X16Cm-94012/200-Tramont.</v>
          </cell>
          <cell r="D6311" t="str">
            <v>UN</v>
          </cell>
          <cell r="E6311">
            <v>0</v>
          </cell>
          <cell r="F6311">
            <v>0</v>
          </cell>
        </row>
        <row r="6312">
          <cell r="B6312">
            <v>1006468</v>
          </cell>
          <cell r="C6312" t="str">
            <v>Cuba Redonda 35X16Cm-94012/202-Tramont.</v>
          </cell>
          <cell r="D6312" t="str">
            <v>UN</v>
          </cell>
          <cell r="E6312">
            <v>0</v>
          </cell>
          <cell r="F6312">
            <v>0</v>
          </cell>
        </row>
        <row r="6313">
          <cell r="B6313">
            <v>1006469</v>
          </cell>
          <cell r="C6313" t="str">
            <v>Cuba Redonda 35X16Cm-94012/206-Tramont.</v>
          </cell>
          <cell r="D6313" t="str">
            <v>UN</v>
          </cell>
          <cell r="E6313">
            <v>0</v>
          </cell>
          <cell r="F6313">
            <v>0</v>
          </cell>
        </row>
        <row r="6314">
          <cell r="B6314">
            <v>1006470</v>
          </cell>
          <cell r="C6314" t="str">
            <v>Cuba Redonda 38X17Cm-94014/206-Tramont.</v>
          </cell>
          <cell r="D6314" t="str">
            <v>UN</v>
          </cell>
          <cell r="E6314">
            <v>0</v>
          </cell>
          <cell r="F6314">
            <v>0</v>
          </cell>
        </row>
        <row r="6315">
          <cell r="B6315">
            <v>1006471</v>
          </cell>
          <cell r="C6315" t="str">
            <v>Cuba Redonda 38X17Cm-94014/200-Tramont.</v>
          </cell>
          <cell r="D6315" t="str">
            <v>UN</v>
          </cell>
          <cell r="E6315">
            <v>0</v>
          </cell>
          <cell r="F6315">
            <v>0</v>
          </cell>
        </row>
        <row r="6316">
          <cell r="B6316">
            <v>1006472</v>
          </cell>
          <cell r="C6316" t="str">
            <v>Cuba Redonda 38X17Cm-94014/202-Tramont.</v>
          </cell>
          <cell r="D6316" t="str">
            <v>UN</v>
          </cell>
          <cell r="E6316">
            <v>0</v>
          </cell>
          <cell r="F6316">
            <v>0</v>
          </cell>
        </row>
        <row r="6317">
          <cell r="B6317">
            <v>1006474</v>
          </cell>
          <cell r="C6317" t="str">
            <v>Cuba Redonda 30X14Cm-94040/400-Tramont.</v>
          </cell>
          <cell r="D6317" t="str">
            <v>UN</v>
          </cell>
          <cell r="E6317">
            <v>0</v>
          </cell>
          <cell r="F6317">
            <v>0</v>
          </cell>
        </row>
        <row r="6318">
          <cell r="B6318">
            <v>1006475</v>
          </cell>
          <cell r="C6318" t="str">
            <v>Cuba Redonda 30X14Cm-94040/402-Tramont.</v>
          </cell>
          <cell r="D6318" t="str">
            <v>UN</v>
          </cell>
          <cell r="E6318">
            <v>0</v>
          </cell>
          <cell r="F6318">
            <v>0</v>
          </cell>
        </row>
        <row r="6319">
          <cell r="B6319">
            <v>1006476</v>
          </cell>
          <cell r="C6319" t="str">
            <v>Cuba Redonda 30X14Cm-94040/406-Tramont.</v>
          </cell>
          <cell r="D6319" t="str">
            <v>UN</v>
          </cell>
          <cell r="E6319">
            <v>0</v>
          </cell>
          <cell r="F6319">
            <v>0</v>
          </cell>
        </row>
        <row r="6320">
          <cell r="B6320">
            <v>1006477</v>
          </cell>
          <cell r="C6320" t="str">
            <v>Cuba Redonda 35X14Cm-94042/400-Tramont.</v>
          </cell>
          <cell r="D6320" t="str">
            <v>UN</v>
          </cell>
          <cell r="E6320">
            <v>0</v>
          </cell>
          <cell r="F6320">
            <v>0</v>
          </cell>
        </row>
        <row r="6321">
          <cell r="B6321">
            <v>1006478</v>
          </cell>
          <cell r="C6321" t="str">
            <v>Cuba Redonda 35X14Cm-94042/402-Tramont.</v>
          </cell>
          <cell r="D6321" t="str">
            <v>UN</v>
          </cell>
          <cell r="E6321">
            <v>0</v>
          </cell>
          <cell r="F6321">
            <v>0</v>
          </cell>
        </row>
        <row r="6322">
          <cell r="B6322">
            <v>1006479</v>
          </cell>
          <cell r="C6322" t="str">
            <v>Cuba Redonda 35X14Cm-94042/406-Tramont.</v>
          </cell>
          <cell r="D6322" t="str">
            <v>UN</v>
          </cell>
          <cell r="E6322">
            <v>0</v>
          </cell>
          <cell r="F6322">
            <v>0</v>
          </cell>
        </row>
        <row r="6323">
          <cell r="B6323">
            <v>1006480</v>
          </cell>
          <cell r="C6323" t="str">
            <v>Cuba Redonda 38X14Cm-94044/400-Tramont.</v>
          </cell>
          <cell r="D6323" t="str">
            <v>UN</v>
          </cell>
          <cell r="E6323">
            <v>0</v>
          </cell>
          <cell r="F6323">
            <v>0</v>
          </cell>
        </row>
        <row r="6324">
          <cell r="B6324">
            <v>1006481</v>
          </cell>
          <cell r="C6324" t="str">
            <v>Cuba Redonda 38X14Cm-94044/402-Tramont.</v>
          </cell>
          <cell r="D6324" t="str">
            <v>UN</v>
          </cell>
          <cell r="E6324">
            <v>0</v>
          </cell>
          <cell r="F6324">
            <v>0</v>
          </cell>
        </row>
        <row r="6325">
          <cell r="B6325">
            <v>1006482</v>
          </cell>
          <cell r="C6325" t="str">
            <v>Cuba Redonda 38X14Cm-94044/406-Tramont.</v>
          </cell>
          <cell r="D6325" t="str">
            <v>UN</v>
          </cell>
          <cell r="E6325">
            <v>0</v>
          </cell>
          <cell r="F6325">
            <v>0</v>
          </cell>
        </row>
        <row r="6326">
          <cell r="B6326">
            <v>1006483</v>
          </cell>
          <cell r="C6326" t="str">
            <v>Cuba Redonda 30X12Cm-94070/500-Tramont.</v>
          </cell>
          <cell r="D6326" t="str">
            <v>UN</v>
          </cell>
          <cell r="E6326">
            <v>0</v>
          </cell>
          <cell r="F6326">
            <v>0</v>
          </cell>
        </row>
        <row r="6327">
          <cell r="B6327">
            <v>1006484</v>
          </cell>
          <cell r="C6327" t="str">
            <v>Cuba Redonda 30X12Cm-94070/502-Tramont.</v>
          </cell>
          <cell r="D6327" t="str">
            <v>UN</v>
          </cell>
          <cell r="E6327">
            <v>0</v>
          </cell>
          <cell r="F6327">
            <v>0</v>
          </cell>
        </row>
        <row r="6328">
          <cell r="B6328">
            <v>1006485</v>
          </cell>
          <cell r="C6328" t="str">
            <v>Cuba Redonda 30X12Cm-94070/506-Tramont.</v>
          </cell>
          <cell r="D6328" t="str">
            <v>UN</v>
          </cell>
          <cell r="E6328">
            <v>0</v>
          </cell>
          <cell r="F6328">
            <v>0</v>
          </cell>
        </row>
        <row r="6329">
          <cell r="B6329">
            <v>1006486</v>
          </cell>
          <cell r="C6329" t="str">
            <v>Cuba Redonda 35X12Cm-94072/500-Tramont.</v>
          </cell>
          <cell r="D6329" t="str">
            <v>UN</v>
          </cell>
          <cell r="E6329">
            <v>0</v>
          </cell>
          <cell r="F6329">
            <v>0</v>
          </cell>
        </row>
        <row r="6330">
          <cell r="B6330">
            <v>1006487</v>
          </cell>
          <cell r="C6330" t="str">
            <v>Cuba Redonda 35X12Cm-94072/502-Tramont.</v>
          </cell>
          <cell r="D6330" t="str">
            <v>UN</v>
          </cell>
          <cell r="E6330">
            <v>0</v>
          </cell>
          <cell r="F6330">
            <v>0</v>
          </cell>
        </row>
        <row r="6331">
          <cell r="B6331">
            <v>1006488</v>
          </cell>
          <cell r="C6331" t="str">
            <v>Cuba Redonda 35X12Cm-94072/506-Tramont.</v>
          </cell>
          <cell r="D6331" t="str">
            <v>UN</v>
          </cell>
          <cell r="E6331">
            <v>0</v>
          </cell>
          <cell r="F6331">
            <v>0</v>
          </cell>
        </row>
        <row r="6332">
          <cell r="B6332">
            <v>1006489</v>
          </cell>
          <cell r="C6332" t="str">
            <v>Cuba Redonda 38X12Cm-94074/500-Tramont.</v>
          </cell>
          <cell r="D6332" t="str">
            <v>UN</v>
          </cell>
          <cell r="E6332">
            <v>0</v>
          </cell>
          <cell r="F6332">
            <v>0</v>
          </cell>
        </row>
        <row r="6333">
          <cell r="B6333">
            <v>1006490</v>
          </cell>
          <cell r="C6333" t="str">
            <v>Cuba Redonda 38X12Cm-94074/502-Tramont.</v>
          </cell>
          <cell r="D6333" t="str">
            <v>UN</v>
          </cell>
          <cell r="E6333">
            <v>0</v>
          </cell>
          <cell r="F6333">
            <v>0</v>
          </cell>
        </row>
        <row r="6334">
          <cell r="B6334">
            <v>1006491</v>
          </cell>
          <cell r="C6334" t="str">
            <v>Cuba Redonda 38X12Cm-94074/506-Tramont.</v>
          </cell>
          <cell r="D6334" t="str">
            <v>UN</v>
          </cell>
          <cell r="E6334">
            <v>0</v>
          </cell>
          <cell r="F6334">
            <v>0</v>
          </cell>
        </row>
        <row r="6335">
          <cell r="B6335">
            <v>1006492</v>
          </cell>
          <cell r="C6335" t="str">
            <v>Cuba Ret.40X34X14Cm-94050/400-Tramontina</v>
          </cell>
          <cell r="D6335" t="str">
            <v>UN</v>
          </cell>
          <cell r="E6335">
            <v>0</v>
          </cell>
          <cell r="F6335">
            <v>0</v>
          </cell>
        </row>
        <row r="6336">
          <cell r="B6336">
            <v>1006493</v>
          </cell>
          <cell r="C6336" t="str">
            <v>Cuba Ret.40X34X14Cm-94050/402-Tramontina</v>
          </cell>
          <cell r="D6336" t="str">
            <v>UN</v>
          </cell>
          <cell r="E6336">
            <v>0</v>
          </cell>
          <cell r="F6336">
            <v>0</v>
          </cell>
        </row>
        <row r="6337">
          <cell r="B6337">
            <v>1006494</v>
          </cell>
          <cell r="C6337" t="str">
            <v>Cuba Ret.40X34X14Cm-94050/406-Tramontina</v>
          </cell>
          <cell r="D6337" t="str">
            <v>UN</v>
          </cell>
          <cell r="E6337">
            <v>0</v>
          </cell>
          <cell r="F6337">
            <v>0</v>
          </cell>
        </row>
        <row r="6338">
          <cell r="B6338">
            <v>1006495</v>
          </cell>
          <cell r="C6338" t="str">
            <v>Cuba Ret.56X34X14Cm-94054/400-Tramontina</v>
          </cell>
          <cell r="D6338" t="str">
            <v>UN</v>
          </cell>
          <cell r="E6338">
            <v>0</v>
          </cell>
          <cell r="F6338">
            <v>0</v>
          </cell>
        </row>
        <row r="6339">
          <cell r="B6339">
            <v>1006496</v>
          </cell>
          <cell r="C6339" t="str">
            <v>Cuba Ret.56X34X14Cm-94054/402-Tramontina</v>
          </cell>
          <cell r="D6339" t="str">
            <v>UN</v>
          </cell>
          <cell r="E6339">
            <v>0</v>
          </cell>
          <cell r="F6339">
            <v>0</v>
          </cell>
        </row>
        <row r="6340">
          <cell r="B6340">
            <v>1006497</v>
          </cell>
          <cell r="C6340" t="str">
            <v>Cuba Ret.56X34X14Cm-94054/406-Tramontina</v>
          </cell>
          <cell r="D6340" t="str">
            <v>UN</v>
          </cell>
          <cell r="E6340">
            <v>0</v>
          </cell>
          <cell r="F6340">
            <v>0</v>
          </cell>
        </row>
        <row r="6341">
          <cell r="B6341">
            <v>1006498</v>
          </cell>
          <cell r="C6341" t="str">
            <v>Cuba Ret.40X34X12Cm-94080/500-Tramontina</v>
          </cell>
          <cell r="D6341" t="str">
            <v>UN</v>
          </cell>
          <cell r="E6341">
            <v>0</v>
          </cell>
          <cell r="F6341">
            <v>0</v>
          </cell>
        </row>
        <row r="6342">
          <cell r="B6342">
            <v>1006499</v>
          </cell>
          <cell r="C6342" t="str">
            <v>Cuba Ret.40X34X12Cm-94080/502-Tramontina</v>
          </cell>
          <cell r="D6342" t="str">
            <v>UN</v>
          </cell>
          <cell r="E6342">
            <v>0</v>
          </cell>
          <cell r="F6342">
            <v>0</v>
          </cell>
        </row>
        <row r="6343">
          <cell r="B6343">
            <v>1006500</v>
          </cell>
          <cell r="C6343" t="str">
            <v>Cuba Ret.40X34X12Cm-94080/506-Tramontina</v>
          </cell>
          <cell r="D6343" t="str">
            <v>UN</v>
          </cell>
          <cell r="E6343">
            <v>0</v>
          </cell>
          <cell r="F6343">
            <v>0</v>
          </cell>
        </row>
        <row r="6344">
          <cell r="B6344">
            <v>1006501</v>
          </cell>
          <cell r="C6344" t="str">
            <v>Cuba Ret.56X34X12Cm-94084/500-Tramontina</v>
          </cell>
          <cell r="D6344" t="str">
            <v>UN</v>
          </cell>
          <cell r="E6344">
            <v>0</v>
          </cell>
          <cell r="F6344">
            <v>0</v>
          </cell>
        </row>
        <row r="6345">
          <cell r="B6345">
            <v>1006502</v>
          </cell>
          <cell r="C6345" t="str">
            <v>Cuba Ret.56X34X12Cm-94084/502-Tramontina</v>
          </cell>
          <cell r="D6345" t="str">
            <v>UN</v>
          </cell>
          <cell r="E6345">
            <v>0</v>
          </cell>
          <cell r="F6345">
            <v>0</v>
          </cell>
        </row>
        <row r="6346">
          <cell r="B6346">
            <v>1006503</v>
          </cell>
          <cell r="C6346" t="str">
            <v>Cuba Ret.56X34X12Cm-94084/506-Tramontina</v>
          </cell>
          <cell r="D6346" t="str">
            <v>UN</v>
          </cell>
          <cell r="E6346">
            <v>0</v>
          </cell>
          <cell r="F6346">
            <v>0</v>
          </cell>
        </row>
        <row r="6347">
          <cell r="B6347">
            <v>1006504</v>
          </cell>
          <cell r="C6347" t="str">
            <v>Cuba Ret.50X40X17Cm-94025/202-Tramontina</v>
          </cell>
          <cell r="D6347" t="str">
            <v>UN</v>
          </cell>
          <cell r="E6347">
            <v>0</v>
          </cell>
          <cell r="F6347">
            <v>0</v>
          </cell>
        </row>
        <row r="6348">
          <cell r="B6348">
            <v>1006505</v>
          </cell>
          <cell r="C6348" t="str">
            <v>Cuba Ret.50X40X17Cm-94026/202-Tramontina</v>
          </cell>
          <cell r="D6348" t="str">
            <v>UN</v>
          </cell>
          <cell r="E6348">
            <v>0</v>
          </cell>
          <cell r="F6348">
            <v>0</v>
          </cell>
        </row>
        <row r="6349">
          <cell r="B6349">
            <v>1006506</v>
          </cell>
          <cell r="C6349" t="str">
            <v>Cuba Ret.50X40X21Cm-94025/206-Tramontina</v>
          </cell>
          <cell r="D6349" t="str">
            <v>UN</v>
          </cell>
          <cell r="E6349">
            <v>0</v>
          </cell>
          <cell r="F6349">
            <v>0</v>
          </cell>
        </row>
        <row r="6350">
          <cell r="B6350">
            <v>1006507</v>
          </cell>
          <cell r="C6350" t="str">
            <v>Cuba Ret.50X40X24Cm-94026/206-Tramontina</v>
          </cell>
          <cell r="D6350" t="str">
            <v>UN</v>
          </cell>
          <cell r="E6350">
            <v>0</v>
          </cell>
          <cell r="F6350">
            <v>0</v>
          </cell>
        </row>
        <row r="6351">
          <cell r="B6351">
            <v>1006508</v>
          </cell>
          <cell r="C6351" t="str">
            <v>Cuba Ret.40X34X17Cm-94020/200-Tramontina</v>
          </cell>
          <cell r="D6351" t="str">
            <v>UN</v>
          </cell>
          <cell r="E6351">
            <v>0</v>
          </cell>
          <cell r="F6351">
            <v>0</v>
          </cell>
        </row>
        <row r="6352">
          <cell r="B6352">
            <v>1006509</v>
          </cell>
          <cell r="C6352" t="str">
            <v>Cuba Ret.40X34X17Cm-94020/202-Tramontina</v>
          </cell>
          <cell r="D6352" t="str">
            <v>UN</v>
          </cell>
          <cell r="E6352">
            <v>0</v>
          </cell>
          <cell r="F6352">
            <v>0</v>
          </cell>
        </row>
        <row r="6353">
          <cell r="B6353">
            <v>1006510</v>
          </cell>
          <cell r="C6353" t="str">
            <v>Cuba Ret.40X34X17Cm-94020/206-Tramontina</v>
          </cell>
          <cell r="D6353" t="str">
            <v>UN</v>
          </cell>
          <cell r="E6353">
            <v>0</v>
          </cell>
          <cell r="F6353">
            <v>0</v>
          </cell>
        </row>
        <row r="6354">
          <cell r="B6354">
            <v>1006511</v>
          </cell>
          <cell r="C6354" t="str">
            <v>Cuba Ret.56X34X17Cm-94024/200-Tramontina</v>
          </cell>
          <cell r="D6354" t="str">
            <v>UN</v>
          </cell>
          <cell r="E6354">
            <v>0</v>
          </cell>
          <cell r="F6354">
            <v>0</v>
          </cell>
        </row>
        <row r="6355">
          <cell r="B6355">
            <v>1006512</v>
          </cell>
          <cell r="C6355" t="str">
            <v>Cuba Ret.56X34X17Cm-94024/202-Tramontina</v>
          </cell>
          <cell r="D6355" t="str">
            <v>UN</v>
          </cell>
          <cell r="E6355">
            <v>0</v>
          </cell>
          <cell r="F6355">
            <v>0</v>
          </cell>
        </row>
        <row r="6356">
          <cell r="B6356">
            <v>1006513</v>
          </cell>
          <cell r="C6356" t="str">
            <v>Cuba Ret.56X34X17Cm-94024/206-Tramontina</v>
          </cell>
          <cell r="D6356" t="str">
            <v>UN</v>
          </cell>
          <cell r="E6356">
            <v>0</v>
          </cell>
          <cell r="F6356">
            <v>0</v>
          </cell>
        </row>
        <row r="6357">
          <cell r="B6357">
            <v>1006514</v>
          </cell>
          <cell r="C6357" t="str">
            <v>Mesa Plástica Redonda-Tramontina</v>
          </cell>
          <cell r="D6357" t="str">
            <v>UN</v>
          </cell>
          <cell r="E6357">
            <v>0</v>
          </cell>
          <cell r="F6357">
            <v>0</v>
          </cell>
        </row>
        <row r="6358">
          <cell r="B6358">
            <v>1006515</v>
          </cell>
          <cell r="C6358" t="str">
            <v>Poltrona Plástica C/Braço-Tramontina</v>
          </cell>
          <cell r="D6358" t="str">
            <v>UN</v>
          </cell>
          <cell r="E6358">
            <v>0</v>
          </cell>
          <cell r="F6358">
            <v>0</v>
          </cell>
        </row>
        <row r="6359">
          <cell r="B6359">
            <v>1006516</v>
          </cell>
          <cell r="C6359" t="str">
            <v>Tanque Aço 50X40Cm-94400/200-Tramontina</v>
          </cell>
          <cell r="D6359" t="str">
            <v>UN</v>
          </cell>
          <cell r="E6359">
            <v>0</v>
          </cell>
          <cell r="F6359">
            <v>0</v>
          </cell>
        </row>
        <row r="6360">
          <cell r="B6360">
            <v>1006517</v>
          </cell>
          <cell r="C6360" t="str">
            <v>Tanque Aço 50X40Cm-94400/100-Tramontina</v>
          </cell>
          <cell r="D6360" t="str">
            <v>UN</v>
          </cell>
          <cell r="E6360">
            <v>0</v>
          </cell>
          <cell r="F6360">
            <v>0</v>
          </cell>
        </row>
        <row r="6361">
          <cell r="B6361">
            <v>1006518</v>
          </cell>
          <cell r="C6361" t="str">
            <v>Tanque Aço 50X40Cm-94401/200-Tramontina</v>
          </cell>
          <cell r="D6361" t="str">
            <v>UN</v>
          </cell>
          <cell r="E6361">
            <v>0</v>
          </cell>
          <cell r="F6361">
            <v>0</v>
          </cell>
        </row>
        <row r="6362">
          <cell r="B6362">
            <v>1006519</v>
          </cell>
          <cell r="C6362" t="str">
            <v>Tanque Aço 50X40Cm-94401/100-Tramontina</v>
          </cell>
          <cell r="D6362" t="str">
            <v>UN</v>
          </cell>
          <cell r="E6362">
            <v>0</v>
          </cell>
          <cell r="F6362">
            <v>0</v>
          </cell>
        </row>
        <row r="6363">
          <cell r="B6363">
            <v>1006520</v>
          </cell>
          <cell r="C6363" t="str">
            <v>Tela Amarração Alv.50X7,5Cm-Perame</v>
          </cell>
          <cell r="D6363" t="str">
            <v>UN</v>
          </cell>
          <cell r="E6363">
            <v>0</v>
          </cell>
          <cell r="F6363">
            <v>0</v>
          </cell>
        </row>
        <row r="6364">
          <cell r="B6364">
            <v>1006521</v>
          </cell>
          <cell r="C6364" t="str">
            <v>Tela Amarração Alv.50X10,5Cm-Perame</v>
          </cell>
          <cell r="D6364" t="str">
            <v>UN</v>
          </cell>
          <cell r="E6364">
            <v>0</v>
          </cell>
          <cell r="F6364">
            <v>0</v>
          </cell>
        </row>
        <row r="6365">
          <cell r="B6365">
            <v>1006522</v>
          </cell>
          <cell r="C6365" t="str">
            <v>Tela Amarração Alv.50X12Cm-Perame</v>
          </cell>
          <cell r="D6365" t="str">
            <v>UN</v>
          </cell>
          <cell r="E6365">
            <v>0</v>
          </cell>
          <cell r="F6365">
            <v>0</v>
          </cell>
        </row>
        <row r="6366">
          <cell r="B6366">
            <v>1006523</v>
          </cell>
          <cell r="C6366" t="str">
            <v>Bianco Act Bold 45X45Cm-Cecrisa</v>
          </cell>
          <cell r="D6366" t="str">
            <v>M2</v>
          </cell>
          <cell r="E6366">
            <v>0</v>
          </cell>
          <cell r="F6366">
            <v>0</v>
          </cell>
        </row>
        <row r="6367">
          <cell r="B6367">
            <v>1006524</v>
          </cell>
          <cell r="C6367" t="str">
            <v>Bucha Red.600-2 104X79Mm Bronze Eluma</v>
          </cell>
          <cell r="D6367" t="str">
            <v>UN</v>
          </cell>
          <cell r="E6367">
            <v>0</v>
          </cell>
          <cell r="F6367">
            <v>0</v>
          </cell>
        </row>
        <row r="6368">
          <cell r="B6368">
            <v>1006525</v>
          </cell>
          <cell r="C6368" t="str">
            <v>Bucha Red.6002 28X22Mm Cobre-Eluma</v>
          </cell>
          <cell r="D6368" t="str">
            <v>UN</v>
          </cell>
          <cell r="E6368">
            <v>0</v>
          </cell>
          <cell r="F6368">
            <v>0</v>
          </cell>
        </row>
        <row r="6369">
          <cell r="B6369">
            <v>1006526</v>
          </cell>
          <cell r="C6369" t="str">
            <v>Bucha Red.6002 54X28Mm Bronze-Eluma</v>
          </cell>
          <cell r="D6369" t="str">
            <v>UN</v>
          </cell>
          <cell r="E6369">
            <v>0</v>
          </cell>
          <cell r="F6369">
            <v>0</v>
          </cell>
        </row>
        <row r="6370">
          <cell r="B6370">
            <v>1006527</v>
          </cell>
          <cell r="C6370" t="str">
            <v>Bucha Red.6002 66X54Mm Bronze-Eluma</v>
          </cell>
          <cell r="D6370" t="str">
            <v>UN</v>
          </cell>
          <cell r="E6370">
            <v>0</v>
          </cell>
          <cell r="F6370">
            <v>0</v>
          </cell>
        </row>
        <row r="6371">
          <cell r="B6371">
            <v>1006528</v>
          </cell>
          <cell r="C6371" t="str">
            <v>Bucha Red.6002 79X66Mm Bronze-Eluma</v>
          </cell>
          <cell r="D6371" t="str">
            <v>UN</v>
          </cell>
          <cell r="E6371">
            <v>0</v>
          </cell>
          <cell r="F6371">
            <v>0</v>
          </cell>
        </row>
        <row r="6372">
          <cell r="B6372">
            <v>1006529</v>
          </cell>
          <cell r="C6372" t="str">
            <v>Bucha Red.Sold Cta 25X20Mm-10247</v>
          </cell>
          <cell r="D6372" t="str">
            <v>UN</v>
          </cell>
          <cell r="E6372">
            <v>0</v>
          </cell>
          <cell r="F6372">
            <v>0</v>
          </cell>
        </row>
        <row r="6373">
          <cell r="B6373">
            <v>1006530</v>
          </cell>
          <cell r="C6373" t="str">
            <v>Carenagem Car/Cs1D-Profax</v>
          </cell>
          <cell r="D6373" t="str">
            <v>UN</v>
          </cell>
          <cell r="E6373">
            <v>0</v>
          </cell>
          <cell r="F6373">
            <v>0</v>
          </cell>
        </row>
        <row r="6374">
          <cell r="B6374">
            <v>1006531</v>
          </cell>
          <cell r="C6374" t="str">
            <v>Carenagem Car/Lvt1-Profax</v>
          </cell>
          <cell r="D6374" t="str">
            <v>UN</v>
          </cell>
          <cell r="E6374">
            <v>0</v>
          </cell>
          <cell r="F6374">
            <v>0</v>
          </cell>
        </row>
        <row r="6375">
          <cell r="B6375">
            <v>1006532</v>
          </cell>
          <cell r="C6375" t="str">
            <v>Carenagem Car/Tq1D-Profax</v>
          </cell>
          <cell r="D6375" t="str">
            <v>UN</v>
          </cell>
          <cell r="E6375">
            <v>0</v>
          </cell>
          <cell r="F6375">
            <v>0</v>
          </cell>
        </row>
        <row r="6376">
          <cell r="B6376">
            <v>1006533</v>
          </cell>
          <cell r="C6376" t="str">
            <v>Carenagem Car/Wce1-Profax</v>
          </cell>
          <cell r="D6376" t="str">
            <v>UN</v>
          </cell>
          <cell r="E6376">
            <v>0</v>
          </cell>
          <cell r="F6376">
            <v>0</v>
          </cell>
        </row>
        <row r="6377">
          <cell r="B6377">
            <v>1006534</v>
          </cell>
          <cell r="C6377" t="str">
            <v>Chassi Gfcs/1Dv-Profax</v>
          </cell>
          <cell r="D6377" t="str">
            <v>UN</v>
          </cell>
          <cell r="E6377">
            <v>0</v>
          </cell>
          <cell r="F6377">
            <v>0</v>
          </cell>
        </row>
        <row r="6378">
          <cell r="B6378">
            <v>1006535</v>
          </cell>
          <cell r="C6378" t="str">
            <v>Chassi Gflvb/1V-Profax</v>
          </cell>
          <cell r="D6378" t="str">
            <v>UN</v>
          </cell>
          <cell r="E6378">
            <v>0</v>
          </cell>
          <cell r="F6378">
            <v>0</v>
          </cell>
        </row>
        <row r="6379">
          <cell r="B6379">
            <v>1006536</v>
          </cell>
          <cell r="C6379" t="str">
            <v>Chassi Gflvt/1V-Profax</v>
          </cell>
          <cell r="D6379" t="str">
            <v>UN</v>
          </cell>
          <cell r="E6379">
            <v>0</v>
          </cell>
          <cell r="F6379">
            <v>0</v>
          </cell>
        </row>
        <row r="6380">
          <cell r="B6380">
            <v>1006537</v>
          </cell>
          <cell r="C6380" t="str">
            <v>Chassi Gftq/1Dv-Profax</v>
          </cell>
          <cell r="D6380" t="str">
            <v>UN</v>
          </cell>
          <cell r="E6380">
            <v>0</v>
          </cell>
          <cell r="F6380">
            <v>0</v>
          </cell>
        </row>
        <row r="6381">
          <cell r="B6381">
            <v>1006538</v>
          </cell>
          <cell r="C6381" t="str">
            <v>Chassi Gfwce/1V-Profax</v>
          </cell>
          <cell r="D6381" t="str">
            <v>UN</v>
          </cell>
          <cell r="E6381">
            <v>0</v>
          </cell>
          <cell r="F6381">
            <v>0</v>
          </cell>
        </row>
        <row r="6382">
          <cell r="B6382">
            <v>1006539</v>
          </cell>
          <cell r="C6382" t="str">
            <v>Chuveiro Mandachu.1993-Light-Cr Fabrimar</v>
          </cell>
          <cell r="D6382" t="str">
            <v>UN</v>
          </cell>
          <cell r="E6382">
            <v>0</v>
          </cell>
          <cell r="F6382">
            <v>0</v>
          </cell>
        </row>
        <row r="6383">
          <cell r="B6383">
            <v>1006540</v>
          </cell>
          <cell r="C6383" t="str">
            <v>Conector 604 Rm 28X1Mm Bronze-Eluma</v>
          </cell>
          <cell r="D6383" t="str">
            <v>UN</v>
          </cell>
          <cell r="E6383">
            <v>0</v>
          </cell>
          <cell r="F6383">
            <v>0</v>
          </cell>
        </row>
        <row r="6384">
          <cell r="B6384">
            <v>1006541</v>
          </cell>
          <cell r="C6384" t="str">
            <v>Conector 604Rm 54X2Pol Bronze Eluma</v>
          </cell>
          <cell r="D6384" t="str">
            <v>UN</v>
          </cell>
          <cell r="E6384">
            <v>0</v>
          </cell>
          <cell r="F6384">
            <v>0</v>
          </cell>
        </row>
        <row r="6385">
          <cell r="B6385">
            <v>1006542</v>
          </cell>
          <cell r="C6385" t="str">
            <v>Conector 604 Rm 66X2Mm 1/2 Bronze-Eluma</v>
          </cell>
          <cell r="D6385" t="str">
            <v>UN</v>
          </cell>
          <cell r="E6385">
            <v>0</v>
          </cell>
          <cell r="F6385">
            <v>0</v>
          </cell>
        </row>
        <row r="6386">
          <cell r="B6386">
            <v>1006543</v>
          </cell>
          <cell r="C6386" t="str">
            <v>Conector 604 Rm 79X3 S/Anel</v>
          </cell>
          <cell r="D6386" t="str">
            <v>UN</v>
          </cell>
          <cell r="E6386">
            <v>0</v>
          </cell>
          <cell r="F6386">
            <v>0</v>
          </cell>
        </row>
        <row r="6387">
          <cell r="B6387">
            <v>1006544</v>
          </cell>
          <cell r="C6387" t="str">
            <v>Conector Encaixe Rápido Bi-00236120</v>
          </cell>
          <cell r="D6387" t="str">
            <v>UN</v>
          </cell>
          <cell r="E6387">
            <v>0</v>
          </cell>
          <cell r="F6387">
            <v>0</v>
          </cell>
        </row>
        <row r="6388">
          <cell r="B6388">
            <v>1006545</v>
          </cell>
          <cell r="C6388" t="str">
            <v>Joelho Pvc Rosca Femea 22Mmx3/4</v>
          </cell>
          <cell r="D6388" t="str">
            <v>UN</v>
          </cell>
          <cell r="E6388">
            <v>0</v>
          </cell>
          <cell r="F6388">
            <v>0</v>
          </cell>
        </row>
        <row r="6389">
          <cell r="B6389">
            <v>1006546</v>
          </cell>
          <cell r="C6389" t="str">
            <v>Cotovelo 90 607 104Mm Bronze-Eluma</v>
          </cell>
          <cell r="D6389" t="str">
            <v>UN</v>
          </cell>
          <cell r="E6389">
            <v>0</v>
          </cell>
          <cell r="F6389">
            <v>0</v>
          </cell>
        </row>
        <row r="6390">
          <cell r="B6390">
            <v>1006547</v>
          </cell>
          <cell r="C6390" t="str">
            <v>Crema Act Bold 45X45Cm-Cecrisa</v>
          </cell>
          <cell r="D6390" t="str">
            <v>M2</v>
          </cell>
          <cell r="E6390">
            <v>0</v>
          </cell>
          <cell r="F6390">
            <v>0</v>
          </cell>
        </row>
        <row r="6391">
          <cell r="B6391">
            <v>1006548</v>
          </cell>
          <cell r="C6391" t="str">
            <v>Curva 180 Eletro Rosc.2"-90565</v>
          </cell>
          <cell r="D6391" t="str">
            <v>UN</v>
          </cell>
          <cell r="E6391">
            <v>0</v>
          </cell>
          <cell r="F6391">
            <v>0</v>
          </cell>
        </row>
        <row r="6392">
          <cell r="B6392">
            <v>1006549</v>
          </cell>
          <cell r="C6392" t="str">
            <v>Curva 90 Lga Eletro Rosc.1.1/2"-11363</v>
          </cell>
          <cell r="D6392" t="str">
            <v>UN</v>
          </cell>
          <cell r="E6392">
            <v>0</v>
          </cell>
          <cell r="F6392">
            <v>0</v>
          </cell>
        </row>
        <row r="6393">
          <cell r="B6393">
            <v>1006550</v>
          </cell>
          <cell r="C6393" t="str">
            <v>Curva 90 Lga Eletro Rosc.1.1/4"-11364</v>
          </cell>
          <cell r="D6393" t="str">
            <v>UN</v>
          </cell>
          <cell r="E6393">
            <v>0</v>
          </cell>
          <cell r="F6393">
            <v>0</v>
          </cell>
        </row>
        <row r="6394">
          <cell r="B6394">
            <v>1006551</v>
          </cell>
          <cell r="C6394" t="str">
            <v>Curva 90 Lga Eletro Rosc.2"-11365</v>
          </cell>
          <cell r="D6394" t="str">
            <v>UN</v>
          </cell>
          <cell r="E6394">
            <v>0</v>
          </cell>
          <cell r="F6394">
            <v>0</v>
          </cell>
        </row>
        <row r="6395">
          <cell r="B6395">
            <v>1006552</v>
          </cell>
          <cell r="C6395" t="str">
            <v>Curva 90 Lga Eletro Rosc.2.1/2"-11366</v>
          </cell>
          <cell r="D6395" t="str">
            <v>UN</v>
          </cell>
          <cell r="E6395">
            <v>0</v>
          </cell>
          <cell r="F6395">
            <v>0</v>
          </cell>
        </row>
        <row r="6396">
          <cell r="B6396">
            <v>1006553</v>
          </cell>
          <cell r="C6396" t="str">
            <v>Curva 90 Lga Eletro Rosc.3"-11367</v>
          </cell>
          <cell r="D6396" t="str">
            <v>UN</v>
          </cell>
          <cell r="E6396">
            <v>0</v>
          </cell>
          <cell r="F6396">
            <v>0</v>
          </cell>
        </row>
        <row r="6397">
          <cell r="B6397">
            <v>1006554</v>
          </cell>
          <cell r="C6397" t="str">
            <v>Ducha Hig.Soho 2195-So-Cr Fabrimar</v>
          </cell>
          <cell r="D6397" t="str">
            <v>UN</v>
          </cell>
          <cell r="E6397">
            <v>0</v>
          </cell>
          <cell r="F6397">
            <v>0</v>
          </cell>
        </row>
        <row r="6398">
          <cell r="B6398">
            <v>1006555</v>
          </cell>
          <cell r="C6398" t="str">
            <v>Ducha Hig.Innovare 2195-In-Cr Fabrimar</v>
          </cell>
          <cell r="D6398" t="str">
            <v>UN</v>
          </cell>
          <cell r="E6398">
            <v>0</v>
          </cell>
          <cell r="F6398">
            <v>0</v>
          </cell>
        </row>
        <row r="6399">
          <cell r="B6399">
            <v>1006556</v>
          </cell>
          <cell r="C6399" t="str">
            <v>Ducha Hig.Loft Design 2195-Ds Fabrimar</v>
          </cell>
          <cell r="D6399" t="str">
            <v>UN</v>
          </cell>
          <cell r="E6399">
            <v>0</v>
          </cell>
          <cell r="F6399">
            <v>0</v>
          </cell>
        </row>
        <row r="6400">
          <cell r="B6400">
            <v>1006557</v>
          </cell>
          <cell r="C6400" t="str">
            <v>Eletroduto Pead 1.1/4 - Forcon</v>
          </cell>
          <cell r="D6400" t="str">
            <v>M</v>
          </cell>
          <cell r="E6400">
            <v>0</v>
          </cell>
          <cell r="F6400">
            <v>0</v>
          </cell>
        </row>
        <row r="6401">
          <cell r="B6401">
            <v>1006558</v>
          </cell>
          <cell r="C6401" t="str">
            <v>Eletroduto Pead 1 - Forcon</v>
          </cell>
          <cell r="D6401" t="str">
            <v>M</v>
          </cell>
          <cell r="E6401">
            <v>0</v>
          </cell>
          <cell r="F6401">
            <v>0</v>
          </cell>
        </row>
        <row r="6402">
          <cell r="B6402">
            <v>1006559</v>
          </cell>
          <cell r="C6402" t="str">
            <v>Eletroduto Pead 3/4"-Forcon</v>
          </cell>
          <cell r="D6402" t="str">
            <v>M</v>
          </cell>
          <cell r="E6402">
            <v>0</v>
          </cell>
          <cell r="F6402">
            <v>0</v>
          </cell>
        </row>
        <row r="6403">
          <cell r="B6403">
            <v>1006560</v>
          </cell>
          <cell r="C6403" t="str">
            <v>Joelho 45 Pvc Sold 25Mm</v>
          </cell>
          <cell r="D6403" t="str">
            <v>UN</v>
          </cell>
          <cell r="E6403">
            <v>0</v>
          </cell>
          <cell r="F6403">
            <v>0</v>
          </cell>
        </row>
        <row r="6404">
          <cell r="B6404">
            <v>1006561</v>
          </cell>
          <cell r="C6404" t="str">
            <v>Joelho 45 Pvc Sold 60Mm</v>
          </cell>
          <cell r="D6404" t="str">
            <v>UN</v>
          </cell>
          <cell r="E6404">
            <v>0</v>
          </cell>
          <cell r="F6404">
            <v>0</v>
          </cell>
        </row>
        <row r="6405">
          <cell r="B6405">
            <v>1006562</v>
          </cell>
          <cell r="C6405" t="str">
            <v>Joelho 45 Pvc Sold 85Mm</v>
          </cell>
          <cell r="D6405" t="str">
            <v>UN</v>
          </cell>
          <cell r="E6405">
            <v>0</v>
          </cell>
          <cell r="F6405">
            <v>0</v>
          </cell>
        </row>
        <row r="6406">
          <cell r="B6406">
            <v>1006563</v>
          </cell>
          <cell r="C6406" t="str">
            <v>Joelho 90 Pvc Esgoto Secundario 40Mm</v>
          </cell>
          <cell r="D6406" t="str">
            <v>UN</v>
          </cell>
          <cell r="E6406">
            <v>0</v>
          </cell>
          <cell r="F6406">
            <v>0</v>
          </cell>
        </row>
        <row r="6407">
          <cell r="B6407">
            <v>1006564</v>
          </cell>
          <cell r="C6407" t="str">
            <v>Joelho 90 Pvc Soldavel 110Mm</v>
          </cell>
          <cell r="D6407" t="str">
            <v>UN</v>
          </cell>
          <cell r="E6407">
            <v>0</v>
          </cell>
          <cell r="F6407">
            <v>0</v>
          </cell>
        </row>
        <row r="6408">
          <cell r="B6408">
            <v>1006565</v>
          </cell>
          <cell r="C6408" t="str">
            <v>Joelho 90 Pvc Soldavel 60Mm</v>
          </cell>
          <cell r="D6408" t="str">
            <v>UN</v>
          </cell>
          <cell r="E6408">
            <v>0</v>
          </cell>
          <cell r="F6408">
            <v>0</v>
          </cell>
        </row>
        <row r="6409">
          <cell r="B6409">
            <v>1006566</v>
          </cell>
          <cell r="C6409" t="str">
            <v>Joelho 90 Pvc Soldavel 85Mm</v>
          </cell>
          <cell r="D6409" t="str">
            <v>UN</v>
          </cell>
          <cell r="E6409">
            <v>0</v>
          </cell>
          <cell r="F6409">
            <v>0</v>
          </cell>
        </row>
        <row r="6410">
          <cell r="B6410">
            <v>1006567</v>
          </cell>
          <cell r="C6410" t="str">
            <v>Joelho 90 Pvc Sold Bucha Lt 20Mmx1/2</v>
          </cell>
          <cell r="D6410" t="str">
            <v>UN</v>
          </cell>
          <cell r="E6410">
            <v>0</v>
          </cell>
          <cell r="F6410">
            <v>0</v>
          </cell>
        </row>
        <row r="6411">
          <cell r="B6411">
            <v>1006568</v>
          </cell>
          <cell r="C6411" t="str">
            <v>Joelho 90 Pvc Sold Bucha Lt 25Mmx3/4</v>
          </cell>
          <cell r="D6411" t="str">
            <v>UN</v>
          </cell>
          <cell r="E6411">
            <v>0</v>
          </cell>
          <cell r="F6411">
            <v>0</v>
          </cell>
        </row>
        <row r="6412">
          <cell r="B6412">
            <v>1006569</v>
          </cell>
          <cell r="C6412" t="str">
            <v>Mat. Bloq-Juncao Simp Esg Sn Dn40-10330</v>
          </cell>
          <cell r="D6412" t="str">
            <v>UN</v>
          </cell>
          <cell r="E6412">
            <v>0</v>
          </cell>
          <cell r="F6412">
            <v>0</v>
          </cell>
        </row>
        <row r="6413">
          <cell r="B6413">
            <v>1006570</v>
          </cell>
          <cell r="C6413" t="str">
            <v>Juncao Simples Pvc Esgoto 50X50Mm</v>
          </cell>
          <cell r="D6413" t="str">
            <v>UN</v>
          </cell>
          <cell r="E6413">
            <v>0</v>
          </cell>
          <cell r="F6413">
            <v>0</v>
          </cell>
        </row>
        <row r="6414">
          <cell r="B6414">
            <v>1006571</v>
          </cell>
          <cell r="C6414" t="str">
            <v>Juncao Simples Pvc Serie R Dn75</v>
          </cell>
          <cell r="D6414" t="str">
            <v>UN</v>
          </cell>
          <cell r="E6414">
            <v>0</v>
          </cell>
          <cell r="F6414">
            <v>0</v>
          </cell>
        </row>
        <row r="6415">
          <cell r="B6415">
            <v>1006572</v>
          </cell>
          <cell r="C6415" t="str">
            <v>Kit Pex Gfev/2M 3D.Lavab Profax Evidence</v>
          </cell>
          <cell r="D6415" t="str">
            <v>UN</v>
          </cell>
          <cell r="E6415">
            <v>0</v>
          </cell>
          <cell r="F6415">
            <v>0</v>
          </cell>
        </row>
        <row r="6416">
          <cell r="B6416">
            <v>1006573</v>
          </cell>
          <cell r="C6416" t="str">
            <v>Kit Pex - Gfsg4 - Secret Garden Profax</v>
          </cell>
          <cell r="D6416" t="str">
            <v>UN</v>
          </cell>
          <cell r="E6416">
            <v>0</v>
          </cell>
          <cell r="F6416">
            <v>0</v>
          </cell>
        </row>
        <row r="6417">
          <cell r="B6417">
            <v>1006574</v>
          </cell>
          <cell r="C6417" t="str">
            <v>Kit Pex - Gfsg5 - Secret Garden Profax</v>
          </cell>
          <cell r="D6417" t="str">
            <v>UN</v>
          </cell>
          <cell r="E6417">
            <v>0</v>
          </cell>
          <cell r="F6417">
            <v>0</v>
          </cell>
        </row>
        <row r="6418">
          <cell r="B6418">
            <v>1006575</v>
          </cell>
          <cell r="C6418" t="str">
            <v>Kit Pex - Gfsg6 - Secret Garden Profax</v>
          </cell>
          <cell r="D6418" t="str">
            <v>UN</v>
          </cell>
          <cell r="E6418">
            <v>0</v>
          </cell>
          <cell r="F6418">
            <v>0</v>
          </cell>
        </row>
        <row r="6419">
          <cell r="B6419">
            <v>1006576</v>
          </cell>
          <cell r="C6419" t="str">
            <v>Kit Pex - Gfsg7 - Secret Garden Profax</v>
          </cell>
          <cell r="D6419" t="str">
            <v>UN</v>
          </cell>
          <cell r="E6419">
            <v>0</v>
          </cell>
          <cell r="F6419">
            <v>0</v>
          </cell>
        </row>
        <row r="6420">
          <cell r="B6420">
            <v>1006577</v>
          </cell>
          <cell r="C6420" t="str">
            <v>Li M 5X25 B Texture Tra.Wh-44455-Cecrisa</v>
          </cell>
          <cell r="D6420" t="str">
            <v>L</v>
          </cell>
          <cell r="E6420">
            <v>0</v>
          </cell>
          <cell r="F6420">
            <v>0</v>
          </cell>
        </row>
        <row r="6421">
          <cell r="B6421">
            <v>1006578</v>
          </cell>
          <cell r="C6421" t="str">
            <v>Living Wh Bold 45X45Cm-Cecrisa</v>
          </cell>
          <cell r="D6421" t="str">
            <v>M2</v>
          </cell>
          <cell r="E6421">
            <v>0</v>
          </cell>
          <cell r="F6421">
            <v>0</v>
          </cell>
        </row>
        <row r="6422">
          <cell r="B6422">
            <v>1006579</v>
          </cell>
          <cell r="C6422" t="str">
            <v>Luva Simp Esg Sr Dn50-12478</v>
          </cell>
          <cell r="D6422" t="str">
            <v>UN</v>
          </cell>
          <cell r="E6422">
            <v>0</v>
          </cell>
          <cell r="F6422">
            <v>0</v>
          </cell>
        </row>
        <row r="6423">
          <cell r="B6423">
            <v>1006580</v>
          </cell>
          <cell r="C6423" t="str">
            <v>Mc Living Multicolor 2,5X30Cm-Cecrisa</v>
          </cell>
          <cell r="D6423" t="str">
            <v>L</v>
          </cell>
          <cell r="E6423">
            <v>0</v>
          </cell>
          <cell r="F6423">
            <v>0</v>
          </cell>
        </row>
        <row r="6424">
          <cell r="B6424">
            <v>1006581</v>
          </cell>
          <cell r="C6424" t="str">
            <v>Material Duplicado - Utilizar 1007507</v>
          </cell>
          <cell r="D6424" t="str">
            <v>UN</v>
          </cell>
          <cell r="E6424">
            <v>0</v>
          </cell>
          <cell r="F6424">
            <v>0</v>
          </cell>
        </row>
        <row r="6425">
          <cell r="B6425">
            <v>1006582</v>
          </cell>
          <cell r="C6425" t="str">
            <v>Material Duplicado - Utilizar 1007508</v>
          </cell>
          <cell r="D6425" t="str">
            <v>UN</v>
          </cell>
          <cell r="E6425">
            <v>0</v>
          </cell>
          <cell r="F6425">
            <v>0</v>
          </cell>
        </row>
        <row r="6426">
          <cell r="B6426">
            <v>1006583</v>
          </cell>
          <cell r="C6426" t="str">
            <v>Misturador Coz.Soho 1256-So-Ac Fabrimar</v>
          </cell>
          <cell r="D6426" t="str">
            <v>UN</v>
          </cell>
          <cell r="E6426">
            <v>0</v>
          </cell>
          <cell r="F6426">
            <v>0</v>
          </cell>
        </row>
        <row r="6427">
          <cell r="B6427">
            <v>1006584</v>
          </cell>
          <cell r="C6427" t="str">
            <v>Material Substituido Por 1007263</v>
          </cell>
          <cell r="D6427" t="str">
            <v>L</v>
          </cell>
          <cell r="E6427">
            <v>0</v>
          </cell>
          <cell r="F6427">
            <v>0</v>
          </cell>
        </row>
        <row r="6428">
          <cell r="B6428">
            <v>1006585</v>
          </cell>
          <cell r="C6428" t="str">
            <v>Perfil Qd Fina A Frio 25X25X1,20X6000Mm</v>
          </cell>
          <cell r="D6428" t="str">
            <v>KG</v>
          </cell>
          <cell r="E6428">
            <v>0</v>
          </cell>
          <cell r="F6428">
            <v>0</v>
          </cell>
        </row>
        <row r="6429">
          <cell r="B6429">
            <v>1006586</v>
          </cell>
          <cell r="C6429" t="str">
            <v>Perfil Qd Fina Quent 30X30X1,50X6000Mm</v>
          </cell>
          <cell r="D6429" t="str">
            <v>KG</v>
          </cell>
          <cell r="E6429">
            <v>0</v>
          </cell>
          <cell r="F6429">
            <v>0</v>
          </cell>
        </row>
        <row r="6430">
          <cell r="B6430">
            <v>1006587</v>
          </cell>
          <cell r="C6430" t="str">
            <v>Perfil Qd Fina Quent 50X50X1,50X6000Mm</v>
          </cell>
          <cell r="D6430" t="str">
            <v>KG</v>
          </cell>
          <cell r="E6430">
            <v>0</v>
          </cell>
          <cell r="F6430">
            <v>0</v>
          </cell>
        </row>
        <row r="6431">
          <cell r="B6431">
            <v>1006588</v>
          </cell>
          <cell r="C6431" t="str">
            <v>Perfil Qd Fina Quent 80X80X1,50X6000Mm</v>
          </cell>
          <cell r="D6431" t="str">
            <v>KG</v>
          </cell>
          <cell r="E6431">
            <v>0</v>
          </cell>
          <cell r="F6431">
            <v>0</v>
          </cell>
        </row>
        <row r="6432">
          <cell r="B6432">
            <v>1006589</v>
          </cell>
          <cell r="C6432" t="str">
            <v>Perfort Perf 38X19X6000-# 18-Z</v>
          </cell>
          <cell r="D6432" t="str">
            <v>UN</v>
          </cell>
          <cell r="E6432">
            <v>0</v>
          </cell>
          <cell r="F6432">
            <v>0</v>
          </cell>
        </row>
        <row r="6433">
          <cell r="B6433">
            <v>1006590</v>
          </cell>
          <cell r="C6433" t="str">
            <v>Perfort Perf 38X38X6000-# 20-Z</v>
          </cell>
          <cell r="D6433" t="str">
            <v>UN</v>
          </cell>
          <cell r="E6433">
            <v>0</v>
          </cell>
          <cell r="F6433">
            <v>0</v>
          </cell>
        </row>
        <row r="6434">
          <cell r="B6434">
            <v>1006591</v>
          </cell>
          <cell r="C6434" t="str">
            <v>Pi M 30X30 B Bolzano White-28514-Cecrisa</v>
          </cell>
          <cell r="D6434" t="str">
            <v>M2</v>
          </cell>
          <cell r="E6434">
            <v>0</v>
          </cell>
          <cell r="F6434">
            <v>0</v>
          </cell>
        </row>
        <row r="6435">
          <cell r="B6435">
            <v>1006592</v>
          </cell>
          <cell r="C6435" t="str">
            <v>Piso Cerâmico Hercules Wh 30X30 Cecrisa</v>
          </cell>
          <cell r="D6435" t="str">
            <v>M2</v>
          </cell>
          <cell r="E6435">
            <v>0</v>
          </cell>
          <cell r="F6435">
            <v>0</v>
          </cell>
        </row>
        <row r="6436">
          <cell r="B6436">
            <v>1006593</v>
          </cell>
          <cell r="C6436" t="str">
            <v>Pi M 30X30 B White P.Matte-35264-Cecrisa</v>
          </cell>
          <cell r="D6436" t="str">
            <v>M2</v>
          </cell>
          <cell r="E6436">
            <v>0</v>
          </cell>
          <cell r="F6436">
            <v>0</v>
          </cell>
        </row>
        <row r="6437">
          <cell r="B6437">
            <v>1006594</v>
          </cell>
          <cell r="C6437" t="str">
            <v>Pi M 40X40 B Text.Gr.White-44451-Cecrisa</v>
          </cell>
          <cell r="D6437" t="str">
            <v>M2</v>
          </cell>
          <cell r="E6437">
            <v>0</v>
          </cell>
          <cell r="F6437">
            <v>0</v>
          </cell>
        </row>
        <row r="6438">
          <cell r="B6438">
            <v>1006595</v>
          </cell>
          <cell r="C6438" t="str">
            <v>Pi M 40X40 B Tra.Sat.White-43215-Cecrisa</v>
          </cell>
          <cell r="D6438" t="str">
            <v>M2</v>
          </cell>
          <cell r="E6438">
            <v>0</v>
          </cell>
          <cell r="F6438">
            <v>0</v>
          </cell>
        </row>
        <row r="6439">
          <cell r="B6439">
            <v>1006596</v>
          </cell>
          <cell r="C6439" t="str">
            <v>Po 43,7X43,7 R Lap.White-48191-Cecrisa</v>
          </cell>
          <cell r="D6439" t="str">
            <v>M2</v>
          </cell>
          <cell r="E6439">
            <v>0</v>
          </cell>
          <cell r="F6439">
            <v>0</v>
          </cell>
        </row>
        <row r="6440">
          <cell r="B6440">
            <v>1006597</v>
          </cell>
          <cell r="C6440" t="str">
            <v>Po 8X43,7 R Rp Lwh-48099-Cecrisa</v>
          </cell>
          <cell r="D6440" t="str">
            <v>L</v>
          </cell>
          <cell r="E6440">
            <v>0</v>
          </cell>
          <cell r="F6440">
            <v>0</v>
          </cell>
        </row>
        <row r="6441">
          <cell r="B6441">
            <v>1006598</v>
          </cell>
          <cell r="C6441" t="str">
            <v>Po M 45X45 B Duram.Wh Bold-44794-Cecrisa</v>
          </cell>
          <cell r="D6441" t="str">
            <v>M2</v>
          </cell>
          <cell r="E6441">
            <v>0</v>
          </cell>
          <cell r="F6441">
            <v>0</v>
          </cell>
        </row>
        <row r="6442">
          <cell r="B6442">
            <v>1006599</v>
          </cell>
          <cell r="C6442" t="str">
            <v>Porta Gr Qd Cr P/Gr Qd 100</v>
          </cell>
          <cell r="D6442" t="str">
            <v>UN</v>
          </cell>
          <cell r="E6442">
            <v>0</v>
          </cell>
          <cell r="F6442">
            <v>0</v>
          </cell>
        </row>
        <row r="6443">
          <cell r="B6443">
            <v>1006600</v>
          </cell>
          <cell r="C6443" t="str">
            <v>Porta Gr Red Cr P/Gr Red 100-90610</v>
          </cell>
          <cell r="D6443" t="str">
            <v>UN</v>
          </cell>
          <cell r="E6443">
            <v>0</v>
          </cell>
          <cell r="F6443">
            <v>0</v>
          </cell>
        </row>
        <row r="6444">
          <cell r="B6444">
            <v>1006601</v>
          </cell>
          <cell r="C6444" t="str">
            <v>Porta Gr Red P/Gr Red 150-90611</v>
          </cell>
          <cell r="D6444" t="str">
            <v>UN</v>
          </cell>
          <cell r="E6444">
            <v>0</v>
          </cell>
          <cell r="F6444">
            <v>0</v>
          </cell>
        </row>
        <row r="6445">
          <cell r="B6445">
            <v>1006602</v>
          </cell>
          <cell r="C6445" t="str">
            <v>Pp 45X45 R Diamante Polido-34135-Cecrisa</v>
          </cell>
          <cell r="D6445" t="str">
            <v>M2</v>
          </cell>
          <cell r="E6445">
            <v>0</v>
          </cell>
          <cell r="F6445">
            <v>0</v>
          </cell>
        </row>
        <row r="6446">
          <cell r="B6446">
            <v>1006603</v>
          </cell>
          <cell r="C6446" t="str">
            <v>Ro M 8,5X40 Rp Trav.Sat.Wh-45980-Cecrisa</v>
          </cell>
          <cell r="D6446" t="str">
            <v>L</v>
          </cell>
          <cell r="E6446">
            <v>0</v>
          </cell>
          <cell r="F6446">
            <v>0</v>
          </cell>
        </row>
        <row r="6447">
          <cell r="B6447">
            <v>1006604</v>
          </cell>
          <cell r="C6447" t="str">
            <v>Ro M 8X30 B Rp Bolz.White-34884-Cecrisa</v>
          </cell>
          <cell r="D6447" t="str">
            <v>L</v>
          </cell>
          <cell r="E6447">
            <v>0</v>
          </cell>
          <cell r="F6447">
            <v>0</v>
          </cell>
        </row>
        <row r="6448">
          <cell r="B6448">
            <v>1006605</v>
          </cell>
          <cell r="C6448" t="str">
            <v>Rodapé Duramax Wh Bold 8X45Cm Cecrisa</v>
          </cell>
          <cell r="D6448" t="str">
            <v>L</v>
          </cell>
          <cell r="E6448">
            <v>0</v>
          </cell>
          <cell r="F6448">
            <v>0</v>
          </cell>
        </row>
        <row r="6449">
          <cell r="B6449">
            <v>1006606</v>
          </cell>
          <cell r="C6449" t="str">
            <v>Rp.Bianco Act Bold 8X45-Cecrisa</v>
          </cell>
          <cell r="D6449" t="str">
            <v>L</v>
          </cell>
          <cell r="E6449">
            <v>0</v>
          </cell>
          <cell r="F6449">
            <v>0</v>
          </cell>
        </row>
        <row r="6450">
          <cell r="B6450">
            <v>1006607</v>
          </cell>
          <cell r="C6450" t="str">
            <v>Material Substituido Por 1013241</v>
          </cell>
          <cell r="D6450" t="str">
            <v>L</v>
          </cell>
          <cell r="E6450">
            <v>0</v>
          </cell>
          <cell r="F6450">
            <v>0</v>
          </cell>
        </row>
        <row r="6451">
          <cell r="B6451">
            <v>1006608</v>
          </cell>
          <cell r="C6451" t="str">
            <v>Rp.Hercules Wh 45X45-Cecrisa</v>
          </cell>
          <cell r="D6451" t="str">
            <v>L</v>
          </cell>
          <cell r="E6451">
            <v>0</v>
          </cell>
          <cell r="F6451">
            <v>0</v>
          </cell>
        </row>
        <row r="6452">
          <cell r="B6452">
            <v>1006609</v>
          </cell>
          <cell r="C6452" t="str">
            <v>Rp.Living Wh Bold 33X45-Cecrisa</v>
          </cell>
          <cell r="D6452" t="str">
            <v>L</v>
          </cell>
          <cell r="E6452">
            <v>0</v>
          </cell>
          <cell r="F6452">
            <v>0</v>
          </cell>
        </row>
        <row r="6453">
          <cell r="B6453">
            <v>1006610</v>
          </cell>
          <cell r="C6453" t="str">
            <v>Rp.Lotf Wh Ret 8X45-Cecrisa</v>
          </cell>
          <cell r="D6453" t="str">
            <v>L</v>
          </cell>
          <cell r="E6453">
            <v>0</v>
          </cell>
          <cell r="F6453">
            <v>0</v>
          </cell>
        </row>
        <row r="6454">
          <cell r="B6454">
            <v>1006611</v>
          </cell>
          <cell r="C6454" t="str">
            <v>Rp.Wh.Plain Matte 8,5X40-Cecrisa</v>
          </cell>
          <cell r="D6454" t="str">
            <v>L</v>
          </cell>
          <cell r="E6454">
            <v>0</v>
          </cell>
          <cell r="F6454">
            <v>0</v>
          </cell>
        </row>
        <row r="6455">
          <cell r="B6455">
            <v>1006612</v>
          </cell>
          <cell r="C6455" t="str">
            <v>Material Duplicado - Utilizar 1011880</v>
          </cell>
          <cell r="D6455" t="str">
            <v>UN</v>
          </cell>
          <cell r="E6455">
            <v>0</v>
          </cell>
          <cell r="F6455">
            <v>0</v>
          </cell>
        </row>
        <row r="6456">
          <cell r="B6456">
            <v>1006613</v>
          </cell>
          <cell r="C6456" t="str">
            <v>Tampa Redonda 4X4 - Forcon</v>
          </cell>
          <cell r="D6456" t="str">
            <v>UN</v>
          </cell>
          <cell r="E6456">
            <v>0</v>
          </cell>
          <cell r="F6456">
            <v>0</v>
          </cell>
        </row>
        <row r="6457">
          <cell r="B6457">
            <v>1006614</v>
          </cell>
          <cell r="C6457" t="str">
            <v>Te 611 Rc 104X22X104 Bronze-Eluma</v>
          </cell>
          <cell r="D6457" t="str">
            <v>UN</v>
          </cell>
          <cell r="E6457">
            <v>0</v>
          </cell>
          <cell r="F6457">
            <v>0</v>
          </cell>
        </row>
        <row r="6458">
          <cell r="B6458">
            <v>1006615</v>
          </cell>
          <cell r="C6458" t="str">
            <v>Te 611 Rc 104X28X104 Bronze-Eluma</v>
          </cell>
          <cell r="D6458" t="str">
            <v>UN</v>
          </cell>
          <cell r="E6458">
            <v>0</v>
          </cell>
          <cell r="F6458">
            <v>0</v>
          </cell>
        </row>
        <row r="6459">
          <cell r="B6459">
            <v>1006616</v>
          </cell>
          <cell r="C6459" t="str">
            <v>Te 611 Rc 54X28X54 Bronze-Eluma</v>
          </cell>
          <cell r="D6459" t="str">
            <v>UN</v>
          </cell>
          <cell r="E6459">
            <v>0</v>
          </cell>
          <cell r="F6459">
            <v>0</v>
          </cell>
        </row>
        <row r="6460">
          <cell r="B6460">
            <v>1006617</v>
          </cell>
          <cell r="C6460" t="str">
            <v>Te 611 Rc 79X22X79 Bronze-Eluma</v>
          </cell>
          <cell r="D6460" t="str">
            <v>UN</v>
          </cell>
          <cell r="E6460">
            <v>0</v>
          </cell>
          <cell r="F6460">
            <v>0</v>
          </cell>
        </row>
        <row r="6461">
          <cell r="B6461">
            <v>1006618</v>
          </cell>
          <cell r="C6461" t="str">
            <v>Te 611 Rc 79X66X79 Bronze-Eluma</v>
          </cell>
          <cell r="D6461" t="str">
            <v>UN</v>
          </cell>
          <cell r="E6461">
            <v>0</v>
          </cell>
          <cell r="F6461">
            <v>0</v>
          </cell>
        </row>
        <row r="6462">
          <cell r="B6462">
            <v>1006619</v>
          </cell>
          <cell r="C6462" t="str">
            <v>Te Curto Para Pvc Esgoto  75X 50Mm</v>
          </cell>
          <cell r="D6462" t="str">
            <v>UN</v>
          </cell>
          <cell r="E6462">
            <v>0</v>
          </cell>
          <cell r="F6462">
            <v>0</v>
          </cell>
        </row>
        <row r="6463">
          <cell r="B6463">
            <v>1006620</v>
          </cell>
          <cell r="C6463" t="str">
            <v>Te Reducao Pvc Sold 25X20Mm</v>
          </cell>
          <cell r="D6463" t="str">
            <v>UN</v>
          </cell>
          <cell r="E6463">
            <v>0</v>
          </cell>
          <cell r="F6463">
            <v>0</v>
          </cell>
        </row>
        <row r="6464">
          <cell r="B6464">
            <v>1006621</v>
          </cell>
          <cell r="C6464" t="str">
            <v>Te Reducao Pvc Sold 32X25Mm</v>
          </cell>
          <cell r="D6464" t="str">
            <v>UN</v>
          </cell>
          <cell r="E6464">
            <v>0</v>
          </cell>
          <cell r="F6464">
            <v>0</v>
          </cell>
        </row>
        <row r="6465">
          <cell r="B6465">
            <v>1006622</v>
          </cell>
          <cell r="C6465" t="str">
            <v>Te Reducao Pvc Sold 40X25Mm</v>
          </cell>
          <cell r="D6465" t="str">
            <v>UN</v>
          </cell>
          <cell r="E6465">
            <v>0</v>
          </cell>
          <cell r="F6465">
            <v>0</v>
          </cell>
        </row>
        <row r="6466">
          <cell r="B6466">
            <v>1006623</v>
          </cell>
          <cell r="C6466" t="str">
            <v>Te Reducao Pvc Sold 50X25Mm</v>
          </cell>
          <cell r="D6466" t="str">
            <v>UN</v>
          </cell>
          <cell r="E6466">
            <v>0</v>
          </cell>
          <cell r="F6466">
            <v>0</v>
          </cell>
        </row>
        <row r="6467">
          <cell r="B6467">
            <v>1006624</v>
          </cell>
          <cell r="C6467" t="str">
            <v>Te Reducao Pvc Sold 50X40Mm</v>
          </cell>
          <cell r="D6467" t="str">
            <v>UN</v>
          </cell>
          <cell r="E6467">
            <v>0</v>
          </cell>
          <cell r="F6467">
            <v>0</v>
          </cell>
        </row>
        <row r="6468">
          <cell r="B6468">
            <v>1006625</v>
          </cell>
          <cell r="C6468" t="str">
            <v>Te Pvc Soldavel 110Mm</v>
          </cell>
          <cell r="D6468" t="str">
            <v>UN</v>
          </cell>
          <cell r="E6468">
            <v>0</v>
          </cell>
          <cell r="F6468">
            <v>0</v>
          </cell>
        </row>
        <row r="6469">
          <cell r="B6469">
            <v>1006626</v>
          </cell>
          <cell r="C6469" t="str">
            <v>Te Pvc Soldavel 32Mm</v>
          </cell>
          <cell r="D6469" t="str">
            <v>UN</v>
          </cell>
          <cell r="E6469">
            <v>0</v>
          </cell>
          <cell r="F6469">
            <v>0</v>
          </cell>
        </row>
        <row r="6470">
          <cell r="B6470">
            <v>1006627</v>
          </cell>
          <cell r="C6470" t="str">
            <v>Te Pvc Soldavel 85Mm</v>
          </cell>
          <cell r="D6470" t="str">
            <v>UN</v>
          </cell>
          <cell r="E6470">
            <v>0</v>
          </cell>
          <cell r="F6470">
            <v>0</v>
          </cell>
        </row>
        <row r="6471">
          <cell r="B6471">
            <v>1006628</v>
          </cell>
          <cell r="C6471" t="str">
            <v>Te Pvc Soldavel 60Mm</v>
          </cell>
          <cell r="D6471" t="str">
            <v>UN</v>
          </cell>
          <cell r="E6471">
            <v>0</v>
          </cell>
          <cell r="F6471">
            <v>0</v>
          </cell>
        </row>
        <row r="6472">
          <cell r="B6472">
            <v>1006629</v>
          </cell>
          <cell r="C6472" t="str">
            <v>Torneira Lav.Aquarius 1193-A-Cr Fabrimar</v>
          </cell>
          <cell r="D6472" t="str">
            <v>UN</v>
          </cell>
          <cell r="E6472">
            <v>0</v>
          </cell>
          <cell r="F6472">
            <v>0</v>
          </cell>
        </row>
        <row r="6473">
          <cell r="B6473">
            <v>1006630</v>
          </cell>
          <cell r="C6473" t="str">
            <v>Torneira Coz.Soho 1198-So-Cr Fabrimar</v>
          </cell>
          <cell r="D6473" t="str">
            <v>UN</v>
          </cell>
          <cell r="E6473">
            <v>0</v>
          </cell>
          <cell r="F6473">
            <v>0</v>
          </cell>
        </row>
        <row r="6474">
          <cell r="B6474">
            <v>1006631</v>
          </cell>
          <cell r="C6474" t="str">
            <v>Material Duplicado - Utilizar 1007966</v>
          </cell>
          <cell r="D6474" t="str">
            <v>UN</v>
          </cell>
          <cell r="E6474">
            <v>0</v>
          </cell>
          <cell r="F6474">
            <v>0</v>
          </cell>
        </row>
        <row r="6475">
          <cell r="B6475">
            <v>1006632</v>
          </cell>
          <cell r="C6475" t="str">
            <v>Torneira Lav.Loft D. 1199-Ds-Cr Fabrimar</v>
          </cell>
          <cell r="D6475" t="str">
            <v>UN</v>
          </cell>
          <cell r="E6475">
            <v>0</v>
          </cell>
          <cell r="F6475">
            <v>0</v>
          </cell>
        </row>
        <row r="6476">
          <cell r="B6476">
            <v>1006633</v>
          </cell>
          <cell r="C6476" t="str">
            <v>Torneira Lav.Soho 1192-So-Cr Fabrimar</v>
          </cell>
          <cell r="D6476" t="str">
            <v>UN</v>
          </cell>
          <cell r="E6476">
            <v>0</v>
          </cell>
          <cell r="F6476">
            <v>0</v>
          </cell>
        </row>
        <row r="6477">
          <cell r="B6477">
            <v>1006634</v>
          </cell>
          <cell r="C6477" t="str">
            <v>Tubo Celfort Jeri Dn200-13011</v>
          </cell>
          <cell r="D6477" t="str">
            <v>UN</v>
          </cell>
          <cell r="E6477">
            <v>0</v>
          </cell>
          <cell r="F6477">
            <v>0</v>
          </cell>
        </row>
        <row r="6478">
          <cell r="B6478">
            <v>1006635</v>
          </cell>
          <cell r="C6478" t="str">
            <v>Tubo Celfort Jeri Dn300-13013</v>
          </cell>
          <cell r="D6478" t="str">
            <v>UN</v>
          </cell>
          <cell r="E6478">
            <v>0</v>
          </cell>
          <cell r="F6478">
            <v>0</v>
          </cell>
        </row>
        <row r="6479">
          <cell r="B6479">
            <v>1006636</v>
          </cell>
          <cell r="C6479" t="str">
            <v>Mat.Bloq-Tubo Fina A Qu 76,20X1,50X6000</v>
          </cell>
          <cell r="D6479" t="str">
            <v>KG</v>
          </cell>
          <cell r="E6479">
            <v>0</v>
          </cell>
          <cell r="F6479">
            <v>0</v>
          </cell>
        </row>
        <row r="6480">
          <cell r="B6480">
            <v>1006637</v>
          </cell>
          <cell r="C6480" t="str">
            <v>União 733 28Mm Bronze-Eluma</v>
          </cell>
          <cell r="D6480" t="str">
            <v>UN</v>
          </cell>
          <cell r="E6480">
            <v>0</v>
          </cell>
          <cell r="F6480">
            <v>0</v>
          </cell>
        </row>
        <row r="6481">
          <cell r="B6481">
            <v>1006638</v>
          </cell>
          <cell r="C6481" t="str">
            <v>União 733 54Mm Bronze-Eluma</v>
          </cell>
          <cell r="D6481" t="str">
            <v>UN</v>
          </cell>
          <cell r="E6481">
            <v>0</v>
          </cell>
          <cell r="F6481">
            <v>0</v>
          </cell>
        </row>
        <row r="6482">
          <cell r="B6482">
            <v>1006639</v>
          </cell>
          <cell r="C6482" t="str">
            <v>União 733 66Mm Bronze-Eluma</v>
          </cell>
          <cell r="D6482" t="str">
            <v>UN</v>
          </cell>
          <cell r="E6482">
            <v>0</v>
          </cell>
          <cell r="F6482">
            <v>0</v>
          </cell>
        </row>
        <row r="6483">
          <cell r="B6483">
            <v>1006640</v>
          </cell>
          <cell r="C6483" t="str">
            <v>União 733 79Mm Bronze-Eluma</v>
          </cell>
          <cell r="D6483" t="str">
            <v>UN</v>
          </cell>
          <cell r="E6483">
            <v>0</v>
          </cell>
          <cell r="F6483">
            <v>0</v>
          </cell>
        </row>
        <row r="6484">
          <cell r="B6484">
            <v>1006641</v>
          </cell>
          <cell r="C6484" t="str">
            <v>União Sold 110Mm-11872</v>
          </cell>
          <cell r="D6484" t="str">
            <v>UN</v>
          </cell>
          <cell r="E6484">
            <v>0</v>
          </cell>
          <cell r="F6484">
            <v>0</v>
          </cell>
        </row>
        <row r="6485">
          <cell r="B6485">
            <v>1006642</v>
          </cell>
          <cell r="C6485" t="str">
            <v>União Sold 20Mm-10308</v>
          </cell>
          <cell r="D6485" t="str">
            <v>UN</v>
          </cell>
          <cell r="E6485">
            <v>0</v>
          </cell>
          <cell r="F6485">
            <v>0</v>
          </cell>
        </row>
        <row r="6486">
          <cell r="B6486">
            <v>1006643</v>
          </cell>
          <cell r="C6486" t="str">
            <v>União Sold 25Mm-10309</v>
          </cell>
          <cell r="D6486" t="str">
            <v>UN</v>
          </cell>
          <cell r="E6486">
            <v>0</v>
          </cell>
          <cell r="F6486">
            <v>0</v>
          </cell>
        </row>
        <row r="6487">
          <cell r="B6487">
            <v>1006644</v>
          </cell>
          <cell r="C6487" t="str">
            <v>União Sold 32Mm-10310</v>
          </cell>
          <cell r="D6487" t="str">
            <v>UN</v>
          </cell>
          <cell r="E6487">
            <v>0</v>
          </cell>
          <cell r="F6487">
            <v>0</v>
          </cell>
        </row>
        <row r="6488">
          <cell r="B6488">
            <v>1006645</v>
          </cell>
          <cell r="C6488" t="str">
            <v>União Sold 40Mm-10311</v>
          </cell>
          <cell r="D6488" t="str">
            <v>UN</v>
          </cell>
          <cell r="E6488">
            <v>0</v>
          </cell>
          <cell r="F6488">
            <v>0</v>
          </cell>
        </row>
        <row r="6489">
          <cell r="B6489">
            <v>1006646</v>
          </cell>
          <cell r="C6489" t="str">
            <v>União Sold 50Mm-10312</v>
          </cell>
          <cell r="D6489" t="str">
            <v>UN</v>
          </cell>
          <cell r="E6489">
            <v>0</v>
          </cell>
          <cell r="F6489">
            <v>0</v>
          </cell>
        </row>
        <row r="6490">
          <cell r="B6490">
            <v>1006647</v>
          </cell>
          <cell r="C6490" t="str">
            <v>União Sold 60Mm-10313</v>
          </cell>
          <cell r="D6490" t="str">
            <v>UN</v>
          </cell>
          <cell r="E6490">
            <v>0</v>
          </cell>
          <cell r="F6490">
            <v>0</v>
          </cell>
        </row>
        <row r="6491">
          <cell r="B6491">
            <v>1006648</v>
          </cell>
          <cell r="C6491" t="str">
            <v>União Sold 75Mm-11470</v>
          </cell>
          <cell r="D6491" t="str">
            <v>UN</v>
          </cell>
          <cell r="E6491">
            <v>0</v>
          </cell>
          <cell r="F6491">
            <v>0</v>
          </cell>
        </row>
        <row r="6492">
          <cell r="B6492">
            <v>1006649</v>
          </cell>
          <cell r="C6492" t="str">
            <v>Wh.Plain Lux Bold 33X45-Cecrisa</v>
          </cell>
          <cell r="D6492" t="str">
            <v>M2</v>
          </cell>
          <cell r="E6492">
            <v>0</v>
          </cell>
          <cell r="F6492">
            <v>0</v>
          </cell>
        </row>
        <row r="6493">
          <cell r="B6493">
            <v>1006650</v>
          </cell>
          <cell r="C6493" t="str">
            <v>Wh.Plain Matte 20X30-Cecrisa</v>
          </cell>
          <cell r="D6493" t="str">
            <v>M2</v>
          </cell>
          <cell r="E6493">
            <v>0</v>
          </cell>
          <cell r="F6493">
            <v>0</v>
          </cell>
        </row>
        <row r="6494">
          <cell r="B6494">
            <v>1006651</v>
          </cell>
          <cell r="C6494" t="str">
            <v>Cerâmica White Plain Matte 40X40 Cecrisa</v>
          </cell>
          <cell r="D6494" t="str">
            <v>M2</v>
          </cell>
          <cell r="E6494">
            <v>0</v>
          </cell>
          <cell r="F6494">
            <v>0</v>
          </cell>
        </row>
        <row r="6495">
          <cell r="B6495">
            <v>1006652</v>
          </cell>
          <cell r="C6495" t="str">
            <v>Wh.Plain Matte Bold 45X45-Cecrisa</v>
          </cell>
          <cell r="D6495" t="str">
            <v>M2</v>
          </cell>
          <cell r="E6495">
            <v>0</v>
          </cell>
          <cell r="F6495">
            <v>0</v>
          </cell>
        </row>
        <row r="6496">
          <cell r="B6496">
            <v>1006653</v>
          </cell>
          <cell r="C6496" t="str">
            <v>Alicate Hidráulico Prensa Manual-Ht131-C</v>
          </cell>
          <cell r="D6496" t="str">
            <v>UN</v>
          </cell>
          <cell r="E6496">
            <v>0</v>
          </cell>
          <cell r="F6496">
            <v>0</v>
          </cell>
        </row>
        <row r="6497">
          <cell r="B6497">
            <v>1006654</v>
          </cell>
          <cell r="C6497" t="str">
            <v>Grupo Moto Gerador 75Kva</v>
          </cell>
          <cell r="D6497" t="str">
            <v>UN</v>
          </cell>
          <cell r="E6497">
            <v>0</v>
          </cell>
          <cell r="F6497">
            <v>0</v>
          </cell>
        </row>
        <row r="6498">
          <cell r="B6498">
            <v>1006655</v>
          </cell>
          <cell r="C6498" t="str">
            <v>Alicate Terrometro Digit.Em5248-Megabras</v>
          </cell>
          <cell r="D6498" t="str">
            <v>UN</v>
          </cell>
          <cell r="E6498">
            <v>0</v>
          </cell>
          <cell r="F6498">
            <v>0</v>
          </cell>
        </row>
        <row r="6499">
          <cell r="B6499">
            <v>1006656</v>
          </cell>
          <cell r="C6499" t="str">
            <v>Terrometro Digital Mtd 20Kwe-Megabras</v>
          </cell>
          <cell r="D6499" t="str">
            <v>UN</v>
          </cell>
          <cell r="E6499">
            <v>0</v>
          </cell>
          <cell r="F6499">
            <v>0</v>
          </cell>
        </row>
        <row r="6500">
          <cell r="B6500">
            <v>1006657</v>
          </cell>
          <cell r="C6500" t="str">
            <v>Seixo Fino</v>
          </cell>
          <cell r="D6500" t="str">
            <v>M3</v>
          </cell>
          <cell r="E6500">
            <v>0</v>
          </cell>
          <cell r="F6500">
            <v>0</v>
          </cell>
        </row>
        <row r="6501">
          <cell r="B6501">
            <v>1006658</v>
          </cell>
          <cell r="C6501" t="str">
            <v>Seixo Grosso</v>
          </cell>
          <cell r="D6501" t="str">
            <v>M3</v>
          </cell>
          <cell r="E6501">
            <v>0</v>
          </cell>
          <cell r="F6501">
            <v>0</v>
          </cell>
        </row>
        <row r="6502">
          <cell r="B6502">
            <v>1006659</v>
          </cell>
          <cell r="C6502" t="str">
            <v>Lona Carreteiro Amarela-7X6M</v>
          </cell>
          <cell r="D6502" t="str">
            <v>UN</v>
          </cell>
          <cell r="E6502">
            <v>0</v>
          </cell>
          <cell r="F6502">
            <v>0</v>
          </cell>
        </row>
        <row r="6503">
          <cell r="B6503">
            <v>1006660</v>
          </cell>
          <cell r="C6503" t="str">
            <v>Prego Comum C/Cab.Dupla 18X30 (2 3/4X10)</v>
          </cell>
          <cell r="D6503" t="str">
            <v>KG</v>
          </cell>
          <cell r="E6503">
            <v>5.67</v>
          </cell>
          <cell r="F6503">
            <v>0</v>
          </cell>
        </row>
        <row r="6504">
          <cell r="B6504">
            <v>1006661</v>
          </cell>
          <cell r="C6504" t="str">
            <v>Tubo De Concreto Poroso M/F 400Mm</v>
          </cell>
          <cell r="D6504" t="str">
            <v>UN</v>
          </cell>
          <cell r="E6504">
            <v>0</v>
          </cell>
          <cell r="F6504">
            <v>0</v>
          </cell>
        </row>
        <row r="6505">
          <cell r="B6505">
            <v>1006662</v>
          </cell>
          <cell r="C6505" t="str">
            <v>Chapiscofix 20 Kg</v>
          </cell>
          <cell r="D6505" t="str">
            <v>UN</v>
          </cell>
          <cell r="E6505">
            <v>0</v>
          </cell>
          <cell r="F6505">
            <v>0</v>
          </cell>
        </row>
        <row r="6506">
          <cell r="B6506">
            <v>1006663</v>
          </cell>
          <cell r="C6506" t="str">
            <v>Tela Polietileno 1"E Gramatura 250G/M²</v>
          </cell>
          <cell r="D6506" t="str">
            <v>M2</v>
          </cell>
          <cell r="E6506">
            <v>0</v>
          </cell>
          <cell r="F6506">
            <v>0</v>
          </cell>
        </row>
        <row r="6507">
          <cell r="B6507">
            <v>1006664</v>
          </cell>
          <cell r="C6507" t="str">
            <v>Selante Sikaflex 1A-Sika</v>
          </cell>
          <cell r="D6507" t="str">
            <v>UN</v>
          </cell>
          <cell r="E6507">
            <v>0</v>
          </cell>
          <cell r="F6507">
            <v>0</v>
          </cell>
        </row>
        <row r="6508">
          <cell r="B6508">
            <v>1006665</v>
          </cell>
          <cell r="C6508" t="str">
            <v>Baucryl 5000</v>
          </cell>
          <cell r="D6508" t="str">
            <v>UN</v>
          </cell>
          <cell r="E6508">
            <v>0</v>
          </cell>
          <cell r="F6508">
            <v>0</v>
          </cell>
        </row>
        <row r="6509">
          <cell r="B6509">
            <v>1006666</v>
          </cell>
          <cell r="C6509" t="str">
            <v>Material Duplicado - Utilizar 1007860</v>
          </cell>
          <cell r="D6509" t="str">
            <v>UN</v>
          </cell>
          <cell r="E6509">
            <v>0</v>
          </cell>
          <cell r="F6509">
            <v>0</v>
          </cell>
        </row>
        <row r="6510">
          <cell r="B6510">
            <v>1006667</v>
          </cell>
          <cell r="C6510" t="str">
            <v>Sifão Flex.P/Tan.1"X1.1/4"30Cm-Vlp420Wwg</v>
          </cell>
          <cell r="D6510" t="str">
            <v>UN</v>
          </cell>
          <cell r="E6510">
            <v>0</v>
          </cell>
          <cell r="F6510">
            <v>0</v>
          </cell>
        </row>
        <row r="6511">
          <cell r="B6511">
            <v>1006668</v>
          </cell>
          <cell r="C6511" t="str">
            <v>Sifão Cromado P/Pia Coz.2X1.1/2"30Cm Pr.</v>
          </cell>
          <cell r="D6511" t="str">
            <v>UN</v>
          </cell>
          <cell r="E6511">
            <v>0</v>
          </cell>
          <cell r="F6511">
            <v>0</v>
          </cell>
        </row>
        <row r="6512">
          <cell r="B6512">
            <v>1006669</v>
          </cell>
          <cell r="C6512" t="str">
            <v>Rabicho Trançado Em Inox 40Cm</v>
          </cell>
          <cell r="D6512" t="str">
            <v>UN</v>
          </cell>
          <cell r="E6512">
            <v>0</v>
          </cell>
          <cell r="F6512">
            <v>0</v>
          </cell>
        </row>
        <row r="6513">
          <cell r="B6513">
            <v>1006670</v>
          </cell>
          <cell r="C6513" t="str">
            <v>Válvula P/Tanque 1 1/4"Vvt218Cwu-Esteves</v>
          </cell>
          <cell r="D6513" t="str">
            <v>UN</v>
          </cell>
          <cell r="E6513">
            <v>0</v>
          </cell>
          <cell r="F6513">
            <v>0</v>
          </cell>
        </row>
        <row r="6514">
          <cell r="B6514">
            <v>1006671</v>
          </cell>
          <cell r="C6514" t="str">
            <v>Assento Sanit Mdf Branco 12987001 Celite</v>
          </cell>
          <cell r="D6514" t="str">
            <v>UN</v>
          </cell>
          <cell r="E6514">
            <v>0</v>
          </cell>
          <cell r="F6514">
            <v>0</v>
          </cell>
        </row>
        <row r="6515">
          <cell r="B6515">
            <v>1006672</v>
          </cell>
          <cell r="C6515" t="str">
            <v>Assento Sanit Pp Branco 90981001 Celite</v>
          </cell>
          <cell r="D6515" t="str">
            <v>UN</v>
          </cell>
          <cell r="E6515">
            <v>0</v>
          </cell>
          <cell r="F6515">
            <v>0</v>
          </cell>
        </row>
        <row r="6516">
          <cell r="B6516">
            <v>1006673</v>
          </cell>
          <cell r="C6516" t="str">
            <v>Veneziana Vidro V.Rio 20X20X10Cm-Ibravir</v>
          </cell>
          <cell r="D6516" t="str">
            <v>UN</v>
          </cell>
          <cell r="E6516">
            <v>0</v>
          </cell>
          <cell r="F6516">
            <v>0</v>
          </cell>
        </row>
        <row r="6517">
          <cell r="B6517">
            <v>1006674</v>
          </cell>
          <cell r="C6517" t="str">
            <v>Assento Sanit Pp Handicapped 54987Celite</v>
          </cell>
          <cell r="D6517" t="str">
            <v>UN</v>
          </cell>
          <cell r="E6517">
            <v>0</v>
          </cell>
          <cell r="F6517">
            <v>0</v>
          </cell>
        </row>
        <row r="6518">
          <cell r="B6518">
            <v>1006675</v>
          </cell>
          <cell r="C6518" t="str">
            <v>Bacia Para Cx Acoplar Riviera 12353 Celi</v>
          </cell>
          <cell r="D6518" t="str">
            <v>UN</v>
          </cell>
          <cell r="E6518">
            <v>0</v>
          </cell>
          <cell r="F6518">
            <v>0</v>
          </cell>
        </row>
        <row r="6519">
          <cell r="B6519">
            <v>1006676</v>
          </cell>
          <cell r="C6519" t="str">
            <v>Bacia Conv.Br Handicapped 54309001Celite</v>
          </cell>
          <cell r="D6519" t="str">
            <v>UN</v>
          </cell>
          <cell r="E6519">
            <v>0</v>
          </cell>
          <cell r="F6519">
            <v>0</v>
          </cell>
        </row>
        <row r="6520">
          <cell r="B6520">
            <v>1006677</v>
          </cell>
          <cell r="C6520" t="str">
            <v>Bacia Conv.Br Infantil 08254001 Celite</v>
          </cell>
          <cell r="D6520" t="str">
            <v>UN</v>
          </cell>
          <cell r="E6520">
            <v>0</v>
          </cell>
          <cell r="F6520">
            <v>0</v>
          </cell>
        </row>
        <row r="6521">
          <cell r="B6521">
            <v>1006678</v>
          </cell>
          <cell r="C6521" t="str">
            <v>Barra De Apoio 90Cm Metálica 2310C Deca</v>
          </cell>
          <cell r="D6521" t="str">
            <v>UN</v>
          </cell>
          <cell r="E6521">
            <v>0</v>
          </cell>
          <cell r="F6521">
            <v>0</v>
          </cell>
        </row>
        <row r="6522">
          <cell r="B6522">
            <v>1006679</v>
          </cell>
          <cell r="C6522" t="str">
            <v>Coluna P/Tanq.51261 Br 52512001 Celite</v>
          </cell>
          <cell r="D6522" t="str">
            <v>UN</v>
          </cell>
          <cell r="E6522">
            <v>0</v>
          </cell>
          <cell r="F6522">
            <v>0</v>
          </cell>
        </row>
        <row r="6523">
          <cell r="B6523">
            <v>1006680</v>
          </cell>
          <cell r="C6523" t="str">
            <v>Cuba Aço Inox 47X30Cm C/Válv.-Tramontina</v>
          </cell>
          <cell r="D6523" t="str">
            <v>UN</v>
          </cell>
          <cell r="E6523">
            <v>0</v>
          </cell>
          <cell r="F6523">
            <v>0</v>
          </cell>
        </row>
        <row r="6524">
          <cell r="B6524">
            <v>1006681</v>
          </cell>
          <cell r="C6524" t="str">
            <v>Cuba De Apoio Quadrada L70 Br Gelo-Deca</v>
          </cell>
          <cell r="D6524" t="str">
            <v>UN</v>
          </cell>
          <cell r="E6524">
            <v>0</v>
          </cell>
          <cell r="F6524">
            <v>0</v>
          </cell>
        </row>
        <row r="6525">
          <cell r="B6525">
            <v>1006682</v>
          </cell>
          <cell r="C6525" t="str">
            <v>Cuba Emb.Oval 490X365Mm Cr.-Tramontina</v>
          </cell>
          <cell r="D6525" t="str">
            <v>UN</v>
          </cell>
          <cell r="E6525">
            <v>0</v>
          </cell>
          <cell r="F6525">
            <v>0</v>
          </cell>
        </row>
        <row r="6526">
          <cell r="B6526">
            <v>1006684</v>
          </cell>
          <cell r="C6526" t="str">
            <v>Ducha Hig.C/Reg.G.Antiq.Cromado Br-Deca</v>
          </cell>
          <cell r="D6526" t="str">
            <v>UN</v>
          </cell>
          <cell r="E6526">
            <v>0</v>
          </cell>
          <cell r="F6526">
            <v>0</v>
          </cell>
        </row>
        <row r="6527">
          <cell r="B6527">
            <v>1006685</v>
          </cell>
          <cell r="C6527" t="str">
            <v>Material Duplicado - Utilizar 1002938</v>
          </cell>
          <cell r="D6527" t="str">
            <v>UN</v>
          </cell>
          <cell r="E6527">
            <v>0</v>
          </cell>
          <cell r="F6527">
            <v>0</v>
          </cell>
        </row>
        <row r="6528">
          <cell r="B6528">
            <v>1006686</v>
          </cell>
          <cell r="C6528" t="str">
            <v>Misturador Lavatório Eclipse-Deca</v>
          </cell>
          <cell r="D6528" t="str">
            <v>UN</v>
          </cell>
          <cell r="E6528">
            <v>0</v>
          </cell>
          <cell r="F6528">
            <v>0</v>
          </cell>
        </row>
        <row r="6529">
          <cell r="B6529">
            <v>1006687</v>
          </cell>
          <cell r="C6529" t="str">
            <v>Misturador Monoc.Q.Line 2030-Rubinettos</v>
          </cell>
          <cell r="D6529" t="str">
            <v>UN</v>
          </cell>
          <cell r="E6529">
            <v>0</v>
          </cell>
          <cell r="F6529">
            <v>0</v>
          </cell>
        </row>
        <row r="6530">
          <cell r="B6530">
            <v>1006688</v>
          </cell>
          <cell r="C6530" t="str">
            <v>Sifão Para Lavatório 1"X1 1/2""Cr-Deca</v>
          </cell>
          <cell r="D6530" t="str">
            <v>UN</v>
          </cell>
          <cell r="E6530">
            <v>0</v>
          </cell>
          <cell r="F6530">
            <v>0</v>
          </cell>
        </row>
        <row r="6531">
          <cell r="B6531">
            <v>1006689</v>
          </cell>
          <cell r="C6531" t="str">
            <v>Sifão Para Lavatório Spp 40 G-Astra</v>
          </cell>
          <cell r="D6531" t="str">
            <v>UN</v>
          </cell>
          <cell r="E6531">
            <v>0</v>
          </cell>
          <cell r="F6531">
            <v>0</v>
          </cell>
        </row>
        <row r="6532">
          <cell r="B6532">
            <v>1006690</v>
          </cell>
          <cell r="C6532" t="str">
            <v>Sifão Para Pia-Spa 50 G-Astra</v>
          </cell>
          <cell r="D6532" t="str">
            <v>UN</v>
          </cell>
          <cell r="E6532">
            <v>0</v>
          </cell>
          <cell r="F6532">
            <v>0</v>
          </cell>
        </row>
        <row r="6533">
          <cell r="B6533">
            <v>1006691</v>
          </cell>
          <cell r="C6533" t="str">
            <v>Sikafix Tambor Com  200L</v>
          </cell>
          <cell r="D6533" t="str">
            <v>UN</v>
          </cell>
          <cell r="E6533">
            <v>0</v>
          </cell>
          <cell r="F6533">
            <v>0</v>
          </cell>
        </row>
        <row r="6534">
          <cell r="B6534">
            <v>1006692</v>
          </cell>
          <cell r="C6534" t="str">
            <v>Torneira Cozinha Tower Cromado-Deca</v>
          </cell>
          <cell r="D6534" t="str">
            <v>UN</v>
          </cell>
          <cell r="E6534">
            <v>0</v>
          </cell>
          <cell r="F6534">
            <v>0</v>
          </cell>
        </row>
        <row r="6535">
          <cell r="B6535">
            <v>1006693</v>
          </cell>
          <cell r="C6535" t="str">
            <v>Torneira Alta De Mesa 90º 1199Clnk Deca</v>
          </cell>
          <cell r="D6535" t="str">
            <v>UN</v>
          </cell>
          <cell r="E6535">
            <v>0</v>
          </cell>
          <cell r="F6535">
            <v>0</v>
          </cell>
        </row>
        <row r="6536">
          <cell r="B6536">
            <v>1006694</v>
          </cell>
          <cell r="C6536" t="str">
            <v>Torneira Lavatório G.Antiq.Cromado-Deca</v>
          </cell>
          <cell r="D6536" t="str">
            <v>UN</v>
          </cell>
          <cell r="E6536">
            <v>0</v>
          </cell>
          <cell r="F6536">
            <v>0</v>
          </cell>
        </row>
        <row r="6537">
          <cell r="B6537">
            <v>1006695</v>
          </cell>
          <cell r="C6537" t="str">
            <v>Torneira De Mesa Izy 1193C37-Deca</v>
          </cell>
          <cell r="D6537" t="str">
            <v>UN</v>
          </cell>
          <cell r="E6537">
            <v>0</v>
          </cell>
          <cell r="F6537">
            <v>0</v>
          </cell>
        </row>
        <row r="6538">
          <cell r="B6538">
            <v>1006696</v>
          </cell>
          <cell r="C6538" t="str">
            <v>Viga De Pinus 5Cmx20Cm</v>
          </cell>
          <cell r="D6538" t="str">
            <v>UN</v>
          </cell>
          <cell r="E6538">
            <v>0</v>
          </cell>
          <cell r="F6538">
            <v>0</v>
          </cell>
        </row>
        <row r="6539">
          <cell r="B6539">
            <v>1006697</v>
          </cell>
          <cell r="C6539" t="str">
            <v>Espaçador Ct20-Jeruel</v>
          </cell>
          <cell r="D6539" t="str">
            <v>UN</v>
          </cell>
          <cell r="E6539">
            <v>0</v>
          </cell>
          <cell r="F6539">
            <v>0</v>
          </cell>
        </row>
        <row r="6540">
          <cell r="B6540">
            <v>1006698</v>
          </cell>
          <cell r="C6540" t="str">
            <v>Material Substituido Por 1011409</v>
          </cell>
          <cell r="D6540" t="str">
            <v>UN</v>
          </cell>
          <cell r="E6540">
            <v>0</v>
          </cell>
          <cell r="F6540">
            <v>0</v>
          </cell>
        </row>
        <row r="6541">
          <cell r="B6541">
            <v>1006699</v>
          </cell>
          <cell r="C6541" t="str">
            <v>Material Substituido Por 1010853</v>
          </cell>
          <cell r="D6541" t="str">
            <v>UN</v>
          </cell>
          <cell r="E6541">
            <v>0</v>
          </cell>
          <cell r="F6541">
            <v>0</v>
          </cell>
        </row>
        <row r="6542">
          <cell r="B6542">
            <v>1006700</v>
          </cell>
          <cell r="C6542" t="str">
            <v>Eletrodo Para Solda De 2,50Mm</v>
          </cell>
          <cell r="D6542" t="str">
            <v>UN</v>
          </cell>
          <cell r="E6542">
            <v>0</v>
          </cell>
          <cell r="F6542">
            <v>0</v>
          </cell>
        </row>
        <row r="6543">
          <cell r="B6543">
            <v>1006701</v>
          </cell>
          <cell r="C6543" t="str">
            <v>Abraçadeira Para Tubo De Cobre Ø 1 1/2"</v>
          </cell>
          <cell r="D6543" t="str">
            <v>UN</v>
          </cell>
          <cell r="E6543">
            <v>0</v>
          </cell>
          <cell r="F6543">
            <v>0</v>
          </cell>
        </row>
        <row r="6544">
          <cell r="B6544">
            <v>1006702</v>
          </cell>
          <cell r="C6544" t="str">
            <v>Abraçadeira Para Tubo De Cobre Ø 1"</v>
          </cell>
          <cell r="D6544" t="str">
            <v>UN</v>
          </cell>
          <cell r="E6544">
            <v>0</v>
          </cell>
          <cell r="F6544">
            <v>0</v>
          </cell>
        </row>
        <row r="6545">
          <cell r="B6545">
            <v>1006703</v>
          </cell>
          <cell r="C6545" t="str">
            <v>Abraçadeira Para Tubo De Cobre Ø 2 1/2"</v>
          </cell>
          <cell r="D6545" t="str">
            <v>UN</v>
          </cell>
          <cell r="E6545">
            <v>0</v>
          </cell>
          <cell r="F6545">
            <v>0</v>
          </cell>
        </row>
        <row r="6546">
          <cell r="B6546">
            <v>1006704</v>
          </cell>
          <cell r="C6546" t="str">
            <v>Abraçadeira Para Tubo De Cobre Ø 2"</v>
          </cell>
          <cell r="D6546" t="str">
            <v>UN</v>
          </cell>
          <cell r="E6546">
            <v>0</v>
          </cell>
          <cell r="F6546">
            <v>0</v>
          </cell>
        </row>
        <row r="6547">
          <cell r="B6547">
            <v>1006705</v>
          </cell>
          <cell r="C6547" t="str">
            <v>Abraçadeira Para Tubo De Cobre Ø 3"</v>
          </cell>
          <cell r="D6547" t="str">
            <v>UN</v>
          </cell>
          <cell r="E6547">
            <v>0</v>
          </cell>
          <cell r="F6547">
            <v>0</v>
          </cell>
        </row>
        <row r="6548">
          <cell r="B6548">
            <v>1006706</v>
          </cell>
          <cell r="C6548" t="str">
            <v>Abraçadeira Para Tubo De Cobre Ø 3/4"</v>
          </cell>
          <cell r="D6548" t="str">
            <v>UN</v>
          </cell>
          <cell r="E6548">
            <v>0</v>
          </cell>
          <cell r="F6548">
            <v>0</v>
          </cell>
        </row>
        <row r="6549">
          <cell r="B6549">
            <v>1006707</v>
          </cell>
          <cell r="C6549" t="str">
            <v>Abraçadeira Para Tubo De Cobre Ø 4"</v>
          </cell>
          <cell r="D6549" t="str">
            <v>UN</v>
          </cell>
          <cell r="E6549">
            <v>0</v>
          </cell>
          <cell r="F6549">
            <v>0</v>
          </cell>
        </row>
        <row r="6550">
          <cell r="B6550">
            <v>1006708</v>
          </cell>
          <cell r="C6550" t="str">
            <v>Abraçadeira Tipo U De Vergalhão Ø 1 1/2"</v>
          </cell>
          <cell r="D6550" t="str">
            <v>UN</v>
          </cell>
          <cell r="E6550">
            <v>0</v>
          </cell>
          <cell r="F6550">
            <v>0</v>
          </cell>
        </row>
        <row r="6551">
          <cell r="B6551">
            <v>1006709</v>
          </cell>
          <cell r="C6551" t="str">
            <v>Abraçadeira Tipo U De Vergalhão Ø 1 1/4"</v>
          </cell>
          <cell r="D6551" t="str">
            <v>UN</v>
          </cell>
          <cell r="E6551">
            <v>0</v>
          </cell>
          <cell r="F6551">
            <v>0</v>
          </cell>
        </row>
        <row r="6552">
          <cell r="B6552">
            <v>1006710</v>
          </cell>
          <cell r="C6552" t="str">
            <v>Abraçadeira Tipo U De Vergalhão Ø 1"</v>
          </cell>
          <cell r="D6552" t="str">
            <v>UN</v>
          </cell>
          <cell r="E6552">
            <v>0</v>
          </cell>
          <cell r="F6552">
            <v>0</v>
          </cell>
        </row>
        <row r="6553">
          <cell r="B6553">
            <v>1006711</v>
          </cell>
          <cell r="C6553" t="str">
            <v>Abraçadeira Tipo U De Vergalhão Ø 12"</v>
          </cell>
          <cell r="D6553" t="str">
            <v>UN</v>
          </cell>
          <cell r="E6553">
            <v>0</v>
          </cell>
          <cell r="F6553">
            <v>0</v>
          </cell>
        </row>
        <row r="6554">
          <cell r="B6554">
            <v>1006712</v>
          </cell>
          <cell r="C6554" t="str">
            <v>Abraçadeira Tipo U De Vergalhão Ø 2 1/2"</v>
          </cell>
          <cell r="D6554" t="str">
            <v>UN</v>
          </cell>
          <cell r="E6554">
            <v>0</v>
          </cell>
          <cell r="F6554">
            <v>0</v>
          </cell>
        </row>
        <row r="6555">
          <cell r="B6555">
            <v>1006713</v>
          </cell>
          <cell r="C6555" t="str">
            <v>Abraçadeira Tipo U De Vergalhão Ø 2"</v>
          </cell>
          <cell r="D6555" t="str">
            <v>UN</v>
          </cell>
          <cell r="E6555">
            <v>0</v>
          </cell>
          <cell r="F6555">
            <v>0</v>
          </cell>
        </row>
        <row r="6556">
          <cell r="B6556">
            <v>1006714</v>
          </cell>
          <cell r="C6556" t="str">
            <v>Abraçadeira Tipo U De Vergalhão Ø 3"</v>
          </cell>
          <cell r="D6556" t="str">
            <v>UN</v>
          </cell>
          <cell r="E6556">
            <v>0</v>
          </cell>
          <cell r="F6556">
            <v>0</v>
          </cell>
        </row>
        <row r="6557">
          <cell r="B6557">
            <v>1006715</v>
          </cell>
          <cell r="C6557" t="str">
            <v>Abraçadeira Tipo U De Vergalhão Ø 3/4"</v>
          </cell>
          <cell r="D6557" t="str">
            <v>UN</v>
          </cell>
          <cell r="E6557">
            <v>0</v>
          </cell>
          <cell r="F6557">
            <v>0</v>
          </cell>
        </row>
        <row r="6558">
          <cell r="B6558">
            <v>1006716</v>
          </cell>
          <cell r="C6558" t="str">
            <v>Abraçadeira Tipo U De Vergalhão Ø 4"</v>
          </cell>
          <cell r="D6558" t="str">
            <v>UN</v>
          </cell>
          <cell r="E6558">
            <v>0</v>
          </cell>
          <cell r="F6558">
            <v>0</v>
          </cell>
        </row>
        <row r="6559">
          <cell r="B6559">
            <v>1006717</v>
          </cell>
          <cell r="C6559" t="str">
            <v>Abraçadeira Tipo U De Vergalhão Ø 6"</v>
          </cell>
          <cell r="D6559" t="str">
            <v>UN</v>
          </cell>
          <cell r="E6559">
            <v>0</v>
          </cell>
          <cell r="F6559">
            <v>0</v>
          </cell>
        </row>
        <row r="6560">
          <cell r="B6560">
            <v>1006718</v>
          </cell>
          <cell r="C6560" t="str">
            <v>Abraçadeira Tipo U De Vergalhão Ø 8"</v>
          </cell>
          <cell r="D6560" t="str">
            <v>UN</v>
          </cell>
          <cell r="E6560">
            <v>0</v>
          </cell>
          <cell r="F6560">
            <v>0</v>
          </cell>
        </row>
        <row r="6561">
          <cell r="B6561">
            <v>1006719</v>
          </cell>
          <cell r="C6561" t="str">
            <v>Adaptador Aa C/Flange Anel 25X3/4"-14291</v>
          </cell>
          <cell r="D6561" t="str">
            <v>UN</v>
          </cell>
          <cell r="E6561">
            <v>0</v>
          </cell>
          <cell r="F6561">
            <v>0</v>
          </cell>
        </row>
        <row r="6562">
          <cell r="B6562">
            <v>1006720</v>
          </cell>
          <cell r="C6562" t="str">
            <v>Adaptador Aa C/Flange Anel 85X3Mm-92724</v>
          </cell>
          <cell r="D6562" t="str">
            <v>UN</v>
          </cell>
          <cell r="E6562">
            <v>0</v>
          </cell>
          <cell r="F6562">
            <v>0</v>
          </cell>
        </row>
        <row r="6563">
          <cell r="B6563">
            <v>1006721</v>
          </cell>
          <cell r="C6563" t="str">
            <v>Mat. Bloq-Adapt Para Regipvc 25Mmx3/4"</v>
          </cell>
          <cell r="D6563" t="str">
            <v>UN</v>
          </cell>
          <cell r="E6563">
            <v>0</v>
          </cell>
          <cell r="F6563">
            <v>0</v>
          </cell>
        </row>
        <row r="6564">
          <cell r="B6564">
            <v>1006722</v>
          </cell>
          <cell r="C6564" t="str">
            <v>Anel Ved.P/Vaso Sanit.-Vad800Wwc-Esteves</v>
          </cell>
          <cell r="D6564" t="str">
            <v>UN</v>
          </cell>
          <cell r="E6564">
            <v>0</v>
          </cell>
          <cell r="F6564">
            <v>0</v>
          </cell>
        </row>
        <row r="6565">
          <cell r="B6565">
            <v>1006723</v>
          </cell>
          <cell r="C6565" t="str">
            <v>Arame Zincado Bwg-16 10Kg</v>
          </cell>
          <cell r="D6565" t="str">
            <v>KG</v>
          </cell>
          <cell r="E6565">
            <v>0</v>
          </cell>
          <cell r="F6565">
            <v>0</v>
          </cell>
        </row>
        <row r="6566">
          <cell r="B6566">
            <v>1006724</v>
          </cell>
          <cell r="C6566" t="str">
            <v>Arruela Lisa 1/4"Galvanizada</v>
          </cell>
          <cell r="D6566" t="str">
            <v>UN</v>
          </cell>
          <cell r="E6566">
            <v>0</v>
          </cell>
          <cell r="F6566">
            <v>0</v>
          </cell>
        </row>
        <row r="6567">
          <cell r="B6567">
            <v>1006725</v>
          </cell>
          <cell r="C6567" t="str">
            <v>Arruela Lisa 3/8"Galvanizada</v>
          </cell>
          <cell r="D6567" t="str">
            <v>UN</v>
          </cell>
          <cell r="E6567">
            <v>0</v>
          </cell>
          <cell r="F6567">
            <v>0</v>
          </cell>
        </row>
        <row r="6568">
          <cell r="B6568">
            <v>1006726</v>
          </cell>
          <cell r="C6568" t="str">
            <v>Base Reg.Gaveta 1/2"Dn15 Dw-4509105-Deca</v>
          </cell>
          <cell r="D6568" t="str">
            <v>UN</v>
          </cell>
          <cell r="E6568">
            <v>0</v>
          </cell>
          <cell r="F6568">
            <v>0</v>
          </cell>
        </row>
        <row r="6569">
          <cell r="B6569">
            <v>1006727</v>
          </cell>
          <cell r="C6569" t="str">
            <v>Base Reg.Gaveta 3/4"Dn20 Dw-4509205-Deca</v>
          </cell>
          <cell r="D6569" t="str">
            <v>UN</v>
          </cell>
          <cell r="E6569">
            <v>0</v>
          </cell>
          <cell r="F6569">
            <v>0</v>
          </cell>
        </row>
        <row r="6570">
          <cell r="B6570">
            <v>1006728</v>
          </cell>
          <cell r="C6570" t="str">
            <v>Base Reg.Press.1/2"Dn15 Dw-4416105-Deca</v>
          </cell>
          <cell r="D6570" t="str">
            <v>UN</v>
          </cell>
          <cell r="E6570">
            <v>0</v>
          </cell>
          <cell r="F6570">
            <v>0</v>
          </cell>
        </row>
        <row r="6571">
          <cell r="B6571">
            <v>1006729</v>
          </cell>
          <cell r="C6571" t="str">
            <v>Base Registro 3/4"Dn20 Dw-4416205-Deca</v>
          </cell>
          <cell r="D6571" t="str">
            <v>UN</v>
          </cell>
          <cell r="E6571">
            <v>0</v>
          </cell>
          <cell r="F6571">
            <v>0</v>
          </cell>
        </row>
        <row r="6572">
          <cell r="B6572">
            <v>1006730</v>
          </cell>
          <cell r="C6572" t="str">
            <v>Base Reg.Gaveta 1"Dn25 Dw-4509305-Deca</v>
          </cell>
          <cell r="D6572" t="str">
            <v>UN</v>
          </cell>
          <cell r="E6572">
            <v>0</v>
          </cell>
          <cell r="F6572">
            <v>0</v>
          </cell>
        </row>
        <row r="6573">
          <cell r="B6573">
            <v>1006731</v>
          </cell>
          <cell r="C6573" t="str">
            <v>Boia De Nivel 15A</v>
          </cell>
          <cell r="D6573" t="str">
            <v>UN</v>
          </cell>
          <cell r="E6573">
            <v>0</v>
          </cell>
          <cell r="F6573">
            <v>0</v>
          </cell>
        </row>
        <row r="6574">
          <cell r="B6574">
            <v>1006732</v>
          </cell>
          <cell r="C6574" t="str">
            <v>Bolsa Plástica De 4"-Vad095Wwc-Esteves</v>
          </cell>
          <cell r="D6574" t="str">
            <v>UN</v>
          </cell>
          <cell r="E6574">
            <v>0</v>
          </cell>
          <cell r="F6574">
            <v>0</v>
          </cell>
        </row>
        <row r="6575">
          <cell r="B6575">
            <v>1006733</v>
          </cell>
          <cell r="C6575" t="str">
            <v>Bomba Centrífuga Recalque Trifásica 5Cv</v>
          </cell>
          <cell r="D6575" t="str">
            <v>UN</v>
          </cell>
          <cell r="E6575">
            <v>0</v>
          </cell>
          <cell r="F6575">
            <v>0</v>
          </cell>
        </row>
        <row r="6576">
          <cell r="B6576">
            <v>1006734</v>
          </cell>
          <cell r="C6576" t="str">
            <v>Bomba Hidrante Jacuzz 2Dh 1 1/2" 2,0Cv</v>
          </cell>
          <cell r="D6576" t="str">
            <v>UN</v>
          </cell>
          <cell r="E6576">
            <v>0</v>
          </cell>
          <cell r="F6576">
            <v>0</v>
          </cell>
        </row>
        <row r="6577">
          <cell r="B6577">
            <v>1006735</v>
          </cell>
          <cell r="C6577" t="str">
            <v>Bomba Pressurização Vaz.24M3/H 3,0Cv</v>
          </cell>
          <cell r="D6577" t="str">
            <v>UN</v>
          </cell>
          <cell r="E6577">
            <v>0</v>
          </cell>
          <cell r="F6577">
            <v>0</v>
          </cell>
        </row>
        <row r="6578">
          <cell r="B6578">
            <v>1006736</v>
          </cell>
          <cell r="C6578" t="str">
            <v>Bomba De Recalque 110/220V 900-Anuger</v>
          </cell>
          <cell r="D6578" t="str">
            <v>UN</v>
          </cell>
          <cell r="E6578">
            <v>0</v>
          </cell>
          <cell r="F6578">
            <v>0</v>
          </cell>
        </row>
        <row r="6579">
          <cell r="B6579">
            <v>1006737</v>
          </cell>
          <cell r="C6579" t="str">
            <v>Bomba De Recalque Vaz.18,5M3/H 15,0Cv</v>
          </cell>
          <cell r="D6579" t="str">
            <v>UN</v>
          </cell>
          <cell r="E6579">
            <v>0</v>
          </cell>
          <cell r="F6579">
            <v>0</v>
          </cell>
        </row>
        <row r="6580">
          <cell r="B6580">
            <v>1006738</v>
          </cell>
          <cell r="C6580" t="str">
            <v>Bomba Submersível Vaz.15,0M3/H 3,0Cv</v>
          </cell>
          <cell r="D6580" t="str">
            <v>UN</v>
          </cell>
          <cell r="E6580">
            <v>0</v>
          </cell>
          <cell r="F6580">
            <v>0</v>
          </cell>
        </row>
        <row r="6581">
          <cell r="B6581">
            <v>1006739</v>
          </cell>
          <cell r="C6581" t="str">
            <v>Bomba Submersível Vaz.5,0M3/H 0,5Cv</v>
          </cell>
          <cell r="D6581" t="str">
            <v>UN</v>
          </cell>
          <cell r="E6581">
            <v>0</v>
          </cell>
          <cell r="F6581">
            <v>0</v>
          </cell>
        </row>
        <row r="6582">
          <cell r="B6582">
            <v>1006740</v>
          </cell>
          <cell r="C6582" t="str">
            <v>Bomba Submersível Vaz.7,2M3/H 1,0Cv</v>
          </cell>
          <cell r="D6582" t="str">
            <v>UN</v>
          </cell>
          <cell r="E6582">
            <v>0</v>
          </cell>
          <cell r="F6582">
            <v>0</v>
          </cell>
        </row>
        <row r="6583">
          <cell r="B6583">
            <v>1006741</v>
          </cell>
          <cell r="C6583" t="str">
            <v>Bomba Submersivel Vaz.10,0M3/H 1,5Cv</v>
          </cell>
          <cell r="D6583" t="str">
            <v>UN</v>
          </cell>
          <cell r="E6583">
            <v>0</v>
          </cell>
          <cell r="F6583">
            <v>0</v>
          </cell>
        </row>
        <row r="6584">
          <cell r="B6584">
            <v>1006742</v>
          </cell>
          <cell r="C6584" t="str">
            <v>Bomba Submersível Cp3068-Flygt</v>
          </cell>
          <cell r="D6584" t="str">
            <v>UN</v>
          </cell>
          <cell r="E6584">
            <v>0</v>
          </cell>
          <cell r="F6584">
            <v>0</v>
          </cell>
        </row>
        <row r="6585">
          <cell r="B6585">
            <v>1006743</v>
          </cell>
          <cell r="C6585" t="str">
            <v>Bomba Submersível Mp3068-Flygt</v>
          </cell>
          <cell r="D6585" t="str">
            <v>UN</v>
          </cell>
          <cell r="E6585">
            <v>0</v>
          </cell>
          <cell r="F6585">
            <v>0</v>
          </cell>
        </row>
        <row r="6586">
          <cell r="B6586">
            <v>1006744</v>
          </cell>
          <cell r="C6586" t="str">
            <v>Botoeira Liga-Desliga</v>
          </cell>
          <cell r="D6586" t="str">
            <v>UN</v>
          </cell>
          <cell r="E6586">
            <v>0</v>
          </cell>
          <cell r="F6586">
            <v>0</v>
          </cell>
        </row>
        <row r="6587">
          <cell r="B6587">
            <v>1006745</v>
          </cell>
          <cell r="C6587" t="str">
            <v>Branco Piscina 20X20Cm-Eliane</v>
          </cell>
          <cell r="D6587" t="str">
            <v>UN</v>
          </cell>
          <cell r="E6587">
            <v>0</v>
          </cell>
          <cell r="F6587">
            <v>0</v>
          </cell>
        </row>
        <row r="6588">
          <cell r="B6588">
            <v>1006746</v>
          </cell>
          <cell r="C6588" t="str">
            <v>Brita 3/8</v>
          </cell>
          <cell r="D6588" t="str">
            <v>M3</v>
          </cell>
          <cell r="E6588">
            <v>0</v>
          </cell>
          <cell r="F6588">
            <v>0</v>
          </cell>
        </row>
        <row r="6589">
          <cell r="B6589">
            <v>1006747</v>
          </cell>
          <cell r="C6589" t="str">
            <v>Bucha De Redução Cobre 600-2 Ø 104X79Mm</v>
          </cell>
          <cell r="D6589" t="str">
            <v>UN</v>
          </cell>
          <cell r="E6589">
            <v>0</v>
          </cell>
          <cell r="F6589">
            <v>0</v>
          </cell>
        </row>
        <row r="6590">
          <cell r="B6590">
            <v>1006748</v>
          </cell>
          <cell r="C6590" t="str">
            <v>Bucha De Redução Cobre 600-2 Ø 28X22Mm</v>
          </cell>
          <cell r="D6590" t="str">
            <v>UN</v>
          </cell>
          <cell r="E6590">
            <v>0</v>
          </cell>
          <cell r="F6590">
            <v>0</v>
          </cell>
        </row>
        <row r="6591">
          <cell r="B6591">
            <v>1006749</v>
          </cell>
          <cell r="C6591" t="str">
            <v>Bucha De Redução Cobre 600-2 Ø 54X28Mm</v>
          </cell>
          <cell r="D6591" t="str">
            <v>UN</v>
          </cell>
          <cell r="E6591">
            <v>0</v>
          </cell>
          <cell r="F6591">
            <v>0</v>
          </cell>
        </row>
        <row r="6592">
          <cell r="B6592">
            <v>1006750</v>
          </cell>
          <cell r="C6592" t="str">
            <v>Bucha De Redução Cobre 600-2 Ø 66X54Mm</v>
          </cell>
          <cell r="D6592" t="str">
            <v>UN</v>
          </cell>
          <cell r="E6592">
            <v>0</v>
          </cell>
          <cell r="F6592">
            <v>0</v>
          </cell>
        </row>
        <row r="6593">
          <cell r="B6593">
            <v>1006751</v>
          </cell>
          <cell r="C6593" t="str">
            <v>Bucha De Redução Cobre 600-2 Ø 79X66Mm</v>
          </cell>
          <cell r="D6593" t="str">
            <v>UN</v>
          </cell>
          <cell r="E6593">
            <v>0</v>
          </cell>
          <cell r="F6593">
            <v>0</v>
          </cell>
        </row>
        <row r="6594">
          <cell r="B6594">
            <v>1006752</v>
          </cell>
          <cell r="C6594" t="str">
            <v>Bucha De Redução Ppr-Pn-20 Ø 110X75Mm</v>
          </cell>
          <cell r="D6594" t="str">
            <v>UN</v>
          </cell>
          <cell r="E6594">
            <v>0</v>
          </cell>
          <cell r="F6594">
            <v>0</v>
          </cell>
        </row>
        <row r="6595">
          <cell r="B6595">
            <v>1006753</v>
          </cell>
          <cell r="C6595" t="str">
            <v>Bucha De Redução Ppr-Pn-20 Ø 32X25Mm</v>
          </cell>
          <cell r="D6595" t="str">
            <v>UN</v>
          </cell>
          <cell r="E6595">
            <v>0</v>
          </cell>
          <cell r="F6595">
            <v>0</v>
          </cell>
        </row>
        <row r="6596">
          <cell r="B6596">
            <v>1006754</v>
          </cell>
          <cell r="C6596" t="str">
            <v>Bucha De Redução Ppr-Pn-20 Ø 40X32Mm</v>
          </cell>
          <cell r="D6596" t="str">
            <v>UN</v>
          </cell>
          <cell r="E6596">
            <v>0</v>
          </cell>
          <cell r="F6596">
            <v>0</v>
          </cell>
        </row>
        <row r="6597">
          <cell r="B6597">
            <v>1006755</v>
          </cell>
          <cell r="C6597" t="str">
            <v>Bucha De Redução Ppr-Pn-20 Ø 50X40Mm</v>
          </cell>
          <cell r="D6597" t="str">
            <v>UN</v>
          </cell>
          <cell r="E6597">
            <v>0</v>
          </cell>
          <cell r="F6597">
            <v>0</v>
          </cell>
        </row>
        <row r="6598">
          <cell r="B6598">
            <v>1006756</v>
          </cell>
          <cell r="C6598" t="str">
            <v>Bucha De Redução Ppr-Pn-20 Ø 75X60Mm</v>
          </cell>
          <cell r="D6598" t="str">
            <v>UN</v>
          </cell>
          <cell r="E6598">
            <v>0</v>
          </cell>
          <cell r="F6598">
            <v>0</v>
          </cell>
        </row>
        <row r="6599">
          <cell r="B6599">
            <v>1006757</v>
          </cell>
          <cell r="C6599" t="str">
            <v>Bucha De Redução Pvc Mar.Sold.Ø 110X60Mm</v>
          </cell>
          <cell r="D6599" t="str">
            <v>UN</v>
          </cell>
          <cell r="E6599">
            <v>0</v>
          </cell>
          <cell r="F6599">
            <v>0</v>
          </cell>
        </row>
        <row r="6600">
          <cell r="B6600">
            <v>1006758</v>
          </cell>
          <cell r="C6600" t="str">
            <v>Bucha De Redução Pvc Mar.Sold.Ø 110X85Mm</v>
          </cell>
          <cell r="D6600" t="str">
            <v>UN</v>
          </cell>
          <cell r="E6600">
            <v>0</v>
          </cell>
          <cell r="F6600">
            <v>0</v>
          </cell>
        </row>
        <row r="6601">
          <cell r="B6601">
            <v>1006759</v>
          </cell>
          <cell r="C6601" t="str">
            <v>Bucha De Redução Pvc Mar.Sold.Ø 25X20Mm</v>
          </cell>
          <cell r="D6601" t="str">
            <v>UN</v>
          </cell>
          <cell r="E6601">
            <v>0</v>
          </cell>
          <cell r="F6601">
            <v>0</v>
          </cell>
        </row>
        <row r="6602">
          <cell r="B6602">
            <v>1006760</v>
          </cell>
          <cell r="C6602" t="str">
            <v>Bucha De Redução Pvc Mar.Sold.Ø 32X25Mm</v>
          </cell>
          <cell r="D6602" t="str">
            <v>UN</v>
          </cell>
          <cell r="E6602">
            <v>0</v>
          </cell>
          <cell r="F6602">
            <v>0</v>
          </cell>
        </row>
        <row r="6603">
          <cell r="B6603">
            <v>1006761</v>
          </cell>
          <cell r="C6603" t="str">
            <v>Bucha De Redução Pvc Mar.Sold.Ø 40X32Mm</v>
          </cell>
          <cell r="D6603" t="str">
            <v>UN</v>
          </cell>
          <cell r="E6603">
            <v>0</v>
          </cell>
          <cell r="F6603">
            <v>0</v>
          </cell>
        </row>
        <row r="6604">
          <cell r="B6604">
            <v>1006762</v>
          </cell>
          <cell r="C6604" t="str">
            <v>Luva Reducao Pvc Marrom  50X25Mm</v>
          </cell>
          <cell r="D6604" t="str">
            <v>UN</v>
          </cell>
          <cell r="E6604">
            <v>0</v>
          </cell>
          <cell r="F6604">
            <v>0</v>
          </cell>
        </row>
        <row r="6605">
          <cell r="B6605">
            <v>1006763</v>
          </cell>
          <cell r="C6605" t="str">
            <v>Bucha De Redução Pvc Mar.Sold.Ø 50X32Mm</v>
          </cell>
          <cell r="D6605" t="str">
            <v>UN</v>
          </cell>
          <cell r="E6605">
            <v>0</v>
          </cell>
          <cell r="F6605">
            <v>0</v>
          </cell>
        </row>
        <row r="6606">
          <cell r="B6606">
            <v>1006764</v>
          </cell>
          <cell r="C6606" t="str">
            <v>Bucha De Redução Pvc Mar.Sold.Ø 50X40Mm</v>
          </cell>
          <cell r="D6606" t="str">
            <v>UN</v>
          </cell>
          <cell r="E6606">
            <v>0</v>
          </cell>
          <cell r="F6606">
            <v>0</v>
          </cell>
        </row>
        <row r="6607">
          <cell r="B6607">
            <v>1006765</v>
          </cell>
          <cell r="C6607" t="str">
            <v>Bucha De Redução Pvc Mar.Sold.Ø 60X32Mm</v>
          </cell>
          <cell r="D6607" t="str">
            <v>UN</v>
          </cell>
          <cell r="E6607">
            <v>0</v>
          </cell>
          <cell r="F6607">
            <v>0</v>
          </cell>
        </row>
        <row r="6608">
          <cell r="B6608">
            <v>1006766</v>
          </cell>
          <cell r="C6608" t="str">
            <v>Bucha De Redução Pvc Mar.Sold.Ø 60X50Mm</v>
          </cell>
          <cell r="D6608" t="str">
            <v>UN</v>
          </cell>
          <cell r="E6608">
            <v>0</v>
          </cell>
          <cell r="F6608">
            <v>0</v>
          </cell>
        </row>
        <row r="6609">
          <cell r="B6609">
            <v>1006767</v>
          </cell>
          <cell r="C6609" t="str">
            <v>Bucha De Redução Pvc Mar.Sold.Ø 75X50Mm</v>
          </cell>
          <cell r="D6609" t="str">
            <v>UN</v>
          </cell>
          <cell r="E6609">
            <v>0</v>
          </cell>
          <cell r="F6609">
            <v>0</v>
          </cell>
        </row>
        <row r="6610">
          <cell r="B6610">
            <v>1006768</v>
          </cell>
          <cell r="C6610" t="str">
            <v>Bucha De Redução Pvc Mar.Sold.Ø 75X60Mm</v>
          </cell>
          <cell r="D6610" t="str">
            <v>UN</v>
          </cell>
          <cell r="E6610">
            <v>0</v>
          </cell>
          <cell r="F6610">
            <v>0</v>
          </cell>
        </row>
        <row r="6611">
          <cell r="B6611">
            <v>1006769</v>
          </cell>
          <cell r="C6611" t="str">
            <v>Bucha De Redução Pvc Mar.Sold.Ø 85X75Mm</v>
          </cell>
          <cell r="D6611" t="str">
            <v>UN</v>
          </cell>
          <cell r="E6611">
            <v>0</v>
          </cell>
          <cell r="F6611">
            <v>0</v>
          </cell>
        </row>
        <row r="6612">
          <cell r="B6612">
            <v>1006770</v>
          </cell>
          <cell r="C6612" t="str">
            <v>Bucha De Redução 22X15Mm-600-2</v>
          </cell>
          <cell r="D6612" t="str">
            <v>UN</v>
          </cell>
          <cell r="E6612">
            <v>0</v>
          </cell>
          <cell r="F6612">
            <v>0</v>
          </cell>
        </row>
        <row r="6613">
          <cell r="B6613">
            <v>1006771</v>
          </cell>
          <cell r="C6613" t="str">
            <v>Bucha S-10 Com Parafuso</v>
          </cell>
          <cell r="D6613" t="str">
            <v>UN</v>
          </cell>
          <cell r="E6613">
            <v>0</v>
          </cell>
          <cell r="F6613">
            <v>0</v>
          </cell>
        </row>
        <row r="6614">
          <cell r="B6614">
            <v>1006772</v>
          </cell>
          <cell r="C6614" t="str">
            <v>Bucha S-10 C/Paraf.Cab.Chata Ø 1/4"X7/8"</v>
          </cell>
          <cell r="D6614" t="str">
            <v>UN</v>
          </cell>
          <cell r="E6614">
            <v>0</v>
          </cell>
          <cell r="F6614">
            <v>0</v>
          </cell>
        </row>
        <row r="6615">
          <cell r="B6615">
            <v>1006773</v>
          </cell>
          <cell r="C6615" t="str">
            <v>Bucha S8</v>
          </cell>
          <cell r="D6615" t="str">
            <v>UN</v>
          </cell>
          <cell r="E6615">
            <v>0</v>
          </cell>
          <cell r="F6615">
            <v>0</v>
          </cell>
        </row>
        <row r="6616">
          <cell r="B6616">
            <v>1006774</v>
          </cell>
          <cell r="C6616" t="str">
            <v>Cabeçote De Alumínio Ø 4"</v>
          </cell>
          <cell r="D6616" t="str">
            <v>UN</v>
          </cell>
          <cell r="E6616">
            <v>0</v>
          </cell>
          <cell r="F6616">
            <v>0</v>
          </cell>
        </row>
        <row r="6617">
          <cell r="B6617">
            <v>1006775</v>
          </cell>
          <cell r="C6617" t="str">
            <v>Cabo De Cobre Nu 35Mm2</v>
          </cell>
          <cell r="D6617" t="str">
            <v>M</v>
          </cell>
          <cell r="E6617">
            <v>0</v>
          </cell>
          <cell r="F6617">
            <v>0</v>
          </cell>
        </row>
        <row r="6618">
          <cell r="B6618">
            <v>1006776</v>
          </cell>
          <cell r="C6618" t="str">
            <v>Cabo De Cobre Nu 50Mm2</v>
          </cell>
          <cell r="D6618" t="str">
            <v>M</v>
          </cell>
          <cell r="E6618">
            <v>0</v>
          </cell>
          <cell r="F6618">
            <v>0</v>
          </cell>
        </row>
        <row r="6619">
          <cell r="B6619">
            <v>1006777</v>
          </cell>
          <cell r="C6619" t="str">
            <v>Cabo Flexivel 1Kv 2,5Mm2 Vermelho</v>
          </cell>
          <cell r="D6619" t="str">
            <v>M</v>
          </cell>
          <cell r="E6619">
            <v>0</v>
          </cell>
          <cell r="F6619">
            <v>0</v>
          </cell>
        </row>
        <row r="6620">
          <cell r="B6620">
            <v>1006778</v>
          </cell>
          <cell r="C6620" t="str">
            <v>Cabo Flexivel 750V 35Mm2 Amarelo</v>
          </cell>
          <cell r="D6620" t="str">
            <v>M</v>
          </cell>
          <cell r="E6620">
            <v>0</v>
          </cell>
          <cell r="F6620">
            <v>0</v>
          </cell>
        </row>
        <row r="6621">
          <cell r="B6621">
            <v>1006779</v>
          </cell>
          <cell r="C6621" t="str">
            <v>Cabo Flexivel 1Kv 6Mm2 Vermelho</v>
          </cell>
          <cell r="D6621" t="str">
            <v>M</v>
          </cell>
          <cell r="E6621">
            <v>0</v>
          </cell>
          <cell r="F6621">
            <v>0</v>
          </cell>
        </row>
        <row r="6622">
          <cell r="B6622">
            <v>1006780</v>
          </cell>
          <cell r="C6622" t="str">
            <v>Cabo Flexivel 1Kv 2,5Mm2 Branco</v>
          </cell>
          <cell r="D6622" t="str">
            <v>M</v>
          </cell>
          <cell r="E6622">
            <v>0</v>
          </cell>
          <cell r="F6622">
            <v>0</v>
          </cell>
        </row>
        <row r="6623">
          <cell r="B6623">
            <v>1006781</v>
          </cell>
          <cell r="C6623" t="str">
            <v>Cabo Flexivel 1Kv 25Mm2 Vermelho</v>
          </cell>
          <cell r="D6623" t="str">
            <v>M</v>
          </cell>
          <cell r="E6623">
            <v>0</v>
          </cell>
          <cell r="F6623">
            <v>0</v>
          </cell>
        </row>
        <row r="6624">
          <cell r="B6624">
            <v>1006782</v>
          </cell>
          <cell r="C6624" t="str">
            <v>Cabo Flexivel 1Kv 35Mm2 Vermelho</v>
          </cell>
          <cell r="D6624" t="str">
            <v>M</v>
          </cell>
          <cell r="E6624">
            <v>0</v>
          </cell>
          <cell r="F6624">
            <v>0</v>
          </cell>
        </row>
        <row r="6625">
          <cell r="B6625">
            <v>1006783</v>
          </cell>
          <cell r="C6625" t="str">
            <v>Cabo Flexivel 1Kv 4Mm2 Vermelho</v>
          </cell>
          <cell r="D6625" t="str">
            <v>M</v>
          </cell>
          <cell r="E6625">
            <v>0</v>
          </cell>
          <cell r="F6625">
            <v>0</v>
          </cell>
        </row>
        <row r="6626">
          <cell r="B6626">
            <v>1006784</v>
          </cell>
          <cell r="C6626" t="str">
            <v>Cabo Flexivel 1Kv 6Mm2 Branco</v>
          </cell>
          <cell r="D6626" t="str">
            <v>M</v>
          </cell>
          <cell r="E6626">
            <v>0</v>
          </cell>
          <cell r="F6626">
            <v>0</v>
          </cell>
        </row>
        <row r="6627">
          <cell r="B6627">
            <v>1006785</v>
          </cell>
          <cell r="C6627" t="str">
            <v>Material Duplicado - Utilizar 1006806</v>
          </cell>
          <cell r="D6627" t="str">
            <v>M</v>
          </cell>
          <cell r="E6627">
            <v>0</v>
          </cell>
          <cell r="F6627">
            <v>0</v>
          </cell>
        </row>
        <row r="6628">
          <cell r="B6628">
            <v>1006786</v>
          </cell>
          <cell r="C6628" t="str">
            <v>Material Duplicado - Utilizar 1000645</v>
          </cell>
          <cell r="D6628" t="str">
            <v>M</v>
          </cell>
          <cell r="E6628">
            <v>0</v>
          </cell>
          <cell r="F6628">
            <v>0</v>
          </cell>
        </row>
        <row r="6629">
          <cell r="B6629">
            <v>1006787</v>
          </cell>
          <cell r="C6629" t="str">
            <v>Material Duplicado - Utilizar 1000655</v>
          </cell>
          <cell r="D6629" t="str">
            <v>M</v>
          </cell>
          <cell r="E6629">
            <v>0</v>
          </cell>
          <cell r="F6629">
            <v>0</v>
          </cell>
        </row>
        <row r="6630">
          <cell r="B6630">
            <v>1006788</v>
          </cell>
          <cell r="C6630" t="str">
            <v>Cabo Flexivel 750V 10Mm2 Azul</v>
          </cell>
          <cell r="D6630" t="str">
            <v>M</v>
          </cell>
          <cell r="E6630">
            <v>0</v>
          </cell>
          <cell r="F6630">
            <v>0</v>
          </cell>
        </row>
        <row r="6631">
          <cell r="B6631">
            <v>1006789</v>
          </cell>
          <cell r="C6631" t="str">
            <v>Cabo Flexivel 750V 120Mm2 Azul</v>
          </cell>
          <cell r="D6631" t="str">
            <v>M</v>
          </cell>
          <cell r="E6631">
            <v>0</v>
          </cell>
          <cell r="F6631">
            <v>0</v>
          </cell>
        </row>
        <row r="6632">
          <cell r="B6632">
            <v>1006790</v>
          </cell>
          <cell r="C6632" t="str">
            <v>Cabo Flexivel 750V 150Mm2 Azul</v>
          </cell>
          <cell r="D6632" t="str">
            <v>M</v>
          </cell>
          <cell r="E6632">
            <v>0</v>
          </cell>
          <cell r="F6632">
            <v>0</v>
          </cell>
        </row>
        <row r="6633">
          <cell r="B6633">
            <v>1006791</v>
          </cell>
          <cell r="C6633" t="str">
            <v>Cabo Flexivel 750V 240Mm2 Azul</v>
          </cell>
          <cell r="D6633" t="str">
            <v>M</v>
          </cell>
          <cell r="E6633">
            <v>0</v>
          </cell>
          <cell r="F6633">
            <v>0</v>
          </cell>
        </row>
        <row r="6634">
          <cell r="B6634">
            <v>1006792</v>
          </cell>
          <cell r="C6634" t="str">
            <v>Cabo Flexivel 750V 25Mm2 Azul</v>
          </cell>
          <cell r="D6634" t="str">
            <v>M</v>
          </cell>
          <cell r="E6634">
            <v>0</v>
          </cell>
          <cell r="F6634">
            <v>0</v>
          </cell>
        </row>
        <row r="6635">
          <cell r="B6635">
            <v>1006793</v>
          </cell>
          <cell r="C6635" t="str">
            <v>Cabo Flexivel 750V 50Mm2 Azul</v>
          </cell>
          <cell r="D6635" t="str">
            <v>M</v>
          </cell>
          <cell r="E6635">
            <v>0</v>
          </cell>
          <cell r="F6635">
            <v>0</v>
          </cell>
        </row>
        <row r="6636">
          <cell r="B6636">
            <v>1006794</v>
          </cell>
          <cell r="C6636" t="str">
            <v>Cabo Flexivel 750V 70Mm2 Azul</v>
          </cell>
          <cell r="D6636" t="str">
            <v>M</v>
          </cell>
          <cell r="E6636">
            <v>0</v>
          </cell>
          <cell r="F6636">
            <v>0</v>
          </cell>
        </row>
        <row r="6637">
          <cell r="B6637">
            <v>1006795</v>
          </cell>
          <cell r="C6637" t="str">
            <v>Cabo Flexivel 750V 10Mm2 Branco</v>
          </cell>
          <cell r="D6637" t="str">
            <v>M</v>
          </cell>
          <cell r="E6637">
            <v>0</v>
          </cell>
          <cell r="F6637">
            <v>0</v>
          </cell>
        </row>
        <row r="6638">
          <cell r="B6638">
            <v>1006796</v>
          </cell>
          <cell r="C6638" t="str">
            <v>Cabo Flexivel 750V 120Mm2 Branco</v>
          </cell>
          <cell r="D6638" t="str">
            <v>M</v>
          </cell>
          <cell r="E6638">
            <v>0</v>
          </cell>
          <cell r="F6638">
            <v>0</v>
          </cell>
        </row>
        <row r="6639">
          <cell r="B6639">
            <v>1006797</v>
          </cell>
          <cell r="C6639" t="str">
            <v>Cabo Flexivel 750V 150Mm2 Branco</v>
          </cell>
          <cell r="D6639" t="str">
            <v>M</v>
          </cell>
          <cell r="E6639">
            <v>0</v>
          </cell>
          <cell r="F6639">
            <v>0</v>
          </cell>
        </row>
        <row r="6640">
          <cell r="B6640">
            <v>1006798</v>
          </cell>
          <cell r="C6640" t="str">
            <v>Cabo Flexivel 750V 2,5Mm2 Branco</v>
          </cell>
          <cell r="D6640" t="str">
            <v>M</v>
          </cell>
          <cell r="E6640">
            <v>0</v>
          </cell>
          <cell r="F6640">
            <v>0</v>
          </cell>
        </row>
        <row r="6641">
          <cell r="B6641">
            <v>1006799</v>
          </cell>
          <cell r="C6641" t="str">
            <v>Cabo Flexivel 750V 240Mm2 Branco</v>
          </cell>
          <cell r="D6641" t="str">
            <v>M</v>
          </cell>
          <cell r="E6641">
            <v>0</v>
          </cell>
          <cell r="F6641">
            <v>0</v>
          </cell>
        </row>
        <row r="6642">
          <cell r="B6642">
            <v>1006800</v>
          </cell>
          <cell r="C6642" t="str">
            <v>Cabo Flexivel 750V 25Mm2 Branco</v>
          </cell>
          <cell r="D6642" t="str">
            <v>M</v>
          </cell>
          <cell r="E6642">
            <v>0</v>
          </cell>
          <cell r="F6642">
            <v>0</v>
          </cell>
        </row>
        <row r="6643">
          <cell r="B6643">
            <v>1006801</v>
          </cell>
          <cell r="C6643" t="str">
            <v>Cabo Flexivel 750V 35Mm2 Branco</v>
          </cell>
          <cell r="D6643" t="str">
            <v>M</v>
          </cell>
          <cell r="E6643">
            <v>0</v>
          </cell>
          <cell r="F6643">
            <v>0</v>
          </cell>
        </row>
        <row r="6644">
          <cell r="B6644">
            <v>1006802</v>
          </cell>
          <cell r="C6644" t="str">
            <v>Cabo Flexivel 750V 4Mm2 Branco</v>
          </cell>
          <cell r="D6644" t="str">
            <v>M</v>
          </cell>
          <cell r="E6644">
            <v>0</v>
          </cell>
          <cell r="F6644">
            <v>0</v>
          </cell>
        </row>
        <row r="6645">
          <cell r="B6645">
            <v>1006803</v>
          </cell>
          <cell r="C6645" t="str">
            <v>Cabo Flexivel 750V 50Mm2 Branco</v>
          </cell>
          <cell r="D6645" t="str">
            <v>M</v>
          </cell>
          <cell r="E6645">
            <v>0</v>
          </cell>
          <cell r="F6645">
            <v>0</v>
          </cell>
        </row>
        <row r="6646">
          <cell r="B6646">
            <v>1006804</v>
          </cell>
          <cell r="C6646" t="str">
            <v>Cabo Flexivel 750V 70Mm2 Branco</v>
          </cell>
          <cell r="D6646" t="str">
            <v>M</v>
          </cell>
          <cell r="E6646">
            <v>0</v>
          </cell>
          <cell r="F6646">
            <v>0</v>
          </cell>
        </row>
        <row r="6647">
          <cell r="B6647">
            <v>1006805</v>
          </cell>
          <cell r="C6647" t="str">
            <v>Material Duplicado - Utilizar 1009648</v>
          </cell>
          <cell r="D6647" t="str">
            <v>M</v>
          </cell>
          <cell r="E6647">
            <v>0</v>
          </cell>
          <cell r="F6647">
            <v>0</v>
          </cell>
        </row>
        <row r="6648">
          <cell r="B6648">
            <v>1006806</v>
          </cell>
          <cell r="C6648" t="str">
            <v>Cabo Flexivel 750V 120Mm2 Preto</v>
          </cell>
          <cell r="D6648" t="str">
            <v>M</v>
          </cell>
          <cell r="E6648">
            <v>0</v>
          </cell>
          <cell r="F6648">
            <v>0</v>
          </cell>
        </row>
        <row r="6649">
          <cell r="B6649">
            <v>1006807</v>
          </cell>
          <cell r="C6649" t="str">
            <v>Cabo Flexivel 750V 150Mm2 Preto</v>
          </cell>
          <cell r="D6649" t="str">
            <v>M</v>
          </cell>
          <cell r="E6649">
            <v>0</v>
          </cell>
          <cell r="F6649">
            <v>0</v>
          </cell>
        </row>
        <row r="6650">
          <cell r="B6650">
            <v>1006808</v>
          </cell>
          <cell r="C6650" t="str">
            <v>Cabo Flexivel 750V 2,5Mm2 Preto</v>
          </cell>
          <cell r="D6650" t="str">
            <v>M</v>
          </cell>
          <cell r="E6650">
            <v>0</v>
          </cell>
          <cell r="F6650">
            <v>0</v>
          </cell>
        </row>
        <row r="6651">
          <cell r="B6651">
            <v>1006809</v>
          </cell>
          <cell r="C6651" t="str">
            <v>Cabo Flexivel 750V 240Mm2 Preto</v>
          </cell>
          <cell r="D6651" t="str">
            <v>M</v>
          </cell>
          <cell r="E6651">
            <v>0</v>
          </cell>
          <cell r="F6651">
            <v>0</v>
          </cell>
        </row>
        <row r="6652">
          <cell r="B6652">
            <v>1006810</v>
          </cell>
          <cell r="C6652" t="str">
            <v>Cabo Flexivel 750V 25Mm2 Preto</v>
          </cell>
          <cell r="D6652" t="str">
            <v>M</v>
          </cell>
          <cell r="E6652">
            <v>0</v>
          </cell>
          <cell r="F6652">
            <v>0</v>
          </cell>
        </row>
        <row r="6653">
          <cell r="B6653">
            <v>1006811</v>
          </cell>
          <cell r="C6653" t="str">
            <v>Cabo Flexivel 750V 35Mm2 Preto</v>
          </cell>
          <cell r="D6653" t="str">
            <v>M</v>
          </cell>
          <cell r="E6653">
            <v>0</v>
          </cell>
          <cell r="F6653">
            <v>0</v>
          </cell>
        </row>
        <row r="6654">
          <cell r="B6654">
            <v>1006812</v>
          </cell>
          <cell r="C6654" t="str">
            <v>Material Duplicado - Utilizar 1009649</v>
          </cell>
          <cell r="D6654" t="str">
            <v>M</v>
          </cell>
          <cell r="E6654">
            <v>0</v>
          </cell>
          <cell r="F6654">
            <v>0</v>
          </cell>
        </row>
        <row r="6655">
          <cell r="B6655">
            <v>1006813</v>
          </cell>
          <cell r="C6655" t="str">
            <v>Cabo Flexivel 750V 50Mm2 Preto</v>
          </cell>
          <cell r="D6655" t="str">
            <v>M</v>
          </cell>
          <cell r="E6655">
            <v>0</v>
          </cell>
          <cell r="F6655">
            <v>0</v>
          </cell>
        </row>
        <row r="6656">
          <cell r="B6656">
            <v>1006814</v>
          </cell>
          <cell r="C6656" t="str">
            <v>Cabo Flexivel 750V 70Mm2 Preto</v>
          </cell>
          <cell r="D6656" t="str">
            <v>M</v>
          </cell>
          <cell r="E6656">
            <v>0</v>
          </cell>
          <cell r="F6656">
            <v>0</v>
          </cell>
        </row>
        <row r="6657">
          <cell r="B6657">
            <v>1006815</v>
          </cell>
          <cell r="C6657" t="str">
            <v>Cabo Flexivel 750V 10Mm2 Verde</v>
          </cell>
          <cell r="D6657" t="str">
            <v>M</v>
          </cell>
          <cell r="E6657">
            <v>0</v>
          </cell>
          <cell r="F6657">
            <v>0</v>
          </cell>
        </row>
        <row r="6658">
          <cell r="B6658">
            <v>1006816</v>
          </cell>
          <cell r="C6658" t="str">
            <v>Cabo Flexivel 750V 120Mm2 Verde</v>
          </cell>
          <cell r="D6658" t="str">
            <v>M</v>
          </cell>
          <cell r="E6658">
            <v>0</v>
          </cell>
          <cell r="F6658">
            <v>0</v>
          </cell>
        </row>
        <row r="6659">
          <cell r="B6659">
            <v>1006817</v>
          </cell>
          <cell r="C6659" t="str">
            <v>Cabo Flexivel 750V 16Mm2 Verde</v>
          </cell>
          <cell r="D6659" t="str">
            <v>M</v>
          </cell>
          <cell r="E6659">
            <v>0</v>
          </cell>
          <cell r="F6659">
            <v>0</v>
          </cell>
        </row>
        <row r="6660">
          <cell r="B6660">
            <v>1006818</v>
          </cell>
          <cell r="C6660" t="str">
            <v>Cabo Flexivel 750V 2,5Mm2 Verde</v>
          </cell>
          <cell r="D6660" t="str">
            <v>M</v>
          </cell>
          <cell r="E6660">
            <v>0</v>
          </cell>
          <cell r="F6660">
            <v>0</v>
          </cell>
        </row>
        <row r="6661">
          <cell r="B6661">
            <v>1006819</v>
          </cell>
          <cell r="C6661" t="str">
            <v>Cabo Flexivel 750V 25Mm2 Verde</v>
          </cell>
          <cell r="D6661" t="str">
            <v>M</v>
          </cell>
          <cell r="E6661">
            <v>0</v>
          </cell>
          <cell r="F6661">
            <v>0</v>
          </cell>
        </row>
        <row r="6662">
          <cell r="B6662">
            <v>1006820</v>
          </cell>
          <cell r="C6662" t="str">
            <v>Cabo Flexivel 750V 35Mm2 Verde</v>
          </cell>
          <cell r="D6662" t="str">
            <v>M</v>
          </cell>
          <cell r="E6662">
            <v>0</v>
          </cell>
          <cell r="F6662">
            <v>0</v>
          </cell>
        </row>
        <row r="6663">
          <cell r="B6663">
            <v>1006821</v>
          </cell>
          <cell r="C6663" t="str">
            <v>Cabo Flexivel 750V 4Mm2 Verde</v>
          </cell>
          <cell r="D6663" t="str">
            <v>M</v>
          </cell>
          <cell r="E6663">
            <v>0</v>
          </cell>
          <cell r="F6663">
            <v>0</v>
          </cell>
        </row>
        <row r="6664">
          <cell r="B6664">
            <v>1006822</v>
          </cell>
          <cell r="C6664" t="str">
            <v>Cabo Flexivel 750V 50Mm2 Verde</v>
          </cell>
          <cell r="D6664" t="str">
            <v>M</v>
          </cell>
          <cell r="E6664">
            <v>0</v>
          </cell>
          <cell r="F6664">
            <v>0</v>
          </cell>
        </row>
        <row r="6665">
          <cell r="B6665">
            <v>1006823</v>
          </cell>
          <cell r="C6665" t="str">
            <v>Cabo Flexivel 750V 70Mm2 Verde</v>
          </cell>
          <cell r="D6665" t="str">
            <v>M</v>
          </cell>
          <cell r="E6665">
            <v>0</v>
          </cell>
          <cell r="F6665">
            <v>0</v>
          </cell>
        </row>
        <row r="6666">
          <cell r="B6666">
            <v>1006824</v>
          </cell>
          <cell r="C6666" t="str">
            <v>Cabo Flexivel 750V 95Mm2 Verde</v>
          </cell>
          <cell r="D6666" t="str">
            <v>M</v>
          </cell>
          <cell r="E6666">
            <v>0</v>
          </cell>
          <cell r="F6666">
            <v>0</v>
          </cell>
        </row>
        <row r="6667">
          <cell r="B6667">
            <v>1006825</v>
          </cell>
          <cell r="C6667" t="str">
            <v>Cabo Flexivel 750V 10Mm2 Vermelho</v>
          </cell>
          <cell r="D6667" t="str">
            <v>M</v>
          </cell>
          <cell r="E6667">
            <v>0</v>
          </cell>
          <cell r="F6667">
            <v>0</v>
          </cell>
        </row>
        <row r="6668">
          <cell r="B6668">
            <v>1006826</v>
          </cell>
          <cell r="C6668" t="str">
            <v>Cabo Flexivel 750V 120Mm2 Vermelho</v>
          </cell>
          <cell r="D6668" t="str">
            <v>M</v>
          </cell>
          <cell r="E6668">
            <v>0</v>
          </cell>
          <cell r="F6668">
            <v>0</v>
          </cell>
        </row>
        <row r="6669">
          <cell r="B6669">
            <v>1006827</v>
          </cell>
          <cell r="C6669" t="str">
            <v>Cabo Flexivel 750V 150Mm2 Vermelho</v>
          </cell>
          <cell r="D6669" t="str">
            <v>M</v>
          </cell>
          <cell r="E6669">
            <v>0</v>
          </cell>
          <cell r="F6669">
            <v>0</v>
          </cell>
        </row>
        <row r="6670">
          <cell r="B6670">
            <v>1006828</v>
          </cell>
          <cell r="C6670" t="str">
            <v>Cabo Flexivel 750V 2,5Mm2 Vermelho</v>
          </cell>
          <cell r="D6670" t="str">
            <v>M</v>
          </cell>
          <cell r="E6670">
            <v>0</v>
          </cell>
          <cell r="F6670">
            <v>0</v>
          </cell>
        </row>
        <row r="6671">
          <cell r="B6671">
            <v>1006829</v>
          </cell>
          <cell r="C6671" t="str">
            <v>Material Duplicado - Utilizar 1009055</v>
          </cell>
          <cell r="D6671" t="str">
            <v>M</v>
          </cell>
          <cell r="E6671">
            <v>0</v>
          </cell>
          <cell r="F6671">
            <v>0</v>
          </cell>
        </row>
        <row r="6672">
          <cell r="B6672">
            <v>1006830</v>
          </cell>
          <cell r="C6672" t="str">
            <v>Cabo Flexivel 750V 25Mm2 Vermelho</v>
          </cell>
          <cell r="D6672" t="str">
            <v>M</v>
          </cell>
          <cell r="E6672">
            <v>0</v>
          </cell>
          <cell r="F6672">
            <v>0</v>
          </cell>
        </row>
        <row r="6673">
          <cell r="B6673">
            <v>1006831</v>
          </cell>
          <cell r="C6673" t="str">
            <v>Cabo Flexivel 750V 35Mm2 Vermelho</v>
          </cell>
          <cell r="D6673" t="str">
            <v>M</v>
          </cell>
          <cell r="E6673">
            <v>0</v>
          </cell>
          <cell r="F6673">
            <v>0</v>
          </cell>
        </row>
        <row r="6674">
          <cell r="B6674">
            <v>1006832</v>
          </cell>
          <cell r="C6674" t="str">
            <v>Cabo Flexivel 750V 4Mm2 Vermelho</v>
          </cell>
          <cell r="D6674" t="str">
            <v>M</v>
          </cell>
          <cell r="E6674">
            <v>0</v>
          </cell>
          <cell r="F6674">
            <v>0</v>
          </cell>
        </row>
        <row r="6675">
          <cell r="B6675">
            <v>1006833</v>
          </cell>
          <cell r="C6675" t="str">
            <v>Cabo Flexivel 750V 50Mm2 Vermelho</v>
          </cell>
          <cell r="D6675" t="str">
            <v>M</v>
          </cell>
          <cell r="E6675">
            <v>0</v>
          </cell>
          <cell r="F6675">
            <v>0</v>
          </cell>
        </row>
        <row r="6676">
          <cell r="B6676">
            <v>1006834</v>
          </cell>
          <cell r="C6676" t="str">
            <v>Cabo Flexivel 750V 70Mm2 Vermelho</v>
          </cell>
          <cell r="D6676" t="str">
            <v>M</v>
          </cell>
          <cell r="E6676">
            <v>0</v>
          </cell>
          <cell r="F6676">
            <v>0</v>
          </cell>
        </row>
        <row r="6677">
          <cell r="B6677">
            <v>1006835</v>
          </cell>
          <cell r="C6677" t="str">
            <v>Material Duplicado - Utilizar 1000650</v>
          </cell>
          <cell r="D6677" t="str">
            <v>M</v>
          </cell>
          <cell r="E6677">
            <v>0</v>
          </cell>
          <cell r="F6677">
            <v>0</v>
          </cell>
        </row>
        <row r="6678">
          <cell r="B6678">
            <v>1006836</v>
          </cell>
          <cell r="C6678" t="str">
            <v>Material Duplicado - Utilizar 1009034</v>
          </cell>
          <cell r="D6678" t="str">
            <v>M</v>
          </cell>
          <cell r="E6678">
            <v>0</v>
          </cell>
          <cell r="F6678">
            <v>0</v>
          </cell>
        </row>
        <row r="6679">
          <cell r="B6679">
            <v>1006837</v>
          </cell>
          <cell r="C6679" t="str">
            <v>Cabo Flexivel Pp 750V 3X6,0Mm2</v>
          </cell>
          <cell r="D6679" t="str">
            <v>M</v>
          </cell>
          <cell r="E6679">
            <v>0</v>
          </cell>
          <cell r="F6679">
            <v>0</v>
          </cell>
        </row>
        <row r="6680">
          <cell r="B6680">
            <v>1006838</v>
          </cell>
          <cell r="C6680" t="str">
            <v>Material Duplicado - Utilizar 1000650</v>
          </cell>
          <cell r="D6680" t="str">
            <v>M</v>
          </cell>
          <cell r="E6680">
            <v>0</v>
          </cell>
          <cell r="F6680">
            <v>0</v>
          </cell>
        </row>
        <row r="6681">
          <cell r="B6681">
            <v>1006839</v>
          </cell>
          <cell r="C6681" t="str">
            <v>Caixa Para Bloco 28X25X12Cm Tom/Conect.</v>
          </cell>
          <cell r="D6681" t="str">
            <v>UN</v>
          </cell>
          <cell r="E6681">
            <v>0</v>
          </cell>
          <cell r="F6681">
            <v>0</v>
          </cell>
        </row>
        <row r="6682">
          <cell r="B6682">
            <v>1006840</v>
          </cell>
          <cell r="C6682" t="str">
            <v>Caixa 30X50X25Cm Para Dps</v>
          </cell>
          <cell r="D6682" t="str">
            <v>UN</v>
          </cell>
          <cell r="E6682">
            <v>0</v>
          </cell>
          <cell r="F6682">
            <v>0</v>
          </cell>
        </row>
        <row r="6683">
          <cell r="B6683">
            <v>1006841</v>
          </cell>
          <cell r="C6683" t="str">
            <v>Caixa 60X90X25Cm Completa-Concentradora</v>
          </cell>
          <cell r="D6683" t="str">
            <v>UN</v>
          </cell>
          <cell r="E6683">
            <v>0</v>
          </cell>
          <cell r="F6683">
            <v>0</v>
          </cell>
        </row>
        <row r="6684">
          <cell r="B6684">
            <v>1006842</v>
          </cell>
          <cell r="C6684" t="str">
            <v>Caixa Dágua Em Fibra De Vidro 250L</v>
          </cell>
          <cell r="D6684" t="str">
            <v>UN</v>
          </cell>
          <cell r="E6684">
            <v>0</v>
          </cell>
          <cell r="F6684">
            <v>0</v>
          </cell>
        </row>
        <row r="6685">
          <cell r="B6685">
            <v>1006843</v>
          </cell>
          <cell r="C6685" t="str">
            <v>Caixa De Chaves 145X130X25Cm</v>
          </cell>
          <cell r="D6685" t="str">
            <v>UN</v>
          </cell>
          <cell r="E6685">
            <v>0</v>
          </cell>
          <cell r="F6685">
            <v>0</v>
          </cell>
        </row>
        <row r="6686">
          <cell r="B6686">
            <v>1006844</v>
          </cell>
          <cell r="C6686" t="str">
            <v>Caixa De Passagem C/Disp.120X130X25Cm</v>
          </cell>
          <cell r="D6686" t="str">
            <v>UN</v>
          </cell>
          <cell r="E6686">
            <v>0</v>
          </cell>
          <cell r="F6686">
            <v>0</v>
          </cell>
        </row>
        <row r="6687">
          <cell r="B6687">
            <v>1006845</v>
          </cell>
          <cell r="C6687" t="str">
            <v>Caixa De Passagem C/Disp.140X40X33Cm</v>
          </cell>
          <cell r="D6687" t="str">
            <v>UN</v>
          </cell>
          <cell r="E6687">
            <v>0</v>
          </cell>
          <cell r="F6687">
            <v>0</v>
          </cell>
        </row>
        <row r="6688">
          <cell r="B6688">
            <v>3000691</v>
          </cell>
          <cell r="C6688" t="str">
            <v>Locacao De Trator Esteiras D6</v>
          </cell>
          <cell r="D6688" t="str">
            <v>STD</v>
          </cell>
          <cell r="E6688">
            <v>186.01</v>
          </cell>
          <cell r="F6688">
            <v>1082.9100000000001</v>
          </cell>
        </row>
        <row r="6689">
          <cell r="B6689">
            <v>1006847</v>
          </cell>
          <cell r="C6689" t="str">
            <v>Caixa De Passagem Em Alumínio 10X10X10Cm</v>
          </cell>
          <cell r="D6689" t="str">
            <v>UN</v>
          </cell>
          <cell r="E6689">
            <v>0</v>
          </cell>
          <cell r="F6689">
            <v>0</v>
          </cell>
        </row>
        <row r="6690">
          <cell r="B6690">
            <v>1006848</v>
          </cell>
          <cell r="C6690" t="str">
            <v>Caixa De Passagem Em Alumínio 15X15X10Cm</v>
          </cell>
          <cell r="D6690" t="str">
            <v>UN</v>
          </cell>
          <cell r="E6690">
            <v>0</v>
          </cell>
          <cell r="F6690">
            <v>0</v>
          </cell>
        </row>
        <row r="6691">
          <cell r="B6691">
            <v>1006849</v>
          </cell>
          <cell r="C6691" t="str">
            <v>Caixa De Passagem Em Chapa 10X10X5Cm</v>
          </cell>
          <cell r="D6691" t="str">
            <v>UN</v>
          </cell>
          <cell r="E6691">
            <v>0</v>
          </cell>
          <cell r="F6691">
            <v>0</v>
          </cell>
        </row>
        <row r="6692">
          <cell r="B6692">
            <v>1006850</v>
          </cell>
          <cell r="C6692" t="str">
            <v>Caixa De Passagem Em Chapa 10X10X8Cm</v>
          </cell>
          <cell r="D6692" t="str">
            <v>UN</v>
          </cell>
          <cell r="E6692">
            <v>0</v>
          </cell>
          <cell r="F6692">
            <v>0</v>
          </cell>
        </row>
        <row r="6693">
          <cell r="B6693">
            <v>1006851</v>
          </cell>
          <cell r="C6693" t="str">
            <v>Caixa De Passagem Em Chapa 15X15X10Cm</v>
          </cell>
          <cell r="D6693" t="str">
            <v>UN</v>
          </cell>
          <cell r="E6693">
            <v>0</v>
          </cell>
          <cell r="F6693">
            <v>0</v>
          </cell>
        </row>
        <row r="6694">
          <cell r="B6694">
            <v>1006852</v>
          </cell>
          <cell r="C6694" t="str">
            <v>Caixa De Passagem Em Chapa 20X20X10Cm</v>
          </cell>
          <cell r="D6694" t="str">
            <v>UN</v>
          </cell>
          <cell r="E6694">
            <v>0</v>
          </cell>
          <cell r="F6694">
            <v>0</v>
          </cell>
        </row>
        <row r="6695">
          <cell r="B6695">
            <v>1006853</v>
          </cell>
          <cell r="C6695" t="str">
            <v>Caixa De Passagem Em Chapa 20X20X12Cm</v>
          </cell>
          <cell r="D6695" t="str">
            <v>UN</v>
          </cell>
          <cell r="E6695">
            <v>0</v>
          </cell>
          <cell r="F6695">
            <v>0</v>
          </cell>
        </row>
        <row r="6696">
          <cell r="B6696">
            <v>1006854</v>
          </cell>
          <cell r="C6696" t="str">
            <v>Caixa De Passagem Em Chapa 30X30X12Cm</v>
          </cell>
          <cell r="D6696" t="str">
            <v>UN</v>
          </cell>
          <cell r="E6696">
            <v>0</v>
          </cell>
          <cell r="F6696">
            <v>0</v>
          </cell>
        </row>
        <row r="6697">
          <cell r="B6697">
            <v>1006855</v>
          </cell>
          <cell r="C6697" t="str">
            <v>Caixa De Passagem P/Equip.Tv 60X90X25Cm</v>
          </cell>
          <cell r="D6697" t="str">
            <v>UN</v>
          </cell>
          <cell r="E6697">
            <v>0</v>
          </cell>
          <cell r="F6697">
            <v>0</v>
          </cell>
        </row>
        <row r="6698">
          <cell r="B6698">
            <v>1006856</v>
          </cell>
          <cell r="C6698" t="str">
            <v>Caixa Estampada Pvc Rígido 3"X3"</v>
          </cell>
          <cell r="D6698" t="str">
            <v>UN</v>
          </cell>
          <cell r="E6698">
            <v>0</v>
          </cell>
          <cell r="F6698">
            <v>0</v>
          </cell>
        </row>
        <row r="6699">
          <cell r="B6699">
            <v>1006857</v>
          </cell>
          <cell r="C6699" t="str">
            <v>Caixa Estampada Pvc Rígido 4X2 - Astra</v>
          </cell>
          <cell r="D6699" t="str">
            <v>UN</v>
          </cell>
          <cell r="E6699">
            <v>0</v>
          </cell>
          <cell r="F6699">
            <v>0</v>
          </cell>
        </row>
        <row r="6700">
          <cell r="B6700">
            <v>1006858</v>
          </cell>
          <cell r="C6700" t="str">
            <v>Caixa Estampada Pvc Rígido 4X4 - Astra</v>
          </cell>
          <cell r="D6700" t="str">
            <v>UN</v>
          </cell>
          <cell r="E6700">
            <v>0</v>
          </cell>
          <cell r="F6700">
            <v>0</v>
          </cell>
        </row>
        <row r="6701">
          <cell r="B6701">
            <v>1006859</v>
          </cell>
          <cell r="C6701" t="str">
            <v>Caixa H 60X130X25Cm (Medição Adm-A/B)</v>
          </cell>
          <cell r="D6701" t="str">
            <v>UN</v>
          </cell>
          <cell r="E6701">
            <v>0</v>
          </cell>
          <cell r="F6701">
            <v>0</v>
          </cell>
        </row>
        <row r="6702">
          <cell r="B6702">
            <v>1006860</v>
          </cell>
          <cell r="C6702" t="str">
            <v>Caixa H 60X130X25Cm Completa C/Disjuntor</v>
          </cell>
          <cell r="D6702" t="str">
            <v>UN</v>
          </cell>
          <cell r="E6702">
            <v>0</v>
          </cell>
          <cell r="F6702">
            <v>0</v>
          </cell>
        </row>
        <row r="6703">
          <cell r="B6703">
            <v>1006861</v>
          </cell>
          <cell r="C6703" t="str">
            <v>Caixa H 60X130X25Cm Com.C/Med.B.Incêndio</v>
          </cell>
          <cell r="D6703" t="str">
            <v>UN</v>
          </cell>
          <cell r="E6703">
            <v>0</v>
          </cell>
          <cell r="F6703">
            <v>0</v>
          </cell>
        </row>
        <row r="6704">
          <cell r="B6704">
            <v>1006862</v>
          </cell>
          <cell r="C6704" t="str">
            <v>Caixa K 60X50X25Cm Comp.C/Bloco Aferição</v>
          </cell>
          <cell r="D6704" t="str">
            <v>UN</v>
          </cell>
          <cell r="E6704">
            <v>0</v>
          </cell>
          <cell r="F6704">
            <v>0</v>
          </cell>
        </row>
        <row r="6705">
          <cell r="B6705">
            <v>1006863</v>
          </cell>
          <cell r="C6705" t="str">
            <v>Caixa Met.P/Arg.C/Porta Água-Scanmetal</v>
          </cell>
          <cell r="D6705" t="str">
            <v>UN</v>
          </cell>
          <cell r="E6705">
            <v>0</v>
          </cell>
          <cell r="F6705">
            <v>0</v>
          </cell>
        </row>
        <row r="6706">
          <cell r="B6706">
            <v>1006864</v>
          </cell>
          <cell r="C6706" t="str">
            <v>Caixa Met.P/Armasseira C/Porta Água</v>
          </cell>
          <cell r="D6706" t="str">
            <v>UN</v>
          </cell>
          <cell r="E6706">
            <v>0</v>
          </cell>
          <cell r="F6706">
            <v>0</v>
          </cell>
        </row>
        <row r="6707">
          <cell r="B6707">
            <v>1006865</v>
          </cell>
          <cell r="C6707" t="str">
            <v>Caixa Pad.Teleb.Tp.Sobrepor 150X150X15Cm</v>
          </cell>
          <cell r="D6707" t="str">
            <v>UN</v>
          </cell>
          <cell r="E6707">
            <v>0</v>
          </cell>
          <cell r="F6707">
            <v>0</v>
          </cell>
        </row>
        <row r="6708">
          <cell r="B6708">
            <v>1006866</v>
          </cell>
          <cell r="C6708" t="str">
            <v>Caixa Pad.Teleb.Tp.Sobrepor 20X20X12Cm</v>
          </cell>
          <cell r="D6708" t="str">
            <v>UN</v>
          </cell>
          <cell r="E6708">
            <v>0</v>
          </cell>
          <cell r="F6708">
            <v>0</v>
          </cell>
        </row>
        <row r="6709">
          <cell r="B6709">
            <v>1006867</v>
          </cell>
          <cell r="C6709" t="str">
            <v>Caixa Pad.Teleb.Tp.Sobrepor 40X40X12Cm</v>
          </cell>
          <cell r="D6709" t="str">
            <v>UN</v>
          </cell>
          <cell r="E6709">
            <v>0</v>
          </cell>
          <cell r="F6709">
            <v>0</v>
          </cell>
        </row>
        <row r="6710">
          <cell r="B6710">
            <v>1006868</v>
          </cell>
          <cell r="C6710" t="str">
            <v>Caixa Pad.Teleb.Tp.Sobrepor 60X60X12Cm</v>
          </cell>
          <cell r="D6710" t="str">
            <v>UN</v>
          </cell>
          <cell r="E6710">
            <v>0</v>
          </cell>
          <cell r="F6710">
            <v>0</v>
          </cell>
        </row>
        <row r="6711">
          <cell r="B6711">
            <v>1006869</v>
          </cell>
          <cell r="C6711" t="str">
            <v>Caixa Para Concreto De 2000X2000Mm2</v>
          </cell>
          <cell r="D6711" t="str">
            <v>UN</v>
          </cell>
          <cell r="E6711">
            <v>0</v>
          </cell>
          <cell r="F6711">
            <v>0</v>
          </cell>
        </row>
        <row r="6712">
          <cell r="B6712">
            <v>1006870</v>
          </cell>
          <cell r="C6712" t="str">
            <v>Caixa Telebrás Sobrepor 40X40X12Cm</v>
          </cell>
          <cell r="D6712" t="str">
            <v>UN</v>
          </cell>
          <cell r="E6712">
            <v>0</v>
          </cell>
          <cell r="F6712">
            <v>0</v>
          </cell>
        </row>
        <row r="6713">
          <cell r="B6713">
            <v>1006871</v>
          </cell>
          <cell r="C6713" t="str">
            <v>Campainha Sincronizada 4"X2"</v>
          </cell>
          <cell r="D6713" t="str">
            <v>UN</v>
          </cell>
          <cell r="E6713">
            <v>0</v>
          </cell>
          <cell r="F6713">
            <v>0</v>
          </cell>
        </row>
        <row r="6714">
          <cell r="B6714">
            <v>1006872</v>
          </cell>
          <cell r="C6714" t="str">
            <v>Canopla Para Pex-Esteves</v>
          </cell>
          <cell r="D6714" t="str">
            <v>UN</v>
          </cell>
          <cell r="E6714">
            <v>0</v>
          </cell>
          <cell r="F6714">
            <v>0</v>
          </cell>
        </row>
        <row r="6715">
          <cell r="B6715">
            <v>1006873</v>
          </cell>
          <cell r="C6715" t="str">
            <v>Cantoneira L 1/4"X1/4"</v>
          </cell>
          <cell r="D6715" t="str">
            <v>UN</v>
          </cell>
          <cell r="E6715">
            <v>0</v>
          </cell>
          <cell r="F6715">
            <v>0</v>
          </cell>
        </row>
        <row r="6716">
          <cell r="B6716">
            <v>1006874</v>
          </cell>
          <cell r="C6716" t="str">
            <v>Cantoneira P/Azulejo Plás.2,85M Br-Astra</v>
          </cell>
          <cell r="D6716" t="str">
            <v>UN</v>
          </cell>
          <cell r="E6716">
            <v>0</v>
          </cell>
          <cell r="F6716">
            <v>0</v>
          </cell>
        </row>
        <row r="6717">
          <cell r="B6717">
            <v>1006875</v>
          </cell>
          <cell r="C6717" t="str">
            <v>Cantoneira P/Azulejo Alum.A3-Cantometal</v>
          </cell>
          <cell r="D6717" t="str">
            <v>UN</v>
          </cell>
          <cell r="E6717">
            <v>0</v>
          </cell>
          <cell r="F6717">
            <v>0</v>
          </cell>
        </row>
        <row r="6718">
          <cell r="B6718">
            <v>1006876</v>
          </cell>
          <cell r="C6718" t="str">
            <v>Cantoneira Plástica 15X15Mm P/Pilar</v>
          </cell>
          <cell r="D6718" t="str">
            <v>UN</v>
          </cell>
          <cell r="E6718">
            <v>0</v>
          </cell>
          <cell r="F6718">
            <v>0</v>
          </cell>
        </row>
        <row r="6719">
          <cell r="B6719">
            <v>1006877</v>
          </cell>
          <cell r="C6719" t="str">
            <v>Cantoneira Plást.P/Forma Conc.Cn1-Jeruel</v>
          </cell>
          <cell r="D6719" t="str">
            <v>UN</v>
          </cell>
          <cell r="E6719">
            <v>0</v>
          </cell>
          <cell r="F6719">
            <v>0</v>
          </cell>
        </row>
        <row r="6720">
          <cell r="B6720">
            <v>1006878</v>
          </cell>
          <cell r="C6720" t="str">
            <v>Cantoneira Plást.P/Forma Conc.Cn2-Jeruel</v>
          </cell>
          <cell r="D6720" t="str">
            <v>UN</v>
          </cell>
          <cell r="E6720">
            <v>0</v>
          </cell>
          <cell r="F6720">
            <v>0</v>
          </cell>
        </row>
        <row r="6721">
          <cell r="B6721">
            <v>1006879</v>
          </cell>
          <cell r="C6721" t="str">
            <v>Cantoneira C/04 Furos Chapa 14</v>
          </cell>
          <cell r="D6721" t="str">
            <v>UN</v>
          </cell>
          <cell r="E6721">
            <v>0</v>
          </cell>
          <cell r="F6721">
            <v>0</v>
          </cell>
        </row>
        <row r="6722">
          <cell r="B6722">
            <v>1006880</v>
          </cell>
          <cell r="C6722" t="str">
            <v>Cantonira Reforçada C/04 Furos Chapa 14"</v>
          </cell>
          <cell r="D6722" t="str">
            <v>UN</v>
          </cell>
          <cell r="E6722">
            <v>0</v>
          </cell>
          <cell r="F6722">
            <v>0</v>
          </cell>
        </row>
        <row r="6723">
          <cell r="B6723">
            <v>1006881</v>
          </cell>
          <cell r="C6723" t="str">
            <v>Mat. Bloq-Cap.Pvc Esgoto Ø 100Mm</v>
          </cell>
          <cell r="D6723" t="str">
            <v>UN</v>
          </cell>
          <cell r="E6723">
            <v>0</v>
          </cell>
          <cell r="F6723">
            <v>0</v>
          </cell>
        </row>
        <row r="6724">
          <cell r="B6724">
            <v>1006882</v>
          </cell>
          <cell r="C6724" t="str">
            <v>Cap.Pvc Jei Vinilfort Dn 150</v>
          </cell>
          <cell r="D6724" t="str">
            <v>UN</v>
          </cell>
          <cell r="E6724">
            <v>0</v>
          </cell>
          <cell r="F6724">
            <v>0</v>
          </cell>
        </row>
        <row r="6725">
          <cell r="B6725">
            <v>1006883</v>
          </cell>
          <cell r="C6725" t="str">
            <v>Cap.Pvc Junta Elástica Pba Dn 100</v>
          </cell>
          <cell r="D6725" t="str">
            <v>UN</v>
          </cell>
          <cell r="E6725">
            <v>0</v>
          </cell>
          <cell r="F6725">
            <v>0</v>
          </cell>
        </row>
        <row r="6726">
          <cell r="B6726">
            <v>1006884</v>
          </cell>
          <cell r="C6726" t="str">
            <v>Cap.Pvc Junta Elástica Pba Dn 50</v>
          </cell>
          <cell r="D6726" t="str">
            <v>UN</v>
          </cell>
          <cell r="E6726">
            <v>0</v>
          </cell>
          <cell r="F6726">
            <v>0</v>
          </cell>
        </row>
        <row r="6727">
          <cell r="B6727">
            <v>1006885</v>
          </cell>
          <cell r="C6727" t="str">
            <v>Cap.Pvc Junta Elástica Pba Dn 75</v>
          </cell>
          <cell r="D6727" t="str">
            <v>UN</v>
          </cell>
          <cell r="E6727">
            <v>0</v>
          </cell>
          <cell r="F6727">
            <v>0</v>
          </cell>
        </row>
        <row r="6728">
          <cell r="B6728">
            <v>1006886</v>
          </cell>
          <cell r="C6728" t="str">
            <v>Cap Pvc Serie R Dn100</v>
          </cell>
          <cell r="D6728" t="str">
            <v>UN</v>
          </cell>
          <cell r="E6728">
            <v>0</v>
          </cell>
          <cell r="F6728">
            <v>0</v>
          </cell>
        </row>
        <row r="6729">
          <cell r="B6729">
            <v>1006887</v>
          </cell>
          <cell r="C6729" t="str">
            <v>Cap Pvc Serie R Dn150</v>
          </cell>
          <cell r="D6729" t="str">
            <v>UN</v>
          </cell>
          <cell r="E6729">
            <v>0</v>
          </cell>
          <cell r="F6729">
            <v>0</v>
          </cell>
        </row>
        <row r="6730">
          <cell r="B6730">
            <v>1006888</v>
          </cell>
          <cell r="C6730" t="str">
            <v>Cap Pvc Serie R Dn75</v>
          </cell>
          <cell r="D6730" t="str">
            <v>UN</v>
          </cell>
          <cell r="E6730">
            <v>0</v>
          </cell>
          <cell r="F6730">
            <v>0</v>
          </cell>
        </row>
        <row r="6731">
          <cell r="B6731">
            <v>1006889</v>
          </cell>
          <cell r="C6731" t="str">
            <v>Cap Jei Pvc Infra Dn200</v>
          </cell>
          <cell r="D6731" t="str">
            <v>UN</v>
          </cell>
          <cell r="E6731">
            <v>0</v>
          </cell>
          <cell r="F6731">
            <v>0</v>
          </cell>
        </row>
        <row r="6732">
          <cell r="B6732">
            <v>1006890</v>
          </cell>
          <cell r="C6732" t="str">
            <v>Capacitor Mf 30.00Ux250V</v>
          </cell>
          <cell r="D6732" t="str">
            <v>UN</v>
          </cell>
          <cell r="E6732">
            <v>0</v>
          </cell>
          <cell r="F6732">
            <v>0</v>
          </cell>
        </row>
        <row r="6733">
          <cell r="B6733">
            <v>1006891</v>
          </cell>
          <cell r="C6733" t="str">
            <v>Carrinho De Mão Tipo Giricar 180Lts</v>
          </cell>
          <cell r="D6733" t="str">
            <v>UN</v>
          </cell>
          <cell r="E6733">
            <v>0</v>
          </cell>
          <cell r="F6733">
            <v>0</v>
          </cell>
        </row>
        <row r="6734">
          <cell r="B6734">
            <v>1006892</v>
          </cell>
          <cell r="C6734" t="str">
            <v>Cartucho Para Solda Exotérmica</v>
          </cell>
          <cell r="D6734" t="str">
            <v>UN</v>
          </cell>
          <cell r="E6734">
            <v>0</v>
          </cell>
          <cell r="F6734">
            <v>0</v>
          </cell>
        </row>
        <row r="6735">
          <cell r="B6735">
            <v>1006893</v>
          </cell>
          <cell r="C6735" t="str">
            <v>Cavalete Completo Sem Hidrometro Ø 3"</v>
          </cell>
          <cell r="D6735" t="str">
            <v>UN</v>
          </cell>
          <cell r="E6735">
            <v>0</v>
          </cell>
          <cell r="F6735">
            <v>0</v>
          </cell>
        </row>
        <row r="6736">
          <cell r="B6736">
            <v>1006894</v>
          </cell>
          <cell r="C6736" t="str">
            <v>Cerâm.Quarter Branca Mat.10X10Cm-Cecrisa</v>
          </cell>
          <cell r="D6736" t="str">
            <v>M2</v>
          </cell>
          <cell r="E6736">
            <v>0</v>
          </cell>
          <cell r="F6736">
            <v>0</v>
          </cell>
        </row>
        <row r="6737">
          <cell r="B6737">
            <v>1006895</v>
          </cell>
          <cell r="C6737" t="str">
            <v>Cerâm.Quarter Vd Sed.Mat.10X10Cm-Cecrisa</v>
          </cell>
          <cell r="D6737" t="str">
            <v>M2</v>
          </cell>
          <cell r="E6737">
            <v>0</v>
          </cell>
          <cell r="F6737">
            <v>0</v>
          </cell>
        </row>
        <row r="6738">
          <cell r="B6738">
            <v>1006896</v>
          </cell>
          <cell r="C6738" t="str">
            <v>Cerâmica-Pasco 5X23Cm</v>
          </cell>
          <cell r="D6738" t="str">
            <v>M2</v>
          </cell>
          <cell r="E6738">
            <v>0</v>
          </cell>
          <cell r="F6738">
            <v>0</v>
          </cell>
        </row>
        <row r="6739">
          <cell r="B6739">
            <v>1006897</v>
          </cell>
          <cell r="C6739" t="str">
            <v>Cerâmica-Zapala 5X23Cm</v>
          </cell>
          <cell r="D6739" t="str">
            <v>M2</v>
          </cell>
          <cell r="E6739">
            <v>0</v>
          </cell>
          <cell r="F6739">
            <v>0</v>
          </cell>
        </row>
        <row r="6740">
          <cell r="B6740">
            <v>1006898</v>
          </cell>
          <cell r="C6740" t="str">
            <v>Cerâmica Alasca Snow Branco 43,8X43,8Cm</v>
          </cell>
          <cell r="D6740" t="str">
            <v>M2</v>
          </cell>
          <cell r="E6740">
            <v>0</v>
          </cell>
          <cell r="F6740">
            <v>0</v>
          </cell>
        </row>
        <row r="6741">
          <cell r="B6741">
            <v>1006899</v>
          </cell>
          <cell r="C6741" t="str">
            <v>Cerâmica Andes-Campana 5X10Cm</v>
          </cell>
          <cell r="D6741" t="str">
            <v>M2</v>
          </cell>
          <cell r="E6741">
            <v>0</v>
          </cell>
          <cell r="F6741">
            <v>0</v>
          </cell>
        </row>
        <row r="6742">
          <cell r="B6742">
            <v>1006900</v>
          </cell>
          <cell r="C6742" t="str">
            <v>Cerâmica Andes-Conchi 5X10Cm</v>
          </cell>
          <cell r="D6742" t="str">
            <v>M2</v>
          </cell>
          <cell r="E6742">
            <v>0</v>
          </cell>
          <cell r="F6742">
            <v>0</v>
          </cell>
        </row>
        <row r="6743">
          <cell r="B6743">
            <v>1006901</v>
          </cell>
          <cell r="C6743" t="str">
            <v>Cerâmica Andes-Tuzipa 5X10Cm</v>
          </cell>
          <cell r="D6743" t="str">
            <v>M2</v>
          </cell>
          <cell r="E6743">
            <v>0</v>
          </cell>
          <cell r="F6743">
            <v>0</v>
          </cell>
        </row>
        <row r="6744">
          <cell r="B6744">
            <v>1006902</v>
          </cell>
          <cell r="C6744" t="str">
            <v>Cerâmica Arenas 5X23Cm</v>
          </cell>
          <cell r="D6744" t="str">
            <v>M2</v>
          </cell>
          <cell r="E6744">
            <v>0</v>
          </cell>
          <cell r="F6744">
            <v>0</v>
          </cell>
        </row>
        <row r="6745">
          <cell r="B6745">
            <v>1006903</v>
          </cell>
          <cell r="C6745" t="str">
            <v>Cerâmica Atlas Sér.Onix,Om 10572 5X15Cm</v>
          </cell>
          <cell r="D6745" t="str">
            <v>M2</v>
          </cell>
          <cell r="E6745">
            <v>0</v>
          </cell>
          <cell r="F6745">
            <v>0</v>
          </cell>
        </row>
        <row r="6746">
          <cell r="B6746">
            <v>1006904</v>
          </cell>
          <cell r="C6746" t="str">
            <v>Cerâmica Atlas Sér.Onix,Om 5025 10X10Cm</v>
          </cell>
          <cell r="D6746" t="str">
            <v>M2</v>
          </cell>
          <cell r="E6746">
            <v>0</v>
          </cell>
          <cell r="F6746">
            <v>0</v>
          </cell>
        </row>
        <row r="6747">
          <cell r="B6747">
            <v>1006905</v>
          </cell>
          <cell r="C6747" t="str">
            <v>Cerâmica Bolzano Wh 30X30Cm-Cecrisa</v>
          </cell>
          <cell r="D6747" t="str">
            <v>M2</v>
          </cell>
          <cell r="E6747">
            <v>0</v>
          </cell>
          <cell r="F6747">
            <v>0</v>
          </cell>
        </row>
        <row r="6748">
          <cell r="B6748">
            <v>1006906</v>
          </cell>
          <cell r="C6748" t="str">
            <v>Cerâmica Portinari 20X20Cm Qu.Cz-Cecrisa</v>
          </cell>
          <cell r="D6748" t="str">
            <v>M2</v>
          </cell>
          <cell r="E6748">
            <v>0</v>
          </cell>
          <cell r="F6748">
            <v>0</v>
          </cell>
        </row>
        <row r="6749">
          <cell r="B6749">
            <v>1006907</v>
          </cell>
          <cell r="C6749" t="str">
            <v>Cerâmica 15X15Cm White Bas.Matte-Cecrisa</v>
          </cell>
          <cell r="D6749" t="str">
            <v>M2</v>
          </cell>
          <cell r="E6749">
            <v>0</v>
          </cell>
          <cell r="F6749">
            <v>0</v>
          </cell>
        </row>
        <row r="6750">
          <cell r="B6750">
            <v>1006908</v>
          </cell>
          <cell r="C6750" t="str">
            <v>Cerâmica Dizzy 33X66Cm-Portinari</v>
          </cell>
          <cell r="D6750" t="str">
            <v>M2</v>
          </cell>
          <cell r="E6750">
            <v>0</v>
          </cell>
          <cell r="F6750">
            <v>0</v>
          </cell>
        </row>
        <row r="6751">
          <cell r="B6751">
            <v>1006909</v>
          </cell>
          <cell r="C6751" t="str">
            <v>Cerâmica Ps Nórdico S.Ac.40X40Cm-Incepa</v>
          </cell>
          <cell r="D6751" t="str">
            <v>M2</v>
          </cell>
          <cell r="E6751">
            <v>0</v>
          </cell>
          <cell r="F6751">
            <v>0</v>
          </cell>
        </row>
        <row r="6752">
          <cell r="B6752">
            <v>1006910</v>
          </cell>
          <cell r="C6752" t="str">
            <v>Cerâmica Adelaida Blanco 33X33Cm-Incepa</v>
          </cell>
          <cell r="D6752" t="str">
            <v>M2</v>
          </cell>
          <cell r="E6752">
            <v>0</v>
          </cell>
          <cell r="F6752">
            <v>0</v>
          </cell>
        </row>
        <row r="6753">
          <cell r="B6753">
            <v>1006911</v>
          </cell>
          <cell r="C6753" t="str">
            <v>Cerâmica Calypso B.Polido 32X59Cm-Incepa</v>
          </cell>
          <cell r="D6753" t="str">
            <v>M2</v>
          </cell>
          <cell r="E6753">
            <v>0</v>
          </cell>
          <cell r="F6753">
            <v>0</v>
          </cell>
        </row>
        <row r="6754">
          <cell r="B6754">
            <v>1006912</v>
          </cell>
          <cell r="C6754" t="str">
            <v>Cerâmica Marmo Toscano Br.44X44Cm-Incepa</v>
          </cell>
          <cell r="D6754" t="str">
            <v>M2</v>
          </cell>
          <cell r="E6754">
            <v>0</v>
          </cell>
          <cell r="F6754">
            <v>0</v>
          </cell>
        </row>
        <row r="6755">
          <cell r="B6755">
            <v>1006913</v>
          </cell>
          <cell r="C6755" t="str">
            <v>Cerâmica Nórdico Snow Ac.25X33Cm-Incepa</v>
          </cell>
          <cell r="D6755" t="str">
            <v>M2</v>
          </cell>
          <cell r="E6755">
            <v>0</v>
          </cell>
          <cell r="F6755">
            <v>0</v>
          </cell>
        </row>
        <row r="6756">
          <cell r="B6756">
            <v>1006914</v>
          </cell>
          <cell r="C6756" t="str">
            <v>Cerâmica Nórdico Snow Ac.33X45Cm-Incepa</v>
          </cell>
          <cell r="D6756" t="str">
            <v>M2</v>
          </cell>
          <cell r="E6756">
            <v>0</v>
          </cell>
          <cell r="F6756">
            <v>0</v>
          </cell>
        </row>
        <row r="6757">
          <cell r="B6757">
            <v>1006915</v>
          </cell>
          <cell r="C6757" t="str">
            <v>Cerâmica Nórdico Snow Ac.33X60Cm-Incepa</v>
          </cell>
          <cell r="D6757" t="str">
            <v>M2</v>
          </cell>
          <cell r="E6757">
            <v>0</v>
          </cell>
          <cell r="F6757">
            <v>0</v>
          </cell>
        </row>
        <row r="6758">
          <cell r="B6758">
            <v>1006916</v>
          </cell>
          <cell r="C6758" t="str">
            <v>Cerâmica Nórdico Snow Ac.44X44Cm-Incepa</v>
          </cell>
          <cell r="D6758" t="str">
            <v>M2</v>
          </cell>
          <cell r="E6758">
            <v>0</v>
          </cell>
          <cell r="F6758">
            <v>0</v>
          </cell>
        </row>
        <row r="6759">
          <cell r="B6759">
            <v>1006917</v>
          </cell>
          <cell r="C6759" t="str">
            <v>Cerâmica Nórdico Snow Ac.28X40Cm-Incepa</v>
          </cell>
          <cell r="D6759" t="str">
            <v>M2</v>
          </cell>
          <cell r="E6759">
            <v>0</v>
          </cell>
          <cell r="F6759">
            <v>0</v>
          </cell>
        </row>
        <row r="6760">
          <cell r="B6760">
            <v>1006918</v>
          </cell>
          <cell r="C6760" t="str">
            <v>Cerâmica Nórdico Snow Ac.33X33Cm-Incepa</v>
          </cell>
          <cell r="D6760" t="str">
            <v>M2</v>
          </cell>
          <cell r="E6760">
            <v>0</v>
          </cell>
          <cell r="F6760">
            <v>0</v>
          </cell>
        </row>
        <row r="6761">
          <cell r="B6761">
            <v>1006919</v>
          </cell>
          <cell r="C6761" t="str">
            <v>Cerâmica Nórdico S.Polido 33X45Cm-Incepa</v>
          </cell>
          <cell r="D6761" t="str">
            <v>M2</v>
          </cell>
          <cell r="E6761">
            <v>0</v>
          </cell>
          <cell r="F6761">
            <v>0</v>
          </cell>
        </row>
        <row r="6762">
          <cell r="B6762">
            <v>1006920</v>
          </cell>
          <cell r="C6762" t="str">
            <v>Cerâmica Os Nórdico Sn.Ac.40X40Cm-Incepa</v>
          </cell>
          <cell r="D6762" t="str">
            <v>M2</v>
          </cell>
          <cell r="E6762">
            <v>0</v>
          </cell>
          <cell r="F6762">
            <v>0</v>
          </cell>
        </row>
        <row r="6763">
          <cell r="B6763">
            <v>1006921</v>
          </cell>
          <cell r="C6763" t="str">
            <v>Cerâmica Pn Pietra Branco 44X44Cm-Incepa</v>
          </cell>
          <cell r="D6763" t="str">
            <v>M2</v>
          </cell>
          <cell r="E6763">
            <v>0</v>
          </cell>
          <cell r="F6763">
            <v>0</v>
          </cell>
        </row>
        <row r="6764">
          <cell r="B6764">
            <v>1006922</v>
          </cell>
          <cell r="C6764" t="str">
            <v>Cerâmica Pn Pietr.Branco 44X9,6Cm-Incepa</v>
          </cell>
          <cell r="D6764" t="str">
            <v>M2</v>
          </cell>
          <cell r="E6764">
            <v>0</v>
          </cell>
          <cell r="F6764">
            <v>0</v>
          </cell>
        </row>
        <row r="6765">
          <cell r="B6765">
            <v>1006923</v>
          </cell>
          <cell r="C6765" t="str">
            <v>Cerâmica Ps Nórdico S.Ac.33X33Cm-Incepa</v>
          </cell>
          <cell r="D6765" t="str">
            <v>M2</v>
          </cell>
          <cell r="E6765">
            <v>0</v>
          </cell>
          <cell r="F6765">
            <v>0</v>
          </cell>
        </row>
        <row r="6766">
          <cell r="B6766">
            <v>1006924</v>
          </cell>
          <cell r="C6766" t="str">
            <v>Cerâmica White Ice Matte 15X15Cm-Incepa</v>
          </cell>
          <cell r="D6766" t="str">
            <v>M2</v>
          </cell>
          <cell r="E6766">
            <v>0</v>
          </cell>
          <cell r="F6766">
            <v>0</v>
          </cell>
        </row>
        <row r="6767">
          <cell r="B6767">
            <v>1006925</v>
          </cell>
          <cell r="C6767" t="str">
            <v>Cerâmica Marfim 10X10Cm-Deca</v>
          </cell>
          <cell r="D6767" t="str">
            <v>M2</v>
          </cell>
          <cell r="E6767">
            <v>0</v>
          </cell>
          <cell r="F6767">
            <v>0</v>
          </cell>
        </row>
        <row r="6768">
          <cell r="B6768">
            <v>1006926</v>
          </cell>
          <cell r="C6768" t="str">
            <v>Cerâmica Norway Wenge 32X59Cm-Deca</v>
          </cell>
          <cell r="D6768" t="str">
            <v>M2</v>
          </cell>
          <cell r="E6768">
            <v>0</v>
          </cell>
          <cell r="F6768">
            <v>0</v>
          </cell>
        </row>
        <row r="6769">
          <cell r="B6769">
            <v>1006927</v>
          </cell>
          <cell r="C6769" t="str">
            <v>Cerâmica Orion Nieve 40X40Cm-Deca</v>
          </cell>
          <cell r="D6769" t="str">
            <v>M2</v>
          </cell>
          <cell r="E6769">
            <v>0</v>
          </cell>
          <cell r="F6769">
            <v>0</v>
          </cell>
        </row>
        <row r="6770">
          <cell r="B6770">
            <v>1006928</v>
          </cell>
          <cell r="C6770" t="str">
            <v>Cerâmica L.Extra Fte Mate Br 45X45Pamesa</v>
          </cell>
          <cell r="D6770" t="str">
            <v>M2</v>
          </cell>
          <cell r="E6770">
            <v>0</v>
          </cell>
          <cell r="F6770">
            <v>0</v>
          </cell>
        </row>
        <row r="6771">
          <cell r="B6771">
            <v>1006929</v>
          </cell>
          <cell r="C6771" t="str">
            <v>Cerâmica Pamesa Yokon Bege 45X45Cm-Deca</v>
          </cell>
          <cell r="D6771" t="str">
            <v>M2</v>
          </cell>
          <cell r="E6771">
            <v>0</v>
          </cell>
          <cell r="F6771">
            <v>0</v>
          </cell>
        </row>
        <row r="6772">
          <cell r="B6772">
            <v>1006930</v>
          </cell>
          <cell r="C6772" t="str">
            <v>Cerâmica Quarter Branc.20X20Cm-Portinari</v>
          </cell>
          <cell r="D6772" t="str">
            <v>M2</v>
          </cell>
          <cell r="E6772">
            <v>0</v>
          </cell>
          <cell r="F6772">
            <v>0</v>
          </cell>
        </row>
        <row r="6773">
          <cell r="B6773">
            <v>1006931</v>
          </cell>
          <cell r="C6773" t="str">
            <v>Cerâmica Ston.G.5X15Cm Natura-Portobello</v>
          </cell>
          <cell r="D6773" t="str">
            <v>M2</v>
          </cell>
          <cell r="E6773">
            <v>0</v>
          </cell>
          <cell r="F6773">
            <v>0</v>
          </cell>
        </row>
        <row r="6774">
          <cell r="B6774">
            <v>1006932</v>
          </cell>
          <cell r="C6774" t="str">
            <v>Cerâmica Cetim Bianco 30X30Cm-Portobello</v>
          </cell>
          <cell r="D6774" t="str">
            <v>M2</v>
          </cell>
          <cell r="E6774">
            <v>0</v>
          </cell>
          <cell r="F6774">
            <v>0</v>
          </cell>
        </row>
        <row r="6775">
          <cell r="B6775">
            <v>1006933</v>
          </cell>
          <cell r="C6775" t="str">
            <v>Cerâmica Cetim Bianco 30X40Cm-Portobello</v>
          </cell>
          <cell r="D6775" t="str">
            <v>M2</v>
          </cell>
          <cell r="E6775">
            <v>0</v>
          </cell>
          <cell r="F6775">
            <v>0</v>
          </cell>
        </row>
        <row r="6776">
          <cell r="B6776">
            <v>1006934</v>
          </cell>
          <cell r="C6776" t="str">
            <v>Cerâmica Cetim B.Ret.30X60Cm-Portobello</v>
          </cell>
          <cell r="D6776" t="str">
            <v>M2</v>
          </cell>
          <cell r="E6776">
            <v>0</v>
          </cell>
          <cell r="F6776">
            <v>0</v>
          </cell>
        </row>
        <row r="6777">
          <cell r="B6777">
            <v>1006935</v>
          </cell>
          <cell r="C6777" t="str">
            <v>Cerâmica Cetim Crema 30X30Cm-Portobello</v>
          </cell>
          <cell r="D6777" t="str">
            <v>M2</v>
          </cell>
          <cell r="E6777">
            <v>0</v>
          </cell>
          <cell r="F6777">
            <v>0</v>
          </cell>
        </row>
        <row r="6778">
          <cell r="B6778">
            <v>1006936</v>
          </cell>
          <cell r="C6778" t="str">
            <v>Cerâmica Cetim Crema 30X40Cm-Portobello</v>
          </cell>
          <cell r="D6778" t="str">
            <v>M2</v>
          </cell>
          <cell r="E6778">
            <v>0</v>
          </cell>
          <cell r="F6778">
            <v>0</v>
          </cell>
        </row>
        <row r="6779">
          <cell r="B6779">
            <v>1006937</v>
          </cell>
          <cell r="C6779" t="str">
            <v>Cerâmica Class.White 45X45Cm-Portobello</v>
          </cell>
          <cell r="D6779" t="str">
            <v>M2</v>
          </cell>
          <cell r="E6779">
            <v>0</v>
          </cell>
          <cell r="F6779">
            <v>0</v>
          </cell>
        </row>
        <row r="6780">
          <cell r="B6780">
            <v>1006938</v>
          </cell>
          <cell r="C6780" t="str">
            <v>Cerâmica Glac.White 30X60Cm-Portobello</v>
          </cell>
          <cell r="D6780" t="str">
            <v>M2</v>
          </cell>
          <cell r="E6780">
            <v>0</v>
          </cell>
          <cell r="F6780">
            <v>0</v>
          </cell>
        </row>
        <row r="6781">
          <cell r="B6781">
            <v>1006939</v>
          </cell>
          <cell r="C6781" t="str">
            <v>Cerâmica Trevert.Bone 45X45Cm-Portobello</v>
          </cell>
          <cell r="D6781" t="str">
            <v>M2</v>
          </cell>
          <cell r="E6781">
            <v>0</v>
          </cell>
          <cell r="F6781">
            <v>0</v>
          </cell>
        </row>
        <row r="6782">
          <cell r="B6782">
            <v>1006940</v>
          </cell>
          <cell r="C6782" t="str">
            <v>Cerâmica St.White 5X15Cm Nat.-Portobello</v>
          </cell>
          <cell r="D6782" t="str">
            <v>M2</v>
          </cell>
          <cell r="E6782">
            <v>0</v>
          </cell>
          <cell r="F6782">
            <v>0</v>
          </cell>
        </row>
        <row r="6783">
          <cell r="B6783">
            <v>1006941</v>
          </cell>
          <cell r="C6783" t="str">
            <v>Cerâmica Roca Adelaida 33X33Cm</v>
          </cell>
          <cell r="D6783" t="str">
            <v>M2</v>
          </cell>
          <cell r="E6783">
            <v>0</v>
          </cell>
          <cell r="F6783">
            <v>0</v>
          </cell>
        </row>
        <row r="6784">
          <cell r="B6784">
            <v>1006942</v>
          </cell>
          <cell r="C6784" t="str">
            <v>Cerâmica Roca Orion Blanco 40X40Cm</v>
          </cell>
          <cell r="D6784" t="str">
            <v>M2</v>
          </cell>
          <cell r="E6784">
            <v>0</v>
          </cell>
          <cell r="F6784">
            <v>0</v>
          </cell>
        </row>
        <row r="6785">
          <cell r="B6785">
            <v>1006943</v>
          </cell>
          <cell r="C6785" t="str">
            <v>Cerâmica Roca Pn Orion An 40X40Cm</v>
          </cell>
          <cell r="D6785" t="str">
            <v>M2</v>
          </cell>
          <cell r="E6785">
            <v>0</v>
          </cell>
          <cell r="F6785">
            <v>0</v>
          </cell>
        </row>
        <row r="6786">
          <cell r="B6786">
            <v>1006944</v>
          </cell>
          <cell r="C6786" t="str">
            <v>Cerâmica Roca Pn Orion Chocolate 40X40Cm</v>
          </cell>
          <cell r="D6786" t="str">
            <v>M2</v>
          </cell>
          <cell r="E6786">
            <v>0</v>
          </cell>
          <cell r="F6786">
            <v>0</v>
          </cell>
        </row>
        <row r="6787">
          <cell r="B6787">
            <v>1006945</v>
          </cell>
          <cell r="C6787" t="str">
            <v>Cerâmica Rv Cantina Snow 33X33Cm</v>
          </cell>
          <cell r="D6787" t="str">
            <v>M2</v>
          </cell>
          <cell r="E6787">
            <v>0</v>
          </cell>
          <cell r="F6787">
            <v>0</v>
          </cell>
        </row>
        <row r="6788">
          <cell r="B6788">
            <v>1006946</v>
          </cell>
          <cell r="C6788" t="str">
            <v>Cerâmica Rv Cantina Snow 33X60Cm</v>
          </cell>
          <cell r="D6788" t="str">
            <v>M2</v>
          </cell>
          <cell r="E6788">
            <v>0</v>
          </cell>
          <cell r="F6788">
            <v>0</v>
          </cell>
        </row>
        <row r="6789">
          <cell r="B6789">
            <v>1006947</v>
          </cell>
          <cell r="C6789" t="str">
            <v>Cerâmica Satinado Branco 43,8X43,8Cm</v>
          </cell>
          <cell r="D6789" t="str">
            <v>M2</v>
          </cell>
          <cell r="E6789">
            <v>0</v>
          </cell>
          <cell r="F6789">
            <v>0</v>
          </cell>
        </row>
        <row r="6790">
          <cell r="B6790">
            <v>1006948</v>
          </cell>
          <cell r="C6790" t="str">
            <v>Cerâmica Stratus Apolo Beje 80X80Cm</v>
          </cell>
          <cell r="D6790" t="str">
            <v>M2</v>
          </cell>
          <cell r="E6790">
            <v>0</v>
          </cell>
          <cell r="F6790">
            <v>0</v>
          </cell>
        </row>
        <row r="6791">
          <cell r="B6791">
            <v>1006949</v>
          </cell>
          <cell r="C6791" t="str">
            <v>Cerâmica Taitao 5X23Cm</v>
          </cell>
          <cell r="D6791" t="str">
            <v>M2</v>
          </cell>
          <cell r="E6791">
            <v>0</v>
          </cell>
          <cell r="F6791">
            <v>0</v>
          </cell>
        </row>
        <row r="6792">
          <cell r="B6792">
            <v>1006950</v>
          </cell>
          <cell r="C6792" t="str">
            <v>Cerâmica Titan Cinza Lapado 60X60Cm</v>
          </cell>
          <cell r="D6792" t="str">
            <v>M2</v>
          </cell>
          <cell r="E6792">
            <v>0</v>
          </cell>
          <cell r="F6792">
            <v>0</v>
          </cell>
        </row>
        <row r="6793">
          <cell r="B6793">
            <v>1006951</v>
          </cell>
          <cell r="C6793" t="str">
            <v>Cerâmica Travertino Sat.40X40Cm-Cecrisa</v>
          </cell>
          <cell r="D6793" t="str">
            <v>M2</v>
          </cell>
          <cell r="E6793">
            <v>0</v>
          </cell>
          <cell r="F6793">
            <v>0</v>
          </cell>
        </row>
        <row r="6794">
          <cell r="B6794">
            <v>1006952</v>
          </cell>
          <cell r="C6794" t="str">
            <v>Cerâmica Travertino Sat.7X40Cm-Cecrisa</v>
          </cell>
          <cell r="D6794" t="str">
            <v>M2</v>
          </cell>
          <cell r="E6794">
            <v>0</v>
          </cell>
          <cell r="F6794">
            <v>0</v>
          </cell>
        </row>
        <row r="6795">
          <cell r="B6795">
            <v>1006953</v>
          </cell>
          <cell r="C6795" t="str">
            <v>Cerâmica Travertino Sat.R.7X40Cm-Cecrisa</v>
          </cell>
          <cell r="D6795" t="str">
            <v>M2</v>
          </cell>
          <cell r="E6795">
            <v>0</v>
          </cell>
          <cell r="F6795">
            <v>0</v>
          </cell>
        </row>
        <row r="6796">
          <cell r="B6796">
            <v>1006954</v>
          </cell>
          <cell r="C6796" t="str">
            <v>Cerâmica Travert.Sat.Wh 40X40Cm-Cecrisa</v>
          </cell>
          <cell r="D6796" t="str">
            <v>M2</v>
          </cell>
          <cell r="E6796">
            <v>0</v>
          </cell>
          <cell r="F6796">
            <v>0</v>
          </cell>
        </row>
        <row r="6797">
          <cell r="B6797">
            <v>1006955</v>
          </cell>
          <cell r="C6797" t="str">
            <v>Cerâmica Trav.S.Wh Piso 40X40Cm-Cecrisa</v>
          </cell>
          <cell r="D6797" t="str">
            <v>M2</v>
          </cell>
          <cell r="E6797">
            <v>0</v>
          </cell>
          <cell r="F6797">
            <v>0</v>
          </cell>
        </row>
        <row r="6798">
          <cell r="B6798">
            <v>1006956</v>
          </cell>
          <cell r="C6798" t="str">
            <v>Cerâmica Verona Sand 33X33Cm</v>
          </cell>
          <cell r="D6798" t="str">
            <v>M2</v>
          </cell>
          <cell r="E6798">
            <v>0</v>
          </cell>
          <cell r="F6798">
            <v>0</v>
          </cell>
        </row>
        <row r="6799">
          <cell r="B6799">
            <v>1006957</v>
          </cell>
          <cell r="C6799" t="str">
            <v>Cerâmica White Bas.Matte 20X30Cm-Cecrisa</v>
          </cell>
          <cell r="D6799" t="str">
            <v>M2</v>
          </cell>
          <cell r="E6799">
            <v>0</v>
          </cell>
          <cell r="F6799">
            <v>0</v>
          </cell>
        </row>
        <row r="6800">
          <cell r="B6800">
            <v>1006958</v>
          </cell>
          <cell r="C6800" t="str">
            <v>Cerâmica White Bas.Matte 30X30Cm-Cecrisa</v>
          </cell>
          <cell r="D6800" t="str">
            <v>M2</v>
          </cell>
          <cell r="E6800">
            <v>0</v>
          </cell>
          <cell r="F6800">
            <v>0</v>
          </cell>
        </row>
        <row r="6801">
          <cell r="B6801">
            <v>1006959</v>
          </cell>
          <cell r="C6801" t="str">
            <v>Cerâmica White Pl.Lux 33X66Cm-Portinari</v>
          </cell>
          <cell r="D6801" t="str">
            <v>M2</v>
          </cell>
          <cell r="E6801">
            <v>0</v>
          </cell>
          <cell r="F6801">
            <v>0</v>
          </cell>
        </row>
        <row r="6802">
          <cell r="B6802">
            <v>1006960</v>
          </cell>
          <cell r="C6802" t="str">
            <v>Cerâmica Triton Snow 40X40Cm</v>
          </cell>
          <cell r="D6802" t="str">
            <v>M2</v>
          </cell>
          <cell r="E6802">
            <v>0</v>
          </cell>
          <cell r="F6802">
            <v>0</v>
          </cell>
        </row>
        <row r="6803">
          <cell r="B6803">
            <v>1006961</v>
          </cell>
          <cell r="C6803" t="str">
            <v>Chapa De Aço 100X100X5Mm</v>
          </cell>
          <cell r="D6803" t="str">
            <v>UN</v>
          </cell>
          <cell r="E6803">
            <v>0</v>
          </cell>
          <cell r="F6803">
            <v>0</v>
          </cell>
        </row>
        <row r="6804">
          <cell r="B6804">
            <v>1006962</v>
          </cell>
          <cell r="C6804" t="str">
            <v>Chave Seccionadora Nh 250A Com Fusíveis</v>
          </cell>
          <cell r="D6804" t="str">
            <v>UN</v>
          </cell>
          <cell r="E6804">
            <v>0</v>
          </cell>
          <cell r="F6804">
            <v>0</v>
          </cell>
        </row>
        <row r="6805">
          <cell r="B6805">
            <v>1006963</v>
          </cell>
          <cell r="C6805" t="str">
            <v>Chumbador Cb 1/4"</v>
          </cell>
          <cell r="D6805" t="str">
            <v>UN</v>
          </cell>
          <cell r="E6805">
            <v>0</v>
          </cell>
          <cell r="F6805">
            <v>0</v>
          </cell>
        </row>
        <row r="6806">
          <cell r="B6806">
            <v>1006964</v>
          </cell>
          <cell r="C6806" t="str">
            <v>Chumbador Cb 3/8"</v>
          </cell>
          <cell r="D6806" t="str">
            <v>UN</v>
          </cell>
          <cell r="E6806">
            <v>0</v>
          </cell>
          <cell r="F6806">
            <v>0</v>
          </cell>
        </row>
        <row r="6807">
          <cell r="B6807">
            <v>1006965</v>
          </cell>
          <cell r="C6807" t="str">
            <v>Chumbador Ur-14"</v>
          </cell>
          <cell r="D6807" t="str">
            <v>UN</v>
          </cell>
          <cell r="E6807">
            <v>0</v>
          </cell>
          <cell r="F6807">
            <v>0</v>
          </cell>
        </row>
        <row r="6808">
          <cell r="B6808">
            <v>1006966</v>
          </cell>
          <cell r="C6808" t="str">
            <v>Chumbador Ur-14"Com Parafuso</v>
          </cell>
          <cell r="D6808" t="str">
            <v>UN</v>
          </cell>
          <cell r="E6808">
            <v>0</v>
          </cell>
          <cell r="F6808">
            <v>0</v>
          </cell>
        </row>
        <row r="6809">
          <cell r="B6809">
            <v>1006967</v>
          </cell>
          <cell r="C6809" t="str">
            <v>Chumbador Ur-38</v>
          </cell>
          <cell r="D6809" t="str">
            <v>UN</v>
          </cell>
          <cell r="E6809">
            <v>0</v>
          </cell>
          <cell r="F6809">
            <v>0</v>
          </cell>
        </row>
        <row r="6810">
          <cell r="B6810">
            <v>1006968</v>
          </cell>
          <cell r="C6810" t="str">
            <v>Colar Tomada C/Trava Polip.100Mmx1/2"</v>
          </cell>
          <cell r="D6810" t="str">
            <v>UN</v>
          </cell>
          <cell r="E6810">
            <v>0</v>
          </cell>
          <cell r="F6810">
            <v>0</v>
          </cell>
        </row>
        <row r="6811">
          <cell r="B6811">
            <v>1006969</v>
          </cell>
          <cell r="C6811" t="str">
            <v>Colar Tomada C/Trava Polip.50Mmx1/2"</v>
          </cell>
          <cell r="D6811" t="str">
            <v>UN</v>
          </cell>
          <cell r="E6811">
            <v>0</v>
          </cell>
          <cell r="F6811">
            <v>0</v>
          </cell>
        </row>
        <row r="6812">
          <cell r="B6812">
            <v>1006970</v>
          </cell>
          <cell r="C6812" t="str">
            <v>Colar Tomada C/Trava Polip.75Mmx1/2"</v>
          </cell>
          <cell r="D6812" t="str">
            <v>UN</v>
          </cell>
          <cell r="E6812">
            <v>0</v>
          </cell>
          <cell r="F6812">
            <v>0</v>
          </cell>
        </row>
        <row r="6813">
          <cell r="B6813">
            <v>1006971</v>
          </cell>
          <cell r="C6813" t="str">
            <v>Colar Tomada C/Trava Dn 100Mmx1/2"</v>
          </cell>
          <cell r="D6813" t="str">
            <v>UN</v>
          </cell>
          <cell r="E6813">
            <v>0</v>
          </cell>
          <cell r="F6813">
            <v>0</v>
          </cell>
        </row>
        <row r="6814">
          <cell r="B6814">
            <v>3000678</v>
          </cell>
          <cell r="C6814" t="str">
            <v>Locacao De Motoniveladora</v>
          </cell>
          <cell r="D6814" t="str">
            <v>STD</v>
          </cell>
          <cell r="E6814">
            <v>132.38</v>
          </cell>
          <cell r="F6814">
            <v>1293.3499999999999</v>
          </cell>
        </row>
        <row r="6815">
          <cell r="B6815">
            <v>1006973</v>
          </cell>
          <cell r="C6815" t="str">
            <v>Colar Tomada C/Trava Dn 75Mmx1/2"</v>
          </cell>
          <cell r="D6815" t="str">
            <v>UN</v>
          </cell>
          <cell r="E6815">
            <v>0</v>
          </cell>
          <cell r="F6815">
            <v>0</v>
          </cell>
        </row>
        <row r="6816">
          <cell r="B6816">
            <v>1006974</v>
          </cell>
          <cell r="C6816" t="str">
            <v>Colchão Espuma Top Less 1,00X1,90X0,05Cm</v>
          </cell>
          <cell r="D6816" t="str">
            <v>UN</v>
          </cell>
          <cell r="E6816">
            <v>0</v>
          </cell>
          <cell r="F6816">
            <v>0</v>
          </cell>
        </row>
        <row r="6817">
          <cell r="B6817">
            <v>1006975</v>
          </cell>
          <cell r="C6817" t="str">
            <v>Material Duplicado - Utilizar 1002921</v>
          </cell>
          <cell r="D6817" t="str">
            <v>UN</v>
          </cell>
          <cell r="E6817">
            <v>0</v>
          </cell>
          <cell r="F6817">
            <v>0</v>
          </cell>
        </row>
        <row r="6818">
          <cell r="B6818">
            <v>1006976</v>
          </cell>
          <cell r="C6818" t="str">
            <v>Concregrama 50X50Cm-Rockenbach</v>
          </cell>
          <cell r="D6818" t="str">
            <v>M2</v>
          </cell>
          <cell r="E6818">
            <v>0</v>
          </cell>
          <cell r="F6818">
            <v>0</v>
          </cell>
        </row>
        <row r="6819">
          <cell r="B6819">
            <v>1006977</v>
          </cell>
          <cell r="C6819" t="str">
            <v>Condulete Tipo L Ø 1 1/2"</v>
          </cell>
          <cell r="D6819" t="str">
            <v>UN</v>
          </cell>
          <cell r="E6819">
            <v>0</v>
          </cell>
          <cell r="F6819">
            <v>0</v>
          </cell>
        </row>
        <row r="6820">
          <cell r="B6820">
            <v>1006978</v>
          </cell>
          <cell r="C6820" t="str">
            <v>Condulete Tipo L Ø 1 1/4"</v>
          </cell>
          <cell r="D6820" t="str">
            <v>UN</v>
          </cell>
          <cell r="E6820">
            <v>0</v>
          </cell>
          <cell r="F6820">
            <v>0</v>
          </cell>
        </row>
        <row r="6821">
          <cell r="B6821">
            <v>1006979</v>
          </cell>
          <cell r="C6821" t="str">
            <v>Condulete Tipo L Ø 1"</v>
          </cell>
          <cell r="D6821" t="str">
            <v>UN</v>
          </cell>
          <cell r="E6821">
            <v>0</v>
          </cell>
          <cell r="F6821">
            <v>0</v>
          </cell>
        </row>
        <row r="6822">
          <cell r="B6822">
            <v>1006980</v>
          </cell>
          <cell r="C6822" t="str">
            <v>Condulete Tipo L Ø 2 1/2"</v>
          </cell>
          <cell r="D6822" t="str">
            <v>UN</v>
          </cell>
          <cell r="E6822">
            <v>0</v>
          </cell>
          <cell r="F6822">
            <v>0</v>
          </cell>
        </row>
        <row r="6823">
          <cell r="B6823">
            <v>1006981</v>
          </cell>
          <cell r="C6823" t="str">
            <v>Condulete Tipo L Ø 2"</v>
          </cell>
          <cell r="D6823" t="str">
            <v>UN</v>
          </cell>
          <cell r="E6823">
            <v>0</v>
          </cell>
          <cell r="F6823">
            <v>0</v>
          </cell>
        </row>
        <row r="6824">
          <cell r="B6824">
            <v>1006982</v>
          </cell>
          <cell r="C6824" t="str">
            <v>Condulete Tipo L Ø 3/4"</v>
          </cell>
          <cell r="D6824" t="str">
            <v>UN</v>
          </cell>
          <cell r="E6824">
            <v>0</v>
          </cell>
          <cell r="F6824">
            <v>0</v>
          </cell>
        </row>
        <row r="6825">
          <cell r="B6825">
            <v>1006983</v>
          </cell>
          <cell r="C6825" t="str">
            <v>Condulete Tipo T Ø 3/4"</v>
          </cell>
          <cell r="D6825" t="str">
            <v>UN</v>
          </cell>
          <cell r="E6825">
            <v>0</v>
          </cell>
          <cell r="F6825">
            <v>0</v>
          </cell>
        </row>
        <row r="6826">
          <cell r="B6826">
            <v>1006984</v>
          </cell>
          <cell r="C6826" t="str">
            <v>Cone Encosto Ved.Bainhas Cone 1"-Jeruel</v>
          </cell>
          <cell r="D6826" t="str">
            <v>UN</v>
          </cell>
          <cell r="E6826">
            <v>0</v>
          </cell>
          <cell r="F6826">
            <v>0</v>
          </cell>
        </row>
        <row r="6827">
          <cell r="B6827">
            <v>1006985</v>
          </cell>
          <cell r="C6827" t="str">
            <v>Cone Encosto Ved.Bainhas Cone 18"-Jeruel</v>
          </cell>
          <cell r="D6827" t="str">
            <v>UN</v>
          </cell>
          <cell r="E6827">
            <v>0</v>
          </cell>
          <cell r="F6827">
            <v>0</v>
          </cell>
        </row>
        <row r="6828">
          <cell r="B6828">
            <v>1006986</v>
          </cell>
          <cell r="C6828" t="str">
            <v>Cone Encost.Ved.Bainhas Cone 3/4"-Jeruel</v>
          </cell>
          <cell r="D6828" t="str">
            <v>UN</v>
          </cell>
          <cell r="E6828">
            <v>0</v>
          </cell>
          <cell r="F6828">
            <v>0</v>
          </cell>
        </row>
        <row r="6829">
          <cell r="B6829">
            <v>1006987</v>
          </cell>
          <cell r="C6829" t="str">
            <v>Conector Bolsa X Ponta 604-22Mm</v>
          </cell>
          <cell r="D6829" t="str">
            <v>UN</v>
          </cell>
          <cell r="E6829">
            <v>0</v>
          </cell>
          <cell r="F6829">
            <v>0</v>
          </cell>
        </row>
        <row r="6830">
          <cell r="B6830">
            <v>1006988</v>
          </cell>
          <cell r="C6830" t="str">
            <v>Conector Cabo H.Ref.C/Gramp.Dr0999Raicon</v>
          </cell>
          <cell r="D6830" t="str">
            <v>UN</v>
          </cell>
          <cell r="E6830">
            <v>0</v>
          </cell>
          <cell r="F6830">
            <v>0</v>
          </cell>
        </row>
        <row r="6831">
          <cell r="B6831">
            <v>1006989</v>
          </cell>
          <cell r="C6831" t="str">
            <v>Conector Fêmea Bolsa X Bolsa 603-22Mm</v>
          </cell>
          <cell r="D6831" t="str">
            <v>UN</v>
          </cell>
          <cell r="E6831">
            <v>0</v>
          </cell>
          <cell r="F6831">
            <v>0</v>
          </cell>
        </row>
        <row r="6832">
          <cell r="B6832">
            <v>1006990</v>
          </cell>
          <cell r="C6832" t="str">
            <v>Conector Macho Cobre Nº 604 Ø 28Mm</v>
          </cell>
          <cell r="D6832" t="str">
            <v>UN</v>
          </cell>
          <cell r="E6832">
            <v>0</v>
          </cell>
          <cell r="F6832">
            <v>0</v>
          </cell>
        </row>
        <row r="6833">
          <cell r="B6833">
            <v>1006991</v>
          </cell>
          <cell r="C6833" t="str">
            <v>Conector Macho Cobre Nº 604 Ø 54Mm</v>
          </cell>
          <cell r="D6833" t="str">
            <v>UN</v>
          </cell>
          <cell r="E6833">
            <v>0</v>
          </cell>
          <cell r="F6833">
            <v>0</v>
          </cell>
        </row>
        <row r="6834">
          <cell r="B6834">
            <v>1006992</v>
          </cell>
          <cell r="C6834" t="str">
            <v>Conector Macho Cobre Nº 604 Ø 66Mm</v>
          </cell>
          <cell r="D6834" t="str">
            <v>UN</v>
          </cell>
          <cell r="E6834">
            <v>0</v>
          </cell>
          <cell r="F6834">
            <v>0</v>
          </cell>
        </row>
        <row r="6835">
          <cell r="B6835">
            <v>1006993</v>
          </cell>
          <cell r="C6835" t="str">
            <v>Conector 603 Rf 79X3 S/Anel</v>
          </cell>
          <cell r="D6835" t="str">
            <v>UN</v>
          </cell>
          <cell r="E6835">
            <v>0</v>
          </cell>
          <cell r="F6835">
            <v>0</v>
          </cell>
        </row>
        <row r="6836">
          <cell r="B6836">
            <v>1006994</v>
          </cell>
          <cell r="C6836" t="str">
            <v>Adaptador Ppr Macho 110Mm</v>
          </cell>
          <cell r="D6836" t="str">
            <v>UN</v>
          </cell>
          <cell r="E6836">
            <v>0</v>
          </cell>
          <cell r="F6836">
            <v>0</v>
          </cell>
        </row>
        <row r="6837">
          <cell r="B6837">
            <v>1006995</v>
          </cell>
          <cell r="C6837" t="str">
            <v>Adaptador Ppr Macho 40Mm</v>
          </cell>
          <cell r="D6837" t="str">
            <v>UN</v>
          </cell>
          <cell r="E6837">
            <v>0</v>
          </cell>
          <cell r="F6837">
            <v>0</v>
          </cell>
        </row>
        <row r="6838">
          <cell r="B6838">
            <v>1006996</v>
          </cell>
          <cell r="C6838" t="str">
            <v>Adaptador Ppr Macho 50Mm</v>
          </cell>
          <cell r="D6838" t="str">
            <v>UN</v>
          </cell>
          <cell r="E6838">
            <v>0</v>
          </cell>
          <cell r="F6838">
            <v>0</v>
          </cell>
        </row>
        <row r="6839">
          <cell r="B6839">
            <v>1006997</v>
          </cell>
          <cell r="C6839" t="str">
            <v>Adaptador Ppr Macho 63Mm</v>
          </cell>
          <cell r="D6839" t="str">
            <v>UN</v>
          </cell>
          <cell r="E6839">
            <v>0</v>
          </cell>
          <cell r="F6839">
            <v>0</v>
          </cell>
        </row>
        <row r="6840">
          <cell r="B6840">
            <v>1006998</v>
          </cell>
          <cell r="C6840" t="str">
            <v>Adaptador Ppr Macho 75Mm</v>
          </cell>
          <cell r="D6840" t="str">
            <v>UN</v>
          </cell>
          <cell r="E6840">
            <v>0</v>
          </cell>
          <cell r="F6840">
            <v>0</v>
          </cell>
        </row>
        <row r="6841">
          <cell r="B6841">
            <v>1006999</v>
          </cell>
          <cell r="C6841" t="str">
            <v>Adaptador Ppr Macho 90Mm</v>
          </cell>
          <cell r="D6841" t="str">
            <v>UN</v>
          </cell>
          <cell r="E6841">
            <v>0</v>
          </cell>
          <cell r="F6841">
            <v>0</v>
          </cell>
        </row>
        <row r="6842">
          <cell r="B6842">
            <v>1007000</v>
          </cell>
          <cell r="C6842" t="str">
            <v>Conj.Interruptor 1 Tec.Par.C/Placa 4"X4"</v>
          </cell>
          <cell r="D6842" t="str">
            <v>UN</v>
          </cell>
          <cell r="E6842">
            <v>0</v>
          </cell>
          <cell r="F6842">
            <v>0</v>
          </cell>
        </row>
        <row r="6843">
          <cell r="B6843">
            <v>1007001</v>
          </cell>
          <cell r="C6843" t="str">
            <v>Conj.Interruptor 1 Tec.Sim.C/Placa 4"X4"</v>
          </cell>
          <cell r="D6843" t="str">
            <v>UN</v>
          </cell>
          <cell r="E6843">
            <v>0</v>
          </cell>
          <cell r="F6843">
            <v>0</v>
          </cell>
        </row>
        <row r="6844">
          <cell r="B6844">
            <v>1007002</v>
          </cell>
          <cell r="C6844" t="str">
            <v>Conj.Interruptor 2 Tec.Sim.C/Placa 4"X4"</v>
          </cell>
          <cell r="D6844" t="str">
            <v>UN</v>
          </cell>
          <cell r="E6844">
            <v>0</v>
          </cell>
          <cell r="F6844">
            <v>0</v>
          </cell>
        </row>
        <row r="6845">
          <cell r="B6845">
            <v>1007003</v>
          </cell>
          <cell r="C6845" t="str">
            <v>Conj.Duas Tomadas 2P+T C/Placa 4"X4"</v>
          </cell>
          <cell r="D6845" t="str">
            <v>UN</v>
          </cell>
          <cell r="E6845">
            <v>0</v>
          </cell>
          <cell r="F6845">
            <v>0</v>
          </cell>
        </row>
        <row r="6846">
          <cell r="B6846">
            <v>1007004</v>
          </cell>
          <cell r="C6846" t="str">
            <v>Material Duplicado - Utilizar 1001088</v>
          </cell>
          <cell r="D6846" t="str">
            <v>UN</v>
          </cell>
          <cell r="E6846">
            <v>0</v>
          </cell>
          <cell r="F6846">
            <v>0</v>
          </cell>
        </row>
        <row r="6847">
          <cell r="B6847">
            <v>1007005</v>
          </cell>
          <cell r="C6847" t="str">
            <v>Conj.Fechadura Latão Cra 404B La Fonte</v>
          </cell>
          <cell r="D6847" t="str">
            <v>UN</v>
          </cell>
          <cell r="E6847">
            <v>0</v>
          </cell>
          <cell r="F6847">
            <v>0</v>
          </cell>
        </row>
        <row r="6848">
          <cell r="B6848">
            <v>1007006</v>
          </cell>
          <cell r="C6848" t="str">
            <v>Material Duplicado - Utilizar 1003947</v>
          </cell>
          <cell r="D6848" t="str">
            <v>UN</v>
          </cell>
          <cell r="E6848">
            <v>0</v>
          </cell>
          <cell r="F6848">
            <v>0</v>
          </cell>
        </row>
        <row r="6849">
          <cell r="B6849">
            <v>1007007</v>
          </cell>
          <cell r="C6849" t="str">
            <v>Conjunto Filtro Bomba 15Tp1-M-Jacuzzi</v>
          </cell>
          <cell r="D6849" t="str">
            <v>UN</v>
          </cell>
          <cell r="E6849">
            <v>0</v>
          </cell>
          <cell r="F6849">
            <v>0</v>
          </cell>
        </row>
        <row r="6850">
          <cell r="B6850">
            <v>1007008</v>
          </cell>
          <cell r="C6850" t="str">
            <v>Conjunto Filtro Bomba 230Tp7-T Jacuzzi</v>
          </cell>
          <cell r="D6850" t="str">
            <v>UN</v>
          </cell>
          <cell r="E6850">
            <v>0</v>
          </cell>
          <cell r="F6850">
            <v>0</v>
          </cell>
        </row>
        <row r="6851">
          <cell r="B6851">
            <v>1007009</v>
          </cell>
          <cell r="C6851" t="str">
            <v>Curva 45 Solda Bronze C/Anel 22Mm Bb</v>
          </cell>
          <cell r="D6851" t="str">
            <v>UN</v>
          </cell>
          <cell r="E6851">
            <v>0</v>
          </cell>
          <cell r="F6851">
            <v>0</v>
          </cell>
        </row>
        <row r="6852">
          <cell r="B6852">
            <v>1007010</v>
          </cell>
          <cell r="C6852" t="str">
            <v>Cotovelo 45 Ppr 50Mm</v>
          </cell>
          <cell r="D6852" t="str">
            <v>UN</v>
          </cell>
          <cell r="E6852">
            <v>0</v>
          </cell>
          <cell r="F6852">
            <v>0</v>
          </cell>
        </row>
        <row r="6853">
          <cell r="B6853">
            <v>1007011</v>
          </cell>
          <cell r="C6853" t="str">
            <v>Cotovelo 45 Ppr 75Mm</v>
          </cell>
          <cell r="D6853" t="str">
            <v>UN</v>
          </cell>
          <cell r="E6853">
            <v>0</v>
          </cell>
          <cell r="F6853">
            <v>0</v>
          </cell>
        </row>
        <row r="6854">
          <cell r="B6854">
            <v>1007012</v>
          </cell>
          <cell r="C6854" t="str">
            <v>Joelho 45 Pvc Sold 25Mm</v>
          </cell>
          <cell r="D6854" t="str">
            <v>UN</v>
          </cell>
          <cell r="E6854">
            <v>0</v>
          </cell>
          <cell r="F6854">
            <v>0</v>
          </cell>
        </row>
        <row r="6855">
          <cell r="B6855">
            <v>1007013</v>
          </cell>
          <cell r="C6855" t="str">
            <v>Joelho 45 Pvc Sold 50Mm</v>
          </cell>
          <cell r="D6855" t="str">
            <v>UN</v>
          </cell>
          <cell r="E6855">
            <v>0</v>
          </cell>
          <cell r="F6855">
            <v>0</v>
          </cell>
        </row>
        <row r="6856">
          <cell r="B6856">
            <v>1007014</v>
          </cell>
          <cell r="C6856" t="str">
            <v>Joelho 45 Pvc Sold 60Mm</v>
          </cell>
          <cell r="D6856" t="str">
            <v>UN</v>
          </cell>
          <cell r="E6856">
            <v>0</v>
          </cell>
          <cell r="F6856">
            <v>0</v>
          </cell>
        </row>
        <row r="6857">
          <cell r="B6857">
            <v>1007015</v>
          </cell>
          <cell r="C6857" t="str">
            <v>Joelho 45 Pvc Sold 75Mm</v>
          </cell>
          <cell r="D6857" t="str">
            <v>UN</v>
          </cell>
          <cell r="E6857">
            <v>0</v>
          </cell>
          <cell r="F6857">
            <v>0</v>
          </cell>
        </row>
        <row r="6858">
          <cell r="B6858">
            <v>1007016</v>
          </cell>
          <cell r="C6858" t="str">
            <v>Joelho 45 Pvc Sold 85Mm</v>
          </cell>
          <cell r="D6858" t="str">
            <v>UN</v>
          </cell>
          <cell r="E6858">
            <v>0</v>
          </cell>
          <cell r="F6858">
            <v>0</v>
          </cell>
        </row>
        <row r="6859">
          <cell r="B6859">
            <v>1007017</v>
          </cell>
          <cell r="C6859" t="str">
            <v>Joelho 90 Pvc Sold Bch Lt 20Mmx1/2</v>
          </cell>
          <cell r="D6859" t="str">
            <v>UN</v>
          </cell>
          <cell r="E6859">
            <v>0</v>
          </cell>
          <cell r="F6859">
            <v>0</v>
          </cell>
        </row>
        <row r="6860">
          <cell r="B6860">
            <v>1007018</v>
          </cell>
          <cell r="C6860" t="str">
            <v>Mat. Bloq-Cotov 90º C/Buc Pvc Az 25X1/2"</v>
          </cell>
          <cell r="D6860" t="str">
            <v>UN</v>
          </cell>
          <cell r="E6860">
            <v>0</v>
          </cell>
          <cell r="F6860">
            <v>0</v>
          </cell>
        </row>
        <row r="6861">
          <cell r="B6861">
            <v>1007019</v>
          </cell>
          <cell r="C6861" t="str">
            <v>Joelho 90 Pvc Marrom Bch 25Mmx3/4'</v>
          </cell>
          <cell r="D6861" t="str">
            <v>UN</v>
          </cell>
          <cell r="E6861">
            <v>0</v>
          </cell>
          <cell r="F6861">
            <v>0</v>
          </cell>
        </row>
        <row r="6862">
          <cell r="B6862">
            <v>1007020</v>
          </cell>
          <cell r="C6862" t="str">
            <v>Cotovelo 90º C/Rosca Cobre Ø 22Mmx3/4"</v>
          </cell>
          <cell r="D6862" t="str">
            <v>UN</v>
          </cell>
          <cell r="E6862">
            <v>0</v>
          </cell>
          <cell r="F6862">
            <v>0</v>
          </cell>
        </row>
        <row r="6863">
          <cell r="B6863">
            <v>1007021</v>
          </cell>
          <cell r="C6863" t="str">
            <v>Cotovelo 90 Ppr Com Rosca Femea 32X25Mm</v>
          </cell>
          <cell r="D6863" t="str">
            <v>UN</v>
          </cell>
          <cell r="E6863">
            <v>0</v>
          </cell>
          <cell r="F6863">
            <v>0</v>
          </cell>
        </row>
        <row r="6864">
          <cell r="B6864">
            <v>1007022</v>
          </cell>
          <cell r="C6864" t="str">
            <v>Cotovelo 90º Cobre Nº 607 Ø 104Mm</v>
          </cell>
          <cell r="D6864" t="str">
            <v>UN</v>
          </cell>
          <cell r="E6864">
            <v>0</v>
          </cell>
          <cell r="F6864">
            <v>0</v>
          </cell>
        </row>
        <row r="6865">
          <cell r="B6865">
            <v>1007023</v>
          </cell>
          <cell r="C6865" t="str">
            <v>Cotovelo 90º Cobre Nº 607 Ø 22Mm</v>
          </cell>
          <cell r="D6865" t="str">
            <v>UN</v>
          </cell>
          <cell r="E6865">
            <v>0</v>
          </cell>
          <cell r="F6865">
            <v>0</v>
          </cell>
        </row>
        <row r="6866">
          <cell r="B6866">
            <v>1007024</v>
          </cell>
          <cell r="C6866" t="str">
            <v>Cotovelo 90º Cobre Nº 607 Ø 28Mm</v>
          </cell>
          <cell r="D6866" t="str">
            <v>UN</v>
          </cell>
          <cell r="E6866">
            <v>0</v>
          </cell>
          <cell r="F6866">
            <v>0</v>
          </cell>
        </row>
        <row r="6867">
          <cell r="B6867">
            <v>1007025</v>
          </cell>
          <cell r="C6867" t="str">
            <v>Cotovelo 90º Cobre Nº 607 Ø 42Mm</v>
          </cell>
          <cell r="D6867" t="str">
            <v>UN</v>
          </cell>
          <cell r="E6867">
            <v>0</v>
          </cell>
          <cell r="F6867">
            <v>0</v>
          </cell>
        </row>
        <row r="6868">
          <cell r="B6868">
            <v>1007026</v>
          </cell>
          <cell r="C6868" t="str">
            <v>Cotovelo 90º Cobre Nº 607 Ø 54Mm</v>
          </cell>
          <cell r="D6868" t="str">
            <v>UN</v>
          </cell>
          <cell r="E6868">
            <v>0</v>
          </cell>
          <cell r="F6868">
            <v>0</v>
          </cell>
        </row>
        <row r="6869">
          <cell r="B6869">
            <v>1007027</v>
          </cell>
          <cell r="C6869" t="str">
            <v>Cotovelo 90º Cobre Nº 607 Ø 66Mm</v>
          </cell>
          <cell r="D6869" t="str">
            <v>UN</v>
          </cell>
          <cell r="E6869">
            <v>0</v>
          </cell>
          <cell r="F6869">
            <v>0</v>
          </cell>
        </row>
        <row r="6870">
          <cell r="B6870">
            <v>1007028</v>
          </cell>
          <cell r="C6870" t="str">
            <v>Cotovelo 90º Cobre Nº 607 Ø 79Mm</v>
          </cell>
          <cell r="D6870" t="str">
            <v>UN</v>
          </cell>
          <cell r="E6870">
            <v>0</v>
          </cell>
          <cell r="F6870">
            <v>0</v>
          </cell>
        </row>
        <row r="6871">
          <cell r="B6871">
            <v>1007029</v>
          </cell>
          <cell r="C6871" t="str">
            <v>Joelho 90 Pvc Agua Fria 22</v>
          </cell>
          <cell r="D6871" t="str">
            <v>UN</v>
          </cell>
          <cell r="E6871">
            <v>0</v>
          </cell>
          <cell r="F6871">
            <v>0</v>
          </cell>
        </row>
        <row r="6872">
          <cell r="B6872">
            <v>1007030</v>
          </cell>
          <cell r="C6872" t="str">
            <v>Joelho 45 Ferro Galvanizado 3/4</v>
          </cell>
          <cell r="D6872" t="str">
            <v>UN</v>
          </cell>
          <cell r="E6872">
            <v>0</v>
          </cell>
          <cell r="F6872">
            <v>0</v>
          </cell>
        </row>
        <row r="6873">
          <cell r="B6873">
            <v>1007031</v>
          </cell>
          <cell r="C6873" t="str">
            <v>Cotovelo 90 Ppr 110Mm</v>
          </cell>
          <cell r="D6873" t="str">
            <v>UN</v>
          </cell>
          <cell r="E6873">
            <v>0</v>
          </cell>
          <cell r="F6873">
            <v>0</v>
          </cell>
        </row>
        <row r="6874">
          <cell r="B6874">
            <v>1007032</v>
          </cell>
          <cell r="C6874" t="str">
            <v>Cotovelo 90 Ppr 25Mm</v>
          </cell>
          <cell r="D6874" t="str">
            <v>UN</v>
          </cell>
          <cell r="E6874">
            <v>0</v>
          </cell>
          <cell r="F6874">
            <v>0</v>
          </cell>
        </row>
        <row r="6875">
          <cell r="B6875">
            <v>1007033</v>
          </cell>
          <cell r="C6875" t="str">
            <v>Cotovelo 90 Ppr 32Mm</v>
          </cell>
          <cell r="D6875" t="str">
            <v>UN</v>
          </cell>
          <cell r="E6875">
            <v>0</v>
          </cell>
          <cell r="F6875">
            <v>0</v>
          </cell>
        </row>
        <row r="6876">
          <cell r="B6876">
            <v>1007034</v>
          </cell>
          <cell r="C6876" t="str">
            <v>Cotovelo 90 Ppr 40Mm</v>
          </cell>
          <cell r="D6876" t="str">
            <v>UN</v>
          </cell>
          <cell r="E6876">
            <v>0</v>
          </cell>
          <cell r="F6876">
            <v>0</v>
          </cell>
        </row>
        <row r="6877">
          <cell r="B6877">
            <v>1007035</v>
          </cell>
          <cell r="C6877" t="str">
            <v>Cotovelo 90 Ppr 50Mm</v>
          </cell>
          <cell r="D6877" t="str">
            <v>UN</v>
          </cell>
          <cell r="E6877">
            <v>0</v>
          </cell>
          <cell r="F6877">
            <v>0</v>
          </cell>
        </row>
        <row r="6878">
          <cell r="B6878">
            <v>1007036</v>
          </cell>
          <cell r="C6878" t="str">
            <v>Cotovelo 90 Ppr 75Mm</v>
          </cell>
          <cell r="D6878" t="str">
            <v>UN</v>
          </cell>
          <cell r="E6878">
            <v>0</v>
          </cell>
          <cell r="F6878">
            <v>0</v>
          </cell>
        </row>
        <row r="6879">
          <cell r="B6879">
            <v>1007037</v>
          </cell>
          <cell r="C6879" t="str">
            <v>Cotovelo 90 Ppr 90Mm</v>
          </cell>
          <cell r="D6879" t="str">
            <v>UN</v>
          </cell>
          <cell r="E6879">
            <v>0</v>
          </cell>
          <cell r="F6879">
            <v>0</v>
          </cell>
        </row>
        <row r="6880">
          <cell r="B6880">
            <v>1007038</v>
          </cell>
          <cell r="C6880" t="str">
            <v>Joelho 90 Pvc Sold 110Mm</v>
          </cell>
          <cell r="D6880" t="str">
            <v>UN</v>
          </cell>
          <cell r="E6880">
            <v>0</v>
          </cell>
          <cell r="F6880">
            <v>0</v>
          </cell>
        </row>
        <row r="6881">
          <cell r="B6881">
            <v>1007039</v>
          </cell>
          <cell r="C6881" t="str">
            <v>Joelho 90 Pvc Sold 20Mm</v>
          </cell>
          <cell r="D6881" t="str">
            <v>UN</v>
          </cell>
          <cell r="E6881">
            <v>0</v>
          </cell>
          <cell r="F6881">
            <v>0</v>
          </cell>
        </row>
        <row r="6882">
          <cell r="B6882">
            <v>1007040</v>
          </cell>
          <cell r="C6882" t="str">
            <v>Joelho 90 Pvc Sold 25Mm</v>
          </cell>
          <cell r="D6882" t="str">
            <v>UN</v>
          </cell>
          <cell r="E6882">
            <v>0</v>
          </cell>
          <cell r="F6882">
            <v>0</v>
          </cell>
        </row>
        <row r="6883">
          <cell r="B6883">
            <v>1007041</v>
          </cell>
          <cell r="C6883" t="str">
            <v>Joelho 90 Pvc Sold 32Mm</v>
          </cell>
          <cell r="D6883" t="str">
            <v>UN</v>
          </cell>
          <cell r="E6883">
            <v>0</v>
          </cell>
          <cell r="F6883">
            <v>0</v>
          </cell>
        </row>
        <row r="6884">
          <cell r="B6884">
            <v>1007042</v>
          </cell>
          <cell r="C6884" t="str">
            <v>Joelho 90 Pvc Sold 40Mm</v>
          </cell>
          <cell r="D6884" t="str">
            <v>UN</v>
          </cell>
          <cell r="E6884">
            <v>0</v>
          </cell>
          <cell r="F6884">
            <v>0</v>
          </cell>
        </row>
        <row r="6885">
          <cell r="B6885">
            <v>1007043</v>
          </cell>
          <cell r="C6885" t="str">
            <v>Joelho 90 Pvc Sold 50Mm</v>
          </cell>
          <cell r="D6885" t="str">
            <v>UN</v>
          </cell>
          <cell r="E6885">
            <v>0</v>
          </cell>
          <cell r="F6885">
            <v>0</v>
          </cell>
        </row>
        <row r="6886">
          <cell r="B6886">
            <v>1007044</v>
          </cell>
          <cell r="C6886" t="str">
            <v>Joelho 90 Pvc Sold 60Mm</v>
          </cell>
          <cell r="D6886" t="str">
            <v>UN</v>
          </cell>
          <cell r="E6886">
            <v>0</v>
          </cell>
          <cell r="F6886">
            <v>0</v>
          </cell>
        </row>
        <row r="6887">
          <cell r="B6887">
            <v>1007045</v>
          </cell>
          <cell r="C6887" t="str">
            <v>Joelho 90 Pvc Sold 75Mm</v>
          </cell>
          <cell r="D6887" t="str">
            <v>UN</v>
          </cell>
          <cell r="E6887">
            <v>0</v>
          </cell>
          <cell r="F6887">
            <v>0</v>
          </cell>
        </row>
        <row r="6888">
          <cell r="B6888">
            <v>1007046</v>
          </cell>
          <cell r="C6888" t="str">
            <v>Joelho 90 Pvc Sold 85Mm</v>
          </cell>
          <cell r="D6888" t="str">
            <v>UN</v>
          </cell>
          <cell r="E6888">
            <v>0</v>
          </cell>
          <cell r="F6888">
            <v>0</v>
          </cell>
        </row>
        <row r="6889">
          <cell r="B6889">
            <v>1007047</v>
          </cell>
          <cell r="C6889" t="str">
            <v>Cruzeta T 1900Mm</v>
          </cell>
          <cell r="D6889" t="str">
            <v>UN</v>
          </cell>
          <cell r="E6889">
            <v>0</v>
          </cell>
          <cell r="F6889">
            <v>0</v>
          </cell>
        </row>
        <row r="6890">
          <cell r="B6890">
            <v>1007048</v>
          </cell>
          <cell r="C6890" t="str">
            <v>Cuba Embutir Oval490X365Mm Cr</v>
          </cell>
          <cell r="D6890" t="str">
            <v>UN</v>
          </cell>
          <cell r="E6890">
            <v>0</v>
          </cell>
          <cell r="F6890">
            <v>0</v>
          </cell>
        </row>
        <row r="6891">
          <cell r="B6891">
            <v>1007049</v>
          </cell>
          <cell r="C6891" t="str">
            <v>Cuba Inox Redonda 340Mm R34 Eternox</v>
          </cell>
          <cell r="D6891" t="str">
            <v>UN</v>
          </cell>
          <cell r="E6891">
            <v>0</v>
          </cell>
          <cell r="F6891">
            <v>0</v>
          </cell>
        </row>
        <row r="6892">
          <cell r="B6892">
            <v>1007050</v>
          </cell>
          <cell r="C6892" t="str">
            <v>Cuba Inox Dupla E2X34 Prof.125-Eternox</v>
          </cell>
          <cell r="D6892" t="str">
            <v>UN</v>
          </cell>
          <cell r="E6892">
            <v>0</v>
          </cell>
          <cell r="F6892">
            <v>0</v>
          </cell>
        </row>
        <row r="6893">
          <cell r="B6893">
            <v>1007051</v>
          </cell>
          <cell r="C6893" t="str">
            <v>Curva 180 Pvc Eletroduto Pesado 2</v>
          </cell>
          <cell r="D6893" t="str">
            <v>UN</v>
          </cell>
          <cell r="E6893">
            <v>0</v>
          </cell>
          <cell r="F6893">
            <v>0</v>
          </cell>
        </row>
        <row r="6894">
          <cell r="B6894">
            <v>1007052</v>
          </cell>
          <cell r="C6894" t="str">
            <v>Curva 22,3º Vinilfort Pb Jei Dn 150Mm</v>
          </cell>
          <cell r="D6894" t="str">
            <v>UN</v>
          </cell>
          <cell r="E6894">
            <v>0</v>
          </cell>
          <cell r="F6894">
            <v>0</v>
          </cell>
        </row>
        <row r="6895">
          <cell r="B6895">
            <v>1007053</v>
          </cell>
          <cell r="C6895" t="str">
            <v>Curva 45 Horiz.Calha Lisa 200X100Mm</v>
          </cell>
          <cell r="D6895" t="str">
            <v>UN</v>
          </cell>
          <cell r="E6895">
            <v>0</v>
          </cell>
          <cell r="F6895">
            <v>0</v>
          </cell>
        </row>
        <row r="6896">
          <cell r="B6896">
            <v>1007054</v>
          </cell>
          <cell r="C6896" t="str">
            <v>Curva 45º Vinilfort Pb Jei Dn 150Mm</v>
          </cell>
          <cell r="D6896" t="str">
            <v>UN</v>
          </cell>
          <cell r="E6896">
            <v>0</v>
          </cell>
          <cell r="F6896">
            <v>0</v>
          </cell>
        </row>
        <row r="6897">
          <cell r="B6897">
            <v>1007055</v>
          </cell>
          <cell r="C6897" t="str">
            <v>Curva 90º Fd F/F Je Dn 150</v>
          </cell>
          <cell r="D6897" t="str">
            <v>UN</v>
          </cell>
          <cell r="E6897">
            <v>0</v>
          </cell>
          <cell r="F6897">
            <v>0</v>
          </cell>
        </row>
        <row r="6898">
          <cell r="B6898">
            <v>1007056</v>
          </cell>
          <cell r="C6898" t="str">
            <v>Curva 90 Galvanizado 1 1/4</v>
          </cell>
          <cell r="D6898" t="str">
            <v>UN</v>
          </cell>
          <cell r="E6898">
            <v>0</v>
          </cell>
          <cell r="F6898">
            <v>0</v>
          </cell>
        </row>
        <row r="6899">
          <cell r="B6899">
            <v>1007057</v>
          </cell>
          <cell r="C6899" t="str">
            <v>Curva 90 Horiz.Calha Lisa 150X100Mm</v>
          </cell>
          <cell r="D6899" t="str">
            <v>UN</v>
          </cell>
          <cell r="E6899">
            <v>0</v>
          </cell>
          <cell r="F6899">
            <v>0</v>
          </cell>
        </row>
        <row r="6900">
          <cell r="B6900">
            <v>1007058</v>
          </cell>
          <cell r="C6900" t="str">
            <v>Curva 90 Horiz.Calha Lisa 200X100Mm</v>
          </cell>
          <cell r="D6900" t="str">
            <v>UN</v>
          </cell>
          <cell r="E6900">
            <v>0</v>
          </cell>
          <cell r="F6900">
            <v>0</v>
          </cell>
        </row>
        <row r="6901">
          <cell r="B6901">
            <v>1007059</v>
          </cell>
          <cell r="C6901" t="str">
            <v>Curva 90 Horiz.Calha Lisa 300X100Mm</v>
          </cell>
          <cell r="D6901" t="str">
            <v>UN</v>
          </cell>
          <cell r="E6901">
            <v>0</v>
          </cell>
          <cell r="F6901">
            <v>0</v>
          </cell>
        </row>
        <row r="6902">
          <cell r="B6902">
            <v>1007060</v>
          </cell>
          <cell r="C6902" t="str">
            <v>Curva 90º Pvc Jei Vinilfort Dn 150</v>
          </cell>
          <cell r="D6902" t="str">
            <v>UN</v>
          </cell>
          <cell r="E6902">
            <v>0</v>
          </cell>
          <cell r="F6902">
            <v>0</v>
          </cell>
        </row>
        <row r="6903">
          <cell r="B6903">
            <v>1007061</v>
          </cell>
          <cell r="C6903" t="str">
            <v>Curva 90 Pvc P/ Eletr.Roscavel 1 1/2'</v>
          </cell>
          <cell r="D6903" t="str">
            <v>UN</v>
          </cell>
          <cell r="E6903">
            <v>0</v>
          </cell>
          <cell r="F6903">
            <v>0</v>
          </cell>
        </row>
        <row r="6904">
          <cell r="B6904">
            <v>1007062</v>
          </cell>
          <cell r="C6904" t="str">
            <v>Curva 90 Pvc P/ Eletr.Roscavel 1 1/4'</v>
          </cell>
          <cell r="D6904" t="str">
            <v>UN</v>
          </cell>
          <cell r="E6904">
            <v>0</v>
          </cell>
          <cell r="F6904">
            <v>0</v>
          </cell>
        </row>
        <row r="6905">
          <cell r="B6905">
            <v>1007063</v>
          </cell>
          <cell r="C6905" t="str">
            <v>Curva 90 Pvc P/ Eletr.Roscavel 1'</v>
          </cell>
          <cell r="D6905" t="str">
            <v>UN</v>
          </cell>
          <cell r="E6905">
            <v>0</v>
          </cell>
          <cell r="F6905">
            <v>0</v>
          </cell>
        </row>
        <row r="6906">
          <cell r="B6906">
            <v>1007064</v>
          </cell>
          <cell r="C6906" t="str">
            <v>Curva 90 Pvc P/ Eletr.Roscavel 2 1/2'</v>
          </cell>
          <cell r="D6906" t="str">
            <v>UN</v>
          </cell>
          <cell r="E6906">
            <v>0</v>
          </cell>
          <cell r="F6906">
            <v>0</v>
          </cell>
        </row>
        <row r="6907">
          <cell r="B6907">
            <v>1007065</v>
          </cell>
          <cell r="C6907" t="str">
            <v>Curva 90 Pvc P/ Eletr.Roscavel 2'</v>
          </cell>
          <cell r="D6907" t="str">
            <v>UN</v>
          </cell>
          <cell r="E6907">
            <v>0</v>
          </cell>
          <cell r="F6907">
            <v>0</v>
          </cell>
        </row>
        <row r="6908">
          <cell r="B6908">
            <v>1007066</v>
          </cell>
          <cell r="C6908" t="str">
            <v>Curva 90 Pvc P/ Eletr.Roscavel 3'</v>
          </cell>
          <cell r="D6908" t="str">
            <v>UN</v>
          </cell>
          <cell r="E6908">
            <v>0</v>
          </cell>
          <cell r="F6908">
            <v>0</v>
          </cell>
        </row>
        <row r="6909">
          <cell r="B6909">
            <v>1007067</v>
          </cell>
          <cell r="C6909" t="str">
            <v>Curva 90 Pvc P/ Eletr.Roscavel 3/4'</v>
          </cell>
          <cell r="D6909" t="str">
            <v>UN</v>
          </cell>
          <cell r="E6909">
            <v>0</v>
          </cell>
          <cell r="F6909">
            <v>0</v>
          </cell>
        </row>
        <row r="6910">
          <cell r="B6910">
            <v>1007068</v>
          </cell>
          <cell r="C6910" t="str">
            <v>Curva 90 Pvc P/ Eletr.Roscavel 4'</v>
          </cell>
          <cell r="D6910" t="str">
            <v>UN</v>
          </cell>
          <cell r="E6910">
            <v>0</v>
          </cell>
          <cell r="F6910">
            <v>0</v>
          </cell>
        </row>
        <row r="6911">
          <cell r="B6911">
            <v>1007069</v>
          </cell>
          <cell r="C6911" t="str">
            <v>Curva 90º Vertical Eletrocalha 150X100Mm</v>
          </cell>
          <cell r="D6911" t="str">
            <v>UN</v>
          </cell>
          <cell r="E6911">
            <v>0</v>
          </cell>
          <cell r="F6911">
            <v>0</v>
          </cell>
        </row>
        <row r="6912">
          <cell r="B6912">
            <v>1007070</v>
          </cell>
          <cell r="C6912" t="str">
            <v>Curva 90º Vertical Eletrocalha 200X100Mm</v>
          </cell>
          <cell r="D6912" t="str">
            <v>UN</v>
          </cell>
          <cell r="E6912">
            <v>0</v>
          </cell>
          <cell r="F6912">
            <v>0</v>
          </cell>
        </row>
        <row r="6913">
          <cell r="B6913">
            <v>1007071</v>
          </cell>
          <cell r="C6913" t="str">
            <v>Curva 90º Vinilfort Pb Jei Dn 150Mm</v>
          </cell>
          <cell r="D6913" t="str">
            <v>UN</v>
          </cell>
          <cell r="E6913">
            <v>0</v>
          </cell>
          <cell r="F6913">
            <v>0</v>
          </cell>
        </row>
        <row r="6914">
          <cell r="B6914">
            <v>1007072</v>
          </cell>
          <cell r="C6914" t="str">
            <v>Curva Em Pvc Pba Pb Je 11,15º Dn 50Mm</v>
          </cell>
          <cell r="D6914" t="str">
            <v>UN</v>
          </cell>
          <cell r="E6914">
            <v>0</v>
          </cell>
          <cell r="F6914">
            <v>0</v>
          </cell>
        </row>
        <row r="6915">
          <cell r="B6915">
            <v>1007073</v>
          </cell>
          <cell r="C6915" t="str">
            <v>Curva Em Pvc Pba Pb Je 11,15º Dn 75Mm</v>
          </cell>
          <cell r="D6915" t="str">
            <v>UN</v>
          </cell>
          <cell r="E6915">
            <v>0</v>
          </cell>
          <cell r="F6915">
            <v>0</v>
          </cell>
        </row>
        <row r="6916">
          <cell r="B6916">
            <v>1007074</v>
          </cell>
          <cell r="C6916" t="str">
            <v>Curva Ferro Fundido Pb Jei 45º Dn 150Mm</v>
          </cell>
          <cell r="D6916" t="str">
            <v>UN</v>
          </cell>
          <cell r="E6916">
            <v>0</v>
          </cell>
          <cell r="F6916">
            <v>0</v>
          </cell>
        </row>
        <row r="6917">
          <cell r="B6917">
            <v>1007075</v>
          </cell>
          <cell r="C6917" t="str">
            <v>Curva Ferro Fundido Pb Jei 45º Dn 200Mm</v>
          </cell>
          <cell r="D6917" t="str">
            <v>UN</v>
          </cell>
          <cell r="E6917">
            <v>0</v>
          </cell>
          <cell r="F6917">
            <v>0</v>
          </cell>
        </row>
        <row r="6918">
          <cell r="B6918">
            <v>1007076</v>
          </cell>
          <cell r="C6918" t="str">
            <v>Curva Ferro Fundido Pb Jei 90º Dn 150Mm</v>
          </cell>
          <cell r="D6918" t="str">
            <v>UN</v>
          </cell>
          <cell r="E6918">
            <v>0</v>
          </cell>
          <cell r="F6918">
            <v>0</v>
          </cell>
        </row>
        <row r="6919">
          <cell r="B6919">
            <v>1007077</v>
          </cell>
          <cell r="C6919" t="str">
            <v>Curva Ferro Fundido Pb Jei 90º Dn 200Mm</v>
          </cell>
          <cell r="D6919" t="str">
            <v>UN</v>
          </cell>
          <cell r="E6919">
            <v>0</v>
          </cell>
          <cell r="F6919">
            <v>0</v>
          </cell>
        </row>
        <row r="6920">
          <cell r="B6920">
            <v>1007078</v>
          </cell>
          <cell r="C6920" t="str">
            <v>Curva Pvc Pba Pb Je 11º15' Dn 50Mm</v>
          </cell>
          <cell r="D6920" t="str">
            <v>UN</v>
          </cell>
          <cell r="E6920">
            <v>0</v>
          </cell>
          <cell r="F6920">
            <v>0</v>
          </cell>
        </row>
        <row r="6921">
          <cell r="B6921">
            <v>1007079</v>
          </cell>
          <cell r="C6921" t="str">
            <v>Curva Pvc Pba Pb Je 11º15' Dn 75Mm</v>
          </cell>
          <cell r="D6921" t="str">
            <v>UN</v>
          </cell>
          <cell r="E6921">
            <v>0</v>
          </cell>
          <cell r="F6921">
            <v>0</v>
          </cell>
        </row>
        <row r="6922">
          <cell r="B6922">
            <v>1007080</v>
          </cell>
          <cell r="C6922" t="str">
            <v>Disco  De Serra C/36 Dentes</v>
          </cell>
          <cell r="D6922" t="str">
            <v>UN</v>
          </cell>
          <cell r="E6922">
            <v>0</v>
          </cell>
          <cell r="F6922">
            <v>0</v>
          </cell>
        </row>
        <row r="6923">
          <cell r="B6923">
            <v>1007081</v>
          </cell>
          <cell r="C6923" t="str">
            <v>Disco Para Lixadeira 7"</v>
          </cell>
          <cell r="D6923" t="str">
            <v>UN</v>
          </cell>
          <cell r="E6923">
            <v>0</v>
          </cell>
          <cell r="F6923">
            <v>0</v>
          </cell>
        </row>
        <row r="6924">
          <cell r="B6924">
            <v>1007082</v>
          </cell>
          <cell r="C6924" t="str">
            <v>Disjuntor Tripolar De 100A-Steck</v>
          </cell>
          <cell r="D6924" t="str">
            <v>UN</v>
          </cell>
          <cell r="E6924">
            <v>0</v>
          </cell>
          <cell r="F6924">
            <v>0</v>
          </cell>
        </row>
        <row r="6925">
          <cell r="B6925">
            <v>1007083</v>
          </cell>
          <cell r="C6925" t="str">
            <v>Disjuntor Tripolar De 125A-Steck</v>
          </cell>
          <cell r="D6925" t="str">
            <v>UN</v>
          </cell>
          <cell r="E6925">
            <v>0</v>
          </cell>
          <cell r="F6925">
            <v>0</v>
          </cell>
        </row>
        <row r="6926">
          <cell r="B6926">
            <v>1007084</v>
          </cell>
          <cell r="C6926" t="str">
            <v>Disjuntor Tripolar De 150A-Steck</v>
          </cell>
          <cell r="D6926" t="str">
            <v>UN</v>
          </cell>
          <cell r="E6926">
            <v>0</v>
          </cell>
          <cell r="F6926">
            <v>0</v>
          </cell>
        </row>
        <row r="6927">
          <cell r="B6927">
            <v>1007085</v>
          </cell>
          <cell r="C6927" t="str">
            <v>Disjuntor Tripolar De 200A-Steck</v>
          </cell>
          <cell r="D6927" t="str">
            <v>UN</v>
          </cell>
          <cell r="E6927">
            <v>0</v>
          </cell>
          <cell r="F6927">
            <v>0</v>
          </cell>
        </row>
        <row r="6928">
          <cell r="B6928">
            <v>1007086</v>
          </cell>
          <cell r="C6928" t="str">
            <v>Disjuntor Tripolar De 40A-Steck</v>
          </cell>
          <cell r="D6928" t="str">
            <v>UN</v>
          </cell>
          <cell r="E6928">
            <v>0</v>
          </cell>
          <cell r="F6928">
            <v>0</v>
          </cell>
        </row>
        <row r="6929">
          <cell r="B6929">
            <v>1007087</v>
          </cell>
          <cell r="C6929" t="str">
            <v>Dispositivo De Aspiração Vf-15-Jacuzzi</v>
          </cell>
          <cell r="D6929" t="str">
            <v>UN</v>
          </cell>
          <cell r="E6929">
            <v>0</v>
          </cell>
          <cell r="F6929">
            <v>0</v>
          </cell>
        </row>
        <row r="6930">
          <cell r="B6930">
            <v>1007088</v>
          </cell>
          <cell r="C6930" t="str">
            <v>Dispositivo De Retorno Cf-15-Jacuzzi</v>
          </cell>
          <cell r="D6930" t="str">
            <v>UN</v>
          </cell>
          <cell r="E6930">
            <v>0</v>
          </cell>
          <cell r="F6930">
            <v>0</v>
          </cell>
        </row>
        <row r="6931">
          <cell r="B6931">
            <v>1007089</v>
          </cell>
          <cell r="C6931" t="str">
            <v>Duto Alumínio 78Mmx0,7 Mm</v>
          </cell>
          <cell r="D6931" t="str">
            <v>M</v>
          </cell>
          <cell r="E6931">
            <v>0</v>
          </cell>
          <cell r="F6931">
            <v>0</v>
          </cell>
        </row>
        <row r="6932">
          <cell r="B6932">
            <v>1007090</v>
          </cell>
          <cell r="C6932" t="str">
            <v>Duto Alumínio 98Mmx0,7 Mm</v>
          </cell>
          <cell r="D6932" t="str">
            <v>M</v>
          </cell>
          <cell r="E6932">
            <v>0</v>
          </cell>
          <cell r="F6932">
            <v>0</v>
          </cell>
        </row>
        <row r="6933">
          <cell r="B6933">
            <v>1007091</v>
          </cell>
          <cell r="C6933" t="str">
            <v>Duto Pead Kanaflex 4Pol</v>
          </cell>
          <cell r="D6933" t="str">
            <v>M</v>
          </cell>
          <cell r="E6933">
            <v>0</v>
          </cell>
          <cell r="F6933">
            <v>0</v>
          </cell>
        </row>
        <row r="6934">
          <cell r="B6934">
            <v>1007092</v>
          </cell>
          <cell r="C6934" t="str">
            <v>Eletrocalha Galv. Lisa 150X100X3000Mm</v>
          </cell>
          <cell r="D6934" t="str">
            <v>UN</v>
          </cell>
          <cell r="E6934">
            <v>0</v>
          </cell>
          <cell r="F6934">
            <v>0</v>
          </cell>
        </row>
        <row r="6935">
          <cell r="B6935">
            <v>1007093</v>
          </cell>
          <cell r="C6935" t="str">
            <v>Eletrocalha Galv. Lisa 200X100X3000Mm</v>
          </cell>
          <cell r="D6935" t="str">
            <v>UN</v>
          </cell>
          <cell r="E6935">
            <v>0</v>
          </cell>
          <cell r="F6935">
            <v>0</v>
          </cell>
        </row>
        <row r="6936">
          <cell r="B6936">
            <v>1007094</v>
          </cell>
          <cell r="C6936" t="str">
            <v>Eletrocalha Galv. Lisa 300X100X3000Mm</v>
          </cell>
          <cell r="D6936" t="str">
            <v>UN</v>
          </cell>
          <cell r="E6936">
            <v>0</v>
          </cell>
          <cell r="F6936">
            <v>0</v>
          </cell>
        </row>
        <row r="6937">
          <cell r="B6937">
            <v>1007095</v>
          </cell>
          <cell r="C6937" t="str">
            <v>Eletroduto Flexível Sealtube Ø 1 1/4"</v>
          </cell>
          <cell r="D6937" t="str">
            <v>UN</v>
          </cell>
          <cell r="E6937">
            <v>0</v>
          </cell>
          <cell r="F6937">
            <v>0</v>
          </cell>
        </row>
        <row r="6938">
          <cell r="B6938">
            <v>1007096</v>
          </cell>
          <cell r="C6938" t="str">
            <v>Eletroduto Galvanizado Ø 1 1/4"</v>
          </cell>
          <cell r="D6938" t="str">
            <v>UN</v>
          </cell>
          <cell r="E6938">
            <v>0</v>
          </cell>
          <cell r="F6938">
            <v>0</v>
          </cell>
        </row>
        <row r="6939">
          <cell r="B6939">
            <v>1007097</v>
          </cell>
          <cell r="C6939" t="str">
            <v>Eletr Corrug Pvc Flex 25Mm 50M</v>
          </cell>
          <cell r="D6939" t="str">
            <v>UN</v>
          </cell>
          <cell r="E6939">
            <v>0</v>
          </cell>
          <cell r="F6939">
            <v>0</v>
          </cell>
        </row>
        <row r="6940">
          <cell r="B6940">
            <v>1007098</v>
          </cell>
          <cell r="C6940" t="str">
            <v>Eletroduto Pvc Ponta Azul Ø 1 1/2"</v>
          </cell>
          <cell r="D6940" t="str">
            <v>UN</v>
          </cell>
          <cell r="E6940">
            <v>0</v>
          </cell>
          <cell r="F6940">
            <v>0</v>
          </cell>
        </row>
        <row r="6941">
          <cell r="B6941">
            <v>1007099</v>
          </cell>
          <cell r="C6941" t="str">
            <v>Eletroduto Pvc Ponta Azul Ø 1"</v>
          </cell>
          <cell r="D6941" t="str">
            <v>UN</v>
          </cell>
          <cell r="E6941">
            <v>0</v>
          </cell>
          <cell r="F6941">
            <v>0</v>
          </cell>
        </row>
        <row r="6942">
          <cell r="B6942">
            <v>1007100</v>
          </cell>
          <cell r="C6942" t="str">
            <v>Eletroduto Pvc Ponta Azul Ø 3/4"</v>
          </cell>
          <cell r="D6942" t="str">
            <v>UN</v>
          </cell>
          <cell r="E6942">
            <v>0</v>
          </cell>
          <cell r="F6942">
            <v>0</v>
          </cell>
        </row>
        <row r="6943">
          <cell r="B6943">
            <v>1007101</v>
          </cell>
          <cell r="C6943" t="str">
            <v>Eletroduto Pvc Rígido Ø 1 1/2"</v>
          </cell>
          <cell r="D6943" t="str">
            <v>UN</v>
          </cell>
          <cell r="E6943">
            <v>0</v>
          </cell>
          <cell r="F6943">
            <v>0</v>
          </cell>
        </row>
        <row r="6944">
          <cell r="B6944">
            <v>1007102</v>
          </cell>
          <cell r="C6944" t="str">
            <v>Eletroduto Pvc Rígido Ø 1 1/4"</v>
          </cell>
          <cell r="D6944" t="str">
            <v>UN</v>
          </cell>
          <cell r="E6944">
            <v>0</v>
          </cell>
          <cell r="F6944">
            <v>0</v>
          </cell>
        </row>
        <row r="6945">
          <cell r="B6945" t="str">
            <v>M1148</v>
          </cell>
          <cell r="C6945" t="str">
            <v>Massa Termoplástica Para Aspersão</v>
          </cell>
          <cell r="D6945" t="str">
            <v>kg</v>
          </cell>
          <cell r="E6945">
            <v>8.52</v>
          </cell>
          <cell r="F6945">
            <v>20370.599999999999</v>
          </cell>
        </row>
        <row r="6946">
          <cell r="B6946">
            <v>1007104</v>
          </cell>
          <cell r="C6946" t="str">
            <v>Material Substituido Por 1013133</v>
          </cell>
          <cell r="D6946" t="str">
            <v>UN</v>
          </cell>
          <cell r="E6946">
            <v>0</v>
          </cell>
          <cell r="F6946">
            <v>0</v>
          </cell>
        </row>
        <row r="6947">
          <cell r="B6947">
            <v>1007105</v>
          </cell>
          <cell r="C6947" t="str">
            <v>Material Substituido Por 1013126</v>
          </cell>
          <cell r="D6947" t="str">
            <v>UN</v>
          </cell>
          <cell r="E6947">
            <v>0</v>
          </cell>
          <cell r="F6947">
            <v>0</v>
          </cell>
        </row>
        <row r="6948">
          <cell r="B6948">
            <v>1007106</v>
          </cell>
          <cell r="C6948" t="str">
            <v>Material Substituido Por 1013127</v>
          </cell>
          <cell r="D6948" t="str">
            <v>UN</v>
          </cell>
          <cell r="E6948">
            <v>0</v>
          </cell>
          <cell r="F6948">
            <v>0</v>
          </cell>
        </row>
        <row r="6949">
          <cell r="B6949">
            <v>1007107</v>
          </cell>
          <cell r="C6949" t="str">
            <v>Eletroduto Pvc Rígido Ø 3/4"</v>
          </cell>
          <cell r="D6949" t="str">
            <v>UN</v>
          </cell>
          <cell r="E6949">
            <v>0</v>
          </cell>
          <cell r="F6949">
            <v>0</v>
          </cell>
        </row>
        <row r="6950">
          <cell r="B6950">
            <v>1007108</v>
          </cell>
          <cell r="C6950" t="str">
            <v>Material Substituido Por 1013128</v>
          </cell>
          <cell r="D6950" t="str">
            <v>UN</v>
          </cell>
          <cell r="E6950">
            <v>0</v>
          </cell>
          <cell r="F6950">
            <v>0</v>
          </cell>
        </row>
        <row r="6951">
          <cell r="B6951">
            <v>1007110</v>
          </cell>
          <cell r="C6951" t="str">
            <v>Emenda Interna Reta P/Perfilado 38X38Mm</v>
          </cell>
          <cell r="D6951" t="str">
            <v>UN</v>
          </cell>
          <cell r="E6951">
            <v>0</v>
          </cell>
          <cell r="F6951">
            <v>0</v>
          </cell>
        </row>
        <row r="6952">
          <cell r="B6952">
            <v>1007111</v>
          </cell>
          <cell r="C6952" t="str">
            <v>Emenda Interna Tipo I</v>
          </cell>
          <cell r="D6952" t="str">
            <v>UN</v>
          </cell>
          <cell r="E6952">
            <v>0</v>
          </cell>
          <cell r="F6952">
            <v>0</v>
          </cell>
        </row>
        <row r="6953">
          <cell r="B6953">
            <v>1007112</v>
          </cell>
          <cell r="C6953" t="str">
            <v>Emenda Interna Tipo L</v>
          </cell>
          <cell r="D6953" t="str">
            <v>UN</v>
          </cell>
          <cell r="E6953">
            <v>0</v>
          </cell>
          <cell r="F6953">
            <v>0</v>
          </cell>
        </row>
        <row r="6954">
          <cell r="B6954">
            <v>1007113</v>
          </cell>
          <cell r="C6954" t="str">
            <v>Emenda Interna Tipo T</v>
          </cell>
          <cell r="D6954" t="str">
            <v>UN</v>
          </cell>
          <cell r="E6954">
            <v>0</v>
          </cell>
          <cell r="F6954">
            <v>0</v>
          </cell>
        </row>
        <row r="6955">
          <cell r="B6955">
            <v>1007114</v>
          </cell>
          <cell r="C6955" t="str">
            <v>Escantilhão Para Vedação Mod.06</v>
          </cell>
          <cell r="D6955" t="str">
            <v>UN</v>
          </cell>
          <cell r="E6955">
            <v>0</v>
          </cell>
          <cell r="F6955">
            <v>0</v>
          </cell>
        </row>
        <row r="6956">
          <cell r="B6956">
            <v>1007115</v>
          </cell>
          <cell r="C6956" t="str">
            <v>Esmalte Sintético Amarelo 18L</v>
          </cell>
          <cell r="D6956" t="str">
            <v>UN</v>
          </cell>
          <cell r="E6956">
            <v>0</v>
          </cell>
          <cell r="F6956">
            <v>0</v>
          </cell>
        </row>
        <row r="6957">
          <cell r="B6957">
            <v>1007116</v>
          </cell>
          <cell r="C6957" t="str">
            <v>Esmalte Sintético Azul 18L</v>
          </cell>
          <cell r="D6957" t="str">
            <v>UN</v>
          </cell>
          <cell r="E6957">
            <v>0</v>
          </cell>
          <cell r="F6957">
            <v>0</v>
          </cell>
        </row>
        <row r="6958">
          <cell r="B6958">
            <v>1007117</v>
          </cell>
          <cell r="C6958" t="str">
            <v>Esmalte Sintético Vermelho 18L</v>
          </cell>
          <cell r="D6958" t="str">
            <v>UN</v>
          </cell>
          <cell r="E6958">
            <v>0</v>
          </cell>
          <cell r="F6958">
            <v>0</v>
          </cell>
        </row>
        <row r="6959">
          <cell r="B6959">
            <v>1007118</v>
          </cell>
          <cell r="C6959" t="str">
            <v>Espaçador Plástico Ct 15-Jeruel</v>
          </cell>
          <cell r="D6959" t="str">
            <v>UN</v>
          </cell>
          <cell r="E6959">
            <v>0</v>
          </cell>
          <cell r="F6959">
            <v>0</v>
          </cell>
        </row>
        <row r="6960">
          <cell r="B6960">
            <v>1007119</v>
          </cell>
          <cell r="C6960" t="str">
            <v>Espaçador Plástico Ct 20-Jeruel</v>
          </cell>
          <cell r="D6960" t="str">
            <v>UN</v>
          </cell>
          <cell r="E6960">
            <v>0</v>
          </cell>
          <cell r="F6960">
            <v>0</v>
          </cell>
        </row>
        <row r="6961">
          <cell r="B6961">
            <v>1007120</v>
          </cell>
          <cell r="C6961" t="str">
            <v>Espaçador Plástico Ct 25-Jeruel</v>
          </cell>
          <cell r="D6961" t="str">
            <v>UN</v>
          </cell>
          <cell r="E6961">
            <v>0</v>
          </cell>
          <cell r="F6961">
            <v>0</v>
          </cell>
        </row>
        <row r="6962">
          <cell r="B6962">
            <v>1007121</v>
          </cell>
          <cell r="C6962" t="str">
            <v>Espaçador Plástico Ct 30-Jeruel</v>
          </cell>
          <cell r="D6962" t="str">
            <v>UN</v>
          </cell>
          <cell r="E6962">
            <v>0</v>
          </cell>
          <cell r="F6962">
            <v>0</v>
          </cell>
        </row>
        <row r="6963">
          <cell r="B6963">
            <v>1007122</v>
          </cell>
          <cell r="C6963" t="str">
            <v>Espaçador Plástico Ct 35-Jeruel</v>
          </cell>
          <cell r="D6963" t="str">
            <v>UN</v>
          </cell>
          <cell r="E6963">
            <v>0</v>
          </cell>
          <cell r="F6963">
            <v>0</v>
          </cell>
        </row>
        <row r="6964">
          <cell r="B6964">
            <v>1007123</v>
          </cell>
          <cell r="C6964" t="str">
            <v>Espaçador Plástico Ct 40-Jeruel</v>
          </cell>
          <cell r="D6964" t="str">
            <v>UN</v>
          </cell>
          <cell r="E6964">
            <v>0</v>
          </cell>
          <cell r="F6964">
            <v>0</v>
          </cell>
        </row>
        <row r="6965">
          <cell r="B6965">
            <v>1007124</v>
          </cell>
          <cell r="C6965" t="str">
            <v>Espaçador Plástico Eb 80-Jeruel</v>
          </cell>
          <cell r="D6965" t="str">
            <v>UN</v>
          </cell>
          <cell r="E6965">
            <v>0</v>
          </cell>
          <cell r="F6965">
            <v>0</v>
          </cell>
        </row>
        <row r="6966">
          <cell r="B6966">
            <v>1007125</v>
          </cell>
          <cell r="C6966" t="str">
            <v>Espaçador Plástico Eb 90-Jeruel</v>
          </cell>
          <cell r="D6966" t="str">
            <v>UN</v>
          </cell>
          <cell r="E6966">
            <v>0</v>
          </cell>
          <cell r="F6966">
            <v>0</v>
          </cell>
        </row>
        <row r="6967">
          <cell r="B6967">
            <v>1007126</v>
          </cell>
          <cell r="C6967" t="str">
            <v>Espaçador Plástico Ee 10-Jeruel</v>
          </cell>
          <cell r="D6967" t="str">
            <v>UN</v>
          </cell>
          <cell r="E6967">
            <v>0</v>
          </cell>
          <cell r="F6967">
            <v>0</v>
          </cell>
        </row>
        <row r="6968">
          <cell r="B6968">
            <v>1007127</v>
          </cell>
          <cell r="C6968" t="str">
            <v>Espaçador Plástico Epc 4-10-Jeruel</v>
          </cell>
          <cell r="D6968" t="str">
            <v>UN</v>
          </cell>
          <cell r="E6968">
            <v>0</v>
          </cell>
          <cell r="F6968">
            <v>0</v>
          </cell>
        </row>
        <row r="6969">
          <cell r="B6969">
            <v>1007128</v>
          </cell>
          <cell r="C6969" t="str">
            <v>Espaçador Plástico Epc 4-15-Jeruel</v>
          </cell>
          <cell r="D6969" t="str">
            <v>UN</v>
          </cell>
          <cell r="E6969">
            <v>0</v>
          </cell>
          <cell r="F6969">
            <v>0</v>
          </cell>
        </row>
        <row r="6970">
          <cell r="B6970">
            <v>1007129</v>
          </cell>
          <cell r="C6970" t="str">
            <v>Espaçador Plástico Epc 4-20-Jeruel</v>
          </cell>
          <cell r="D6970" t="str">
            <v>UN</v>
          </cell>
          <cell r="E6970">
            <v>0</v>
          </cell>
          <cell r="F6970">
            <v>0</v>
          </cell>
        </row>
        <row r="6971">
          <cell r="B6971">
            <v>1007130</v>
          </cell>
          <cell r="C6971" t="str">
            <v>Espaçador Plástico Epc 5-25-Jeruel</v>
          </cell>
          <cell r="D6971" t="str">
            <v>UN</v>
          </cell>
          <cell r="E6971">
            <v>0</v>
          </cell>
          <cell r="F6971">
            <v>0</v>
          </cell>
        </row>
        <row r="6972">
          <cell r="B6972">
            <v>1007131</v>
          </cell>
          <cell r="C6972" t="str">
            <v>Espaçador Plástico Epc 5-30-Jeruel</v>
          </cell>
          <cell r="D6972" t="str">
            <v>UN</v>
          </cell>
          <cell r="E6972">
            <v>0</v>
          </cell>
          <cell r="F6972">
            <v>0</v>
          </cell>
        </row>
        <row r="6973">
          <cell r="B6973">
            <v>1007132</v>
          </cell>
          <cell r="C6973" t="str">
            <v>Espaçador Plástico Epc 6-20-Jeruel</v>
          </cell>
          <cell r="D6973" t="str">
            <v>UN</v>
          </cell>
          <cell r="E6973">
            <v>0</v>
          </cell>
          <cell r="F6973">
            <v>0</v>
          </cell>
        </row>
        <row r="6974">
          <cell r="B6974">
            <v>1007133</v>
          </cell>
          <cell r="C6974" t="str">
            <v>Espaçador Plástico Epc 8-20-Jeruel</v>
          </cell>
          <cell r="D6974" t="str">
            <v>UN</v>
          </cell>
          <cell r="E6974">
            <v>0</v>
          </cell>
          <cell r="F6974">
            <v>0</v>
          </cell>
        </row>
        <row r="6975">
          <cell r="B6975">
            <v>1007134</v>
          </cell>
          <cell r="C6975" t="str">
            <v>Espaçador Plástico Epr 12-Jeruel</v>
          </cell>
          <cell r="D6975" t="str">
            <v>UN</v>
          </cell>
          <cell r="E6975">
            <v>0</v>
          </cell>
          <cell r="F6975">
            <v>0</v>
          </cell>
        </row>
        <row r="6976">
          <cell r="B6976">
            <v>1007135</v>
          </cell>
          <cell r="C6976" t="str">
            <v>Espaçador Plástico Epr 15-Jeruel</v>
          </cell>
          <cell r="D6976" t="str">
            <v>UN</v>
          </cell>
          <cell r="E6976">
            <v>0</v>
          </cell>
          <cell r="F6976">
            <v>0</v>
          </cell>
        </row>
        <row r="6977">
          <cell r="B6977">
            <v>1007136</v>
          </cell>
          <cell r="C6977" t="str">
            <v>Espaçador Plástico Epr 18-2-Jeruel</v>
          </cell>
          <cell r="D6977" t="str">
            <v>UN</v>
          </cell>
          <cell r="E6977">
            <v>0</v>
          </cell>
          <cell r="F6977">
            <v>0</v>
          </cell>
        </row>
        <row r="6978">
          <cell r="B6978">
            <v>1007137</v>
          </cell>
          <cell r="C6978" t="str">
            <v>Espaçador Plástico Epr 20-6-Jeruel</v>
          </cell>
          <cell r="D6978" t="str">
            <v>UN</v>
          </cell>
          <cell r="E6978">
            <v>0</v>
          </cell>
          <cell r="F6978">
            <v>0</v>
          </cell>
        </row>
        <row r="6979">
          <cell r="B6979">
            <v>1007138</v>
          </cell>
          <cell r="C6979" t="str">
            <v>Espaçador Plástico Epr 22-2-Jeruel</v>
          </cell>
          <cell r="D6979" t="str">
            <v>UN</v>
          </cell>
          <cell r="E6979">
            <v>0</v>
          </cell>
          <cell r="F6979">
            <v>0</v>
          </cell>
        </row>
        <row r="6980">
          <cell r="B6980">
            <v>1007139</v>
          </cell>
          <cell r="C6980" t="str">
            <v>Espaçador Plástico Epr 22-5-Jeruel</v>
          </cell>
          <cell r="D6980" t="str">
            <v>UN</v>
          </cell>
          <cell r="E6980">
            <v>0</v>
          </cell>
          <cell r="F6980">
            <v>0</v>
          </cell>
        </row>
        <row r="6981">
          <cell r="B6981">
            <v>1007140</v>
          </cell>
          <cell r="C6981" t="str">
            <v>Espaçador Plástico Epr 24-4-Jeruel</v>
          </cell>
          <cell r="D6981" t="str">
            <v>UN</v>
          </cell>
          <cell r="E6981">
            <v>0</v>
          </cell>
          <cell r="F6981">
            <v>0</v>
          </cell>
        </row>
        <row r="6982">
          <cell r="B6982">
            <v>1007141</v>
          </cell>
          <cell r="C6982" t="str">
            <v>Espaçador Plástico Epr 30-5-Jeruel</v>
          </cell>
          <cell r="D6982" t="str">
            <v>UN</v>
          </cell>
          <cell r="E6982">
            <v>0</v>
          </cell>
          <cell r="F6982">
            <v>0</v>
          </cell>
        </row>
        <row r="6983">
          <cell r="B6983">
            <v>1007142</v>
          </cell>
          <cell r="C6983" t="str">
            <v>Espaçador Plástico Epr 30-6-Jeruel</v>
          </cell>
          <cell r="D6983" t="str">
            <v>UN</v>
          </cell>
          <cell r="E6983">
            <v>0</v>
          </cell>
          <cell r="F6983">
            <v>0</v>
          </cell>
        </row>
        <row r="6984">
          <cell r="B6984">
            <v>1007143</v>
          </cell>
          <cell r="C6984" t="str">
            <v>Espaçador Plástico Epr 34-3,4-Jeruel</v>
          </cell>
          <cell r="D6984" t="str">
            <v>UN</v>
          </cell>
          <cell r="E6984">
            <v>0</v>
          </cell>
          <cell r="F6984">
            <v>0</v>
          </cell>
        </row>
        <row r="6985">
          <cell r="B6985">
            <v>1007144</v>
          </cell>
          <cell r="C6985" t="str">
            <v>Espaçador Plástico Epr 40-4-Jeruel</v>
          </cell>
          <cell r="D6985" t="str">
            <v>UN</v>
          </cell>
          <cell r="E6985">
            <v>0</v>
          </cell>
          <cell r="F6985">
            <v>0</v>
          </cell>
        </row>
        <row r="6986">
          <cell r="B6986">
            <v>1007145</v>
          </cell>
          <cell r="C6986" t="str">
            <v>Espaçador Plástico Epr 40-6-Jeruel</v>
          </cell>
          <cell r="D6986" t="str">
            <v>UN</v>
          </cell>
          <cell r="E6986">
            <v>0</v>
          </cell>
          <cell r="F6986">
            <v>0</v>
          </cell>
        </row>
        <row r="6987">
          <cell r="B6987">
            <v>1007146</v>
          </cell>
          <cell r="C6987" t="str">
            <v>Espaçador Plástico Epr 40-8-Jeruel</v>
          </cell>
          <cell r="D6987" t="str">
            <v>UN</v>
          </cell>
          <cell r="E6987">
            <v>0</v>
          </cell>
          <cell r="F6987">
            <v>0</v>
          </cell>
        </row>
        <row r="6988">
          <cell r="B6988">
            <v>1007147</v>
          </cell>
          <cell r="C6988" t="str">
            <v>Espaçador Plástico Ete 16-15-Jeruel</v>
          </cell>
          <cell r="D6988" t="str">
            <v>UN</v>
          </cell>
          <cell r="E6988">
            <v>0</v>
          </cell>
          <cell r="F6988">
            <v>0</v>
          </cell>
        </row>
        <row r="6989">
          <cell r="B6989">
            <v>1007148</v>
          </cell>
          <cell r="C6989" t="str">
            <v>Espaçador Plástico Ete 16-30-Jeruel</v>
          </cell>
          <cell r="D6989" t="str">
            <v>UN</v>
          </cell>
          <cell r="E6989">
            <v>0</v>
          </cell>
          <cell r="F6989">
            <v>0</v>
          </cell>
        </row>
        <row r="6990">
          <cell r="B6990">
            <v>1007149</v>
          </cell>
          <cell r="C6990" t="str">
            <v>Espaçador Plástico Ete 16-40-Jeruel</v>
          </cell>
          <cell r="D6990" t="str">
            <v>UN</v>
          </cell>
          <cell r="E6990">
            <v>0</v>
          </cell>
          <cell r="F6990">
            <v>0</v>
          </cell>
        </row>
        <row r="6991">
          <cell r="B6991">
            <v>1007150</v>
          </cell>
          <cell r="C6991" t="str">
            <v>Espaçador Plástico Ete 20-30-Jeruel</v>
          </cell>
          <cell r="D6991" t="str">
            <v>UN</v>
          </cell>
          <cell r="E6991">
            <v>0</v>
          </cell>
          <cell r="F6991">
            <v>0</v>
          </cell>
        </row>
        <row r="6992">
          <cell r="B6992">
            <v>1007151</v>
          </cell>
          <cell r="C6992" t="str">
            <v>Espaçador Plástico Ete 25-30-Jeruel</v>
          </cell>
          <cell r="D6992" t="str">
            <v>UN</v>
          </cell>
          <cell r="E6992">
            <v>0</v>
          </cell>
          <cell r="F6992">
            <v>0</v>
          </cell>
        </row>
        <row r="6993">
          <cell r="B6993">
            <v>1007152</v>
          </cell>
          <cell r="C6993" t="str">
            <v>Espaçador Plástico Etp 10-Jeruel</v>
          </cell>
          <cell r="D6993" t="str">
            <v>UN</v>
          </cell>
          <cell r="E6993">
            <v>0</v>
          </cell>
          <cell r="F6993">
            <v>0</v>
          </cell>
        </row>
        <row r="6994">
          <cell r="B6994">
            <v>1007153</v>
          </cell>
          <cell r="C6994" t="str">
            <v>Espaçador Plástico Etp 115-Jeruel</v>
          </cell>
          <cell r="D6994" t="str">
            <v>UN</v>
          </cell>
          <cell r="E6994">
            <v>0</v>
          </cell>
          <cell r="F6994">
            <v>0</v>
          </cell>
        </row>
        <row r="6995">
          <cell r="B6995">
            <v>1007154</v>
          </cell>
          <cell r="C6995" t="str">
            <v>Espaçador Plástico Etp 15-Jeruel</v>
          </cell>
          <cell r="D6995" t="str">
            <v>UN</v>
          </cell>
          <cell r="E6995">
            <v>0</v>
          </cell>
          <cell r="F6995">
            <v>0</v>
          </cell>
        </row>
        <row r="6996">
          <cell r="B6996">
            <v>1007155</v>
          </cell>
          <cell r="C6996" t="str">
            <v>Espaçador Plástico Etp 15-6-Jeruel</v>
          </cell>
          <cell r="D6996" t="str">
            <v>UN</v>
          </cell>
          <cell r="E6996">
            <v>0</v>
          </cell>
          <cell r="F6996">
            <v>0</v>
          </cell>
        </row>
        <row r="6997">
          <cell r="B6997">
            <v>1007156</v>
          </cell>
          <cell r="C6997" t="str">
            <v>Espaçador Plástico Etp 15-8-Jeruel</v>
          </cell>
          <cell r="D6997" t="str">
            <v>UN</v>
          </cell>
          <cell r="E6997">
            <v>0</v>
          </cell>
          <cell r="F6997">
            <v>0</v>
          </cell>
        </row>
        <row r="6998">
          <cell r="B6998">
            <v>1007157</v>
          </cell>
          <cell r="C6998" t="str">
            <v>Espaçador Plástico Etp 16-Jeruel</v>
          </cell>
          <cell r="D6998" t="str">
            <v>UN</v>
          </cell>
          <cell r="E6998">
            <v>0</v>
          </cell>
          <cell r="F6998">
            <v>0</v>
          </cell>
        </row>
        <row r="6999">
          <cell r="B6999">
            <v>1007158</v>
          </cell>
          <cell r="C6999" t="str">
            <v>Espaçador Plástico Etp 17-Jeruel</v>
          </cell>
          <cell r="D6999" t="str">
            <v>UN</v>
          </cell>
          <cell r="E6999">
            <v>0</v>
          </cell>
          <cell r="F6999">
            <v>0</v>
          </cell>
        </row>
        <row r="7000">
          <cell r="B7000">
            <v>1007159</v>
          </cell>
          <cell r="C7000" t="str">
            <v>Espaçador Plástico Etp 18-Jeruel</v>
          </cell>
          <cell r="D7000" t="str">
            <v>UN</v>
          </cell>
          <cell r="E7000">
            <v>0</v>
          </cell>
          <cell r="F7000">
            <v>0</v>
          </cell>
        </row>
        <row r="7001">
          <cell r="B7001">
            <v>1007160</v>
          </cell>
          <cell r="C7001" t="str">
            <v>Espaçador Plástico Etp 19-Jeruel</v>
          </cell>
          <cell r="D7001" t="str">
            <v>UN</v>
          </cell>
          <cell r="E7001">
            <v>0</v>
          </cell>
          <cell r="F7001">
            <v>0</v>
          </cell>
        </row>
        <row r="7002">
          <cell r="B7002">
            <v>1007161</v>
          </cell>
          <cell r="C7002" t="str">
            <v>Espaçador Plástico Etp 20-Jeruel</v>
          </cell>
          <cell r="D7002" t="str">
            <v>UN</v>
          </cell>
          <cell r="E7002">
            <v>0</v>
          </cell>
          <cell r="F7002">
            <v>0</v>
          </cell>
        </row>
        <row r="7003">
          <cell r="B7003">
            <v>1007162</v>
          </cell>
          <cell r="C7003" t="str">
            <v>Espaçador Plástico Etp 20/25-Jeruel</v>
          </cell>
          <cell r="D7003" t="str">
            <v>UN</v>
          </cell>
          <cell r="E7003">
            <v>0</v>
          </cell>
          <cell r="F7003">
            <v>0</v>
          </cell>
        </row>
        <row r="7004">
          <cell r="B7004">
            <v>1007163</v>
          </cell>
          <cell r="C7004" t="str">
            <v>Espaçador Plástico Etp 20/30-Jeruel</v>
          </cell>
          <cell r="D7004" t="str">
            <v>UN</v>
          </cell>
          <cell r="E7004">
            <v>0</v>
          </cell>
          <cell r="F7004">
            <v>0</v>
          </cell>
        </row>
        <row r="7005">
          <cell r="B7005">
            <v>1007164</v>
          </cell>
          <cell r="C7005" t="str">
            <v>Espaçador Plástico Etp 20-6-Jeruel</v>
          </cell>
          <cell r="D7005" t="str">
            <v>UN</v>
          </cell>
          <cell r="E7005">
            <v>0</v>
          </cell>
          <cell r="F7005">
            <v>0</v>
          </cell>
        </row>
        <row r="7006">
          <cell r="B7006">
            <v>1007165</v>
          </cell>
          <cell r="C7006" t="str">
            <v>Espaçador Plástico Etp 20-8-Jeruel</v>
          </cell>
          <cell r="D7006" t="str">
            <v>UN</v>
          </cell>
          <cell r="E7006">
            <v>0</v>
          </cell>
          <cell r="F7006">
            <v>0</v>
          </cell>
        </row>
        <row r="7007">
          <cell r="B7007">
            <v>1007166</v>
          </cell>
          <cell r="C7007" t="str">
            <v>Espaçador Plástico Etp 21-Jeruel</v>
          </cell>
          <cell r="D7007" t="str">
            <v>UN</v>
          </cell>
          <cell r="E7007">
            <v>0</v>
          </cell>
          <cell r="F7007">
            <v>0</v>
          </cell>
        </row>
        <row r="7008">
          <cell r="B7008">
            <v>1007167</v>
          </cell>
          <cell r="C7008" t="str">
            <v>Espaçador Plástico Etp 25/30-Jeruel</v>
          </cell>
          <cell r="D7008" t="str">
            <v>UN</v>
          </cell>
          <cell r="E7008">
            <v>0</v>
          </cell>
          <cell r="F7008">
            <v>0</v>
          </cell>
        </row>
        <row r="7009">
          <cell r="B7009">
            <v>1007168</v>
          </cell>
          <cell r="C7009" t="str">
            <v>Espaçador Plástico Etp 30/40-Jeruel</v>
          </cell>
          <cell r="D7009" t="str">
            <v>UN</v>
          </cell>
          <cell r="E7009">
            <v>0</v>
          </cell>
          <cell r="F7009">
            <v>0</v>
          </cell>
        </row>
        <row r="7010">
          <cell r="B7010">
            <v>1007169</v>
          </cell>
          <cell r="C7010" t="str">
            <v>Espaçador Plástico Etp 35-Jeruel</v>
          </cell>
          <cell r="D7010" t="str">
            <v>UN</v>
          </cell>
          <cell r="E7010">
            <v>0</v>
          </cell>
          <cell r="F7010">
            <v>0</v>
          </cell>
        </row>
        <row r="7011">
          <cell r="B7011">
            <v>1007170</v>
          </cell>
          <cell r="C7011" t="str">
            <v>Espaçador Plástico Etp 35/40-Jeruel</v>
          </cell>
          <cell r="D7011" t="str">
            <v>UN</v>
          </cell>
          <cell r="E7011">
            <v>0</v>
          </cell>
          <cell r="F7011">
            <v>0</v>
          </cell>
        </row>
        <row r="7012">
          <cell r="B7012">
            <v>1007171</v>
          </cell>
          <cell r="C7012" t="str">
            <v>Espaçador Plástico Etp 50-Jeruel</v>
          </cell>
          <cell r="D7012" t="str">
            <v>UN</v>
          </cell>
          <cell r="E7012">
            <v>0</v>
          </cell>
          <cell r="F7012">
            <v>0</v>
          </cell>
        </row>
        <row r="7013">
          <cell r="B7013">
            <v>1007172</v>
          </cell>
          <cell r="C7013" t="str">
            <v>Espaçador Plástico Etp 60-Jeruel</v>
          </cell>
          <cell r="D7013" t="str">
            <v>UN</v>
          </cell>
          <cell r="E7013">
            <v>0</v>
          </cell>
          <cell r="F7013">
            <v>0</v>
          </cell>
        </row>
        <row r="7014">
          <cell r="B7014">
            <v>1007173</v>
          </cell>
          <cell r="C7014" t="str">
            <v>Espaçador Plástico Etp 8-Jeruel</v>
          </cell>
          <cell r="D7014" t="str">
            <v>UN</v>
          </cell>
          <cell r="E7014">
            <v>0</v>
          </cell>
          <cell r="F7014">
            <v>0</v>
          </cell>
        </row>
        <row r="7015">
          <cell r="B7015">
            <v>1007174</v>
          </cell>
          <cell r="C7015" t="str">
            <v>Espaçador Plástico Md 6015-Jeruel</v>
          </cell>
          <cell r="D7015" t="str">
            <v>UN</v>
          </cell>
          <cell r="E7015">
            <v>0</v>
          </cell>
          <cell r="F7015">
            <v>0</v>
          </cell>
        </row>
        <row r="7016">
          <cell r="B7016">
            <v>1007175</v>
          </cell>
          <cell r="C7016" t="str">
            <v>Espaçador Plástico Md 7020-Jeruel</v>
          </cell>
          <cell r="D7016" t="str">
            <v>UN</v>
          </cell>
          <cell r="E7016">
            <v>0</v>
          </cell>
          <cell r="F7016">
            <v>0</v>
          </cell>
        </row>
        <row r="7017">
          <cell r="B7017">
            <v>1007176</v>
          </cell>
          <cell r="C7017" t="str">
            <v>Espaçador Plástico Md 8020-Jeruel</v>
          </cell>
          <cell r="D7017" t="str">
            <v>UN</v>
          </cell>
          <cell r="E7017">
            <v>0</v>
          </cell>
          <cell r="F7017">
            <v>0</v>
          </cell>
        </row>
        <row r="7018">
          <cell r="B7018">
            <v>1007177</v>
          </cell>
          <cell r="C7018" t="str">
            <v>Espaçador Plást.P/Arm.Est.Fu 40-Jeruel</v>
          </cell>
          <cell r="D7018" t="str">
            <v>UN</v>
          </cell>
          <cell r="E7018">
            <v>0</v>
          </cell>
          <cell r="F7018">
            <v>0</v>
          </cell>
        </row>
        <row r="7019">
          <cell r="B7019">
            <v>1007178</v>
          </cell>
          <cell r="C7019" t="str">
            <v>Espaçador Plástico Pd 30-Jeruel</v>
          </cell>
          <cell r="D7019" t="str">
            <v>UN</v>
          </cell>
          <cell r="E7019">
            <v>0</v>
          </cell>
          <cell r="F7019">
            <v>0</v>
          </cell>
        </row>
        <row r="7020">
          <cell r="B7020">
            <v>1007179</v>
          </cell>
          <cell r="C7020" t="str">
            <v>Espaçador Plástico Pp-Jeruel</v>
          </cell>
          <cell r="D7020" t="str">
            <v>UN</v>
          </cell>
          <cell r="E7020">
            <v>0</v>
          </cell>
          <cell r="F7020">
            <v>0</v>
          </cell>
        </row>
        <row r="7021">
          <cell r="B7021">
            <v>1007180</v>
          </cell>
          <cell r="C7021" t="str">
            <v>Espaçador Plástico S15-Jeruel</v>
          </cell>
          <cell r="D7021" t="str">
            <v>UN</v>
          </cell>
          <cell r="E7021">
            <v>0</v>
          </cell>
          <cell r="F7021">
            <v>0</v>
          </cell>
        </row>
        <row r="7022">
          <cell r="B7022">
            <v>1007181</v>
          </cell>
          <cell r="C7022" t="str">
            <v>Espaçador Plástico S20-Jeruel</v>
          </cell>
          <cell r="D7022" t="str">
            <v>UN</v>
          </cell>
          <cell r="E7022">
            <v>0</v>
          </cell>
          <cell r="F7022">
            <v>0</v>
          </cell>
        </row>
        <row r="7023">
          <cell r="B7023">
            <v>1007182</v>
          </cell>
          <cell r="C7023" t="str">
            <v>Espaçador Plástico S30-Jeruel</v>
          </cell>
          <cell r="D7023" t="str">
            <v>UN</v>
          </cell>
          <cell r="E7023">
            <v>0</v>
          </cell>
          <cell r="F7023">
            <v>0</v>
          </cell>
        </row>
        <row r="7024">
          <cell r="B7024">
            <v>1007183</v>
          </cell>
          <cell r="C7024" t="str">
            <v>Espaçador Plástico S40-Jeruel</v>
          </cell>
          <cell r="D7024" t="str">
            <v>UN</v>
          </cell>
          <cell r="E7024">
            <v>0</v>
          </cell>
          <cell r="F7024">
            <v>0</v>
          </cell>
        </row>
        <row r="7025">
          <cell r="B7025">
            <v>1007184</v>
          </cell>
          <cell r="C7025" t="str">
            <v>Espaçador Plástico S50-Jeruel</v>
          </cell>
          <cell r="D7025" t="str">
            <v>UN</v>
          </cell>
          <cell r="E7025">
            <v>0</v>
          </cell>
          <cell r="F7025">
            <v>0</v>
          </cell>
        </row>
        <row r="7026">
          <cell r="B7026">
            <v>1007185</v>
          </cell>
          <cell r="C7026" t="str">
            <v>Espaçador Plástico Sc 100-Jeruel</v>
          </cell>
          <cell r="D7026" t="str">
            <v>UN</v>
          </cell>
          <cell r="E7026">
            <v>0</v>
          </cell>
          <cell r="F7026">
            <v>0</v>
          </cell>
        </row>
        <row r="7027">
          <cell r="B7027">
            <v>1007186</v>
          </cell>
          <cell r="C7027" t="str">
            <v>Espaçador Plástico Sc 105-Jeruel</v>
          </cell>
          <cell r="D7027" t="str">
            <v>UN</v>
          </cell>
          <cell r="E7027">
            <v>0</v>
          </cell>
          <cell r="F7027">
            <v>0</v>
          </cell>
        </row>
        <row r="7028">
          <cell r="B7028">
            <v>1007187</v>
          </cell>
          <cell r="C7028" t="str">
            <v>Espaçador Plástico Sc 110-Jeruel</v>
          </cell>
          <cell r="D7028" t="str">
            <v>UN</v>
          </cell>
          <cell r="E7028">
            <v>0</v>
          </cell>
          <cell r="F7028">
            <v>0</v>
          </cell>
        </row>
        <row r="7029">
          <cell r="B7029">
            <v>1007188</v>
          </cell>
          <cell r="C7029" t="str">
            <v>Espaçador Plástico Sc 115-Jeruel</v>
          </cell>
          <cell r="D7029" t="str">
            <v>UN</v>
          </cell>
          <cell r="E7029">
            <v>0</v>
          </cell>
          <cell r="F7029">
            <v>0</v>
          </cell>
        </row>
        <row r="7030">
          <cell r="B7030">
            <v>1007189</v>
          </cell>
          <cell r="C7030" t="str">
            <v>Espaçador Plástico Sc 120-Jeruel</v>
          </cell>
          <cell r="D7030" t="str">
            <v>UN</v>
          </cell>
          <cell r="E7030">
            <v>0</v>
          </cell>
          <cell r="F7030">
            <v>0</v>
          </cell>
        </row>
        <row r="7031">
          <cell r="B7031">
            <v>1007190</v>
          </cell>
          <cell r="C7031" t="str">
            <v>Espaçador Plástico Sc 125-Jeruel</v>
          </cell>
          <cell r="D7031" t="str">
            <v>UN</v>
          </cell>
          <cell r="E7031">
            <v>0</v>
          </cell>
          <cell r="F7031">
            <v>0</v>
          </cell>
        </row>
        <row r="7032">
          <cell r="B7032">
            <v>1007191</v>
          </cell>
          <cell r="C7032" t="str">
            <v>Espaçador Plástico Sc 130-Jeruel</v>
          </cell>
          <cell r="D7032" t="str">
            <v>UN</v>
          </cell>
          <cell r="E7032">
            <v>0</v>
          </cell>
          <cell r="F7032">
            <v>0</v>
          </cell>
        </row>
        <row r="7033">
          <cell r="B7033">
            <v>1007192</v>
          </cell>
          <cell r="C7033" t="str">
            <v>Espaçador Plástico Sc 135-Jeruel</v>
          </cell>
          <cell r="D7033" t="str">
            <v>UN</v>
          </cell>
          <cell r="E7033">
            <v>0</v>
          </cell>
          <cell r="F7033">
            <v>0</v>
          </cell>
        </row>
        <row r="7034">
          <cell r="B7034">
            <v>1007193</v>
          </cell>
          <cell r="C7034" t="str">
            <v>Espaçador Plástico Sc 140-Jeruel</v>
          </cell>
          <cell r="D7034" t="str">
            <v>UN</v>
          </cell>
          <cell r="E7034">
            <v>0</v>
          </cell>
          <cell r="F7034">
            <v>0</v>
          </cell>
        </row>
        <row r="7035">
          <cell r="B7035">
            <v>1007194</v>
          </cell>
          <cell r="C7035" t="str">
            <v>Espaçador Plástico Sc 145-Jeruel</v>
          </cell>
          <cell r="D7035" t="str">
            <v>UN</v>
          </cell>
          <cell r="E7035">
            <v>0</v>
          </cell>
          <cell r="F7035">
            <v>0</v>
          </cell>
        </row>
        <row r="7036">
          <cell r="B7036">
            <v>1007195</v>
          </cell>
          <cell r="C7036" t="str">
            <v>Espaçador Plástico Sc 150-Jeruel</v>
          </cell>
          <cell r="D7036" t="str">
            <v>UN</v>
          </cell>
          <cell r="E7036">
            <v>0</v>
          </cell>
          <cell r="F7036">
            <v>0</v>
          </cell>
        </row>
        <row r="7037">
          <cell r="B7037">
            <v>1007196</v>
          </cell>
          <cell r="C7037" t="str">
            <v>Espaçador Plástico Sc 155-Jeruel</v>
          </cell>
          <cell r="D7037" t="str">
            <v>UN</v>
          </cell>
          <cell r="E7037">
            <v>0</v>
          </cell>
          <cell r="F7037">
            <v>0</v>
          </cell>
        </row>
        <row r="7038">
          <cell r="B7038">
            <v>1007197</v>
          </cell>
          <cell r="C7038" t="str">
            <v>Espaçador Plástico Sc 160-Jeruel</v>
          </cell>
          <cell r="D7038" t="str">
            <v>UN</v>
          </cell>
          <cell r="E7038">
            <v>0</v>
          </cell>
          <cell r="F7038">
            <v>0</v>
          </cell>
        </row>
        <row r="7039">
          <cell r="B7039">
            <v>1007198</v>
          </cell>
          <cell r="C7039" t="str">
            <v>Espaçador Plástico Sc 165-Jeruel</v>
          </cell>
          <cell r="D7039" t="str">
            <v>UN</v>
          </cell>
          <cell r="E7039">
            <v>0</v>
          </cell>
          <cell r="F7039">
            <v>0</v>
          </cell>
        </row>
        <row r="7040">
          <cell r="B7040">
            <v>1007199</v>
          </cell>
          <cell r="C7040" t="str">
            <v>Espaçador Plástico Sc 170-Jeruel</v>
          </cell>
          <cell r="D7040" t="str">
            <v>UN</v>
          </cell>
          <cell r="E7040">
            <v>0</v>
          </cell>
          <cell r="F7040">
            <v>0</v>
          </cell>
        </row>
        <row r="7041">
          <cell r="B7041">
            <v>1007200</v>
          </cell>
          <cell r="C7041" t="str">
            <v>Espaçador Plástico Sc 175-Jeruel</v>
          </cell>
          <cell r="D7041" t="str">
            <v>UN</v>
          </cell>
          <cell r="E7041">
            <v>0</v>
          </cell>
          <cell r="F7041">
            <v>0</v>
          </cell>
        </row>
        <row r="7042">
          <cell r="B7042">
            <v>1007201</v>
          </cell>
          <cell r="C7042" t="str">
            <v>Espaçador Plástico Sc 180-Jeruel</v>
          </cell>
          <cell r="D7042" t="str">
            <v>UN</v>
          </cell>
          <cell r="E7042">
            <v>0</v>
          </cell>
          <cell r="F7042">
            <v>0</v>
          </cell>
        </row>
        <row r="7043">
          <cell r="B7043">
            <v>1007202</v>
          </cell>
          <cell r="C7043" t="str">
            <v>Espaçador Plástico Sc 185-Jeruel</v>
          </cell>
          <cell r="D7043" t="str">
            <v>UN</v>
          </cell>
          <cell r="E7043">
            <v>0</v>
          </cell>
          <cell r="F7043">
            <v>0</v>
          </cell>
        </row>
        <row r="7044">
          <cell r="B7044">
            <v>1007203</v>
          </cell>
          <cell r="C7044" t="str">
            <v>Espaçador Plástico Sc 190-Jeruel</v>
          </cell>
          <cell r="D7044" t="str">
            <v>UN</v>
          </cell>
          <cell r="E7044">
            <v>0</v>
          </cell>
          <cell r="F7044">
            <v>0</v>
          </cell>
        </row>
        <row r="7045">
          <cell r="B7045">
            <v>1007204</v>
          </cell>
          <cell r="C7045" t="str">
            <v>Espaçador Plástico Sc 195-Jeruel</v>
          </cell>
          <cell r="D7045" t="str">
            <v>UN</v>
          </cell>
          <cell r="E7045">
            <v>0</v>
          </cell>
          <cell r="F7045">
            <v>0</v>
          </cell>
        </row>
        <row r="7046">
          <cell r="B7046">
            <v>1007205</v>
          </cell>
          <cell r="C7046" t="str">
            <v>Espaçador Plástico Sc 200-Jeruel</v>
          </cell>
          <cell r="D7046" t="str">
            <v>UN</v>
          </cell>
          <cell r="E7046">
            <v>0</v>
          </cell>
          <cell r="F7046">
            <v>0</v>
          </cell>
        </row>
        <row r="7047">
          <cell r="B7047">
            <v>1007206</v>
          </cell>
          <cell r="C7047" t="str">
            <v>Espaçador Plástico Sc 50-Jeruel</v>
          </cell>
          <cell r="D7047" t="str">
            <v>UN</v>
          </cell>
          <cell r="E7047">
            <v>0</v>
          </cell>
          <cell r="F7047">
            <v>0</v>
          </cell>
        </row>
        <row r="7048">
          <cell r="B7048">
            <v>1007207</v>
          </cell>
          <cell r="C7048" t="str">
            <v>Espaçador Plástico Sc 55-Jeruel</v>
          </cell>
          <cell r="D7048" t="str">
            <v>UN</v>
          </cell>
          <cell r="E7048">
            <v>0</v>
          </cell>
          <cell r="F7048">
            <v>0</v>
          </cell>
        </row>
        <row r="7049">
          <cell r="B7049">
            <v>1007208</v>
          </cell>
          <cell r="C7049" t="str">
            <v>Espaçador Plástico Sc 60-Jeruel</v>
          </cell>
          <cell r="D7049" t="str">
            <v>UN</v>
          </cell>
          <cell r="E7049">
            <v>0</v>
          </cell>
          <cell r="F7049">
            <v>0</v>
          </cell>
        </row>
        <row r="7050">
          <cell r="B7050">
            <v>1007209</v>
          </cell>
          <cell r="C7050" t="str">
            <v>Espaçador Plástico Sc 65-Jeruel</v>
          </cell>
          <cell r="D7050" t="str">
            <v>UN</v>
          </cell>
          <cell r="E7050">
            <v>0</v>
          </cell>
          <cell r="F7050">
            <v>0</v>
          </cell>
        </row>
        <row r="7051">
          <cell r="B7051">
            <v>1007210</v>
          </cell>
          <cell r="C7051" t="str">
            <v>Espaçador Plástico Sc 70-Jeruel</v>
          </cell>
          <cell r="D7051" t="str">
            <v>UN</v>
          </cell>
          <cell r="E7051">
            <v>0</v>
          </cell>
          <cell r="F7051">
            <v>0</v>
          </cell>
        </row>
        <row r="7052">
          <cell r="B7052">
            <v>1007211</v>
          </cell>
          <cell r="C7052" t="str">
            <v>Espaçador Plástico Sc 75-Jeruel</v>
          </cell>
          <cell r="D7052" t="str">
            <v>UN</v>
          </cell>
          <cell r="E7052">
            <v>0</v>
          </cell>
          <cell r="F7052">
            <v>0</v>
          </cell>
        </row>
        <row r="7053">
          <cell r="B7053">
            <v>1007212</v>
          </cell>
          <cell r="C7053" t="str">
            <v>Espaçador Plástico Sc 80-Jeruel</v>
          </cell>
          <cell r="D7053" t="str">
            <v>UN</v>
          </cell>
          <cell r="E7053">
            <v>0</v>
          </cell>
          <cell r="F7053">
            <v>0</v>
          </cell>
        </row>
        <row r="7054">
          <cell r="B7054">
            <v>1007213</v>
          </cell>
          <cell r="C7054" t="str">
            <v>Espaçador Plástico Sc 85-Jeruel</v>
          </cell>
          <cell r="D7054" t="str">
            <v>UN</v>
          </cell>
          <cell r="E7054">
            <v>0</v>
          </cell>
          <cell r="F7054">
            <v>0</v>
          </cell>
        </row>
        <row r="7055">
          <cell r="B7055">
            <v>1007214</v>
          </cell>
          <cell r="C7055" t="str">
            <v>Espaçador Plástico Sc 90-Jeruel</v>
          </cell>
          <cell r="D7055" t="str">
            <v>UN</v>
          </cell>
          <cell r="E7055">
            <v>0</v>
          </cell>
          <cell r="F7055">
            <v>0</v>
          </cell>
        </row>
        <row r="7056">
          <cell r="B7056">
            <v>1007215</v>
          </cell>
          <cell r="C7056" t="str">
            <v>Espaçador Plástico Sc 95-Jeruel</v>
          </cell>
          <cell r="D7056" t="str">
            <v>UN</v>
          </cell>
          <cell r="E7056">
            <v>0</v>
          </cell>
          <cell r="F7056">
            <v>0</v>
          </cell>
        </row>
        <row r="7057">
          <cell r="B7057">
            <v>1007216</v>
          </cell>
          <cell r="C7057" t="str">
            <v>Espaçador Plástico Sl 10-Jeruel</v>
          </cell>
          <cell r="D7057" t="str">
            <v>UN</v>
          </cell>
          <cell r="E7057">
            <v>0</v>
          </cell>
          <cell r="F7057">
            <v>0</v>
          </cell>
        </row>
        <row r="7058">
          <cell r="B7058">
            <v>1007217</v>
          </cell>
          <cell r="C7058" t="str">
            <v>Espaçador Plástico Sl 15-Jeruel</v>
          </cell>
          <cell r="D7058" t="str">
            <v>UN</v>
          </cell>
          <cell r="E7058">
            <v>0</v>
          </cell>
          <cell r="F7058">
            <v>0</v>
          </cell>
        </row>
        <row r="7059">
          <cell r="B7059">
            <v>1007218</v>
          </cell>
          <cell r="C7059" t="str">
            <v>Espaçador Plástico Sl 20-Jeruel</v>
          </cell>
          <cell r="D7059" t="str">
            <v>UN</v>
          </cell>
          <cell r="E7059">
            <v>0</v>
          </cell>
          <cell r="F7059">
            <v>0</v>
          </cell>
        </row>
        <row r="7060">
          <cell r="B7060">
            <v>1007219</v>
          </cell>
          <cell r="C7060" t="str">
            <v>Espaçador Plástico Sl 25-Jeruel</v>
          </cell>
          <cell r="D7060" t="str">
            <v>UN</v>
          </cell>
          <cell r="E7060">
            <v>0</v>
          </cell>
          <cell r="F7060">
            <v>0</v>
          </cell>
        </row>
        <row r="7061">
          <cell r="B7061">
            <v>1007220</v>
          </cell>
          <cell r="C7061" t="str">
            <v>Espaçador Plástico Sl 30-Jeruel</v>
          </cell>
          <cell r="D7061" t="str">
            <v>UN</v>
          </cell>
          <cell r="E7061">
            <v>0</v>
          </cell>
          <cell r="F7061">
            <v>0</v>
          </cell>
        </row>
        <row r="7062">
          <cell r="B7062">
            <v>1007221</v>
          </cell>
          <cell r="C7062" t="str">
            <v>Espaçador Plástico Sl 35-Jeruel</v>
          </cell>
          <cell r="D7062" t="str">
            <v>UN</v>
          </cell>
          <cell r="E7062">
            <v>0</v>
          </cell>
          <cell r="F7062">
            <v>0</v>
          </cell>
        </row>
        <row r="7063">
          <cell r="B7063">
            <v>1007222</v>
          </cell>
          <cell r="C7063" t="str">
            <v>Espaçador Plástico Sl 40-Jeruel</v>
          </cell>
          <cell r="D7063" t="str">
            <v>UN</v>
          </cell>
          <cell r="E7063">
            <v>0</v>
          </cell>
          <cell r="F7063">
            <v>0</v>
          </cell>
        </row>
        <row r="7064">
          <cell r="B7064">
            <v>1007223</v>
          </cell>
          <cell r="C7064" t="str">
            <v>Espaçador Plástico Sl 45-Jeruel</v>
          </cell>
          <cell r="D7064" t="str">
            <v>UN</v>
          </cell>
          <cell r="E7064">
            <v>0</v>
          </cell>
          <cell r="F7064">
            <v>0</v>
          </cell>
        </row>
        <row r="7065">
          <cell r="B7065">
            <v>1007224</v>
          </cell>
          <cell r="C7065" t="str">
            <v>Espaçador Plástico Sl 50-Jeruel</v>
          </cell>
          <cell r="D7065" t="str">
            <v>UN</v>
          </cell>
          <cell r="E7065">
            <v>0</v>
          </cell>
          <cell r="F7065">
            <v>0</v>
          </cell>
        </row>
        <row r="7066">
          <cell r="B7066">
            <v>1007225</v>
          </cell>
          <cell r="C7066" t="str">
            <v>Espaçador Plástico Tl 15-8-Jeruel</v>
          </cell>
          <cell r="D7066" t="str">
            <v>UN</v>
          </cell>
          <cell r="E7066">
            <v>0</v>
          </cell>
          <cell r="F7066">
            <v>0</v>
          </cell>
        </row>
        <row r="7067">
          <cell r="B7067">
            <v>1007226</v>
          </cell>
          <cell r="C7067" t="str">
            <v>Espaçador Plástico Tl 25-8-Jeruel</v>
          </cell>
          <cell r="D7067" t="str">
            <v>UN</v>
          </cell>
          <cell r="E7067">
            <v>0</v>
          </cell>
          <cell r="F7067">
            <v>0</v>
          </cell>
        </row>
        <row r="7068">
          <cell r="B7068">
            <v>1007227</v>
          </cell>
          <cell r="C7068" t="str">
            <v>Material Substituido Por 1014441</v>
          </cell>
          <cell r="D7068" t="str">
            <v>UN</v>
          </cell>
          <cell r="E7068">
            <v>0</v>
          </cell>
          <cell r="F7068">
            <v>0</v>
          </cell>
        </row>
        <row r="7069">
          <cell r="B7069">
            <v>1007228</v>
          </cell>
          <cell r="C7069" t="str">
            <v>Material Substituido Por 1014442</v>
          </cell>
          <cell r="D7069" t="str">
            <v>KG</v>
          </cell>
          <cell r="E7069">
            <v>0</v>
          </cell>
          <cell r="F7069">
            <v>0</v>
          </cell>
        </row>
        <row r="7070">
          <cell r="B7070">
            <v>1007229</v>
          </cell>
          <cell r="C7070" t="str">
            <v>Material Substituido Por 1014443</v>
          </cell>
          <cell r="D7070" t="str">
            <v>KG</v>
          </cell>
          <cell r="E7070">
            <v>0</v>
          </cell>
          <cell r="F7070">
            <v>0</v>
          </cell>
        </row>
        <row r="7071">
          <cell r="B7071">
            <v>1007230</v>
          </cell>
          <cell r="C7071" t="str">
            <v>Material Substituido Por 1014444</v>
          </cell>
          <cell r="D7071" t="str">
            <v>KG</v>
          </cell>
          <cell r="E7071">
            <v>0</v>
          </cell>
          <cell r="F7071">
            <v>0</v>
          </cell>
        </row>
        <row r="7072">
          <cell r="B7072">
            <v>1007231</v>
          </cell>
          <cell r="C7072" t="str">
            <v>Material Substituido Por 1014445</v>
          </cell>
          <cell r="D7072" t="str">
            <v>KG</v>
          </cell>
          <cell r="E7072">
            <v>0</v>
          </cell>
          <cell r="F7072">
            <v>0</v>
          </cell>
        </row>
        <row r="7073">
          <cell r="B7073">
            <v>1007232</v>
          </cell>
          <cell r="C7073" t="str">
            <v>Material Substituido Por 1014446</v>
          </cell>
          <cell r="D7073" t="str">
            <v>KG</v>
          </cell>
          <cell r="E7073">
            <v>0</v>
          </cell>
          <cell r="F7073">
            <v>0</v>
          </cell>
        </row>
        <row r="7074">
          <cell r="B7074">
            <v>1007233</v>
          </cell>
          <cell r="C7074" t="str">
            <v>Material Substituido Por 1014446</v>
          </cell>
          <cell r="D7074" t="str">
            <v>UN</v>
          </cell>
          <cell r="E7074">
            <v>0</v>
          </cell>
          <cell r="F7074">
            <v>0</v>
          </cell>
        </row>
        <row r="7075">
          <cell r="B7075">
            <v>1007234</v>
          </cell>
          <cell r="C7075" t="str">
            <v>Material Substituido Por 1014447</v>
          </cell>
          <cell r="D7075" t="str">
            <v>KG</v>
          </cell>
          <cell r="E7075">
            <v>0</v>
          </cell>
          <cell r="F7075">
            <v>0</v>
          </cell>
        </row>
        <row r="7076">
          <cell r="B7076">
            <v>1007235</v>
          </cell>
          <cell r="C7076" t="str">
            <v>Material Substituido Por 1014448</v>
          </cell>
          <cell r="D7076" t="str">
            <v>KG</v>
          </cell>
          <cell r="E7076">
            <v>0</v>
          </cell>
          <cell r="F7076">
            <v>0</v>
          </cell>
        </row>
        <row r="7077">
          <cell r="B7077">
            <v>1007236</v>
          </cell>
          <cell r="C7077" t="str">
            <v>Material Substituido Por 1014449</v>
          </cell>
          <cell r="D7077" t="str">
            <v>KG</v>
          </cell>
          <cell r="E7077">
            <v>0</v>
          </cell>
          <cell r="F7077">
            <v>0</v>
          </cell>
        </row>
        <row r="7078">
          <cell r="B7078">
            <v>1007237</v>
          </cell>
          <cell r="C7078" t="str">
            <v>Material Substituido Por 1014450</v>
          </cell>
          <cell r="D7078" t="str">
            <v>KG</v>
          </cell>
          <cell r="E7078">
            <v>0</v>
          </cell>
          <cell r="F7078">
            <v>0</v>
          </cell>
        </row>
        <row r="7079">
          <cell r="B7079">
            <v>1007238</v>
          </cell>
          <cell r="C7079" t="str">
            <v>Material Substituido Por 1014451</v>
          </cell>
          <cell r="D7079" t="str">
            <v>KG</v>
          </cell>
          <cell r="E7079">
            <v>0</v>
          </cell>
          <cell r="F7079">
            <v>0</v>
          </cell>
        </row>
        <row r="7080">
          <cell r="B7080">
            <v>1007239</v>
          </cell>
          <cell r="C7080" t="str">
            <v>Material Substituido Por 1014452</v>
          </cell>
          <cell r="D7080" t="str">
            <v>KG</v>
          </cell>
          <cell r="E7080">
            <v>0</v>
          </cell>
          <cell r="F7080">
            <v>0</v>
          </cell>
        </row>
        <row r="7081">
          <cell r="B7081">
            <v>1007240</v>
          </cell>
          <cell r="C7081" t="str">
            <v>Material Substituido Por 1014453</v>
          </cell>
          <cell r="D7081" t="str">
            <v>KG</v>
          </cell>
          <cell r="E7081">
            <v>0</v>
          </cell>
          <cell r="F7081">
            <v>0</v>
          </cell>
        </row>
        <row r="7082">
          <cell r="B7082">
            <v>1007241</v>
          </cell>
          <cell r="C7082" t="str">
            <v>Material Substituido Por 1014458</v>
          </cell>
          <cell r="D7082" t="str">
            <v>KG</v>
          </cell>
          <cell r="E7082">
            <v>0</v>
          </cell>
          <cell r="F7082">
            <v>0</v>
          </cell>
        </row>
        <row r="7083">
          <cell r="B7083">
            <v>1007242</v>
          </cell>
          <cell r="C7083" t="str">
            <v>Material Substituido Por 1014454</v>
          </cell>
          <cell r="D7083" t="str">
            <v>UN</v>
          </cell>
          <cell r="E7083">
            <v>0</v>
          </cell>
          <cell r="F7083">
            <v>0</v>
          </cell>
        </row>
        <row r="7084">
          <cell r="B7084">
            <v>1007243</v>
          </cell>
          <cell r="C7084" t="str">
            <v>Material Substituido Por 1014459</v>
          </cell>
          <cell r="D7084" t="str">
            <v>KG</v>
          </cell>
          <cell r="E7084">
            <v>0</v>
          </cell>
          <cell r="F7084">
            <v>0</v>
          </cell>
        </row>
        <row r="7085">
          <cell r="B7085">
            <v>1007244</v>
          </cell>
          <cell r="C7085" t="str">
            <v>Material Substituido Por 1014455</v>
          </cell>
          <cell r="D7085" t="str">
            <v>UN</v>
          </cell>
          <cell r="E7085">
            <v>0</v>
          </cell>
          <cell r="F7085">
            <v>0</v>
          </cell>
        </row>
        <row r="7086">
          <cell r="B7086">
            <v>1007245</v>
          </cell>
          <cell r="C7086" t="str">
            <v>Material Substituido Por 1014456</v>
          </cell>
          <cell r="D7086" t="str">
            <v>KG</v>
          </cell>
          <cell r="E7086">
            <v>0</v>
          </cell>
          <cell r="F7086">
            <v>0</v>
          </cell>
        </row>
        <row r="7087">
          <cell r="B7087">
            <v>1007246</v>
          </cell>
          <cell r="C7087" t="str">
            <v>Material Substituido Por 1014472</v>
          </cell>
          <cell r="D7087" t="str">
            <v>KG</v>
          </cell>
          <cell r="E7087">
            <v>0</v>
          </cell>
          <cell r="F7087">
            <v>0</v>
          </cell>
        </row>
        <row r="7088">
          <cell r="B7088">
            <v>1007247</v>
          </cell>
          <cell r="C7088" t="str">
            <v>Material Substituido Por 1011399</v>
          </cell>
          <cell r="D7088" t="str">
            <v>UN</v>
          </cell>
          <cell r="E7088">
            <v>0</v>
          </cell>
          <cell r="F7088">
            <v>0</v>
          </cell>
        </row>
        <row r="7089">
          <cell r="B7089">
            <v>1007248</v>
          </cell>
          <cell r="C7089" t="str">
            <v>Material Substituido Por 1011400</v>
          </cell>
          <cell r="D7089" t="str">
            <v>UN</v>
          </cell>
          <cell r="E7089">
            <v>0</v>
          </cell>
          <cell r="F7089">
            <v>0</v>
          </cell>
        </row>
        <row r="7090">
          <cell r="B7090">
            <v>1007249</v>
          </cell>
          <cell r="C7090" t="str">
            <v>Material Substituido Por 1011401</v>
          </cell>
          <cell r="D7090" t="str">
            <v>UN</v>
          </cell>
          <cell r="E7090">
            <v>0</v>
          </cell>
          <cell r="F7090">
            <v>0</v>
          </cell>
        </row>
        <row r="7091">
          <cell r="B7091">
            <v>1007250</v>
          </cell>
          <cell r="C7091" t="str">
            <v>Material Substituido Por 1011402</v>
          </cell>
          <cell r="D7091" t="str">
            <v>UN</v>
          </cell>
          <cell r="E7091">
            <v>0</v>
          </cell>
          <cell r="F7091">
            <v>0</v>
          </cell>
        </row>
        <row r="7092">
          <cell r="B7092">
            <v>1007251</v>
          </cell>
          <cell r="C7092" t="str">
            <v>Material Substituido Por 1014457</v>
          </cell>
          <cell r="D7092" t="str">
            <v>UN</v>
          </cell>
          <cell r="E7092">
            <v>0</v>
          </cell>
          <cell r="F7092">
            <v>0</v>
          </cell>
        </row>
        <row r="7093">
          <cell r="B7093">
            <v>1007252</v>
          </cell>
          <cell r="C7093" t="str">
            <v>Material Substituido Por 1014473</v>
          </cell>
          <cell r="D7093" t="str">
            <v>KG</v>
          </cell>
          <cell r="E7093">
            <v>0</v>
          </cell>
          <cell r="F7093">
            <v>0</v>
          </cell>
        </row>
        <row r="7094">
          <cell r="B7094">
            <v>1007253</v>
          </cell>
          <cell r="C7094" t="str">
            <v>Material Substituido Por 1011404</v>
          </cell>
          <cell r="D7094" t="str">
            <v>UN</v>
          </cell>
          <cell r="E7094">
            <v>0</v>
          </cell>
          <cell r="F7094">
            <v>0</v>
          </cell>
        </row>
        <row r="7095">
          <cell r="B7095">
            <v>1007254</v>
          </cell>
          <cell r="C7095" t="str">
            <v>Material Substituido Por 1011405</v>
          </cell>
          <cell r="D7095" t="str">
            <v>UN</v>
          </cell>
          <cell r="E7095">
            <v>0</v>
          </cell>
          <cell r="F7095">
            <v>0</v>
          </cell>
        </row>
        <row r="7096">
          <cell r="B7096">
            <v>1007255</v>
          </cell>
          <cell r="C7096" t="str">
            <v>Material Substituido Por 1011406</v>
          </cell>
          <cell r="D7096" t="str">
            <v>UN</v>
          </cell>
          <cell r="E7096">
            <v>0</v>
          </cell>
          <cell r="F7096">
            <v>0</v>
          </cell>
        </row>
        <row r="7097">
          <cell r="B7097">
            <v>1007256</v>
          </cell>
          <cell r="C7097" t="str">
            <v>Material Substituido Por 1011407</v>
          </cell>
          <cell r="D7097" t="str">
            <v>UN</v>
          </cell>
          <cell r="E7097">
            <v>0</v>
          </cell>
          <cell r="F7097">
            <v>0</v>
          </cell>
        </row>
        <row r="7098">
          <cell r="B7098">
            <v>1007257</v>
          </cell>
          <cell r="C7098" t="str">
            <v>Material Substituido Por 1011409</v>
          </cell>
          <cell r="D7098" t="str">
            <v>UN</v>
          </cell>
          <cell r="E7098">
            <v>0</v>
          </cell>
          <cell r="F7098">
            <v>0</v>
          </cell>
        </row>
        <row r="7099">
          <cell r="B7099">
            <v>1007258</v>
          </cell>
          <cell r="C7099" t="str">
            <v>Extremidade Fºfº Pf Pn-10 C/Aba Ved.70Cm</v>
          </cell>
          <cell r="D7099" t="str">
            <v>UN</v>
          </cell>
          <cell r="E7099">
            <v>0</v>
          </cell>
          <cell r="F7099">
            <v>0</v>
          </cell>
        </row>
        <row r="7100">
          <cell r="B7100">
            <v>1007259</v>
          </cell>
          <cell r="C7100" t="str">
            <v>Extremidade Fºfº Pf Pn-10 C/Aba V.L=70Cm</v>
          </cell>
          <cell r="D7100" t="str">
            <v>UN</v>
          </cell>
          <cell r="E7100">
            <v>0</v>
          </cell>
          <cell r="F7100">
            <v>0</v>
          </cell>
        </row>
        <row r="7101">
          <cell r="B7101">
            <v>1007260</v>
          </cell>
          <cell r="C7101" t="str">
            <v>Faixa Atlas Snow Acetin.2,0X33Cm-Incepa</v>
          </cell>
          <cell r="D7101" t="str">
            <v>UN</v>
          </cell>
          <cell r="E7101">
            <v>0</v>
          </cell>
          <cell r="F7101">
            <v>0</v>
          </cell>
        </row>
        <row r="7102">
          <cell r="B7102">
            <v>1007261</v>
          </cell>
          <cell r="C7102" t="str">
            <v>Faixa Módulo Branco Acet.6,2X33Cm-Incepa</v>
          </cell>
          <cell r="D7102" t="str">
            <v>UN</v>
          </cell>
          <cell r="E7102">
            <v>0</v>
          </cell>
          <cell r="F7102">
            <v>0</v>
          </cell>
        </row>
        <row r="7103">
          <cell r="B7103">
            <v>1007262</v>
          </cell>
          <cell r="C7103" t="str">
            <v>Faixa Mc Living M.B.2,5X30Cm-Portinari</v>
          </cell>
          <cell r="D7103" t="str">
            <v>UN</v>
          </cell>
          <cell r="E7103">
            <v>0</v>
          </cell>
          <cell r="F7103">
            <v>0</v>
          </cell>
        </row>
        <row r="7104">
          <cell r="B7104">
            <v>1007263</v>
          </cell>
          <cell r="C7104" t="str">
            <v>Faixa Porc.Pelle Kit 7,5X45Cm-Portinari</v>
          </cell>
          <cell r="D7104" t="str">
            <v>UN</v>
          </cell>
          <cell r="E7104">
            <v>0</v>
          </cell>
          <cell r="F7104">
            <v>0</v>
          </cell>
        </row>
        <row r="7105">
          <cell r="B7105">
            <v>1007265</v>
          </cell>
          <cell r="C7105" t="str">
            <v>Filete Vitreo Preto 2X30Cm</v>
          </cell>
          <cell r="D7105" t="str">
            <v>UN</v>
          </cell>
          <cell r="E7105">
            <v>0</v>
          </cell>
          <cell r="F7105">
            <v>0</v>
          </cell>
        </row>
        <row r="7106">
          <cell r="B7106">
            <v>1007266</v>
          </cell>
          <cell r="C7106" t="str">
            <v>Filtro Residenc.S.Ap 230F Br/Br-Aqualar</v>
          </cell>
          <cell r="D7106" t="str">
            <v>UN</v>
          </cell>
          <cell r="E7106">
            <v>0</v>
          </cell>
          <cell r="F7106">
            <v>0</v>
          </cell>
        </row>
        <row r="7107">
          <cell r="B7107">
            <v>1007267</v>
          </cell>
          <cell r="C7107" t="str">
            <v>Fio Rigido 750V 2,5Mm2 Amarelo</v>
          </cell>
          <cell r="D7107" t="str">
            <v>M</v>
          </cell>
          <cell r="E7107">
            <v>0</v>
          </cell>
          <cell r="F7107">
            <v>0</v>
          </cell>
        </row>
        <row r="7108">
          <cell r="B7108">
            <v>1007268</v>
          </cell>
          <cell r="C7108" t="str">
            <v>Fio Rigido 750V 2,5Mm2 Azul</v>
          </cell>
          <cell r="D7108" t="str">
            <v>M</v>
          </cell>
          <cell r="E7108">
            <v>0</v>
          </cell>
          <cell r="F7108">
            <v>0</v>
          </cell>
        </row>
        <row r="7109">
          <cell r="B7109">
            <v>1007269</v>
          </cell>
          <cell r="C7109" t="str">
            <v>Fio Rigido 750V 4,0Mm2 Azul</v>
          </cell>
          <cell r="D7109" t="str">
            <v>M</v>
          </cell>
          <cell r="E7109">
            <v>0</v>
          </cell>
          <cell r="F7109">
            <v>0</v>
          </cell>
        </row>
        <row r="7110">
          <cell r="B7110">
            <v>1007270</v>
          </cell>
          <cell r="C7110" t="str">
            <v>Fio Rigido 750V 2,5Mm2 Branco</v>
          </cell>
          <cell r="D7110" t="str">
            <v>M</v>
          </cell>
          <cell r="E7110">
            <v>0</v>
          </cell>
          <cell r="F7110">
            <v>0</v>
          </cell>
        </row>
        <row r="7111">
          <cell r="B7111">
            <v>1007271</v>
          </cell>
          <cell r="C7111" t="str">
            <v>Cabo Flexivel 750V 6Mm2 Branco</v>
          </cell>
          <cell r="D7111" t="str">
            <v>M</v>
          </cell>
          <cell r="E7111">
            <v>0</v>
          </cell>
          <cell r="F7111">
            <v>0</v>
          </cell>
        </row>
        <row r="7112">
          <cell r="B7112">
            <v>1007272</v>
          </cell>
          <cell r="C7112" t="str">
            <v>Fio Rigido 750V 2,5Mm2 Preto</v>
          </cell>
          <cell r="D7112" t="str">
            <v>M</v>
          </cell>
          <cell r="E7112">
            <v>0</v>
          </cell>
          <cell r="F7112">
            <v>0</v>
          </cell>
        </row>
        <row r="7113">
          <cell r="B7113">
            <v>1007273</v>
          </cell>
          <cell r="C7113" t="str">
            <v>Fio Rigido 750V 4,0Mm2 Preto</v>
          </cell>
          <cell r="D7113" t="str">
            <v>M</v>
          </cell>
          <cell r="E7113">
            <v>0</v>
          </cell>
          <cell r="F7113">
            <v>0</v>
          </cell>
        </row>
        <row r="7114">
          <cell r="B7114">
            <v>1007274</v>
          </cell>
          <cell r="C7114" t="str">
            <v>Fio Rigido 750V 6,0Mm2 Preto</v>
          </cell>
          <cell r="D7114" t="str">
            <v>M</v>
          </cell>
          <cell r="E7114">
            <v>0</v>
          </cell>
          <cell r="F7114">
            <v>0</v>
          </cell>
        </row>
        <row r="7115">
          <cell r="B7115">
            <v>1007275</v>
          </cell>
          <cell r="C7115" t="str">
            <v>Fio Rigido 750V 2,5Mm2 Verde</v>
          </cell>
          <cell r="D7115" t="str">
            <v>M</v>
          </cell>
          <cell r="E7115">
            <v>0</v>
          </cell>
          <cell r="F7115">
            <v>0</v>
          </cell>
        </row>
        <row r="7116">
          <cell r="B7116">
            <v>1007276</v>
          </cell>
          <cell r="C7116" t="str">
            <v>Fio Rigido 750V 4,0Mm2 Verde</v>
          </cell>
          <cell r="D7116" t="str">
            <v>M</v>
          </cell>
          <cell r="E7116">
            <v>0</v>
          </cell>
          <cell r="F7116">
            <v>0</v>
          </cell>
        </row>
        <row r="7117">
          <cell r="B7117">
            <v>1007277</v>
          </cell>
          <cell r="C7117" t="str">
            <v>Fio Rigido 750V 6,0Mm2 Verde</v>
          </cell>
          <cell r="D7117" t="str">
            <v>M</v>
          </cell>
          <cell r="E7117">
            <v>0</v>
          </cell>
          <cell r="F7117">
            <v>0</v>
          </cell>
        </row>
        <row r="7118">
          <cell r="B7118">
            <v>1007278</v>
          </cell>
          <cell r="C7118" t="str">
            <v>Fio Rigido 750V 2,5Mm2 Vermelho</v>
          </cell>
          <cell r="D7118" t="str">
            <v>M</v>
          </cell>
          <cell r="E7118">
            <v>0</v>
          </cell>
          <cell r="F7118">
            <v>0</v>
          </cell>
        </row>
        <row r="7119">
          <cell r="B7119">
            <v>1007279</v>
          </cell>
          <cell r="C7119" t="str">
            <v>Fio Rigido 750V 4,0Mm2 Vermelho</v>
          </cell>
          <cell r="D7119" t="str">
            <v>M</v>
          </cell>
          <cell r="E7119">
            <v>0</v>
          </cell>
          <cell r="F7119">
            <v>0</v>
          </cell>
        </row>
        <row r="7120">
          <cell r="B7120">
            <v>1007280</v>
          </cell>
          <cell r="C7120" t="str">
            <v>Cabo Flexivel 750V 6Mm2 Vermelho</v>
          </cell>
          <cell r="D7120" t="str">
            <v>M</v>
          </cell>
          <cell r="E7120">
            <v>0</v>
          </cell>
          <cell r="F7120">
            <v>0</v>
          </cell>
        </row>
        <row r="7121">
          <cell r="B7121">
            <v>1007281</v>
          </cell>
          <cell r="C7121" t="str">
            <v>Fita Perfurada Walsywa Extra Leve L=17Mm</v>
          </cell>
          <cell r="D7121" t="str">
            <v>M</v>
          </cell>
          <cell r="E7121">
            <v>0</v>
          </cell>
          <cell r="F7121">
            <v>0</v>
          </cell>
        </row>
        <row r="7122">
          <cell r="B7122">
            <v>1007282</v>
          </cell>
          <cell r="C7122" t="str">
            <v>Flange Ppr 750 110Mm</v>
          </cell>
          <cell r="D7122" t="str">
            <v>UN</v>
          </cell>
          <cell r="E7122">
            <v>0</v>
          </cell>
          <cell r="F7122">
            <v>0</v>
          </cell>
        </row>
        <row r="7123">
          <cell r="B7123">
            <v>1007283</v>
          </cell>
          <cell r="C7123" t="str">
            <v>Flange Ppr 750 75Mm</v>
          </cell>
          <cell r="D7123" t="str">
            <v>UN</v>
          </cell>
          <cell r="E7123">
            <v>0</v>
          </cell>
          <cell r="F7123">
            <v>0</v>
          </cell>
        </row>
        <row r="7124">
          <cell r="B7124">
            <v>1007284</v>
          </cell>
          <cell r="C7124" t="str">
            <v>Mat. Bloq-Flange Pvc Marrom Sold Ø 110Mm</v>
          </cell>
          <cell r="D7124" t="str">
            <v>UN</v>
          </cell>
          <cell r="E7124">
            <v>0</v>
          </cell>
          <cell r="F7124">
            <v>0</v>
          </cell>
        </row>
        <row r="7125">
          <cell r="B7125">
            <v>1007285</v>
          </cell>
          <cell r="C7125" t="str">
            <v>Mat. Bloq-Flange Pvc Marrom Sold Ø 25Mm</v>
          </cell>
          <cell r="D7125" t="str">
            <v>UN</v>
          </cell>
          <cell r="E7125">
            <v>0</v>
          </cell>
          <cell r="F7125">
            <v>0</v>
          </cell>
        </row>
        <row r="7126">
          <cell r="B7126">
            <v>1007286</v>
          </cell>
          <cell r="C7126" t="str">
            <v>Mat. Bloq-Flange Pvc Marrom Sold Ø 32Mm</v>
          </cell>
          <cell r="D7126" t="str">
            <v>UN</v>
          </cell>
          <cell r="E7126">
            <v>0</v>
          </cell>
          <cell r="F7126">
            <v>0</v>
          </cell>
        </row>
        <row r="7127">
          <cell r="B7127">
            <v>1007287</v>
          </cell>
          <cell r="C7127" t="str">
            <v>Mat. Bloq-Flange Pvc Marrom Sold Ø 40Mm</v>
          </cell>
          <cell r="D7127" t="str">
            <v>UN</v>
          </cell>
          <cell r="E7127">
            <v>0</v>
          </cell>
          <cell r="F7127">
            <v>0</v>
          </cell>
        </row>
        <row r="7128">
          <cell r="B7128">
            <v>1007288</v>
          </cell>
          <cell r="C7128" t="str">
            <v>Mat. Bloq-Flange Pvc Marrom Sold Ø 60Mm</v>
          </cell>
          <cell r="D7128" t="str">
            <v>UN</v>
          </cell>
          <cell r="E7128">
            <v>0</v>
          </cell>
          <cell r="F7128">
            <v>0</v>
          </cell>
        </row>
        <row r="7129">
          <cell r="B7129">
            <v>1007289</v>
          </cell>
          <cell r="C7129" t="str">
            <v>Mat. Bloq-Flange Pvc Marrom Sold Ø 85Mm</v>
          </cell>
          <cell r="D7129" t="str">
            <v>UN</v>
          </cell>
          <cell r="E7129">
            <v>0</v>
          </cell>
          <cell r="F7129">
            <v>0</v>
          </cell>
        </row>
        <row r="7130">
          <cell r="B7130">
            <v>1007290</v>
          </cell>
          <cell r="C7130" t="str">
            <v>Flepex 40Cm.Cromado (Capa P/Pex)-Esteves</v>
          </cell>
          <cell r="D7130" t="str">
            <v>UN</v>
          </cell>
          <cell r="E7130">
            <v>0</v>
          </cell>
          <cell r="F7130">
            <v>0</v>
          </cell>
        </row>
        <row r="7131">
          <cell r="B7131">
            <v>1007291</v>
          </cell>
          <cell r="C7131" t="str">
            <v>Flex.Plástico B.Pressão 1/2"X30"-Esteves</v>
          </cell>
          <cell r="D7131" t="str">
            <v>UN</v>
          </cell>
          <cell r="E7131">
            <v>0</v>
          </cell>
          <cell r="F7131">
            <v>0</v>
          </cell>
        </row>
        <row r="7132">
          <cell r="B7132">
            <v>1007292</v>
          </cell>
          <cell r="C7132" t="str">
            <v>Flex.Plástico B.Pressão 1/2"X40"-Esteves</v>
          </cell>
          <cell r="D7132" t="str">
            <v>UN</v>
          </cell>
          <cell r="E7132">
            <v>0</v>
          </cell>
          <cell r="F7132">
            <v>0</v>
          </cell>
        </row>
        <row r="7133">
          <cell r="B7133">
            <v>1007293</v>
          </cell>
          <cell r="C7133" t="str">
            <v>Flex.Trançado Inox 1/2"X30-Vll345Iwu</v>
          </cell>
          <cell r="D7133" t="str">
            <v>UN</v>
          </cell>
          <cell r="E7133">
            <v>0</v>
          </cell>
          <cell r="F7133">
            <v>0</v>
          </cell>
        </row>
        <row r="7134">
          <cell r="B7134">
            <v>1007294</v>
          </cell>
          <cell r="C7134" t="str">
            <v>Flex.Trançado Inox 1/2"X40-Vll348Iwu</v>
          </cell>
          <cell r="D7134" t="str">
            <v>UN</v>
          </cell>
          <cell r="E7134">
            <v>0</v>
          </cell>
          <cell r="F7134">
            <v>0</v>
          </cell>
        </row>
        <row r="7135">
          <cell r="B7135">
            <v>1007295</v>
          </cell>
          <cell r="C7135" t="str">
            <v>Flex.Tranç.Inox1/2"X60-Vll450Iwu-Esteves</v>
          </cell>
          <cell r="D7135" t="str">
            <v>UN</v>
          </cell>
          <cell r="E7135">
            <v>0</v>
          </cell>
          <cell r="F7135">
            <v>0</v>
          </cell>
        </row>
        <row r="7136">
          <cell r="B7136">
            <v>1007296</v>
          </cell>
          <cell r="C7136" t="str">
            <v>Flexivel 20Cm P/Mict.C/Canop-Esteves</v>
          </cell>
          <cell r="D7136" t="str">
            <v>UN</v>
          </cell>
          <cell r="E7136">
            <v>0</v>
          </cell>
          <cell r="F7136">
            <v>0</v>
          </cell>
        </row>
        <row r="7137">
          <cell r="B7137">
            <v>1007297</v>
          </cell>
          <cell r="C7137" t="str">
            <v>Forma Alpe Ma 25X41Cm-Cx1,5M2-400-Eliane</v>
          </cell>
          <cell r="D7137" t="str">
            <v>UN</v>
          </cell>
          <cell r="E7137">
            <v>0</v>
          </cell>
          <cell r="F7137">
            <v>0</v>
          </cell>
        </row>
        <row r="7138">
          <cell r="B7138">
            <v>1007298</v>
          </cell>
          <cell r="C7138" t="str">
            <v>Fusível Faca De 100A-250V</v>
          </cell>
          <cell r="D7138" t="str">
            <v>UN</v>
          </cell>
          <cell r="E7138">
            <v>0</v>
          </cell>
          <cell r="F7138">
            <v>0</v>
          </cell>
        </row>
        <row r="7139">
          <cell r="B7139">
            <v>1007299</v>
          </cell>
          <cell r="C7139" t="str">
            <v>Fusível Faca De 100A-600V</v>
          </cell>
          <cell r="D7139" t="str">
            <v>UN</v>
          </cell>
          <cell r="E7139">
            <v>0</v>
          </cell>
          <cell r="F7139">
            <v>0</v>
          </cell>
        </row>
        <row r="7140">
          <cell r="B7140">
            <v>1007300</v>
          </cell>
          <cell r="C7140" t="str">
            <v>Fusivel Nh00 125A</v>
          </cell>
          <cell r="D7140" t="str">
            <v>UN</v>
          </cell>
          <cell r="E7140">
            <v>0</v>
          </cell>
          <cell r="F7140">
            <v>0</v>
          </cell>
        </row>
        <row r="7141">
          <cell r="B7141">
            <v>1007301</v>
          </cell>
          <cell r="C7141" t="str">
            <v>Glass Bege 2X40Cm-Portinari</v>
          </cell>
          <cell r="D7141" t="str">
            <v>UN</v>
          </cell>
          <cell r="E7141">
            <v>0</v>
          </cell>
          <cell r="F7141">
            <v>0</v>
          </cell>
        </row>
        <row r="7142">
          <cell r="B7142">
            <v>1007302</v>
          </cell>
          <cell r="C7142" t="str">
            <v>Grampo Plástico Estend.300X100Mm B-Dello</v>
          </cell>
          <cell r="D7142" t="str">
            <v>UN</v>
          </cell>
          <cell r="E7142">
            <v>0</v>
          </cell>
          <cell r="F7142">
            <v>0</v>
          </cell>
        </row>
        <row r="7143">
          <cell r="B7143">
            <v>1007303</v>
          </cell>
          <cell r="C7143" t="str">
            <v>Grelha Conc.Pré-Moldada 20X4,3/3,0X150Cm</v>
          </cell>
          <cell r="D7143" t="str">
            <v>UN</v>
          </cell>
          <cell r="E7143">
            <v>0</v>
          </cell>
          <cell r="F7143">
            <v>0</v>
          </cell>
        </row>
        <row r="7144">
          <cell r="B7144">
            <v>1007304</v>
          </cell>
          <cell r="C7144" t="str">
            <v>Grelha Hemisférica Ferro Fundido Ø 100Mm</v>
          </cell>
          <cell r="D7144" t="str">
            <v>UN</v>
          </cell>
          <cell r="E7144">
            <v>0</v>
          </cell>
          <cell r="F7144">
            <v>0</v>
          </cell>
        </row>
        <row r="7145">
          <cell r="B7145">
            <v>1007305</v>
          </cell>
          <cell r="C7145" t="str">
            <v>Grelha Hemisférica Ferro Fundido Ø 75Mm</v>
          </cell>
          <cell r="D7145" t="str">
            <v>UN</v>
          </cell>
          <cell r="E7145">
            <v>0</v>
          </cell>
          <cell r="F7145">
            <v>0</v>
          </cell>
        </row>
        <row r="7146">
          <cell r="B7146">
            <v>1007306</v>
          </cell>
          <cell r="C7146" t="str">
            <v>Grelha Inox Alto Brilho Red.270-Esteves</v>
          </cell>
          <cell r="D7146" t="str">
            <v>UN</v>
          </cell>
          <cell r="E7146">
            <v>0</v>
          </cell>
          <cell r="F7146">
            <v>0</v>
          </cell>
        </row>
        <row r="7147">
          <cell r="B7147">
            <v>1007307</v>
          </cell>
          <cell r="C7147" t="str">
            <v>Grelha Inox Alto Brilho Red.272-Esteves</v>
          </cell>
          <cell r="D7147" t="str">
            <v>UN</v>
          </cell>
          <cell r="E7147">
            <v>0</v>
          </cell>
          <cell r="F7147">
            <v>0</v>
          </cell>
        </row>
        <row r="7148">
          <cell r="B7148">
            <v>1007308</v>
          </cell>
          <cell r="C7148" t="str">
            <v>Ralo Em Bronze Cromado Gd-45 - Jacuzzi</v>
          </cell>
          <cell r="D7148" t="str">
            <v>UN</v>
          </cell>
          <cell r="E7148">
            <v>0</v>
          </cell>
          <cell r="F7148">
            <v>0</v>
          </cell>
        </row>
        <row r="7149">
          <cell r="B7149">
            <v>1007309</v>
          </cell>
          <cell r="C7149" t="str">
            <v>Grelha Plana Ferro Fundido Ø 100Mm</v>
          </cell>
          <cell r="D7149" t="str">
            <v>UN</v>
          </cell>
          <cell r="E7149">
            <v>0</v>
          </cell>
          <cell r="F7149">
            <v>0</v>
          </cell>
        </row>
        <row r="7150">
          <cell r="B7150">
            <v>1007310</v>
          </cell>
          <cell r="C7150" t="str">
            <v>Grelha Plana Ferro Fundido Ø 50Mm</v>
          </cell>
          <cell r="D7150" t="str">
            <v>UN</v>
          </cell>
          <cell r="E7150">
            <v>0</v>
          </cell>
          <cell r="F7150">
            <v>0</v>
          </cell>
        </row>
        <row r="7151">
          <cell r="B7151">
            <v>1007311</v>
          </cell>
          <cell r="C7151" t="str">
            <v>Grelha Plana Ferro Fundido Ø 75Mm</v>
          </cell>
          <cell r="D7151" t="str">
            <v>UN</v>
          </cell>
          <cell r="E7151">
            <v>0</v>
          </cell>
          <cell r="F7151">
            <v>0</v>
          </cell>
        </row>
        <row r="7152">
          <cell r="B7152">
            <v>1007312</v>
          </cell>
          <cell r="C7152" t="str">
            <v>Grelha Pr-Mo Concr.20X150Cm-Rockenbach</v>
          </cell>
          <cell r="D7152" t="str">
            <v>UN</v>
          </cell>
          <cell r="E7152">
            <v>0</v>
          </cell>
          <cell r="F7152">
            <v>0</v>
          </cell>
        </row>
        <row r="7153">
          <cell r="B7153">
            <v>1007313</v>
          </cell>
          <cell r="C7153" t="str">
            <v>Porcellanato 45X45Cm Neo Pro.Snow-Eliane</v>
          </cell>
          <cell r="D7153" t="str">
            <v>M2</v>
          </cell>
          <cell r="E7153">
            <v>0</v>
          </cell>
          <cell r="F7153">
            <v>0</v>
          </cell>
        </row>
        <row r="7154">
          <cell r="B7154">
            <v>1007314</v>
          </cell>
          <cell r="C7154" t="str">
            <v>Porcellanato 50X50Cm Bianco Plus-Eliane</v>
          </cell>
          <cell r="D7154" t="str">
            <v>M2</v>
          </cell>
          <cell r="E7154">
            <v>0</v>
          </cell>
          <cell r="F7154">
            <v>0</v>
          </cell>
        </row>
        <row r="7155">
          <cell r="B7155">
            <v>1007315</v>
          </cell>
          <cell r="C7155" t="str">
            <v>Rev.Cerâm.Gride Milk 7,5X30Cm Portobello</v>
          </cell>
          <cell r="D7155" t="str">
            <v>UN</v>
          </cell>
          <cell r="E7155">
            <v>0</v>
          </cell>
          <cell r="F7155">
            <v>0</v>
          </cell>
        </row>
        <row r="7156">
          <cell r="B7156">
            <v>1007316</v>
          </cell>
          <cell r="C7156" t="str">
            <v>Guia Para Passagem De Cabos 15M</v>
          </cell>
          <cell r="D7156" t="str">
            <v>UN</v>
          </cell>
          <cell r="E7156">
            <v>0</v>
          </cell>
          <cell r="F7156">
            <v>0</v>
          </cell>
        </row>
        <row r="7157">
          <cell r="B7157">
            <v>1007317</v>
          </cell>
          <cell r="C7157" t="str">
            <v>Hidrante Comp.C/1 Lance M.Ø 1 1/2"X20,0M</v>
          </cell>
          <cell r="D7157" t="str">
            <v>UN</v>
          </cell>
          <cell r="E7157">
            <v>0</v>
          </cell>
          <cell r="F7157">
            <v>0</v>
          </cell>
        </row>
        <row r="7158">
          <cell r="B7158">
            <v>1007318</v>
          </cell>
          <cell r="C7158" t="str">
            <v>Hidrante Comp.C/2 Lance M.Ø 1 1/2"X15,0M</v>
          </cell>
          <cell r="D7158" t="str">
            <v>UN</v>
          </cell>
          <cell r="E7158">
            <v>0</v>
          </cell>
          <cell r="F7158">
            <v>0</v>
          </cell>
        </row>
        <row r="7159">
          <cell r="B7159">
            <v>1007319</v>
          </cell>
          <cell r="C7159" t="str">
            <v>Holofote 300W</v>
          </cell>
          <cell r="D7159" t="str">
            <v>UN</v>
          </cell>
          <cell r="E7159">
            <v>0</v>
          </cell>
          <cell r="F7159">
            <v>0</v>
          </cell>
        </row>
        <row r="7160">
          <cell r="B7160">
            <v>1007320</v>
          </cell>
          <cell r="C7160" t="str">
            <v>Home Carvalho 19X120Cm-Durafloor</v>
          </cell>
          <cell r="D7160" t="str">
            <v>UN</v>
          </cell>
          <cell r="E7160">
            <v>0</v>
          </cell>
          <cell r="F7160">
            <v>0</v>
          </cell>
        </row>
        <row r="7161">
          <cell r="B7161">
            <v>1007321</v>
          </cell>
          <cell r="C7161" t="str">
            <v>Home Pátina Bege 19X120Cm-Durafloor</v>
          </cell>
          <cell r="D7161" t="str">
            <v>UN</v>
          </cell>
          <cell r="E7161">
            <v>0</v>
          </cell>
          <cell r="F7161">
            <v>0</v>
          </cell>
        </row>
        <row r="7162">
          <cell r="B7162">
            <v>1007322</v>
          </cell>
          <cell r="C7162" t="str">
            <v>Impermeabilizante Cx C/18 Kg-Viaplus</v>
          </cell>
          <cell r="D7162" t="str">
            <v>UN</v>
          </cell>
          <cell r="E7162">
            <v>0</v>
          </cell>
          <cell r="F7162">
            <v>0</v>
          </cell>
        </row>
        <row r="7163">
          <cell r="B7163">
            <v>1007323</v>
          </cell>
          <cell r="C7163" t="str">
            <v>Interruptor 1 Tecla Bip.C/Placa 4"X2"</v>
          </cell>
          <cell r="D7163" t="str">
            <v>UN</v>
          </cell>
          <cell r="E7163">
            <v>0</v>
          </cell>
          <cell r="F7163">
            <v>0</v>
          </cell>
        </row>
        <row r="7164">
          <cell r="B7164">
            <v>1007324</v>
          </cell>
          <cell r="C7164" t="str">
            <v>Interruptor 1 Tecla Paral.C/Placa 4"X2"</v>
          </cell>
          <cell r="D7164" t="str">
            <v>UN</v>
          </cell>
          <cell r="E7164">
            <v>0</v>
          </cell>
          <cell r="F7164">
            <v>0</v>
          </cell>
        </row>
        <row r="7165">
          <cell r="B7165">
            <v>1007325</v>
          </cell>
          <cell r="C7165" t="str">
            <v>Interruptor 1 Tecla Simp.C/Placa 4"X2"</v>
          </cell>
          <cell r="D7165" t="str">
            <v>UN</v>
          </cell>
          <cell r="E7165">
            <v>0</v>
          </cell>
          <cell r="F7165">
            <v>0</v>
          </cell>
        </row>
        <row r="7166">
          <cell r="B7166">
            <v>1007326</v>
          </cell>
          <cell r="C7166" t="str">
            <v>Interruptor 2 Teclas Paral.C/Placa 4"X2"</v>
          </cell>
          <cell r="D7166" t="str">
            <v>UN</v>
          </cell>
          <cell r="E7166">
            <v>0</v>
          </cell>
          <cell r="F7166">
            <v>0</v>
          </cell>
        </row>
        <row r="7167">
          <cell r="B7167">
            <v>1007327</v>
          </cell>
          <cell r="C7167" t="str">
            <v>Interruptor 2 Teclas Simp.C/Placa 4"X2"</v>
          </cell>
          <cell r="D7167" t="str">
            <v>UN</v>
          </cell>
          <cell r="E7167">
            <v>0</v>
          </cell>
          <cell r="F7167">
            <v>0</v>
          </cell>
        </row>
        <row r="7168">
          <cell r="B7168">
            <v>1007328</v>
          </cell>
          <cell r="C7168" t="str">
            <v>Joelho 45 Pvc Esgoto 100Mm</v>
          </cell>
          <cell r="D7168" t="str">
            <v>UN</v>
          </cell>
          <cell r="E7168">
            <v>0</v>
          </cell>
          <cell r="F7168">
            <v>0</v>
          </cell>
        </row>
        <row r="7169">
          <cell r="B7169">
            <v>1007329</v>
          </cell>
          <cell r="C7169" t="str">
            <v>Joelho 45 Pvc Esgoto 40Mm</v>
          </cell>
          <cell r="D7169" t="str">
            <v>UN</v>
          </cell>
          <cell r="E7169">
            <v>0</v>
          </cell>
          <cell r="F7169">
            <v>0</v>
          </cell>
        </row>
        <row r="7170">
          <cell r="B7170">
            <v>1007330</v>
          </cell>
          <cell r="C7170" t="str">
            <v>Joelho 45 Pvc Esgoto 50Mm</v>
          </cell>
          <cell r="D7170" t="str">
            <v>UN</v>
          </cell>
          <cell r="E7170">
            <v>0</v>
          </cell>
          <cell r="F7170">
            <v>0</v>
          </cell>
        </row>
        <row r="7171">
          <cell r="B7171">
            <v>1007331</v>
          </cell>
          <cell r="C7171" t="str">
            <v>Joelho 45 Pvc Esgoto 75Mm</v>
          </cell>
          <cell r="D7171" t="str">
            <v>UN</v>
          </cell>
          <cell r="E7171">
            <v>0</v>
          </cell>
          <cell r="F7171">
            <v>0</v>
          </cell>
        </row>
        <row r="7172">
          <cell r="B7172">
            <v>1007332</v>
          </cell>
          <cell r="C7172" t="str">
            <v>Joelho 45 Pvc Serie R Dn100</v>
          </cell>
          <cell r="D7172" t="str">
            <v>UN</v>
          </cell>
          <cell r="E7172">
            <v>0</v>
          </cell>
          <cell r="F7172">
            <v>0</v>
          </cell>
        </row>
        <row r="7173">
          <cell r="B7173">
            <v>1007333</v>
          </cell>
          <cell r="C7173" t="str">
            <v>Joelho 45 Pvc Serie R Dn150</v>
          </cell>
          <cell r="D7173" t="str">
            <v>UN</v>
          </cell>
          <cell r="E7173">
            <v>0</v>
          </cell>
          <cell r="F7173">
            <v>0</v>
          </cell>
        </row>
        <row r="7174">
          <cell r="B7174">
            <v>1007334</v>
          </cell>
          <cell r="C7174" t="str">
            <v>Joelho 45 Pvc Serie R Dn 50</v>
          </cell>
          <cell r="D7174" t="str">
            <v>UN</v>
          </cell>
          <cell r="E7174">
            <v>0</v>
          </cell>
          <cell r="F7174">
            <v>0</v>
          </cell>
        </row>
        <row r="7175">
          <cell r="B7175">
            <v>1007335</v>
          </cell>
          <cell r="C7175" t="str">
            <v>Joelho 45 Pvc Serie R Dn 75</v>
          </cell>
          <cell r="D7175" t="str">
            <v>UN</v>
          </cell>
          <cell r="E7175">
            <v>0</v>
          </cell>
          <cell r="F7175">
            <v>0</v>
          </cell>
        </row>
        <row r="7176">
          <cell r="B7176">
            <v>1007336</v>
          </cell>
          <cell r="C7176" t="str">
            <v>Cotovelo 90 Ppr 40Mm</v>
          </cell>
          <cell r="D7176" t="str">
            <v>UN</v>
          </cell>
          <cell r="E7176">
            <v>0</v>
          </cell>
          <cell r="F7176">
            <v>0</v>
          </cell>
        </row>
        <row r="7177">
          <cell r="B7177">
            <v>1007337</v>
          </cell>
          <cell r="C7177" t="str">
            <v>Joelho 90 Pvc Esgoto 100Mm</v>
          </cell>
          <cell r="D7177" t="str">
            <v>UN</v>
          </cell>
          <cell r="E7177">
            <v>0</v>
          </cell>
          <cell r="F7177">
            <v>0</v>
          </cell>
        </row>
        <row r="7178">
          <cell r="B7178">
            <v>1007338</v>
          </cell>
          <cell r="C7178" t="str">
            <v>Joelho 90 Pvc Esgoto 40Mm</v>
          </cell>
          <cell r="D7178" t="str">
            <v>UN</v>
          </cell>
          <cell r="E7178">
            <v>0</v>
          </cell>
          <cell r="F7178">
            <v>0</v>
          </cell>
        </row>
        <row r="7179">
          <cell r="B7179">
            <v>1007339</v>
          </cell>
          <cell r="C7179" t="str">
            <v>Joelho 90 Pvc Esgoto 50Mm</v>
          </cell>
          <cell r="D7179" t="str">
            <v>UN</v>
          </cell>
          <cell r="E7179">
            <v>0</v>
          </cell>
          <cell r="F7179">
            <v>0</v>
          </cell>
        </row>
        <row r="7180">
          <cell r="B7180">
            <v>1007340</v>
          </cell>
          <cell r="C7180" t="str">
            <v>Joelho 90 Pvc Esgoto 75Mm</v>
          </cell>
          <cell r="D7180" t="str">
            <v>UN</v>
          </cell>
          <cell r="E7180">
            <v>0</v>
          </cell>
          <cell r="F7180">
            <v>0</v>
          </cell>
        </row>
        <row r="7181">
          <cell r="B7181">
            <v>1007341</v>
          </cell>
          <cell r="C7181" t="str">
            <v>Joelho 90 Pvc Serie R Dn100</v>
          </cell>
          <cell r="D7181" t="str">
            <v>UN</v>
          </cell>
          <cell r="E7181">
            <v>0</v>
          </cell>
          <cell r="F7181">
            <v>0</v>
          </cell>
        </row>
        <row r="7182">
          <cell r="B7182">
            <v>1007342</v>
          </cell>
          <cell r="C7182" t="str">
            <v>Joelho 90 Pvc Serie R Dn50</v>
          </cell>
          <cell r="D7182" t="str">
            <v>UN</v>
          </cell>
          <cell r="E7182">
            <v>0</v>
          </cell>
          <cell r="F7182">
            <v>0</v>
          </cell>
        </row>
        <row r="7183">
          <cell r="B7183">
            <v>1007343</v>
          </cell>
          <cell r="C7183" t="str">
            <v>Joelho 90 Pvc Serie R Dn75</v>
          </cell>
          <cell r="D7183" t="str">
            <v>UN</v>
          </cell>
          <cell r="E7183">
            <v>0</v>
          </cell>
          <cell r="F7183">
            <v>0</v>
          </cell>
        </row>
        <row r="7184">
          <cell r="B7184">
            <v>1007344</v>
          </cell>
          <cell r="C7184" t="str">
            <v>Juncao Dupla Pvc Esgoto 100X100X100Mm</v>
          </cell>
          <cell r="D7184" t="str">
            <v>UN</v>
          </cell>
          <cell r="E7184">
            <v>0</v>
          </cell>
          <cell r="F7184">
            <v>0</v>
          </cell>
        </row>
        <row r="7185">
          <cell r="B7185">
            <v>1007345</v>
          </cell>
          <cell r="C7185" t="str">
            <v>Juncao Pvc Simples Serie R Dn100</v>
          </cell>
          <cell r="D7185" t="str">
            <v>UN</v>
          </cell>
          <cell r="E7185">
            <v>0</v>
          </cell>
          <cell r="F7185">
            <v>0</v>
          </cell>
        </row>
        <row r="7186">
          <cell r="B7186">
            <v>1007346</v>
          </cell>
          <cell r="C7186" t="str">
            <v>Junção Interna Para Perfilado Tipo I</v>
          </cell>
          <cell r="D7186" t="str">
            <v>UN</v>
          </cell>
          <cell r="E7186">
            <v>0</v>
          </cell>
          <cell r="F7186">
            <v>0</v>
          </cell>
        </row>
        <row r="7187">
          <cell r="B7187">
            <v>1007347</v>
          </cell>
          <cell r="C7187" t="str">
            <v>Junção Interna Para Perfilado Tipo L</v>
          </cell>
          <cell r="D7187" t="str">
            <v>UN</v>
          </cell>
          <cell r="E7187">
            <v>0</v>
          </cell>
          <cell r="F7187">
            <v>0</v>
          </cell>
        </row>
        <row r="7188">
          <cell r="B7188">
            <v>1007348</v>
          </cell>
          <cell r="C7188" t="str">
            <v>Junção Interna Para Perfilado Tipo T</v>
          </cell>
          <cell r="D7188" t="str">
            <v>UN</v>
          </cell>
          <cell r="E7188">
            <v>0</v>
          </cell>
          <cell r="F7188">
            <v>0</v>
          </cell>
        </row>
        <row r="7189">
          <cell r="B7189">
            <v>1007349</v>
          </cell>
          <cell r="C7189" t="str">
            <v>Junção Interna Para Perfilado Tipo X</v>
          </cell>
          <cell r="D7189" t="str">
            <v>UN</v>
          </cell>
          <cell r="E7189">
            <v>0</v>
          </cell>
          <cell r="F7189">
            <v>0</v>
          </cell>
        </row>
        <row r="7190">
          <cell r="B7190">
            <v>1007350</v>
          </cell>
          <cell r="C7190" t="str">
            <v>Mat. Bloq-Junç Invert Pvc Esg 100X50Mm</v>
          </cell>
          <cell r="D7190" t="str">
            <v>UN</v>
          </cell>
          <cell r="E7190">
            <v>0</v>
          </cell>
          <cell r="F7190">
            <v>0</v>
          </cell>
        </row>
        <row r="7191">
          <cell r="B7191">
            <v>1007351</v>
          </cell>
          <cell r="C7191" t="str">
            <v>Juncao Simples Pvc Esgoto 100X100Mm</v>
          </cell>
          <cell r="D7191" t="str">
            <v>UN</v>
          </cell>
          <cell r="E7191">
            <v>0</v>
          </cell>
          <cell r="F7191">
            <v>0</v>
          </cell>
        </row>
        <row r="7192">
          <cell r="B7192">
            <v>1007352</v>
          </cell>
          <cell r="C7192" t="str">
            <v>Juncao Simples Pvc Esgoto 100X 50Mm</v>
          </cell>
          <cell r="D7192" t="str">
            <v>UN</v>
          </cell>
          <cell r="E7192">
            <v>0</v>
          </cell>
          <cell r="F7192">
            <v>0</v>
          </cell>
        </row>
        <row r="7193">
          <cell r="B7193">
            <v>1007353</v>
          </cell>
          <cell r="C7193" t="str">
            <v>Mat. Bloq-Junç Simples Pvc Esg 100X75</v>
          </cell>
          <cell r="D7193" t="str">
            <v>UN</v>
          </cell>
          <cell r="E7193">
            <v>0</v>
          </cell>
          <cell r="F7193">
            <v>0</v>
          </cell>
        </row>
        <row r="7194">
          <cell r="B7194">
            <v>1007354</v>
          </cell>
          <cell r="C7194" t="str">
            <v>Juncao 45 Pvc Esgoto Dn 40</v>
          </cell>
          <cell r="D7194" t="str">
            <v>UN</v>
          </cell>
          <cell r="E7194">
            <v>0</v>
          </cell>
          <cell r="F7194">
            <v>0</v>
          </cell>
        </row>
        <row r="7195">
          <cell r="B7195">
            <v>1007355</v>
          </cell>
          <cell r="C7195" t="str">
            <v>Mat. Bloq-Juncao Simples Pvc Esg 50X50</v>
          </cell>
          <cell r="D7195" t="str">
            <v>UN</v>
          </cell>
          <cell r="E7195">
            <v>0</v>
          </cell>
          <cell r="F7195">
            <v>0</v>
          </cell>
        </row>
        <row r="7196">
          <cell r="B7196">
            <v>1007356</v>
          </cell>
          <cell r="C7196" t="str">
            <v>Mat. Bloq-Juncao Simples Pvc Esg 75X50</v>
          </cell>
          <cell r="D7196" t="str">
            <v>UN</v>
          </cell>
          <cell r="E7196">
            <v>0</v>
          </cell>
          <cell r="F7196">
            <v>0</v>
          </cell>
        </row>
        <row r="7197">
          <cell r="B7197">
            <v>1007357</v>
          </cell>
          <cell r="C7197" t="str">
            <v>Mat. Bloq-Junç Simp Pvc Esg Ø 75X75Mm</v>
          </cell>
          <cell r="D7197" t="str">
            <v>UN</v>
          </cell>
          <cell r="E7197">
            <v>0</v>
          </cell>
          <cell r="F7197">
            <v>0</v>
          </cell>
        </row>
        <row r="7198">
          <cell r="B7198">
            <v>1007358</v>
          </cell>
          <cell r="C7198" t="str">
            <v>Juncao Simples Pvc Serie R Dn100</v>
          </cell>
          <cell r="D7198" t="str">
            <v>UN</v>
          </cell>
          <cell r="E7198">
            <v>0</v>
          </cell>
          <cell r="F7198">
            <v>0</v>
          </cell>
        </row>
        <row r="7199">
          <cell r="B7199">
            <v>1007359</v>
          </cell>
          <cell r="C7199" t="str">
            <v>Juncao Simples Pvc Serie R Dn100X50</v>
          </cell>
          <cell r="D7199" t="str">
            <v>UN</v>
          </cell>
          <cell r="E7199">
            <v>0</v>
          </cell>
          <cell r="F7199">
            <v>0</v>
          </cell>
        </row>
        <row r="7200">
          <cell r="B7200">
            <v>1007360</v>
          </cell>
          <cell r="C7200" t="str">
            <v>Juncao Simples Pvc Serie R Dn100X75</v>
          </cell>
          <cell r="D7200" t="str">
            <v>UN</v>
          </cell>
          <cell r="E7200">
            <v>0</v>
          </cell>
          <cell r="F7200">
            <v>0</v>
          </cell>
        </row>
        <row r="7201">
          <cell r="B7201">
            <v>1007361</v>
          </cell>
          <cell r="C7201" t="str">
            <v>Juncao Simples Pvc Serie R Dn150X100</v>
          </cell>
          <cell r="D7201" t="str">
            <v>UN</v>
          </cell>
          <cell r="E7201">
            <v>0</v>
          </cell>
          <cell r="F7201">
            <v>0</v>
          </cell>
        </row>
        <row r="7202">
          <cell r="B7202">
            <v>1007362</v>
          </cell>
          <cell r="C7202" t="str">
            <v>Juncao Simples Pvc Serie R Dn150</v>
          </cell>
          <cell r="D7202" t="str">
            <v>UN</v>
          </cell>
          <cell r="E7202">
            <v>0</v>
          </cell>
          <cell r="F7202">
            <v>0</v>
          </cell>
        </row>
        <row r="7203">
          <cell r="B7203">
            <v>1007363</v>
          </cell>
          <cell r="C7203" t="str">
            <v>Juncao Simples Pvc Serie R 150X75Mm</v>
          </cell>
          <cell r="D7203" t="str">
            <v>UN</v>
          </cell>
          <cell r="E7203">
            <v>0</v>
          </cell>
          <cell r="F7203">
            <v>0</v>
          </cell>
        </row>
        <row r="7204">
          <cell r="B7204">
            <v>1007364</v>
          </cell>
          <cell r="C7204" t="str">
            <v>Juncao Simples Pvc Serie R Dn 50</v>
          </cell>
          <cell r="D7204" t="str">
            <v>UN</v>
          </cell>
          <cell r="E7204">
            <v>0</v>
          </cell>
          <cell r="F7204">
            <v>0</v>
          </cell>
        </row>
        <row r="7205">
          <cell r="B7205">
            <v>1007365</v>
          </cell>
          <cell r="C7205" t="str">
            <v>Juncao Simples Pvc Serie R 75X50Mm</v>
          </cell>
          <cell r="D7205" t="str">
            <v>UN</v>
          </cell>
          <cell r="E7205">
            <v>0</v>
          </cell>
          <cell r="F7205">
            <v>0</v>
          </cell>
        </row>
        <row r="7206">
          <cell r="B7206">
            <v>1007366</v>
          </cell>
          <cell r="C7206" t="str">
            <v>Juncao Simples Pvc Serie R Dn 75</v>
          </cell>
          <cell r="D7206" t="str">
            <v>UN</v>
          </cell>
          <cell r="E7206">
            <v>0</v>
          </cell>
          <cell r="F7206">
            <v>0</v>
          </cell>
        </row>
        <row r="7207">
          <cell r="B7207">
            <v>1007367</v>
          </cell>
          <cell r="C7207" t="str">
            <v>Mat. Bloq-Juncao Simples Pvc-Tcc 200X100</v>
          </cell>
          <cell r="D7207" t="str">
            <v>UN</v>
          </cell>
          <cell r="E7207">
            <v>0</v>
          </cell>
          <cell r="F7207">
            <v>0</v>
          </cell>
        </row>
        <row r="7208">
          <cell r="B7208">
            <v>1007368</v>
          </cell>
          <cell r="C7208" t="str">
            <v>Mat. Bloq-Juncaosimplespvc-Tcc 200X150Mm</v>
          </cell>
          <cell r="D7208" t="str">
            <v>UN</v>
          </cell>
          <cell r="E7208">
            <v>0</v>
          </cell>
          <cell r="F7208">
            <v>0</v>
          </cell>
        </row>
        <row r="7209">
          <cell r="B7209">
            <v>1007369</v>
          </cell>
          <cell r="C7209" t="str">
            <v>Juncao 45 Pvc Esg  Bbb Jei Dn200X200</v>
          </cell>
          <cell r="D7209" t="str">
            <v>UN</v>
          </cell>
          <cell r="E7209">
            <v>0</v>
          </cell>
          <cell r="F7209">
            <v>0</v>
          </cell>
        </row>
        <row r="7210">
          <cell r="B7210">
            <v>1007370</v>
          </cell>
          <cell r="C7210" t="str">
            <v>Kit Chassis/Caren.Bacia-Banho 1-3 Dorms</v>
          </cell>
          <cell r="D7210" t="str">
            <v>UN</v>
          </cell>
          <cell r="E7210">
            <v>0</v>
          </cell>
          <cell r="F7210">
            <v>0</v>
          </cell>
        </row>
        <row r="7211">
          <cell r="B7211">
            <v>1007371</v>
          </cell>
          <cell r="C7211" t="str">
            <v>Kit Chassis/Caren.Bacia-Banho 1-4 Dorms</v>
          </cell>
          <cell r="D7211" t="str">
            <v>UN</v>
          </cell>
          <cell r="E7211">
            <v>0</v>
          </cell>
          <cell r="F7211">
            <v>0</v>
          </cell>
        </row>
        <row r="7212">
          <cell r="B7212">
            <v>1007372</v>
          </cell>
          <cell r="C7212" t="str">
            <v>Kit Chassis/Caren.Bacia-Ban.1-Duplex Su.</v>
          </cell>
          <cell r="D7212" t="str">
            <v>UN</v>
          </cell>
          <cell r="E7212">
            <v>0</v>
          </cell>
          <cell r="F7212">
            <v>0</v>
          </cell>
        </row>
        <row r="7213">
          <cell r="B7213">
            <v>1007373</v>
          </cell>
          <cell r="C7213" t="str">
            <v>Kit Chassis/Caren.Bacia-Banho 2-3 Dorms</v>
          </cell>
          <cell r="D7213" t="str">
            <v>UN</v>
          </cell>
          <cell r="E7213">
            <v>0</v>
          </cell>
          <cell r="F7213">
            <v>0</v>
          </cell>
        </row>
        <row r="7214">
          <cell r="B7214">
            <v>1007374</v>
          </cell>
          <cell r="C7214" t="str">
            <v>Kit Chassis/Caren.Bacia-Banho 2-4 Dorms</v>
          </cell>
          <cell r="D7214" t="str">
            <v>UN</v>
          </cell>
          <cell r="E7214">
            <v>0</v>
          </cell>
          <cell r="F7214">
            <v>0</v>
          </cell>
        </row>
        <row r="7215">
          <cell r="B7215">
            <v>1007375</v>
          </cell>
          <cell r="C7215" t="str">
            <v>Kit Chassis/Caren.Bacia-Ban.2-Duplex Su.</v>
          </cell>
          <cell r="D7215" t="str">
            <v>UN</v>
          </cell>
          <cell r="E7215">
            <v>0</v>
          </cell>
          <cell r="F7215">
            <v>0</v>
          </cell>
        </row>
        <row r="7216">
          <cell r="B7216">
            <v>1007376</v>
          </cell>
          <cell r="C7216" t="str">
            <v>Kit Chassis/Caren.Bacia-Banho 3-4 Dorms</v>
          </cell>
          <cell r="D7216" t="str">
            <v>UN</v>
          </cell>
          <cell r="E7216">
            <v>0</v>
          </cell>
          <cell r="F7216">
            <v>0</v>
          </cell>
        </row>
        <row r="7217">
          <cell r="B7217">
            <v>1007377</v>
          </cell>
          <cell r="C7217" t="str">
            <v>Kit Chassis/Caren.Bacia-Ban.3-Duplex Su.</v>
          </cell>
          <cell r="D7217" t="str">
            <v>UN</v>
          </cell>
          <cell r="E7217">
            <v>0</v>
          </cell>
          <cell r="F7217">
            <v>0</v>
          </cell>
        </row>
        <row r="7218">
          <cell r="B7218">
            <v>1007378</v>
          </cell>
          <cell r="C7218" t="str">
            <v>Kit Chassis/Caren.Bacia-Empregad.3 Dorms</v>
          </cell>
          <cell r="D7218" t="str">
            <v>UN</v>
          </cell>
          <cell r="E7218">
            <v>0</v>
          </cell>
          <cell r="F7218">
            <v>0</v>
          </cell>
        </row>
        <row r="7219">
          <cell r="B7219">
            <v>1007379</v>
          </cell>
          <cell r="C7219" t="str">
            <v>Kit Chassis/Caren.Bacia-Empregad.4 Dorms</v>
          </cell>
          <cell r="D7219" t="str">
            <v>UN</v>
          </cell>
          <cell r="E7219">
            <v>0</v>
          </cell>
          <cell r="F7219">
            <v>0</v>
          </cell>
        </row>
        <row r="7220">
          <cell r="B7220">
            <v>1007380</v>
          </cell>
          <cell r="C7220" t="str">
            <v>Kit Chassis/Caren.Bacia-Empr.Duplex Inf.</v>
          </cell>
          <cell r="D7220" t="str">
            <v>UN</v>
          </cell>
          <cell r="E7220">
            <v>0</v>
          </cell>
          <cell r="F7220">
            <v>0</v>
          </cell>
        </row>
        <row r="7221">
          <cell r="B7221">
            <v>1007381</v>
          </cell>
          <cell r="C7221" t="str">
            <v>Kit Chassis/Caren.Bacia-Lavabo 4 Dorms</v>
          </cell>
          <cell r="D7221" t="str">
            <v>UN</v>
          </cell>
          <cell r="E7221">
            <v>0</v>
          </cell>
          <cell r="F7221">
            <v>0</v>
          </cell>
        </row>
        <row r="7222">
          <cell r="B7222">
            <v>1007382</v>
          </cell>
          <cell r="C7222" t="str">
            <v>Kit Chassis/Caren.Bacia-Lav.Duplex Inf.</v>
          </cell>
          <cell r="D7222" t="str">
            <v>UN</v>
          </cell>
          <cell r="E7222">
            <v>0</v>
          </cell>
          <cell r="F7222">
            <v>0</v>
          </cell>
        </row>
        <row r="7223">
          <cell r="B7223">
            <v>1007383</v>
          </cell>
          <cell r="C7223" t="str">
            <v>Kit Chassis/Car.Bide Banho 1-Duplex Sup.</v>
          </cell>
          <cell r="D7223" t="str">
            <v>UN</v>
          </cell>
          <cell r="E7223">
            <v>0</v>
          </cell>
          <cell r="F7223">
            <v>0</v>
          </cell>
        </row>
        <row r="7224">
          <cell r="B7224">
            <v>1007384</v>
          </cell>
          <cell r="C7224" t="str">
            <v>Kit Chassis/Car.Chuveiro Banho 1-3 Dorms</v>
          </cell>
          <cell r="D7224" t="str">
            <v>UN</v>
          </cell>
          <cell r="E7224">
            <v>0</v>
          </cell>
          <cell r="F7224">
            <v>0</v>
          </cell>
        </row>
        <row r="7225">
          <cell r="B7225">
            <v>1007385</v>
          </cell>
          <cell r="C7225" t="str">
            <v>Kit Chassis/Car.Chuveiro Banho 1-4 Dorms</v>
          </cell>
          <cell r="D7225" t="str">
            <v>UN</v>
          </cell>
          <cell r="E7225">
            <v>0</v>
          </cell>
          <cell r="F7225">
            <v>0</v>
          </cell>
        </row>
        <row r="7226">
          <cell r="B7226">
            <v>1007386</v>
          </cell>
          <cell r="C7226" t="str">
            <v>Kit Chassis/Car.Chuv.Banho 1-Duplex Sup.</v>
          </cell>
          <cell r="D7226" t="str">
            <v>UN</v>
          </cell>
          <cell r="E7226">
            <v>0</v>
          </cell>
          <cell r="F7226">
            <v>0</v>
          </cell>
        </row>
        <row r="7227">
          <cell r="B7227">
            <v>1007387</v>
          </cell>
          <cell r="C7227" t="str">
            <v>Kit Chassis/Car.Chuveiro Banho 2-3 Dorms</v>
          </cell>
          <cell r="D7227" t="str">
            <v>UN</v>
          </cell>
          <cell r="E7227">
            <v>0</v>
          </cell>
          <cell r="F7227">
            <v>0</v>
          </cell>
        </row>
        <row r="7228">
          <cell r="B7228">
            <v>1007388</v>
          </cell>
          <cell r="C7228" t="str">
            <v>Kit Chassis/Car.Chuveiro Banho 2-4 Dorms</v>
          </cell>
          <cell r="D7228" t="str">
            <v>UN</v>
          </cell>
          <cell r="E7228">
            <v>0</v>
          </cell>
          <cell r="F7228">
            <v>0</v>
          </cell>
        </row>
        <row r="7229">
          <cell r="B7229">
            <v>1007389</v>
          </cell>
          <cell r="C7229" t="str">
            <v>Kit Chassis/Car.Chuv.Banho 2-Duplex Sup.</v>
          </cell>
          <cell r="D7229" t="str">
            <v>UN</v>
          </cell>
          <cell r="E7229">
            <v>0</v>
          </cell>
          <cell r="F7229">
            <v>0</v>
          </cell>
        </row>
        <row r="7230">
          <cell r="B7230">
            <v>1007390</v>
          </cell>
          <cell r="C7230" t="str">
            <v>Kit Chassis/Car.Chuveiro Banho 3-4 Dorms</v>
          </cell>
          <cell r="D7230" t="str">
            <v>UN</v>
          </cell>
          <cell r="E7230">
            <v>0</v>
          </cell>
          <cell r="F7230">
            <v>0</v>
          </cell>
        </row>
        <row r="7231">
          <cell r="B7231">
            <v>1007391</v>
          </cell>
          <cell r="C7231" t="str">
            <v>Kit Chassis/Car.Chuv.Banho 3-Duplex Sup.</v>
          </cell>
          <cell r="D7231" t="str">
            <v>UN</v>
          </cell>
          <cell r="E7231">
            <v>0</v>
          </cell>
          <cell r="F7231">
            <v>0</v>
          </cell>
        </row>
        <row r="7232">
          <cell r="B7232">
            <v>1007392</v>
          </cell>
          <cell r="C7232" t="str">
            <v>Kit Chassis/Car.Chuv.Empregada-3 Dorms</v>
          </cell>
          <cell r="D7232" t="str">
            <v>UN</v>
          </cell>
          <cell r="E7232">
            <v>0</v>
          </cell>
          <cell r="F7232">
            <v>0</v>
          </cell>
        </row>
        <row r="7233">
          <cell r="B7233">
            <v>1007393</v>
          </cell>
          <cell r="C7233" t="str">
            <v>Kit Chassis/Car.Chuv.Empregada-4 Dorms</v>
          </cell>
          <cell r="D7233" t="str">
            <v>UN</v>
          </cell>
          <cell r="E7233">
            <v>0</v>
          </cell>
          <cell r="F7233">
            <v>0</v>
          </cell>
        </row>
        <row r="7234">
          <cell r="B7234">
            <v>1007394</v>
          </cell>
          <cell r="C7234" t="str">
            <v>Kit Chassis/Car.Chuv.Empreg.-Duplex Inf.</v>
          </cell>
          <cell r="D7234" t="str">
            <v>UN</v>
          </cell>
          <cell r="E7234">
            <v>0</v>
          </cell>
          <cell r="F7234">
            <v>0</v>
          </cell>
        </row>
        <row r="7235">
          <cell r="B7235">
            <v>1007395</v>
          </cell>
          <cell r="C7235" t="str">
            <v>Kit Chassis/Car.Hidr.Banho 1-Duplex Sup.</v>
          </cell>
          <cell r="D7235" t="str">
            <v>UN</v>
          </cell>
          <cell r="E7235">
            <v>0</v>
          </cell>
          <cell r="F7235">
            <v>0</v>
          </cell>
        </row>
        <row r="7236">
          <cell r="B7236">
            <v>1007396</v>
          </cell>
          <cell r="C7236" t="str">
            <v>Kit Chassi Wc Empregada Modelo 2</v>
          </cell>
          <cell r="D7236" t="str">
            <v>UN</v>
          </cell>
          <cell r="E7236">
            <v>0</v>
          </cell>
          <cell r="F7236">
            <v>0</v>
          </cell>
        </row>
        <row r="7237">
          <cell r="B7237">
            <v>1007397</v>
          </cell>
          <cell r="C7237" t="str">
            <v>Kit Chassis/Car.Lavatór.Banho 1-4 Dorms</v>
          </cell>
          <cell r="D7237" t="str">
            <v>UN</v>
          </cell>
          <cell r="E7237">
            <v>0</v>
          </cell>
          <cell r="F7237">
            <v>0</v>
          </cell>
        </row>
        <row r="7238">
          <cell r="B7238">
            <v>1007398</v>
          </cell>
          <cell r="C7238" t="str">
            <v>Kit Chassis/Car.Lav.Banho 1-Duplex Sup.</v>
          </cell>
          <cell r="D7238" t="str">
            <v>UN</v>
          </cell>
          <cell r="E7238">
            <v>0</v>
          </cell>
          <cell r="F7238">
            <v>0</v>
          </cell>
        </row>
        <row r="7239">
          <cell r="B7239">
            <v>1007399</v>
          </cell>
          <cell r="C7239" t="str">
            <v>Kit Chassis/Car.Lavatór.Banho 2-3 Dorms</v>
          </cell>
          <cell r="D7239" t="str">
            <v>UN</v>
          </cell>
          <cell r="E7239">
            <v>0</v>
          </cell>
          <cell r="F7239">
            <v>0</v>
          </cell>
        </row>
        <row r="7240">
          <cell r="B7240">
            <v>1007400</v>
          </cell>
          <cell r="C7240" t="str">
            <v>Kit Chassis/Car.Lavatór.Banho 2-4 Dorms</v>
          </cell>
          <cell r="D7240" t="str">
            <v>UN</v>
          </cell>
          <cell r="E7240">
            <v>0</v>
          </cell>
          <cell r="F7240">
            <v>0</v>
          </cell>
        </row>
        <row r="7241">
          <cell r="B7241">
            <v>1007401</v>
          </cell>
          <cell r="C7241" t="str">
            <v>Kit Chassis/Car.Lav.Banho 2-Duplex Sup.</v>
          </cell>
          <cell r="D7241" t="str">
            <v>UN</v>
          </cell>
          <cell r="E7241">
            <v>0</v>
          </cell>
          <cell r="F7241">
            <v>0</v>
          </cell>
        </row>
        <row r="7242">
          <cell r="B7242">
            <v>1007402</v>
          </cell>
          <cell r="C7242" t="str">
            <v>Kit Chassis/Car.Lavatór.Banho 3-4 Dorms</v>
          </cell>
          <cell r="D7242" t="str">
            <v>UN</v>
          </cell>
          <cell r="E7242">
            <v>0</v>
          </cell>
          <cell r="F7242">
            <v>0</v>
          </cell>
        </row>
        <row r="7243">
          <cell r="B7243">
            <v>1007403</v>
          </cell>
          <cell r="C7243" t="str">
            <v>Kit Chassis/Car.Lav.Banho 3-Duplex Sup.</v>
          </cell>
          <cell r="D7243" t="str">
            <v>UN</v>
          </cell>
          <cell r="E7243">
            <v>0</v>
          </cell>
          <cell r="F7243">
            <v>0</v>
          </cell>
        </row>
        <row r="7244">
          <cell r="B7244">
            <v>1007404</v>
          </cell>
          <cell r="C7244" t="str">
            <v>Kit Carenagem Wc Empregada Modelo 2</v>
          </cell>
          <cell r="D7244" t="str">
            <v>UN</v>
          </cell>
          <cell r="E7244">
            <v>0</v>
          </cell>
          <cell r="F7244">
            <v>0</v>
          </cell>
        </row>
        <row r="7245">
          <cell r="B7245">
            <v>1007405</v>
          </cell>
          <cell r="C7245" t="str">
            <v>Kit Chassis/Car.Lav.Empregada-4 Dorms</v>
          </cell>
          <cell r="D7245" t="str">
            <v>UN</v>
          </cell>
          <cell r="E7245">
            <v>0</v>
          </cell>
          <cell r="F7245">
            <v>0</v>
          </cell>
        </row>
        <row r="7246">
          <cell r="B7246">
            <v>1007406</v>
          </cell>
          <cell r="C7246" t="str">
            <v>Kit Chassis/Car.Lav.Empreg.-Duplex Inf.</v>
          </cell>
          <cell r="D7246" t="str">
            <v>UN</v>
          </cell>
          <cell r="E7246">
            <v>0</v>
          </cell>
          <cell r="F7246">
            <v>0</v>
          </cell>
        </row>
        <row r="7247">
          <cell r="B7247">
            <v>1007407</v>
          </cell>
          <cell r="C7247" t="str">
            <v>Kit Chassis/Car.Lavatório Lavabo-4 Dorms</v>
          </cell>
          <cell r="D7247" t="str">
            <v>UN</v>
          </cell>
          <cell r="E7247">
            <v>0</v>
          </cell>
          <cell r="F7247">
            <v>0</v>
          </cell>
        </row>
        <row r="7248">
          <cell r="B7248">
            <v>1007408</v>
          </cell>
          <cell r="C7248" t="str">
            <v>Kit Lavatorio Chassi - Lavabo Modelo 2</v>
          </cell>
          <cell r="D7248" t="str">
            <v>UN</v>
          </cell>
          <cell r="E7248">
            <v>0</v>
          </cell>
          <cell r="F7248">
            <v>0</v>
          </cell>
        </row>
        <row r="7249">
          <cell r="B7249">
            <v>1007409</v>
          </cell>
          <cell r="C7249" t="str">
            <v>Kit Chassis/Car.Lavatór.Af-Áreas Comuns</v>
          </cell>
          <cell r="D7249" t="str">
            <v>UN</v>
          </cell>
          <cell r="E7249">
            <v>0</v>
          </cell>
          <cell r="F7249">
            <v>0</v>
          </cell>
        </row>
        <row r="7250">
          <cell r="B7250">
            <v>1007410</v>
          </cell>
          <cell r="C7250" t="str">
            <v>Kit Carenagem Lavat- Lav C/Spud Modelo 2</v>
          </cell>
          <cell r="D7250" t="str">
            <v>UN</v>
          </cell>
          <cell r="E7250">
            <v>0</v>
          </cell>
          <cell r="F7250">
            <v>0</v>
          </cell>
        </row>
        <row r="7251">
          <cell r="B7251">
            <v>1007411</v>
          </cell>
          <cell r="C7251" t="str">
            <v>Kit Chassi Cuba Simples - Esg Saida Dir</v>
          </cell>
          <cell r="D7251" t="str">
            <v>UN</v>
          </cell>
          <cell r="E7251">
            <v>0</v>
          </cell>
          <cell r="F7251">
            <v>0</v>
          </cell>
        </row>
        <row r="7252">
          <cell r="B7252">
            <v>1007412</v>
          </cell>
          <cell r="C7252" t="str">
            <v>Kit Chassis/Carenagem Pia-Duplex Inf.</v>
          </cell>
          <cell r="D7252" t="str">
            <v>UN</v>
          </cell>
          <cell r="E7252">
            <v>0</v>
          </cell>
          <cell r="F7252">
            <v>0</v>
          </cell>
        </row>
        <row r="7253">
          <cell r="B7253">
            <v>1007413</v>
          </cell>
          <cell r="C7253" t="str">
            <v>Kit Chassis/Carenag.Pia Af-Áreas Comuns</v>
          </cell>
          <cell r="D7253" t="str">
            <v>UN</v>
          </cell>
          <cell r="E7253">
            <v>0</v>
          </cell>
          <cell r="F7253">
            <v>0</v>
          </cell>
        </row>
        <row r="7254">
          <cell r="B7254">
            <v>1007414</v>
          </cell>
          <cell r="C7254" t="str">
            <v>Kit Chassi Cuba Simples - Esg Saida Esq</v>
          </cell>
          <cell r="D7254" t="str">
            <v>UN</v>
          </cell>
          <cell r="E7254">
            <v>0</v>
          </cell>
          <cell r="F7254">
            <v>0</v>
          </cell>
        </row>
        <row r="7255">
          <cell r="B7255">
            <v>1007415</v>
          </cell>
          <cell r="C7255" t="str">
            <v>Kit Chassis/Car.Pia Churrasqu.-4 Dorms</v>
          </cell>
          <cell r="D7255" t="str">
            <v>UN</v>
          </cell>
          <cell r="E7255">
            <v>0</v>
          </cell>
          <cell r="F7255">
            <v>0</v>
          </cell>
        </row>
        <row r="7256">
          <cell r="B7256">
            <v>1007416</v>
          </cell>
          <cell r="C7256" t="str">
            <v>Kit Carenagem Cuba Simp-Esg C/ Saida Dir</v>
          </cell>
          <cell r="D7256" t="str">
            <v>UN</v>
          </cell>
          <cell r="E7256">
            <v>0</v>
          </cell>
          <cell r="F7256">
            <v>0</v>
          </cell>
        </row>
        <row r="7257">
          <cell r="B7257">
            <v>1007417</v>
          </cell>
          <cell r="C7257" t="str">
            <v>Kit Carenagem Cuba Simp-Esg C/ Saida Esq</v>
          </cell>
          <cell r="D7257" t="str">
            <v>UN</v>
          </cell>
          <cell r="E7257">
            <v>0</v>
          </cell>
          <cell r="F7257">
            <v>0</v>
          </cell>
        </row>
        <row r="7258">
          <cell r="B7258">
            <v>1007418</v>
          </cell>
          <cell r="C7258" t="str">
            <v>Kit Chassis/Car.Tanque-4 Dormitórios</v>
          </cell>
          <cell r="D7258" t="str">
            <v>UN</v>
          </cell>
          <cell r="E7258">
            <v>0</v>
          </cell>
          <cell r="F7258">
            <v>0</v>
          </cell>
        </row>
        <row r="7259">
          <cell r="B7259">
            <v>1007419</v>
          </cell>
          <cell r="C7259" t="str">
            <v>Kit Chassis/Car.Tanque-Duplex Inferior</v>
          </cell>
          <cell r="D7259" t="str">
            <v>UN</v>
          </cell>
          <cell r="E7259">
            <v>0</v>
          </cell>
          <cell r="F7259">
            <v>0</v>
          </cell>
        </row>
        <row r="7260">
          <cell r="B7260">
            <v>1007420</v>
          </cell>
          <cell r="C7260" t="str">
            <v>Kit Carenagem Cuba Simple -S/ Saida Esg</v>
          </cell>
          <cell r="D7260" t="str">
            <v>UN</v>
          </cell>
          <cell r="E7260">
            <v>0</v>
          </cell>
          <cell r="F7260">
            <v>0</v>
          </cell>
        </row>
        <row r="7261">
          <cell r="B7261">
            <v>1007421</v>
          </cell>
          <cell r="C7261" t="str">
            <v>Kit Porta Pronta 110X210Cm (Semi-Oca)</v>
          </cell>
          <cell r="D7261" t="str">
            <v>UN</v>
          </cell>
          <cell r="E7261">
            <v>0</v>
          </cell>
          <cell r="F7261">
            <v>0</v>
          </cell>
        </row>
        <row r="7262">
          <cell r="B7262">
            <v>1007422</v>
          </cell>
          <cell r="C7262" t="str">
            <v>Kit Porta Pronta 120X210Cm (Semi-Oca)</v>
          </cell>
          <cell r="D7262" t="str">
            <v>UN</v>
          </cell>
          <cell r="E7262">
            <v>0</v>
          </cell>
          <cell r="F7262">
            <v>0</v>
          </cell>
        </row>
        <row r="7263">
          <cell r="B7263">
            <v>1007423</v>
          </cell>
          <cell r="C7263" t="str">
            <v>Kit Porta Pronta 60X210Cm (Semi-Oca)</v>
          </cell>
          <cell r="D7263" t="str">
            <v>UN</v>
          </cell>
          <cell r="E7263">
            <v>0</v>
          </cell>
          <cell r="F7263">
            <v>0</v>
          </cell>
        </row>
        <row r="7264">
          <cell r="B7264">
            <v>1007424</v>
          </cell>
          <cell r="C7264" t="str">
            <v>Kit Porta Pronta 70X210Cm (Semi-Oca)</v>
          </cell>
          <cell r="D7264" t="str">
            <v>UN</v>
          </cell>
          <cell r="E7264">
            <v>0</v>
          </cell>
          <cell r="F7264">
            <v>0</v>
          </cell>
        </row>
        <row r="7265">
          <cell r="B7265">
            <v>1007425</v>
          </cell>
          <cell r="C7265" t="str">
            <v>Kit Porta Pronta 80X210Cm (Semi-Oca)</v>
          </cell>
          <cell r="D7265" t="str">
            <v>UN</v>
          </cell>
          <cell r="E7265">
            <v>0</v>
          </cell>
          <cell r="F7265">
            <v>0</v>
          </cell>
        </row>
        <row r="7266">
          <cell r="B7266">
            <v>1007426</v>
          </cell>
          <cell r="C7266" t="str">
            <v>Kit Porta Pron.C/Venez.60X210Cm-Semi-Oca</v>
          </cell>
          <cell r="D7266" t="str">
            <v>UN</v>
          </cell>
          <cell r="E7266">
            <v>0</v>
          </cell>
          <cell r="F7266">
            <v>0</v>
          </cell>
        </row>
        <row r="7267">
          <cell r="B7267">
            <v>1007427</v>
          </cell>
          <cell r="C7267" t="str">
            <v>Kit Porta Pron.C/Venez.70X210Cm-Semi-Oca</v>
          </cell>
          <cell r="D7267" t="str">
            <v>UN</v>
          </cell>
          <cell r="E7267">
            <v>0</v>
          </cell>
          <cell r="F7267">
            <v>0</v>
          </cell>
        </row>
        <row r="7268">
          <cell r="B7268">
            <v>1007428</v>
          </cell>
          <cell r="C7268" t="str">
            <v>Kit Porta Pron.C/Venez.80X210Cm-Semi-Oca</v>
          </cell>
          <cell r="D7268" t="str">
            <v>UN</v>
          </cell>
          <cell r="E7268">
            <v>0</v>
          </cell>
          <cell r="F7268">
            <v>0</v>
          </cell>
        </row>
        <row r="7269">
          <cell r="B7269">
            <v>1007429</v>
          </cell>
          <cell r="C7269" t="str">
            <v>Ladrilho Hidráulico 20X20Cm Pt.Tp.Palito</v>
          </cell>
          <cell r="D7269" t="str">
            <v>M2</v>
          </cell>
          <cell r="E7269">
            <v>0</v>
          </cell>
          <cell r="F7269">
            <v>0</v>
          </cell>
        </row>
        <row r="7270">
          <cell r="B7270">
            <v>1007430</v>
          </cell>
          <cell r="C7270" t="str">
            <v>Laje Redução Pré-Mold.Concreto 80X60Cm</v>
          </cell>
          <cell r="D7270" t="str">
            <v>UN</v>
          </cell>
          <cell r="E7270">
            <v>0</v>
          </cell>
          <cell r="F7270">
            <v>0</v>
          </cell>
        </row>
        <row r="7271">
          <cell r="B7271">
            <v>1007431</v>
          </cell>
          <cell r="C7271" t="str">
            <v>Lâmina De Serra Kbs 1218-2-Starret</v>
          </cell>
          <cell r="D7271" t="str">
            <v>UN</v>
          </cell>
          <cell r="E7271">
            <v>0</v>
          </cell>
          <cell r="F7271">
            <v>0</v>
          </cell>
        </row>
        <row r="7272">
          <cell r="B7272">
            <v>1007432</v>
          </cell>
          <cell r="C7272" t="str">
            <v>Lâmina P/Serra Manual Em Arco 30Cmx13Mm</v>
          </cell>
          <cell r="D7272" t="str">
            <v>UN</v>
          </cell>
          <cell r="E7272">
            <v>0</v>
          </cell>
          <cell r="F7272">
            <v>0</v>
          </cell>
        </row>
        <row r="7273">
          <cell r="B7273">
            <v>1007434</v>
          </cell>
          <cell r="C7273" t="str">
            <v>Material Duplicado - Utilizar 1002938</v>
          </cell>
          <cell r="D7273" t="str">
            <v>UN</v>
          </cell>
          <cell r="E7273">
            <v>0</v>
          </cell>
          <cell r="F7273">
            <v>0</v>
          </cell>
        </row>
        <row r="7274">
          <cell r="B7274">
            <v>1007435</v>
          </cell>
          <cell r="C7274" t="str">
            <v>Linha De Prumo 50M</v>
          </cell>
          <cell r="D7274" t="str">
            <v>UN</v>
          </cell>
          <cell r="E7274">
            <v>0</v>
          </cell>
          <cell r="F7274">
            <v>0</v>
          </cell>
        </row>
        <row r="7275">
          <cell r="B7275">
            <v>1007436</v>
          </cell>
          <cell r="C7275" t="str">
            <v>Linha Náut.Real 5X5Cm Az.Camb.-N-R/112</v>
          </cell>
          <cell r="D7275" t="str">
            <v>UN</v>
          </cell>
          <cell r="E7275">
            <v>0</v>
          </cell>
          <cell r="F7275">
            <v>0</v>
          </cell>
        </row>
        <row r="7276">
          <cell r="B7276">
            <v>1007437</v>
          </cell>
          <cell r="C7276" t="str">
            <v>Linha Náut.Real 5X5Cm Az.Itapar.N-R/111</v>
          </cell>
          <cell r="D7276" t="str">
            <v>UN</v>
          </cell>
          <cell r="E7276">
            <v>0</v>
          </cell>
          <cell r="F7276">
            <v>0</v>
          </cell>
        </row>
        <row r="7277">
          <cell r="B7277">
            <v>1007438</v>
          </cell>
          <cell r="C7277" t="str">
            <v>Linha Náut.Real 5X5Cm Az.Torres-N-R/113</v>
          </cell>
          <cell r="D7277" t="str">
            <v>UN</v>
          </cell>
          <cell r="E7277">
            <v>0</v>
          </cell>
          <cell r="F7277">
            <v>0</v>
          </cell>
        </row>
        <row r="7278">
          <cell r="B7278">
            <v>1007439</v>
          </cell>
          <cell r="C7278" t="str">
            <v>Listello Crema Valência 5X45Cm-Cecrisa</v>
          </cell>
          <cell r="D7278" t="str">
            <v>UN</v>
          </cell>
          <cell r="E7278">
            <v>0</v>
          </cell>
          <cell r="F7278">
            <v>0</v>
          </cell>
        </row>
        <row r="7279">
          <cell r="B7279">
            <v>1007440</v>
          </cell>
          <cell r="C7279" t="str">
            <v>Listello Crema Valênc.Fx.5X45Cm-Cecrisa</v>
          </cell>
          <cell r="D7279" t="str">
            <v>UN</v>
          </cell>
          <cell r="E7279">
            <v>0</v>
          </cell>
          <cell r="F7279">
            <v>0</v>
          </cell>
        </row>
        <row r="7280">
          <cell r="B7280">
            <v>1007441</v>
          </cell>
          <cell r="C7280" t="str">
            <v>Listello Glass Black 2X33Cm-Cecrisa</v>
          </cell>
          <cell r="D7280" t="str">
            <v>UN</v>
          </cell>
          <cell r="E7280">
            <v>0</v>
          </cell>
          <cell r="F7280">
            <v>0</v>
          </cell>
        </row>
        <row r="7281">
          <cell r="B7281">
            <v>1007442</v>
          </cell>
          <cell r="C7281" t="str">
            <v>Listello Glass Black Fx.2X33Cm-Cecrisa</v>
          </cell>
          <cell r="D7281" t="str">
            <v>UN</v>
          </cell>
          <cell r="E7281">
            <v>0</v>
          </cell>
          <cell r="F7281">
            <v>0</v>
          </cell>
        </row>
        <row r="7282">
          <cell r="B7282">
            <v>1007443</v>
          </cell>
          <cell r="C7282" t="str">
            <v>Listello Mc Colori Pér.15X45Cm-Cecrisa</v>
          </cell>
          <cell r="D7282" t="str">
            <v>UN</v>
          </cell>
          <cell r="E7282">
            <v>0</v>
          </cell>
          <cell r="F7282">
            <v>0</v>
          </cell>
        </row>
        <row r="7283">
          <cell r="B7283">
            <v>1007444</v>
          </cell>
          <cell r="C7283" t="str">
            <v>Listello Mc Col.Pér.Fx.15X45Cm-Cecrisa</v>
          </cell>
          <cell r="D7283" t="str">
            <v>UN</v>
          </cell>
          <cell r="E7283">
            <v>0</v>
          </cell>
          <cell r="F7283">
            <v>0</v>
          </cell>
        </row>
        <row r="7284">
          <cell r="B7284">
            <v>1007445</v>
          </cell>
          <cell r="C7284" t="str">
            <v>Lixa D'Água Nº100</v>
          </cell>
          <cell r="D7284" t="str">
            <v>UN</v>
          </cell>
          <cell r="E7284">
            <v>0</v>
          </cell>
          <cell r="F7284">
            <v>0</v>
          </cell>
        </row>
        <row r="7285">
          <cell r="B7285">
            <v>1007446</v>
          </cell>
          <cell r="C7285" t="str">
            <v>Luminária Com Lâmpada 60W Emb.No Forro</v>
          </cell>
          <cell r="D7285" t="str">
            <v>UN</v>
          </cell>
          <cell r="E7285">
            <v>0</v>
          </cell>
          <cell r="F7285">
            <v>0</v>
          </cell>
        </row>
        <row r="7286">
          <cell r="B7286">
            <v>1007447</v>
          </cell>
          <cell r="C7286" t="str">
            <v>Luminária Fluoresc.2X32W Teto-Área Comum</v>
          </cell>
          <cell r="D7286" t="str">
            <v>UN</v>
          </cell>
          <cell r="E7286">
            <v>0</v>
          </cell>
          <cell r="F7286">
            <v>0</v>
          </cell>
        </row>
        <row r="7287">
          <cell r="B7287">
            <v>1007448</v>
          </cell>
          <cell r="C7287" t="str">
            <v>Luminária Fluoresc.2X32W Teto Inst.Elet.</v>
          </cell>
          <cell r="D7287" t="str">
            <v>UN</v>
          </cell>
          <cell r="E7287">
            <v>0</v>
          </cell>
          <cell r="F7287">
            <v>0</v>
          </cell>
        </row>
        <row r="7288">
          <cell r="B7288">
            <v>1007449</v>
          </cell>
          <cell r="C7288" t="str">
            <v>Luva Pvc Sold Bch Lat 20Mmx1/2</v>
          </cell>
          <cell r="D7288" t="str">
            <v>UN</v>
          </cell>
          <cell r="E7288">
            <v>0</v>
          </cell>
          <cell r="F7288">
            <v>0</v>
          </cell>
        </row>
        <row r="7289">
          <cell r="B7289">
            <v>1007450</v>
          </cell>
          <cell r="C7289" t="str">
            <v>Luva Cobre Nº 600 Ø 104Mm</v>
          </cell>
          <cell r="D7289" t="str">
            <v>UN</v>
          </cell>
          <cell r="E7289">
            <v>0</v>
          </cell>
          <cell r="F7289">
            <v>0</v>
          </cell>
        </row>
        <row r="7290">
          <cell r="B7290">
            <v>1007451</v>
          </cell>
          <cell r="C7290" t="str">
            <v>Luva Cobre Nº 600 Ø 22Mm</v>
          </cell>
          <cell r="D7290" t="str">
            <v>UN</v>
          </cell>
          <cell r="E7290">
            <v>0</v>
          </cell>
          <cell r="F7290">
            <v>0</v>
          </cell>
        </row>
        <row r="7291">
          <cell r="B7291">
            <v>1007452</v>
          </cell>
          <cell r="C7291" t="str">
            <v>Luva Cobre Nº 600 Ø 28Mm</v>
          </cell>
          <cell r="D7291" t="str">
            <v>UN</v>
          </cell>
          <cell r="E7291">
            <v>0</v>
          </cell>
          <cell r="F7291">
            <v>0</v>
          </cell>
        </row>
        <row r="7292">
          <cell r="B7292">
            <v>1007453</v>
          </cell>
          <cell r="C7292" t="str">
            <v>Luva Cobre Nº 600 Ø 42Mm</v>
          </cell>
          <cell r="D7292" t="str">
            <v>UN</v>
          </cell>
          <cell r="E7292">
            <v>0</v>
          </cell>
          <cell r="F7292">
            <v>0</v>
          </cell>
        </row>
        <row r="7293">
          <cell r="B7293">
            <v>1007454</v>
          </cell>
          <cell r="C7293" t="str">
            <v>Luva Cobre Nº 600 Ø 54Mm</v>
          </cell>
          <cell r="D7293" t="str">
            <v>UN</v>
          </cell>
          <cell r="E7293">
            <v>0</v>
          </cell>
          <cell r="F7293">
            <v>0</v>
          </cell>
        </row>
        <row r="7294">
          <cell r="B7294">
            <v>1007455</v>
          </cell>
          <cell r="C7294" t="str">
            <v>Luva Cobre Nº 600 Ø 66Mm</v>
          </cell>
          <cell r="D7294" t="str">
            <v>UN</v>
          </cell>
          <cell r="E7294">
            <v>0</v>
          </cell>
          <cell r="F7294">
            <v>0</v>
          </cell>
        </row>
        <row r="7295">
          <cell r="B7295">
            <v>1007456</v>
          </cell>
          <cell r="C7295" t="str">
            <v>Luva Cobre Nº 600 Ø 79Mm</v>
          </cell>
          <cell r="D7295" t="str">
            <v>UN</v>
          </cell>
          <cell r="E7295">
            <v>0</v>
          </cell>
          <cell r="F7295">
            <v>0</v>
          </cell>
        </row>
        <row r="7296">
          <cell r="B7296">
            <v>1007457</v>
          </cell>
          <cell r="C7296" t="str">
            <v>Luva Pressão P/Eletroduto Corrug.Ø 3/4"</v>
          </cell>
          <cell r="D7296" t="str">
            <v>UN</v>
          </cell>
          <cell r="E7296">
            <v>0</v>
          </cell>
          <cell r="F7296">
            <v>0</v>
          </cell>
        </row>
        <row r="7297">
          <cell r="B7297">
            <v>1007458</v>
          </cell>
          <cell r="C7297" t="str">
            <v>Luva Galvanizado 1 1/4</v>
          </cell>
          <cell r="D7297" t="str">
            <v>UN</v>
          </cell>
          <cell r="E7297">
            <v>0</v>
          </cell>
          <cell r="F7297">
            <v>0</v>
          </cell>
        </row>
        <row r="7298">
          <cell r="B7298">
            <v>1007459</v>
          </cell>
          <cell r="C7298" t="str">
            <v>Luva Ppr 110Mm</v>
          </cell>
          <cell r="D7298" t="str">
            <v>UN</v>
          </cell>
          <cell r="E7298">
            <v>0</v>
          </cell>
          <cell r="F7298">
            <v>0</v>
          </cell>
        </row>
        <row r="7299">
          <cell r="B7299">
            <v>1007460</v>
          </cell>
          <cell r="C7299" t="str">
            <v>Luva Ppr 25Mm</v>
          </cell>
          <cell r="D7299" t="str">
            <v>UN</v>
          </cell>
          <cell r="E7299">
            <v>0</v>
          </cell>
          <cell r="F7299">
            <v>0</v>
          </cell>
        </row>
        <row r="7300">
          <cell r="B7300">
            <v>1007461</v>
          </cell>
          <cell r="C7300" t="str">
            <v>Luva Ppr 32Mm</v>
          </cell>
          <cell r="D7300" t="str">
            <v>UN</v>
          </cell>
          <cell r="E7300">
            <v>0</v>
          </cell>
          <cell r="F7300">
            <v>0</v>
          </cell>
        </row>
        <row r="7301">
          <cell r="B7301">
            <v>1007462</v>
          </cell>
          <cell r="C7301" t="str">
            <v>Luva Ppr 40Mm</v>
          </cell>
          <cell r="D7301" t="str">
            <v>UN</v>
          </cell>
          <cell r="E7301">
            <v>0</v>
          </cell>
          <cell r="F7301">
            <v>0</v>
          </cell>
        </row>
        <row r="7302">
          <cell r="B7302">
            <v>1007463</v>
          </cell>
          <cell r="C7302" t="str">
            <v>Luva Ppr 50Mm</v>
          </cell>
          <cell r="D7302" t="str">
            <v>UN</v>
          </cell>
          <cell r="E7302">
            <v>0</v>
          </cell>
          <cell r="F7302">
            <v>0</v>
          </cell>
        </row>
        <row r="7303">
          <cell r="B7303">
            <v>1007464</v>
          </cell>
          <cell r="C7303" t="str">
            <v>Luva Ppr 75Mm</v>
          </cell>
          <cell r="D7303" t="str">
            <v>UN</v>
          </cell>
          <cell r="E7303">
            <v>0</v>
          </cell>
          <cell r="F7303">
            <v>0</v>
          </cell>
        </row>
        <row r="7304">
          <cell r="B7304">
            <v>1007465</v>
          </cell>
          <cell r="C7304" t="str">
            <v>Luva Ppr 90Mm</v>
          </cell>
          <cell r="D7304" t="str">
            <v>UN</v>
          </cell>
          <cell r="E7304">
            <v>0</v>
          </cell>
          <cell r="F7304">
            <v>0</v>
          </cell>
        </row>
        <row r="7305">
          <cell r="B7305">
            <v>1007466</v>
          </cell>
          <cell r="C7305" t="str">
            <v>Luva Pvc Esgoto 100Mm</v>
          </cell>
          <cell r="D7305" t="str">
            <v>UN</v>
          </cell>
          <cell r="E7305">
            <v>0</v>
          </cell>
          <cell r="F7305">
            <v>0</v>
          </cell>
        </row>
        <row r="7306">
          <cell r="B7306">
            <v>1007467</v>
          </cell>
          <cell r="C7306" t="str">
            <v>Luva Pvc Esgoto 40Mm</v>
          </cell>
          <cell r="D7306" t="str">
            <v>UN</v>
          </cell>
          <cell r="E7306">
            <v>0</v>
          </cell>
          <cell r="F7306">
            <v>0</v>
          </cell>
        </row>
        <row r="7307">
          <cell r="B7307">
            <v>1007468</v>
          </cell>
          <cell r="C7307" t="str">
            <v>Luva Pvc Esgoto 50Mm</v>
          </cell>
          <cell r="D7307" t="str">
            <v>UN</v>
          </cell>
          <cell r="E7307">
            <v>0</v>
          </cell>
          <cell r="F7307">
            <v>0</v>
          </cell>
        </row>
        <row r="7308">
          <cell r="B7308">
            <v>1007469</v>
          </cell>
          <cell r="C7308" t="str">
            <v>Luva Pvc Esgoto 75Mm</v>
          </cell>
          <cell r="D7308" t="str">
            <v>UN</v>
          </cell>
          <cell r="E7308">
            <v>0</v>
          </cell>
          <cell r="F7308">
            <v>0</v>
          </cell>
        </row>
        <row r="7309">
          <cell r="B7309">
            <v>1007470</v>
          </cell>
          <cell r="C7309" t="str">
            <v>Luva Pvc Marrom Soldavel 110Mm</v>
          </cell>
          <cell r="D7309" t="str">
            <v>UN</v>
          </cell>
          <cell r="E7309">
            <v>0</v>
          </cell>
          <cell r="F7309">
            <v>0</v>
          </cell>
        </row>
        <row r="7310">
          <cell r="B7310">
            <v>1007471</v>
          </cell>
          <cell r="C7310" t="str">
            <v>Luva Pvc Marrom Soldavel 20Mm</v>
          </cell>
          <cell r="D7310" t="str">
            <v>UN</v>
          </cell>
          <cell r="E7310">
            <v>0</v>
          </cell>
          <cell r="F7310">
            <v>0</v>
          </cell>
        </row>
        <row r="7311">
          <cell r="B7311">
            <v>1007472</v>
          </cell>
          <cell r="C7311" t="str">
            <v>Luva Pvc Marrom Soldavel 25Mm</v>
          </cell>
          <cell r="D7311" t="str">
            <v>UN</v>
          </cell>
          <cell r="E7311">
            <v>0</v>
          </cell>
          <cell r="F7311">
            <v>0</v>
          </cell>
        </row>
        <row r="7312">
          <cell r="B7312">
            <v>1007473</v>
          </cell>
          <cell r="C7312" t="str">
            <v>Luva Pvc Marrom Soldavel 32Mm</v>
          </cell>
          <cell r="D7312" t="str">
            <v>UN</v>
          </cell>
          <cell r="E7312">
            <v>0</v>
          </cell>
          <cell r="F7312">
            <v>0</v>
          </cell>
        </row>
        <row r="7313">
          <cell r="B7313">
            <v>1007474</v>
          </cell>
          <cell r="C7313" t="str">
            <v>Luva Pvc Marrom Soldavel 40Mm</v>
          </cell>
          <cell r="D7313" t="str">
            <v>UN</v>
          </cell>
          <cell r="E7313">
            <v>0</v>
          </cell>
          <cell r="F7313">
            <v>0</v>
          </cell>
        </row>
        <row r="7314">
          <cell r="B7314">
            <v>1007475</v>
          </cell>
          <cell r="C7314" t="str">
            <v>Luva Pvc Marrom Soldavel 50Mm</v>
          </cell>
          <cell r="D7314" t="str">
            <v>UN</v>
          </cell>
          <cell r="E7314">
            <v>0</v>
          </cell>
          <cell r="F7314">
            <v>0</v>
          </cell>
        </row>
        <row r="7315">
          <cell r="B7315">
            <v>1007476</v>
          </cell>
          <cell r="C7315" t="str">
            <v>Luva Pvc Marrom Soldavel 60Mm</v>
          </cell>
          <cell r="D7315" t="str">
            <v>UN</v>
          </cell>
          <cell r="E7315">
            <v>0</v>
          </cell>
          <cell r="F7315">
            <v>0</v>
          </cell>
        </row>
        <row r="7316">
          <cell r="B7316">
            <v>1007477</v>
          </cell>
          <cell r="C7316" t="str">
            <v>Luva Pvc Marrom Soldavel 75Mm</v>
          </cell>
          <cell r="D7316" t="str">
            <v>UN</v>
          </cell>
          <cell r="E7316">
            <v>0</v>
          </cell>
          <cell r="F7316">
            <v>0</v>
          </cell>
        </row>
        <row r="7317">
          <cell r="B7317">
            <v>1007478</v>
          </cell>
          <cell r="C7317" t="str">
            <v>Luva Pvc Marrom Soldavel 85Mm</v>
          </cell>
          <cell r="D7317" t="str">
            <v>UN</v>
          </cell>
          <cell r="E7317">
            <v>0</v>
          </cell>
          <cell r="F7317">
            <v>0</v>
          </cell>
        </row>
        <row r="7318">
          <cell r="B7318">
            <v>1007479</v>
          </cell>
          <cell r="C7318" t="str">
            <v>Luva Pvc C/Rosca 1 1/2</v>
          </cell>
          <cell r="D7318" t="str">
            <v>UN</v>
          </cell>
          <cell r="E7318">
            <v>0</v>
          </cell>
          <cell r="F7318">
            <v>0</v>
          </cell>
        </row>
        <row r="7319">
          <cell r="B7319">
            <v>1007480</v>
          </cell>
          <cell r="C7319" t="str">
            <v>Luva Pvc C/Rosca 1 1/4</v>
          </cell>
          <cell r="D7319" t="str">
            <v>UN</v>
          </cell>
          <cell r="E7319">
            <v>0</v>
          </cell>
          <cell r="F7319">
            <v>0</v>
          </cell>
        </row>
        <row r="7320">
          <cell r="B7320">
            <v>1007481</v>
          </cell>
          <cell r="C7320" t="str">
            <v>Luva Pvc C/Rosca 1</v>
          </cell>
          <cell r="D7320" t="str">
            <v>UN</v>
          </cell>
          <cell r="E7320">
            <v>0</v>
          </cell>
          <cell r="F7320">
            <v>0</v>
          </cell>
        </row>
        <row r="7321">
          <cell r="B7321">
            <v>1007482</v>
          </cell>
          <cell r="C7321" t="str">
            <v>Luva Pvc C/Rosca 2 1/2</v>
          </cell>
          <cell r="D7321" t="str">
            <v>UN</v>
          </cell>
          <cell r="E7321">
            <v>0</v>
          </cell>
          <cell r="F7321">
            <v>0</v>
          </cell>
        </row>
        <row r="7322">
          <cell r="B7322">
            <v>1007483</v>
          </cell>
          <cell r="C7322" t="str">
            <v>Luva Pvc C/Rosca 2</v>
          </cell>
          <cell r="D7322" t="str">
            <v>UN</v>
          </cell>
          <cell r="E7322">
            <v>0</v>
          </cell>
          <cell r="F7322">
            <v>0</v>
          </cell>
        </row>
        <row r="7323">
          <cell r="B7323">
            <v>1007484</v>
          </cell>
          <cell r="C7323" t="str">
            <v>Luva Pvc C/Rosca 3</v>
          </cell>
          <cell r="D7323" t="str">
            <v>UN</v>
          </cell>
          <cell r="E7323">
            <v>0</v>
          </cell>
          <cell r="F7323">
            <v>0</v>
          </cell>
        </row>
        <row r="7324">
          <cell r="B7324">
            <v>1007485</v>
          </cell>
          <cell r="C7324" t="str">
            <v>Luva Pvc P/ Eletr.  Roscavel 3/4' Cb</v>
          </cell>
          <cell r="D7324" t="str">
            <v>UN</v>
          </cell>
          <cell r="E7324">
            <v>0</v>
          </cell>
          <cell r="F7324">
            <v>0</v>
          </cell>
        </row>
        <row r="7325">
          <cell r="B7325">
            <v>1007486</v>
          </cell>
          <cell r="C7325" t="str">
            <v>Luva Pvc C/Rosca 4</v>
          </cell>
          <cell r="D7325" t="str">
            <v>UN</v>
          </cell>
          <cell r="E7325">
            <v>0</v>
          </cell>
          <cell r="F7325">
            <v>0</v>
          </cell>
        </row>
        <row r="7326">
          <cell r="B7326">
            <v>1007487</v>
          </cell>
          <cell r="C7326" t="str">
            <v>Luva Simples Pvc Serie R Dn100</v>
          </cell>
          <cell r="D7326" t="str">
            <v>UN</v>
          </cell>
          <cell r="E7326">
            <v>0</v>
          </cell>
          <cell r="F7326">
            <v>0</v>
          </cell>
        </row>
        <row r="7327">
          <cell r="B7327">
            <v>1007488</v>
          </cell>
          <cell r="C7327" t="str">
            <v>Luva Simples Pvc Serie R Dn150</v>
          </cell>
          <cell r="D7327" t="str">
            <v>UN</v>
          </cell>
          <cell r="E7327">
            <v>0</v>
          </cell>
          <cell r="F7327">
            <v>0</v>
          </cell>
        </row>
        <row r="7328">
          <cell r="B7328">
            <v>1007489</v>
          </cell>
          <cell r="C7328" t="str">
            <v>Luva Simples Pvc Serie R Dn50</v>
          </cell>
          <cell r="D7328" t="str">
            <v>UN</v>
          </cell>
          <cell r="E7328">
            <v>0</v>
          </cell>
          <cell r="F7328">
            <v>0</v>
          </cell>
        </row>
        <row r="7329">
          <cell r="B7329">
            <v>1007490</v>
          </cell>
          <cell r="C7329" t="str">
            <v>Luva Simples Pvc Serie R Dn75</v>
          </cell>
          <cell r="D7329" t="str">
            <v>UN</v>
          </cell>
          <cell r="E7329">
            <v>0</v>
          </cell>
          <cell r="F7329">
            <v>0</v>
          </cell>
        </row>
        <row r="7330">
          <cell r="B7330">
            <v>1007491</v>
          </cell>
          <cell r="C7330" t="str">
            <v>Luva De Correr Pvc Infra 200Mm</v>
          </cell>
          <cell r="D7330" t="str">
            <v>UN</v>
          </cell>
          <cell r="E7330">
            <v>0</v>
          </cell>
          <cell r="F7330">
            <v>0</v>
          </cell>
        </row>
        <row r="7331">
          <cell r="B7331">
            <v>1007492</v>
          </cell>
          <cell r="C7331" t="str">
            <v>Luva Pvc-Tcc Ø 300Mm</v>
          </cell>
          <cell r="D7331" t="str">
            <v>UN</v>
          </cell>
          <cell r="E7331">
            <v>0</v>
          </cell>
          <cell r="F7331">
            <v>0</v>
          </cell>
        </row>
        <row r="7332">
          <cell r="B7332">
            <v>1007493</v>
          </cell>
          <cell r="C7332" t="str">
            <v>Luvas Com Anel Bolsa X Bolsa-600-15Mm</v>
          </cell>
          <cell r="D7332" t="str">
            <v>UN</v>
          </cell>
          <cell r="E7332">
            <v>0</v>
          </cell>
          <cell r="F7332">
            <v>0</v>
          </cell>
        </row>
        <row r="7333">
          <cell r="B7333">
            <v>1007494</v>
          </cell>
          <cell r="C7333" t="str">
            <v>Luvas Com Anel Bolsa X Bolsa-600-22Mm</v>
          </cell>
          <cell r="D7333" t="str">
            <v>UN</v>
          </cell>
          <cell r="E7333">
            <v>0</v>
          </cell>
          <cell r="F7333">
            <v>0</v>
          </cell>
        </row>
        <row r="7334">
          <cell r="B7334">
            <v>1007495</v>
          </cell>
          <cell r="C7334" t="str">
            <v>1007495-Substituido Por  - 1014658</v>
          </cell>
          <cell r="D7334" t="str">
            <v>UN</v>
          </cell>
          <cell r="E7334">
            <v>0</v>
          </cell>
          <cell r="F7334">
            <v>0</v>
          </cell>
        </row>
        <row r="7335">
          <cell r="B7335">
            <v>1007496</v>
          </cell>
          <cell r="C7335" t="str">
            <v>1007496-Substituido Por  - 1014657</v>
          </cell>
          <cell r="D7335" t="str">
            <v>UN</v>
          </cell>
          <cell r="E7335">
            <v>0</v>
          </cell>
          <cell r="F7335">
            <v>0</v>
          </cell>
        </row>
        <row r="7336">
          <cell r="B7336">
            <v>1007497</v>
          </cell>
          <cell r="C7336" t="str">
            <v>Mandril Para Furadeira De Encaiche</v>
          </cell>
          <cell r="D7336" t="str">
            <v>UN</v>
          </cell>
          <cell r="E7336">
            <v>0</v>
          </cell>
          <cell r="F7336">
            <v>0</v>
          </cell>
        </row>
        <row r="7337">
          <cell r="B7337">
            <v>1007498</v>
          </cell>
          <cell r="C7337" t="str">
            <v>Mangote Flexível Para Bomba Ø 1 1/2"</v>
          </cell>
          <cell r="D7337" t="str">
            <v>UN</v>
          </cell>
          <cell r="E7337">
            <v>0</v>
          </cell>
          <cell r="F7337">
            <v>0</v>
          </cell>
        </row>
        <row r="7338">
          <cell r="B7338">
            <v>1007499</v>
          </cell>
          <cell r="C7338" t="str">
            <v>Mangote Flexível Para Bomba Ø 2 1/2"</v>
          </cell>
          <cell r="D7338" t="str">
            <v>UN</v>
          </cell>
          <cell r="E7338">
            <v>0</v>
          </cell>
          <cell r="F7338">
            <v>0</v>
          </cell>
        </row>
        <row r="7339">
          <cell r="B7339">
            <v>1007500</v>
          </cell>
          <cell r="C7339" t="str">
            <v>Mangueira Vácuo-Ar 4""Az.P/Fach.-Kanafle</v>
          </cell>
          <cell r="D7339" t="str">
            <v>UN</v>
          </cell>
          <cell r="E7339">
            <v>0</v>
          </cell>
          <cell r="F7339">
            <v>0</v>
          </cell>
        </row>
        <row r="7340">
          <cell r="B7340">
            <v>1007501</v>
          </cell>
          <cell r="C7340" t="str">
            <v>Manilha De União 3/4"</v>
          </cell>
          <cell r="D7340" t="str">
            <v>UN</v>
          </cell>
          <cell r="E7340">
            <v>0</v>
          </cell>
          <cell r="F7340">
            <v>0</v>
          </cell>
        </row>
        <row r="7341">
          <cell r="B7341">
            <v>1007502</v>
          </cell>
          <cell r="C7341" t="str">
            <v>Manômetro Escala 0-100Psi Ø 100Mm</v>
          </cell>
          <cell r="D7341" t="str">
            <v>UN</v>
          </cell>
          <cell r="E7341">
            <v>0</v>
          </cell>
          <cell r="F7341">
            <v>0</v>
          </cell>
        </row>
        <row r="7342">
          <cell r="B7342">
            <v>1007503</v>
          </cell>
          <cell r="C7342" t="str">
            <v>Misturador Lav.Innov.C-1876-Cl Fabrimar</v>
          </cell>
          <cell r="D7342" t="str">
            <v>UN</v>
          </cell>
          <cell r="E7342">
            <v>0</v>
          </cell>
          <cell r="F7342">
            <v>0</v>
          </cell>
        </row>
        <row r="7343">
          <cell r="B7343">
            <v>1007504</v>
          </cell>
          <cell r="C7343" t="str">
            <v>Misturador Lav.Loft D.C-1876-Ds Fabrimar</v>
          </cell>
          <cell r="D7343" t="str">
            <v>UN</v>
          </cell>
          <cell r="E7343">
            <v>0</v>
          </cell>
          <cell r="F7343">
            <v>0</v>
          </cell>
        </row>
        <row r="7344">
          <cell r="B7344">
            <v>1007505</v>
          </cell>
          <cell r="C7344" t="str">
            <v>Misturador Lav.Orion C-1875-Or Fabrimar</v>
          </cell>
          <cell r="D7344" t="str">
            <v>UN</v>
          </cell>
          <cell r="E7344">
            <v>0</v>
          </cell>
          <cell r="F7344">
            <v>0</v>
          </cell>
        </row>
        <row r="7345">
          <cell r="B7345">
            <v>1007506</v>
          </cell>
          <cell r="C7345" t="str">
            <v>Material Duplicado - Utilizar 1008778</v>
          </cell>
          <cell r="D7345" t="str">
            <v>UN</v>
          </cell>
          <cell r="E7345">
            <v>0</v>
          </cell>
          <cell r="F7345">
            <v>0</v>
          </cell>
        </row>
        <row r="7346">
          <cell r="B7346">
            <v>1007507</v>
          </cell>
          <cell r="C7346" t="str">
            <v>Misturador Coz.Aquarius 1256-A Fabrimar</v>
          </cell>
          <cell r="D7346" t="str">
            <v>UN</v>
          </cell>
          <cell r="E7346">
            <v>0</v>
          </cell>
          <cell r="F7346">
            <v>0</v>
          </cell>
        </row>
        <row r="7347">
          <cell r="B7347">
            <v>1007508</v>
          </cell>
          <cell r="C7347" t="str">
            <v>Misturador Coz.Pratika 1256-P Fabrimar</v>
          </cell>
          <cell r="D7347" t="str">
            <v>UN</v>
          </cell>
          <cell r="E7347">
            <v>0</v>
          </cell>
          <cell r="F7347">
            <v>0</v>
          </cell>
        </row>
        <row r="7348">
          <cell r="B7348">
            <v>1007509</v>
          </cell>
          <cell r="C7348" t="str">
            <v>Misturador Coz.Soho 1256-So-Cr Fabrimar</v>
          </cell>
          <cell r="D7348" t="str">
            <v>UN</v>
          </cell>
          <cell r="E7348">
            <v>0</v>
          </cell>
          <cell r="F7348">
            <v>0</v>
          </cell>
        </row>
        <row r="7349">
          <cell r="B7349">
            <v>1007510</v>
          </cell>
          <cell r="C7349" t="str">
            <v>Módulo Tomada 10301 Universal</v>
          </cell>
          <cell r="D7349" t="str">
            <v>UN</v>
          </cell>
          <cell r="E7349">
            <v>0</v>
          </cell>
          <cell r="F7349">
            <v>0</v>
          </cell>
        </row>
        <row r="7350">
          <cell r="B7350">
            <v>1007511</v>
          </cell>
          <cell r="C7350" t="str">
            <v>Molde Para Solda Exotérmica</v>
          </cell>
          <cell r="D7350" t="str">
            <v>UN</v>
          </cell>
          <cell r="E7350">
            <v>0</v>
          </cell>
          <cell r="F7350">
            <v>0</v>
          </cell>
        </row>
        <row r="7351">
          <cell r="B7351">
            <v>1007512</v>
          </cell>
          <cell r="C7351" t="str">
            <v>Multilete 3/4"Com Tampa</v>
          </cell>
          <cell r="D7351" t="str">
            <v>UN</v>
          </cell>
          <cell r="E7351">
            <v>0</v>
          </cell>
          <cell r="F7351">
            <v>0</v>
          </cell>
        </row>
        <row r="7352">
          <cell r="B7352">
            <v>1007513</v>
          </cell>
          <cell r="C7352" t="str">
            <v>Nivel De Mão Com Imã-Stanley</v>
          </cell>
          <cell r="D7352" t="str">
            <v>UN</v>
          </cell>
          <cell r="E7352">
            <v>0</v>
          </cell>
          <cell r="F7352">
            <v>0</v>
          </cell>
        </row>
        <row r="7353">
          <cell r="B7353">
            <v>1007514</v>
          </cell>
          <cell r="C7353" t="str">
            <v>Nórdico Snow Acet. 28X40Cm</v>
          </cell>
          <cell r="D7353" t="str">
            <v>M2</v>
          </cell>
          <cell r="E7353">
            <v>0</v>
          </cell>
          <cell r="F7353">
            <v>0</v>
          </cell>
        </row>
        <row r="7354">
          <cell r="B7354">
            <v>1007515</v>
          </cell>
          <cell r="C7354" t="str">
            <v>Nórdico Snow Acet. 33X45Cm</v>
          </cell>
          <cell r="D7354" t="str">
            <v>M2</v>
          </cell>
          <cell r="E7354">
            <v>0</v>
          </cell>
          <cell r="F7354">
            <v>0</v>
          </cell>
        </row>
        <row r="7355">
          <cell r="B7355">
            <v>1007516</v>
          </cell>
          <cell r="C7355" t="str">
            <v>Nórdico Snow Acet. 33X60Cm</v>
          </cell>
          <cell r="D7355" t="str">
            <v>M2</v>
          </cell>
          <cell r="E7355">
            <v>0</v>
          </cell>
          <cell r="F7355">
            <v>0</v>
          </cell>
        </row>
        <row r="7356">
          <cell r="B7356">
            <v>1007517</v>
          </cell>
          <cell r="C7356" t="str">
            <v>Pá De Bico C/Cabo</v>
          </cell>
          <cell r="D7356" t="str">
            <v>UN</v>
          </cell>
          <cell r="E7356">
            <v>0</v>
          </cell>
          <cell r="F7356">
            <v>0</v>
          </cell>
        </row>
        <row r="7357">
          <cell r="B7357">
            <v>1007518</v>
          </cell>
          <cell r="C7357" t="str">
            <v>Painel Concreto P/Cort.Dupla 2900 Kgf/M2</v>
          </cell>
          <cell r="D7357" t="str">
            <v>M2</v>
          </cell>
          <cell r="E7357">
            <v>0</v>
          </cell>
          <cell r="F7357">
            <v>0</v>
          </cell>
        </row>
        <row r="7358">
          <cell r="B7358">
            <v>1007519</v>
          </cell>
          <cell r="C7358" t="str">
            <v>Painel Concreto P/Cort.Dupla 5100 Kgf/M2</v>
          </cell>
          <cell r="D7358" t="str">
            <v>M2</v>
          </cell>
          <cell r="E7358">
            <v>0</v>
          </cell>
          <cell r="F7358">
            <v>0</v>
          </cell>
        </row>
        <row r="7359">
          <cell r="B7359">
            <v>1007520</v>
          </cell>
          <cell r="C7359" t="str">
            <v>Paraf.967-P/Vaso E Col.Lav.80Mm-Esteves</v>
          </cell>
          <cell r="D7359" t="str">
            <v>UN</v>
          </cell>
          <cell r="E7359">
            <v>0</v>
          </cell>
          <cell r="F7359">
            <v>0</v>
          </cell>
        </row>
        <row r="7360">
          <cell r="B7360">
            <v>1007521</v>
          </cell>
          <cell r="C7360" t="str">
            <v>Paraf.974-P/Vaso E Lavat.80Mm-Esteves</v>
          </cell>
          <cell r="D7360" t="str">
            <v>UN</v>
          </cell>
          <cell r="E7360">
            <v>0</v>
          </cell>
          <cell r="F7360">
            <v>0</v>
          </cell>
        </row>
        <row r="7361">
          <cell r="B7361">
            <v>1007522</v>
          </cell>
          <cell r="C7361" t="str">
            <v>Paraf.Fix.P/Tanque-Vpf980Cwu-Esteves</v>
          </cell>
          <cell r="D7361" t="str">
            <v>UN</v>
          </cell>
          <cell r="E7361">
            <v>0</v>
          </cell>
          <cell r="F7361">
            <v>0</v>
          </cell>
        </row>
        <row r="7362">
          <cell r="B7362">
            <v>1007523</v>
          </cell>
          <cell r="C7362" t="str">
            <v>Parafuso 7/8"X7-3,8X22"</v>
          </cell>
          <cell r="D7362" t="str">
            <v>UN</v>
          </cell>
          <cell r="E7362">
            <v>0</v>
          </cell>
          <cell r="F7362">
            <v>0</v>
          </cell>
        </row>
        <row r="7363">
          <cell r="B7363">
            <v>1007524</v>
          </cell>
          <cell r="C7363" t="str">
            <v>Parafuso Cabeça Lentilha 1/4X5/8"</v>
          </cell>
          <cell r="D7363" t="str">
            <v>UN</v>
          </cell>
          <cell r="E7363">
            <v>0</v>
          </cell>
          <cell r="F7363">
            <v>0</v>
          </cell>
        </row>
        <row r="7364">
          <cell r="B7364">
            <v>1007525</v>
          </cell>
          <cell r="C7364" t="str">
            <v>Parafuso Cabeça Lentilha 3/8X5/8"</v>
          </cell>
          <cell r="D7364" t="str">
            <v>UN</v>
          </cell>
          <cell r="E7364">
            <v>0</v>
          </cell>
          <cell r="F7364">
            <v>0</v>
          </cell>
        </row>
        <row r="7365">
          <cell r="B7365">
            <v>1007526</v>
          </cell>
          <cell r="C7365" t="str">
            <v>Parafuso Cabeça Sextavada 5/16""X1/4"</v>
          </cell>
          <cell r="D7365" t="str">
            <v>UN</v>
          </cell>
          <cell r="E7365">
            <v>0</v>
          </cell>
          <cell r="F7365">
            <v>0</v>
          </cell>
        </row>
        <row r="7366">
          <cell r="B7366">
            <v>1007527</v>
          </cell>
          <cell r="C7366" t="str">
            <v>Parafuso Francês M-16X070Mm</v>
          </cell>
          <cell r="D7366" t="str">
            <v>UN</v>
          </cell>
          <cell r="E7366">
            <v>0</v>
          </cell>
          <cell r="F7366">
            <v>0</v>
          </cell>
        </row>
        <row r="7367">
          <cell r="B7367">
            <v>1007528</v>
          </cell>
          <cell r="C7367" t="str">
            <v>Parede Az.White Plain 33X45Cm-Cecrisa</v>
          </cell>
          <cell r="D7367" t="str">
            <v>M2</v>
          </cell>
          <cell r="E7367">
            <v>0</v>
          </cell>
          <cell r="F7367">
            <v>0</v>
          </cell>
        </row>
        <row r="7368">
          <cell r="B7368">
            <v>1007529</v>
          </cell>
          <cell r="C7368" t="str">
            <v>Parede Az.White Plain M.20X30Cm-Cecrisa</v>
          </cell>
          <cell r="D7368" t="str">
            <v>M2</v>
          </cell>
          <cell r="E7368">
            <v>0</v>
          </cell>
          <cell r="F7368">
            <v>0</v>
          </cell>
        </row>
        <row r="7369">
          <cell r="B7369">
            <v>1007530</v>
          </cell>
          <cell r="C7369" t="str">
            <v>Parede Az.White Plain M.25X40Cm-Cecrisa</v>
          </cell>
          <cell r="D7369" t="str">
            <v>M2</v>
          </cell>
          <cell r="E7369">
            <v>0</v>
          </cell>
          <cell r="F7369">
            <v>0</v>
          </cell>
        </row>
        <row r="7370">
          <cell r="B7370">
            <v>1007531</v>
          </cell>
          <cell r="C7370" t="str">
            <v>Parede Az.White Plain M.33X45Cm-Cecrisa</v>
          </cell>
          <cell r="D7370" t="str">
            <v>M2</v>
          </cell>
          <cell r="E7370">
            <v>0</v>
          </cell>
          <cell r="F7370">
            <v>0</v>
          </cell>
        </row>
        <row r="7371">
          <cell r="B7371">
            <v>1007532</v>
          </cell>
          <cell r="C7371" t="str">
            <v>Parede Porc.Es.Wh Bold 45X45Cm-Portinari</v>
          </cell>
          <cell r="D7371" t="str">
            <v>M2</v>
          </cell>
          <cell r="E7371">
            <v>0</v>
          </cell>
          <cell r="F7371">
            <v>0</v>
          </cell>
        </row>
        <row r="7372">
          <cell r="B7372">
            <v>1007533</v>
          </cell>
          <cell r="C7372" t="str">
            <v>Parede Porc.Liv.Bold W.45X45Cm-Portinari</v>
          </cell>
          <cell r="D7372" t="str">
            <v>M2</v>
          </cell>
          <cell r="E7372">
            <v>0</v>
          </cell>
          <cell r="F7372">
            <v>0</v>
          </cell>
        </row>
        <row r="7373">
          <cell r="B7373">
            <v>1007534</v>
          </cell>
          <cell r="C7373" t="str">
            <v>Pastilha 5X5Cm Esm Tipo B-2919-Atlas</v>
          </cell>
          <cell r="D7373" t="str">
            <v>M2</v>
          </cell>
          <cell r="E7373">
            <v>0</v>
          </cell>
          <cell r="F7373">
            <v>0</v>
          </cell>
        </row>
        <row r="7374">
          <cell r="B7374">
            <v>1007535</v>
          </cell>
          <cell r="C7374" t="str">
            <v>Pastilha 5X5Cm Esm Tipo Me-10892-Atlas</v>
          </cell>
          <cell r="D7374" t="str">
            <v>M2</v>
          </cell>
          <cell r="E7374">
            <v>0</v>
          </cell>
          <cell r="F7374">
            <v>0</v>
          </cell>
        </row>
        <row r="7375">
          <cell r="B7375">
            <v>1007536</v>
          </cell>
          <cell r="C7375" t="str">
            <v>Pastilha 5X5Cm Esm Tipo Sg-8479-Atlas</v>
          </cell>
          <cell r="D7375" t="str">
            <v>M2</v>
          </cell>
          <cell r="E7375">
            <v>0</v>
          </cell>
          <cell r="F7375">
            <v>0</v>
          </cell>
        </row>
        <row r="7376">
          <cell r="B7376">
            <v>1007537</v>
          </cell>
          <cell r="C7376" t="str">
            <v>Pastilha 5X5Cm Esm Tipo Sg-8484-Atlas</v>
          </cell>
          <cell r="D7376" t="str">
            <v>M2</v>
          </cell>
          <cell r="E7376">
            <v>0</v>
          </cell>
          <cell r="F7376">
            <v>0</v>
          </cell>
        </row>
        <row r="7377">
          <cell r="B7377">
            <v>1007538</v>
          </cell>
          <cell r="C7377" t="str">
            <v>Pastilha Atlas 5X5Cm Anil</v>
          </cell>
          <cell r="D7377" t="str">
            <v>M2</v>
          </cell>
          <cell r="E7377">
            <v>0</v>
          </cell>
          <cell r="F7377">
            <v>0</v>
          </cell>
        </row>
        <row r="7378">
          <cell r="B7378">
            <v>1007539</v>
          </cell>
          <cell r="C7378" t="str">
            <v>Pastilha Atlas 5X5Cm Jamaica</v>
          </cell>
          <cell r="D7378" t="str">
            <v>M2</v>
          </cell>
          <cell r="E7378">
            <v>0</v>
          </cell>
          <cell r="F7378">
            <v>0</v>
          </cell>
        </row>
        <row r="7379">
          <cell r="B7379">
            <v>1007540</v>
          </cell>
          <cell r="C7379" t="str">
            <v>Pastilha Atlas 5X5Cm Pégaso</v>
          </cell>
          <cell r="D7379" t="str">
            <v>M2</v>
          </cell>
          <cell r="E7379">
            <v>0</v>
          </cell>
          <cell r="F7379">
            <v>0</v>
          </cell>
        </row>
        <row r="7380">
          <cell r="B7380">
            <v>1007541</v>
          </cell>
          <cell r="C7380" t="str">
            <v>Pastilha Atlas 5X5Cm Petróleo</v>
          </cell>
          <cell r="D7380" t="str">
            <v>M2</v>
          </cell>
          <cell r="E7380">
            <v>0</v>
          </cell>
          <cell r="F7380">
            <v>0</v>
          </cell>
        </row>
        <row r="7381">
          <cell r="B7381">
            <v>1007542</v>
          </cell>
          <cell r="C7381" t="str">
            <v>Pastilha Atlas Branco 5X5Cm B2140</v>
          </cell>
          <cell r="D7381" t="str">
            <v>M2</v>
          </cell>
          <cell r="E7381">
            <v>0</v>
          </cell>
          <cell r="F7381">
            <v>0</v>
          </cell>
        </row>
        <row r="7382">
          <cell r="B7382">
            <v>1007543</v>
          </cell>
          <cell r="C7382" t="str">
            <v>Pastilha Atlas Cascalho 5X5Cm Sg8428</v>
          </cell>
          <cell r="D7382" t="str">
            <v>M2</v>
          </cell>
          <cell r="E7382">
            <v>0</v>
          </cell>
          <cell r="F7382">
            <v>0</v>
          </cell>
        </row>
        <row r="7383">
          <cell r="B7383">
            <v>1007544</v>
          </cell>
          <cell r="C7383" t="str">
            <v>Pastilha Atlas Cobalto 5X5Cm Sg8403</v>
          </cell>
          <cell r="D7383" t="str">
            <v>M2</v>
          </cell>
          <cell r="E7383">
            <v>0</v>
          </cell>
          <cell r="F7383">
            <v>0</v>
          </cell>
        </row>
        <row r="7384">
          <cell r="B7384">
            <v>1007545</v>
          </cell>
          <cell r="C7384" t="str">
            <v>Pastilha Atlas Neturno 5X5Cm Sg8404</v>
          </cell>
          <cell r="D7384" t="str">
            <v>M2</v>
          </cell>
          <cell r="E7384">
            <v>0</v>
          </cell>
          <cell r="F7384">
            <v>0</v>
          </cell>
        </row>
        <row r="7385">
          <cell r="B7385">
            <v>1007546</v>
          </cell>
          <cell r="C7385" t="str">
            <v>Pastilha Cerâmica 2,5X2,5Cm Branca-Atlas</v>
          </cell>
          <cell r="D7385" t="str">
            <v>M2</v>
          </cell>
          <cell r="E7385">
            <v>0</v>
          </cell>
          <cell r="F7385">
            <v>0</v>
          </cell>
        </row>
        <row r="7386">
          <cell r="B7386">
            <v>1007547</v>
          </cell>
          <cell r="C7386" t="str">
            <v>Pastilha Colortil Cm-Mix 04</v>
          </cell>
          <cell r="D7386" t="str">
            <v>M2</v>
          </cell>
          <cell r="E7386">
            <v>0</v>
          </cell>
          <cell r="F7386">
            <v>0</v>
          </cell>
        </row>
        <row r="7387">
          <cell r="B7387">
            <v>1007548</v>
          </cell>
          <cell r="C7387" t="str">
            <v>Pastilha Az.Copacabana Claro 1816-Jatobá</v>
          </cell>
          <cell r="D7387" t="str">
            <v>M2</v>
          </cell>
          <cell r="E7387">
            <v>0</v>
          </cell>
          <cell r="F7387">
            <v>0</v>
          </cell>
        </row>
        <row r="7388">
          <cell r="B7388">
            <v>1007549</v>
          </cell>
          <cell r="C7388" t="str">
            <v>Pastilha Az.Búzios Médio 1818-Jatobá</v>
          </cell>
          <cell r="D7388" t="str">
            <v>M2</v>
          </cell>
          <cell r="E7388">
            <v>0</v>
          </cell>
          <cell r="F7388">
            <v>0</v>
          </cell>
        </row>
        <row r="7389">
          <cell r="B7389">
            <v>1007550</v>
          </cell>
          <cell r="C7389" t="str">
            <v>Pastilha Az.Viskaia Escuro 4810-Jatobá</v>
          </cell>
          <cell r="D7389" t="str">
            <v>M2</v>
          </cell>
          <cell r="E7389">
            <v>0</v>
          </cell>
          <cell r="F7389">
            <v>0</v>
          </cell>
        </row>
        <row r="7390">
          <cell r="B7390">
            <v>1007551</v>
          </cell>
          <cell r="C7390" t="str">
            <v>Pastilha 2,5X2,5Cm Miscel.Piscina-Atlas</v>
          </cell>
          <cell r="D7390" t="str">
            <v>M2</v>
          </cell>
          <cell r="E7390">
            <v>0</v>
          </cell>
          <cell r="F7390">
            <v>0</v>
          </cell>
        </row>
        <row r="7391">
          <cell r="B7391">
            <v>1007552</v>
          </cell>
          <cell r="C7391" t="str">
            <v>Pedra Mineira Branca</v>
          </cell>
          <cell r="D7391" t="str">
            <v>M2</v>
          </cell>
          <cell r="E7391">
            <v>0</v>
          </cell>
          <cell r="F7391">
            <v>0</v>
          </cell>
        </row>
        <row r="7392">
          <cell r="B7392">
            <v>1007553</v>
          </cell>
          <cell r="C7392" t="str">
            <v>Perfil Metálico Hp 250X62Mm 12M</v>
          </cell>
          <cell r="D7392" t="str">
            <v>KG</v>
          </cell>
          <cell r="E7392">
            <v>0</v>
          </cell>
          <cell r="F7392">
            <v>0</v>
          </cell>
        </row>
        <row r="7393">
          <cell r="B7393">
            <v>1007554</v>
          </cell>
          <cell r="C7393" t="str">
            <v>Perfil Metálico Hp 310X110Mm 6M</v>
          </cell>
          <cell r="D7393" t="str">
            <v>KG</v>
          </cell>
          <cell r="E7393">
            <v>0</v>
          </cell>
          <cell r="F7393">
            <v>0</v>
          </cell>
        </row>
        <row r="7394">
          <cell r="B7394">
            <v>1007555</v>
          </cell>
          <cell r="C7394" t="str">
            <v>Perfil Metálico Hp 310X125Mm 6M</v>
          </cell>
          <cell r="D7394" t="str">
            <v>KG</v>
          </cell>
          <cell r="E7394">
            <v>0</v>
          </cell>
          <cell r="F7394">
            <v>0</v>
          </cell>
        </row>
        <row r="7395">
          <cell r="B7395">
            <v>1007556</v>
          </cell>
          <cell r="C7395" t="str">
            <v>Perfil Metálico W 250X44,8Mm 12M</v>
          </cell>
          <cell r="D7395" t="str">
            <v>KG</v>
          </cell>
          <cell r="E7395">
            <v>0</v>
          </cell>
          <cell r="F7395">
            <v>0</v>
          </cell>
        </row>
        <row r="7396">
          <cell r="B7396">
            <v>1007557</v>
          </cell>
          <cell r="C7396" t="str">
            <v>Perfil Metálico Hp 310X93Mm 6M</v>
          </cell>
          <cell r="D7396" t="str">
            <v>KG</v>
          </cell>
          <cell r="E7396">
            <v>0</v>
          </cell>
          <cell r="F7396">
            <v>0</v>
          </cell>
        </row>
        <row r="7397">
          <cell r="B7397">
            <v>1007558</v>
          </cell>
          <cell r="C7397" t="str">
            <v>Perfilado Galvanizado Liso 38X38X300Mm</v>
          </cell>
          <cell r="D7397" t="str">
            <v>M</v>
          </cell>
          <cell r="E7397">
            <v>0</v>
          </cell>
          <cell r="F7397">
            <v>0</v>
          </cell>
        </row>
        <row r="7398">
          <cell r="B7398">
            <v>1007559</v>
          </cell>
          <cell r="C7398" t="str">
            <v>Perfilado Perfurado 38X38Mm</v>
          </cell>
          <cell r="D7398" t="str">
            <v>M</v>
          </cell>
          <cell r="E7398">
            <v>0</v>
          </cell>
          <cell r="F7398">
            <v>0</v>
          </cell>
        </row>
        <row r="7399">
          <cell r="B7399">
            <v>1007560</v>
          </cell>
          <cell r="C7399" t="str">
            <v>Perfilado Perfur.Chapa 14 38X38X6000Mm</v>
          </cell>
          <cell r="D7399" t="str">
            <v>M</v>
          </cell>
          <cell r="E7399">
            <v>0</v>
          </cell>
          <cell r="F7399">
            <v>0</v>
          </cell>
        </row>
        <row r="7400">
          <cell r="B7400">
            <v>1007561</v>
          </cell>
          <cell r="C7400" t="str">
            <v>Perpiso-Protetor De Piso-1,20 X 50M Rolo</v>
          </cell>
          <cell r="D7400" t="str">
            <v>UN</v>
          </cell>
          <cell r="E7400">
            <v>0</v>
          </cell>
          <cell r="F7400">
            <v>0</v>
          </cell>
        </row>
        <row r="7401">
          <cell r="B7401">
            <v>1007562</v>
          </cell>
          <cell r="C7401" t="str">
            <v>Pincel 1 1/2" 10519006-Tigre</v>
          </cell>
          <cell r="D7401" t="str">
            <v>UN</v>
          </cell>
          <cell r="E7401">
            <v>0</v>
          </cell>
          <cell r="F7401">
            <v>0</v>
          </cell>
        </row>
        <row r="7402">
          <cell r="B7402">
            <v>1007563</v>
          </cell>
          <cell r="C7402" t="str">
            <v>Pincel 1" 10519004-Tigre</v>
          </cell>
          <cell r="D7402" t="str">
            <v>UN</v>
          </cell>
          <cell r="E7402">
            <v>0</v>
          </cell>
          <cell r="F7402">
            <v>0</v>
          </cell>
        </row>
        <row r="7403">
          <cell r="B7403">
            <v>1007564</v>
          </cell>
          <cell r="C7403" t="str">
            <v>Pincel 1/2" 10519002-Tigre</v>
          </cell>
          <cell r="D7403" t="str">
            <v>UN</v>
          </cell>
          <cell r="E7403">
            <v>0</v>
          </cell>
          <cell r="F7403">
            <v>0</v>
          </cell>
        </row>
        <row r="7404">
          <cell r="B7404">
            <v>1007565</v>
          </cell>
          <cell r="C7404" t="str">
            <v>Pincel 2 1/2" 10519010-Tigre</v>
          </cell>
          <cell r="D7404" t="str">
            <v>UN</v>
          </cell>
          <cell r="E7404">
            <v>0</v>
          </cell>
          <cell r="F7404">
            <v>0</v>
          </cell>
        </row>
        <row r="7405">
          <cell r="B7405">
            <v>1007566</v>
          </cell>
          <cell r="C7405" t="str">
            <v>Pincel 2" 10519008-Tigre</v>
          </cell>
          <cell r="D7405" t="str">
            <v>UN</v>
          </cell>
          <cell r="E7405">
            <v>0</v>
          </cell>
          <cell r="F7405">
            <v>0</v>
          </cell>
        </row>
        <row r="7406">
          <cell r="B7406">
            <v>1007567</v>
          </cell>
          <cell r="C7406" t="str">
            <v>Pincel 3" 10519012-Tigre</v>
          </cell>
          <cell r="D7406" t="str">
            <v>UN</v>
          </cell>
          <cell r="E7406">
            <v>0</v>
          </cell>
          <cell r="F7406">
            <v>0</v>
          </cell>
        </row>
        <row r="7407">
          <cell r="B7407">
            <v>1007568</v>
          </cell>
          <cell r="C7407" t="str">
            <v>Pincel 3/4"</v>
          </cell>
          <cell r="D7407" t="str">
            <v>UN</v>
          </cell>
          <cell r="E7407">
            <v>0</v>
          </cell>
          <cell r="F7407">
            <v>0</v>
          </cell>
        </row>
        <row r="7408">
          <cell r="B7408">
            <v>1007569</v>
          </cell>
          <cell r="C7408" t="str">
            <v>Pincel 3/4" 10519003-Tigre</v>
          </cell>
          <cell r="D7408" t="str">
            <v>UN</v>
          </cell>
          <cell r="E7408">
            <v>0</v>
          </cell>
          <cell r="F7408">
            <v>0</v>
          </cell>
        </row>
        <row r="7409">
          <cell r="B7409">
            <v>1007570</v>
          </cell>
          <cell r="C7409" t="str">
            <v>Pincel 4" 10519016-Tigre</v>
          </cell>
          <cell r="D7409" t="str">
            <v>UN</v>
          </cell>
          <cell r="E7409">
            <v>0</v>
          </cell>
          <cell r="F7409">
            <v>0</v>
          </cell>
        </row>
        <row r="7410">
          <cell r="B7410">
            <v>1007572</v>
          </cell>
          <cell r="C7410" t="str">
            <v>Material Substituido Por 1011881</v>
          </cell>
          <cell r="D7410" t="str">
            <v>UN</v>
          </cell>
          <cell r="E7410">
            <v>0</v>
          </cell>
          <cell r="F7410">
            <v>0</v>
          </cell>
        </row>
        <row r="7411">
          <cell r="B7411">
            <v>1007573</v>
          </cell>
          <cell r="C7411" t="str">
            <v>Material Substituido Por 1011882</v>
          </cell>
          <cell r="D7411" t="str">
            <v>UN</v>
          </cell>
          <cell r="E7411">
            <v>0</v>
          </cell>
          <cell r="F7411">
            <v>0</v>
          </cell>
        </row>
        <row r="7412">
          <cell r="B7412">
            <v>1007574</v>
          </cell>
          <cell r="C7412" t="str">
            <v>Piso Cer.Bolzano Wh 30X30Cm-Cecrisa</v>
          </cell>
          <cell r="D7412" t="str">
            <v>M2</v>
          </cell>
          <cell r="E7412">
            <v>0</v>
          </cell>
          <cell r="F7412">
            <v>0</v>
          </cell>
        </row>
        <row r="7413">
          <cell r="B7413">
            <v>1007575</v>
          </cell>
          <cell r="C7413" t="str">
            <v>Piso Cer.Hércules Wh 30X30Cm-Cecrisa</v>
          </cell>
          <cell r="D7413" t="str">
            <v>M2</v>
          </cell>
          <cell r="E7413">
            <v>0</v>
          </cell>
          <cell r="F7413">
            <v>0</v>
          </cell>
        </row>
        <row r="7414">
          <cell r="B7414">
            <v>1007576</v>
          </cell>
          <cell r="C7414" t="str">
            <v>Piso Cer.Travert.Sat.Wh 40X40Cm-Cecrisa</v>
          </cell>
          <cell r="D7414" t="str">
            <v>M2</v>
          </cell>
          <cell r="E7414">
            <v>0</v>
          </cell>
          <cell r="F7414">
            <v>0</v>
          </cell>
        </row>
        <row r="7415">
          <cell r="B7415">
            <v>1007577</v>
          </cell>
          <cell r="C7415" t="str">
            <v>Piso Cer.White Bas.Mate 30X30Cm-Cecrisa</v>
          </cell>
          <cell r="D7415" t="str">
            <v>M2</v>
          </cell>
          <cell r="E7415">
            <v>0</v>
          </cell>
          <cell r="F7415">
            <v>0</v>
          </cell>
        </row>
        <row r="7416">
          <cell r="B7416">
            <v>1007578</v>
          </cell>
          <cell r="C7416" t="str">
            <v>Piso Cerâmico 31X31Cm C.Pl.White-Eliane</v>
          </cell>
          <cell r="D7416" t="str">
            <v>M2</v>
          </cell>
          <cell r="E7416">
            <v>0</v>
          </cell>
          <cell r="F7416">
            <v>0</v>
          </cell>
        </row>
        <row r="7417">
          <cell r="B7417">
            <v>1007579</v>
          </cell>
          <cell r="C7417" t="str">
            <v>Piso Porc.Crema Va.Pol.45X45Cm-Portinari</v>
          </cell>
          <cell r="D7417" t="str">
            <v>M2</v>
          </cell>
          <cell r="E7417">
            <v>0</v>
          </cell>
          <cell r="F7417">
            <v>0</v>
          </cell>
        </row>
        <row r="7418">
          <cell r="B7418">
            <v>1007580</v>
          </cell>
          <cell r="C7418" t="str">
            <v>Piso Porc.Diamante Nat.45X45Cm-Portinari</v>
          </cell>
          <cell r="D7418" t="str">
            <v>M2</v>
          </cell>
          <cell r="E7418">
            <v>0</v>
          </cell>
          <cell r="F7418">
            <v>0</v>
          </cell>
        </row>
        <row r="7419">
          <cell r="B7419">
            <v>1007581</v>
          </cell>
          <cell r="C7419" t="str">
            <v>Piso Porc.Diamante Pol.45X45Cm-Portinari</v>
          </cell>
          <cell r="D7419" t="str">
            <v>M2</v>
          </cell>
          <cell r="E7419">
            <v>0</v>
          </cell>
          <cell r="F7419">
            <v>0</v>
          </cell>
        </row>
        <row r="7420">
          <cell r="B7420">
            <v>1007582</v>
          </cell>
          <cell r="C7420" t="str">
            <v>Piso Porc.Duramax Wh B.45X45Cm-Portinari</v>
          </cell>
          <cell r="D7420" t="str">
            <v>M2</v>
          </cell>
          <cell r="E7420">
            <v>0</v>
          </cell>
          <cell r="F7420">
            <v>0</v>
          </cell>
        </row>
        <row r="7421">
          <cell r="B7421">
            <v>1007583</v>
          </cell>
          <cell r="C7421" t="str">
            <v>Piso Porc.Es.Cr.Val.Nt.45X45Cm-Portinari</v>
          </cell>
          <cell r="D7421" t="str">
            <v>M2</v>
          </cell>
          <cell r="E7421">
            <v>0</v>
          </cell>
          <cell r="F7421">
            <v>0</v>
          </cell>
        </row>
        <row r="7422">
          <cell r="B7422">
            <v>1007584</v>
          </cell>
          <cell r="C7422" t="str">
            <v>Piso Porc.Es.Wh Bold 45X45Cm-Portinari</v>
          </cell>
          <cell r="D7422" t="str">
            <v>M2</v>
          </cell>
          <cell r="E7422">
            <v>0</v>
          </cell>
          <cell r="F7422">
            <v>0</v>
          </cell>
        </row>
        <row r="7423">
          <cell r="B7423">
            <v>1007585</v>
          </cell>
          <cell r="C7423" t="str">
            <v>Piso Porc.Living B.Wh 45X45Cm-Portinari</v>
          </cell>
          <cell r="D7423" t="str">
            <v>M2</v>
          </cell>
          <cell r="E7423">
            <v>0</v>
          </cell>
          <cell r="F7423">
            <v>0</v>
          </cell>
        </row>
        <row r="7424">
          <cell r="B7424">
            <v>1007586</v>
          </cell>
          <cell r="C7424" t="str">
            <v>Piso Porc.Loft Al 45X45Cm-Portinari</v>
          </cell>
          <cell r="D7424" t="str">
            <v>M2</v>
          </cell>
          <cell r="E7424">
            <v>0</v>
          </cell>
          <cell r="F7424">
            <v>0</v>
          </cell>
        </row>
        <row r="7425">
          <cell r="B7425">
            <v>1007587</v>
          </cell>
          <cell r="C7425" t="str">
            <v>Placa Cega 4"X4"</v>
          </cell>
          <cell r="D7425" t="str">
            <v>UN</v>
          </cell>
          <cell r="E7425">
            <v>0</v>
          </cell>
          <cell r="F7425">
            <v>0</v>
          </cell>
        </row>
        <row r="7426">
          <cell r="B7426">
            <v>1007588</v>
          </cell>
          <cell r="C7426" t="str">
            <v>Placa Cega C/Furo Centr.4"X2"-Chuv.Fog.</v>
          </cell>
          <cell r="D7426" t="str">
            <v>UN</v>
          </cell>
          <cell r="E7426">
            <v>0</v>
          </cell>
          <cell r="F7426">
            <v>0</v>
          </cell>
        </row>
        <row r="7427">
          <cell r="B7427">
            <v>1007589</v>
          </cell>
          <cell r="C7427" t="str">
            <v>Placa Cega C/Furo C.4"X2"-Torn.Elétrica</v>
          </cell>
          <cell r="D7427" t="str">
            <v>UN</v>
          </cell>
          <cell r="E7427">
            <v>0</v>
          </cell>
          <cell r="F7427">
            <v>0</v>
          </cell>
        </row>
        <row r="7428">
          <cell r="B7428">
            <v>1007590</v>
          </cell>
          <cell r="C7428" t="str">
            <v>Placa Cega C/Furo C.4"X4"-Ar Condic.</v>
          </cell>
          <cell r="D7428" t="str">
            <v>UN</v>
          </cell>
          <cell r="E7428">
            <v>0</v>
          </cell>
          <cell r="F7428">
            <v>0</v>
          </cell>
        </row>
        <row r="7429">
          <cell r="B7429">
            <v>1007591</v>
          </cell>
          <cell r="C7429" t="str">
            <v>Placa Extrudada Gail 18X18Mm 6019 Amênd.</v>
          </cell>
          <cell r="D7429" t="str">
            <v>UN</v>
          </cell>
          <cell r="E7429">
            <v>0</v>
          </cell>
          <cell r="F7429">
            <v>0</v>
          </cell>
        </row>
        <row r="7430">
          <cell r="B7430">
            <v>1007592</v>
          </cell>
          <cell r="C7430" t="str">
            <v>Plug Roscado Pvc Branco 1/2</v>
          </cell>
          <cell r="D7430" t="str">
            <v>UN</v>
          </cell>
          <cell r="E7430">
            <v>0</v>
          </cell>
          <cell r="F7430">
            <v>0</v>
          </cell>
        </row>
        <row r="7431">
          <cell r="B7431">
            <v>1007593</v>
          </cell>
          <cell r="C7431" t="str">
            <v>Plug Roscado Pvc Branco 3/4</v>
          </cell>
          <cell r="D7431" t="str">
            <v>UN</v>
          </cell>
          <cell r="E7431">
            <v>0</v>
          </cell>
          <cell r="F7431">
            <v>0</v>
          </cell>
        </row>
        <row r="7432">
          <cell r="B7432">
            <v>1007594</v>
          </cell>
          <cell r="C7432" t="str">
            <v>Pneu Com Câmara E Calha-Carro De Mão</v>
          </cell>
          <cell r="D7432" t="str">
            <v>UN</v>
          </cell>
          <cell r="E7432">
            <v>0</v>
          </cell>
          <cell r="F7432">
            <v>0</v>
          </cell>
        </row>
        <row r="7433">
          <cell r="B7433">
            <v>1007595</v>
          </cell>
          <cell r="C7433" t="str">
            <v>Porca Sextavada 1.1/4"</v>
          </cell>
          <cell r="D7433" t="str">
            <v>UN</v>
          </cell>
          <cell r="E7433">
            <v>0</v>
          </cell>
          <cell r="F7433">
            <v>0</v>
          </cell>
        </row>
        <row r="7434">
          <cell r="B7434">
            <v>1007596</v>
          </cell>
          <cell r="C7434" t="str">
            <v>Porca Sextavada 1/4"Galvanizada</v>
          </cell>
          <cell r="D7434" t="str">
            <v>UN</v>
          </cell>
          <cell r="E7434">
            <v>0</v>
          </cell>
          <cell r="F7434">
            <v>0</v>
          </cell>
        </row>
        <row r="7435">
          <cell r="B7435">
            <v>1007597</v>
          </cell>
          <cell r="C7435" t="str">
            <v>Porca Sextavada 3/8"Galvanizada</v>
          </cell>
          <cell r="D7435" t="str">
            <v>UN</v>
          </cell>
          <cell r="E7435">
            <v>0</v>
          </cell>
          <cell r="F7435">
            <v>0</v>
          </cell>
        </row>
        <row r="7436">
          <cell r="B7436">
            <v>1007598</v>
          </cell>
          <cell r="C7436" t="str">
            <v>Porca Sextavada Ø 3/8"</v>
          </cell>
          <cell r="D7436" t="str">
            <v>UN</v>
          </cell>
          <cell r="E7436">
            <v>0</v>
          </cell>
          <cell r="F7436">
            <v>0</v>
          </cell>
        </row>
        <row r="7437">
          <cell r="B7437">
            <v>1007599</v>
          </cell>
          <cell r="C7437" t="str">
            <v>Porcel.10X45Cm Bianco Arni Pol.-Cecrisa</v>
          </cell>
          <cell r="D7437" t="str">
            <v>M2</v>
          </cell>
          <cell r="E7437">
            <v>0</v>
          </cell>
          <cell r="F7437">
            <v>0</v>
          </cell>
        </row>
        <row r="7438">
          <cell r="B7438">
            <v>1007600</v>
          </cell>
          <cell r="C7438" t="str">
            <v>Porcel.10X45Cm B.Arni Polido Rd-Cecrisa</v>
          </cell>
          <cell r="D7438" t="str">
            <v>M2</v>
          </cell>
          <cell r="E7438">
            <v>0</v>
          </cell>
          <cell r="F7438">
            <v>0</v>
          </cell>
        </row>
        <row r="7439">
          <cell r="B7439">
            <v>1007601</v>
          </cell>
          <cell r="C7439" t="str">
            <v>Porcel.45X45Cm Bianco Arni Pol.-Cecrisa</v>
          </cell>
          <cell r="D7439" t="str">
            <v>M2</v>
          </cell>
          <cell r="E7439">
            <v>0</v>
          </cell>
          <cell r="F7439">
            <v>0</v>
          </cell>
        </row>
        <row r="7440">
          <cell r="B7440">
            <v>1007602</v>
          </cell>
          <cell r="C7440" t="str">
            <v>Porcel.45X45Cm B.Arni Polido Ps-Cecrisa</v>
          </cell>
          <cell r="D7440" t="str">
            <v>M2</v>
          </cell>
          <cell r="E7440">
            <v>0</v>
          </cell>
          <cell r="F7440">
            <v>0</v>
          </cell>
        </row>
        <row r="7441">
          <cell r="B7441">
            <v>1007603</v>
          </cell>
          <cell r="C7441" t="str">
            <v>Porcelanato 10X60Cm Crema Marfil-Cecrisa</v>
          </cell>
          <cell r="D7441" t="str">
            <v>M2</v>
          </cell>
          <cell r="E7441">
            <v>0</v>
          </cell>
          <cell r="F7441">
            <v>0</v>
          </cell>
        </row>
        <row r="7442">
          <cell r="B7442">
            <v>1007604</v>
          </cell>
          <cell r="C7442" t="str">
            <v>Porcel.10X60Cm Crema Marfil Rd-Cecrisa</v>
          </cell>
          <cell r="D7442" t="str">
            <v>M2</v>
          </cell>
          <cell r="E7442">
            <v>0</v>
          </cell>
          <cell r="F7442">
            <v>0</v>
          </cell>
        </row>
        <row r="7443">
          <cell r="B7443">
            <v>1007605</v>
          </cell>
          <cell r="C7443" t="str">
            <v>Porcel.60X60Cm Crema Marfil Pol.-Cecrisa</v>
          </cell>
          <cell r="D7443" t="str">
            <v>M2</v>
          </cell>
          <cell r="E7443">
            <v>0</v>
          </cell>
          <cell r="F7443">
            <v>0</v>
          </cell>
        </row>
        <row r="7444">
          <cell r="B7444">
            <v>1007606</v>
          </cell>
          <cell r="C7444" t="str">
            <v>Porcel.60X60Cm Cr.Marfil Pol.Ps-Cecrisa</v>
          </cell>
          <cell r="D7444" t="str">
            <v>M2</v>
          </cell>
          <cell r="E7444">
            <v>0</v>
          </cell>
          <cell r="F7444">
            <v>0</v>
          </cell>
        </row>
        <row r="7445">
          <cell r="B7445">
            <v>1007607</v>
          </cell>
          <cell r="C7445" t="str">
            <v>Porcelanato 10X60Cm Crema Reale-Cecrisa</v>
          </cell>
          <cell r="D7445" t="str">
            <v>M2</v>
          </cell>
          <cell r="E7445">
            <v>0</v>
          </cell>
          <cell r="F7445">
            <v>0</v>
          </cell>
        </row>
        <row r="7446">
          <cell r="B7446">
            <v>1007608</v>
          </cell>
          <cell r="C7446" t="str">
            <v>Porcel.10X60Cm Crema Reale Rd-Cecrisa</v>
          </cell>
          <cell r="D7446" t="str">
            <v>M2</v>
          </cell>
          <cell r="E7446">
            <v>0</v>
          </cell>
          <cell r="F7446">
            <v>0</v>
          </cell>
        </row>
        <row r="7447">
          <cell r="B7447">
            <v>1007609</v>
          </cell>
          <cell r="C7447" t="str">
            <v>Porcelanato 60X60Cm Crema Reale-Cecrisa</v>
          </cell>
          <cell r="D7447" t="str">
            <v>M2</v>
          </cell>
          <cell r="E7447">
            <v>0</v>
          </cell>
          <cell r="F7447">
            <v>0</v>
          </cell>
        </row>
        <row r="7448">
          <cell r="B7448">
            <v>1007610</v>
          </cell>
          <cell r="C7448" t="str">
            <v>Porcel.60X60Cm Crema Reale Ps-Cecrisa</v>
          </cell>
          <cell r="D7448" t="str">
            <v>M2</v>
          </cell>
          <cell r="E7448">
            <v>0</v>
          </cell>
          <cell r="F7448">
            <v>0</v>
          </cell>
        </row>
        <row r="7449">
          <cell r="B7449">
            <v>1007611</v>
          </cell>
          <cell r="C7449" t="str">
            <v>Porcel.45X45Cm Crema Valência-Cecrisa</v>
          </cell>
          <cell r="D7449" t="str">
            <v>M2</v>
          </cell>
          <cell r="E7449">
            <v>0</v>
          </cell>
          <cell r="F7449">
            <v>0</v>
          </cell>
        </row>
        <row r="7450">
          <cell r="B7450">
            <v>1007612</v>
          </cell>
          <cell r="C7450" t="str">
            <v>Porcel.45X45Cm Cr.Valência Ps Pr-Cecrisa</v>
          </cell>
          <cell r="D7450" t="str">
            <v>M2</v>
          </cell>
          <cell r="E7450">
            <v>0</v>
          </cell>
          <cell r="F7450">
            <v>0</v>
          </cell>
        </row>
        <row r="7451">
          <cell r="B7451">
            <v>1007613</v>
          </cell>
          <cell r="C7451" t="str">
            <v>Porcel.45X45Cm Cristal Natural-Cecrisa</v>
          </cell>
          <cell r="D7451" t="str">
            <v>M2</v>
          </cell>
          <cell r="E7451">
            <v>0</v>
          </cell>
          <cell r="F7451">
            <v>0</v>
          </cell>
        </row>
        <row r="7452">
          <cell r="B7452">
            <v>1007614</v>
          </cell>
          <cell r="C7452" t="str">
            <v>Porcel.45X45Cm Cr.Natural  Ps Pr-Cecrisa</v>
          </cell>
          <cell r="D7452" t="str">
            <v>M2</v>
          </cell>
          <cell r="E7452">
            <v>0</v>
          </cell>
          <cell r="F7452">
            <v>0</v>
          </cell>
        </row>
        <row r="7453">
          <cell r="B7453">
            <v>1007615</v>
          </cell>
          <cell r="C7453" t="str">
            <v>Porcel.10X45Cm Cristal Natural-Cecrisa</v>
          </cell>
          <cell r="D7453" t="str">
            <v>M2</v>
          </cell>
          <cell r="E7453">
            <v>0</v>
          </cell>
          <cell r="F7453">
            <v>0</v>
          </cell>
        </row>
        <row r="7454">
          <cell r="B7454">
            <v>1007616</v>
          </cell>
          <cell r="C7454" t="str">
            <v>Porcel.10X45Cm Cr.Natural Rd-Cecrisa</v>
          </cell>
          <cell r="D7454" t="str">
            <v>M2</v>
          </cell>
          <cell r="E7454">
            <v>0</v>
          </cell>
          <cell r="F7454">
            <v>0</v>
          </cell>
        </row>
        <row r="7455">
          <cell r="B7455">
            <v>1007617</v>
          </cell>
          <cell r="C7455" t="str">
            <v>Porcel.10X45Cm Diamante Natural-Cecrisa</v>
          </cell>
          <cell r="D7455" t="str">
            <v>M2</v>
          </cell>
          <cell r="E7455">
            <v>0</v>
          </cell>
          <cell r="F7455">
            <v>0</v>
          </cell>
        </row>
        <row r="7456">
          <cell r="B7456">
            <v>1007618</v>
          </cell>
          <cell r="C7456" t="str">
            <v>Porcel.10X45Cm Diam.Natural Rd-Cecrisa</v>
          </cell>
          <cell r="D7456" t="str">
            <v>M2</v>
          </cell>
          <cell r="E7456">
            <v>0</v>
          </cell>
          <cell r="F7456">
            <v>0</v>
          </cell>
        </row>
        <row r="7457">
          <cell r="B7457">
            <v>1007619</v>
          </cell>
          <cell r="C7457" t="str">
            <v>Porcel.10X45Cm Diamante Polido-Cecrisa</v>
          </cell>
          <cell r="D7457" t="str">
            <v>M2</v>
          </cell>
          <cell r="E7457">
            <v>0</v>
          </cell>
          <cell r="F7457">
            <v>0</v>
          </cell>
        </row>
        <row r="7458">
          <cell r="B7458">
            <v>1007620</v>
          </cell>
          <cell r="C7458" t="str">
            <v>Porcel.10X45Cm Diam.Polido Rd-Cecrisa</v>
          </cell>
          <cell r="D7458" t="str">
            <v>M2</v>
          </cell>
          <cell r="E7458">
            <v>0</v>
          </cell>
          <cell r="F7458">
            <v>0</v>
          </cell>
        </row>
        <row r="7459">
          <cell r="B7459">
            <v>1007621</v>
          </cell>
          <cell r="C7459" t="str">
            <v>Porcel.10X60Cm Diamante Polido-Cecrisa</v>
          </cell>
          <cell r="D7459" t="str">
            <v>M2</v>
          </cell>
          <cell r="E7459">
            <v>0</v>
          </cell>
          <cell r="F7459">
            <v>0</v>
          </cell>
        </row>
        <row r="7460">
          <cell r="B7460">
            <v>1007622</v>
          </cell>
          <cell r="C7460" t="str">
            <v>Porcel.10X60Cm Diam.Polido Rd-Cecrisa</v>
          </cell>
          <cell r="D7460" t="str">
            <v>M2</v>
          </cell>
          <cell r="E7460">
            <v>0</v>
          </cell>
          <cell r="F7460">
            <v>0</v>
          </cell>
        </row>
        <row r="7461">
          <cell r="B7461">
            <v>1007623</v>
          </cell>
          <cell r="C7461" t="str">
            <v>Porcel.45X45Cm Diam.Polido Ps Pr-Cecrisa</v>
          </cell>
          <cell r="D7461" t="str">
            <v>M2</v>
          </cell>
          <cell r="E7461">
            <v>0</v>
          </cell>
          <cell r="F7461">
            <v>0</v>
          </cell>
        </row>
        <row r="7462">
          <cell r="B7462">
            <v>1007624</v>
          </cell>
          <cell r="C7462" t="str">
            <v>Porcel.60X60Cm Diamante Polido-Cecrisa</v>
          </cell>
          <cell r="D7462" t="str">
            <v>M2</v>
          </cell>
          <cell r="E7462">
            <v>0</v>
          </cell>
          <cell r="F7462">
            <v>0</v>
          </cell>
        </row>
        <row r="7463">
          <cell r="B7463">
            <v>1007625</v>
          </cell>
          <cell r="C7463" t="str">
            <v>Porcel.60X60Cm Diam.Polido Ps-Cecrisa</v>
          </cell>
          <cell r="D7463" t="str">
            <v>M2</v>
          </cell>
          <cell r="E7463">
            <v>0</v>
          </cell>
          <cell r="F7463">
            <v>0</v>
          </cell>
        </row>
        <row r="7464">
          <cell r="B7464">
            <v>1007626</v>
          </cell>
          <cell r="C7464" t="str">
            <v>Porcelanato 45X45Cm Duramax Wh-Cecrisa</v>
          </cell>
          <cell r="D7464" t="str">
            <v>M2</v>
          </cell>
          <cell r="E7464">
            <v>0</v>
          </cell>
          <cell r="F7464">
            <v>0</v>
          </cell>
        </row>
        <row r="7465">
          <cell r="B7465">
            <v>1007627</v>
          </cell>
          <cell r="C7465" t="str">
            <v>Porcelanato 45X45Cm Dur.Wh Piso-Cecrisa</v>
          </cell>
          <cell r="D7465" t="str">
            <v>M2</v>
          </cell>
          <cell r="E7465">
            <v>0</v>
          </cell>
          <cell r="F7465">
            <v>0</v>
          </cell>
        </row>
        <row r="7466">
          <cell r="B7466">
            <v>1007628</v>
          </cell>
          <cell r="C7466" t="str">
            <v>Porcelanato 7X45Cm Dur Wh-Cecrisa</v>
          </cell>
          <cell r="D7466" t="str">
            <v>M2</v>
          </cell>
          <cell r="E7466">
            <v>0</v>
          </cell>
          <cell r="F7466">
            <v>0</v>
          </cell>
        </row>
        <row r="7467">
          <cell r="B7467">
            <v>1007629</v>
          </cell>
          <cell r="C7467" t="str">
            <v>Porcelanato 7X45Cm Duramax Wh Rd-Cecrisa</v>
          </cell>
          <cell r="D7467" t="str">
            <v>M2</v>
          </cell>
          <cell r="E7467">
            <v>0</v>
          </cell>
          <cell r="F7467">
            <v>0</v>
          </cell>
        </row>
        <row r="7468">
          <cell r="B7468">
            <v>1007630</v>
          </cell>
          <cell r="C7468" t="str">
            <v>Porcelanato Element Wh 10X45Cm-Cecrisa</v>
          </cell>
          <cell r="D7468" t="str">
            <v>M2</v>
          </cell>
          <cell r="E7468">
            <v>0</v>
          </cell>
          <cell r="F7468">
            <v>0</v>
          </cell>
        </row>
        <row r="7469">
          <cell r="B7469">
            <v>1007631</v>
          </cell>
          <cell r="C7469" t="str">
            <v>Porcel.10X45Cm Element Wh Rd-Cecrisa</v>
          </cell>
          <cell r="D7469" t="str">
            <v>M2</v>
          </cell>
          <cell r="E7469">
            <v>0</v>
          </cell>
          <cell r="F7469">
            <v>0</v>
          </cell>
        </row>
        <row r="7470">
          <cell r="B7470">
            <v>1007632</v>
          </cell>
          <cell r="C7470" t="str">
            <v>Porcel.45X45Cm Malibu Wh Bold-Cecrisa</v>
          </cell>
          <cell r="D7470" t="str">
            <v>M2</v>
          </cell>
          <cell r="E7470">
            <v>0</v>
          </cell>
          <cell r="F7470">
            <v>0</v>
          </cell>
        </row>
        <row r="7471">
          <cell r="B7471">
            <v>1007633</v>
          </cell>
          <cell r="C7471" t="str">
            <v>Porcel.45X45Cm Malibu Wh Bold Ps-Cecrisa</v>
          </cell>
          <cell r="D7471" t="str">
            <v>M2</v>
          </cell>
          <cell r="E7471">
            <v>0</v>
          </cell>
          <cell r="F7471">
            <v>0</v>
          </cell>
        </row>
        <row r="7472">
          <cell r="B7472">
            <v>1007634</v>
          </cell>
          <cell r="C7472" t="str">
            <v>Porcel.45X45Cm Pérola Natural-Cecrisa</v>
          </cell>
          <cell r="D7472" t="str">
            <v>M2</v>
          </cell>
          <cell r="E7472">
            <v>0</v>
          </cell>
          <cell r="F7472">
            <v>0</v>
          </cell>
        </row>
        <row r="7473">
          <cell r="B7473">
            <v>1007635</v>
          </cell>
          <cell r="C7473" t="str">
            <v>Porcel.45X45Cm Pérola Natural Pr-Cecrisa</v>
          </cell>
          <cell r="D7473" t="str">
            <v>M2</v>
          </cell>
          <cell r="E7473">
            <v>0</v>
          </cell>
          <cell r="F7473">
            <v>0</v>
          </cell>
        </row>
        <row r="7474">
          <cell r="B7474">
            <v>1007636</v>
          </cell>
          <cell r="C7474" t="str">
            <v>Porcel.45X45Cm Pérola Polido-Cecrisa</v>
          </cell>
          <cell r="D7474" t="str">
            <v>M2</v>
          </cell>
          <cell r="E7474">
            <v>0</v>
          </cell>
          <cell r="F7474">
            <v>0</v>
          </cell>
        </row>
        <row r="7475">
          <cell r="B7475">
            <v>1007637</v>
          </cell>
          <cell r="C7475" t="str">
            <v>Porcel.45X45Cm Pérola Polido Ps-Cecrisa</v>
          </cell>
          <cell r="D7475" t="str">
            <v>M2</v>
          </cell>
          <cell r="E7475">
            <v>0</v>
          </cell>
          <cell r="F7475">
            <v>0</v>
          </cell>
        </row>
        <row r="7476">
          <cell r="B7476">
            <v>1007638</v>
          </cell>
          <cell r="C7476" t="str">
            <v>Porcel.10X60Cm Pietra Di Front-Cecrisa</v>
          </cell>
          <cell r="D7476" t="str">
            <v>M2</v>
          </cell>
          <cell r="E7476">
            <v>0</v>
          </cell>
          <cell r="F7476">
            <v>0</v>
          </cell>
        </row>
        <row r="7477">
          <cell r="B7477">
            <v>1007639</v>
          </cell>
          <cell r="C7477" t="str">
            <v>Porcel.10X60Cm Pietra Di Fron.Rd-Cecrisa</v>
          </cell>
          <cell r="D7477" t="str">
            <v>M2</v>
          </cell>
          <cell r="E7477">
            <v>0</v>
          </cell>
          <cell r="F7477">
            <v>0</v>
          </cell>
        </row>
        <row r="7478">
          <cell r="B7478">
            <v>1007640</v>
          </cell>
          <cell r="C7478" t="str">
            <v>Porcel.60X60Cm Pietra Di Front.-Cecrisa</v>
          </cell>
          <cell r="D7478" t="str">
            <v>M2</v>
          </cell>
          <cell r="E7478">
            <v>0</v>
          </cell>
          <cell r="F7478">
            <v>0</v>
          </cell>
        </row>
        <row r="7479">
          <cell r="B7479">
            <v>1007641</v>
          </cell>
          <cell r="C7479" t="str">
            <v>Porcel.60X60Cm Pietra Di Fron.Ps-Cecrisa</v>
          </cell>
          <cell r="D7479" t="str">
            <v>M2</v>
          </cell>
          <cell r="E7479">
            <v>0</v>
          </cell>
          <cell r="F7479">
            <v>0</v>
          </cell>
        </row>
        <row r="7480">
          <cell r="B7480">
            <v>1007642</v>
          </cell>
          <cell r="C7480" t="str">
            <v>Porcel.10X45Cm Rústico Perl.Wh-Cecrisa</v>
          </cell>
          <cell r="D7480" t="str">
            <v>M2</v>
          </cell>
          <cell r="E7480">
            <v>0</v>
          </cell>
          <cell r="F7480">
            <v>0</v>
          </cell>
        </row>
        <row r="7481">
          <cell r="B7481">
            <v>1007643</v>
          </cell>
          <cell r="C7481" t="str">
            <v>Porcel.10X45Cm Rústico Per.Wh Rd-Cecrisa</v>
          </cell>
          <cell r="D7481" t="str">
            <v>M2</v>
          </cell>
          <cell r="E7481">
            <v>0</v>
          </cell>
          <cell r="F7481">
            <v>0</v>
          </cell>
        </row>
        <row r="7482">
          <cell r="B7482">
            <v>1007644</v>
          </cell>
          <cell r="C7482" t="str">
            <v>Porcel.16X45Cm Rústico Per.Wh-Cecrisa</v>
          </cell>
          <cell r="D7482" t="str">
            <v>M2</v>
          </cell>
          <cell r="E7482">
            <v>0</v>
          </cell>
          <cell r="F7482">
            <v>0</v>
          </cell>
        </row>
        <row r="7483">
          <cell r="B7483">
            <v>1007645</v>
          </cell>
          <cell r="C7483" t="str">
            <v>Porcel.16X45Cm Rústico Per.Wh Rd-Cecrisa</v>
          </cell>
          <cell r="D7483" t="str">
            <v>M2</v>
          </cell>
          <cell r="E7483">
            <v>0</v>
          </cell>
          <cell r="F7483">
            <v>0</v>
          </cell>
        </row>
        <row r="7484">
          <cell r="B7484">
            <v>1007646</v>
          </cell>
          <cell r="C7484" t="str">
            <v>Porcel.45X45Cm Diam.Natural-Portinari</v>
          </cell>
          <cell r="D7484" t="str">
            <v>M2</v>
          </cell>
          <cell r="E7484">
            <v>0</v>
          </cell>
          <cell r="F7484">
            <v>0</v>
          </cell>
        </row>
        <row r="7485">
          <cell r="B7485">
            <v>1007647</v>
          </cell>
          <cell r="C7485" t="str">
            <v>Porcel.45X45Cm Diam.Polido-Portinari</v>
          </cell>
          <cell r="D7485" t="str">
            <v>M2</v>
          </cell>
          <cell r="E7485">
            <v>0</v>
          </cell>
          <cell r="F7485">
            <v>0</v>
          </cell>
        </row>
        <row r="7486">
          <cell r="B7486">
            <v>1007648</v>
          </cell>
          <cell r="C7486" t="str">
            <v>Porcel.45X45Cm Gail Piantare G.Retif.Br</v>
          </cell>
          <cell r="D7486" t="str">
            <v>M2</v>
          </cell>
          <cell r="E7486">
            <v>0</v>
          </cell>
          <cell r="F7486">
            <v>0</v>
          </cell>
        </row>
        <row r="7487">
          <cell r="B7487">
            <v>1007649</v>
          </cell>
          <cell r="C7487" t="str">
            <v>Porcel.32X32Cm Blanco Grécia Ret.-Incepa</v>
          </cell>
          <cell r="D7487" t="str">
            <v>M2</v>
          </cell>
          <cell r="E7487">
            <v>0</v>
          </cell>
          <cell r="F7487">
            <v>0</v>
          </cell>
        </row>
        <row r="7488">
          <cell r="B7488">
            <v>1007650</v>
          </cell>
          <cell r="C7488" t="str">
            <v>Porcel.40X40Cm Blanco Grécia Ret.-Incepa</v>
          </cell>
          <cell r="D7488" t="str">
            <v>M2</v>
          </cell>
          <cell r="E7488">
            <v>0</v>
          </cell>
          <cell r="F7488">
            <v>0</v>
          </cell>
        </row>
        <row r="7489">
          <cell r="B7489">
            <v>1007651</v>
          </cell>
          <cell r="C7489" t="str">
            <v>Porcelanato 60X60Cm Ônix Polido-Incepa</v>
          </cell>
          <cell r="D7489" t="str">
            <v>M2</v>
          </cell>
          <cell r="E7489">
            <v>0</v>
          </cell>
          <cell r="F7489">
            <v>0</v>
          </cell>
        </row>
        <row r="7490">
          <cell r="B7490">
            <v>1007652</v>
          </cell>
          <cell r="C7490" t="str">
            <v>Porcelanato 44X44Cm Pietra Branco-Incepa</v>
          </cell>
          <cell r="D7490" t="str">
            <v>M2</v>
          </cell>
          <cell r="E7490">
            <v>0</v>
          </cell>
          <cell r="F7490">
            <v>0</v>
          </cell>
        </row>
        <row r="7491">
          <cell r="B7491">
            <v>1007653</v>
          </cell>
          <cell r="C7491" t="str">
            <v>Porcel.9,6X44Cm Pietra Branco-Incepa</v>
          </cell>
          <cell r="D7491" t="str">
            <v>M2</v>
          </cell>
          <cell r="E7491">
            <v>0</v>
          </cell>
          <cell r="F7491">
            <v>0</v>
          </cell>
        </row>
        <row r="7492">
          <cell r="B7492">
            <v>1007654</v>
          </cell>
          <cell r="C7492" t="str">
            <v>Porcelanato 30X60Cm Loft Wh-Portinari</v>
          </cell>
          <cell r="D7492" t="str">
            <v>M2</v>
          </cell>
          <cell r="E7492">
            <v>0</v>
          </cell>
          <cell r="F7492">
            <v>0</v>
          </cell>
        </row>
        <row r="7493">
          <cell r="B7493">
            <v>1007655</v>
          </cell>
          <cell r="C7493" t="str">
            <v>Porcelanato 60X60Cm Loft Wh-Portinari</v>
          </cell>
          <cell r="D7493" t="str">
            <v>M2</v>
          </cell>
          <cell r="E7493">
            <v>0</v>
          </cell>
          <cell r="F7493">
            <v>0</v>
          </cell>
        </row>
        <row r="7494">
          <cell r="B7494">
            <v>1007656</v>
          </cell>
          <cell r="C7494" t="str">
            <v>Porcelanato 25X33Cm Nórdico Snow</v>
          </cell>
          <cell r="D7494" t="str">
            <v>M2</v>
          </cell>
          <cell r="E7494">
            <v>0</v>
          </cell>
          <cell r="F7494">
            <v>0</v>
          </cell>
        </row>
        <row r="7495">
          <cell r="B7495">
            <v>1007657</v>
          </cell>
          <cell r="C7495" t="str">
            <v>Porcelanato 32X59Cm Norway Rubi Af Ret.</v>
          </cell>
          <cell r="D7495" t="str">
            <v>M2</v>
          </cell>
          <cell r="E7495">
            <v>0</v>
          </cell>
          <cell r="F7495">
            <v>0</v>
          </cell>
        </row>
        <row r="7496">
          <cell r="B7496">
            <v>1007658</v>
          </cell>
          <cell r="C7496" t="str">
            <v>Porcel.30X60Cm Tecno Eco Ipê-Portinari</v>
          </cell>
          <cell r="D7496" t="str">
            <v>M2</v>
          </cell>
          <cell r="E7496">
            <v>0</v>
          </cell>
          <cell r="F7496">
            <v>0</v>
          </cell>
        </row>
        <row r="7497">
          <cell r="B7497">
            <v>1007659</v>
          </cell>
          <cell r="C7497" t="str">
            <v>Porcel.45X45Cm Bianco Arni Pol-Portinari</v>
          </cell>
          <cell r="D7497" t="str">
            <v>M2</v>
          </cell>
          <cell r="E7497">
            <v>0</v>
          </cell>
          <cell r="F7497">
            <v>0</v>
          </cell>
        </row>
        <row r="7498">
          <cell r="B7498">
            <v>1007660</v>
          </cell>
          <cell r="C7498" t="str">
            <v>Porcel.45X45Cm Colori Ônix-Portinari</v>
          </cell>
          <cell r="D7498" t="str">
            <v>M2</v>
          </cell>
          <cell r="E7498">
            <v>0</v>
          </cell>
          <cell r="F7498">
            <v>0</v>
          </cell>
        </row>
        <row r="7499">
          <cell r="B7499">
            <v>1007661</v>
          </cell>
          <cell r="C7499" t="str">
            <v>Porcel.45X45Cm Cristal Natural-Portinari</v>
          </cell>
          <cell r="D7499" t="str">
            <v>M2</v>
          </cell>
          <cell r="E7499">
            <v>0</v>
          </cell>
          <cell r="F7499">
            <v>0</v>
          </cell>
        </row>
        <row r="7500">
          <cell r="B7500">
            <v>1007662</v>
          </cell>
          <cell r="C7500" t="str">
            <v>Porcel.45X45Cm Cristal Polido-Portinari</v>
          </cell>
          <cell r="D7500" t="str">
            <v>M2</v>
          </cell>
          <cell r="E7500">
            <v>0</v>
          </cell>
          <cell r="F7500">
            <v>0</v>
          </cell>
        </row>
        <row r="7501">
          <cell r="B7501">
            <v>1007663</v>
          </cell>
          <cell r="C7501" t="str">
            <v>Porcel.45X45Cm Diam.Flash Pol.-Portinari</v>
          </cell>
          <cell r="D7501" t="str">
            <v>M2</v>
          </cell>
          <cell r="E7501">
            <v>0</v>
          </cell>
          <cell r="F7501">
            <v>0</v>
          </cell>
        </row>
        <row r="7502">
          <cell r="B7502">
            <v>1007664</v>
          </cell>
          <cell r="C7502" t="str">
            <v>Porcel.45X45Cm Diamante Nat.-Portinari</v>
          </cell>
          <cell r="D7502" t="str">
            <v>M2</v>
          </cell>
          <cell r="E7502">
            <v>0</v>
          </cell>
          <cell r="F7502">
            <v>0</v>
          </cell>
        </row>
        <row r="7503">
          <cell r="B7503">
            <v>1007665</v>
          </cell>
          <cell r="C7503" t="str">
            <v>Porcel.45X45Cm Diamante Nat.Ps-Portinari</v>
          </cell>
          <cell r="D7503" t="str">
            <v>M2</v>
          </cell>
          <cell r="E7503">
            <v>0</v>
          </cell>
          <cell r="F7503">
            <v>0</v>
          </cell>
        </row>
        <row r="7504">
          <cell r="B7504">
            <v>1007666</v>
          </cell>
          <cell r="C7504" t="str">
            <v>Porcel.45X45Cm Diamante Polido-Portinari</v>
          </cell>
          <cell r="D7504" t="str">
            <v>M2</v>
          </cell>
          <cell r="E7504">
            <v>0</v>
          </cell>
          <cell r="F7504">
            <v>0</v>
          </cell>
        </row>
        <row r="7505">
          <cell r="B7505">
            <v>1007667</v>
          </cell>
          <cell r="C7505" t="str">
            <v>Porcel.60X60Cm Diamante Polido-Portinari</v>
          </cell>
          <cell r="D7505" t="str">
            <v>M2</v>
          </cell>
          <cell r="E7505">
            <v>0</v>
          </cell>
          <cell r="F7505">
            <v>0</v>
          </cell>
        </row>
        <row r="7506">
          <cell r="B7506">
            <v>1007668</v>
          </cell>
          <cell r="C7506" t="str">
            <v>Porcel.33X66Cm Dizzy-Portinari</v>
          </cell>
          <cell r="D7506" t="str">
            <v>M2</v>
          </cell>
          <cell r="E7506">
            <v>0</v>
          </cell>
          <cell r="F7506">
            <v>0</v>
          </cell>
        </row>
        <row r="7507">
          <cell r="B7507">
            <v>1007669</v>
          </cell>
          <cell r="C7507" t="str">
            <v>Porcel.30X30Cm Eco Canela-Portinari</v>
          </cell>
          <cell r="D7507" t="str">
            <v>M2</v>
          </cell>
          <cell r="E7507">
            <v>0</v>
          </cell>
          <cell r="F7507">
            <v>0</v>
          </cell>
        </row>
        <row r="7508">
          <cell r="B7508">
            <v>1007670</v>
          </cell>
          <cell r="C7508" t="str">
            <v>Porcel.30X30Cm Eco Canela Ps-Portinari</v>
          </cell>
          <cell r="D7508" t="str">
            <v>M2</v>
          </cell>
          <cell r="E7508">
            <v>0</v>
          </cell>
          <cell r="F7508">
            <v>0</v>
          </cell>
        </row>
        <row r="7509">
          <cell r="B7509">
            <v>1007671</v>
          </cell>
          <cell r="C7509" t="str">
            <v>Porcel.0,25X45Cm Element Wh Pr-Portinari</v>
          </cell>
          <cell r="D7509" t="str">
            <v>M2</v>
          </cell>
          <cell r="E7509">
            <v>0</v>
          </cell>
          <cell r="F7509">
            <v>0</v>
          </cell>
        </row>
        <row r="7510">
          <cell r="B7510">
            <v>1007672</v>
          </cell>
          <cell r="C7510" t="str">
            <v>Porcel.2,5X45Cm Element Wh-Portinari</v>
          </cell>
          <cell r="D7510" t="str">
            <v>M2</v>
          </cell>
          <cell r="E7510">
            <v>0</v>
          </cell>
          <cell r="F7510">
            <v>0</v>
          </cell>
        </row>
        <row r="7511">
          <cell r="B7511">
            <v>1007673</v>
          </cell>
          <cell r="C7511" t="str">
            <v>Porcel.45X45Cm Element Wh-Portinari</v>
          </cell>
          <cell r="D7511" t="str">
            <v>M2</v>
          </cell>
          <cell r="E7511">
            <v>0</v>
          </cell>
          <cell r="F7511">
            <v>0</v>
          </cell>
        </row>
        <row r="7512">
          <cell r="B7512">
            <v>1007674</v>
          </cell>
          <cell r="C7512" t="str">
            <v>Porcel.45X45Cm Element Wh Ps-Portinari</v>
          </cell>
          <cell r="D7512" t="str">
            <v>M2</v>
          </cell>
          <cell r="E7512">
            <v>0</v>
          </cell>
          <cell r="F7512">
            <v>0</v>
          </cell>
        </row>
        <row r="7513">
          <cell r="B7513">
            <v>1007675</v>
          </cell>
          <cell r="C7513" t="str">
            <v>Porcel.2X40Cm Glass Bege-Portinari</v>
          </cell>
          <cell r="D7513" t="str">
            <v>M2</v>
          </cell>
          <cell r="E7513">
            <v>0</v>
          </cell>
          <cell r="F7513">
            <v>0</v>
          </cell>
        </row>
        <row r="7514">
          <cell r="B7514">
            <v>1007676</v>
          </cell>
          <cell r="C7514" t="str">
            <v>Porcel.30X60Cm Loft Wh-Portinari</v>
          </cell>
          <cell r="D7514" t="str">
            <v>M2</v>
          </cell>
          <cell r="E7514">
            <v>0</v>
          </cell>
          <cell r="F7514">
            <v>0</v>
          </cell>
        </row>
        <row r="7515">
          <cell r="B7515">
            <v>1007677</v>
          </cell>
          <cell r="C7515" t="str">
            <v>Porcel.60X60Cm Loft Wh-Portinari</v>
          </cell>
          <cell r="D7515" t="str">
            <v>M2</v>
          </cell>
          <cell r="E7515">
            <v>0</v>
          </cell>
          <cell r="F7515">
            <v>0</v>
          </cell>
        </row>
        <row r="7516">
          <cell r="B7516">
            <v>1007678</v>
          </cell>
          <cell r="C7516" t="str">
            <v>Porcel.60X60Cm Pietra Di Front-Portinari</v>
          </cell>
          <cell r="D7516" t="str">
            <v>M2</v>
          </cell>
          <cell r="E7516">
            <v>0</v>
          </cell>
          <cell r="F7516">
            <v>0</v>
          </cell>
        </row>
        <row r="7517">
          <cell r="B7517">
            <v>1007679</v>
          </cell>
          <cell r="C7517" t="str">
            <v>Porcel.45X45Cm Rústico Per.Wh-Portinari</v>
          </cell>
          <cell r="D7517" t="str">
            <v>M2</v>
          </cell>
          <cell r="E7517">
            <v>0</v>
          </cell>
          <cell r="F7517">
            <v>0</v>
          </cell>
        </row>
        <row r="7518">
          <cell r="B7518">
            <v>1007680</v>
          </cell>
          <cell r="C7518" t="str">
            <v>Porcel.45X45Cm Rúst.Per.Ps Wh-Portinari</v>
          </cell>
          <cell r="D7518" t="str">
            <v>M2</v>
          </cell>
          <cell r="E7518">
            <v>0</v>
          </cell>
          <cell r="F7518">
            <v>0</v>
          </cell>
        </row>
        <row r="7519">
          <cell r="B7519">
            <v>1007681</v>
          </cell>
          <cell r="C7519" t="str">
            <v>Porcel.33X66Cm White Plain Lux-Portinari</v>
          </cell>
          <cell r="D7519" t="str">
            <v>M2</v>
          </cell>
          <cell r="E7519">
            <v>0</v>
          </cell>
          <cell r="F7519">
            <v>0</v>
          </cell>
        </row>
        <row r="7520">
          <cell r="B7520">
            <v>1007682</v>
          </cell>
          <cell r="C7520" t="str">
            <v>Porcel.60X60Cm Carrara Bian.P-Portobello</v>
          </cell>
          <cell r="D7520" t="str">
            <v>M2</v>
          </cell>
          <cell r="E7520">
            <v>0</v>
          </cell>
          <cell r="F7520">
            <v>0</v>
          </cell>
        </row>
        <row r="7521">
          <cell r="B7521">
            <v>1007683</v>
          </cell>
          <cell r="C7521" t="str">
            <v>Porcel.60X60Cm Crema Marfil P-Portobello</v>
          </cell>
          <cell r="D7521" t="str">
            <v>M2</v>
          </cell>
          <cell r="E7521">
            <v>0</v>
          </cell>
          <cell r="F7521">
            <v>0</v>
          </cell>
        </row>
        <row r="7522">
          <cell r="B7522">
            <v>1007684</v>
          </cell>
          <cell r="C7522" t="str">
            <v>Porcel.45X45Cm Dólmen-Portobello</v>
          </cell>
          <cell r="D7522" t="str">
            <v>M2</v>
          </cell>
          <cell r="E7522">
            <v>0</v>
          </cell>
          <cell r="F7522">
            <v>0</v>
          </cell>
        </row>
        <row r="7523">
          <cell r="B7523">
            <v>1007685</v>
          </cell>
          <cell r="C7523" t="str">
            <v>Porcel.15X90Cm Ecowood Canela-Portobello</v>
          </cell>
          <cell r="D7523" t="str">
            <v>M2</v>
          </cell>
          <cell r="E7523">
            <v>0</v>
          </cell>
          <cell r="F7523">
            <v>0</v>
          </cell>
        </row>
        <row r="7524">
          <cell r="B7524">
            <v>1007686</v>
          </cell>
          <cell r="C7524" t="str">
            <v>Porcel.30X60Cm Glass Bone-Portobello</v>
          </cell>
          <cell r="D7524" t="str">
            <v>M2</v>
          </cell>
          <cell r="E7524">
            <v>0</v>
          </cell>
          <cell r="F7524">
            <v>0</v>
          </cell>
        </row>
        <row r="7525">
          <cell r="B7525">
            <v>1007687</v>
          </cell>
          <cell r="C7525" t="str">
            <v>Porcel.30X30Cm Glass Matt B.-Portobello</v>
          </cell>
          <cell r="D7525" t="str">
            <v>M2</v>
          </cell>
          <cell r="E7525">
            <v>0</v>
          </cell>
          <cell r="F7525">
            <v>0</v>
          </cell>
        </row>
        <row r="7526">
          <cell r="B7526">
            <v>1007688</v>
          </cell>
          <cell r="C7526" t="str">
            <v>Porcel.45X45Cm Nero Tu-Portobello</v>
          </cell>
          <cell r="D7526" t="str">
            <v>M2</v>
          </cell>
          <cell r="E7526">
            <v>0</v>
          </cell>
          <cell r="F7526">
            <v>0</v>
          </cell>
        </row>
        <row r="7527">
          <cell r="B7527">
            <v>1007689</v>
          </cell>
          <cell r="C7527" t="str">
            <v>Porcel.60X60Cm Nero Tu-Portobello</v>
          </cell>
          <cell r="D7527" t="str">
            <v>M2</v>
          </cell>
          <cell r="E7527">
            <v>0</v>
          </cell>
          <cell r="F7527">
            <v>0</v>
          </cell>
        </row>
        <row r="7528">
          <cell r="B7528">
            <v>1007690</v>
          </cell>
          <cell r="C7528" t="str">
            <v>Porcel.45X45Cm New Age S.A.A.-Portobello</v>
          </cell>
          <cell r="D7528" t="str">
            <v>M2</v>
          </cell>
          <cell r="E7528">
            <v>0</v>
          </cell>
          <cell r="F7528">
            <v>0</v>
          </cell>
        </row>
        <row r="7529">
          <cell r="B7529">
            <v>1007691</v>
          </cell>
          <cell r="C7529" t="str">
            <v>Porcel.45X45Cm Polido Branco-Portobello</v>
          </cell>
          <cell r="D7529" t="str">
            <v>M2</v>
          </cell>
          <cell r="E7529">
            <v>0</v>
          </cell>
          <cell r="F7529">
            <v>0</v>
          </cell>
        </row>
        <row r="7530">
          <cell r="B7530">
            <v>1007692</v>
          </cell>
          <cell r="C7530" t="str">
            <v>Porcel.60X60Cm Then.S.C/Acab.-Portobello</v>
          </cell>
          <cell r="D7530" t="str">
            <v>M2</v>
          </cell>
          <cell r="E7530">
            <v>0</v>
          </cell>
          <cell r="F7530">
            <v>0</v>
          </cell>
        </row>
        <row r="7531">
          <cell r="B7531">
            <v>1007693</v>
          </cell>
          <cell r="C7531" t="str">
            <v>Porcel.40X40Cm Roca Orion Blanco</v>
          </cell>
          <cell r="D7531" t="str">
            <v>M2</v>
          </cell>
          <cell r="E7531">
            <v>0</v>
          </cell>
          <cell r="F7531">
            <v>0</v>
          </cell>
        </row>
        <row r="7532">
          <cell r="B7532">
            <v>1007694</v>
          </cell>
          <cell r="C7532" t="str">
            <v>Porcel.45X45Cm Rústico Trav.Venato L.Wh</v>
          </cell>
          <cell r="D7532" t="str">
            <v>M2</v>
          </cell>
          <cell r="E7532">
            <v>0</v>
          </cell>
          <cell r="F7532">
            <v>0</v>
          </cell>
        </row>
        <row r="7533">
          <cell r="B7533">
            <v>1007695</v>
          </cell>
          <cell r="C7533" t="str">
            <v>Porcel.45X45Cm Stellar Black P-Portinari</v>
          </cell>
          <cell r="D7533" t="str">
            <v>M2</v>
          </cell>
          <cell r="E7533">
            <v>0</v>
          </cell>
          <cell r="F7533">
            <v>0</v>
          </cell>
        </row>
        <row r="7534">
          <cell r="B7534">
            <v>1007696</v>
          </cell>
          <cell r="C7534" t="str">
            <v>Porcel.45X90Cm Travertino Rom.-Portinari</v>
          </cell>
          <cell r="D7534" t="str">
            <v>M2</v>
          </cell>
          <cell r="E7534">
            <v>0</v>
          </cell>
          <cell r="F7534">
            <v>0</v>
          </cell>
        </row>
        <row r="7535">
          <cell r="B7535">
            <v>1007697</v>
          </cell>
          <cell r="C7535" t="str">
            <v>Poste Circular 11/400</v>
          </cell>
          <cell r="D7535" t="str">
            <v>UN</v>
          </cell>
          <cell r="E7535">
            <v>0</v>
          </cell>
          <cell r="F7535">
            <v>0</v>
          </cell>
        </row>
        <row r="7536">
          <cell r="B7536">
            <v>1007698</v>
          </cell>
          <cell r="C7536" t="str">
            <v>Poste Circular 12/400</v>
          </cell>
          <cell r="D7536" t="str">
            <v>UN</v>
          </cell>
          <cell r="E7536">
            <v>0</v>
          </cell>
          <cell r="F7536">
            <v>0</v>
          </cell>
        </row>
        <row r="7537">
          <cell r="B7537">
            <v>1007699</v>
          </cell>
          <cell r="C7537" t="str">
            <v>Poste Dt 7/100</v>
          </cell>
          <cell r="D7537" t="str">
            <v>UN</v>
          </cell>
          <cell r="E7537">
            <v>0</v>
          </cell>
          <cell r="F7537">
            <v>0</v>
          </cell>
        </row>
        <row r="7538">
          <cell r="B7538">
            <v>1007700</v>
          </cell>
          <cell r="C7538" t="str">
            <v>Poste Metálico 9,0M C/3 Proj.C/Lâmp.400W</v>
          </cell>
          <cell r="D7538" t="str">
            <v>UN</v>
          </cell>
          <cell r="E7538">
            <v>0</v>
          </cell>
          <cell r="F7538">
            <v>0</v>
          </cell>
        </row>
        <row r="7539">
          <cell r="B7539">
            <v>1007701</v>
          </cell>
          <cell r="C7539" t="str">
            <v>Poste Ômega 3,0M C/1 Lum.C/Lâmp.70W</v>
          </cell>
          <cell r="D7539" t="str">
            <v>UN</v>
          </cell>
          <cell r="E7539">
            <v>0</v>
          </cell>
          <cell r="F7539">
            <v>0</v>
          </cell>
        </row>
        <row r="7540">
          <cell r="B7540">
            <v>1007702</v>
          </cell>
          <cell r="C7540" t="str">
            <v>Prancha Concreto P/Aplic.Cor.Pré Moldada</v>
          </cell>
          <cell r="D7540" t="str">
            <v>UN</v>
          </cell>
          <cell r="E7540">
            <v>0</v>
          </cell>
          <cell r="F7540">
            <v>0</v>
          </cell>
        </row>
        <row r="7541">
          <cell r="B7541">
            <v>1007703</v>
          </cell>
          <cell r="C7541" t="str">
            <v>Prancha De Madeira 100X50X2,5Cm</v>
          </cell>
          <cell r="D7541" t="str">
            <v>UN</v>
          </cell>
          <cell r="E7541">
            <v>0</v>
          </cell>
          <cell r="F7541">
            <v>0</v>
          </cell>
        </row>
        <row r="7542">
          <cell r="B7542">
            <v>1007704</v>
          </cell>
          <cell r="C7542" t="str">
            <v>1007704-Substituido Por  - 1014680</v>
          </cell>
          <cell r="D7542" t="str">
            <v>UN</v>
          </cell>
          <cell r="E7542">
            <v>0</v>
          </cell>
          <cell r="F7542">
            <v>0</v>
          </cell>
        </row>
        <row r="7543">
          <cell r="B7543">
            <v>1007705</v>
          </cell>
          <cell r="C7543" t="str">
            <v>Prancha 6X12" De Massaranduba Bruto</v>
          </cell>
          <cell r="D7543" t="str">
            <v>M</v>
          </cell>
          <cell r="E7543">
            <v>0</v>
          </cell>
          <cell r="F7543">
            <v>0</v>
          </cell>
        </row>
        <row r="7544">
          <cell r="B7544">
            <v>1007706</v>
          </cell>
          <cell r="C7544" t="str">
            <v>Projetor C/Lâmpada Halógena 75W Fixado</v>
          </cell>
          <cell r="D7544" t="str">
            <v>UN</v>
          </cell>
          <cell r="E7544">
            <v>0</v>
          </cell>
          <cell r="F7544">
            <v>0</v>
          </cell>
        </row>
        <row r="7545">
          <cell r="B7545">
            <v>1007707</v>
          </cell>
          <cell r="C7545" t="str">
            <v>Projetor C/Lâmpada Par 30/75W Embutido</v>
          </cell>
          <cell r="D7545" t="str">
            <v>UN</v>
          </cell>
          <cell r="E7545">
            <v>0</v>
          </cell>
          <cell r="F7545">
            <v>0</v>
          </cell>
        </row>
        <row r="7546">
          <cell r="B7546">
            <v>1007708</v>
          </cell>
          <cell r="C7546" t="str">
            <v>Projetor Ômega C/Base P/Fixação 20/50W</v>
          </cell>
          <cell r="D7546" t="str">
            <v>UN</v>
          </cell>
          <cell r="E7546">
            <v>0</v>
          </cell>
          <cell r="F7546">
            <v>0</v>
          </cell>
        </row>
        <row r="7547">
          <cell r="B7547">
            <v>1007709</v>
          </cell>
          <cell r="C7547" t="str">
            <v>Projetor Ômega Com Lâmpada Par 20/50W</v>
          </cell>
          <cell r="D7547" t="str">
            <v>UN</v>
          </cell>
          <cell r="E7547">
            <v>0</v>
          </cell>
          <cell r="F7547">
            <v>0</v>
          </cell>
        </row>
        <row r="7548">
          <cell r="B7548">
            <v>1007710</v>
          </cell>
          <cell r="C7548" t="str">
            <v>Projetor Ômega C/Lâmp.Par Halógena 100W</v>
          </cell>
          <cell r="D7548" t="str">
            <v>UN</v>
          </cell>
          <cell r="E7548">
            <v>0</v>
          </cell>
          <cell r="F7548">
            <v>0</v>
          </cell>
        </row>
        <row r="7549">
          <cell r="B7549">
            <v>1007711</v>
          </cell>
          <cell r="C7549" t="str">
            <v>Projetor/Refletor 500W</v>
          </cell>
          <cell r="D7549" t="str">
            <v>UN</v>
          </cell>
          <cell r="E7549">
            <v>0</v>
          </cell>
          <cell r="F7549">
            <v>0</v>
          </cell>
        </row>
        <row r="7550">
          <cell r="B7550">
            <v>1007712</v>
          </cell>
          <cell r="C7550" t="str">
            <v>Prolongador P/Caixa Est.Pvc Rígido 4"X4"</v>
          </cell>
          <cell r="D7550" t="str">
            <v>UN</v>
          </cell>
          <cell r="E7550">
            <v>0</v>
          </cell>
          <cell r="F7550">
            <v>0</v>
          </cell>
        </row>
        <row r="7551">
          <cell r="B7551">
            <v>1007713</v>
          </cell>
          <cell r="C7551" t="str">
            <v>Protetor De Vergalhão Plástico</v>
          </cell>
          <cell r="D7551" t="str">
            <v>UN</v>
          </cell>
          <cell r="E7551">
            <v>0</v>
          </cell>
          <cell r="F7551">
            <v>0</v>
          </cell>
        </row>
        <row r="7552">
          <cell r="B7552">
            <v>1007714</v>
          </cell>
          <cell r="C7552" t="str">
            <v>Protetor De Vergalhão Pv 1"-Jeruel</v>
          </cell>
          <cell r="D7552" t="str">
            <v>UN</v>
          </cell>
          <cell r="E7552">
            <v>0</v>
          </cell>
          <cell r="F7552">
            <v>0</v>
          </cell>
        </row>
        <row r="7553">
          <cell r="B7553">
            <v>1007715</v>
          </cell>
          <cell r="C7553" t="str">
            <v>Quadro Distrib.Emb.P/24 Disjunt.-Steck</v>
          </cell>
          <cell r="D7553" t="str">
            <v>UN</v>
          </cell>
          <cell r="E7553">
            <v>0</v>
          </cell>
          <cell r="F7553">
            <v>0</v>
          </cell>
        </row>
        <row r="7554">
          <cell r="B7554">
            <v>1007716</v>
          </cell>
          <cell r="C7554" t="str">
            <v>Quadro Distrib.Sobr.P/24Disjunt.-Steck</v>
          </cell>
          <cell r="D7554" t="str">
            <v>UN</v>
          </cell>
          <cell r="E7554">
            <v>0</v>
          </cell>
          <cell r="F7554">
            <v>0</v>
          </cell>
        </row>
        <row r="7555">
          <cell r="B7555">
            <v>1007717</v>
          </cell>
          <cell r="C7555" t="str">
            <v>Quadro Elétrico 3220066-Steck</v>
          </cell>
          <cell r="D7555" t="str">
            <v>UN</v>
          </cell>
          <cell r="E7555">
            <v>0</v>
          </cell>
          <cell r="F7555">
            <v>0</v>
          </cell>
        </row>
        <row r="7556">
          <cell r="B7556">
            <v>1007719</v>
          </cell>
          <cell r="C7556" t="str">
            <v>Ralo De Fundo Rd-150-Jacuzzi</v>
          </cell>
          <cell r="D7556" t="str">
            <v>UN</v>
          </cell>
          <cell r="E7556">
            <v>0</v>
          </cell>
          <cell r="F7556">
            <v>0</v>
          </cell>
        </row>
        <row r="7557">
          <cell r="B7557">
            <v>1007720</v>
          </cell>
          <cell r="C7557" t="str">
            <v>Ralo Artic Pvc Gr Pr Gr Rd Al100X40Mm</v>
          </cell>
          <cell r="D7557" t="str">
            <v>UN</v>
          </cell>
          <cell r="E7557">
            <v>0</v>
          </cell>
          <cell r="F7557">
            <v>0</v>
          </cell>
        </row>
        <row r="7558">
          <cell r="B7558">
            <v>1007721</v>
          </cell>
          <cell r="C7558" t="str">
            <v>Ralo Artic Pvc Gr Pr Gr Qd Cr100X40Mm</v>
          </cell>
          <cell r="D7558" t="str">
            <v>UN</v>
          </cell>
          <cell r="E7558">
            <v>0</v>
          </cell>
          <cell r="F7558">
            <v>0</v>
          </cell>
        </row>
        <row r="7559">
          <cell r="B7559">
            <v>1007722</v>
          </cell>
          <cell r="C7559" t="str">
            <v>Corpo Caixa Sif Pvc Ralo 100X140X50Mm</v>
          </cell>
          <cell r="D7559" t="str">
            <v>UN</v>
          </cell>
          <cell r="E7559">
            <v>0</v>
          </cell>
          <cell r="F7559">
            <v>0</v>
          </cell>
        </row>
        <row r="7560">
          <cell r="B7560">
            <v>1007723</v>
          </cell>
          <cell r="C7560" t="str">
            <v>Corpo Caixa Sif Pvc Ralo 150X170X75Mm</v>
          </cell>
          <cell r="D7560" t="str">
            <v>UN</v>
          </cell>
          <cell r="E7560">
            <v>0</v>
          </cell>
          <cell r="F7560">
            <v>0</v>
          </cell>
        </row>
        <row r="7561">
          <cell r="B7561">
            <v>1007724</v>
          </cell>
          <cell r="C7561" t="str">
            <v>Reator Externo 400W</v>
          </cell>
          <cell r="D7561" t="str">
            <v>UN</v>
          </cell>
          <cell r="E7561">
            <v>0</v>
          </cell>
          <cell r="F7561">
            <v>0</v>
          </cell>
        </row>
        <row r="7562">
          <cell r="B7562">
            <v>1007725</v>
          </cell>
          <cell r="C7562" t="str">
            <v>Reator Vapor Mercúrio 500W</v>
          </cell>
          <cell r="D7562" t="str">
            <v>UN</v>
          </cell>
          <cell r="E7562">
            <v>0</v>
          </cell>
          <cell r="F7562">
            <v>0</v>
          </cell>
        </row>
        <row r="7563">
          <cell r="B7563">
            <v>1007726</v>
          </cell>
          <cell r="C7563" t="str">
            <v>Redução Ferro Fund.Pb Jei Dn 150X100Mm</v>
          </cell>
          <cell r="D7563" t="str">
            <v>UN</v>
          </cell>
          <cell r="E7563">
            <v>0</v>
          </cell>
          <cell r="F7563">
            <v>0</v>
          </cell>
        </row>
        <row r="7564">
          <cell r="B7564">
            <v>1007727</v>
          </cell>
          <cell r="C7564" t="str">
            <v>Redução Ferro Fund.Pb Jei Dn 200X150Mm</v>
          </cell>
          <cell r="D7564" t="str">
            <v>UN</v>
          </cell>
          <cell r="E7564">
            <v>0</v>
          </cell>
          <cell r="F7564">
            <v>0</v>
          </cell>
        </row>
        <row r="7565">
          <cell r="B7565">
            <v>1007728</v>
          </cell>
          <cell r="C7565" t="str">
            <v>Redução Pvc Pba Je Pb Dn 100X50Mm</v>
          </cell>
          <cell r="D7565" t="str">
            <v>UN</v>
          </cell>
          <cell r="E7565">
            <v>0</v>
          </cell>
          <cell r="F7565">
            <v>0</v>
          </cell>
        </row>
        <row r="7566">
          <cell r="B7566">
            <v>1007729</v>
          </cell>
          <cell r="C7566" t="str">
            <v>Redução Pvc Pba Je Pb Dn 100X75Mm</v>
          </cell>
          <cell r="D7566" t="str">
            <v>UN</v>
          </cell>
          <cell r="E7566">
            <v>0</v>
          </cell>
          <cell r="F7566">
            <v>0</v>
          </cell>
        </row>
        <row r="7567">
          <cell r="B7567">
            <v>1007730</v>
          </cell>
          <cell r="C7567" t="str">
            <v>Redução Pvc Pba Je Pb Dn 75X50Mm</v>
          </cell>
          <cell r="D7567" t="str">
            <v>UN</v>
          </cell>
          <cell r="E7567">
            <v>0</v>
          </cell>
          <cell r="F7567">
            <v>0</v>
          </cell>
        </row>
        <row r="7568">
          <cell r="B7568">
            <v>1007731</v>
          </cell>
          <cell r="C7568" t="str">
            <v>Redução Eletrocalha 300X100 / 150X100Mm</v>
          </cell>
          <cell r="D7568" t="str">
            <v>UN</v>
          </cell>
          <cell r="E7568">
            <v>0</v>
          </cell>
          <cell r="F7568">
            <v>0</v>
          </cell>
        </row>
        <row r="7569">
          <cell r="B7569">
            <v>1007732</v>
          </cell>
          <cell r="C7569" t="str">
            <v>Redução Eletrocalha 300X100 / 200X100Mm</v>
          </cell>
          <cell r="D7569" t="str">
            <v>UN</v>
          </cell>
          <cell r="E7569">
            <v>0</v>
          </cell>
          <cell r="F7569">
            <v>0</v>
          </cell>
        </row>
        <row r="7570">
          <cell r="B7570">
            <v>1007733</v>
          </cell>
          <cell r="C7570" t="str">
            <v>Luva De Reducao Ppr 40X32Mm</v>
          </cell>
          <cell r="D7570" t="str">
            <v>UN</v>
          </cell>
          <cell r="E7570">
            <v>0</v>
          </cell>
          <cell r="F7570">
            <v>0</v>
          </cell>
        </row>
        <row r="7571">
          <cell r="B7571">
            <v>1007734</v>
          </cell>
          <cell r="C7571" t="str">
            <v>Reducao Pvc Esgoto 100X50Mm</v>
          </cell>
          <cell r="D7571" t="str">
            <v>UN</v>
          </cell>
          <cell r="E7571">
            <v>0</v>
          </cell>
          <cell r="F7571">
            <v>0</v>
          </cell>
        </row>
        <row r="7572">
          <cell r="B7572">
            <v>1007735</v>
          </cell>
          <cell r="C7572" t="str">
            <v>Bucha Redução Pvc Esgoto  50X40Mm</v>
          </cell>
          <cell r="D7572" t="str">
            <v>UN</v>
          </cell>
          <cell r="E7572">
            <v>0</v>
          </cell>
          <cell r="F7572">
            <v>0</v>
          </cell>
        </row>
        <row r="7573">
          <cell r="B7573">
            <v>1007736</v>
          </cell>
          <cell r="C7573" t="str">
            <v>Mat. Bloq-Reducao Pvc Esgoto Ø 75X50Mm</v>
          </cell>
          <cell r="D7573" t="str">
            <v>UN</v>
          </cell>
          <cell r="E7573">
            <v>0</v>
          </cell>
          <cell r="F7573">
            <v>0</v>
          </cell>
        </row>
        <row r="7574">
          <cell r="B7574">
            <v>1007737</v>
          </cell>
          <cell r="C7574" t="str">
            <v>Redução Pvc Pba Je Pb Dn 100Mmx50Mm</v>
          </cell>
          <cell r="D7574" t="str">
            <v>UN</v>
          </cell>
          <cell r="E7574">
            <v>0</v>
          </cell>
          <cell r="F7574">
            <v>0</v>
          </cell>
        </row>
        <row r="7575">
          <cell r="B7575">
            <v>1007738</v>
          </cell>
          <cell r="C7575" t="str">
            <v>Redução Pvc Pba Je Pb Dn 100Mmx75Mm</v>
          </cell>
          <cell r="D7575" t="str">
            <v>UN</v>
          </cell>
          <cell r="E7575">
            <v>0</v>
          </cell>
          <cell r="F7575">
            <v>0</v>
          </cell>
        </row>
        <row r="7576">
          <cell r="B7576">
            <v>1007739</v>
          </cell>
          <cell r="C7576" t="str">
            <v>Redução Pvc Pba Je Pb Dn 75Mmx50Mm</v>
          </cell>
          <cell r="D7576" t="str">
            <v>UN</v>
          </cell>
          <cell r="E7576">
            <v>0</v>
          </cell>
          <cell r="F7576">
            <v>0</v>
          </cell>
        </row>
        <row r="7577">
          <cell r="B7577">
            <v>1007741</v>
          </cell>
          <cell r="C7577" t="str">
            <v>Reducao Excent Pvc Serie R Dn75X50</v>
          </cell>
          <cell r="D7577" t="str">
            <v>UN</v>
          </cell>
          <cell r="E7577">
            <v>0</v>
          </cell>
          <cell r="F7577">
            <v>0</v>
          </cell>
        </row>
        <row r="7578">
          <cell r="B7578">
            <v>1007742</v>
          </cell>
          <cell r="C7578" t="str">
            <v>Reducao Excent Pvc Serie R Dn150X100</v>
          </cell>
          <cell r="D7578" t="str">
            <v>UN</v>
          </cell>
          <cell r="E7578">
            <v>0</v>
          </cell>
          <cell r="F7578">
            <v>0</v>
          </cell>
        </row>
        <row r="7579">
          <cell r="B7579">
            <v>1007743</v>
          </cell>
          <cell r="C7579" t="str">
            <v>Mat. Bloq-Reducao Pvc-Tcc Ø 200X100Mm</v>
          </cell>
          <cell r="D7579" t="str">
            <v>UN</v>
          </cell>
          <cell r="E7579">
            <v>0</v>
          </cell>
          <cell r="F7579">
            <v>0</v>
          </cell>
        </row>
        <row r="7580">
          <cell r="B7580">
            <v>1007744</v>
          </cell>
          <cell r="C7580" t="str">
            <v>Red Exc Pvc Esg Marrom Jei Pb Dn200X150</v>
          </cell>
          <cell r="D7580" t="str">
            <v>UN</v>
          </cell>
          <cell r="E7580">
            <v>0</v>
          </cell>
          <cell r="F7580">
            <v>0</v>
          </cell>
        </row>
        <row r="7581">
          <cell r="B7581">
            <v>1007745</v>
          </cell>
          <cell r="C7581" t="str">
            <v>Refil De Filtro E.P/Bebedouro De Pressão</v>
          </cell>
          <cell r="D7581" t="str">
            <v>UN</v>
          </cell>
          <cell r="E7581">
            <v>0</v>
          </cell>
          <cell r="F7581">
            <v>0</v>
          </cell>
        </row>
        <row r="7582">
          <cell r="B7582">
            <v>1007746</v>
          </cell>
          <cell r="C7582" t="str">
            <v>Refletor P/Lâmp.Incadescente 500W 220V</v>
          </cell>
          <cell r="D7582" t="str">
            <v>UN</v>
          </cell>
          <cell r="E7582">
            <v>0</v>
          </cell>
          <cell r="F7582">
            <v>0</v>
          </cell>
        </row>
        <row r="7583">
          <cell r="B7583">
            <v>1007747</v>
          </cell>
          <cell r="C7583" t="str">
            <v>Registro Bruto Ø1.1/4"</v>
          </cell>
          <cell r="D7583" t="str">
            <v>UN</v>
          </cell>
          <cell r="E7583">
            <v>0</v>
          </cell>
          <cell r="F7583">
            <v>0</v>
          </cell>
        </row>
        <row r="7584">
          <cell r="B7584">
            <v>1007748</v>
          </cell>
          <cell r="C7584" t="str">
            <v>Registro Fecho Ráp.Poliprop.P/Pead 20Mm</v>
          </cell>
          <cell r="D7584" t="str">
            <v>UN</v>
          </cell>
          <cell r="E7584">
            <v>0</v>
          </cell>
          <cell r="F7584">
            <v>0</v>
          </cell>
        </row>
        <row r="7585">
          <cell r="B7585">
            <v>1007749</v>
          </cell>
          <cell r="C7585" t="str">
            <v>Registro Fecho Rápido Pp Para Pead 20Mm</v>
          </cell>
          <cell r="D7585" t="str">
            <v>UN</v>
          </cell>
          <cell r="E7585">
            <v>0</v>
          </cell>
          <cell r="F7585">
            <v>0</v>
          </cell>
        </row>
        <row r="7586">
          <cell r="B7586">
            <v>1007750</v>
          </cell>
          <cell r="C7586" t="str">
            <v>Registro Recalq.C/Tampa Passeio Ø 2 1/2"</v>
          </cell>
          <cell r="D7586" t="str">
            <v>UN</v>
          </cell>
          <cell r="E7586">
            <v>0</v>
          </cell>
          <cell r="F7586">
            <v>0</v>
          </cell>
        </row>
        <row r="7587">
          <cell r="B7587">
            <v>1007751</v>
          </cell>
          <cell r="C7587" t="str">
            <v>Registro Ferro Fun.Cab.Pn-10 Bb Dn 100Mm</v>
          </cell>
          <cell r="D7587" t="str">
            <v>UN</v>
          </cell>
          <cell r="E7587">
            <v>0</v>
          </cell>
          <cell r="F7587">
            <v>0</v>
          </cell>
        </row>
        <row r="7588">
          <cell r="B7588">
            <v>1007752</v>
          </cell>
          <cell r="C7588" t="str">
            <v>Registro Ferro Fun.Cab.Pn-10 Bb Dn 150Mm</v>
          </cell>
          <cell r="D7588" t="str">
            <v>UN</v>
          </cell>
          <cell r="E7588">
            <v>0</v>
          </cell>
          <cell r="F7588">
            <v>0</v>
          </cell>
        </row>
        <row r="7589">
          <cell r="B7589">
            <v>1007753</v>
          </cell>
          <cell r="C7589" t="str">
            <v>Registro Ferro Fun.Cab.Pn-10 Bb Dn 50Mm</v>
          </cell>
          <cell r="D7589" t="str">
            <v>UN</v>
          </cell>
          <cell r="E7589">
            <v>0</v>
          </cell>
          <cell r="F7589">
            <v>0</v>
          </cell>
        </row>
        <row r="7590">
          <cell r="B7590">
            <v>1007754</v>
          </cell>
          <cell r="C7590" t="str">
            <v>Registro Ferro Fun.Cab.Pn-10 Bb Dn 75Mm</v>
          </cell>
          <cell r="D7590" t="str">
            <v>UN</v>
          </cell>
          <cell r="E7590">
            <v>0</v>
          </cell>
          <cell r="F7590">
            <v>0</v>
          </cell>
        </row>
        <row r="7591">
          <cell r="B7591">
            <v>1007755</v>
          </cell>
          <cell r="C7591" t="str">
            <v>Registro Ferro Fun.Cab.Pn10 Bb Dn 150Mm</v>
          </cell>
          <cell r="D7591" t="str">
            <v>UN</v>
          </cell>
          <cell r="E7591">
            <v>0</v>
          </cell>
          <cell r="F7591">
            <v>0</v>
          </cell>
        </row>
        <row r="7592">
          <cell r="B7592">
            <v>1007756</v>
          </cell>
          <cell r="C7592" t="str">
            <v>Registro Ferro Fun.Cab.Pn10 Bb Dn 50Mm</v>
          </cell>
          <cell r="D7592" t="str">
            <v>UN</v>
          </cell>
          <cell r="E7592">
            <v>0</v>
          </cell>
          <cell r="F7592">
            <v>0</v>
          </cell>
        </row>
        <row r="7593">
          <cell r="B7593">
            <v>1007757</v>
          </cell>
          <cell r="C7593" t="str">
            <v>Registro Ferro Fun.Cab.Pn10 Bb Dn 75Mm</v>
          </cell>
          <cell r="D7593" t="str">
            <v>UN</v>
          </cell>
          <cell r="E7593">
            <v>0</v>
          </cell>
          <cell r="F7593">
            <v>0</v>
          </cell>
        </row>
        <row r="7594">
          <cell r="B7594">
            <v>1007771</v>
          </cell>
          <cell r="C7594" t="str">
            <v>Registro Pressão Cromado Ø 1/2"</v>
          </cell>
          <cell r="D7594" t="str">
            <v>UN</v>
          </cell>
          <cell r="E7594">
            <v>0</v>
          </cell>
          <cell r="F7594">
            <v>0</v>
          </cell>
        </row>
        <row r="7595">
          <cell r="B7595">
            <v>1007772</v>
          </cell>
          <cell r="C7595" t="str">
            <v>Régua De Bolha 2M</v>
          </cell>
          <cell r="D7595" t="str">
            <v>UN</v>
          </cell>
          <cell r="E7595">
            <v>0</v>
          </cell>
          <cell r="F7595">
            <v>0</v>
          </cell>
        </row>
        <row r="7596">
          <cell r="B7596">
            <v>1007773</v>
          </cell>
          <cell r="C7596" t="str">
            <v>Adesivo Epoxi (A+B) 1Kg</v>
          </cell>
          <cell r="D7596" t="str">
            <v>UN</v>
          </cell>
          <cell r="E7596">
            <v>0</v>
          </cell>
          <cell r="F7596">
            <v>0</v>
          </cell>
        </row>
        <row r="7597">
          <cell r="B7597">
            <v>1007774</v>
          </cell>
          <cell r="C7597" t="str">
            <v>Revest.Cerâmico 20X20Cm Pas.White-Eliane</v>
          </cell>
          <cell r="D7597" t="str">
            <v>M2</v>
          </cell>
          <cell r="E7597">
            <v>0</v>
          </cell>
          <cell r="F7597">
            <v>0</v>
          </cell>
        </row>
        <row r="7598">
          <cell r="B7598">
            <v>1007775</v>
          </cell>
          <cell r="C7598" t="str">
            <v>Revest.Cerâmico 24X33,5Cm For.Br-Eliane</v>
          </cell>
          <cell r="D7598" t="str">
            <v>M2</v>
          </cell>
          <cell r="E7598">
            <v>0</v>
          </cell>
          <cell r="F7598">
            <v>0</v>
          </cell>
        </row>
        <row r="7599">
          <cell r="B7599">
            <v>1007776</v>
          </cell>
          <cell r="C7599" t="str">
            <v>Revest.Past.5X5Cm Tinharé Pisc.-Atlas</v>
          </cell>
          <cell r="D7599" t="str">
            <v>M2</v>
          </cell>
          <cell r="E7599">
            <v>0</v>
          </cell>
          <cell r="F7599">
            <v>0</v>
          </cell>
        </row>
        <row r="7600">
          <cell r="B7600">
            <v>1007777</v>
          </cell>
          <cell r="C7600" t="str">
            <v>Revest.Cerâmico 20X20Cm For.White-Eliane</v>
          </cell>
          <cell r="D7600" t="str">
            <v>M2</v>
          </cell>
          <cell r="E7600">
            <v>0</v>
          </cell>
          <cell r="F7600">
            <v>0</v>
          </cell>
        </row>
        <row r="7601">
          <cell r="B7601">
            <v>1007778</v>
          </cell>
          <cell r="C7601" t="str">
            <v>Roda Para Carrinho De Mão Giricar</v>
          </cell>
          <cell r="D7601" t="str">
            <v>UN</v>
          </cell>
          <cell r="E7601">
            <v>0</v>
          </cell>
          <cell r="F7601">
            <v>0</v>
          </cell>
        </row>
        <row r="7602">
          <cell r="B7602">
            <v>1007779</v>
          </cell>
          <cell r="C7602" t="str">
            <v>Rodape 8X40 Cer.Hercules Cecrisa</v>
          </cell>
          <cell r="D7602" t="str">
            <v>UN</v>
          </cell>
          <cell r="E7602">
            <v>0</v>
          </cell>
          <cell r="F7602">
            <v>0</v>
          </cell>
        </row>
        <row r="7603">
          <cell r="B7603">
            <v>1007780</v>
          </cell>
          <cell r="C7603" t="str">
            <v>Rodapé Cer.Travertino S.8,5X40Cm-Cecrisa</v>
          </cell>
          <cell r="D7603" t="str">
            <v>UN</v>
          </cell>
          <cell r="E7603">
            <v>0</v>
          </cell>
          <cell r="F7603">
            <v>0</v>
          </cell>
        </row>
        <row r="7604">
          <cell r="B7604">
            <v>1007781</v>
          </cell>
          <cell r="C7604" t="str">
            <v>Rodapé Ecowood Canela 10X90Cm</v>
          </cell>
          <cell r="D7604" t="str">
            <v>UN</v>
          </cell>
          <cell r="E7604">
            <v>0</v>
          </cell>
          <cell r="F7604">
            <v>0</v>
          </cell>
        </row>
        <row r="7605">
          <cell r="B7605">
            <v>1007782</v>
          </cell>
          <cell r="C7605" t="str">
            <v>Rodapé Porc.Crema Val.P.9X45Cm-Portinari</v>
          </cell>
          <cell r="D7605" t="str">
            <v>UN</v>
          </cell>
          <cell r="E7605">
            <v>0</v>
          </cell>
          <cell r="F7605">
            <v>0</v>
          </cell>
        </row>
        <row r="7606">
          <cell r="B7606">
            <v>1007783</v>
          </cell>
          <cell r="C7606" t="str">
            <v>Rodapé Porc.Diamante P.9X45Cm-Portinari</v>
          </cell>
          <cell r="D7606" t="str">
            <v>UN</v>
          </cell>
          <cell r="E7606">
            <v>0</v>
          </cell>
          <cell r="F7606">
            <v>0</v>
          </cell>
        </row>
        <row r="7607">
          <cell r="B7607">
            <v>1007784</v>
          </cell>
          <cell r="C7607" t="str">
            <v>Rodapé Travertine Bone 9X45Cm</v>
          </cell>
          <cell r="D7607" t="str">
            <v>UN</v>
          </cell>
          <cell r="E7607">
            <v>0</v>
          </cell>
          <cell r="F7607">
            <v>0</v>
          </cell>
        </row>
        <row r="7608">
          <cell r="B7608">
            <v>1007785</v>
          </cell>
          <cell r="C7608" t="str">
            <v>Roldana De Ferro 20Cm Pin-Biehl</v>
          </cell>
          <cell r="D7608" t="str">
            <v>UN</v>
          </cell>
          <cell r="E7608">
            <v>0</v>
          </cell>
          <cell r="F7608">
            <v>0</v>
          </cell>
        </row>
        <row r="7609">
          <cell r="B7609">
            <v>1007786</v>
          </cell>
          <cell r="C7609" t="str">
            <v>Rubinete P/Manometro Ø 1/2"</v>
          </cell>
          <cell r="D7609" t="str">
            <v>UN</v>
          </cell>
          <cell r="E7609">
            <v>0</v>
          </cell>
          <cell r="F7609">
            <v>0</v>
          </cell>
        </row>
        <row r="7610">
          <cell r="B7610">
            <v>1007787</v>
          </cell>
          <cell r="C7610" t="str">
            <v>Rv Nórdico Snow 25X33Cm</v>
          </cell>
          <cell r="D7610" t="str">
            <v>UN</v>
          </cell>
          <cell r="E7610">
            <v>0</v>
          </cell>
          <cell r="F7610">
            <v>0</v>
          </cell>
        </row>
        <row r="7611">
          <cell r="B7611">
            <v>1007788</v>
          </cell>
          <cell r="C7611" t="str">
            <v>Saida Horizontal P/Perfilado 38X38Cm</v>
          </cell>
          <cell r="D7611" t="str">
            <v>UN</v>
          </cell>
          <cell r="E7611">
            <v>0</v>
          </cell>
          <cell r="F7611">
            <v>0</v>
          </cell>
        </row>
        <row r="7612">
          <cell r="B7612">
            <v>1007789</v>
          </cell>
          <cell r="C7612" t="str">
            <v>Sapata Interna P/Perfilado 38X38Cm</v>
          </cell>
          <cell r="D7612" t="str">
            <v>UN</v>
          </cell>
          <cell r="E7612">
            <v>0</v>
          </cell>
          <cell r="F7612">
            <v>0</v>
          </cell>
        </row>
        <row r="7613">
          <cell r="B7613">
            <v>1007790</v>
          </cell>
          <cell r="C7613" t="str">
            <v>Material Substituido Por 1002330</v>
          </cell>
          <cell r="D7613" t="str">
            <v>M</v>
          </cell>
          <cell r="E7613">
            <v>1.06</v>
          </cell>
          <cell r="F7613">
            <v>0</v>
          </cell>
        </row>
        <row r="7614">
          <cell r="B7614">
            <v>1007791</v>
          </cell>
          <cell r="C7614" t="str">
            <v>Material Substituido Por 1002324</v>
          </cell>
          <cell r="D7614" t="str">
            <v>M</v>
          </cell>
          <cell r="E7614">
            <v>0</v>
          </cell>
          <cell r="F7614">
            <v>0</v>
          </cell>
        </row>
        <row r="7615">
          <cell r="B7615">
            <v>1007792</v>
          </cell>
          <cell r="C7615" t="str">
            <v>Sensor De Presença Na Parede 4"X2"</v>
          </cell>
          <cell r="D7615" t="str">
            <v>UN</v>
          </cell>
          <cell r="E7615">
            <v>0</v>
          </cell>
          <cell r="F7615">
            <v>0</v>
          </cell>
        </row>
        <row r="7616">
          <cell r="B7616">
            <v>1007793</v>
          </cell>
          <cell r="C7616" t="str">
            <v>Sifão Plást.Lavat.1"X1.1/2" Ts30</v>
          </cell>
          <cell r="D7616" t="str">
            <v>UN</v>
          </cell>
          <cell r="E7616">
            <v>0</v>
          </cell>
          <cell r="F7616">
            <v>0</v>
          </cell>
        </row>
        <row r="7617">
          <cell r="B7617">
            <v>1007794</v>
          </cell>
          <cell r="C7617" t="str">
            <v>Sifão Plást.Pia Am.1.1/2"X1.1/2" Ts30</v>
          </cell>
          <cell r="D7617" t="str">
            <v>UN</v>
          </cell>
          <cell r="E7617">
            <v>0</v>
          </cell>
          <cell r="F7617">
            <v>0</v>
          </cell>
        </row>
        <row r="7618">
          <cell r="B7618">
            <v>1007795</v>
          </cell>
          <cell r="C7618" t="str">
            <v>Sifão Plást.Pia Am.1.1/2"X2" Ts30</v>
          </cell>
          <cell r="D7618" t="str">
            <v>UN</v>
          </cell>
          <cell r="E7618">
            <v>0</v>
          </cell>
          <cell r="F7618">
            <v>0</v>
          </cell>
        </row>
        <row r="7619">
          <cell r="B7619">
            <v>1007796</v>
          </cell>
          <cell r="C7619" t="str">
            <v>Sifão Plást.Tanque 1.1/4"X1.1/2" Ts30</v>
          </cell>
          <cell r="D7619" t="str">
            <v>UN</v>
          </cell>
          <cell r="E7619">
            <v>0</v>
          </cell>
          <cell r="F7619">
            <v>0</v>
          </cell>
        </row>
        <row r="7620">
          <cell r="B7620">
            <v>1007797</v>
          </cell>
          <cell r="C7620" t="str">
            <v>Sifão Plást.Tanque 1.1/4"X2" Ts30</v>
          </cell>
          <cell r="D7620" t="str">
            <v>UN</v>
          </cell>
          <cell r="E7620">
            <v>0</v>
          </cell>
          <cell r="F7620">
            <v>0</v>
          </cell>
        </row>
        <row r="7621">
          <cell r="B7621">
            <v>1007798</v>
          </cell>
          <cell r="C7621" t="str">
            <v>Sifão Reg.Duplo 2" Para Cubas 2"</v>
          </cell>
          <cell r="D7621" t="str">
            <v>UN</v>
          </cell>
          <cell r="E7621">
            <v>0</v>
          </cell>
          <cell r="F7621">
            <v>0</v>
          </cell>
        </row>
        <row r="7622">
          <cell r="B7622">
            <v>1007799</v>
          </cell>
          <cell r="C7622" t="str">
            <v>Sifão Reg.Lav. 1"X1.1/2" Te20 Ts40</v>
          </cell>
          <cell r="D7622" t="str">
            <v>UN</v>
          </cell>
          <cell r="E7622">
            <v>0</v>
          </cell>
          <cell r="F7622">
            <v>0</v>
          </cell>
        </row>
        <row r="7623">
          <cell r="B7623">
            <v>1007800</v>
          </cell>
          <cell r="C7623" t="str">
            <v>Sifão Reg.Lav. 1"X1.1/2" Te20Cm</v>
          </cell>
          <cell r="D7623" t="str">
            <v>UN</v>
          </cell>
          <cell r="E7623">
            <v>0</v>
          </cell>
          <cell r="F7623">
            <v>0</v>
          </cell>
        </row>
        <row r="7624">
          <cell r="B7624">
            <v>1007801</v>
          </cell>
          <cell r="C7624" t="str">
            <v>Sifão Reg.Lav. 1"X1.1/2" Te30 Ts40</v>
          </cell>
          <cell r="D7624" t="str">
            <v>UN</v>
          </cell>
          <cell r="E7624">
            <v>0</v>
          </cell>
          <cell r="F7624">
            <v>0</v>
          </cell>
        </row>
        <row r="7625">
          <cell r="B7625">
            <v>1007802</v>
          </cell>
          <cell r="C7625" t="str">
            <v>Sifão Reg.Lav. 1"X1.1/2" Te30Cm</v>
          </cell>
          <cell r="D7625" t="str">
            <v>UN</v>
          </cell>
          <cell r="E7625">
            <v>0</v>
          </cell>
          <cell r="F7625">
            <v>0</v>
          </cell>
        </row>
        <row r="7626">
          <cell r="B7626">
            <v>1007803</v>
          </cell>
          <cell r="C7626" t="str">
            <v>Sifão Reg.Lav. 1"X1.1/2" Te40Cm</v>
          </cell>
          <cell r="D7626" t="str">
            <v>UN</v>
          </cell>
          <cell r="E7626">
            <v>0</v>
          </cell>
          <cell r="F7626">
            <v>0</v>
          </cell>
        </row>
        <row r="7627">
          <cell r="B7627">
            <v>1007804</v>
          </cell>
          <cell r="C7627" t="str">
            <v>Sifão Reg.Lav. 1"X1.1/2" Te40 Ts40</v>
          </cell>
          <cell r="D7627" t="str">
            <v>UN</v>
          </cell>
          <cell r="E7627">
            <v>0</v>
          </cell>
          <cell r="F7627">
            <v>0</v>
          </cell>
        </row>
        <row r="7628">
          <cell r="B7628">
            <v>1007805</v>
          </cell>
          <cell r="C7628" t="str">
            <v>Sifão Reg.Lav. 1"X1.1/2" Ts20</v>
          </cell>
          <cell r="D7628" t="str">
            <v>UN</v>
          </cell>
          <cell r="E7628">
            <v>0</v>
          </cell>
          <cell r="F7628">
            <v>0</v>
          </cell>
        </row>
        <row r="7629">
          <cell r="B7629">
            <v>1007807</v>
          </cell>
          <cell r="C7629" t="str">
            <v>Sifão Reg.Lav. 1"X1.1/2" Ts30 Dourado</v>
          </cell>
          <cell r="D7629" t="str">
            <v>UN</v>
          </cell>
          <cell r="E7629">
            <v>0</v>
          </cell>
          <cell r="F7629">
            <v>0</v>
          </cell>
        </row>
        <row r="7630">
          <cell r="B7630">
            <v>1007808</v>
          </cell>
          <cell r="C7630" t="str">
            <v>Sifão Reg.Lav. 1"X1.1/2" Ts40</v>
          </cell>
          <cell r="D7630" t="str">
            <v>UN</v>
          </cell>
          <cell r="E7630">
            <v>0</v>
          </cell>
          <cell r="F7630">
            <v>0</v>
          </cell>
        </row>
        <row r="7631">
          <cell r="B7631">
            <v>1007809</v>
          </cell>
          <cell r="C7631" t="str">
            <v>Sifão Reg.Lav. 1"X1.1/2" Ts50</v>
          </cell>
          <cell r="D7631" t="str">
            <v>UN</v>
          </cell>
          <cell r="E7631">
            <v>0</v>
          </cell>
          <cell r="F7631">
            <v>0</v>
          </cell>
        </row>
        <row r="7632">
          <cell r="B7632">
            <v>1007810</v>
          </cell>
          <cell r="C7632" t="str">
            <v>Sifão Reg.Lav. 1"X1.1/2" Ts60</v>
          </cell>
          <cell r="D7632" t="str">
            <v>UN</v>
          </cell>
          <cell r="E7632">
            <v>0</v>
          </cell>
          <cell r="F7632">
            <v>0</v>
          </cell>
        </row>
        <row r="7633">
          <cell r="B7633">
            <v>1007811</v>
          </cell>
          <cell r="C7633" t="str">
            <v>Sifão Reg.Lav.1.1/2"X1.1/2" Te20</v>
          </cell>
          <cell r="D7633" t="str">
            <v>UN</v>
          </cell>
          <cell r="E7633">
            <v>0</v>
          </cell>
          <cell r="F7633">
            <v>0</v>
          </cell>
        </row>
        <row r="7634">
          <cell r="B7634">
            <v>1007812</v>
          </cell>
          <cell r="C7634" t="str">
            <v>Sifão Reg.Lav.1.1/2"X1.1/2" Te30</v>
          </cell>
          <cell r="D7634" t="str">
            <v>UN</v>
          </cell>
          <cell r="E7634">
            <v>0</v>
          </cell>
          <cell r="F7634">
            <v>0</v>
          </cell>
        </row>
        <row r="7635">
          <cell r="B7635">
            <v>1007813</v>
          </cell>
          <cell r="C7635" t="str">
            <v>Sifão Reg.Lav.1.1/2"X1.1/2" Te40</v>
          </cell>
          <cell r="D7635" t="str">
            <v>UN</v>
          </cell>
          <cell r="E7635">
            <v>0</v>
          </cell>
          <cell r="F7635">
            <v>0</v>
          </cell>
        </row>
        <row r="7636">
          <cell r="B7636">
            <v>1007814</v>
          </cell>
          <cell r="C7636" t="str">
            <v>Sifão Reg.Mictorio 2"</v>
          </cell>
          <cell r="D7636" t="str">
            <v>UN</v>
          </cell>
          <cell r="E7636">
            <v>0</v>
          </cell>
          <cell r="F7636">
            <v>0</v>
          </cell>
        </row>
        <row r="7637">
          <cell r="B7637">
            <v>1007815</v>
          </cell>
          <cell r="C7637" t="str">
            <v>Sifão Reg.Pia Am.1.1/2"X1.1/2" Ts20</v>
          </cell>
          <cell r="D7637" t="str">
            <v>UN</v>
          </cell>
          <cell r="E7637">
            <v>0</v>
          </cell>
          <cell r="F7637">
            <v>0</v>
          </cell>
        </row>
        <row r="7638">
          <cell r="B7638">
            <v>1007816</v>
          </cell>
          <cell r="C7638" t="str">
            <v>Sifão Reg.Pia Am.1.1/2"X1.1/2" Ts30</v>
          </cell>
          <cell r="D7638" t="str">
            <v>UN</v>
          </cell>
          <cell r="E7638">
            <v>0</v>
          </cell>
          <cell r="F7638">
            <v>0</v>
          </cell>
        </row>
        <row r="7639">
          <cell r="B7639">
            <v>1007817</v>
          </cell>
          <cell r="C7639" t="str">
            <v>Sifão Reg.Pia Am.1.1/2"X1.1/2" Ts40</v>
          </cell>
          <cell r="D7639" t="str">
            <v>UN</v>
          </cell>
          <cell r="E7639">
            <v>0</v>
          </cell>
          <cell r="F7639">
            <v>0</v>
          </cell>
        </row>
        <row r="7640">
          <cell r="B7640">
            <v>1007818</v>
          </cell>
          <cell r="C7640" t="str">
            <v>Sifão Reg.Pia Am.1.1/2"X1.1/2" Ts50</v>
          </cell>
          <cell r="D7640" t="str">
            <v>UN</v>
          </cell>
          <cell r="E7640">
            <v>0</v>
          </cell>
          <cell r="F7640">
            <v>0</v>
          </cell>
        </row>
        <row r="7641">
          <cell r="B7641">
            <v>1007819</v>
          </cell>
          <cell r="C7641" t="str">
            <v>Sifão Reg.Pia Am.1.1/2"X1.1/2" Te20 Ts40</v>
          </cell>
          <cell r="D7641" t="str">
            <v>UN</v>
          </cell>
          <cell r="E7641">
            <v>0</v>
          </cell>
          <cell r="F7641">
            <v>0</v>
          </cell>
        </row>
        <row r="7642">
          <cell r="B7642">
            <v>1007820</v>
          </cell>
          <cell r="C7642" t="str">
            <v>Sifão Reg.Pia Am.1.1/2"X1.1/2" Te20 Ts50</v>
          </cell>
          <cell r="D7642" t="str">
            <v>UN</v>
          </cell>
          <cell r="E7642">
            <v>0</v>
          </cell>
          <cell r="F7642">
            <v>0</v>
          </cell>
        </row>
        <row r="7643">
          <cell r="B7643">
            <v>1007821</v>
          </cell>
          <cell r="C7643" t="str">
            <v>Sifão Reg.Pia Am.1.1/2"X1.1/2" Te30 Ts40</v>
          </cell>
          <cell r="D7643" t="str">
            <v>UN</v>
          </cell>
          <cell r="E7643">
            <v>0</v>
          </cell>
          <cell r="F7643">
            <v>0</v>
          </cell>
        </row>
        <row r="7644">
          <cell r="B7644">
            <v>1007822</v>
          </cell>
          <cell r="C7644" t="str">
            <v>Sifão Reg.Pia Am.1.1/2"X1.1/2" Te30 Ts50</v>
          </cell>
          <cell r="D7644" t="str">
            <v>UN</v>
          </cell>
          <cell r="E7644">
            <v>0</v>
          </cell>
          <cell r="F7644">
            <v>0</v>
          </cell>
        </row>
        <row r="7645">
          <cell r="B7645">
            <v>1007823</v>
          </cell>
          <cell r="C7645" t="str">
            <v>Sifão Reg.Pia Am.1.1/2"X2" Te20</v>
          </cell>
          <cell r="D7645" t="str">
            <v>UN</v>
          </cell>
          <cell r="E7645">
            <v>0</v>
          </cell>
          <cell r="F7645">
            <v>0</v>
          </cell>
        </row>
        <row r="7646">
          <cell r="B7646">
            <v>1007824</v>
          </cell>
          <cell r="C7646" t="str">
            <v>Sifão Reg.Pia Am.1.1/2"X2" Te30</v>
          </cell>
          <cell r="D7646" t="str">
            <v>UN</v>
          </cell>
          <cell r="E7646">
            <v>0</v>
          </cell>
          <cell r="F7646">
            <v>0</v>
          </cell>
        </row>
        <row r="7647">
          <cell r="B7647">
            <v>1007825</v>
          </cell>
          <cell r="C7647" t="str">
            <v>Sifão Reg.Pia Am.1.1/2"X2" Te40</v>
          </cell>
          <cell r="D7647" t="str">
            <v>UN</v>
          </cell>
          <cell r="E7647">
            <v>0</v>
          </cell>
          <cell r="F7647">
            <v>0</v>
          </cell>
        </row>
        <row r="7648">
          <cell r="B7648">
            <v>1007826</v>
          </cell>
          <cell r="C7648" t="str">
            <v>Sifão Reg.Pia Am.1.1/2"X2"Ts30-Vsm081Cwu</v>
          </cell>
          <cell r="D7648" t="str">
            <v>UN</v>
          </cell>
          <cell r="E7648">
            <v>0</v>
          </cell>
          <cell r="F7648">
            <v>0</v>
          </cell>
        </row>
        <row r="7649">
          <cell r="B7649">
            <v>1007827</v>
          </cell>
          <cell r="C7649" t="str">
            <v>Sifão Reg.Pia Am.1.1/2"X2" Ts20</v>
          </cell>
          <cell r="D7649" t="str">
            <v>UN</v>
          </cell>
          <cell r="E7649">
            <v>0</v>
          </cell>
          <cell r="F7649">
            <v>0</v>
          </cell>
        </row>
        <row r="7650">
          <cell r="B7650">
            <v>1007828</v>
          </cell>
          <cell r="C7650" t="str">
            <v>Sifão Reg.Pia Am.1.1/2"X2" Ts40</v>
          </cell>
          <cell r="D7650" t="str">
            <v>UN</v>
          </cell>
          <cell r="E7650">
            <v>0</v>
          </cell>
          <cell r="F7650">
            <v>0</v>
          </cell>
        </row>
        <row r="7651">
          <cell r="B7651">
            <v>1007829</v>
          </cell>
          <cell r="C7651" t="str">
            <v>Sifão Reg.Pia Am.1.1/2"X2" Ts50</v>
          </cell>
          <cell r="D7651" t="str">
            <v>UN</v>
          </cell>
          <cell r="E7651">
            <v>0</v>
          </cell>
          <cell r="F7651">
            <v>0</v>
          </cell>
        </row>
        <row r="7652">
          <cell r="B7652">
            <v>1007830</v>
          </cell>
          <cell r="C7652" t="str">
            <v>Sifão Reg.Pia Am.1.1/2"X2" Ts60</v>
          </cell>
          <cell r="D7652" t="str">
            <v>UN</v>
          </cell>
          <cell r="E7652">
            <v>0</v>
          </cell>
          <cell r="F7652">
            <v>0</v>
          </cell>
        </row>
        <row r="7653">
          <cell r="B7653">
            <v>1007831</v>
          </cell>
          <cell r="C7653" t="str">
            <v>Sifão Reg.Pia Am.1.1/2"X2" Te20 Ts40</v>
          </cell>
          <cell r="D7653" t="str">
            <v>UN</v>
          </cell>
          <cell r="E7653">
            <v>0</v>
          </cell>
          <cell r="F7653">
            <v>0</v>
          </cell>
        </row>
        <row r="7654">
          <cell r="B7654">
            <v>1007832</v>
          </cell>
          <cell r="C7654" t="str">
            <v>Sifão Reg.Pia Am.1.1/2"X2" Te30 Ts40</v>
          </cell>
          <cell r="D7654" t="str">
            <v>UN</v>
          </cell>
          <cell r="E7654">
            <v>0</v>
          </cell>
          <cell r="F7654">
            <v>0</v>
          </cell>
        </row>
        <row r="7655">
          <cell r="B7655">
            <v>1007833</v>
          </cell>
          <cell r="C7655" t="str">
            <v>Sifão Reg.Pia Am.1.1/2"X2" Te30 Ts50</v>
          </cell>
          <cell r="D7655" t="str">
            <v>UN</v>
          </cell>
          <cell r="E7655">
            <v>0</v>
          </cell>
          <cell r="F7655">
            <v>0</v>
          </cell>
        </row>
        <row r="7656">
          <cell r="B7656">
            <v>1007834</v>
          </cell>
          <cell r="C7656" t="str">
            <v>Sifão Reg.Pia Am.1.1/2"X2" Te40 Ts40</v>
          </cell>
          <cell r="D7656" t="str">
            <v>UN</v>
          </cell>
          <cell r="E7656">
            <v>0</v>
          </cell>
          <cell r="F7656">
            <v>0</v>
          </cell>
        </row>
        <row r="7657">
          <cell r="B7657">
            <v>1007835</v>
          </cell>
          <cell r="C7657" t="str">
            <v>Sifão Reg.Tanq.1.1/4"X1.1/2" Te20 Ts40</v>
          </cell>
          <cell r="D7657" t="str">
            <v>UN</v>
          </cell>
          <cell r="E7657">
            <v>0</v>
          </cell>
          <cell r="F7657">
            <v>0</v>
          </cell>
        </row>
        <row r="7658">
          <cell r="B7658">
            <v>1007836</v>
          </cell>
          <cell r="C7658" t="str">
            <v>Sifão Reg.Tanq.1.1/4"X1.1/2" Te30 Eur</v>
          </cell>
          <cell r="D7658" t="str">
            <v>UN</v>
          </cell>
          <cell r="E7658">
            <v>0</v>
          </cell>
          <cell r="F7658">
            <v>0</v>
          </cell>
        </row>
        <row r="7659">
          <cell r="B7659">
            <v>1007837</v>
          </cell>
          <cell r="C7659" t="str">
            <v>Sifão Reg.Tanq.1.1/4"X1.1/2" Te30 Ts30</v>
          </cell>
          <cell r="D7659" t="str">
            <v>UN</v>
          </cell>
          <cell r="E7659">
            <v>0</v>
          </cell>
          <cell r="F7659">
            <v>0</v>
          </cell>
        </row>
        <row r="7660">
          <cell r="B7660">
            <v>1007838</v>
          </cell>
          <cell r="C7660" t="str">
            <v>Sifão Reg.Tanq.1.1/4"X1.1/2" Ts20</v>
          </cell>
          <cell r="D7660" t="str">
            <v>UN</v>
          </cell>
          <cell r="E7660">
            <v>0</v>
          </cell>
          <cell r="F7660">
            <v>0</v>
          </cell>
        </row>
        <row r="7661">
          <cell r="B7661">
            <v>1007839</v>
          </cell>
          <cell r="C7661" t="str">
            <v>Sifão Reg.Tanq.1.1/4"X1.1/2" Ts30 Eur</v>
          </cell>
          <cell r="D7661" t="str">
            <v>UN</v>
          </cell>
          <cell r="E7661">
            <v>0</v>
          </cell>
          <cell r="F7661">
            <v>0</v>
          </cell>
        </row>
        <row r="7662">
          <cell r="B7662">
            <v>1007840</v>
          </cell>
          <cell r="C7662" t="str">
            <v>Sifão Reg.Tanq.1.1/4"X1.1/2" Ts40 Eur</v>
          </cell>
          <cell r="D7662" t="str">
            <v>UN</v>
          </cell>
          <cell r="E7662">
            <v>0</v>
          </cell>
          <cell r="F7662">
            <v>0</v>
          </cell>
        </row>
        <row r="7663">
          <cell r="B7663">
            <v>1007841</v>
          </cell>
          <cell r="C7663" t="str">
            <v>Sifão Reg.Tanq.1.1/4"X2" Te20 Ts40</v>
          </cell>
          <cell r="D7663" t="str">
            <v>UN</v>
          </cell>
          <cell r="E7663">
            <v>0</v>
          </cell>
          <cell r="F7663">
            <v>0</v>
          </cell>
        </row>
        <row r="7664">
          <cell r="B7664">
            <v>1007842</v>
          </cell>
          <cell r="C7664" t="str">
            <v>Sifão Reg.Tanq.1.1/4"X2" Te20</v>
          </cell>
          <cell r="D7664" t="str">
            <v>UN</v>
          </cell>
          <cell r="E7664">
            <v>0</v>
          </cell>
          <cell r="F7664">
            <v>0</v>
          </cell>
        </row>
        <row r="7665">
          <cell r="B7665">
            <v>1007843</v>
          </cell>
          <cell r="C7665" t="str">
            <v>Sifão Reg.Tanq.1.1/4"X2" Te30 Ts40</v>
          </cell>
          <cell r="D7665" t="str">
            <v>UN</v>
          </cell>
          <cell r="E7665">
            <v>0</v>
          </cell>
          <cell r="F7665">
            <v>0</v>
          </cell>
        </row>
        <row r="7666">
          <cell r="B7666">
            <v>1007844</v>
          </cell>
          <cell r="C7666" t="str">
            <v>Sifão Reg.Tanq.1.1/4"X2" Te30</v>
          </cell>
          <cell r="D7666" t="str">
            <v>UN</v>
          </cell>
          <cell r="E7666">
            <v>0</v>
          </cell>
          <cell r="F7666">
            <v>0</v>
          </cell>
        </row>
        <row r="7667">
          <cell r="B7667">
            <v>1007845</v>
          </cell>
          <cell r="C7667" t="str">
            <v>Sifão Reg.Tanq.1.1/4"X2" Te40</v>
          </cell>
          <cell r="D7667" t="str">
            <v>UN</v>
          </cell>
          <cell r="E7667">
            <v>0</v>
          </cell>
          <cell r="F7667">
            <v>0</v>
          </cell>
        </row>
        <row r="7668">
          <cell r="B7668">
            <v>1007846</v>
          </cell>
          <cell r="C7668" t="str">
            <v>Sifão Reg.Tanq.1.1/4"X2" Ts20</v>
          </cell>
          <cell r="D7668" t="str">
            <v>UN</v>
          </cell>
          <cell r="E7668">
            <v>0</v>
          </cell>
          <cell r="F7668">
            <v>0</v>
          </cell>
        </row>
        <row r="7669">
          <cell r="B7669">
            <v>1007847</v>
          </cell>
          <cell r="C7669" t="str">
            <v>Sifão Reg.Tanq.1.1/4"X2" Ts30</v>
          </cell>
          <cell r="D7669" t="str">
            <v>UN</v>
          </cell>
          <cell r="E7669">
            <v>0</v>
          </cell>
          <cell r="F7669">
            <v>0</v>
          </cell>
        </row>
        <row r="7670">
          <cell r="B7670">
            <v>1007848</v>
          </cell>
          <cell r="C7670" t="str">
            <v>Sifão Reg.Tanq.1.1/4"X2" Ts40</v>
          </cell>
          <cell r="D7670" t="str">
            <v>UN</v>
          </cell>
          <cell r="E7670">
            <v>0</v>
          </cell>
          <cell r="F7670">
            <v>0</v>
          </cell>
        </row>
        <row r="7671">
          <cell r="B7671">
            <v>1007849</v>
          </cell>
          <cell r="C7671" t="str">
            <v>Sifão Universal Saida Ext.E Porca Metal</v>
          </cell>
          <cell r="D7671" t="str">
            <v>UN</v>
          </cell>
          <cell r="E7671">
            <v>0</v>
          </cell>
          <cell r="F7671">
            <v>0</v>
          </cell>
        </row>
        <row r="7672">
          <cell r="B7672">
            <v>1007850</v>
          </cell>
          <cell r="C7672" t="str">
            <v>Solda Em Fio 50X50Mm Car.-Estanhoxcobre</v>
          </cell>
          <cell r="D7672" t="str">
            <v>UN</v>
          </cell>
          <cell r="E7672">
            <v>0</v>
          </cell>
          <cell r="F7672">
            <v>0</v>
          </cell>
        </row>
        <row r="7673">
          <cell r="B7673">
            <v>1007851</v>
          </cell>
          <cell r="C7673" t="str">
            <v>Soquetes Anti-Vibratórios P/Lâmpada 40W</v>
          </cell>
          <cell r="D7673" t="str">
            <v>UN</v>
          </cell>
          <cell r="E7673">
            <v>0</v>
          </cell>
          <cell r="F7673">
            <v>0</v>
          </cell>
        </row>
        <row r="7674">
          <cell r="B7674">
            <v>1007852</v>
          </cell>
          <cell r="C7674" t="str">
            <v>Spa Versati 2,30X2,30X0,86M Br Mayorca</v>
          </cell>
          <cell r="D7674" t="str">
            <v>UN</v>
          </cell>
          <cell r="E7674">
            <v>0</v>
          </cell>
          <cell r="F7674">
            <v>0</v>
          </cell>
        </row>
        <row r="7675">
          <cell r="B7675">
            <v>1007853</v>
          </cell>
          <cell r="C7675" t="str">
            <v>Material Duplicado - Utilizar 1011880</v>
          </cell>
          <cell r="D7675" t="str">
            <v>UN</v>
          </cell>
          <cell r="E7675">
            <v>0</v>
          </cell>
          <cell r="F7675">
            <v>0</v>
          </cell>
        </row>
        <row r="7676">
          <cell r="B7676">
            <v>1007854</v>
          </cell>
          <cell r="C7676" t="str">
            <v>Tala Para Eletrocalha 100Mm</v>
          </cell>
          <cell r="D7676" t="str">
            <v>UN</v>
          </cell>
          <cell r="E7676">
            <v>0</v>
          </cell>
          <cell r="F7676">
            <v>0</v>
          </cell>
        </row>
        <row r="7677">
          <cell r="B7677">
            <v>1007855</v>
          </cell>
          <cell r="C7677" t="str">
            <v>Tampão Cobre Nº 621 Ø 28Mm</v>
          </cell>
          <cell r="D7677" t="str">
            <v>UN</v>
          </cell>
          <cell r="E7677">
            <v>0</v>
          </cell>
          <cell r="F7677">
            <v>0</v>
          </cell>
        </row>
        <row r="7678">
          <cell r="B7678">
            <v>1007856</v>
          </cell>
          <cell r="C7678" t="str">
            <v>Tampão Completo P/ Til Dn 150Mm</v>
          </cell>
          <cell r="D7678" t="str">
            <v>UN</v>
          </cell>
          <cell r="E7678">
            <v>0</v>
          </cell>
          <cell r="F7678">
            <v>0</v>
          </cell>
        </row>
        <row r="7679">
          <cell r="B7679">
            <v>1007857</v>
          </cell>
          <cell r="C7679" t="str">
            <v>Tampão P/Furação For.Met.T2210-Jeruel</v>
          </cell>
          <cell r="D7679" t="str">
            <v>UN</v>
          </cell>
          <cell r="E7679">
            <v>0</v>
          </cell>
          <cell r="F7679">
            <v>0</v>
          </cell>
        </row>
        <row r="7680">
          <cell r="B7680">
            <v>1007858</v>
          </cell>
          <cell r="C7680" t="str">
            <v>Tampão P/Furação For.Met.Tps-Jeruel</v>
          </cell>
          <cell r="D7680" t="str">
            <v>UN</v>
          </cell>
          <cell r="E7680">
            <v>0</v>
          </cell>
          <cell r="F7680">
            <v>0</v>
          </cell>
        </row>
        <row r="7681">
          <cell r="B7681">
            <v>1007859</v>
          </cell>
          <cell r="C7681" t="str">
            <v>Material Duplicado - Utilizar 1002943</v>
          </cell>
          <cell r="D7681" t="str">
            <v>UN</v>
          </cell>
          <cell r="E7681">
            <v>0</v>
          </cell>
          <cell r="F7681">
            <v>0</v>
          </cell>
        </row>
        <row r="7682">
          <cell r="B7682">
            <v>1007860</v>
          </cell>
          <cell r="C7682" t="str">
            <v>Tanque Branco 22L 51261001 Celite</v>
          </cell>
          <cell r="D7682" t="str">
            <v>UN</v>
          </cell>
          <cell r="E7682">
            <v>0</v>
          </cell>
          <cell r="F7682">
            <v>0</v>
          </cell>
        </row>
        <row r="7683">
          <cell r="B7683">
            <v>1007862</v>
          </cell>
          <cell r="C7683" t="str">
            <v>Tê Cobre Nº 611 Ø 104Mm</v>
          </cell>
          <cell r="D7683" t="str">
            <v>UN</v>
          </cell>
          <cell r="E7683">
            <v>0</v>
          </cell>
          <cell r="F7683">
            <v>0</v>
          </cell>
        </row>
        <row r="7684">
          <cell r="B7684">
            <v>1007863</v>
          </cell>
          <cell r="C7684" t="str">
            <v>Tê Cobre Nº 611 Ø 28Mm</v>
          </cell>
          <cell r="D7684" t="str">
            <v>UN</v>
          </cell>
          <cell r="E7684">
            <v>0</v>
          </cell>
          <cell r="F7684">
            <v>0</v>
          </cell>
        </row>
        <row r="7685">
          <cell r="B7685">
            <v>1007864</v>
          </cell>
          <cell r="C7685" t="str">
            <v>Tê Cobre Nº 611 Ø 54Mm</v>
          </cell>
          <cell r="D7685" t="str">
            <v>UN</v>
          </cell>
          <cell r="E7685">
            <v>0</v>
          </cell>
          <cell r="F7685">
            <v>0</v>
          </cell>
        </row>
        <row r="7686">
          <cell r="B7686">
            <v>1007865</v>
          </cell>
          <cell r="C7686" t="str">
            <v>Tê Cobre Nº 611 Ø 66Mm</v>
          </cell>
          <cell r="D7686" t="str">
            <v>UN</v>
          </cell>
          <cell r="E7686">
            <v>0</v>
          </cell>
          <cell r="F7686">
            <v>0</v>
          </cell>
        </row>
        <row r="7687">
          <cell r="B7687">
            <v>1007866</v>
          </cell>
          <cell r="C7687" t="str">
            <v>Tê De Redução Cobre 104X22Mm</v>
          </cell>
          <cell r="D7687" t="str">
            <v>UN</v>
          </cell>
          <cell r="E7687">
            <v>0</v>
          </cell>
          <cell r="F7687">
            <v>0</v>
          </cell>
        </row>
        <row r="7688">
          <cell r="B7688">
            <v>1007867</v>
          </cell>
          <cell r="C7688" t="str">
            <v>Tê De Redução Cobre 104X28Mm</v>
          </cell>
          <cell r="D7688" t="str">
            <v>UN</v>
          </cell>
          <cell r="E7688">
            <v>0</v>
          </cell>
          <cell r="F7688">
            <v>0</v>
          </cell>
        </row>
        <row r="7689">
          <cell r="B7689">
            <v>1007868</v>
          </cell>
          <cell r="C7689" t="str">
            <v>Tê De Redução Cobre 54X28Mm</v>
          </cell>
          <cell r="D7689" t="str">
            <v>UN</v>
          </cell>
          <cell r="E7689">
            <v>0</v>
          </cell>
          <cell r="F7689">
            <v>0</v>
          </cell>
        </row>
        <row r="7690">
          <cell r="B7690">
            <v>1007869</v>
          </cell>
          <cell r="C7690" t="str">
            <v>Tê De Redução Cobre 79X22Mm</v>
          </cell>
          <cell r="D7690" t="str">
            <v>UN</v>
          </cell>
          <cell r="E7690">
            <v>0</v>
          </cell>
          <cell r="F7690">
            <v>0</v>
          </cell>
        </row>
        <row r="7691">
          <cell r="B7691">
            <v>1007870</v>
          </cell>
          <cell r="C7691" t="str">
            <v>Tê De Redução Cobre 79X66Mm</v>
          </cell>
          <cell r="D7691" t="str">
            <v>UN</v>
          </cell>
          <cell r="E7691">
            <v>0</v>
          </cell>
          <cell r="F7691">
            <v>0</v>
          </cell>
        </row>
        <row r="7692">
          <cell r="B7692">
            <v>1007871</v>
          </cell>
          <cell r="C7692" t="str">
            <v>Te De Reducao Ppr 32X25Mm</v>
          </cell>
          <cell r="D7692" t="str">
            <v>UN</v>
          </cell>
          <cell r="E7692">
            <v>0</v>
          </cell>
          <cell r="F7692">
            <v>0</v>
          </cell>
        </row>
        <row r="7693">
          <cell r="B7693">
            <v>1007872</v>
          </cell>
          <cell r="C7693" t="str">
            <v>Te De Reducao Ppr 40X25Mm</v>
          </cell>
          <cell r="D7693" t="str">
            <v>UN</v>
          </cell>
          <cell r="E7693">
            <v>0</v>
          </cell>
          <cell r="F7693">
            <v>0</v>
          </cell>
        </row>
        <row r="7694">
          <cell r="B7694">
            <v>1007873</v>
          </cell>
          <cell r="C7694" t="str">
            <v>Te De Reducao Ppr 40X32Mm</v>
          </cell>
          <cell r="D7694" t="str">
            <v>UN</v>
          </cell>
          <cell r="E7694">
            <v>0</v>
          </cell>
          <cell r="F7694">
            <v>0</v>
          </cell>
        </row>
        <row r="7695">
          <cell r="B7695">
            <v>1007874</v>
          </cell>
          <cell r="C7695" t="str">
            <v>Te De Reducao Ppr 50X25Mm</v>
          </cell>
          <cell r="D7695" t="str">
            <v>UN</v>
          </cell>
          <cell r="E7695">
            <v>0</v>
          </cell>
          <cell r="F7695">
            <v>0</v>
          </cell>
        </row>
        <row r="7696">
          <cell r="B7696">
            <v>1007875</v>
          </cell>
          <cell r="C7696" t="str">
            <v>Te De Reducao Ppr 50X32Mm</v>
          </cell>
          <cell r="D7696" t="str">
            <v>UN</v>
          </cell>
          <cell r="E7696">
            <v>0</v>
          </cell>
          <cell r="F7696">
            <v>0</v>
          </cell>
        </row>
        <row r="7697">
          <cell r="B7697">
            <v>1007876</v>
          </cell>
          <cell r="C7697" t="str">
            <v>Te De Reducao Ppr 50X40Mm</v>
          </cell>
          <cell r="D7697" t="str">
            <v>UN</v>
          </cell>
          <cell r="E7697">
            <v>0</v>
          </cell>
          <cell r="F7697">
            <v>0</v>
          </cell>
        </row>
        <row r="7698">
          <cell r="B7698">
            <v>1007877</v>
          </cell>
          <cell r="C7698" t="str">
            <v>Te Reducao 90 Pvc Marrom 110X60Mm</v>
          </cell>
          <cell r="D7698" t="str">
            <v>UN</v>
          </cell>
          <cell r="E7698">
            <v>0</v>
          </cell>
          <cell r="F7698">
            <v>0</v>
          </cell>
        </row>
        <row r="7699">
          <cell r="B7699">
            <v>1007878</v>
          </cell>
          <cell r="C7699" t="str">
            <v>Mat. Bloq- Te De Red Pvc Marr Sold 110X8</v>
          </cell>
          <cell r="D7699" t="str">
            <v>UN</v>
          </cell>
          <cell r="E7699">
            <v>0</v>
          </cell>
          <cell r="F7699">
            <v>0</v>
          </cell>
        </row>
        <row r="7700">
          <cell r="B7700">
            <v>1007879</v>
          </cell>
          <cell r="C7700" t="str">
            <v>Te De Reducao Pvc Marrom Sold 25X20Mm</v>
          </cell>
          <cell r="D7700" t="str">
            <v>UN</v>
          </cell>
          <cell r="E7700">
            <v>0</v>
          </cell>
          <cell r="F7700">
            <v>0</v>
          </cell>
        </row>
        <row r="7701">
          <cell r="B7701">
            <v>1007880</v>
          </cell>
          <cell r="C7701" t="str">
            <v>Mat. Bloq- Te De Redu Pvc Marr Sold 32X2</v>
          </cell>
          <cell r="D7701" t="str">
            <v>UN</v>
          </cell>
          <cell r="E7701">
            <v>0</v>
          </cell>
          <cell r="F7701">
            <v>0</v>
          </cell>
        </row>
        <row r="7702">
          <cell r="B7702">
            <v>1007881</v>
          </cell>
          <cell r="C7702" t="str">
            <v>Te De Reducao Pvc Marromsold 32X25Mm</v>
          </cell>
          <cell r="D7702" t="str">
            <v>UN</v>
          </cell>
          <cell r="E7702">
            <v>0</v>
          </cell>
          <cell r="F7702">
            <v>0</v>
          </cell>
        </row>
        <row r="7703">
          <cell r="B7703">
            <v>1007882</v>
          </cell>
          <cell r="C7703" t="str">
            <v>Te De Reducao Pvc Marrom Sold 40X25Mm</v>
          </cell>
          <cell r="D7703" t="str">
            <v>UN</v>
          </cell>
          <cell r="E7703">
            <v>0</v>
          </cell>
          <cell r="F7703">
            <v>0</v>
          </cell>
        </row>
        <row r="7704">
          <cell r="B7704">
            <v>1007883</v>
          </cell>
          <cell r="C7704" t="str">
            <v>Te De Reducao Pvc Marrom Sold 50X25Mm</v>
          </cell>
          <cell r="D7704" t="str">
            <v>UN</v>
          </cell>
          <cell r="E7704">
            <v>0</v>
          </cell>
          <cell r="F7704">
            <v>0</v>
          </cell>
        </row>
        <row r="7705">
          <cell r="B7705">
            <v>1007884</v>
          </cell>
          <cell r="C7705" t="str">
            <v>Te De Reducao Pvc Marrom Sold 50X40Mm</v>
          </cell>
          <cell r="D7705" t="str">
            <v>UN</v>
          </cell>
          <cell r="E7705">
            <v>0</v>
          </cell>
          <cell r="F7705">
            <v>0</v>
          </cell>
        </row>
        <row r="7706">
          <cell r="B7706">
            <v>1007885</v>
          </cell>
          <cell r="C7706" t="str">
            <v>Mat. Bloq- Te De Redu Pvc Mar Sold. 60X5</v>
          </cell>
          <cell r="D7706" t="str">
            <v>UN</v>
          </cell>
          <cell r="E7706">
            <v>0</v>
          </cell>
          <cell r="F7706">
            <v>0</v>
          </cell>
        </row>
        <row r="7707">
          <cell r="B7707">
            <v>1007886</v>
          </cell>
          <cell r="C7707" t="str">
            <v>Te Reducao 90 Pvc Marrom 75X50Mm</v>
          </cell>
          <cell r="D7707" t="str">
            <v>UN</v>
          </cell>
          <cell r="E7707">
            <v>0</v>
          </cell>
          <cell r="F7707">
            <v>0</v>
          </cell>
        </row>
        <row r="7708">
          <cell r="B7708">
            <v>1007887</v>
          </cell>
          <cell r="C7708" t="str">
            <v>Mat. Bloq- Te De Redu Pvc Marr Sold 85X7</v>
          </cell>
          <cell r="D7708" t="str">
            <v>UN</v>
          </cell>
          <cell r="E7708">
            <v>0</v>
          </cell>
          <cell r="F7708">
            <v>0</v>
          </cell>
        </row>
        <row r="7709">
          <cell r="B7709">
            <v>1007888</v>
          </cell>
          <cell r="C7709" t="str">
            <v>Tê Em Ferro Fundido Bb Jei Dn 150Mm</v>
          </cell>
          <cell r="D7709" t="str">
            <v>UN</v>
          </cell>
          <cell r="E7709">
            <v>0</v>
          </cell>
          <cell r="F7709">
            <v>0</v>
          </cell>
        </row>
        <row r="7710">
          <cell r="B7710">
            <v>1007889</v>
          </cell>
          <cell r="C7710" t="str">
            <v>Tê Em Ferro Fundido Bb Jei Dn 200Mm</v>
          </cell>
          <cell r="D7710" t="str">
            <v>UN</v>
          </cell>
          <cell r="E7710">
            <v>0</v>
          </cell>
          <cell r="F7710">
            <v>0</v>
          </cell>
        </row>
        <row r="7711">
          <cell r="B7711">
            <v>1007890</v>
          </cell>
          <cell r="C7711" t="str">
            <v>Tê Em Ferro Fundido Bb Jei Dn 200X150Mm</v>
          </cell>
          <cell r="D7711" t="str">
            <v>UN</v>
          </cell>
          <cell r="E7711">
            <v>0</v>
          </cell>
          <cell r="F7711">
            <v>0</v>
          </cell>
        </row>
        <row r="7712">
          <cell r="B7712">
            <v>1007891</v>
          </cell>
          <cell r="C7712" t="str">
            <v>Tê Ferro Fundido Pb Jei Dn 200Mmx150Mm</v>
          </cell>
          <cell r="D7712" t="str">
            <v>UN</v>
          </cell>
          <cell r="E7712">
            <v>0</v>
          </cell>
          <cell r="F7712">
            <v>0</v>
          </cell>
        </row>
        <row r="7713">
          <cell r="B7713">
            <v>1007892</v>
          </cell>
          <cell r="C7713" t="str">
            <v>Tê Horizontal Para Eletrocalha 300X100Mm</v>
          </cell>
          <cell r="D7713" t="str">
            <v>UN</v>
          </cell>
          <cell r="E7713">
            <v>0</v>
          </cell>
          <cell r="F7713">
            <v>0</v>
          </cell>
        </row>
        <row r="7714">
          <cell r="B7714">
            <v>1007893</v>
          </cell>
          <cell r="C7714" t="str">
            <v>Te 90 Ppr 110Mm</v>
          </cell>
          <cell r="D7714" t="str">
            <v>UN</v>
          </cell>
          <cell r="E7714">
            <v>0</v>
          </cell>
          <cell r="F7714">
            <v>0</v>
          </cell>
        </row>
        <row r="7715">
          <cell r="B7715">
            <v>1007894</v>
          </cell>
          <cell r="C7715" t="str">
            <v>Te 90 Ppr 25Mm</v>
          </cell>
          <cell r="D7715" t="str">
            <v>UN</v>
          </cell>
          <cell r="E7715">
            <v>0</v>
          </cell>
          <cell r="F7715">
            <v>0</v>
          </cell>
        </row>
        <row r="7716">
          <cell r="B7716">
            <v>1007895</v>
          </cell>
          <cell r="C7716" t="str">
            <v>Te 90 Ppr 32Mm</v>
          </cell>
          <cell r="D7716" t="str">
            <v>UN</v>
          </cell>
          <cell r="E7716">
            <v>0</v>
          </cell>
          <cell r="F7716">
            <v>0</v>
          </cell>
        </row>
        <row r="7717">
          <cell r="B7717">
            <v>1007896</v>
          </cell>
          <cell r="C7717" t="str">
            <v>Te 90 Ppr 40Mm</v>
          </cell>
          <cell r="D7717" t="str">
            <v>UN</v>
          </cell>
          <cell r="E7717">
            <v>0</v>
          </cell>
          <cell r="F7717">
            <v>0</v>
          </cell>
        </row>
        <row r="7718">
          <cell r="B7718">
            <v>1007897</v>
          </cell>
          <cell r="C7718" t="str">
            <v>Te 90 Ppr 50Mm</v>
          </cell>
          <cell r="D7718" t="str">
            <v>UN</v>
          </cell>
          <cell r="E7718">
            <v>0</v>
          </cell>
          <cell r="F7718">
            <v>0</v>
          </cell>
        </row>
        <row r="7719">
          <cell r="B7719">
            <v>1007898</v>
          </cell>
          <cell r="C7719" t="str">
            <v>Te 90 Ppr 75Mm</v>
          </cell>
          <cell r="D7719" t="str">
            <v>UN</v>
          </cell>
          <cell r="E7719">
            <v>0</v>
          </cell>
          <cell r="F7719">
            <v>0</v>
          </cell>
        </row>
        <row r="7720">
          <cell r="B7720">
            <v>1007899</v>
          </cell>
          <cell r="C7720" t="str">
            <v>Te 90 Ppr 90Mm</v>
          </cell>
          <cell r="D7720" t="str">
            <v>UN</v>
          </cell>
          <cell r="E7720">
            <v>0</v>
          </cell>
          <cell r="F7720">
            <v>0</v>
          </cell>
        </row>
        <row r="7721">
          <cell r="B7721">
            <v>1007900</v>
          </cell>
          <cell r="C7721" t="str">
            <v>Te Pvc Marrom Soldavel 110Mm</v>
          </cell>
          <cell r="D7721" t="str">
            <v>UN</v>
          </cell>
          <cell r="E7721">
            <v>0</v>
          </cell>
          <cell r="F7721">
            <v>0</v>
          </cell>
        </row>
        <row r="7722">
          <cell r="B7722">
            <v>1007901</v>
          </cell>
          <cell r="C7722" t="str">
            <v>Te Pvc Marrom Soldavel 25Mm</v>
          </cell>
          <cell r="D7722" t="str">
            <v>UN</v>
          </cell>
          <cell r="E7722">
            <v>0</v>
          </cell>
          <cell r="F7722">
            <v>0</v>
          </cell>
        </row>
        <row r="7723">
          <cell r="B7723">
            <v>1007902</v>
          </cell>
          <cell r="C7723" t="str">
            <v>Te Pvc Marrom Soldavel 32Mm</v>
          </cell>
          <cell r="D7723" t="str">
            <v>UN</v>
          </cell>
          <cell r="E7723">
            <v>0</v>
          </cell>
          <cell r="F7723">
            <v>0</v>
          </cell>
        </row>
        <row r="7724">
          <cell r="B7724">
            <v>1007903</v>
          </cell>
          <cell r="C7724" t="str">
            <v>Te Pvc Marrom Soldavel 40Mm</v>
          </cell>
          <cell r="D7724" t="str">
            <v>UN</v>
          </cell>
          <cell r="E7724">
            <v>0</v>
          </cell>
          <cell r="F7724">
            <v>0</v>
          </cell>
        </row>
        <row r="7725">
          <cell r="B7725">
            <v>1007904</v>
          </cell>
          <cell r="C7725" t="str">
            <v>Te Pvc Marrom Soldavel 50Mm</v>
          </cell>
          <cell r="D7725" t="str">
            <v>UN</v>
          </cell>
          <cell r="E7725">
            <v>0</v>
          </cell>
          <cell r="F7725">
            <v>0</v>
          </cell>
        </row>
        <row r="7726">
          <cell r="B7726">
            <v>1007905</v>
          </cell>
          <cell r="C7726" t="str">
            <v>Te Pvc Marrom Soldavel 60Mm</v>
          </cell>
          <cell r="D7726" t="str">
            <v>UN</v>
          </cell>
          <cell r="E7726">
            <v>0</v>
          </cell>
          <cell r="F7726">
            <v>0</v>
          </cell>
        </row>
        <row r="7727">
          <cell r="B7727">
            <v>1007906</v>
          </cell>
          <cell r="C7727" t="str">
            <v>Te Pvc Marrom Soldavel 75Mm</v>
          </cell>
          <cell r="D7727" t="str">
            <v>UN</v>
          </cell>
          <cell r="E7727">
            <v>0</v>
          </cell>
          <cell r="F7727">
            <v>0</v>
          </cell>
        </row>
        <row r="7728">
          <cell r="B7728">
            <v>1007907</v>
          </cell>
          <cell r="C7728" t="str">
            <v>Te Pvc Marrom Soldavel 85Mm</v>
          </cell>
          <cell r="D7728" t="str">
            <v>UN</v>
          </cell>
          <cell r="E7728">
            <v>0</v>
          </cell>
          <cell r="F7728">
            <v>0</v>
          </cell>
        </row>
        <row r="7729">
          <cell r="B7729">
            <v>1007908</v>
          </cell>
          <cell r="C7729" t="str">
            <v>Te Sanitario Pvc Esgoto 100X100Mm</v>
          </cell>
          <cell r="D7729" t="str">
            <v>UN</v>
          </cell>
          <cell r="E7729">
            <v>0</v>
          </cell>
          <cell r="F7729">
            <v>0</v>
          </cell>
        </row>
        <row r="7730">
          <cell r="B7730">
            <v>1007909</v>
          </cell>
          <cell r="C7730" t="str">
            <v>Te Curto Para Pvc Esgoto 100X 50Mm</v>
          </cell>
          <cell r="D7730" t="str">
            <v>UN</v>
          </cell>
          <cell r="E7730">
            <v>0</v>
          </cell>
          <cell r="F7730">
            <v>0</v>
          </cell>
        </row>
        <row r="7731">
          <cell r="B7731">
            <v>1007910</v>
          </cell>
          <cell r="C7731" t="str">
            <v>Te Sanitario Pvc Esgoto 50X50Mm</v>
          </cell>
          <cell r="D7731" t="str">
            <v>UN</v>
          </cell>
          <cell r="E7731">
            <v>0</v>
          </cell>
          <cell r="F7731">
            <v>0</v>
          </cell>
        </row>
        <row r="7732">
          <cell r="B7732">
            <v>1007911</v>
          </cell>
          <cell r="C7732" t="str">
            <v>Te Sanitario Pvc Esgoto 75X50Mm</v>
          </cell>
          <cell r="D7732" t="str">
            <v>UN</v>
          </cell>
          <cell r="E7732">
            <v>0</v>
          </cell>
          <cell r="F7732">
            <v>0</v>
          </cell>
        </row>
        <row r="7733">
          <cell r="B7733">
            <v>1007912</v>
          </cell>
          <cell r="C7733" t="str">
            <v>Te 90 Pvc Serie R Dn100</v>
          </cell>
          <cell r="D7733" t="str">
            <v>UN</v>
          </cell>
          <cell r="E7733">
            <v>0</v>
          </cell>
          <cell r="F7733">
            <v>0</v>
          </cell>
        </row>
        <row r="7734">
          <cell r="B7734">
            <v>1007913</v>
          </cell>
          <cell r="C7734" t="str">
            <v>Mat. Bloq- Te Sanitário Pvc-R Ø 100X50Mm</v>
          </cell>
          <cell r="D7734" t="str">
            <v>UN</v>
          </cell>
          <cell r="E7734">
            <v>0</v>
          </cell>
          <cell r="F7734">
            <v>0</v>
          </cell>
        </row>
        <row r="7735">
          <cell r="B7735">
            <v>1007914</v>
          </cell>
          <cell r="C7735" t="str">
            <v>Tela Eletrosoldada Cortada 10,5X50M</v>
          </cell>
          <cell r="D7735" t="str">
            <v>M2</v>
          </cell>
          <cell r="E7735">
            <v>0</v>
          </cell>
          <cell r="F7735">
            <v>0</v>
          </cell>
        </row>
        <row r="7736">
          <cell r="B7736">
            <v>1007915</v>
          </cell>
          <cell r="C7736" t="str">
            <v>Tela Fio 25X25Cmx1,25Mm Fachafort-Morlan</v>
          </cell>
          <cell r="D7736" t="str">
            <v>M2</v>
          </cell>
          <cell r="E7736">
            <v>0</v>
          </cell>
          <cell r="F7736">
            <v>0</v>
          </cell>
        </row>
        <row r="7737">
          <cell r="B7737">
            <v>1007916</v>
          </cell>
          <cell r="C7737" t="str">
            <v>Tela Mosquiteiro Branca Para Proteção</v>
          </cell>
          <cell r="D7737" t="str">
            <v>M2</v>
          </cell>
          <cell r="E7737">
            <v>0</v>
          </cell>
          <cell r="F7737">
            <v>0</v>
          </cell>
        </row>
        <row r="7738">
          <cell r="B7738">
            <v>1007917</v>
          </cell>
          <cell r="C7738" t="str">
            <v>Tela Mosquiteiro Verde Para Proteção</v>
          </cell>
          <cell r="D7738" t="str">
            <v>M2</v>
          </cell>
          <cell r="E7738">
            <v>0</v>
          </cell>
          <cell r="F7738">
            <v>0</v>
          </cell>
        </row>
        <row r="7739">
          <cell r="B7739">
            <v>1007918</v>
          </cell>
          <cell r="C7739" t="str">
            <v>Tela Eletrosoldada 15X15Mm Cor.12X50Cm</v>
          </cell>
          <cell r="D7739" t="str">
            <v>M2</v>
          </cell>
          <cell r="E7739">
            <v>0</v>
          </cell>
          <cell r="F7739">
            <v>0</v>
          </cell>
        </row>
        <row r="7740">
          <cell r="B7740">
            <v>1007919</v>
          </cell>
          <cell r="C7740" t="str">
            <v>Tela Eletrosoldada 15X15Mm Cor.17,5X50Cm</v>
          </cell>
          <cell r="D7740" t="str">
            <v>M2</v>
          </cell>
          <cell r="E7740">
            <v>0</v>
          </cell>
          <cell r="F7740">
            <v>0</v>
          </cell>
        </row>
        <row r="7741">
          <cell r="B7741">
            <v>1007920</v>
          </cell>
          <cell r="C7741" t="str">
            <v>Tela Eletrosoldada 15X15Mm Cor.7,5X50Cm</v>
          </cell>
          <cell r="D7741" t="str">
            <v>M2</v>
          </cell>
          <cell r="E7741">
            <v>0</v>
          </cell>
          <cell r="F7741">
            <v>0</v>
          </cell>
        </row>
        <row r="7742">
          <cell r="B7742">
            <v>1007921</v>
          </cell>
          <cell r="C7742" t="str">
            <v>Material Substituido Por 1010854</v>
          </cell>
          <cell r="D7742" t="str">
            <v>M2</v>
          </cell>
          <cell r="E7742">
            <v>0</v>
          </cell>
          <cell r="F7742">
            <v>0</v>
          </cell>
        </row>
        <row r="7743">
          <cell r="B7743">
            <v>1007922</v>
          </cell>
          <cell r="C7743" t="str">
            <v>Material Substituido Por 1010855</v>
          </cell>
          <cell r="D7743" t="str">
            <v>M2</v>
          </cell>
          <cell r="E7743">
            <v>0</v>
          </cell>
          <cell r="F7743">
            <v>0</v>
          </cell>
        </row>
        <row r="7744">
          <cell r="B7744">
            <v>1007923</v>
          </cell>
          <cell r="C7744" t="str">
            <v>Material Substituído Por 1002494</v>
          </cell>
          <cell r="D7744" t="str">
            <v>M2</v>
          </cell>
          <cell r="E7744">
            <v>0</v>
          </cell>
          <cell r="F7744">
            <v>0</v>
          </cell>
        </row>
        <row r="7745">
          <cell r="B7745">
            <v>1007924</v>
          </cell>
          <cell r="C7745" t="str">
            <v>Tela Amarração Alvenar.50X10,5Cm-Perame</v>
          </cell>
          <cell r="D7745" t="str">
            <v>KI</v>
          </cell>
          <cell r="E7745">
            <v>0</v>
          </cell>
          <cell r="F7745">
            <v>0</v>
          </cell>
        </row>
        <row r="7746">
          <cell r="B7746">
            <v>1007925</v>
          </cell>
          <cell r="C7746" t="str">
            <v>Tela Amarração Alvenar.50X12Cm-Perame</v>
          </cell>
          <cell r="D7746" t="str">
            <v>KI</v>
          </cell>
          <cell r="E7746">
            <v>0</v>
          </cell>
          <cell r="F7746">
            <v>0</v>
          </cell>
        </row>
        <row r="7747">
          <cell r="B7747">
            <v>1007926</v>
          </cell>
          <cell r="C7747" t="str">
            <v>Tela Amarração Alvenar.50X7,5Cm-Perame</v>
          </cell>
          <cell r="D7747" t="str">
            <v>KI</v>
          </cell>
          <cell r="E7747">
            <v>0</v>
          </cell>
          <cell r="F7747">
            <v>0</v>
          </cell>
        </row>
        <row r="7748">
          <cell r="B7748">
            <v>1007927</v>
          </cell>
          <cell r="C7748" t="str">
            <v>Terminal Pressão Cobre 120Mm2</v>
          </cell>
          <cell r="D7748" t="str">
            <v>UN</v>
          </cell>
          <cell r="E7748">
            <v>0</v>
          </cell>
          <cell r="F7748">
            <v>0</v>
          </cell>
        </row>
        <row r="7749">
          <cell r="B7749">
            <v>1007928</v>
          </cell>
          <cell r="C7749" t="str">
            <v>Terminal Compressão Olhal 10Mm2 C/Isol</v>
          </cell>
          <cell r="D7749" t="str">
            <v>UN</v>
          </cell>
          <cell r="E7749">
            <v>0</v>
          </cell>
          <cell r="F7749">
            <v>0</v>
          </cell>
        </row>
        <row r="7750">
          <cell r="B7750">
            <v>1007929</v>
          </cell>
          <cell r="C7750" t="str">
            <v>Terminal Compressão Olhal 120Mm2 S/Isol</v>
          </cell>
          <cell r="D7750" t="str">
            <v>UN</v>
          </cell>
          <cell r="E7750">
            <v>0</v>
          </cell>
          <cell r="F7750">
            <v>0</v>
          </cell>
        </row>
        <row r="7751">
          <cell r="B7751">
            <v>1007930</v>
          </cell>
          <cell r="C7751" t="str">
            <v>Terminal Compressão Olhal 150Mm2 S/Isol</v>
          </cell>
          <cell r="D7751" t="str">
            <v>UN</v>
          </cell>
          <cell r="E7751">
            <v>0</v>
          </cell>
          <cell r="F7751">
            <v>0</v>
          </cell>
        </row>
        <row r="7752">
          <cell r="B7752">
            <v>1007931</v>
          </cell>
          <cell r="C7752" t="str">
            <v>Terminal Compressão Olhal 16Mm2 C/Isol</v>
          </cell>
          <cell r="D7752" t="str">
            <v>UN</v>
          </cell>
          <cell r="E7752">
            <v>0</v>
          </cell>
          <cell r="F7752">
            <v>0</v>
          </cell>
        </row>
        <row r="7753">
          <cell r="B7753">
            <v>1007932</v>
          </cell>
          <cell r="C7753" t="str">
            <v>Terminal Compressão Olhal 2,5Mm2 C/Isol</v>
          </cell>
          <cell r="D7753" t="str">
            <v>UN</v>
          </cell>
          <cell r="E7753">
            <v>0</v>
          </cell>
          <cell r="F7753">
            <v>0</v>
          </cell>
        </row>
        <row r="7754">
          <cell r="B7754">
            <v>1007933</v>
          </cell>
          <cell r="C7754" t="str">
            <v>Terminal Compressão Olhal 240Mm2 S/Isol</v>
          </cell>
          <cell r="D7754" t="str">
            <v>UN</v>
          </cell>
          <cell r="E7754">
            <v>0</v>
          </cell>
          <cell r="F7754">
            <v>0</v>
          </cell>
        </row>
        <row r="7755">
          <cell r="B7755">
            <v>1007934</v>
          </cell>
          <cell r="C7755" t="str">
            <v>Terminal Compressão Olhal 25Mm2 S/Isol</v>
          </cell>
          <cell r="D7755" t="str">
            <v>UN</v>
          </cell>
          <cell r="E7755">
            <v>0</v>
          </cell>
          <cell r="F7755">
            <v>0</v>
          </cell>
        </row>
        <row r="7756">
          <cell r="B7756">
            <v>1007935</v>
          </cell>
          <cell r="C7756" t="str">
            <v>Terminal Compressão Olhal 35Mm2 S/Isol</v>
          </cell>
          <cell r="D7756" t="str">
            <v>UN</v>
          </cell>
          <cell r="E7756">
            <v>0</v>
          </cell>
          <cell r="F7756">
            <v>0</v>
          </cell>
        </row>
        <row r="7757">
          <cell r="B7757">
            <v>1007936</v>
          </cell>
          <cell r="C7757" t="str">
            <v>Terminal Compressão Olhal 4Mm2 C/Isol</v>
          </cell>
          <cell r="D7757" t="str">
            <v>UN</v>
          </cell>
          <cell r="E7757">
            <v>0</v>
          </cell>
          <cell r="F7757">
            <v>0</v>
          </cell>
        </row>
        <row r="7758">
          <cell r="B7758">
            <v>1007937</v>
          </cell>
          <cell r="C7758" t="str">
            <v>Terminal Compressão Olhal 50Mm2 S/Isol</v>
          </cell>
          <cell r="D7758" t="str">
            <v>UN</v>
          </cell>
          <cell r="E7758">
            <v>0</v>
          </cell>
          <cell r="F7758">
            <v>0</v>
          </cell>
        </row>
        <row r="7759">
          <cell r="B7759">
            <v>1007938</v>
          </cell>
          <cell r="C7759" t="str">
            <v>Terminal Compressão Olhal 70Mm2 S/Isol</v>
          </cell>
          <cell r="D7759" t="str">
            <v>UN</v>
          </cell>
          <cell r="E7759">
            <v>0</v>
          </cell>
          <cell r="F7759">
            <v>0</v>
          </cell>
        </row>
        <row r="7760">
          <cell r="B7760">
            <v>1007939</v>
          </cell>
          <cell r="C7760" t="str">
            <v>Terminal Compressão Olhal 95Mm2 S/Isol</v>
          </cell>
          <cell r="D7760" t="str">
            <v>UN</v>
          </cell>
          <cell r="E7760">
            <v>0</v>
          </cell>
          <cell r="F7760">
            <v>0</v>
          </cell>
        </row>
        <row r="7761">
          <cell r="B7761">
            <v>1007940</v>
          </cell>
          <cell r="C7761" t="str">
            <v>Terminal Pressão Cobre 35Mm2</v>
          </cell>
          <cell r="D7761" t="str">
            <v>UN</v>
          </cell>
          <cell r="E7761">
            <v>0</v>
          </cell>
          <cell r="F7761">
            <v>0</v>
          </cell>
        </row>
        <row r="7762">
          <cell r="B7762">
            <v>1007941</v>
          </cell>
          <cell r="C7762" t="str">
            <v>Terminal Pressão Cobre 50Mm2</v>
          </cell>
          <cell r="D7762" t="str">
            <v>UN</v>
          </cell>
          <cell r="E7762">
            <v>0</v>
          </cell>
          <cell r="F7762">
            <v>0</v>
          </cell>
        </row>
        <row r="7763">
          <cell r="B7763">
            <v>1007942</v>
          </cell>
          <cell r="C7763" t="str">
            <v>Terminal Pressão Cobre 25Mm2</v>
          </cell>
          <cell r="D7763" t="str">
            <v>UN</v>
          </cell>
          <cell r="E7763">
            <v>0</v>
          </cell>
          <cell r="F7763">
            <v>0</v>
          </cell>
        </row>
        <row r="7764">
          <cell r="B7764">
            <v>1007943</v>
          </cell>
          <cell r="C7764" t="str">
            <v>Terminal Pressão Cobre 16Mm2</v>
          </cell>
          <cell r="D7764" t="str">
            <v>UN</v>
          </cell>
          <cell r="E7764">
            <v>0</v>
          </cell>
          <cell r="F7764">
            <v>0</v>
          </cell>
        </row>
        <row r="7765">
          <cell r="B7765">
            <v>1007944</v>
          </cell>
          <cell r="C7765" t="str">
            <v>Tinta Esmalte Sintético 3,6Gl-Vermelho</v>
          </cell>
          <cell r="D7765" t="str">
            <v>UN</v>
          </cell>
          <cell r="E7765">
            <v>0</v>
          </cell>
          <cell r="F7765">
            <v>0</v>
          </cell>
        </row>
        <row r="7766">
          <cell r="B7766">
            <v>1007945</v>
          </cell>
          <cell r="C7766" t="str">
            <v>Tinta Esmalte Sintético Amarelo C/3,6L</v>
          </cell>
          <cell r="D7766" t="str">
            <v>UN</v>
          </cell>
          <cell r="E7766">
            <v>0</v>
          </cell>
          <cell r="F7766">
            <v>0</v>
          </cell>
        </row>
        <row r="7767">
          <cell r="B7767">
            <v>1007946</v>
          </cell>
          <cell r="C7767" t="str">
            <v>Tinta Esmalte Sintético Azul C/3,6L</v>
          </cell>
          <cell r="D7767" t="str">
            <v>UN</v>
          </cell>
          <cell r="E7767">
            <v>0</v>
          </cell>
          <cell r="F7767">
            <v>0</v>
          </cell>
        </row>
        <row r="7768">
          <cell r="B7768">
            <v>1007947</v>
          </cell>
          <cell r="C7768" t="str">
            <v>Tinta Esmalte Sintético Verde C/3,6L</v>
          </cell>
          <cell r="D7768" t="str">
            <v>UN</v>
          </cell>
          <cell r="E7768">
            <v>0</v>
          </cell>
          <cell r="F7768">
            <v>0</v>
          </cell>
        </row>
        <row r="7769">
          <cell r="B7769">
            <v>1007948</v>
          </cell>
          <cell r="C7769" t="str">
            <v>Tinta Esmalte Sintético Vermelho C/3,6L</v>
          </cell>
          <cell r="D7769" t="str">
            <v>UN</v>
          </cell>
          <cell r="E7769">
            <v>0</v>
          </cell>
          <cell r="F7769">
            <v>0</v>
          </cell>
        </row>
        <row r="7770">
          <cell r="B7770">
            <v>1007949</v>
          </cell>
          <cell r="C7770" t="str">
            <v>Tinta Spray Amarelo 200Ml</v>
          </cell>
          <cell r="D7770" t="str">
            <v>UN</v>
          </cell>
          <cell r="E7770">
            <v>0</v>
          </cell>
          <cell r="F7770">
            <v>0</v>
          </cell>
        </row>
        <row r="7771">
          <cell r="B7771">
            <v>1007950</v>
          </cell>
          <cell r="C7771" t="str">
            <v>Tinta Spray Azul 200Ml</v>
          </cell>
          <cell r="D7771" t="str">
            <v>UN</v>
          </cell>
          <cell r="E7771">
            <v>0</v>
          </cell>
          <cell r="F7771">
            <v>0</v>
          </cell>
        </row>
        <row r="7772">
          <cell r="B7772">
            <v>1007951</v>
          </cell>
          <cell r="C7772" t="str">
            <v>Tinta Spray Preto 200Ml</v>
          </cell>
          <cell r="D7772" t="str">
            <v>UN</v>
          </cell>
          <cell r="E7772">
            <v>0</v>
          </cell>
          <cell r="F7772">
            <v>0</v>
          </cell>
        </row>
        <row r="7773">
          <cell r="B7773">
            <v>1007952</v>
          </cell>
          <cell r="C7773" t="str">
            <v>Tinta Spray Vermelho 200Ml</v>
          </cell>
          <cell r="D7773" t="str">
            <v>UN</v>
          </cell>
          <cell r="E7773">
            <v>0</v>
          </cell>
          <cell r="F7773">
            <v>0</v>
          </cell>
        </row>
        <row r="7774">
          <cell r="B7774">
            <v>1007953</v>
          </cell>
          <cell r="C7774" t="str">
            <v>Tomada 2P+T Para Condulete</v>
          </cell>
          <cell r="D7774" t="str">
            <v>UN</v>
          </cell>
          <cell r="E7774">
            <v>0</v>
          </cell>
          <cell r="F7774">
            <v>0</v>
          </cell>
        </row>
        <row r="7775">
          <cell r="B7775">
            <v>1007954</v>
          </cell>
          <cell r="C7775" t="str">
            <v>Tomada Para Antena De Tv-4"X4"</v>
          </cell>
          <cell r="D7775" t="str">
            <v>UN</v>
          </cell>
          <cell r="E7775">
            <v>0</v>
          </cell>
          <cell r="F7775">
            <v>0</v>
          </cell>
        </row>
        <row r="7776">
          <cell r="B7776">
            <v>1007955</v>
          </cell>
          <cell r="C7776" t="str">
            <v>Tomada Steck S-5279W-32A</v>
          </cell>
          <cell r="D7776" t="str">
            <v>UN</v>
          </cell>
          <cell r="E7776">
            <v>0</v>
          </cell>
          <cell r="F7776">
            <v>0</v>
          </cell>
        </row>
        <row r="7777">
          <cell r="B7777">
            <v>1007956</v>
          </cell>
          <cell r="C7777" t="str">
            <v>Tomada Tipo Rj-11 Com Placa 4"X2"</v>
          </cell>
          <cell r="D7777" t="str">
            <v>UN</v>
          </cell>
          <cell r="E7777">
            <v>0</v>
          </cell>
          <cell r="F7777">
            <v>0</v>
          </cell>
        </row>
        <row r="7778">
          <cell r="B7778">
            <v>1007957</v>
          </cell>
          <cell r="C7778" t="str">
            <v>Tomada Tipo Rj-11 Com Placa 4"X4"</v>
          </cell>
          <cell r="D7778" t="str">
            <v>UN</v>
          </cell>
          <cell r="E7778">
            <v>0</v>
          </cell>
          <cell r="F7778">
            <v>0</v>
          </cell>
        </row>
        <row r="7779">
          <cell r="B7779">
            <v>1007958</v>
          </cell>
          <cell r="C7779" t="str">
            <v>Tomada Universal 2P+T C/Placa 4"X2"</v>
          </cell>
          <cell r="D7779" t="str">
            <v>UN</v>
          </cell>
          <cell r="E7779">
            <v>0</v>
          </cell>
          <cell r="F7779">
            <v>0</v>
          </cell>
        </row>
        <row r="7780">
          <cell r="B7780">
            <v>1007959</v>
          </cell>
          <cell r="C7780" t="str">
            <v>Tomada Universal 3P+T C/Placa 4"X2"</v>
          </cell>
          <cell r="D7780" t="str">
            <v>UN</v>
          </cell>
          <cell r="E7780">
            <v>0</v>
          </cell>
          <cell r="F7780">
            <v>0</v>
          </cell>
        </row>
        <row r="7781">
          <cell r="B7781">
            <v>1007960</v>
          </cell>
          <cell r="C7781" t="str">
            <v>Torneira 1134 Combico 3/4" Tanque</v>
          </cell>
          <cell r="D7781" t="str">
            <v>UN</v>
          </cell>
          <cell r="E7781">
            <v>0</v>
          </cell>
          <cell r="F7781">
            <v>0</v>
          </cell>
        </row>
        <row r="7782">
          <cell r="B7782">
            <v>1007961</v>
          </cell>
          <cell r="C7782" t="str">
            <v>Material Duplicado - Utilizar 1006630</v>
          </cell>
          <cell r="D7782" t="str">
            <v>UN</v>
          </cell>
          <cell r="E7782">
            <v>0</v>
          </cell>
          <cell r="F7782">
            <v>0</v>
          </cell>
        </row>
        <row r="7783">
          <cell r="B7783">
            <v>1007962</v>
          </cell>
          <cell r="C7783" t="str">
            <v>Torneira De Bóia 3" Fabrimar</v>
          </cell>
          <cell r="D7783" t="str">
            <v>UN</v>
          </cell>
          <cell r="E7783">
            <v>0</v>
          </cell>
          <cell r="F7783">
            <v>0</v>
          </cell>
        </row>
        <row r="7784">
          <cell r="B7784">
            <v>1007963</v>
          </cell>
          <cell r="C7784" t="str">
            <v>Torneira De Bóia 3/4" Fabrimar</v>
          </cell>
          <cell r="D7784" t="str">
            <v>UN</v>
          </cell>
          <cell r="E7784">
            <v>0</v>
          </cell>
          <cell r="F7784">
            <v>0</v>
          </cell>
        </row>
        <row r="7785">
          <cell r="B7785">
            <v>1007964</v>
          </cell>
          <cell r="C7785" t="str">
            <v>Torneira Coz.Soho 1169-So-Cr Fabrimar</v>
          </cell>
          <cell r="D7785" t="str">
            <v>UN</v>
          </cell>
          <cell r="E7785">
            <v>0</v>
          </cell>
          <cell r="F7785">
            <v>0</v>
          </cell>
        </row>
        <row r="7786">
          <cell r="B7786">
            <v>1007966</v>
          </cell>
          <cell r="C7786" t="str">
            <v>Torneira Lav.Innovarecl 1194-Cl Fabrimar</v>
          </cell>
          <cell r="D7786" t="str">
            <v>UN</v>
          </cell>
          <cell r="E7786">
            <v>0</v>
          </cell>
          <cell r="F7786">
            <v>0</v>
          </cell>
        </row>
        <row r="7787">
          <cell r="B7787">
            <v>1007967</v>
          </cell>
          <cell r="C7787" t="str">
            <v>Torneira Lav.Loft D. 1194-Ds-Cr Fabrimar</v>
          </cell>
          <cell r="D7787" t="str">
            <v>UN</v>
          </cell>
          <cell r="E7787">
            <v>0</v>
          </cell>
          <cell r="F7787">
            <v>0</v>
          </cell>
        </row>
        <row r="7788">
          <cell r="B7788">
            <v>1007968</v>
          </cell>
          <cell r="C7788" t="str">
            <v>Material Duplicado - Utilizar 1010440</v>
          </cell>
          <cell r="D7788" t="str">
            <v>UN</v>
          </cell>
          <cell r="E7788">
            <v>0</v>
          </cell>
          <cell r="F7788">
            <v>0</v>
          </cell>
        </row>
        <row r="7789">
          <cell r="B7789">
            <v>1007969</v>
          </cell>
          <cell r="C7789" t="str">
            <v>Torneira Lav.Soho 1193-So-Cr Fabrimar</v>
          </cell>
          <cell r="D7789" t="str">
            <v>UN</v>
          </cell>
          <cell r="E7789">
            <v>0</v>
          </cell>
          <cell r="F7789">
            <v>0</v>
          </cell>
        </row>
        <row r="7790">
          <cell r="B7790">
            <v>1007970</v>
          </cell>
          <cell r="C7790" t="str">
            <v>Torneira Lav.Aquarius 1192-A-Cr Fabrimar</v>
          </cell>
          <cell r="D7790" t="str">
            <v>UN</v>
          </cell>
          <cell r="E7790">
            <v>0</v>
          </cell>
          <cell r="F7790">
            <v>0</v>
          </cell>
        </row>
        <row r="7791">
          <cell r="B7791">
            <v>1007972</v>
          </cell>
          <cell r="C7791" t="str">
            <v>Material Substituido Por 1006632</v>
          </cell>
          <cell r="D7791" t="str">
            <v>UN</v>
          </cell>
          <cell r="E7791">
            <v>0</v>
          </cell>
          <cell r="F7791">
            <v>0</v>
          </cell>
        </row>
        <row r="7792">
          <cell r="B7792">
            <v>1007975</v>
          </cell>
          <cell r="C7792" t="str">
            <v>Material Duplicado - Utilizar 1008875</v>
          </cell>
          <cell r="D7792" t="str">
            <v>UN</v>
          </cell>
          <cell r="E7792">
            <v>0</v>
          </cell>
          <cell r="F7792">
            <v>0</v>
          </cell>
        </row>
        <row r="7793">
          <cell r="B7793">
            <v>1007976</v>
          </cell>
          <cell r="C7793" t="str">
            <v>Material Substituido Por 1006265</v>
          </cell>
          <cell r="D7793" t="str">
            <v>UN</v>
          </cell>
          <cell r="E7793">
            <v>0</v>
          </cell>
          <cell r="F7793">
            <v>0</v>
          </cell>
        </row>
        <row r="7794">
          <cell r="B7794">
            <v>1007977</v>
          </cell>
          <cell r="C7794" t="str">
            <v>Trilho Para Disjuntor Siemens</v>
          </cell>
          <cell r="D7794" t="str">
            <v>UN</v>
          </cell>
          <cell r="E7794">
            <v>0</v>
          </cell>
          <cell r="F7794">
            <v>0</v>
          </cell>
        </row>
        <row r="7795">
          <cell r="B7795">
            <v>1007978</v>
          </cell>
          <cell r="C7795" t="str">
            <v>Trocador De Calor, Prd Carba=5,0Mca</v>
          </cell>
          <cell r="D7795" t="str">
            <v>UN</v>
          </cell>
          <cell r="E7795">
            <v>0</v>
          </cell>
          <cell r="F7795">
            <v>0</v>
          </cell>
        </row>
        <row r="7796">
          <cell r="B7796">
            <v>1007979</v>
          </cell>
          <cell r="C7796" t="str">
            <v>Tubo Cobre Classe E 22Mmx5000Mm</v>
          </cell>
          <cell r="D7796" t="str">
            <v>UN</v>
          </cell>
          <cell r="E7796">
            <v>0</v>
          </cell>
          <cell r="F7796">
            <v>0</v>
          </cell>
        </row>
        <row r="7797">
          <cell r="B7797">
            <v>1007980</v>
          </cell>
          <cell r="C7797" t="str">
            <v>Tubo Cobre Classe A Ø 28Mm</v>
          </cell>
          <cell r="D7797" t="str">
            <v>UN</v>
          </cell>
          <cell r="E7797">
            <v>0</v>
          </cell>
          <cell r="F7797">
            <v>0</v>
          </cell>
        </row>
        <row r="7798">
          <cell r="B7798">
            <v>1007981</v>
          </cell>
          <cell r="C7798" t="str">
            <v>Tubo Cobre Classe E Ø 104Mm</v>
          </cell>
          <cell r="D7798" t="str">
            <v>UN</v>
          </cell>
          <cell r="E7798">
            <v>0</v>
          </cell>
          <cell r="F7798">
            <v>0</v>
          </cell>
        </row>
        <row r="7799">
          <cell r="B7799">
            <v>1007982</v>
          </cell>
          <cell r="C7799" t="str">
            <v>Tubo Cobre Classe E Ø 42Mm</v>
          </cell>
          <cell r="D7799" t="str">
            <v>UN</v>
          </cell>
          <cell r="E7799">
            <v>0</v>
          </cell>
          <cell r="F7799">
            <v>0</v>
          </cell>
        </row>
        <row r="7800">
          <cell r="B7800">
            <v>1007983</v>
          </cell>
          <cell r="C7800" t="str">
            <v>Tubo Cobre Classe E Ø 54Mm</v>
          </cell>
          <cell r="D7800" t="str">
            <v>UN</v>
          </cell>
          <cell r="E7800">
            <v>0</v>
          </cell>
          <cell r="F7800">
            <v>0</v>
          </cell>
        </row>
        <row r="7801">
          <cell r="B7801">
            <v>1007984</v>
          </cell>
          <cell r="C7801" t="str">
            <v>Tubo Cobre Classe E Ø 66Mm</v>
          </cell>
          <cell r="D7801" t="str">
            <v>UN</v>
          </cell>
          <cell r="E7801">
            <v>0</v>
          </cell>
          <cell r="F7801">
            <v>0</v>
          </cell>
        </row>
        <row r="7802">
          <cell r="B7802">
            <v>1007985</v>
          </cell>
          <cell r="C7802" t="str">
            <v>Tubo Cobre Classe E Ø 79Mm</v>
          </cell>
          <cell r="D7802" t="str">
            <v>UN</v>
          </cell>
          <cell r="E7802">
            <v>0</v>
          </cell>
          <cell r="F7802">
            <v>0</v>
          </cell>
        </row>
        <row r="7803">
          <cell r="B7803">
            <v>1007986</v>
          </cell>
          <cell r="C7803" t="str">
            <v>Tubo Cobre Classe I Ø 22Mm</v>
          </cell>
          <cell r="D7803" t="str">
            <v>UN</v>
          </cell>
          <cell r="E7803">
            <v>0</v>
          </cell>
          <cell r="F7803">
            <v>0</v>
          </cell>
        </row>
        <row r="7804">
          <cell r="B7804">
            <v>1007987</v>
          </cell>
          <cell r="C7804" t="str">
            <v>Tubo Prot.P/Manômetro Tipo Sifão Ø 1/2"</v>
          </cell>
          <cell r="D7804" t="str">
            <v>UN</v>
          </cell>
          <cell r="E7804">
            <v>0</v>
          </cell>
          <cell r="F7804">
            <v>0</v>
          </cell>
        </row>
        <row r="7805">
          <cell r="B7805">
            <v>1007988</v>
          </cell>
          <cell r="C7805" t="str">
            <v>Tubo De Saida 1.1/2"X40Cm</v>
          </cell>
          <cell r="D7805" t="str">
            <v>UN</v>
          </cell>
          <cell r="E7805">
            <v>0</v>
          </cell>
          <cell r="F7805">
            <v>0</v>
          </cell>
        </row>
        <row r="7806">
          <cell r="B7806">
            <v>1007989</v>
          </cell>
          <cell r="C7806" t="str">
            <v>Tubo De Saida 1.1/2"X50Cm</v>
          </cell>
          <cell r="D7806" t="str">
            <v>UN</v>
          </cell>
          <cell r="E7806">
            <v>0</v>
          </cell>
          <cell r="F7806">
            <v>0</v>
          </cell>
        </row>
        <row r="7807">
          <cell r="B7807">
            <v>1007990</v>
          </cell>
          <cell r="C7807" t="str">
            <v>Tubo De Saida 2"X40Cm</v>
          </cell>
          <cell r="D7807" t="str">
            <v>UN</v>
          </cell>
          <cell r="E7807">
            <v>0</v>
          </cell>
          <cell r="F7807">
            <v>0</v>
          </cell>
        </row>
        <row r="7808">
          <cell r="B7808">
            <v>1007991</v>
          </cell>
          <cell r="C7808" t="str">
            <v>Tubo De Saida 2"X50Cm</v>
          </cell>
          <cell r="D7808" t="str">
            <v>UN</v>
          </cell>
          <cell r="E7808">
            <v>0</v>
          </cell>
          <cell r="F7808">
            <v>0</v>
          </cell>
        </row>
        <row r="7809">
          <cell r="B7809">
            <v>1007992</v>
          </cell>
          <cell r="C7809" t="str">
            <v>Tubo Ferro Fund.Pb Pn10 Jei1,00M Dn200Mm</v>
          </cell>
          <cell r="D7809" t="str">
            <v>UN</v>
          </cell>
          <cell r="E7809">
            <v>0</v>
          </cell>
          <cell r="F7809">
            <v>0</v>
          </cell>
        </row>
        <row r="7810">
          <cell r="B7810">
            <v>1007993</v>
          </cell>
          <cell r="C7810" t="str">
            <v>Tubo Ferro Fund.Pb Pn10 Jei4,40M Dn200Mm</v>
          </cell>
          <cell r="D7810" t="str">
            <v>UN</v>
          </cell>
          <cell r="E7810">
            <v>0</v>
          </cell>
          <cell r="F7810">
            <v>0</v>
          </cell>
        </row>
        <row r="7811">
          <cell r="B7811">
            <v>1007994</v>
          </cell>
          <cell r="C7811" t="str">
            <v>Tubo Ferro Fund.Pb Pn10 Jei4,60M Dn200Mm</v>
          </cell>
          <cell r="D7811" t="str">
            <v>UN</v>
          </cell>
          <cell r="E7811">
            <v>0</v>
          </cell>
          <cell r="F7811">
            <v>0</v>
          </cell>
        </row>
        <row r="7812">
          <cell r="B7812">
            <v>1007995</v>
          </cell>
          <cell r="C7812" t="str">
            <v>Tubo Ferro Fund.Pb Pn10 Jei5,20M Dn200Mm</v>
          </cell>
          <cell r="D7812" t="str">
            <v>UN</v>
          </cell>
          <cell r="E7812">
            <v>0</v>
          </cell>
          <cell r="F7812">
            <v>0</v>
          </cell>
        </row>
        <row r="7813">
          <cell r="B7813">
            <v>1007996</v>
          </cell>
          <cell r="C7813" t="str">
            <v>Tubo Ferro Fund.Pb Pn10 Jei5,40M Dn200Mm</v>
          </cell>
          <cell r="D7813" t="str">
            <v>UN</v>
          </cell>
          <cell r="E7813">
            <v>0</v>
          </cell>
          <cell r="F7813">
            <v>0</v>
          </cell>
        </row>
        <row r="7814">
          <cell r="B7814">
            <v>1007997</v>
          </cell>
          <cell r="C7814" t="str">
            <v>Tubo Ferro Fund.Pb Pn10 Jei6M Dn200Mm</v>
          </cell>
          <cell r="D7814" t="str">
            <v>UN</v>
          </cell>
          <cell r="E7814">
            <v>0</v>
          </cell>
          <cell r="F7814">
            <v>0</v>
          </cell>
        </row>
        <row r="7815">
          <cell r="B7815">
            <v>1006071</v>
          </cell>
          <cell r="C7815" t="str">
            <v>Semente Brachiaria Decumbes</v>
          </cell>
          <cell r="D7815" t="str">
            <v>KG</v>
          </cell>
          <cell r="E7815">
            <v>0.8</v>
          </cell>
          <cell r="F7815">
            <v>214466</v>
          </cell>
        </row>
        <row r="7816">
          <cell r="B7816" t="str">
            <v>M1103</v>
          </cell>
          <cell r="C7816" t="str">
            <v>Engenheiro Coordenador De Obra</v>
          </cell>
          <cell r="D7816" t="str">
            <v>MÊS</v>
          </cell>
          <cell r="E7816">
            <v>6500</v>
          </cell>
          <cell r="F7816">
            <v>30</v>
          </cell>
        </row>
        <row r="7817">
          <cell r="B7817">
            <v>3001569</v>
          </cell>
          <cell r="C7817" t="str">
            <v>Assentamento De Tubos E Conexões</v>
          </cell>
          <cell r="D7817" t="str">
            <v>M</v>
          </cell>
          <cell r="E7817">
            <v>54</v>
          </cell>
          <cell r="F7817">
            <v>2982.05</v>
          </cell>
        </row>
        <row r="7818">
          <cell r="B7818">
            <v>1000193</v>
          </cell>
          <cell r="C7818" t="str">
            <v>Asfalto Diluído Cm-30</v>
          </cell>
          <cell r="D7818" t="str">
            <v>KG</v>
          </cell>
          <cell r="E7818">
            <v>2200</v>
          </cell>
          <cell r="F7818">
            <v>67.899999999999991</v>
          </cell>
        </row>
        <row r="7819">
          <cell r="B7819">
            <v>3002670</v>
          </cell>
          <cell r="C7819" t="str">
            <v>Concreto Fck 15 Mpa 0 Slump 18+-3</v>
          </cell>
          <cell r="D7819" t="str">
            <v>M3</v>
          </cell>
          <cell r="E7819">
            <v>380</v>
          </cell>
          <cell r="F7819">
            <v>385.17</v>
          </cell>
        </row>
        <row r="7820">
          <cell r="B7820">
            <v>3001108</v>
          </cell>
          <cell r="C7820" t="str">
            <v>Segurança Patrimonial</v>
          </cell>
          <cell r="D7820" t="str">
            <v>MON</v>
          </cell>
          <cell r="E7820">
            <v>6000</v>
          </cell>
          <cell r="F7820">
            <v>30</v>
          </cell>
        </row>
        <row r="7821">
          <cell r="B7821">
            <v>1008004</v>
          </cell>
          <cell r="C7821" t="str">
            <v>Tubo Em Pvc Vinilfort Jei 6M Dn 150Mm</v>
          </cell>
          <cell r="D7821" t="str">
            <v>UN</v>
          </cell>
          <cell r="E7821">
            <v>0</v>
          </cell>
          <cell r="F7821">
            <v>0</v>
          </cell>
        </row>
        <row r="7822">
          <cell r="B7822">
            <v>1008005</v>
          </cell>
          <cell r="C7822" t="str">
            <v>Tubo Em Pvc Vinilfort Jei 6M Dn 300Mm</v>
          </cell>
          <cell r="D7822" t="str">
            <v>UN</v>
          </cell>
          <cell r="E7822">
            <v>0</v>
          </cell>
          <cell r="F7822">
            <v>0</v>
          </cell>
        </row>
        <row r="7823">
          <cell r="B7823">
            <v>1008006</v>
          </cell>
          <cell r="C7823" t="str">
            <v>Tubo Ent.1.1/2"X30Cm Para Pia Am</v>
          </cell>
          <cell r="D7823" t="str">
            <v>UN</v>
          </cell>
          <cell r="E7823">
            <v>0</v>
          </cell>
          <cell r="F7823">
            <v>0</v>
          </cell>
        </row>
        <row r="7824">
          <cell r="B7824">
            <v>1008007</v>
          </cell>
          <cell r="C7824" t="str">
            <v>Tubo Entrada Plast.1.1/2"X 30Cm</v>
          </cell>
          <cell r="D7824" t="str">
            <v>UN</v>
          </cell>
          <cell r="E7824">
            <v>0</v>
          </cell>
          <cell r="F7824">
            <v>0</v>
          </cell>
        </row>
        <row r="7825">
          <cell r="B7825">
            <v>1008008</v>
          </cell>
          <cell r="C7825" t="str">
            <v>Tubo Entrada Plast.1.1/4"X 30Cm</v>
          </cell>
          <cell r="D7825" t="str">
            <v>UN</v>
          </cell>
          <cell r="E7825">
            <v>0</v>
          </cell>
          <cell r="F7825">
            <v>0</v>
          </cell>
        </row>
        <row r="7826">
          <cell r="B7826">
            <v>1008009</v>
          </cell>
          <cell r="C7826" t="str">
            <v>Tubo Entrada Plast.7/8"X30Cm</v>
          </cell>
          <cell r="D7826" t="str">
            <v>UN</v>
          </cell>
          <cell r="E7826">
            <v>0</v>
          </cell>
          <cell r="F7826">
            <v>0</v>
          </cell>
        </row>
        <row r="7827">
          <cell r="B7827">
            <v>1008011</v>
          </cell>
          <cell r="C7827" t="str">
            <v>Tubo Esp.Ent.1.1/2"X20Cm Pia</v>
          </cell>
          <cell r="D7827" t="str">
            <v>UN</v>
          </cell>
          <cell r="E7827">
            <v>0</v>
          </cell>
          <cell r="F7827">
            <v>0</v>
          </cell>
        </row>
        <row r="7828">
          <cell r="B7828">
            <v>1008012</v>
          </cell>
          <cell r="C7828" t="str">
            <v>Tubo Esp.Ent.7/8"X20Cm Lavatório</v>
          </cell>
          <cell r="D7828" t="str">
            <v>UN</v>
          </cell>
          <cell r="E7828">
            <v>0</v>
          </cell>
          <cell r="F7828">
            <v>0</v>
          </cell>
        </row>
        <row r="7829">
          <cell r="B7829">
            <v>1008013</v>
          </cell>
          <cell r="C7829" t="str">
            <v>Tubo Esp.Ent.7/8"X30Cm Lavatório</v>
          </cell>
          <cell r="D7829" t="str">
            <v>UN</v>
          </cell>
          <cell r="E7829">
            <v>0</v>
          </cell>
          <cell r="F7829">
            <v>0</v>
          </cell>
        </row>
        <row r="7830">
          <cell r="B7830">
            <v>1008014</v>
          </cell>
          <cell r="C7830" t="str">
            <v>Mat.Bloq-Tubo Galv  Din 2440 C/Cost 3/4</v>
          </cell>
          <cell r="D7830" t="str">
            <v>UN</v>
          </cell>
          <cell r="E7830">
            <v>0</v>
          </cell>
          <cell r="F7830">
            <v>0</v>
          </cell>
        </row>
        <row r="7831">
          <cell r="B7831">
            <v>1008015</v>
          </cell>
          <cell r="C7831" t="str">
            <v>Tubo Pead Pe80 20Mm Azul Bobina 100M</v>
          </cell>
          <cell r="D7831" t="str">
            <v>UN</v>
          </cell>
          <cell r="E7831">
            <v>0</v>
          </cell>
          <cell r="F7831">
            <v>0</v>
          </cell>
        </row>
        <row r="7832">
          <cell r="B7832">
            <v>1008016</v>
          </cell>
          <cell r="C7832" t="str">
            <v>Tubo Ppr Pn 20 110Mm</v>
          </cell>
          <cell r="D7832" t="str">
            <v>UN</v>
          </cell>
          <cell r="E7832">
            <v>0</v>
          </cell>
          <cell r="F7832">
            <v>0</v>
          </cell>
        </row>
        <row r="7833">
          <cell r="B7833">
            <v>1008017</v>
          </cell>
          <cell r="C7833" t="str">
            <v>Tubo Ppr Pn 20 25Mm</v>
          </cell>
          <cell r="D7833" t="str">
            <v>UN</v>
          </cell>
          <cell r="E7833">
            <v>0</v>
          </cell>
          <cell r="F7833">
            <v>0</v>
          </cell>
        </row>
        <row r="7834">
          <cell r="B7834">
            <v>1008018</v>
          </cell>
          <cell r="C7834" t="str">
            <v>Tubo Ppr Pn 20 32Mm</v>
          </cell>
          <cell r="D7834" t="str">
            <v>UN</v>
          </cell>
          <cell r="E7834">
            <v>0</v>
          </cell>
          <cell r="F7834">
            <v>0</v>
          </cell>
        </row>
        <row r="7835">
          <cell r="B7835">
            <v>1008019</v>
          </cell>
          <cell r="C7835" t="str">
            <v>Tubo Ppr Pn 20 40Mm</v>
          </cell>
          <cell r="D7835" t="str">
            <v>UN</v>
          </cell>
          <cell r="E7835">
            <v>0</v>
          </cell>
          <cell r="F7835">
            <v>0</v>
          </cell>
        </row>
        <row r="7836">
          <cell r="B7836">
            <v>1008020</v>
          </cell>
          <cell r="C7836" t="str">
            <v>Tubo Ppr Pn 20 50Mm</v>
          </cell>
          <cell r="D7836" t="str">
            <v>UN</v>
          </cell>
          <cell r="E7836">
            <v>0</v>
          </cell>
          <cell r="F7836">
            <v>0</v>
          </cell>
        </row>
        <row r="7837">
          <cell r="B7837">
            <v>1008021</v>
          </cell>
          <cell r="C7837" t="str">
            <v>Tubo Ppr Pn 20 75Mm</v>
          </cell>
          <cell r="D7837" t="str">
            <v>UN</v>
          </cell>
          <cell r="E7837">
            <v>0</v>
          </cell>
          <cell r="F7837">
            <v>0</v>
          </cell>
        </row>
        <row r="7838">
          <cell r="B7838">
            <v>1008022</v>
          </cell>
          <cell r="C7838" t="str">
            <v>Tubo Ppr Pn 20 90Mm</v>
          </cell>
          <cell r="D7838" t="str">
            <v>UN</v>
          </cell>
          <cell r="E7838">
            <v>0</v>
          </cell>
          <cell r="F7838">
            <v>0</v>
          </cell>
        </row>
        <row r="7839">
          <cell r="B7839">
            <v>1008023</v>
          </cell>
          <cell r="C7839" t="str">
            <v>Mat. Bloq-Tubo Pvc Esg 6M Dn 100Mm</v>
          </cell>
          <cell r="D7839" t="str">
            <v>UN</v>
          </cell>
          <cell r="E7839">
            <v>0</v>
          </cell>
          <cell r="F7839">
            <v>0</v>
          </cell>
        </row>
        <row r="7840">
          <cell r="B7840">
            <v>1008024</v>
          </cell>
          <cell r="C7840" t="str">
            <v>Mat. Bloq-Tubo Pvc Esgoto Ø 100Mm</v>
          </cell>
          <cell r="D7840" t="str">
            <v>UN</v>
          </cell>
          <cell r="E7840">
            <v>0</v>
          </cell>
          <cell r="F7840">
            <v>0</v>
          </cell>
        </row>
        <row r="7841">
          <cell r="B7841">
            <v>1008025</v>
          </cell>
          <cell r="C7841" t="str">
            <v>Mat. Bloq-Tubo Pvc Esgoto Ø 40Mm</v>
          </cell>
          <cell r="D7841" t="str">
            <v>UN</v>
          </cell>
          <cell r="E7841">
            <v>0</v>
          </cell>
          <cell r="F7841">
            <v>0</v>
          </cell>
        </row>
        <row r="7842">
          <cell r="B7842">
            <v>1008026</v>
          </cell>
          <cell r="C7842" t="str">
            <v>Mat. Bloq-Tubo Pvc Esgoto Ø 50Mm</v>
          </cell>
          <cell r="D7842" t="str">
            <v>UN</v>
          </cell>
          <cell r="E7842">
            <v>0</v>
          </cell>
          <cell r="F7842">
            <v>0</v>
          </cell>
        </row>
        <row r="7843">
          <cell r="B7843">
            <v>1008027</v>
          </cell>
          <cell r="C7843" t="str">
            <v>Mat. Bloq-Tubo Pvc Esgoto Ø 75Mm</v>
          </cell>
          <cell r="D7843" t="str">
            <v>UN</v>
          </cell>
          <cell r="E7843">
            <v>0</v>
          </cell>
          <cell r="F7843">
            <v>0</v>
          </cell>
        </row>
        <row r="7844">
          <cell r="B7844">
            <v>1008028</v>
          </cell>
          <cell r="C7844" t="str">
            <v>Tubo Pvc Jei 6M Dn 150Mm</v>
          </cell>
          <cell r="D7844" t="str">
            <v>UN</v>
          </cell>
          <cell r="E7844">
            <v>0</v>
          </cell>
          <cell r="F7844">
            <v>0</v>
          </cell>
        </row>
        <row r="7845">
          <cell r="B7845">
            <v>1008029</v>
          </cell>
          <cell r="C7845" t="str">
            <v>Tubo Pvc Jei 6M Dn 300Mm</v>
          </cell>
          <cell r="D7845" t="str">
            <v>UN</v>
          </cell>
          <cell r="E7845">
            <v>0</v>
          </cell>
          <cell r="F7845">
            <v>0</v>
          </cell>
        </row>
        <row r="7846">
          <cell r="B7846">
            <v>1008030</v>
          </cell>
          <cell r="C7846" t="str">
            <v>Mat. Bloq-Tubo Pvc Marrom Sold Ø 110Mm</v>
          </cell>
          <cell r="D7846" t="str">
            <v>UN</v>
          </cell>
          <cell r="E7846">
            <v>0</v>
          </cell>
          <cell r="F7846">
            <v>0</v>
          </cell>
        </row>
        <row r="7847">
          <cell r="B7847">
            <v>1008031</v>
          </cell>
          <cell r="C7847" t="str">
            <v>Mat. Bloq-Tubo Pvc Marrom Sold Ø 20Mm</v>
          </cell>
          <cell r="D7847" t="str">
            <v>UN</v>
          </cell>
          <cell r="E7847">
            <v>0</v>
          </cell>
          <cell r="F7847">
            <v>0</v>
          </cell>
        </row>
        <row r="7848">
          <cell r="B7848">
            <v>1008032</v>
          </cell>
          <cell r="C7848" t="str">
            <v>Mat. Bloq-Tubo Pvc Marrom Sold Ø 25Mm</v>
          </cell>
          <cell r="D7848" t="str">
            <v>UN</v>
          </cell>
          <cell r="E7848">
            <v>0</v>
          </cell>
          <cell r="F7848">
            <v>0</v>
          </cell>
        </row>
        <row r="7849">
          <cell r="B7849">
            <v>1008033</v>
          </cell>
          <cell r="C7849" t="str">
            <v>Mat. Bloq-Tubo Pvc Marrom Sold Ø 32Mm</v>
          </cell>
          <cell r="D7849" t="str">
            <v>UN</v>
          </cell>
          <cell r="E7849">
            <v>0</v>
          </cell>
          <cell r="F7849">
            <v>0</v>
          </cell>
        </row>
        <row r="7850">
          <cell r="B7850">
            <v>1008034</v>
          </cell>
          <cell r="C7850" t="str">
            <v>Mat. Bloq-Tubo Pvc Marrom Sold Ø 40Mm</v>
          </cell>
          <cell r="D7850" t="str">
            <v>UN</v>
          </cell>
          <cell r="E7850">
            <v>0</v>
          </cell>
          <cell r="F7850">
            <v>0</v>
          </cell>
        </row>
        <row r="7851">
          <cell r="B7851">
            <v>1008035</v>
          </cell>
          <cell r="C7851" t="str">
            <v>Mat. Bloq-Tubo Pvc Marrom Sold Ø 50Mm</v>
          </cell>
          <cell r="D7851" t="str">
            <v>UN</v>
          </cell>
          <cell r="E7851">
            <v>0</v>
          </cell>
          <cell r="F7851">
            <v>0</v>
          </cell>
        </row>
        <row r="7852">
          <cell r="B7852">
            <v>1008038</v>
          </cell>
          <cell r="C7852" t="str">
            <v>Mat. Bloq-Tubo Pvc Marrom Sold Ø 85Mm</v>
          </cell>
          <cell r="D7852" t="str">
            <v>UN</v>
          </cell>
          <cell r="E7852">
            <v>0</v>
          </cell>
          <cell r="F7852">
            <v>0</v>
          </cell>
        </row>
        <row r="7853">
          <cell r="B7853">
            <v>1008039</v>
          </cell>
          <cell r="C7853" t="str">
            <v>Tubo Pvc Pba Jei Dn 100 Cl 15</v>
          </cell>
          <cell r="D7853" t="str">
            <v>UN</v>
          </cell>
          <cell r="E7853">
            <v>0</v>
          </cell>
          <cell r="F7853">
            <v>0</v>
          </cell>
        </row>
        <row r="7854">
          <cell r="B7854">
            <v>1008040</v>
          </cell>
          <cell r="C7854" t="str">
            <v>Tubo Pvc Pba Jei Dn 50 Cl 15</v>
          </cell>
          <cell r="D7854" t="str">
            <v>UN</v>
          </cell>
          <cell r="E7854">
            <v>0</v>
          </cell>
          <cell r="F7854">
            <v>0</v>
          </cell>
        </row>
        <row r="7855">
          <cell r="B7855">
            <v>1008041</v>
          </cell>
          <cell r="C7855" t="str">
            <v>Tubo Pvc Pba Jei Dn 75 Cl 15</v>
          </cell>
          <cell r="D7855" t="str">
            <v>UN</v>
          </cell>
          <cell r="E7855">
            <v>0</v>
          </cell>
          <cell r="F7855">
            <v>0</v>
          </cell>
        </row>
        <row r="7856">
          <cell r="B7856">
            <v>1008042</v>
          </cell>
          <cell r="C7856" t="str">
            <v>Tubo Pvc Pba Pb Jei Cl12 6M Dn 100Mm</v>
          </cell>
          <cell r="D7856" t="str">
            <v>UN</v>
          </cell>
          <cell r="E7856">
            <v>0</v>
          </cell>
          <cell r="F7856">
            <v>0</v>
          </cell>
        </row>
        <row r="7857">
          <cell r="B7857">
            <v>1008043</v>
          </cell>
          <cell r="C7857" t="str">
            <v>Tubo Pvc Pba Pb Jei Cl12 6M Dn 50Mm</v>
          </cell>
          <cell r="D7857" t="str">
            <v>UN</v>
          </cell>
          <cell r="E7857">
            <v>0</v>
          </cell>
          <cell r="F7857">
            <v>0</v>
          </cell>
        </row>
        <row r="7858">
          <cell r="B7858">
            <v>1008044</v>
          </cell>
          <cell r="C7858" t="str">
            <v>Tubo Pvc Pba Pb Jei Cl12 6M Dn 75Mm</v>
          </cell>
          <cell r="D7858" t="str">
            <v>UN</v>
          </cell>
          <cell r="E7858">
            <v>0</v>
          </cell>
          <cell r="F7858">
            <v>0</v>
          </cell>
        </row>
        <row r="7859">
          <cell r="B7859">
            <v>1008045</v>
          </cell>
          <cell r="C7859" t="str">
            <v>Tubo Pvc Tipo Pba Jei Dn 100 Cl-20</v>
          </cell>
          <cell r="D7859" t="str">
            <v>UN</v>
          </cell>
          <cell r="E7859">
            <v>0</v>
          </cell>
          <cell r="F7859">
            <v>0</v>
          </cell>
        </row>
        <row r="7860">
          <cell r="B7860">
            <v>1008046</v>
          </cell>
          <cell r="C7860" t="str">
            <v>Mat.Bloq-Tubo Pvc-R Ø 100Mm</v>
          </cell>
          <cell r="D7860" t="str">
            <v>UN</v>
          </cell>
          <cell r="E7860">
            <v>0</v>
          </cell>
          <cell r="F7860">
            <v>0</v>
          </cell>
        </row>
        <row r="7861">
          <cell r="B7861">
            <v>1008047</v>
          </cell>
          <cell r="C7861" t="str">
            <v>Mat.Bloq-Tubo Pvc-R Ø 150Mm</v>
          </cell>
          <cell r="D7861" t="str">
            <v>UN</v>
          </cell>
          <cell r="E7861">
            <v>0</v>
          </cell>
          <cell r="F7861">
            <v>0</v>
          </cell>
        </row>
        <row r="7862">
          <cell r="B7862">
            <v>1008048</v>
          </cell>
          <cell r="C7862" t="str">
            <v>Mat.Bloq-Tubo Pvc-R Ø 50Mm</v>
          </cell>
          <cell r="D7862" t="str">
            <v>UN</v>
          </cell>
          <cell r="E7862">
            <v>0</v>
          </cell>
          <cell r="F7862">
            <v>0</v>
          </cell>
        </row>
        <row r="7863">
          <cell r="B7863">
            <v>1008049</v>
          </cell>
          <cell r="C7863" t="str">
            <v>Mat.Bloq-Tubo Pvc-R Ø 75Mm</v>
          </cell>
          <cell r="D7863" t="str">
            <v>UN</v>
          </cell>
          <cell r="E7863">
            <v>0</v>
          </cell>
          <cell r="F7863">
            <v>0</v>
          </cell>
        </row>
        <row r="7864">
          <cell r="B7864">
            <v>1008050</v>
          </cell>
          <cell r="C7864" t="str">
            <v>Mat.Bloq-Tubo Pvc-Tcc Ø 200Mm</v>
          </cell>
          <cell r="D7864" t="str">
            <v>UN</v>
          </cell>
          <cell r="E7864">
            <v>0</v>
          </cell>
          <cell r="F7864">
            <v>0</v>
          </cell>
        </row>
        <row r="7865">
          <cell r="B7865">
            <v>1008051</v>
          </cell>
          <cell r="C7865" t="str">
            <v>Mat. Bloq-Tubo Pvc-Tcc Ø 300Mm</v>
          </cell>
          <cell r="D7865" t="str">
            <v>UN</v>
          </cell>
          <cell r="E7865">
            <v>0</v>
          </cell>
          <cell r="F7865">
            <v>0</v>
          </cell>
        </row>
        <row r="7866">
          <cell r="B7866">
            <v>1008052</v>
          </cell>
          <cell r="C7866" t="str">
            <v>Tubo Red.Fina A Quente 76,20X1,50X6000Cm</v>
          </cell>
          <cell r="D7866" t="str">
            <v>UN</v>
          </cell>
          <cell r="E7866">
            <v>0</v>
          </cell>
          <cell r="F7866">
            <v>0</v>
          </cell>
        </row>
        <row r="7867">
          <cell r="B7867">
            <v>1008053</v>
          </cell>
          <cell r="C7867" t="str">
            <v>União Cobre Nº 733 Ø 28Mm</v>
          </cell>
          <cell r="D7867" t="str">
            <v>UN</v>
          </cell>
          <cell r="E7867">
            <v>0</v>
          </cell>
          <cell r="F7867">
            <v>0</v>
          </cell>
        </row>
        <row r="7868">
          <cell r="B7868">
            <v>1008054</v>
          </cell>
          <cell r="C7868" t="str">
            <v>União Cobre Nº 733 Ø 54Mm</v>
          </cell>
          <cell r="D7868" t="str">
            <v>UN</v>
          </cell>
          <cell r="E7868">
            <v>0</v>
          </cell>
          <cell r="F7868">
            <v>0</v>
          </cell>
        </row>
        <row r="7869">
          <cell r="B7869">
            <v>1008055</v>
          </cell>
          <cell r="C7869" t="str">
            <v>União Cobre Nº 733 Ø 66Mm</v>
          </cell>
          <cell r="D7869" t="str">
            <v>UN</v>
          </cell>
          <cell r="E7869">
            <v>0</v>
          </cell>
          <cell r="F7869">
            <v>0</v>
          </cell>
        </row>
        <row r="7870">
          <cell r="B7870">
            <v>1008056</v>
          </cell>
          <cell r="C7870" t="str">
            <v>União Cobre Nº 733 Ø 79Mm</v>
          </cell>
          <cell r="D7870" t="str">
            <v>UN</v>
          </cell>
          <cell r="E7870">
            <v>0</v>
          </cell>
          <cell r="F7870">
            <v>0</v>
          </cell>
        </row>
        <row r="7871">
          <cell r="B7871">
            <v>1008059</v>
          </cell>
          <cell r="C7871" t="str">
            <v>Uniao Ppr Dupla Com Flange 110Mm</v>
          </cell>
          <cell r="D7871" t="str">
            <v>UN</v>
          </cell>
          <cell r="E7871">
            <v>0</v>
          </cell>
          <cell r="F7871">
            <v>0</v>
          </cell>
        </row>
        <row r="7872">
          <cell r="B7872">
            <v>1008060</v>
          </cell>
          <cell r="C7872" t="str">
            <v>Uniao Ppr Dupla Com Flange 40Mm</v>
          </cell>
          <cell r="D7872" t="str">
            <v>UN</v>
          </cell>
          <cell r="E7872">
            <v>0</v>
          </cell>
          <cell r="F7872">
            <v>0</v>
          </cell>
        </row>
        <row r="7873">
          <cell r="B7873">
            <v>1008061</v>
          </cell>
          <cell r="C7873" t="str">
            <v>Uniao Ppr Dupla Com Flange 50Mm</v>
          </cell>
          <cell r="D7873" t="str">
            <v>UN</v>
          </cell>
          <cell r="E7873">
            <v>0</v>
          </cell>
          <cell r="F7873">
            <v>0</v>
          </cell>
        </row>
        <row r="7874">
          <cell r="B7874">
            <v>1008062</v>
          </cell>
          <cell r="C7874" t="str">
            <v>Uniao Ppr Dupla Com Flange 63Mm</v>
          </cell>
          <cell r="D7874" t="str">
            <v>UN</v>
          </cell>
          <cell r="E7874">
            <v>0</v>
          </cell>
          <cell r="F7874">
            <v>0</v>
          </cell>
        </row>
        <row r="7875">
          <cell r="B7875">
            <v>1008063</v>
          </cell>
          <cell r="C7875" t="str">
            <v>Uniao Ppr Dupla Com Flange 75Mm</v>
          </cell>
          <cell r="D7875" t="str">
            <v>UN</v>
          </cell>
          <cell r="E7875">
            <v>0</v>
          </cell>
          <cell r="F7875">
            <v>0</v>
          </cell>
        </row>
        <row r="7876">
          <cell r="B7876">
            <v>1008064</v>
          </cell>
          <cell r="C7876" t="str">
            <v>Mat. Bloq-Uniao Pvc Marrom Sold Ø 110Mm</v>
          </cell>
          <cell r="D7876" t="str">
            <v>UN</v>
          </cell>
          <cell r="E7876">
            <v>0</v>
          </cell>
          <cell r="F7876">
            <v>0</v>
          </cell>
        </row>
        <row r="7877">
          <cell r="B7877">
            <v>1008065</v>
          </cell>
          <cell r="C7877" t="str">
            <v>Uniao Pvc Soldavel 20Mm</v>
          </cell>
          <cell r="D7877" t="str">
            <v>UN</v>
          </cell>
          <cell r="E7877">
            <v>0</v>
          </cell>
          <cell r="F7877">
            <v>0</v>
          </cell>
        </row>
        <row r="7878">
          <cell r="B7878">
            <v>1008066</v>
          </cell>
          <cell r="C7878" t="str">
            <v>Uniao Pvc Soldavel 25Mm</v>
          </cell>
          <cell r="D7878" t="str">
            <v>UN</v>
          </cell>
          <cell r="E7878">
            <v>0</v>
          </cell>
          <cell r="F7878">
            <v>0</v>
          </cell>
        </row>
        <row r="7879">
          <cell r="B7879">
            <v>1008067</v>
          </cell>
          <cell r="C7879" t="str">
            <v>Mat. Bloq-Uniao Pvc Marrom Sold Ø 32Mm</v>
          </cell>
          <cell r="D7879" t="str">
            <v>UN</v>
          </cell>
          <cell r="E7879">
            <v>0</v>
          </cell>
          <cell r="F7879">
            <v>0</v>
          </cell>
        </row>
        <row r="7880">
          <cell r="B7880">
            <v>1008068</v>
          </cell>
          <cell r="C7880" t="str">
            <v>Mat. Bloq-Uniao Pvc Marrom Sold Ø 40Mm</v>
          </cell>
          <cell r="D7880" t="str">
            <v>UN</v>
          </cell>
          <cell r="E7880">
            <v>0</v>
          </cell>
          <cell r="F7880">
            <v>0</v>
          </cell>
        </row>
        <row r="7881">
          <cell r="B7881">
            <v>1008069</v>
          </cell>
          <cell r="C7881" t="str">
            <v>Mat. Bloq-Uniao Pvc Marrom Sold Ø 50Mm</v>
          </cell>
          <cell r="D7881" t="str">
            <v>UN</v>
          </cell>
          <cell r="E7881">
            <v>0</v>
          </cell>
          <cell r="F7881">
            <v>0</v>
          </cell>
        </row>
        <row r="7882">
          <cell r="B7882">
            <v>1008070</v>
          </cell>
          <cell r="C7882" t="str">
            <v>Mat. Bloq-Uniao Pvc Marrom Sold Ø 60Mm</v>
          </cell>
          <cell r="D7882" t="str">
            <v>UN</v>
          </cell>
          <cell r="E7882">
            <v>0</v>
          </cell>
          <cell r="F7882">
            <v>0</v>
          </cell>
        </row>
        <row r="7883">
          <cell r="B7883">
            <v>1008071</v>
          </cell>
          <cell r="C7883" t="str">
            <v>Mat. Bloq-Uniao Pvc Marrom Sold Ø 75Mm</v>
          </cell>
          <cell r="D7883" t="str">
            <v>UN</v>
          </cell>
          <cell r="E7883">
            <v>0</v>
          </cell>
          <cell r="F7883">
            <v>0</v>
          </cell>
        </row>
        <row r="7884">
          <cell r="B7884">
            <v>1008072</v>
          </cell>
          <cell r="C7884" t="str">
            <v>Mat. Bloq-Uniao Pvc Marrom Sold Ø 85Mm</v>
          </cell>
          <cell r="D7884" t="str">
            <v>UN</v>
          </cell>
          <cell r="E7884">
            <v>0</v>
          </cell>
          <cell r="F7884">
            <v>0</v>
          </cell>
        </row>
        <row r="7885">
          <cell r="B7885">
            <v>1008073</v>
          </cell>
          <cell r="C7885" t="str">
            <v>Unidade Autonoma Ac.Tp.Blokito D-9-3"X3"</v>
          </cell>
          <cell r="D7885" t="str">
            <v>UN</v>
          </cell>
          <cell r="E7885">
            <v>0</v>
          </cell>
          <cell r="F7885">
            <v>0</v>
          </cell>
        </row>
        <row r="7886">
          <cell r="B7886">
            <v>1008074</v>
          </cell>
          <cell r="C7886" t="str">
            <v>Unidade Autonoma Ac.Tp.Blokito D-9-4"X4"</v>
          </cell>
          <cell r="D7886" t="str">
            <v>UN</v>
          </cell>
          <cell r="E7886">
            <v>0</v>
          </cell>
          <cell r="F7886">
            <v>0</v>
          </cell>
        </row>
        <row r="7887">
          <cell r="B7887">
            <v>1008075</v>
          </cell>
          <cell r="C7887" t="str">
            <v>Unidut.Cönico S/Rosca Cód.Uc110 Ø 1 1/4"</v>
          </cell>
          <cell r="D7887" t="str">
            <v>UN</v>
          </cell>
          <cell r="E7887">
            <v>0</v>
          </cell>
          <cell r="F7887">
            <v>0</v>
          </cell>
        </row>
        <row r="7888">
          <cell r="B7888">
            <v>1008076</v>
          </cell>
          <cell r="C7888" t="str">
            <v>Unidute Conico 3/4"</v>
          </cell>
          <cell r="D7888" t="str">
            <v>UN</v>
          </cell>
          <cell r="E7888">
            <v>0</v>
          </cell>
          <cell r="F7888">
            <v>0</v>
          </cell>
        </row>
        <row r="7889">
          <cell r="B7889">
            <v>1008077</v>
          </cell>
          <cell r="C7889" t="str">
            <v>Unidute Reto 3/4"</v>
          </cell>
          <cell r="D7889" t="str">
            <v>UN</v>
          </cell>
          <cell r="E7889">
            <v>0</v>
          </cell>
          <cell r="F7889">
            <v>0</v>
          </cell>
        </row>
        <row r="7890">
          <cell r="B7890">
            <v>1008078</v>
          </cell>
          <cell r="C7890" t="str">
            <v>Válvula Latão Cuba Comum 2"X1"</v>
          </cell>
          <cell r="D7890" t="str">
            <v>UN</v>
          </cell>
          <cell r="E7890">
            <v>0</v>
          </cell>
          <cell r="F7890">
            <v>0</v>
          </cell>
        </row>
        <row r="7891">
          <cell r="B7891">
            <v>1008079</v>
          </cell>
          <cell r="C7891" t="str">
            <v>Válvula Latão Lavat.C/L 2.3/8"X1"</v>
          </cell>
          <cell r="D7891" t="str">
            <v>UN</v>
          </cell>
          <cell r="E7891">
            <v>0</v>
          </cell>
          <cell r="F7891">
            <v>0</v>
          </cell>
        </row>
        <row r="7892">
          <cell r="B7892">
            <v>1008080</v>
          </cell>
          <cell r="C7892" t="str">
            <v>Válvula Latão Lavat.S/L 2.3/8"X1"</v>
          </cell>
          <cell r="D7892" t="str">
            <v>UN</v>
          </cell>
          <cell r="E7892">
            <v>0</v>
          </cell>
          <cell r="F7892">
            <v>0</v>
          </cell>
        </row>
        <row r="7893">
          <cell r="B7893">
            <v>1008081</v>
          </cell>
          <cell r="C7893" t="str">
            <v>Válvula Pia 31/2X11/2" Vva250Cwu-Esteves</v>
          </cell>
          <cell r="D7893" t="str">
            <v>UN</v>
          </cell>
          <cell r="E7893">
            <v>0</v>
          </cell>
          <cell r="F7893">
            <v>0</v>
          </cell>
        </row>
        <row r="7894">
          <cell r="B7894">
            <v>1008082</v>
          </cell>
          <cell r="C7894" t="str">
            <v>Válvula Latão Pia Americ.4.1/2"X1.1/2"</v>
          </cell>
          <cell r="D7894" t="str">
            <v>UN</v>
          </cell>
          <cell r="E7894">
            <v>0</v>
          </cell>
          <cell r="F7894">
            <v>0</v>
          </cell>
        </row>
        <row r="7895">
          <cell r="B7895">
            <v>1008083</v>
          </cell>
          <cell r="C7895" t="str">
            <v>Válvula Plus Tanque 3.1/8 X 1.1/2"</v>
          </cell>
          <cell r="D7895" t="str">
            <v>UN</v>
          </cell>
          <cell r="E7895">
            <v>0</v>
          </cell>
          <cell r="F7895">
            <v>0</v>
          </cell>
        </row>
        <row r="7896">
          <cell r="B7896">
            <v>1008084</v>
          </cell>
          <cell r="C7896" t="str">
            <v>Válvula Plus Tanque L. 2.1/2"X1.1/4" S/L</v>
          </cell>
          <cell r="D7896" t="str">
            <v>UN</v>
          </cell>
          <cell r="E7896">
            <v>0</v>
          </cell>
          <cell r="F7896">
            <v>0</v>
          </cell>
        </row>
        <row r="7897">
          <cell r="B7897">
            <v>1008085</v>
          </cell>
          <cell r="C7897" t="str">
            <v>Válvula Retenção Tp.Portinhola Ø 1 1/2"</v>
          </cell>
          <cell r="D7897" t="str">
            <v>UN</v>
          </cell>
          <cell r="E7897">
            <v>0</v>
          </cell>
          <cell r="F7897">
            <v>0</v>
          </cell>
        </row>
        <row r="7898">
          <cell r="B7898">
            <v>1008086</v>
          </cell>
          <cell r="C7898" t="str">
            <v>Válvula Retenção Tp.Portinhola Ø 2 1/2"</v>
          </cell>
          <cell r="D7898" t="str">
            <v>UN</v>
          </cell>
          <cell r="E7898">
            <v>0</v>
          </cell>
          <cell r="F7898">
            <v>0</v>
          </cell>
        </row>
        <row r="7899">
          <cell r="B7899">
            <v>1008087</v>
          </cell>
          <cell r="C7899" t="str">
            <v>Válvula Retenção Tp.Portinhola Ø 2"</v>
          </cell>
          <cell r="D7899" t="str">
            <v>UN</v>
          </cell>
          <cell r="E7899">
            <v>0</v>
          </cell>
          <cell r="F7899">
            <v>0</v>
          </cell>
        </row>
        <row r="7900">
          <cell r="B7900">
            <v>1008088</v>
          </cell>
          <cell r="C7900" t="str">
            <v>Válvula Retenção Tp.Portinhola Ø 3"</v>
          </cell>
          <cell r="D7900" t="str">
            <v>UN</v>
          </cell>
          <cell r="E7900">
            <v>0</v>
          </cell>
          <cell r="F7900">
            <v>0</v>
          </cell>
        </row>
        <row r="7901">
          <cell r="B7901">
            <v>1008089</v>
          </cell>
          <cell r="C7901" t="str">
            <v>Válvula Esfera Em Bronze Ø 1"</v>
          </cell>
          <cell r="D7901" t="str">
            <v>UN</v>
          </cell>
          <cell r="E7901">
            <v>0</v>
          </cell>
          <cell r="F7901">
            <v>0</v>
          </cell>
        </row>
        <row r="7902">
          <cell r="B7902">
            <v>1008090</v>
          </cell>
          <cell r="C7902" t="str">
            <v>Válvula Esfera Em Bronze Ø 3"</v>
          </cell>
          <cell r="D7902" t="str">
            <v>UN</v>
          </cell>
          <cell r="E7902">
            <v>0</v>
          </cell>
          <cell r="F7902">
            <v>0</v>
          </cell>
        </row>
        <row r="7903">
          <cell r="B7903">
            <v>1008091</v>
          </cell>
          <cell r="C7903" t="str">
            <v>Valvula Red. Pressão DN 75 mm</v>
          </cell>
          <cell r="D7903" t="str">
            <v>UN</v>
          </cell>
          <cell r="E7903">
            <v>1480</v>
          </cell>
          <cell r="F7903">
            <v>0</v>
          </cell>
        </row>
        <row r="7904">
          <cell r="B7904">
            <v>1008092</v>
          </cell>
          <cell r="C7904" t="str">
            <v>Válvula Redutora Pressão Sr400 4"-Bermad</v>
          </cell>
          <cell r="D7904" t="str">
            <v>UN</v>
          </cell>
          <cell r="E7904">
            <v>0</v>
          </cell>
          <cell r="F7904">
            <v>0</v>
          </cell>
        </row>
        <row r="7905">
          <cell r="B7905">
            <v>1008093</v>
          </cell>
          <cell r="C7905" t="str">
            <v>Vanga Com Cabo</v>
          </cell>
          <cell r="D7905" t="str">
            <v>UN</v>
          </cell>
          <cell r="E7905">
            <v>0</v>
          </cell>
          <cell r="F7905">
            <v>0</v>
          </cell>
        </row>
        <row r="7906">
          <cell r="B7906">
            <v>1008094</v>
          </cell>
          <cell r="C7906" t="str">
            <v>Ventilador Com Coluna 24"</v>
          </cell>
          <cell r="D7906" t="str">
            <v>UN</v>
          </cell>
          <cell r="E7906">
            <v>0</v>
          </cell>
          <cell r="F7906">
            <v>0</v>
          </cell>
        </row>
        <row r="7907">
          <cell r="B7907">
            <v>1008095</v>
          </cell>
          <cell r="C7907" t="str">
            <v>Ventilador Comum 110V</v>
          </cell>
          <cell r="D7907" t="str">
            <v>UN</v>
          </cell>
          <cell r="E7907">
            <v>0</v>
          </cell>
          <cell r="F7907">
            <v>0</v>
          </cell>
        </row>
        <row r="7908">
          <cell r="B7908">
            <v>1008096</v>
          </cell>
          <cell r="C7908" t="str">
            <v>Ventilador Comum 220V</v>
          </cell>
          <cell r="D7908" t="str">
            <v>UN</v>
          </cell>
          <cell r="E7908">
            <v>0</v>
          </cell>
          <cell r="F7908">
            <v>0</v>
          </cell>
        </row>
        <row r="7909">
          <cell r="B7909">
            <v>1008097</v>
          </cell>
          <cell r="C7909" t="str">
            <v>Material Substituido Por 1012637</v>
          </cell>
          <cell r="D7909" t="str">
            <v>UN</v>
          </cell>
          <cell r="E7909">
            <v>0</v>
          </cell>
          <cell r="F7909">
            <v>0</v>
          </cell>
        </row>
        <row r="7910">
          <cell r="B7910">
            <v>1008098</v>
          </cell>
          <cell r="C7910" t="str">
            <v>Vergalhão Rosca Total Ø 1/4"</v>
          </cell>
          <cell r="D7910" t="str">
            <v>UN</v>
          </cell>
          <cell r="E7910">
            <v>0</v>
          </cell>
          <cell r="F7910">
            <v>0</v>
          </cell>
        </row>
        <row r="7911">
          <cell r="B7911">
            <v>1008099</v>
          </cell>
          <cell r="C7911" t="str">
            <v>Vergalhão Rosca Total Ø 3/8"</v>
          </cell>
          <cell r="D7911" t="str">
            <v>UN</v>
          </cell>
          <cell r="E7911">
            <v>0</v>
          </cell>
          <cell r="F7911">
            <v>0</v>
          </cell>
        </row>
        <row r="7912">
          <cell r="B7912">
            <v>1008100</v>
          </cell>
          <cell r="C7912" t="str">
            <v>Base Reg.Gaveta 1509-Fw Fabrimar</v>
          </cell>
          <cell r="D7912" t="str">
            <v>UN</v>
          </cell>
          <cell r="E7912">
            <v>0</v>
          </cell>
          <cell r="F7912">
            <v>0</v>
          </cell>
        </row>
        <row r="7913">
          <cell r="B7913">
            <v>1008101</v>
          </cell>
          <cell r="C7913" t="str">
            <v>Travessa Drywall 40Cm Tv-40-Fw Fabrimar</v>
          </cell>
          <cell r="D7913" t="str">
            <v>UN</v>
          </cell>
          <cell r="E7913">
            <v>0</v>
          </cell>
          <cell r="F7913">
            <v>0</v>
          </cell>
        </row>
        <row r="7914">
          <cell r="B7914">
            <v>1008102</v>
          </cell>
          <cell r="C7914" t="str">
            <v>Lona Proteção Para Pallet Lj Com Desenho</v>
          </cell>
          <cell r="D7914" t="str">
            <v>M</v>
          </cell>
          <cell r="E7914">
            <v>0</v>
          </cell>
          <cell r="F7914">
            <v>0</v>
          </cell>
        </row>
        <row r="7915">
          <cell r="B7915">
            <v>1008103</v>
          </cell>
          <cell r="C7915" t="str">
            <v>Tubo Pex 20 Flex S5 1,9Mm-Astra</v>
          </cell>
          <cell r="D7915" t="str">
            <v>M</v>
          </cell>
          <cell r="E7915">
            <v>0</v>
          </cell>
          <cell r="F7915">
            <v>0</v>
          </cell>
        </row>
        <row r="7916">
          <cell r="B7916">
            <v>1008104</v>
          </cell>
          <cell r="C7916" t="str">
            <v>Tubo 5 Flex 25X20 4M-Astra</v>
          </cell>
          <cell r="D7916" t="str">
            <v>M</v>
          </cell>
          <cell r="E7916">
            <v>0</v>
          </cell>
          <cell r="F7916">
            <v>0</v>
          </cell>
        </row>
        <row r="7917">
          <cell r="B7917">
            <v>1008107</v>
          </cell>
          <cell r="C7917" t="str">
            <v>Cabo De Alumínio Coberto 15Kv 35Mm</v>
          </cell>
          <cell r="D7917" t="str">
            <v>M</v>
          </cell>
          <cell r="E7917">
            <v>0</v>
          </cell>
          <cell r="F7917">
            <v>0</v>
          </cell>
        </row>
        <row r="7918">
          <cell r="B7918">
            <v>1008108</v>
          </cell>
          <cell r="C7918" t="str">
            <v>Cabo De Alumínio Quadruplex 120Mm</v>
          </cell>
          <cell r="D7918" t="str">
            <v>M</v>
          </cell>
          <cell r="E7918">
            <v>0</v>
          </cell>
          <cell r="F7918">
            <v>0</v>
          </cell>
        </row>
        <row r="7919">
          <cell r="B7919">
            <v>1008109</v>
          </cell>
          <cell r="C7919" t="str">
            <v>Cabo De Alumínio Quadruplex 70Mm2</v>
          </cell>
          <cell r="D7919" t="str">
            <v>M</v>
          </cell>
          <cell r="E7919">
            <v>0</v>
          </cell>
          <cell r="F7919">
            <v>0</v>
          </cell>
        </row>
        <row r="7920">
          <cell r="B7920">
            <v>1008110</v>
          </cell>
          <cell r="C7920" t="str">
            <v>Cabo De Cobre Nu 70Mm2</v>
          </cell>
          <cell r="D7920" t="str">
            <v>M</v>
          </cell>
          <cell r="E7920">
            <v>0</v>
          </cell>
          <cell r="F7920">
            <v>0</v>
          </cell>
        </row>
        <row r="7921">
          <cell r="B7921">
            <v>1008111</v>
          </cell>
          <cell r="C7921" t="str">
            <v>Chave Fusível Dstb-Tipo C-15Kv C/Pf.</v>
          </cell>
          <cell r="D7921" t="str">
            <v>UN</v>
          </cell>
          <cell r="E7921">
            <v>0</v>
          </cell>
          <cell r="F7921">
            <v>0</v>
          </cell>
        </row>
        <row r="7922">
          <cell r="B7922">
            <v>1008112</v>
          </cell>
          <cell r="C7922" t="str">
            <v>Conector Cunha 02X02 Awg Compac</v>
          </cell>
          <cell r="D7922" t="str">
            <v>UN</v>
          </cell>
          <cell r="E7922">
            <v>0</v>
          </cell>
          <cell r="F7922">
            <v>0</v>
          </cell>
        </row>
        <row r="7923">
          <cell r="B7923">
            <v>1008113</v>
          </cell>
          <cell r="C7923" t="str">
            <v>Conector Cunha 20Ca-Caa 20Ca-E40Ca</v>
          </cell>
          <cell r="D7923" t="str">
            <v>UN</v>
          </cell>
          <cell r="E7923">
            <v>0</v>
          </cell>
          <cell r="F7923">
            <v>0</v>
          </cell>
        </row>
        <row r="7924">
          <cell r="B7924">
            <v>1008114</v>
          </cell>
          <cell r="C7924" t="str">
            <v>Conector Cunha 20Ca-Caa 2Ca-E9,5</v>
          </cell>
          <cell r="D7924" t="str">
            <v>UN</v>
          </cell>
          <cell r="E7924">
            <v>0</v>
          </cell>
          <cell r="F7924">
            <v>0</v>
          </cell>
        </row>
        <row r="7925">
          <cell r="B7925">
            <v>1008115</v>
          </cell>
          <cell r="C7925" t="str">
            <v>Conector Cunha Ramal 20Ca-16Mm</v>
          </cell>
          <cell r="D7925" t="str">
            <v>UN</v>
          </cell>
          <cell r="E7925">
            <v>0</v>
          </cell>
          <cell r="F7925">
            <v>0</v>
          </cell>
        </row>
        <row r="7926">
          <cell r="B7926">
            <v>1008116</v>
          </cell>
          <cell r="C7926" t="str">
            <v>Conector Cunha Ramal 40Ca-16Mm</v>
          </cell>
          <cell r="D7926" t="str">
            <v>UN</v>
          </cell>
          <cell r="E7926">
            <v>0</v>
          </cell>
          <cell r="F7926">
            <v>0</v>
          </cell>
        </row>
        <row r="7927">
          <cell r="B7927">
            <v>1008117</v>
          </cell>
          <cell r="C7927" t="str">
            <v>Cordoalha De Aço Sm 6,4Mm</v>
          </cell>
          <cell r="D7927" t="str">
            <v>KG</v>
          </cell>
          <cell r="E7927">
            <v>0</v>
          </cell>
          <cell r="F7927">
            <v>0</v>
          </cell>
        </row>
        <row r="7928">
          <cell r="B7928">
            <v>1008118</v>
          </cell>
          <cell r="C7928" t="str">
            <v>Espaçador Rd 15Kv Com Anel</v>
          </cell>
          <cell r="D7928" t="str">
            <v>UN</v>
          </cell>
          <cell r="E7928">
            <v>0</v>
          </cell>
          <cell r="F7928">
            <v>0</v>
          </cell>
        </row>
        <row r="7929">
          <cell r="B7929">
            <v>1008119</v>
          </cell>
          <cell r="C7929" t="str">
            <v>Fio De Aço Cobre 16Mm2</v>
          </cell>
          <cell r="D7929" t="str">
            <v>KG</v>
          </cell>
          <cell r="E7929">
            <v>0</v>
          </cell>
          <cell r="F7929">
            <v>0</v>
          </cell>
        </row>
        <row r="7930">
          <cell r="B7930">
            <v>1008120</v>
          </cell>
          <cell r="C7930" t="str">
            <v>Fixador Pré-Formado C Poste 6,4M</v>
          </cell>
          <cell r="D7930" t="str">
            <v>UN</v>
          </cell>
          <cell r="E7930">
            <v>0</v>
          </cell>
          <cell r="F7930">
            <v>0</v>
          </cell>
        </row>
        <row r="7931">
          <cell r="B7931">
            <v>1008121</v>
          </cell>
          <cell r="C7931" t="str">
            <v>Haste De Aterramento Aço Cobre 2,4M</v>
          </cell>
          <cell r="D7931" t="str">
            <v>UN</v>
          </cell>
          <cell r="E7931">
            <v>0</v>
          </cell>
          <cell r="F7931">
            <v>0</v>
          </cell>
        </row>
        <row r="7932">
          <cell r="B7932">
            <v>1008122</v>
          </cell>
          <cell r="C7932" t="str">
            <v>Isolador Anc 15Kv-Bastão Polimérico</v>
          </cell>
          <cell r="D7932" t="str">
            <v>UN</v>
          </cell>
          <cell r="E7932">
            <v>0</v>
          </cell>
          <cell r="F7932">
            <v>0</v>
          </cell>
        </row>
        <row r="7933">
          <cell r="B7933">
            <v>1008123</v>
          </cell>
          <cell r="C7933" t="str">
            <v>Isolador C/Pino Univers.15Kv Polimérico</v>
          </cell>
          <cell r="D7933" t="str">
            <v>UN</v>
          </cell>
          <cell r="E7933">
            <v>0</v>
          </cell>
          <cell r="F7933">
            <v>0</v>
          </cell>
        </row>
        <row r="7934">
          <cell r="B7934">
            <v>1008124</v>
          </cell>
          <cell r="C7934" t="str">
            <v>Painel Nylofor 3D Da Belgo H=2,03M</v>
          </cell>
          <cell r="D7934" t="str">
            <v>UN</v>
          </cell>
          <cell r="E7934">
            <v>310.48</v>
          </cell>
          <cell r="F7934">
            <v>0</v>
          </cell>
        </row>
        <row r="7935">
          <cell r="B7935">
            <v>1008125</v>
          </cell>
          <cell r="C7935" t="str">
            <v>Parafuso Cabeça Quadrada 40Mm</v>
          </cell>
          <cell r="D7935" t="str">
            <v>UN</v>
          </cell>
          <cell r="E7935">
            <v>0</v>
          </cell>
          <cell r="F7935">
            <v>0</v>
          </cell>
        </row>
        <row r="7936">
          <cell r="B7936">
            <v>1008126</v>
          </cell>
          <cell r="C7936" t="str">
            <v>Pó De Solda Exotérmica 150G</v>
          </cell>
          <cell r="D7936" t="str">
            <v>UN</v>
          </cell>
          <cell r="E7936">
            <v>0</v>
          </cell>
          <cell r="F7936">
            <v>0</v>
          </cell>
        </row>
        <row r="7937">
          <cell r="B7937">
            <v>1008127</v>
          </cell>
          <cell r="C7937" t="str">
            <v>Poste Duplo T B-1,5-1000-10,5M</v>
          </cell>
          <cell r="D7937" t="str">
            <v>UN</v>
          </cell>
          <cell r="E7937">
            <v>0</v>
          </cell>
          <cell r="F7937">
            <v>0</v>
          </cell>
        </row>
        <row r="7938">
          <cell r="B7938">
            <v>1008128</v>
          </cell>
          <cell r="C7938" t="str">
            <v>Poste Duplo T B-1,5-1000-12,0M</v>
          </cell>
          <cell r="D7938" t="str">
            <v>UN</v>
          </cell>
          <cell r="E7938">
            <v>0</v>
          </cell>
          <cell r="F7938">
            <v>0</v>
          </cell>
        </row>
        <row r="7939">
          <cell r="B7939">
            <v>1008129</v>
          </cell>
          <cell r="C7939" t="str">
            <v>Poste Duplo T B-300-12,0M</v>
          </cell>
          <cell r="D7939" t="str">
            <v>UN</v>
          </cell>
          <cell r="E7939">
            <v>0</v>
          </cell>
          <cell r="F7939">
            <v>0</v>
          </cell>
        </row>
        <row r="7940">
          <cell r="B7940">
            <v>1008130</v>
          </cell>
          <cell r="C7940" t="str">
            <v>Poste Duplo T B-4,5-2000-12,0M</v>
          </cell>
          <cell r="D7940" t="str">
            <v>UN</v>
          </cell>
          <cell r="E7940">
            <v>0</v>
          </cell>
          <cell r="F7940">
            <v>0</v>
          </cell>
        </row>
        <row r="7941">
          <cell r="B7941">
            <v>1008131</v>
          </cell>
          <cell r="C7941" t="str">
            <v>Poste Duplo T B-600-10,5M</v>
          </cell>
          <cell r="D7941" t="str">
            <v>UN</v>
          </cell>
          <cell r="E7941">
            <v>0</v>
          </cell>
          <cell r="F7941">
            <v>0</v>
          </cell>
        </row>
        <row r="7942">
          <cell r="B7942">
            <v>1008132</v>
          </cell>
          <cell r="C7942" t="str">
            <v>Poste Duplo T B-600-12,0M</v>
          </cell>
          <cell r="D7942" t="str">
            <v>UN</v>
          </cell>
          <cell r="E7942">
            <v>0</v>
          </cell>
          <cell r="F7942">
            <v>0</v>
          </cell>
        </row>
        <row r="7943">
          <cell r="B7943">
            <v>1008133</v>
          </cell>
          <cell r="C7943" t="str">
            <v>Poste Duplo T D-150-10,5M</v>
          </cell>
          <cell r="D7943" t="str">
            <v>UN</v>
          </cell>
          <cell r="E7943">
            <v>0</v>
          </cell>
          <cell r="F7943">
            <v>0</v>
          </cell>
        </row>
        <row r="7944">
          <cell r="B7944">
            <v>1008134</v>
          </cell>
          <cell r="C7944" t="str">
            <v>Poste Duplo T D-300-10,5M</v>
          </cell>
          <cell r="D7944" t="str">
            <v>UN</v>
          </cell>
          <cell r="E7944">
            <v>0</v>
          </cell>
          <cell r="F7944">
            <v>0</v>
          </cell>
        </row>
        <row r="7945">
          <cell r="B7945">
            <v>1008135</v>
          </cell>
          <cell r="C7945" t="str">
            <v>Poste Nylofor 3D Belgo H=2,60M C/Acess.</v>
          </cell>
          <cell r="D7945" t="str">
            <v>UN</v>
          </cell>
          <cell r="E7945">
            <v>0</v>
          </cell>
          <cell r="F7945">
            <v>0</v>
          </cell>
        </row>
        <row r="7946">
          <cell r="B7946">
            <v>1008136</v>
          </cell>
          <cell r="C7946" t="str">
            <v>Rabicho Para Rsi 70Mm2-0,5M C/3R.</v>
          </cell>
          <cell r="D7946" t="str">
            <v>UN</v>
          </cell>
          <cell r="E7946">
            <v>0</v>
          </cell>
          <cell r="F7946">
            <v>0</v>
          </cell>
        </row>
        <row r="7947">
          <cell r="B7947">
            <v>1008137</v>
          </cell>
          <cell r="C7947" t="str">
            <v>Seccionadora De Faca Unipolar 15Kv 4</v>
          </cell>
          <cell r="D7947" t="str">
            <v>UN</v>
          </cell>
          <cell r="E7947">
            <v>0</v>
          </cell>
          <cell r="F7947">
            <v>0</v>
          </cell>
        </row>
        <row r="7948">
          <cell r="B7948">
            <v>1008138</v>
          </cell>
          <cell r="C7948" t="str">
            <v>Suporte Transf.Dt 195X100Mm</v>
          </cell>
          <cell r="D7948" t="str">
            <v>UN</v>
          </cell>
          <cell r="E7948">
            <v>0</v>
          </cell>
          <cell r="F7948">
            <v>0</v>
          </cell>
        </row>
        <row r="7949">
          <cell r="B7949">
            <v>1008139</v>
          </cell>
          <cell r="C7949" t="str">
            <v>Material Substituido Por 1011251</v>
          </cell>
          <cell r="D7949" t="str">
            <v>UN</v>
          </cell>
          <cell r="E7949">
            <v>0</v>
          </cell>
          <cell r="F7949">
            <v>0</v>
          </cell>
        </row>
        <row r="7950">
          <cell r="B7950">
            <v>1008141</v>
          </cell>
          <cell r="C7950" t="str">
            <v>Banheira Smarthydro I-House</v>
          </cell>
          <cell r="D7950" t="str">
            <v>UN</v>
          </cell>
          <cell r="E7950">
            <v>0</v>
          </cell>
          <cell r="F7950">
            <v>0</v>
          </cell>
        </row>
        <row r="7951">
          <cell r="B7951">
            <v>1008142</v>
          </cell>
          <cell r="C7951" t="str">
            <v>Lavatório Quad.410X410Mm L73-Deca</v>
          </cell>
          <cell r="D7951" t="str">
            <v>UN</v>
          </cell>
          <cell r="E7951">
            <v>0</v>
          </cell>
          <cell r="F7951">
            <v>0</v>
          </cell>
        </row>
        <row r="7952">
          <cell r="B7952">
            <v>1008143</v>
          </cell>
          <cell r="C7952" t="str">
            <v>Ladrílho Hidráulico Branco</v>
          </cell>
          <cell r="D7952" t="str">
            <v>UN</v>
          </cell>
          <cell r="E7952">
            <v>0</v>
          </cell>
          <cell r="F7952">
            <v>0</v>
          </cell>
        </row>
        <row r="7953">
          <cell r="B7953">
            <v>1008144</v>
          </cell>
          <cell r="C7953" t="str">
            <v>Ladrílho Hidráulico Preto</v>
          </cell>
          <cell r="D7953" t="str">
            <v>UN</v>
          </cell>
          <cell r="E7953">
            <v>0</v>
          </cell>
          <cell r="F7953">
            <v>0</v>
          </cell>
        </row>
        <row r="7954">
          <cell r="B7954">
            <v>1008145</v>
          </cell>
          <cell r="C7954" t="str">
            <v>Cerâmica 31X31Cm H.White-1810260-Eliane</v>
          </cell>
          <cell r="D7954" t="str">
            <v>M2</v>
          </cell>
          <cell r="E7954">
            <v>0</v>
          </cell>
          <cell r="F7954">
            <v>0</v>
          </cell>
        </row>
        <row r="7955">
          <cell r="B7955">
            <v>1008146</v>
          </cell>
          <cell r="C7955" t="str">
            <v>Janela Zemafortplus Jccge 500 100X100Mm</v>
          </cell>
          <cell r="D7955" t="str">
            <v>UN</v>
          </cell>
          <cell r="E7955">
            <v>0</v>
          </cell>
          <cell r="F7955">
            <v>0</v>
          </cell>
        </row>
        <row r="7956">
          <cell r="B7956">
            <v>1008147</v>
          </cell>
          <cell r="C7956" t="str">
            <v>Janela Zemafortplus Jccge 501 120X100Mm</v>
          </cell>
          <cell r="D7956" t="str">
            <v>UN</v>
          </cell>
          <cell r="E7956">
            <v>0</v>
          </cell>
          <cell r="F7956">
            <v>0</v>
          </cell>
        </row>
        <row r="7957">
          <cell r="B7957">
            <v>1008148</v>
          </cell>
          <cell r="C7957" t="str">
            <v>Manta Para Drenagem Zlfp 1X30M</v>
          </cell>
          <cell r="D7957" t="str">
            <v>UN</v>
          </cell>
          <cell r="E7957">
            <v>0</v>
          </cell>
          <cell r="F7957">
            <v>0</v>
          </cell>
        </row>
        <row r="7958">
          <cell r="B7958">
            <v>1008149</v>
          </cell>
          <cell r="C7958" t="str">
            <v>Abraçadeira 4.1/4"X4.3/4"-108X120Mm-Jea</v>
          </cell>
          <cell r="D7958" t="str">
            <v>UN</v>
          </cell>
          <cell r="E7958">
            <v>0</v>
          </cell>
          <cell r="F7958">
            <v>0</v>
          </cell>
        </row>
        <row r="7959">
          <cell r="B7959">
            <v>1008150</v>
          </cell>
          <cell r="C7959" t="str">
            <v>Abraçadeira Para Fix.Mangueira Maçarico</v>
          </cell>
          <cell r="D7959" t="str">
            <v>UN</v>
          </cell>
          <cell r="E7959">
            <v>0</v>
          </cell>
          <cell r="F7959">
            <v>0</v>
          </cell>
        </row>
        <row r="7960">
          <cell r="B7960">
            <v>1008151</v>
          </cell>
          <cell r="C7960" t="str">
            <v>Adesivo Alta Resist.Trafix Chapisco-200L</v>
          </cell>
          <cell r="D7960" t="str">
            <v>UN</v>
          </cell>
          <cell r="E7960">
            <v>0</v>
          </cell>
          <cell r="F7960">
            <v>0</v>
          </cell>
        </row>
        <row r="7961">
          <cell r="B7961">
            <v>1008152</v>
          </cell>
          <cell r="C7961" t="str">
            <v>Aditivo Impermeabiliz.P/Concreto 18Kg</v>
          </cell>
          <cell r="D7961" t="str">
            <v>UN</v>
          </cell>
          <cell r="E7961">
            <v>0</v>
          </cell>
          <cell r="F7961">
            <v>0</v>
          </cell>
        </row>
        <row r="7962">
          <cell r="B7962">
            <v>1008153</v>
          </cell>
          <cell r="C7962" t="str">
            <v>Aduela De Madeira C/11Cm</v>
          </cell>
          <cell r="D7962" t="str">
            <v>UN</v>
          </cell>
          <cell r="E7962">
            <v>0</v>
          </cell>
          <cell r="F7962">
            <v>0</v>
          </cell>
        </row>
        <row r="7963">
          <cell r="B7963">
            <v>1008154</v>
          </cell>
          <cell r="C7963" t="str">
            <v>Aduela De Madeira C/13Cm</v>
          </cell>
          <cell r="D7963" t="str">
            <v>UN</v>
          </cell>
          <cell r="E7963">
            <v>0</v>
          </cell>
          <cell r="F7963">
            <v>0</v>
          </cell>
        </row>
        <row r="7964">
          <cell r="B7964">
            <v>1008155</v>
          </cell>
          <cell r="C7964" t="str">
            <v>Aduela De Madeira C/14Cm</v>
          </cell>
          <cell r="D7964" t="str">
            <v>UN</v>
          </cell>
          <cell r="E7964">
            <v>0</v>
          </cell>
          <cell r="F7964">
            <v>0</v>
          </cell>
        </row>
        <row r="7965">
          <cell r="B7965">
            <v>1008156</v>
          </cell>
          <cell r="C7965" t="str">
            <v>Aduela De Madeira C/15Cm</v>
          </cell>
          <cell r="D7965" t="str">
            <v>UN</v>
          </cell>
          <cell r="E7965">
            <v>0</v>
          </cell>
          <cell r="F7965">
            <v>0</v>
          </cell>
        </row>
        <row r="7966">
          <cell r="B7966">
            <v>1008157</v>
          </cell>
          <cell r="C7966" t="str">
            <v>Aduela De Madeira C/16Cm</v>
          </cell>
          <cell r="D7966" t="str">
            <v>UN</v>
          </cell>
          <cell r="E7966">
            <v>0</v>
          </cell>
          <cell r="F7966">
            <v>0</v>
          </cell>
        </row>
        <row r="7967">
          <cell r="B7967">
            <v>1008158</v>
          </cell>
          <cell r="C7967" t="str">
            <v>Alavanca Para Apicoamento</v>
          </cell>
          <cell r="D7967" t="str">
            <v>UN</v>
          </cell>
          <cell r="E7967">
            <v>0</v>
          </cell>
          <cell r="F7967">
            <v>0</v>
          </cell>
        </row>
        <row r="7968">
          <cell r="B7968">
            <v>1008159</v>
          </cell>
          <cell r="C7968" t="str">
            <v>Alavanca Tipo Pé De Cabra</v>
          </cell>
          <cell r="D7968" t="str">
            <v>UN</v>
          </cell>
          <cell r="E7968">
            <v>0</v>
          </cell>
          <cell r="F7968">
            <v>0</v>
          </cell>
        </row>
        <row r="7969">
          <cell r="B7969">
            <v>1008160</v>
          </cell>
          <cell r="C7969" t="str">
            <v>Alicate Universal De 8"-Gedore</v>
          </cell>
          <cell r="D7969" t="str">
            <v>UN</v>
          </cell>
          <cell r="E7969">
            <v>0</v>
          </cell>
          <cell r="F7969">
            <v>0</v>
          </cell>
        </row>
        <row r="7970">
          <cell r="B7970">
            <v>1008161</v>
          </cell>
          <cell r="C7970" t="str">
            <v>Anel De Ferro Fundido Je100</v>
          </cell>
          <cell r="D7970" t="str">
            <v>UN</v>
          </cell>
          <cell r="E7970">
            <v>0</v>
          </cell>
          <cell r="F7970">
            <v>0</v>
          </cell>
        </row>
        <row r="7971">
          <cell r="B7971">
            <v>1008162</v>
          </cell>
          <cell r="C7971" t="str">
            <v>Anel De Ferro Fundido Je75</v>
          </cell>
          <cell r="D7971" t="str">
            <v>UN</v>
          </cell>
          <cell r="E7971">
            <v>0</v>
          </cell>
          <cell r="F7971">
            <v>0</v>
          </cell>
        </row>
        <row r="7972">
          <cell r="B7972">
            <v>1008163</v>
          </cell>
          <cell r="C7972" t="str">
            <v>Aplicador De Silicone-Western</v>
          </cell>
          <cell r="D7972" t="str">
            <v>UN</v>
          </cell>
          <cell r="E7972">
            <v>0</v>
          </cell>
          <cell r="F7972">
            <v>0</v>
          </cell>
        </row>
        <row r="7973">
          <cell r="B7973">
            <v>1008164</v>
          </cell>
          <cell r="C7973" t="str">
            <v>Banheira Aqua Banheiras Spa-04</v>
          </cell>
          <cell r="D7973" t="str">
            <v>UN</v>
          </cell>
          <cell r="E7973">
            <v>0</v>
          </cell>
          <cell r="F7973">
            <v>0</v>
          </cell>
        </row>
        <row r="7974">
          <cell r="B7974">
            <v>1008165</v>
          </cell>
          <cell r="C7974" t="str">
            <v>Barras De Apoio 60Cm 2305-Deca</v>
          </cell>
          <cell r="D7974" t="str">
            <v>UN</v>
          </cell>
          <cell r="E7974">
            <v>0</v>
          </cell>
          <cell r="F7974">
            <v>0</v>
          </cell>
        </row>
        <row r="7975">
          <cell r="B7975">
            <v>1008166</v>
          </cell>
          <cell r="C7975" t="str">
            <v>Batedor De Porta 3M Slicone-3M</v>
          </cell>
          <cell r="D7975" t="str">
            <v>UN</v>
          </cell>
          <cell r="E7975">
            <v>0</v>
          </cell>
          <cell r="F7975">
            <v>0</v>
          </cell>
        </row>
        <row r="7976">
          <cell r="B7976">
            <v>1008167</v>
          </cell>
          <cell r="C7976" t="str">
            <v>Bisnaga De Napo P/Aplicação Massa-Tecnor</v>
          </cell>
          <cell r="D7976" t="str">
            <v>UN</v>
          </cell>
          <cell r="E7976">
            <v>0</v>
          </cell>
          <cell r="F7976">
            <v>0</v>
          </cell>
        </row>
        <row r="7977">
          <cell r="B7977">
            <v>1008168</v>
          </cell>
          <cell r="C7977" t="str">
            <v>Broca Ar De 1/4"-Irwin</v>
          </cell>
          <cell r="D7977" t="str">
            <v>UN</v>
          </cell>
          <cell r="E7977">
            <v>0</v>
          </cell>
          <cell r="F7977">
            <v>0</v>
          </cell>
        </row>
        <row r="7978">
          <cell r="B7978">
            <v>1008169</v>
          </cell>
          <cell r="C7978" t="str">
            <v>Broca Chata Para Madeira</v>
          </cell>
          <cell r="D7978" t="str">
            <v>UN</v>
          </cell>
          <cell r="E7978">
            <v>0</v>
          </cell>
          <cell r="F7978">
            <v>0</v>
          </cell>
        </row>
        <row r="7979">
          <cell r="B7979">
            <v>1008170</v>
          </cell>
          <cell r="C7979" t="str">
            <v>Broca De Ar Para Madeira 3/4"</v>
          </cell>
          <cell r="D7979" t="str">
            <v>UN</v>
          </cell>
          <cell r="E7979">
            <v>0</v>
          </cell>
          <cell r="F7979">
            <v>0</v>
          </cell>
        </row>
        <row r="7980">
          <cell r="B7980">
            <v>1008171</v>
          </cell>
          <cell r="C7980" t="str">
            <v>Broca De Videa De 10Mm-Enc.21Cm-Irwin</v>
          </cell>
          <cell r="D7980" t="str">
            <v>UN</v>
          </cell>
          <cell r="E7980">
            <v>0</v>
          </cell>
          <cell r="F7980">
            <v>0</v>
          </cell>
        </row>
        <row r="7981">
          <cell r="B7981">
            <v>1008172</v>
          </cell>
          <cell r="C7981" t="str">
            <v>Broca De Videa De 12Mm-Enc.21Cm-Irwin</v>
          </cell>
          <cell r="D7981" t="str">
            <v>UN</v>
          </cell>
          <cell r="E7981">
            <v>0</v>
          </cell>
          <cell r="F7981">
            <v>0</v>
          </cell>
        </row>
        <row r="7982">
          <cell r="B7982">
            <v>1008173</v>
          </cell>
          <cell r="C7982" t="str">
            <v>Broca De Videa De 16Mm-Enc.30Cm-Irwin</v>
          </cell>
          <cell r="D7982" t="str">
            <v>UN</v>
          </cell>
          <cell r="E7982">
            <v>0</v>
          </cell>
          <cell r="F7982">
            <v>0</v>
          </cell>
        </row>
        <row r="7983">
          <cell r="B7983">
            <v>1008174</v>
          </cell>
          <cell r="C7983" t="str">
            <v>Broca De Videa De 16Mm-Enc.21Cm-Irwin</v>
          </cell>
          <cell r="D7983" t="str">
            <v>UN</v>
          </cell>
          <cell r="E7983">
            <v>0</v>
          </cell>
          <cell r="F7983">
            <v>0</v>
          </cell>
        </row>
        <row r="7984">
          <cell r="B7984">
            <v>1008175</v>
          </cell>
          <cell r="C7984" t="str">
            <v>Broca De Videa De 20Mm-Enc.21Cm-Irwin</v>
          </cell>
          <cell r="D7984" t="str">
            <v>UN</v>
          </cell>
          <cell r="E7984">
            <v>0</v>
          </cell>
          <cell r="F7984">
            <v>0</v>
          </cell>
        </row>
        <row r="7985">
          <cell r="B7985">
            <v>1008176</v>
          </cell>
          <cell r="C7985" t="str">
            <v>Broca De Videa De 8Mm-Enc.21Cm-Irwin</v>
          </cell>
          <cell r="D7985" t="str">
            <v>UN</v>
          </cell>
          <cell r="E7985">
            <v>0</v>
          </cell>
          <cell r="F7985">
            <v>0</v>
          </cell>
        </row>
        <row r="7986">
          <cell r="B7986">
            <v>1008177</v>
          </cell>
          <cell r="C7986" t="str">
            <v>Broca Sds 10A25 Mm-Irwin</v>
          </cell>
          <cell r="D7986" t="str">
            <v>UN</v>
          </cell>
          <cell r="E7986">
            <v>0</v>
          </cell>
          <cell r="F7986">
            <v>0</v>
          </cell>
        </row>
        <row r="7987">
          <cell r="B7987">
            <v>1008178</v>
          </cell>
          <cell r="C7987" t="str">
            <v>Broca Sds Plus De 1"-Irwin</v>
          </cell>
          <cell r="D7987" t="str">
            <v>UN</v>
          </cell>
          <cell r="E7987">
            <v>0</v>
          </cell>
          <cell r="F7987">
            <v>0</v>
          </cell>
        </row>
        <row r="7988">
          <cell r="B7988">
            <v>1008179</v>
          </cell>
          <cell r="C7988" t="str">
            <v>Broca Sds Plus De 1/2"-Irwin</v>
          </cell>
          <cell r="D7988" t="str">
            <v>UN</v>
          </cell>
          <cell r="E7988">
            <v>0</v>
          </cell>
          <cell r="F7988">
            <v>0</v>
          </cell>
        </row>
        <row r="7989">
          <cell r="B7989">
            <v>1008180</v>
          </cell>
          <cell r="C7989" t="str">
            <v>Broca Sds Plus De 3/4"-Irwin</v>
          </cell>
          <cell r="D7989" t="str">
            <v>UN</v>
          </cell>
          <cell r="E7989">
            <v>0</v>
          </cell>
          <cell r="F7989">
            <v>0</v>
          </cell>
        </row>
        <row r="7990">
          <cell r="B7990">
            <v>1008181</v>
          </cell>
          <cell r="C7990" t="str">
            <v>Broca Sds Plus De 3/8"-Irwin</v>
          </cell>
          <cell r="D7990" t="str">
            <v>UN</v>
          </cell>
          <cell r="E7990">
            <v>0</v>
          </cell>
          <cell r="F7990">
            <v>0</v>
          </cell>
        </row>
        <row r="7991">
          <cell r="B7991">
            <v>1008182</v>
          </cell>
          <cell r="C7991" t="str">
            <v>Broca Sds Plus De 5/16"-Irwin</v>
          </cell>
          <cell r="D7991" t="str">
            <v>UN</v>
          </cell>
          <cell r="E7991">
            <v>0</v>
          </cell>
          <cell r="F7991">
            <v>0</v>
          </cell>
        </row>
        <row r="7992">
          <cell r="B7992">
            <v>1008183</v>
          </cell>
          <cell r="C7992" t="str">
            <v>Broca Sds Plus De 5/8"-Irwin</v>
          </cell>
          <cell r="D7992" t="str">
            <v>UN</v>
          </cell>
          <cell r="E7992">
            <v>0</v>
          </cell>
          <cell r="F7992">
            <v>0</v>
          </cell>
        </row>
        <row r="7993">
          <cell r="B7993">
            <v>1008184</v>
          </cell>
          <cell r="C7993" t="str">
            <v>Broca Sds Plus De 9/16"-Irwin</v>
          </cell>
          <cell r="D7993" t="str">
            <v>UN</v>
          </cell>
          <cell r="E7993">
            <v>0</v>
          </cell>
          <cell r="F7993">
            <v>0</v>
          </cell>
        </row>
        <row r="7994">
          <cell r="B7994">
            <v>1008186</v>
          </cell>
          <cell r="C7994" t="str">
            <v>Cadeado De 25Mm-Pado</v>
          </cell>
          <cell r="D7994" t="str">
            <v>UN</v>
          </cell>
          <cell r="E7994">
            <v>0</v>
          </cell>
          <cell r="F7994">
            <v>0</v>
          </cell>
        </row>
        <row r="7995">
          <cell r="B7995">
            <v>1008187</v>
          </cell>
          <cell r="C7995" t="str">
            <v>Cadeado De 35Mm-Pado</v>
          </cell>
          <cell r="D7995" t="str">
            <v>UN</v>
          </cell>
          <cell r="E7995">
            <v>0</v>
          </cell>
          <cell r="F7995">
            <v>0</v>
          </cell>
        </row>
        <row r="7996">
          <cell r="B7996">
            <v>1008188</v>
          </cell>
          <cell r="C7996" t="str">
            <v>Cadeado De 50Mm-Pado</v>
          </cell>
          <cell r="D7996" t="str">
            <v>UN</v>
          </cell>
          <cell r="E7996">
            <v>0</v>
          </cell>
          <cell r="F7996">
            <v>0</v>
          </cell>
        </row>
        <row r="7997">
          <cell r="B7997">
            <v>1008189</v>
          </cell>
          <cell r="C7997" t="str">
            <v>Caixa D'Água Fibra Vidro 16000L Circular</v>
          </cell>
          <cell r="D7997" t="str">
            <v>UN</v>
          </cell>
          <cell r="E7997">
            <v>0</v>
          </cell>
          <cell r="F7997">
            <v>0</v>
          </cell>
        </row>
        <row r="7998">
          <cell r="B7998">
            <v>1008190</v>
          </cell>
          <cell r="C7998" t="str">
            <v>Calha P/Lâmp.Fluorescente 1X20W C/Reator</v>
          </cell>
          <cell r="D7998" t="str">
            <v>UN</v>
          </cell>
          <cell r="E7998">
            <v>0</v>
          </cell>
          <cell r="F7998">
            <v>0</v>
          </cell>
        </row>
        <row r="7999">
          <cell r="B7999">
            <v>1008191</v>
          </cell>
          <cell r="C7999" t="str">
            <v>Calha P/Lâmp.Fluorescente 2X20W C/Reator</v>
          </cell>
          <cell r="D7999" t="str">
            <v>UN</v>
          </cell>
          <cell r="E7999">
            <v>0</v>
          </cell>
          <cell r="F7999">
            <v>0</v>
          </cell>
        </row>
        <row r="8000">
          <cell r="B8000">
            <v>1008192</v>
          </cell>
          <cell r="C8000" t="str">
            <v>Cama Elástica 4,30M Cel02-Orbounder</v>
          </cell>
          <cell r="D8000" t="str">
            <v>UN</v>
          </cell>
          <cell r="E8000">
            <v>0</v>
          </cell>
          <cell r="F8000">
            <v>0</v>
          </cell>
        </row>
        <row r="8001">
          <cell r="B8001">
            <v>1008194</v>
          </cell>
          <cell r="C8001" t="str">
            <v>Carrinho De Mão Pneu E Câmara-Metalpama</v>
          </cell>
          <cell r="D8001" t="str">
            <v>UN</v>
          </cell>
          <cell r="E8001">
            <v>0</v>
          </cell>
          <cell r="F8001">
            <v>0</v>
          </cell>
        </row>
        <row r="8002">
          <cell r="B8002">
            <v>1008195</v>
          </cell>
          <cell r="C8002" t="str">
            <v>Carrinho Modelo Geriquinha</v>
          </cell>
          <cell r="D8002" t="str">
            <v>UN</v>
          </cell>
          <cell r="E8002">
            <v>0</v>
          </cell>
          <cell r="F8002">
            <v>0</v>
          </cell>
        </row>
        <row r="8003">
          <cell r="B8003">
            <v>1008196</v>
          </cell>
          <cell r="C8003" t="str">
            <v>Carrinho Plataforma</v>
          </cell>
          <cell r="D8003" t="str">
            <v>UN</v>
          </cell>
          <cell r="E8003">
            <v>0</v>
          </cell>
          <cell r="F8003">
            <v>0</v>
          </cell>
        </row>
        <row r="8004">
          <cell r="B8004">
            <v>1008197</v>
          </cell>
          <cell r="C8004" t="str">
            <v>Cerâmica 45X45Cm Casa Bianco-Portobello</v>
          </cell>
          <cell r="D8004" t="str">
            <v>M2</v>
          </cell>
          <cell r="E8004">
            <v>0</v>
          </cell>
          <cell r="F8004">
            <v>0</v>
          </cell>
        </row>
        <row r="8005">
          <cell r="B8005">
            <v>1008198</v>
          </cell>
          <cell r="C8005" t="str">
            <v>Cerâmica 33X33Cm Pamesa Mate Branco</v>
          </cell>
          <cell r="D8005" t="str">
            <v>M2</v>
          </cell>
          <cell r="E8005">
            <v>0</v>
          </cell>
          <cell r="F8005">
            <v>0</v>
          </cell>
        </row>
        <row r="8006">
          <cell r="B8006">
            <v>1008199</v>
          </cell>
          <cell r="C8006" t="str">
            <v>Cerâmica 33X33Cm Pamesa Yukon Bege</v>
          </cell>
          <cell r="D8006" t="str">
            <v>M2</v>
          </cell>
          <cell r="E8006">
            <v>0</v>
          </cell>
          <cell r="F8006">
            <v>0</v>
          </cell>
        </row>
        <row r="8007">
          <cell r="B8007">
            <v>1008200</v>
          </cell>
          <cell r="C8007" t="str">
            <v>Ceramicola Ac-Ii No Bloco 20Kg-Rejunt.</v>
          </cell>
          <cell r="D8007" t="str">
            <v>UN</v>
          </cell>
          <cell r="E8007">
            <v>0</v>
          </cell>
          <cell r="F8007">
            <v>0</v>
          </cell>
        </row>
        <row r="8008">
          <cell r="B8008">
            <v>1008201</v>
          </cell>
          <cell r="C8008" t="str">
            <v>Ceramicola Ac-Iii No Bloco 20Kg-Rejunt.</v>
          </cell>
          <cell r="D8008" t="str">
            <v>UN</v>
          </cell>
          <cell r="E8008">
            <v>0</v>
          </cell>
          <cell r="F8008">
            <v>0</v>
          </cell>
        </row>
        <row r="8009">
          <cell r="B8009">
            <v>1008202</v>
          </cell>
          <cell r="C8009" t="str">
            <v>Chave Alp 5P St/Tk-95010007 Yale-Lfonte</v>
          </cell>
          <cell r="D8009" t="str">
            <v>UN</v>
          </cell>
          <cell r="E8009">
            <v>0</v>
          </cell>
          <cell r="F8009">
            <v>0</v>
          </cell>
        </row>
        <row r="8010">
          <cell r="B8010">
            <v>1008203</v>
          </cell>
          <cell r="C8010" t="str">
            <v>Chave De Fenda 5/16 X 8"-Tramontina</v>
          </cell>
          <cell r="D8010" t="str">
            <v>UN</v>
          </cell>
          <cell r="E8010">
            <v>0</v>
          </cell>
          <cell r="F8010">
            <v>0</v>
          </cell>
        </row>
        <row r="8011">
          <cell r="B8011">
            <v>1008204</v>
          </cell>
          <cell r="C8011" t="str">
            <v>Chave Para Virar Ferro De 25Mm</v>
          </cell>
          <cell r="D8011" t="str">
            <v>UN</v>
          </cell>
          <cell r="E8011">
            <v>0</v>
          </cell>
          <cell r="F8011">
            <v>0</v>
          </cell>
        </row>
        <row r="8012">
          <cell r="B8012">
            <v>1008205</v>
          </cell>
          <cell r="C8012" t="str">
            <v>Chave Teste De Voltagem-Stanley</v>
          </cell>
          <cell r="D8012" t="str">
            <v>UN</v>
          </cell>
          <cell r="E8012">
            <v>0</v>
          </cell>
          <cell r="F8012">
            <v>0</v>
          </cell>
        </row>
        <row r="8013">
          <cell r="B8013">
            <v>1008206</v>
          </cell>
          <cell r="C8013" t="str">
            <v>Chibanca Com Cabo-Pandolfo</v>
          </cell>
          <cell r="D8013" t="str">
            <v>UN</v>
          </cell>
          <cell r="E8013">
            <v>0</v>
          </cell>
          <cell r="F8013">
            <v>0</v>
          </cell>
        </row>
        <row r="8014">
          <cell r="B8014">
            <v>1008207</v>
          </cell>
          <cell r="C8014" t="str">
            <v>Chupeta De 3/4"Para Forma</v>
          </cell>
          <cell r="D8014" t="str">
            <v>UN</v>
          </cell>
          <cell r="E8014">
            <v>0</v>
          </cell>
          <cell r="F8014">
            <v>0</v>
          </cell>
        </row>
        <row r="8015">
          <cell r="B8015">
            <v>1008208</v>
          </cell>
          <cell r="C8015" t="str">
            <v>Chuveiro Redondo Aquamax 1998 Cct-Deca</v>
          </cell>
          <cell r="D8015" t="str">
            <v>UN</v>
          </cell>
          <cell r="E8015">
            <v>0</v>
          </cell>
          <cell r="F8015">
            <v>0</v>
          </cell>
        </row>
        <row r="8016">
          <cell r="B8016">
            <v>1008209</v>
          </cell>
          <cell r="C8016" t="str">
            <v>Cilindro 5P St2 55 Cra-95032028-4-Lfonte</v>
          </cell>
          <cell r="D8016" t="str">
            <v>UN</v>
          </cell>
          <cell r="E8016">
            <v>0</v>
          </cell>
          <cell r="F8016">
            <v>0</v>
          </cell>
        </row>
        <row r="8017">
          <cell r="B8017">
            <v>1008210</v>
          </cell>
          <cell r="C8017" t="str">
            <v>Cinta De Nylon 6Tonx6M Com Olhal-Teclev</v>
          </cell>
          <cell r="D8017" t="str">
            <v>UN</v>
          </cell>
          <cell r="E8017">
            <v>0</v>
          </cell>
          <cell r="F8017">
            <v>0</v>
          </cell>
        </row>
        <row r="8018">
          <cell r="B8018">
            <v>1008211</v>
          </cell>
          <cell r="C8018" t="str">
            <v>Cola Adesivo De 850Gr</v>
          </cell>
          <cell r="D8018" t="str">
            <v>UN</v>
          </cell>
          <cell r="E8018">
            <v>0</v>
          </cell>
          <cell r="F8018">
            <v>0</v>
          </cell>
        </row>
        <row r="8019">
          <cell r="B8019">
            <v>1008212</v>
          </cell>
          <cell r="C8019" t="str">
            <v>Colher Pedreiro N°10-Tramontina</v>
          </cell>
          <cell r="D8019" t="str">
            <v>UN</v>
          </cell>
          <cell r="E8019">
            <v>0</v>
          </cell>
          <cell r="F8019">
            <v>0</v>
          </cell>
        </row>
        <row r="8020">
          <cell r="B8020">
            <v>1008213</v>
          </cell>
          <cell r="C8020" t="str">
            <v>Conector Para Cabo Nú De 70Mm2</v>
          </cell>
          <cell r="D8020" t="str">
            <v>UN</v>
          </cell>
          <cell r="E8020">
            <v>0</v>
          </cell>
          <cell r="F8020">
            <v>0</v>
          </cell>
        </row>
        <row r="8021">
          <cell r="B8021">
            <v>1008214</v>
          </cell>
          <cell r="C8021" t="str">
            <v>Corda De Nylon 12Mm Poliamida</v>
          </cell>
          <cell r="D8021" t="str">
            <v>UN</v>
          </cell>
          <cell r="E8021">
            <v>0</v>
          </cell>
          <cell r="F8021">
            <v>0</v>
          </cell>
        </row>
        <row r="8022">
          <cell r="B8022">
            <v>1008215</v>
          </cell>
          <cell r="C8022" t="str">
            <v>Corda Tipo Bombeiro</v>
          </cell>
          <cell r="D8022" t="str">
            <v>UN</v>
          </cell>
          <cell r="E8022">
            <v>0</v>
          </cell>
          <cell r="F8022">
            <v>0</v>
          </cell>
        </row>
        <row r="8023">
          <cell r="B8023">
            <v>1008216</v>
          </cell>
          <cell r="C8023" t="str">
            <v>Corda Venil 5/16"</v>
          </cell>
          <cell r="D8023" t="str">
            <v>UN</v>
          </cell>
          <cell r="E8023">
            <v>0</v>
          </cell>
          <cell r="F8023">
            <v>0</v>
          </cell>
        </row>
        <row r="8024">
          <cell r="B8024">
            <v>1008217</v>
          </cell>
          <cell r="C8024" t="str">
            <v>Cortina Vinílica P/Banh.Azul 1,45X1,80M</v>
          </cell>
          <cell r="D8024" t="str">
            <v>UN</v>
          </cell>
          <cell r="E8024">
            <v>0</v>
          </cell>
          <cell r="F8024">
            <v>0</v>
          </cell>
        </row>
        <row r="8025">
          <cell r="B8025">
            <v>1008218</v>
          </cell>
          <cell r="C8025" t="str">
            <v>Disco Cortar Ferro 10X1/8X3/4"-Norton</v>
          </cell>
          <cell r="D8025" t="str">
            <v>UN</v>
          </cell>
          <cell r="E8025">
            <v>0</v>
          </cell>
          <cell r="F8025">
            <v>0</v>
          </cell>
        </row>
        <row r="8026">
          <cell r="B8026">
            <v>1008219</v>
          </cell>
          <cell r="C8026" t="str">
            <v>Disco Cortar Ferro 7X1/8X7/8"-Norton</v>
          </cell>
          <cell r="D8026" t="str">
            <v>UN</v>
          </cell>
          <cell r="E8026">
            <v>0</v>
          </cell>
          <cell r="F8026">
            <v>0</v>
          </cell>
        </row>
        <row r="8027">
          <cell r="B8027">
            <v>1008220</v>
          </cell>
          <cell r="C8027" t="str">
            <v>Disco Cortar Ferro 4.1/2X18"X7/8"-Norton</v>
          </cell>
          <cell r="D8027" t="str">
            <v>UN</v>
          </cell>
          <cell r="E8027">
            <v>0</v>
          </cell>
          <cell r="F8027">
            <v>0</v>
          </cell>
        </row>
        <row r="8028">
          <cell r="B8028">
            <v>1008221</v>
          </cell>
          <cell r="C8028" t="str">
            <v>Disco Corte P/Concreto 4.1/2"-Diamangel</v>
          </cell>
          <cell r="D8028" t="str">
            <v>UN</v>
          </cell>
          <cell r="E8028">
            <v>0</v>
          </cell>
          <cell r="F8028">
            <v>0</v>
          </cell>
        </row>
        <row r="8029">
          <cell r="B8029">
            <v>1008222</v>
          </cell>
          <cell r="C8029" t="str">
            <v>Disco Corte Para Ferro 1/8"X7/8"-Icaper</v>
          </cell>
          <cell r="D8029" t="str">
            <v>UN</v>
          </cell>
          <cell r="E8029">
            <v>0</v>
          </cell>
          <cell r="F8029">
            <v>0</v>
          </cell>
        </row>
        <row r="8030">
          <cell r="B8030">
            <v>1008223</v>
          </cell>
          <cell r="C8030" t="str">
            <v>Disco Corte P/Ferro 10"C/Fur.1/2"-Norton</v>
          </cell>
          <cell r="D8030" t="str">
            <v>UN</v>
          </cell>
          <cell r="E8030">
            <v>0</v>
          </cell>
          <cell r="F8030">
            <v>0</v>
          </cell>
        </row>
        <row r="8031">
          <cell r="B8031">
            <v>1008224</v>
          </cell>
          <cell r="C8031" t="str">
            <v>Disco Corte Para Ferro De 9"-Norton</v>
          </cell>
          <cell r="D8031" t="str">
            <v>UN</v>
          </cell>
          <cell r="E8031">
            <v>0</v>
          </cell>
          <cell r="F8031">
            <v>0</v>
          </cell>
        </row>
        <row r="8032">
          <cell r="B8032">
            <v>1008225</v>
          </cell>
          <cell r="C8032" t="str">
            <v>Disco Corte P/Mármore 4.1/2"-Braskoc</v>
          </cell>
          <cell r="D8032" t="str">
            <v>UN</v>
          </cell>
          <cell r="E8032">
            <v>0</v>
          </cell>
          <cell r="F8032">
            <v>0</v>
          </cell>
        </row>
        <row r="8033">
          <cell r="B8033">
            <v>1008226</v>
          </cell>
          <cell r="C8033" t="str">
            <v>Disco Corte Para Policorte De 10"</v>
          </cell>
          <cell r="D8033" t="str">
            <v>UN</v>
          </cell>
          <cell r="E8033">
            <v>0</v>
          </cell>
          <cell r="F8033">
            <v>0</v>
          </cell>
        </row>
        <row r="8034">
          <cell r="B8034">
            <v>1008227</v>
          </cell>
          <cell r="C8034" t="str">
            <v>Disco Serra 110Mm</v>
          </cell>
          <cell r="D8034" t="str">
            <v>UN</v>
          </cell>
          <cell r="E8034">
            <v>0</v>
          </cell>
          <cell r="F8034">
            <v>0</v>
          </cell>
        </row>
        <row r="8035">
          <cell r="B8035">
            <v>1008228</v>
          </cell>
          <cell r="C8035" t="str">
            <v>Disco Serra Com 12"</v>
          </cell>
          <cell r="D8035" t="str">
            <v>UN</v>
          </cell>
          <cell r="E8035">
            <v>0</v>
          </cell>
          <cell r="F8035">
            <v>0</v>
          </cell>
        </row>
        <row r="8036">
          <cell r="B8036">
            <v>1008229</v>
          </cell>
          <cell r="C8036" t="str">
            <v>Disco Serra C/350Mm 24Den.30Mm-Saturno</v>
          </cell>
          <cell r="D8036" t="str">
            <v>UN</v>
          </cell>
          <cell r="E8036">
            <v>0</v>
          </cell>
          <cell r="F8036">
            <v>0</v>
          </cell>
        </row>
        <row r="8037">
          <cell r="B8037">
            <v>1008230</v>
          </cell>
          <cell r="C8037" t="str">
            <v>Disco Serra C/350Mm 36Den.30Mm-Saturno</v>
          </cell>
          <cell r="D8037" t="str">
            <v>UN</v>
          </cell>
          <cell r="E8037">
            <v>0</v>
          </cell>
          <cell r="F8037">
            <v>0</v>
          </cell>
        </row>
        <row r="8038">
          <cell r="B8038">
            <v>1008231</v>
          </cell>
          <cell r="C8038" t="str">
            <v>Disco Serra C/350Mm 60Den.30Mm-Saturno</v>
          </cell>
          <cell r="D8038" t="str">
            <v>UN</v>
          </cell>
          <cell r="E8038">
            <v>0</v>
          </cell>
          <cell r="F8038">
            <v>0</v>
          </cell>
        </row>
        <row r="8039">
          <cell r="B8039">
            <v>1008232</v>
          </cell>
          <cell r="C8039" t="str">
            <v>Disco Serra C/350Mm 88Den.30Mm-Saturno</v>
          </cell>
          <cell r="D8039" t="str">
            <v>UN</v>
          </cell>
          <cell r="E8039">
            <v>0</v>
          </cell>
          <cell r="F8039">
            <v>0</v>
          </cell>
        </row>
        <row r="8040">
          <cell r="B8040">
            <v>1008233</v>
          </cell>
          <cell r="C8040" t="str">
            <v>Disco Serra C/46Den.9"P/Madeira-Saturno</v>
          </cell>
          <cell r="D8040" t="str">
            <v>UN</v>
          </cell>
          <cell r="E8040">
            <v>0</v>
          </cell>
          <cell r="F8040">
            <v>0</v>
          </cell>
        </row>
        <row r="8041">
          <cell r="B8041">
            <v>1008234</v>
          </cell>
          <cell r="C8041" t="str">
            <v>Disco Serra P/Serra Manual 5900 9.1/4"</v>
          </cell>
          <cell r="D8041" t="str">
            <v>UN</v>
          </cell>
          <cell r="E8041">
            <v>0</v>
          </cell>
          <cell r="F8041">
            <v>0</v>
          </cell>
        </row>
        <row r="8042">
          <cell r="B8042">
            <v>1008235</v>
          </cell>
          <cell r="C8042" t="str">
            <v>Disco Serra Para Serra Maquita 9"</v>
          </cell>
          <cell r="D8042" t="str">
            <v>UN</v>
          </cell>
          <cell r="E8042">
            <v>0</v>
          </cell>
          <cell r="F8042">
            <v>0</v>
          </cell>
        </row>
        <row r="8043">
          <cell r="B8043">
            <v>1008236</v>
          </cell>
          <cell r="C8043" t="str">
            <v>Disco Serra Ponta Vidia 350Mm 60Dentes</v>
          </cell>
          <cell r="D8043" t="str">
            <v>UN</v>
          </cell>
          <cell r="E8043">
            <v>0</v>
          </cell>
          <cell r="F8043">
            <v>0</v>
          </cell>
        </row>
        <row r="8044">
          <cell r="B8044">
            <v>1008237</v>
          </cell>
          <cell r="C8044" t="str">
            <v>Disco Diamantado T1</v>
          </cell>
          <cell r="D8044" t="str">
            <v>UN</v>
          </cell>
          <cell r="E8044">
            <v>0</v>
          </cell>
          <cell r="F8044">
            <v>0</v>
          </cell>
        </row>
        <row r="8045">
          <cell r="B8045">
            <v>1008238</v>
          </cell>
          <cell r="C8045" t="str">
            <v>Disco P/Serra Circular 14"X36Den-Saturno</v>
          </cell>
          <cell r="D8045" t="str">
            <v>UN</v>
          </cell>
          <cell r="E8045">
            <v>0</v>
          </cell>
          <cell r="F8045">
            <v>0</v>
          </cell>
        </row>
        <row r="8046">
          <cell r="B8046">
            <v>1008239</v>
          </cell>
          <cell r="C8046" t="str">
            <v>Disjuntor Trifásico De 20A</v>
          </cell>
          <cell r="D8046" t="str">
            <v>UN</v>
          </cell>
          <cell r="E8046">
            <v>0</v>
          </cell>
          <cell r="F8046">
            <v>0</v>
          </cell>
        </row>
        <row r="8047">
          <cell r="B8047">
            <v>1008240</v>
          </cell>
          <cell r="C8047" t="str">
            <v>Disjuntor Trifásico De 30A</v>
          </cell>
          <cell r="D8047" t="str">
            <v>UN</v>
          </cell>
          <cell r="E8047">
            <v>0</v>
          </cell>
          <cell r="F8047">
            <v>0</v>
          </cell>
        </row>
        <row r="8048">
          <cell r="B8048">
            <v>1008241</v>
          </cell>
          <cell r="C8048" t="str">
            <v>Escada Madeira 2 Per.10 Degraus-Cedrinho</v>
          </cell>
          <cell r="D8048" t="str">
            <v>UN</v>
          </cell>
          <cell r="E8048">
            <v>0</v>
          </cell>
          <cell r="F8048">
            <v>0</v>
          </cell>
        </row>
        <row r="8049">
          <cell r="B8049">
            <v>1008242</v>
          </cell>
          <cell r="C8049" t="str">
            <v>Escada Madeira 2 Per.5 Degraus-Cedrinho</v>
          </cell>
          <cell r="D8049" t="str">
            <v>UN</v>
          </cell>
          <cell r="E8049">
            <v>0</v>
          </cell>
          <cell r="F8049">
            <v>0</v>
          </cell>
        </row>
        <row r="8050">
          <cell r="B8050">
            <v>1008243</v>
          </cell>
          <cell r="C8050" t="str">
            <v>Escada Madeira 2 Per.6 Degraus-Cedrinho</v>
          </cell>
          <cell r="D8050" t="str">
            <v>UN</v>
          </cell>
          <cell r="E8050">
            <v>0</v>
          </cell>
          <cell r="F8050">
            <v>0</v>
          </cell>
        </row>
        <row r="8051">
          <cell r="B8051">
            <v>1008244</v>
          </cell>
          <cell r="C8051" t="str">
            <v>Escada Madeira 2 Per.7 Degraus-Cedrinho</v>
          </cell>
          <cell r="D8051" t="str">
            <v>UN</v>
          </cell>
          <cell r="E8051">
            <v>0</v>
          </cell>
          <cell r="F8051">
            <v>0</v>
          </cell>
        </row>
        <row r="8052">
          <cell r="B8052">
            <v>1008245</v>
          </cell>
          <cell r="C8052" t="str">
            <v>Escalímetro 30Cm</v>
          </cell>
          <cell r="D8052" t="str">
            <v>UN</v>
          </cell>
          <cell r="E8052">
            <v>0</v>
          </cell>
          <cell r="F8052">
            <v>0</v>
          </cell>
        </row>
        <row r="8053">
          <cell r="B8053">
            <v>1008246</v>
          </cell>
          <cell r="C8053" t="str">
            <v>Escantilhão Para Vedação Mod.07</v>
          </cell>
          <cell r="D8053" t="str">
            <v>UN</v>
          </cell>
          <cell r="E8053">
            <v>0</v>
          </cell>
          <cell r="F8053">
            <v>0</v>
          </cell>
        </row>
        <row r="8054">
          <cell r="B8054">
            <v>1008247</v>
          </cell>
          <cell r="C8054" t="str">
            <v>Escova De Aço Com Cabo-Suissa</v>
          </cell>
          <cell r="D8054" t="str">
            <v>UN</v>
          </cell>
          <cell r="E8054">
            <v>0</v>
          </cell>
          <cell r="F8054">
            <v>0</v>
          </cell>
        </row>
        <row r="8055">
          <cell r="B8055">
            <v>1008248</v>
          </cell>
          <cell r="C8055" t="str">
            <v>Espaçador Etr-20-Jeruel</v>
          </cell>
          <cell r="D8055" t="str">
            <v>UN</v>
          </cell>
          <cell r="E8055">
            <v>0</v>
          </cell>
          <cell r="F8055">
            <v>0</v>
          </cell>
        </row>
        <row r="8056">
          <cell r="B8056">
            <v>1008249</v>
          </cell>
          <cell r="C8056" t="str">
            <v>Espaçador Tr-Jeruel</v>
          </cell>
          <cell r="D8056" t="str">
            <v>UN</v>
          </cell>
          <cell r="E8056">
            <v>0</v>
          </cell>
          <cell r="F8056">
            <v>0</v>
          </cell>
        </row>
        <row r="8057">
          <cell r="B8057">
            <v>1008250</v>
          </cell>
          <cell r="C8057" t="str">
            <v>Espátula De Aço De 100Mm 4"-Tramontina</v>
          </cell>
          <cell r="D8057" t="str">
            <v>UN</v>
          </cell>
          <cell r="E8057">
            <v>0</v>
          </cell>
          <cell r="F8057">
            <v>0</v>
          </cell>
        </row>
        <row r="8058">
          <cell r="B8058">
            <v>1008251</v>
          </cell>
          <cell r="C8058" t="str">
            <v>Espátula De Aço De 50Mm 2"-Tramontina</v>
          </cell>
          <cell r="D8058" t="str">
            <v>UN</v>
          </cell>
          <cell r="E8058">
            <v>0</v>
          </cell>
          <cell r="F8058">
            <v>0</v>
          </cell>
        </row>
        <row r="8059">
          <cell r="B8059">
            <v>1008252</v>
          </cell>
          <cell r="C8059" t="str">
            <v>Espátula De Aço De 75Mm 3"-Tramontina</v>
          </cell>
          <cell r="D8059" t="str">
            <v>UN</v>
          </cell>
          <cell r="E8059">
            <v>0</v>
          </cell>
          <cell r="F8059">
            <v>0</v>
          </cell>
        </row>
        <row r="8060">
          <cell r="B8060">
            <v>1008253</v>
          </cell>
          <cell r="C8060" t="str">
            <v>Pontalete 3X3" Bruto P/ Forma</v>
          </cell>
          <cell r="D8060" t="str">
            <v>UN</v>
          </cell>
          <cell r="E8060">
            <v>0</v>
          </cell>
          <cell r="F8060">
            <v>0</v>
          </cell>
        </row>
        <row r="8061">
          <cell r="B8061">
            <v>1008254</v>
          </cell>
          <cell r="C8061" t="str">
            <v>Esquadro De Aluminio De 1X80Cm-Stanley</v>
          </cell>
          <cell r="D8061" t="str">
            <v>UN</v>
          </cell>
          <cell r="E8061">
            <v>0</v>
          </cell>
          <cell r="F8061">
            <v>0</v>
          </cell>
        </row>
        <row r="8062">
          <cell r="B8062">
            <v>1008255</v>
          </cell>
          <cell r="C8062" t="str">
            <v>Esquadro De Aluminio De 30X20Cm-Stanley</v>
          </cell>
          <cell r="D8062" t="str">
            <v>UN</v>
          </cell>
          <cell r="E8062">
            <v>0</v>
          </cell>
          <cell r="F8062">
            <v>0</v>
          </cell>
        </row>
        <row r="8063">
          <cell r="B8063">
            <v>1008256</v>
          </cell>
          <cell r="C8063" t="str">
            <v>Esticador Para Cabo De Aço 5/16"</v>
          </cell>
          <cell r="D8063" t="str">
            <v>UN</v>
          </cell>
          <cell r="E8063">
            <v>0</v>
          </cell>
          <cell r="F8063">
            <v>0</v>
          </cell>
        </row>
        <row r="8064">
          <cell r="B8064">
            <v>1008257</v>
          </cell>
          <cell r="C8064" t="str">
            <v>Esticador Para Cabo De Aço 3/8"</v>
          </cell>
          <cell r="D8064" t="str">
            <v>UN</v>
          </cell>
          <cell r="E8064">
            <v>0</v>
          </cell>
          <cell r="F8064">
            <v>0</v>
          </cell>
        </row>
        <row r="8065">
          <cell r="B8065">
            <v>1008258</v>
          </cell>
          <cell r="C8065" t="str">
            <v>Esticador Para Cabo De Aço 1/2"</v>
          </cell>
          <cell r="D8065" t="str">
            <v>UN</v>
          </cell>
          <cell r="E8065">
            <v>0</v>
          </cell>
          <cell r="F8065">
            <v>0</v>
          </cell>
        </row>
        <row r="8066">
          <cell r="B8066">
            <v>1008259</v>
          </cell>
          <cell r="C8066" t="str">
            <v>Abraçadeira Nylon 150X3,6Mm Diam.35Mm</v>
          </cell>
          <cell r="D8066" t="str">
            <v>UN</v>
          </cell>
          <cell r="E8066">
            <v>0</v>
          </cell>
          <cell r="F8066">
            <v>0</v>
          </cell>
        </row>
        <row r="8067">
          <cell r="B8067">
            <v>1008261</v>
          </cell>
          <cell r="C8067" t="str">
            <v>Gabarito P/Marcação Letra 10Cm-Stanley</v>
          </cell>
          <cell r="D8067" t="str">
            <v>UN</v>
          </cell>
          <cell r="E8067">
            <v>0</v>
          </cell>
          <cell r="F8067">
            <v>0</v>
          </cell>
        </row>
        <row r="8068">
          <cell r="B8068">
            <v>1008262</v>
          </cell>
          <cell r="C8068" t="str">
            <v>Gabarito P/Marcação Número 10Cm-Stanley</v>
          </cell>
          <cell r="D8068" t="str">
            <v>UN</v>
          </cell>
          <cell r="E8068">
            <v>0</v>
          </cell>
          <cell r="F8068">
            <v>0</v>
          </cell>
        </row>
        <row r="8069">
          <cell r="B8069">
            <v>1008263</v>
          </cell>
          <cell r="C8069" t="str">
            <v>Gerica Pneu Câmara Aro 14-Cadioli</v>
          </cell>
          <cell r="D8069" t="str">
            <v>UN</v>
          </cell>
          <cell r="E8069">
            <v>0</v>
          </cell>
          <cell r="F8069">
            <v>0</v>
          </cell>
        </row>
        <row r="8070">
          <cell r="B8070">
            <v>1008264</v>
          </cell>
          <cell r="C8070" t="str">
            <v>Interruptor 1 Seção Externo</v>
          </cell>
          <cell r="D8070" t="str">
            <v>UN</v>
          </cell>
          <cell r="E8070">
            <v>0</v>
          </cell>
          <cell r="F8070">
            <v>0</v>
          </cell>
        </row>
        <row r="8071">
          <cell r="B8071">
            <v>1008265</v>
          </cell>
          <cell r="C8071" t="str">
            <v>Isopor 1,00M X 1,00M X 2,5Cm-Chapa</v>
          </cell>
          <cell r="D8071" t="str">
            <v>UN</v>
          </cell>
          <cell r="E8071">
            <v>0</v>
          </cell>
          <cell r="F8071">
            <v>0</v>
          </cell>
        </row>
        <row r="8072">
          <cell r="B8072">
            <v>1008267</v>
          </cell>
          <cell r="C8072" t="str">
            <v>Jogo De Chave Hexagonal Curta 1,5 A 10Mm</v>
          </cell>
          <cell r="D8072" t="str">
            <v>UN</v>
          </cell>
          <cell r="E8072">
            <v>0</v>
          </cell>
          <cell r="F8072">
            <v>0</v>
          </cell>
        </row>
        <row r="8073">
          <cell r="B8073">
            <v>1008268</v>
          </cell>
          <cell r="C8073" t="str">
            <v>Juntafina-Ab Branco Emb.20Kg-Rejuntabras</v>
          </cell>
          <cell r="D8073" t="str">
            <v>UN</v>
          </cell>
          <cell r="E8073">
            <v>0</v>
          </cell>
          <cell r="F8073">
            <v>0</v>
          </cell>
        </row>
        <row r="8074">
          <cell r="B8074">
            <v>1008269</v>
          </cell>
          <cell r="C8074" t="str">
            <v>Lâmina De Serra Ar-Starret</v>
          </cell>
          <cell r="D8074" t="str">
            <v>UN</v>
          </cell>
          <cell r="E8074">
            <v>0</v>
          </cell>
          <cell r="F8074">
            <v>0</v>
          </cell>
        </row>
        <row r="8075">
          <cell r="B8075">
            <v>1008270</v>
          </cell>
          <cell r="C8075" t="str">
            <v>Lâmina Para Serra Tico Tico-Bosch</v>
          </cell>
          <cell r="D8075" t="str">
            <v>UN</v>
          </cell>
          <cell r="E8075">
            <v>0</v>
          </cell>
          <cell r="F8075">
            <v>0</v>
          </cell>
        </row>
        <row r="8076">
          <cell r="B8076">
            <v>1008271</v>
          </cell>
          <cell r="C8076" t="str">
            <v>Lâmpada Dicroica 50W</v>
          </cell>
          <cell r="D8076" t="str">
            <v>UN</v>
          </cell>
          <cell r="E8076">
            <v>0</v>
          </cell>
          <cell r="F8076">
            <v>0</v>
          </cell>
        </row>
        <row r="8077">
          <cell r="B8077">
            <v>1008272</v>
          </cell>
          <cell r="C8077" t="str">
            <v>Lâmpada Lm Ovóide E40 220V 500W</v>
          </cell>
          <cell r="D8077" t="str">
            <v>UN</v>
          </cell>
          <cell r="E8077">
            <v>0</v>
          </cell>
          <cell r="F8077">
            <v>0</v>
          </cell>
        </row>
        <row r="8078">
          <cell r="B8078">
            <v>1008273</v>
          </cell>
          <cell r="C8078" t="str">
            <v>Lavatório Br C/Colriviera 12006001Celite</v>
          </cell>
          <cell r="D8078" t="str">
            <v>UN</v>
          </cell>
          <cell r="E8078">
            <v>0</v>
          </cell>
          <cell r="F8078">
            <v>0</v>
          </cell>
        </row>
        <row r="8079">
          <cell r="B8079">
            <v>1008274</v>
          </cell>
          <cell r="C8079" t="str">
            <v>Listello 1,5X33,0Cm Lumini Cob.-Incepa</v>
          </cell>
          <cell r="D8079" t="str">
            <v>UN</v>
          </cell>
          <cell r="E8079">
            <v>0</v>
          </cell>
          <cell r="F8079">
            <v>0</v>
          </cell>
        </row>
        <row r="8080">
          <cell r="B8080">
            <v>1008275</v>
          </cell>
          <cell r="C8080" t="str">
            <v>Listelo 3,0X32,0Cm Arenito Gris-Incepa</v>
          </cell>
          <cell r="D8080" t="str">
            <v>UN</v>
          </cell>
          <cell r="E8080">
            <v>0</v>
          </cell>
          <cell r="F8080">
            <v>0</v>
          </cell>
        </row>
        <row r="8081">
          <cell r="B8081">
            <v>1008276</v>
          </cell>
          <cell r="C8081" t="str">
            <v>Maçarico-Max Chama</v>
          </cell>
          <cell r="D8081" t="str">
            <v>UN</v>
          </cell>
          <cell r="E8081">
            <v>0</v>
          </cell>
          <cell r="F8081">
            <v>0</v>
          </cell>
        </row>
        <row r="8082">
          <cell r="B8082">
            <v>1008277</v>
          </cell>
          <cell r="C8082" t="str">
            <v>Mangueira Cristal 1/2"</v>
          </cell>
          <cell r="D8082" t="str">
            <v>UN</v>
          </cell>
          <cell r="E8082">
            <v>0</v>
          </cell>
          <cell r="F8082">
            <v>0</v>
          </cell>
        </row>
        <row r="8083">
          <cell r="B8083">
            <v>1008278</v>
          </cell>
          <cell r="C8083" t="str">
            <v>Mangueira Para Maçarico-Max Chama</v>
          </cell>
          <cell r="D8083" t="str">
            <v>M</v>
          </cell>
          <cell r="E8083">
            <v>0</v>
          </cell>
          <cell r="F8083">
            <v>0</v>
          </cell>
        </row>
        <row r="8084">
          <cell r="B8084">
            <v>1008279</v>
          </cell>
          <cell r="C8084" t="str">
            <v>Mangueira Trançada Polipropileno 3/4"</v>
          </cell>
          <cell r="D8084" t="str">
            <v>M</v>
          </cell>
          <cell r="E8084">
            <v>0</v>
          </cell>
          <cell r="F8084">
            <v>0</v>
          </cell>
        </row>
        <row r="8085">
          <cell r="B8085">
            <v>1008280</v>
          </cell>
          <cell r="C8085" t="str">
            <v>Manta Para Cura De Concreto</v>
          </cell>
          <cell r="D8085" t="str">
            <v>UN</v>
          </cell>
          <cell r="E8085">
            <v>0</v>
          </cell>
          <cell r="F8085">
            <v>0</v>
          </cell>
        </row>
        <row r="8086">
          <cell r="B8086">
            <v>1008281</v>
          </cell>
          <cell r="C8086" t="str">
            <v>Marco De Concreto Pré-Moldado 10X10X40Cm</v>
          </cell>
          <cell r="D8086" t="str">
            <v>UN</v>
          </cell>
          <cell r="E8086">
            <v>0</v>
          </cell>
          <cell r="F8086">
            <v>0</v>
          </cell>
        </row>
        <row r="8087">
          <cell r="B8087">
            <v>1008282</v>
          </cell>
          <cell r="C8087" t="str">
            <v>Marreta De 0,5Kg C/Cabo Borracha-Paceta</v>
          </cell>
          <cell r="D8087" t="str">
            <v>UN</v>
          </cell>
          <cell r="E8087">
            <v>0</v>
          </cell>
          <cell r="F8087">
            <v>0</v>
          </cell>
        </row>
        <row r="8088">
          <cell r="B8088">
            <v>1008283</v>
          </cell>
          <cell r="C8088" t="str">
            <v>Marreta De 1Kg Com Cabo-Paceta</v>
          </cell>
          <cell r="D8088" t="str">
            <v>UN</v>
          </cell>
          <cell r="E8088">
            <v>0</v>
          </cell>
          <cell r="F8088">
            <v>0</v>
          </cell>
        </row>
        <row r="8089">
          <cell r="B8089">
            <v>1008284</v>
          </cell>
          <cell r="C8089" t="str">
            <v>Marreta De 10Kg Com Cabo-Paceta</v>
          </cell>
          <cell r="D8089" t="str">
            <v>UN</v>
          </cell>
          <cell r="E8089">
            <v>0</v>
          </cell>
          <cell r="F8089">
            <v>0</v>
          </cell>
        </row>
        <row r="8090">
          <cell r="B8090">
            <v>1008285</v>
          </cell>
          <cell r="C8090" t="str">
            <v>Marreta De 2Kg Com Cabo-Paceta</v>
          </cell>
          <cell r="D8090" t="str">
            <v>UN</v>
          </cell>
          <cell r="E8090">
            <v>0</v>
          </cell>
          <cell r="F8090">
            <v>0</v>
          </cell>
        </row>
        <row r="8091">
          <cell r="B8091">
            <v>1008286</v>
          </cell>
          <cell r="C8091" t="str">
            <v>Marreta De 3Kg Com Cabo-Paceta</v>
          </cell>
          <cell r="D8091" t="str">
            <v>UN</v>
          </cell>
          <cell r="E8091">
            <v>0</v>
          </cell>
          <cell r="F8091">
            <v>0</v>
          </cell>
        </row>
        <row r="8092">
          <cell r="B8092">
            <v>1008287</v>
          </cell>
          <cell r="C8092" t="str">
            <v>Marreta De 5Kg Com Cabo-Paceta</v>
          </cell>
          <cell r="D8092" t="str">
            <v>UN</v>
          </cell>
          <cell r="E8092">
            <v>0</v>
          </cell>
          <cell r="F8092">
            <v>0</v>
          </cell>
        </row>
        <row r="8093">
          <cell r="B8093">
            <v>1008288</v>
          </cell>
          <cell r="C8093" t="str">
            <v>Marreta De 6Kg Com Cabo-Paceta</v>
          </cell>
          <cell r="D8093" t="str">
            <v>UN</v>
          </cell>
          <cell r="E8093">
            <v>0</v>
          </cell>
          <cell r="F8093">
            <v>0</v>
          </cell>
        </row>
        <row r="8094">
          <cell r="B8094">
            <v>1008289</v>
          </cell>
          <cell r="C8094" t="str">
            <v>Marreta De 7Kg Com Cabo-Paceta</v>
          </cell>
          <cell r="D8094" t="str">
            <v>UN</v>
          </cell>
          <cell r="E8094">
            <v>0</v>
          </cell>
          <cell r="F8094">
            <v>0</v>
          </cell>
        </row>
        <row r="8095">
          <cell r="B8095">
            <v>1008290</v>
          </cell>
          <cell r="C8095" t="str">
            <v>Martelo Tipo Unha Com Cabo-Stanley</v>
          </cell>
          <cell r="D8095" t="str">
            <v>UN</v>
          </cell>
          <cell r="E8095">
            <v>0</v>
          </cell>
          <cell r="F8095">
            <v>0</v>
          </cell>
        </row>
        <row r="8096">
          <cell r="B8096">
            <v>1008291</v>
          </cell>
          <cell r="C8096" t="str">
            <v>Metalon 2,5X10Cm Com 3M-Jeruel</v>
          </cell>
          <cell r="D8096" t="str">
            <v>UN</v>
          </cell>
          <cell r="E8096">
            <v>0</v>
          </cell>
          <cell r="F8096">
            <v>0</v>
          </cell>
        </row>
        <row r="8097">
          <cell r="B8097">
            <v>1008292</v>
          </cell>
          <cell r="C8097" t="str">
            <v>Metalon 30X30Cm Com 3M-Jeruel</v>
          </cell>
          <cell r="D8097" t="str">
            <v>UN</v>
          </cell>
          <cell r="E8097">
            <v>0</v>
          </cell>
          <cell r="F8097">
            <v>0</v>
          </cell>
        </row>
        <row r="8098">
          <cell r="B8098">
            <v>1008294</v>
          </cell>
          <cell r="C8098" t="str">
            <v>Nível Bolha</v>
          </cell>
          <cell r="D8098" t="str">
            <v>UN</v>
          </cell>
          <cell r="E8098">
            <v>0</v>
          </cell>
          <cell r="F8098">
            <v>0</v>
          </cell>
        </row>
        <row r="8099">
          <cell r="B8099">
            <v>1008295</v>
          </cell>
          <cell r="C8099" t="str">
            <v>Nível De Bolha De 12"-Stanley</v>
          </cell>
          <cell r="D8099" t="str">
            <v>UN</v>
          </cell>
          <cell r="E8099">
            <v>0</v>
          </cell>
          <cell r="F8099">
            <v>0</v>
          </cell>
        </row>
        <row r="8100">
          <cell r="B8100">
            <v>1008296</v>
          </cell>
          <cell r="C8100" t="str">
            <v>Pá Tipo Vanga Com Cabo-Simetal</v>
          </cell>
          <cell r="D8100" t="str">
            <v>UN</v>
          </cell>
          <cell r="E8100">
            <v>0</v>
          </cell>
          <cell r="F8100">
            <v>0</v>
          </cell>
        </row>
        <row r="8101">
          <cell r="B8101">
            <v>1008297</v>
          </cell>
          <cell r="C8101" t="str">
            <v>Parafuso Com Bucha S-6</v>
          </cell>
          <cell r="D8101" t="str">
            <v>UN</v>
          </cell>
          <cell r="E8101">
            <v>0</v>
          </cell>
          <cell r="F8101">
            <v>0</v>
          </cell>
        </row>
        <row r="8102">
          <cell r="B8102">
            <v>1008298</v>
          </cell>
          <cell r="C8102" t="str">
            <v>Parafuso De 2.1/2"X10"-Jomarca</v>
          </cell>
          <cell r="D8102" t="str">
            <v>UN</v>
          </cell>
          <cell r="E8102">
            <v>0</v>
          </cell>
          <cell r="F8102">
            <v>0</v>
          </cell>
        </row>
        <row r="8103">
          <cell r="B8103">
            <v>1008299</v>
          </cell>
          <cell r="C8103" t="str">
            <v>Pastilha Arq.Design Az.85374-Portobello</v>
          </cell>
          <cell r="D8103" t="str">
            <v>M2</v>
          </cell>
          <cell r="E8103">
            <v>0</v>
          </cell>
          <cell r="F8103">
            <v>0</v>
          </cell>
        </row>
        <row r="8104">
          <cell r="B8104">
            <v>1008300</v>
          </cell>
          <cell r="C8104" t="str">
            <v>Pastilha 2X2Cm Colortil Branco A11</v>
          </cell>
          <cell r="D8104" t="str">
            <v>M2</v>
          </cell>
          <cell r="E8104">
            <v>0</v>
          </cell>
          <cell r="F8104">
            <v>0</v>
          </cell>
        </row>
        <row r="8105">
          <cell r="B8105">
            <v>1008301</v>
          </cell>
          <cell r="C8105" t="str">
            <v>Pastilha 2X2Cm Colortil Br.Opaco A12</v>
          </cell>
          <cell r="D8105" t="str">
            <v>M2</v>
          </cell>
          <cell r="E8105">
            <v>0</v>
          </cell>
          <cell r="F8105">
            <v>0</v>
          </cell>
        </row>
        <row r="8106">
          <cell r="B8106">
            <v>1008302</v>
          </cell>
          <cell r="C8106" t="str">
            <v>Pastilha 2X2Cm Colortil M.Claro A53</v>
          </cell>
          <cell r="D8106" t="str">
            <v>M2</v>
          </cell>
          <cell r="E8106">
            <v>0</v>
          </cell>
          <cell r="F8106">
            <v>0</v>
          </cell>
        </row>
        <row r="8107">
          <cell r="B8107">
            <v>1008303</v>
          </cell>
          <cell r="C8107" t="str">
            <v>Pastilha Nautilus Az.Cl.82316-Portobello</v>
          </cell>
          <cell r="D8107" t="str">
            <v>M2</v>
          </cell>
          <cell r="E8107">
            <v>0</v>
          </cell>
          <cell r="F8107">
            <v>0</v>
          </cell>
        </row>
        <row r="8108">
          <cell r="B8108">
            <v>1008304</v>
          </cell>
          <cell r="C8108" t="str">
            <v>Pastilha Nautilus Az.Co.82314-Portobello</v>
          </cell>
          <cell r="D8108" t="str">
            <v>M2</v>
          </cell>
          <cell r="E8108">
            <v>0</v>
          </cell>
          <cell r="F8108">
            <v>0</v>
          </cell>
        </row>
        <row r="8109">
          <cell r="B8109">
            <v>1008305</v>
          </cell>
          <cell r="C8109" t="str">
            <v>Pé De Cabra Com 0,80M-S.Romão</v>
          </cell>
          <cell r="D8109" t="str">
            <v>UN</v>
          </cell>
          <cell r="E8109">
            <v>0</v>
          </cell>
          <cell r="F8109">
            <v>0</v>
          </cell>
        </row>
        <row r="8110">
          <cell r="B8110">
            <v>1008306</v>
          </cell>
          <cell r="C8110" t="str">
            <v>Pé De Cabra Com 1,20M-S.Romão</v>
          </cell>
          <cell r="D8110" t="str">
            <v>UN</v>
          </cell>
          <cell r="E8110">
            <v>0</v>
          </cell>
          <cell r="F8110">
            <v>0</v>
          </cell>
        </row>
        <row r="8111">
          <cell r="B8111">
            <v>1008307</v>
          </cell>
          <cell r="C8111" t="str">
            <v>Pé De Cabra C/1,50M Tp.Alavanca-S.Romão</v>
          </cell>
          <cell r="D8111" t="str">
            <v>UN</v>
          </cell>
          <cell r="E8111">
            <v>0</v>
          </cell>
          <cell r="F8111">
            <v>0</v>
          </cell>
        </row>
        <row r="8112">
          <cell r="B8112">
            <v>1008308</v>
          </cell>
          <cell r="C8112" t="str">
            <v>Piso Cerâmica 33X33Cm Solid Snow-Incepa</v>
          </cell>
          <cell r="D8112" t="str">
            <v>M2</v>
          </cell>
          <cell r="E8112">
            <v>0</v>
          </cell>
          <cell r="F8112">
            <v>0</v>
          </cell>
        </row>
        <row r="8113">
          <cell r="B8113">
            <v>1008309</v>
          </cell>
          <cell r="C8113" t="str">
            <v>Piso 30X30Cm Hercules Hercules-Cecrisa</v>
          </cell>
          <cell r="D8113" t="str">
            <v>M2</v>
          </cell>
          <cell r="E8113">
            <v>0</v>
          </cell>
          <cell r="F8113">
            <v>0</v>
          </cell>
        </row>
        <row r="8114">
          <cell r="B8114">
            <v>1008310</v>
          </cell>
          <cell r="C8114" t="str">
            <v>Piso 45X45Cm Loft Lap Wh Loft-Portinari</v>
          </cell>
          <cell r="D8114" t="str">
            <v>M2</v>
          </cell>
          <cell r="E8114">
            <v>0</v>
          </cell>
          <cell r="F8114">
            <v>0</v>
          </cell>
        </row>
        <row r="8115">
          <cell r="B8115">
            <v>1008311</v>
          </cell>
          <cell r="C8115" t="str">
            <v>Piso 45X45Cm Medano Be-Portinari</v>
          </cell>
          <cell r="D8115" t="str">
            <v>M2</v>
          </cell>
          <cell r="E8115">
            <v>0</v>
          </cell>
          <cell r="F8115">
            <v>0</v>
          </cell>
        </row>
        <row r="8116">
          <cell r="B8116">
            <v>1008312</v>
          </cell>
          <cell r="C8116" t="str">
            <v>Plug Steck 32A 220V</v>
          </cell>
          <cell r="D8116" t="str">
            <v>UN</v>
          </cell>
          <cell r="E8116">
            <v>0</v>
          </cell>
          <cell r="F8116">
            <v>0</v>
          </cell>
        </row>
        <row r="8117">
          <cell r="B8117">
            <v>1008313</v>
          </cell>
          <cell r="C8117" t="str">
            <v>Ponteiro De Aço De 3/4"X30Cm-Paceta</v>
          </cell>
          <cell r="D8117" t="str">
            <v>UN</v>
          </cell>
          <cell r="E8117">
            <v>0</v>
          </cell>
          <cell r="F8117">
            <v>0</v>
          </cell>
        </row>
        <row r="8118">
          <cell r="B8118">
            <v>1008314</v>
          </cell>
          <cell r="C8118" t="str">
            <v>Ponteiro Grande</v>
          </cell>
          <cell r="D8118" t="str">
            <v>UN</v>
          </cell>
          <cell r="E8118">
            <v>0</v>
          </cell>
          <cell r="F8118">
            <v>0</v>
          </cell>
        </row>
        <row r="8119">
          <cell r="B8119">
            <v>1008315</v>
          </cell>
          <cell r="C8119" t="str">
            <v>Ponteiro Médio</v>
          </cell>
          <cell r="D8119" t="str">
            <v>UN</v>
          </cell>
          <cell r="E8119">
            <v>0</v>
          </cell>
          <cell r="F8119">
            <v>0</v>
          </cell>
        </row>
        <row r="8120">
          <cell r="B8120">
            <v>1008316</v>
          </cell>
          <cell r="C8120" t="str">
            <v>Porcelanato 60X60Cm Loft Be Bold-Cecrisa</v>
          </cell>
          <cell r="D8120" t="str">
            <v>M2</v>
          </cell>
          <cell r="E8120">
            <v>0</v>
          </cell>
          <cell r="F8120">
            <v>0</v>
          </cell>
        </row>
        <row r="8121">
          <cell r="B8121">
            <v>1008317</v>
          </cell>
          <cell r="C8121" t="str">
            <v>Porcelanato 33X60Cm Pn Pietra Br.-Incepa</v>
          </cell>
          <cell r="D8121" t="str">
            <v>M2</v>
          </cell>
          <cell r="E8121">
            <v>0</v>
          </cell>
          <cell r="F8121">
            <v>0</v>
          </cell>
        </row>
        <row r="8122">
          <cell r="B8122">
            <v>1008318</v>
          </cell>
          <cell r="C8122" t="str">
            <v>Porcelanato 33X60Cm Pn Pietra Pa.-Incepa</v>
          </cell>
          <cell r="D8122" t="str">
            <v>M2</v>
          </cell>
          <cell r="E8122">
            <v>0</v>
          </cell>
          <cell r="F8122">
            <v>0</v>
          </cell>
        </row>
        <row r="8123">
          <cell r="B8123">
            <v>1008319</v>
          </cell>
          <cell r="C8123" t="str">
            <v>Porcelanato 33X33Cm Perlino Wh-Portinari</v>
          </cell>
          <cell r="D8123" t="str">
            <v>M2</v>
          </cell>
          <cell r="E8123">
            <v>0</v>
          </cell>
          <cell r="F8123">
            <v>0</v>
          </cell>
        </row>
        <row r="8124">
          <cell r="B8124">
            <v>1008320</v>
          </cell>
          <cell r="C8124" t="str">
            <v>Porcelanato 33X45Cm Perlino Wh-Portinari</v>
          </cell>
          <cell r="D8124" t="str">
            <v>M2</v>
          </cell>
          <cell r="E8124">
            <v>0</v>
          </cell>
          <cell r="F8124">
            <v>0</v>
          </cell>
        </row>
        <row r="8125">
          <cell r="B8125">
            <v>1008321</v>
          </cell>
          <cell r="C8125" t="str">
            <v>Porta Cadeado 20 A 35Mm-Silvana</v>
          </cell>
          <cell r="D8125" t="str">
            <v>UN</v>
          </cell>
          <cell r="E8125">
            <v>0</v>
          </cell>
          <cell r="F8125">
            <v>0</v>
          </cell>
        </row>
        <row r="8126">
          <cell r="B8126">
            <v>1008322</v>
          </cell>
          <cell r="C8126" t="str">
            <v>Porta Cadeado 40 A 60Mm-Silvana</v>
          </cell>
          <cell r="D8126" t="str">
            <v>UN</v>
          </cell>
          <cell r="E8126">
            <v>0</v>
          </cell>
          <cell r="F8126">
            <v>0</v>
          </cell>
        </row>
        <row r="8127">
          <cell r="B8127">
            <v>1008323</v>
          </cell>
          <cell r="C8127" t="str">
            <v>Prancha 3X9" De 1ª Aparelhado</v>
          </cell>
          <cell r="D8127" t="str">
            <v>UN</v>
          </cell>
          <cell r="E8127">
            <v>0</v>
          </cell>
          <cell r="F8127">
            <v>0</v>
          </cell>
        </row>
        <row r="8128">
          <cell r="B8128">
            <v>1008328</v>
          </cell>
          <cell r="C8128" t="str">
            <v>Prumo De Centro De 1000G-Simetal</v>
          </cell>
          <cell r="D8128" t="str">
            <v>UN</v>
          </cell>
          <cell r="E8128">
            <v>0</v>
          </cell>
          <cell r="F8128">
            <v>0</v>
          </cell>
        </row>
        <row r="8129">
          <cell r="B8129">
            <v>1008329</v>
          </cell>
          <cell r="C8129" t="str">
            <v>Régua De Alumínio 2,5M</v>
          </cell>
          <cell r="D8129" t="str">
            <v>UN</v>
          </cell>
          <cell r="E8129">
            <v>0</v>
          </cell>
          <cell r="F8129">
            <v>0</v>
          </cell>
        </row>
        <row r="8130">
          <cell r="B8130">
            <v>1008330</v>
          </cell>
          <cell r="C8130" t="str">
            <v>Régua De Alumínio 3M</v>
          </cell>
          <cell r="D8130" t="str">
            <v>UN</v>
          </cell>
          <cell r="E8130">
            <v>0</v>
          </cell>
          <cell r="F8130">
            <v>0</v>
          </cell>
        </row>
        <row r="8131">
          <cell r="B8131">
            <v>1008331</v>
          </cell>
          <cell r="C8131" t="str">
            <v>Régua Aluminio Nível Bolha 2M-Starrett</v>
          </cell>
          <cell r="D8131" t="str">
            <v>UN</v>
          </cell>
          <cell r="E8131">
            <v>0</v>
          </cell>
          <cell r="F8131">
            <v>0</v>
          </cell>
        </row>
        <row r="8132">
          <cell r="B8132">
            <v>1008332</v>
          </cell>
          <cell r="C8132" t="str">
            <v>Revest.Cerâmica Falésia 18X18Cm 7200</v>
          </cell>
          <cell r="D8132" t="str">
            <v>M2</v>
          </cell>
          <cell r="E8132">
            <v>0</v>
          </cell>
          <cell r="F8132">
            <v>0</v>
          </cell>
        </row>
        <row r="8133">
          <cell r="B8133">
            <v>1008333</v>
          </cell>
          <cell r="C8133" t="str">
            <v>Rev.Cerâm.40X40Cm Nordico Snow A.-Incepa</v>
          </cell>
          <cell r="D8133" t="str">
            <v>M2</v>
          </cell>
          <cell r="E8133">
            <v>0</v>
          </cell>
          <cell r="F8133">
            <v>0</v>
          </cell>
        </row>
        <row r="8134">
          <cell r="B8134">
            <v>1008334</v>
          </cell>
          <cell r="C8134" t="str">
            <v>Rev.Cerâm.10X10Cm Atlas Branco-Atlas</v>
          </cell>
          <cell r="D8134" t="str">
            <v>M2</v>
          </cell>
          <cell r="E8134">
            <v>0</v>
          </cell>
          <cell r="F8134">
            <v>0</v>
          </cell>
        </row>
        <row r="8135">
          <cell r="B8135">
            <v>1008335</v>
          </cell>
          <cell r="C8135" t="str">
            <v>Rev.Cerâm.2X33 2 Fiadas Snow Ac.-Incepa</v>
          </cell>
          <cell r="D8135" t="str">
            <v>M2</v>
          </cell>
          <cell r="E8135">
            <v>0</v>
          </cell>
          <cell r="F8135">
            <v>0</v>
          </cell>
        </row>
        <row r="8136">
          <cell r="B8136">
            <v>1008336</v>
          </cell>
          <cell r="C8136" t="str">
            <v>Rev.Cerâm.45X45Cm Colori Onix-Cecrisa</v>
          </cell>
          <cell r="D8136" t="str">
            <v>M2</v>
          </cell>
          <cell r="E8136">
            <v>0</v>
          </cell>
          <cell r="F8136">
            <v>0</v>
          </cell>
        </row>
        <row r="8137">
          <cell r="B8137">
            <v>1008337</v>
          </cell>
          <cell r="C8137" t="str">
            <v>Rev.Cerâm.28X40Cm Nordico S.Ac.-Incepa</v>
          </cell>
          <cell r="D8137" t="str">
            <v>M2</v>
          </cell>
          <cell r="E8137">
            <v>0</v>
          </cell>
          <cell r="F8137">
            <v>0</v>
          </cell>
        </row>
        <row r="8138">
          <cell r="B8138">
            <v>1008338</v>
          </cell>
          <cell r="C8138" t="str">
            <v>Rev.Cerâm.33X60Cm Nordico S.Ac.-Incepa</v>
          </cell>
          <cell r="D8138" t="str">
            <v>M2</v>
          </cell>
          <cell r="E8138">
            <v>0</v>
          </cell>
          <cell r="F8138">
            <v>0</v>
          </cell>
        </row>
        <row r="8139">
          <cell r="B8139">
            <v>1008339</v>
          </cell>
          <cell r="C8139" t="str">
            <v>Rev.Cerâm.40X40Cm Os Nord.S.Ac.-Incepa</v>
          </cell>
          <cell r="D8139" t="str">
            <v>M2</v>
          </cell>
          <cell r="E8139">
            <v>0</v>
          </cell>
          <cell r="F8139">
            <v>0</v>
          </cell>
        </row>
        <row r="8140">
          <cell r="B8140">
            <v>1008340</v>
          </cell>
          <cell r="C8140" t="str">
            <v>Rev.Cerâm.44X4,6Cm Pn Pietra Br.-Incepa</v>
          </cell>
          <cell r="D8140" t="str">
            <v>M2</v>
          </cell>
          <cell r="E8140">
            <v>0</v>
          </cell>
          <cell r="F8140">
            <v>0</v>
          </cell>
        </row>
        <row r="8141">
          <cell r="B8141">
            <v>1008341</v>
          </cell>
          <cell r="C8141" t="str">
            <v>Rev.Cerâm.44X44Cm Pn Pietra Br.-Incepa</v>
          </cell>
          <cell r="D8141" t="str">
            <v>M2</v>
          </cell>
          <cell r="E8141">
            <v>0</v>
          </cell>
          <cell r="F8141">
            <v>0</v>
          </cell>
        </row>
        <row r="8142">
          <cell r="B8142">
            <v>1008342</v>
          </cell>
          <cell r="C8142" t="str">
            <v>Rev.Cerâm.33X33Cm Rv Cantina S.-Incepa</v>
          </cell>
          <cell r="D8142" t="str">
            <v>M2</v>
          </cell>
          <cell r="E8142">
            <v>0</v>
          </cell>
          <cell r="F8142">
            <v>0</v>
          </cell>
        </row>
        <row r="8143">
          <cell r="B8143">
            <v>1008343</v>
          </cell>
          <cell r="C8143" t="str">
            <v>Rev.Cerâm.33X60Cm Rv Cantina S.-Incepa</v>
          </cell>
          <cell r="D8143" t="str">
            <v>M2</v>
          </cell>
          <cell r="E8143">
            <v>0</v>
          </cell>
          <cell r="F8143">
            <v>0</v>
          </cell>
        </row>
        <row r="8144">
          <cell r="B8144">
            <v>1008344</v>
          </cell>
          <cell r="C8144" t="str">
            <v>Rev.Cerâm.15X15Cm White Basic M.-Cecrisa</v>
          </cell>
          <cell r="D8144" t="str">
            <v>M2</v>
          </cell>
          <cell r="E8144">
            <v>0</v>
          </cell>
          <cell r="F8144">
            <v>0</v>
          </cell>
        </row>
        <row r="8145">
          <cell r="B8145">
            <v>1008345</v>
          </cell>
          <cell r="C8145" t="str">
            <v>Material Substituido Por 1002338</v>
          </cell>
          <cell r="D8145" t="str">
            <v>UN</v>
          </cell>
          <cell r="E8145">
            <v>0</v>
          </cell>
          <cell r="F8145">
            <v>0</v>
          </cell>
        </row>
        <row r="8146">
          <cell r="B8146">
            <v>1008346</v>
          </cell>
          <cell r="C8146" t="str">
            <v>Serra Bancada 36 Dentes</v>
          </cell>
          <cell r="D8146" t="str">
            <v>UN</v>
          </cell>
          <cell r="E8146">
            <v>0</v>
          </cell>
          <cell r="F8146">
            <v>0</v>
          </cell>
        </row>
        <row r="8147">
          <cell r="B8147">
            <v>1008347</v>
          </cell>
          <cell r="C8147" t="str">
            <v>Serra Circular 220V-Bosh</v>
          </cell>
          <cell r="D8147" t="str">
            <v>UN</v>
          </cell>
          <cell r="E8147">
            <v>0</v>
          </cell>
          <cell r="F8147">
            <v>0</v>
          </cell>
        </row>
        <row r="8148">
          <cell r="B8148">
            <v>1008348</v>
          </cell>
          <cell r="C8148" t="str">
            <v>Serra Circular Esquadrejadeira 2400Mm</v>
          </cell>
          <cell r="D8148" t="str">
            <v>UN</v>
          </cell>
          <cell r="E8148">
            <v>0</v>
          </cell>
          <cell r="F8148">
            <v>0</v>
          </cell>
        </row>
        <row r="8149">
          <cell r="B8149">
            <v>1008349</v>
          </cell>
          <cell r="C8149" t="str">
            <v>Serra Circular Tico-Tico 220V</v>
          </cell>
          <cell r="D8149" t="str">
            <v>UN</v>
          </cell>
          <cell r="E8149">
            <v>0</v>
          </cell>
          <cell r="F8149">
            <v>0</v>
          </cell>
        </row>
        <row r="8150">
          <cell r="B8150">
            <v>1008350</v>
          </cell>
          <cell r="C8150" t="str">
            <v>Serra Copo 100Mm-Starrett</v>
          </cell>
          <cell r="D8150" t="str">
            <v>UN</v>
          </cell>
          <cell r="E8150">
            <v>0</v>
          </cell>
          <cell r="F8150">
            <v>0</v>
          </cell>
        </row>
        <row r="8151">
          <cell r="B8151">
            <v>1008351</v>
          </cell>
          <cell r="C8151" t="str">
            <v>Serra Copo 150Mm-Starrett</v>
          </cell>
          <cell r="D8151" t="str">
            <v>UN</v>
          </cell>
          <cell r="E8151">
            <v>0</v>
          </cell>
          <cell r="F8151">
            <v>0</v>
          </cell>
        </row>
        <row r="8152">
          <cell r="B8152">
            <v>1008352</v>
          </cell>
          <cell r="C8152" t="str">
            <v>Serra Copo De 1 1/2"-Starrett</v>
          </cell>
          <cell r="D8152" t="str">
            <v>UN</v>
          </cell>
          <cell r="E8152">
            <v>0</v>
          </cell>
          <cell r="F8152">
            <v>0</v>
          </cell>
        </row>
        <row r="8153">
          <cell r="B8153">
            <v>1008353</v>
          </cell>
          <cell r="C8153" t="str">
            <v>Serra Copo De 1 1/4"-Starrett</v>
          </cell>
          <cell r="D8153" t="str">
            <v>UN</v>
          </cell>
          <cell r="E8153">
            <v>0</v>
          </cell>
          <cell r="F8153">
            <v>0</v>
          </cell>
        </row>
        <row r="8154">
          <cell r="B8154">
            <v>1008354</v>
          </cell>
          <cell r="C8154" t="str">
            <v>Serra Copo De 1"-Starrett</v>
          </cell>
          <cell r="D8154" t="str">
            <v>UN</v>
          </cell>
          <cell r="E8154">
            <v>0</v>
          </cell>
          <cell r="F8154">
            <v>0</v>
          </cell>
        </row>
        <row r="8155">
          <cell r="B8155">
            <v>1008355</v>
          </cell>
          <cell r="C8155" t="str">
            <v>Serra Copo De 1/2"-Starrett</v>
          </cell>
          <cell r="D8155" t="str">
            <v>UN</v>
          </cell>
          <cell r="E8155">
            <v>0</v>
          </cell>
          <cell r="F8155">
            <v>0</v>
          </cell>
        </row>
        <row r="8156">
          <cell r="B8156">
            <v>1008356</v>
          </cell>
          <cell r="C8156" t="str">
            <v>Serra Copo De 2 1/2"-Starrett</v>
          </cell>
          <cell r="D8156" t="str">
            <v>UN</v>
          </cell>
          <cell r="E8156">
            <v>0</v>
          </cell>
          <cell r="F8156">
            <v>0</v>
          </cell>
        </row>
        <row r="8157">
          <cell r="B8157">
            <v>1008357</v>
          </cell>
          <cell r="C8157" t="str">
            <v>Serra Copo De 2"-Starrett</v>
          </cell>
          <cell r="D8157" t="str">
            <v>UN</v>
          </cell>
          <cell r="E8157">
            <v>0</v>
          </cell>
          <cell r="F8157">
            <v>0</v>
          </cell>
        </row>
        <row r="8158">
          <cell r="B8158">
            <v>1008358</v>
          </cell>
          <cell r="C8158" t="str">
            <v>Serra Copo De 3/4"-Starrett</v>
          </cell>
          <cell r="D8158" t="str">
            <v>UN</v>
          </cell>
          <cell r="E8158">
            <v>0</v>
          </cell>
          <cell r="F8158">
            <v>0</v>
          </cell>
        </row>
        <row r="8159">
          <cell r="B8159">
            <v>1008359</v>
          </cell>
          <cell r="C8159" t="str">
            <v>Serra De Bancada 220V-Ferrari</v>
          </cell>
          <cell r="D8159" t="str">
            <v>UN</v>
          </cell>
          <cell r="E8159">
            <v>0</v>
          </cell>
          <cell r="F8159">
            <v>0</v>
          </cell>
        </row>
        <row r="8160">
          <cell r="B8160">
            <v>1008360</v>
          </cell>
          <cell r="C8160" t="str">
            <v>Serra Esquadrejadeira Sef3-Baldan</v>
          </cell>
          <cell r="D8160" t="str">
            <v>UN</v>
          </cell>
          <cell r="E8160">
            <v>0</v>
          </cell>
          <cell r="F8160">
            <v>0</v>
          </cell>
        </row>
        <row r="8161">
          <cell r="B8161">
            <v>1008361</v>
          </cell>
          <cell r="C8161" t="str">
            <v>Serra Manual P/Madeira 220V 5900-Makita</v>
          </cell>
          <cell r="D8161" t="str">
            <v>UN</v>
          </cell>
          <cell r="E8161">
            <v>0</v>
          </cell>
          <cell r="F8161">
            <v>0</v>
          </cell>
        </row>
        <row r="8162">
          <cell r="B8162">
            <v>1008362</v>
          </cell>
          <cell r="C8162" t="str">
            <v>Serra Manual P/Mármor.220V 4100Nh-Makita</v>
          </cell>
          <cell r="D8162" t="str">
            <v>UN</v>
          </cell>
          <cell r="E8162">
            <v>0</v>
          </cell>
          <cell r="F8162">
            <v>0</v>
          </cell>
        </row>
        <row r="8163">
          <cell r="B8163">
            <v>1008363</v>
          </cell>
          <cell r="C8163" t="str">
            <v>Serra Tico Tico 220V Bosch-Bosch</v>
          </cell>
          <cell r="D8163" t="str">
            <v>UN</v>
          </cell>
          <cell r="E8163">
            <v>0</v>
          </cell>
          <cell r="F8163">
            <v>0</v>
          </cell>
        </row>
        <row r="8164">
          <cell r="B8164">
            <v>1008364</v>
          </cell>
          <cell r="C8164" t="str">
            <v>Soquete Para Lâmpada Dicroica 50W</v>
          </cell>
          <cell r="D8164" t="str">
            <v>UN</v>
          </cell>
          <cell r="E8164">
            <v>0</v>
          </cell>
          <cell r="F8164">
            <v>0</v>
          </cell>
        </row>
        <row r="8165">
          <cell r="B8165">
            <v>1008365</v>
          </cell>
          <cell r="C8165" t="str">
            <v>Superjunta-Ep Branco Gelo Emb.2Kg</v>
          </cell>
          <cell r="D8165" t="str">
            <v>UN</v>
          </cell>
          <cell r="E8165">
            <v>0</v>
          </cell>
          <cell r="F8165">
            <v>0</v>
          </cell>
        </row>
        <row r="8166">
          <cell r="B8166">
            <v>1008366</v>
          </cell>
          <cell r="C8166" t="str">
            <v>Suporte Metálico P/Curva Pvc-G.Elétrica</v>
          </cell>
          <cell r="D8166" t="str">
            <v>UN</v>
          </cell>
          <cell r="E8166">
            <v>0</v>
          </cell>
          <cell r="F8166">
            <v>0</v>
          </cell>
        </row>
        <row r="8167">
          <cell r="B8167">
            <v>1008367</v>
          </cell>
          <cell r="C8167" t="str">
            <v>Suporte Serra De Copo A10-Starret</v>
          </cell>
          <cell r="D8167" t="str">
            <v>UN</v>
          </cell>
          <cell r="E8167">
            <v>0</v>
          </cell>
          <cell r="F8167">
            <v>0</v>
          </cell>
        </row>
        <row r="8168">
          <cell r="B8168">
            <v>1008368</v>
          </cell>
          <cell r="C8168" t="str">
            <v>Suporte Serra De Copo A1-Starret</v>
          </cell>
          <cell r="D8168" t="str">
            <v>UN</v>
          </cell>
          <cell r="E8168">
            <v>0</v>
          </cell>
          <cell r="F8168">
            <v>0</v>
          </cell>
        </row>
        <row r="8169">
          <cell r="B8169">
            <v>1008369</v>
          </cell>
          <cell r="C8169" t="str">
            <v>Suporte Serra De Copo A2-Starret</v>
          </cell>
          <cell r="D8169" t="str">
            <v>UN</v>
          </cell>
          <cell r="E8169">
            <v>0</v>
          </cell>
          <cell r="F8169">
            <v>0</v>
          </cell>
        </row>
        <row r="8170">
          <cell r="B8170">
            <v>1008370</v>
          </cell>
          <cell r="C8170" t="str">
            <v>Talhadeira Grande</v>
          </cell>
          <cell r="D8170" t="str">
            <v>UN</v>
          </cell>
          <cell r="E8170">
            <v>0</v>
          </cell>
          <cell r="F8170">
            <v>0</v>
          </cell>
        </row>
        <row r="8171">
          <cell r="B8171">
            <v>1008371</v>
          </cell>
          <cell r="C8171" t="str">
            <v>Tambor De Nível (Nível Alemão)-Tecnor</v>
          </cell>
          <cell r="D8171" t="str">
            <v>UN</v>
          </cell>
          <cell r="E8171">
            <v>0</v>
          </cell>
          <cell r="F8171">
            <v>0</v>
          </cell>
        </row>
        <row r="8172">
          <cell r="B8172">
            <v>1008372</v>
          </cell>
          <cell r="C8172" t="str">
            <v>Terminal Pressão Cobre 6Mm2</v>
          </cell>
          <cell r="D8172" t="str">
            <v>UN</v>
          </cell>
          <cell r="E8172">
            <v>0</v>
          </cell>
          <cell r="F8172">
            <v>0</v>
          </cell>
        </row>
        <row r="8173">
          <cell r="B8173">
            <v>1008373</v>
          </cell>
          <cell r="C8173" t="str">
            <v>Tesoura Funileiro 10" Corta Aço-Stanley</v>
          </cell>
          <cell r="D8173" t="str">
            <v>UN</v>
          </cell>
          <cell r="E8173">
            <v>0</v>
          </cell>
          <cell r="F8173">
            <v>0</v>
          </cell>
        </row>
        <row r="8174">
          <cell r="B8174">
            <v>1008374</v>
          </cell>
          <cell r="C8174" t="str">
            <v>Tesoura P/Cortar Ferro Até 3/4"-Villena</v>
          </cell>
          <cell r="D8174" t="str">
            <v>UN</v>
          </cell>
          <cell r="E8174">
            <v>0</v>
          </cell>
          <cell r="F8174">
            <v>0</v>
          </cell>
        </row>
        <row r="8175">
          <cell r="B8175">
            <v>1008375</v>
          </cell>
          <cell r="C8175" t="str">
            <v>Tesoura Corta Vergalhao Numero 18</v>
          </cell>
          <cell r="D8175" t="str">
            <v>UN</v>
          </cell>
          <cell r="E8175">
            <v>0</v>
          </cell>
          <cell r="F8175">
            <v>0</v>
          </cell>
        </row>
        <row r="8176">
          <cell r="B8176">
            <v>1008376</v>
          </cell>
          <cell r="C8176" t="str">
            <v>Tesoura Corta Vergalhao Numero 24</v>
          </cell>
          <cell r="D8176" t="str">
            <v>UN</v>
          </cell>
          <cell r="E8176">
            <v>0</v>
          </cell>
          <cell r="F8176">
            <v>0</v>
          </cell>
        </row>
        <row r="8177">
          <cell r="B8177">
            <v>1008377</v>
          </cell>
          <cell r="C8177" t="str">
            <v>Tinta Acrílica Vermelha 18L</v>
          </cell>
          <cell r="D8177" t="str">
            <v>UN</v>
          </cell>
          <cell r="E8177">
            <v>0</v>
          </cell>
          <cell r="F8177">
            <v>0</v>
          </cell>
        </row>
        <row r="8178">
          <cell r="B8178">
            <v>1008378</v>
          </cell>
          <cell r="C8178" t="str">
            <v>Tinta Spray Aluminium 350Ml</v>
          </cell>
          <cell r="D8178" t="str">
            <v>UN</v>
          </cell>
          <cell r="E8178">
            <v>0</v>
          </cell>
          <cell r="F8178">
            <v>0</v>
          </cell>
        </row>
        <row r="8179">
          <cell r="B8179">
            <v>1008379</v>
          </cell>
          <cell r="C8179" t="str">
            <v>Tinta Spray Amarelo 350Ml</v>
          </cell>
          <cell r="D8179" t="str">
            <v>UN</v>
          </cell>
          <cell r="E8179">
            <v>0</v>
          </cell>
          <cell r="F8179">
            <v>0</v>
          </cell>
        </row>
        <row r="8180">
          <cell r="B8180">
            <v>1008380</v>
          </cell>
          <cell r="C8180" t="str">
            <v>Tinta Spray Azul 350Ml</v>
          </cell>
          <cell r="D8180" t="str">
            <v>UN</v>
          </cell>
          <cell r="E8180">
            <v>0</v>
          </cell>
          <cell r="F8180">
            <v>0</v>
          </cell>
        </row>
        <row r="8181">
          <cell r="B8181">
            <v>1008381</v>
          </cell>
          <cell r="C8181" t="str">
            <v>Tinta Spray Bege 350Ml</v>
          </cell>
          <cell r="D8181" t="str">
            <v>UN</v>
          </cell>
          <cell r="E8181">
            <v>0</v>
          </cell>
          <cell r="F8181">
            <v>0</v>
          </cell>
        </row>
        <row r="8182">
          <cell r="B8182">
            <v>1008382</v>
          </cell>
          <cell r="C8182" t="str">
            <v>Tinta Spray Branco 350Ml</v>
          </cell>
          <cell r="D8182" t="str">
            <v>UN</v>
          </cell>
          <cell r="E8182">
            <v>0</v>
          </cell>
          <cell r="F8182">
            <v>0</v>
          </cell>
        </row>
        <row r="8183">
          <cell r="B8183">
            <v>1008383</v>
          </cell>
          <cell r="C8183" t="str">
            <v>Tinta Spray Gelo 350Ml</v>
          </cell>
          <cell r="D8183" t="str">
            <v>UN</v>
          </cell>
          <cell r="E8183">
            <v>0</v>
          </cell>
          <cell r="F8183">
            <v>0</v>
          </cell>
        </row>
        <row r="8184">
          <cell r="B8184">
            <v>1008384</v>
          </cell>
          <cell r="C8184" t="str">
            <v>Tinta Spray Marrom 350Ml</v>
          </cell>
          <cell r="D8184" t="str">
            <v>UN</v>
          </cell>
          <cell r="E8184">
            <v>0</v>
          </cell>
          <cell r="F8184">
            <v>0</v>
          </cell>
        </row>
        <row r="8185">
          <cell r="B8185">
            <v>1008385</v>
          </cell>
          <cell r="C8185" t="str">
            <v>Tinta Spray Preto 350Ml</v>
          </cell>
          <cell r="D8185" t="str">
            <v>UN</v>
          </cell>
          <cell r="E8185">
            <v>0</v>
          </cell>
          <cell r="F8185">
            <v>0</v>
          </cell>
        </row>
        <row r="8186">
          <cell r="B8186">
            <v>1008386</v>
          </cell>
          <cell r="C8186" t="str">
            <v>Tinta Spray Verde 350Ml</v>
          </cell>
          <cell r="D8186" t="str">
            <v>UN</v>
          </cell>
          <cell r="E8186">
            <v>0</v>
          </cell>
          <cell r="F8186">
            <v>0</v>
          </cell>
        </row>
        <row r="8187">
          <cell r="B8187">
            <v>1008387</v>
          </cell>
          <cell r="C8187" t="str">
            <v>Tinta Spray Vermelho 350Ml</v>
          </cell>
          <cell r="D8187" t="str">
            <v>UN</v>
          </cell>
          <cell r="E8187">
            <v>0</v>
          </cell>
          <cell r="F8187">
            <v>0</v>
          </cell>
        </row>
        <row r="8188">
          <cell r="B8188">
            <v>1008388</v>
          </cell>
          <cell r="C8188" t="str">
            <v>Tomada 02 Pinos Fêmea Grande 30A-500V</v>
          </cell>
          <cell r="D8188" t="str">
            <v>UN</v>
          </cell>
          <cell r="E8188">
            <v>0</v>
          </cell>
          <cell r="F8188">
            <v>0</v>
          </cell>
        </row>
        <row r="8189">
          <cell r="B8189">
            <v>1008389</v>
          </cell>
          <cell r="C8189" t="str">
            <v>Tomada 02 Pinos Macho Grande 30A-500V</v>
          </cell>
          <cell r="D8189" t="str">
            <v>UN</v>
          </cell>
          <cell r="E8189">
            <v>0</v>
          </cell>
          <cell r="F8189">
            <v>0</v>
          </cell>
        </row>
        <row r="8190">
          <cell r="B8190">
            <v>1008390</v>
          </cell>
          <cell r="C8190" t="str">
            <v>Tomada 03 Pinos Fêmea Grande 30A-500V</v>
          </cell>
          <cell r="D8190" t="str">
            <v>UN</v>
          </cell>
          <cell r="E8190">
            <v>0</v>
          </cell>
          <cell r="F8190">
            <v>0</v>
          </cell>
        </row>
        <row r="8191">
          <cell r="B8191">
            <v>1008391</v>
          </cell>
          <cell r="C8191" t="str">
            <v>Tomada 03 Pinos Macho Grande 30A-500V</v>
          </cell>
          <cell r="D8191" t="str">
            <v>UN</v>
          </cell>
          <cell r="E8191">
            <v>0</v>
          </cell>
          <cell r="F8191">
            <v>0</v>
          </cell>
        </row>
        <row r="8192">
          <cell r="B8192">
            <v>1008392</v>
          </cell>
          <cell r="C8192" t="str">
            <v>Tomada 32A 220V-Steck</v>
          </cell>
          <cell r="D8192" t="str">
            <v>UN</v>
          </cell>
          <cell r="E8192">
            <v>0</v>
          </cell>
          <cell r="F8192">
            <v>0</v>
          </cell>
        </row>
        <row r="8193">
          <cell r="B8193">
            <v>1008393</v>
          </cell>
          <cell r="C8193" t="str">
            <v>Torneira Bica Baixa Mesa 1197 C37-Deca</v>
          </cell>
          <cell r="D8193" t="str">
            <v>UN</v>
          </cell>
          <cell r="E8193">
            <v>0</v>
          </cell>
          <cell r="F8193">
            <v>0</v>
          </cell>
        </row>
        <row r="8194">
          <cell r="B8194">
            <v>1008394</v>
          </cell>
          <cell r="C8194" t="str">
            <v>Torneira Plast Jardim Pt 1/2 12998Amanco</v>
          </cell>
          <cell r="D8194" t="str">
            <v>UN</v>
          </cell>
          <cell r="E8194">
            <v>0</v>
          </cell>
          <cell r="F8194">
            <v>0</v>
          </cell>
        </row>
        <row r="8195">
          <cell r="B8195">
            <v>1008395</v>
          </cell>
          <cell r="C8195" t="str">
            <v>Torneira De Jardim 3/4"-Amanco</v>
          </cell>
          <cell r="D8195" t="str">
            <v>UN</v>
          </cell>
          <cell r="E8195">
            <v>0</v>
          </cell>
          <cell r="F8195">
            <v>0</v>
          </cell>
        </row>
        <row r="8196">
          <cell r="B8196">
            <v>1008396</v>
          </cell>
          <cell r="C8196" t="str">
            <v>Torneira Mesa Izy Código 1198 C37-Deca</v>
          </cell>
          <cell r="D8196" t="str">
            <v>UN</v>
          </cell>
          <cell r="E8196">
            <v>0</v>
          </cell>
          <cell r="F8196">
            <v>0</v>
          </cell>
        </row>
        <row r="8197">
          <cell r="B8197">
            <v>1008397</v>
          </cell>
          <cell r="C8197" t="str">
            <v>Torneira Mesa Triplus 00372306-Docol</v>
          </cell>
          <cell r="D8197" t="str">
            <v>UN</v>
          </cell>
          <cell r="E8197">
            <v>0</v>
          </cell>
          <cell r="F8197">
            <v>0</v>
          </cell>
        </row>
        <row r="8198">
          <cell r="B8198">
            <v>1008398</v>
          </cell>
          <cell r="C8198" t="str">
            <v>Torque Para Armador De 12"-Cid</v>
          </cell>
          <cell r="D8198" t="str">
            <v>UN</v>
          </cell>
          <cell r="E8198">
            <v>0</v>
          </cell>
          <cell r="F8198">
            <v>0</v>
          </cell>
        </row>
        <row r="8199">
          <cell r="B8199">
            <v>1008399</v>
          </cell>
          <cell r="C8199" t="str">
            <v>Trena De Aço Com 05M Aferida-Starrett</v>
          </cell>
          <cell r="D8199" t="str">
            <v>UN</v>
          </cell>
          <cell r="E8199">
            <v>0</v>
          </cell>
          <cell r="F8199">
            <v>0</v>
          </cell>
        </row>
        <row r="8200">
          <cell r="B8200">
            <v>1008400</v>
          </cell>
          <cell r="C8200" t="str">
            <v>Trena De Aço Com 05M-Starrett</v>
          </cell>
          <cell r="D8200" t="str">
            <v>UN</v>
          </cell>
          <cell r="E8200">
            <v>0</v>
          </cell>
          <cell r="F8200">
            <v>0</v>
          </cell>
        </row>
        <row r="8201">
          <cell r="B8201">
            <v>1008401</v>
          </cell>
          <cell r="C8201" t="str">
            <v>Trena De Aço Com 08M-Stanley</v>
          </cell>
          <cell r="D8201" t="str">
            <v>UN</v>
          </cell>
          <cell r="E8201">
            <v>0</v>
          </cell>
          <cell r="F8201">
            <v>0</v>
          </cell>
        </row>
        <row r="8202">
          <cell r="B8202">
            <v>1008402</v>
          </cell>
          <cell r="C8202" t="str">
            <v>Trena De Aço Com 10M-Western</v>
          </cell>
          <cell r="D8202" t="str">
            <v>UN</v>
          </cell>
          <cell r="E8202">
            <v>0</v>
          </cell>
          <cell r="F8202">
            <v>0</v>
          </cell>
        </row>
        <row r="8203">
          <cell r="B8203">
            <v>1008403</v>
          </cell>
          <cell r="C8203" t="str">
            <v>Trena De Aço Com 15M-Stanley</v>
          </cell>
          <cell r="D8203" t="str">
            <v>UN</v>
          </cell>
          <cell r="E8203">
            <v>0</v>
          </cell>
          <cell r="F8203">
            <v>0</v>
          </cell>
        </row>
        <row r="8204">
          <cell r="B8204">
            <v>1008404</v>
          </cell>
          <cell r="C8204" t="str">
            <v>Trena De Aço Com 30M-Starrett</v>
          </cell>
          <cell r="D8204" t="str">
            <v>UN</v>
          </cell>
          <cell r="E8204">
            <v>0</v>
          </cell>
          <cell r="F8204">
            <v>0</v>
          </cell>
        </row>
        <row r="8205">
          <cell r="B8205">
            <v>1008405</v>
          </cell>
          <cell r="C8205" t="str">
            <v>Trena De Aço Com 50M-Starrett</v>
          </cell>
          <cell r="D8205" t="str">
            <v>UN</v>
          </cell>
          <cell r="E8205">
            <v>0</v>
          </cell>
          <cell r="F8205">
            <v>0</v>
          </cell>
        </row>
        <row r="8206">
          <cell r="B8206">
            <v>1008406</v>
          </cell>
          <cell r="C8206" t="str">
            <v>Trinco De 2"</v>
          </cell>
          <cell r="D8206" t="str">
            <v>UN</v>
          </cell>
          <cell r="E8206">
            <v>0</v>
          </cell>
          <cell r="F8206">
            <v>0</v>
          </cell>
        </row>
        <row r="8207">
          <cell r="B8207">
            <v>1008407</v>
          </cell>
          <cell r="C8207" t="str">
            <v>Vanga 20Cm Pá</v>
          </cell>
          <cell r="D8207" t="str">
            <v>UN</v>
          </cell>
          <cell r="E8207">
            <v>0</v>
          </cell>
          <cell r="F8207">
            <v>0</v>
          </cell>
        </row>
        <row r="8208">
          <cell r="B8208">
            <v>1008408</v>
          </cell>
          <cell r="C8208" t="str">
            <v>Disjuntor Tripolar De 125A 127-220V</v>
          </cell>
          <cell r="D8208" t="str">
            <v>UN</v>
          </cell>
          <cell r="E8208">
            <v>0</v>
          </cell>
          <cell r="F8208">
            <v>0</v>
          </cell>
        </row>
        <row r="8209">
          <cell r="B8209">
            <v>1008409</v>
          </cell>
          <cell r="C8209" t="str">
            <v>Terminal Pressão Cobre 150Mm2</v>
          </cell>
          <cell r="D8209" t="str">
            <v>UN</v>
          </cell>
          <cell r="E8209">
            <v>0</v>
          </cell>
          <cell r="F8209">
            <v>0</v>
          </cell>
        </row>
        <row r="8210">
          <cell r="B8210">
            <v>1008410</v>
          </cell>
          <cell r="C8210" t="str">
            <v>Terminal Pressão Cobre 95Mm2</v>
          </cell>
          <cell r="D8210" t="str">
            <v>UN</v>
          </cell>
          <cell r="E8210">
            <v>0</v>
          </cell>
          <cell r="F8210">
            <v>0</v>
          </cell>
        </row>
        <row r="8211">
          <cell r="B8211">
            <v>1008411</v>
          </cell>
          <cell r="C8211" t="str">
            <v>Lança Cabo Pp 4"X1Mm-100M</v>
          </cell>
          <cell r="D8211" t="str">
            <v>UN</v>
          </cell>
          <cell r="E8211">
            <v>0</v>
          </cell>
          <cell r="F8211">
            <v>0</v>
          </cell>
        </row>
        <row r="8212">
          <cell r="B8212">
            <v>1008412</v>
          </cell>
          <cell r="C8212" t="str">
            <v>Bloco Concreto Estrutural 19X19X39-22Mpa</v>
          </cell>
          <cell r="D8212" t="str">
            <v>UN</v>
          </cell>
          <cell r="E8212">
            <v>1.9</v>
          </cell>
          <cell r="F8212">
            <v>0</v>
          </cell>
        </row>
        <row r="8213">
          <cell r="B8213">
            <v>1008413</v>
          </cell>
          <cell r="C8213" t="str">
            <v>Bloco Concreto Estrutural 14X19X39-22Mpa</v>
          </cell>
          <cell r="D8213" t="str">
            <v>UN</v>
          </cell>
          <cell r="E8213">
            <v>1.9</v>
          </cell>
          <cell r="F8213">
            <v>0</v>
          </cell>
        </row>
        <row r="8214">
          <cell r="B8214">
            <v>1008414</v>
          </cell>
          <cell r="C8214" t="str">
            <v>Bloco Concreto Estrutural 19X19X19-22Mpa</v>
          </cell>
          <cell r="D8214" t="str">
            <v>UN</v>
          </cell>
          <cell r="E8214">
            <v>0</v>
          </cell>
          <cell r="F8214">
            <v>0</v>
          </cell>
        </row>
        <row r="8215">
          <cell r="B8215">
            <v>1008415</v>
          </cell>
          <cell r="C8215" t="str">
            <v>Bloco Concreto Estrutural 14X19X19-22Mpa</v>
          </cell>
          <cell r="D8215" t="str">
            <v>UN</v>
          </cell>
          <cell r="E8215">
            <v>0</v>
          </cell>
          <cell r="F8215">
            <v>0</v>
          </cell>
        </row>
        <row r="8216">
          <cell r="B8216">
            <v>1008416</v>
          </cell>
          <cell r="C8216" t="str">
            <v>Bloco Concreto Estrutural 14X19X34-22Mpa</v>
          </cell>
          <cell r="D8216" t="str">
            <v>UN</v>
          </cell>
          <cell r="E8216">
            <v>0</v>
          </cell>
          <cell r="F8216">
            <v>0</v>
          </cell>
        </row>
        <row r="8217">
          <cell r="B8217">
            <v>1008417</v>
          </cell>
          <cell r="C8217" t="str">
            <v>Bloco Concreto Estr.Verga 19X19X39-22Mpa</v>
          </cell>
          <cell r="D8217" t="str">
            <v>UN</v>
          </cell>
          <cell r="E8217">
            <v>0</v>
          </cell>
          <cell r="F8217">
            <v>0</v>
          </cell>
        </row>
        <row r="8218">
          <cell r="B8218">
            <v>1008418</v>
          </cell>
          <cell r="C8218" t="str">
            <v>Bloco Concreto Estr.Verga 19X19X19-22Mpa</v>
          </cell>
          <cell r="D8218" t="str">
            <v>UN</v>
          </cell>
          <cell r="E8218">
            <v>0</v>
          </cell>
          <cell r="F8218">
            <v>0</v>
          </cell>
        </row>
        <row r="8219">
          <cell r="B8219">
            <v>1008419</v>
          </cell>
          <cell r="C8219" t="str">
            <v>Bloco Concreto Estr.Verga 14X19X39-22Mpa</v>
          </cell>
          <cell r="D8219" t="str">
            <v>UN</v>
          </cell>
          <cell r="E8219">
            <v>0</v>
          </cell>
          <cell r="F8219">
            <v>0</v>
          </cell>
        </row>
        <row r="8220">
          <cell r="B8220">
            <v>1008420</v>
          </cell>
          <cell r="C8220" t="str">
            <v>Bloco Concreto Estr.Verga 14X19X19-22Mpa</v>
          </cell>
          <cell r="D8220" t="str">
            <v>UN</v>
          </cell>
          <cell r="E8220">
            <v>0</v>
          </cell>
          <cell r="F8220">
            <v>0</v>
          </cell>
        </row>
        <row r="8221">
          <cell r="B8221">
            <v>1008421</v>
          </cell>
          <cell r="C8221" t="str">
            <v>Abraçadeira Nylon 240X2,8Mm Diam.65Mm</v>
          </cell>
          <cell r="D8221" t="str">
            <v>UN</v>
          </cell>
          <cell r="E8221">
            <v>0</v>
          </cell>
          <cell r="F8221">
            <v>0</v>
          </cell>
        </row>
        <row r="8222">
          <cell r="B8222">
            <v>1008422</v>
          </cell>
          <cell r="C8222" t="str">
            <v>Abraçadeira Nylon 390X8,9Mm Diam.105Mm</v>
          </cell>
          <cell r="D8222" t="str">
            <v>UN</v>
          </cell>
          <cell r="E8222">
            <v>0</v>
          </cell>
          <cell r="F8222">
            <v>0</v>
          </cell>
        </row>
        <row r="8223">
          <cell r="B8223">
            <v>1008423</v>
          </cell>
          <cell r="C8223" t="str">
            <v>Alça Preformada Dist.P/Cabo 2Awg</v>
          </cell>
          <cell r="D8223" t="str">
            <v>UN</v>
          </cell>
          <cell r="E8223">
            <v>0</v>
          </cell>
          <cell r="F8223">
            <v>0</v>
          </cell>
        </row>
        <row r="8224">
          <cell r="B8224">
            <v>1008424</v>
          </cell>
          <cell r="C8224" t="str">
            <v>Alça Preformada Dist.P/Cabo 2/0Awg</v>
          </cell>
          <cell r="D8224" t="str">
            <v>UN</v>
          </cell>
          <cell r="E8224">
            <v>0</v>
          </cell>
          <cell r="F8224">
            <v>0</v>
          </cell>
        </row>
        <row r="8225">
          <cell r="B8225">
            <v>1008425</v>
          </cell>
          <cell r="C8225" t="str">
            <v>Alça Preformada Dist.P/Cabo 4/0Awg</v>
          </cell>
          <cell r="D8225" t="str">
            <v>UN</v>
          </cell>
          <cell r="E8225">
            <v>0</v>
          </cell>
          <cell r="F8225">
            <v>0</v>
          </cell>
        </row>
        <row r="8226">
          <cell r="B8226">
            <v>1008426</v>
          </cell>
          <cell r="C8226" t="str">
            <v>Anel De Borracha Ocre Dn150</v>
          </cell>
          <cell r="D8226" t="str">
            <v>UN</v>
          </cell>
          <cell r="E8226">
            <v>0</v>
          </cell>
          <cell r="F8226">
            <v>0</v>
          </cell>
        </row>
        <row r="8227">
          <cell r="B8227">
            <v>1008427</v>
          </cell>
          <cell r="C8227" t="str">
            <v>Anel De Borracha P/ Tubo Pba Dn100</v>
          </cell>
          <cell r="D8227" t="str">
            <v>UN</v>
          </cell>
          <cell r="E8227">
            <v>0</v>
          </cell>
          <cell r="F8227">
            <v>0</v>
          </cell>
        </row>
        <row r="8228">
          <cell r="B8228">
            <v>1008428</v>
          </cell>
          <cell r="C8228" t="str">
            <v>Anel De Borracha P/ Tubo Pba Dn50</v>
          </cell>
          <cell r="D8228" t="str">
            <v>UN</v>
          </cell>
          <cell r="E8228">
            <v>0</v>
          </cell>
          <cell r="F8228">
            <v>0</v>
          </cell>
        </row>
        <row r="8229">
          <cell r="B8229">
            <v>1008429</v>
          </cell>
          <cell r="C8229" t="str">
            <v>Anel De Borracha P/ Tubo Pba Dn75</v>
          </cell>
          <cell r="D8229" t="str">
            <v>UN</v>
          </cell>
          <cell r="E8229">
            <v>0</v>
          </cell>
          <cell r="F8229">
            <v>0</v>
          </cell>
        </row>
        <row r="8230">
          <cell r="B8230">
            <v>1008430</v>
          </cell>
          <cell r="C8230" t="str">
            <v>Arame Farpado</v>
          </cell>
          <cell r="D8230" t="str">
            <v>UN</v>
          </cell>
          <cell r="E8230">
            <v>0</v>
          </cell>
          <cell r="F8230">
            <v>0</v>
          </cell>
        </row>
        <row r="8231">
          <cell r="B8231">
            <v>1008431</v>
          </cell>
          <cell r="C8231" t="str">
            <v>Arruela Borracha P/Flanges Dn100 Pn10</v>
          </cell>
          <cell r="D8231" t="str">
            <v>UN</v>
          </cell>
          <cell r="E8231">
            <v>0</v>
          </cell>
          <cell r="F8231">
            <v>0</v>
          </cell>
        </row>
        <row r="8232">
          <cell r="B8232">
            <v>1008432</v>
          </cell>
          <cell r="C8232" t="str">
            <v>Arruela Borracha P/Flanges Dn80 Pn10</v>
          </cell>
          <cell r="D8232" t="str">
            <v>UN</v>
          </cell>
          <cell r="E8232">
            <v>0</v>
          </cell>
          <cell r="F8232">
            <v>0</v>
          </cell>
        </row>
        <row r="8233">
          <cell r="B8233">
            <v>1008433</v>
          </cell>
          <cell r="C8233" t="str">
            <v>Arruela Quadrada 38Mm</v>
          </cell>
          <cell r="D8233" t="str">
            <v>UN</v>
          </cell>
          <cell r="E8233">
            <v>0</v>
          </cell>
          <cell r="F8233">
            <v>0</v>
          </cell>
        </row>
        <row r="8234">
          <cell r="B8234">
            <v>1008434</v>
          </cell>
          <cell r="C8234" t="str">
            <v>Base Para Relé Fotoelétrico</v>
          </cell>
          <cell r="D8234" t="str">
            <v>UN</v>
          </cell>
          <cell r="E8234">
            <v>0</v>
          </cell>
          <cell r="F8234">
            <v>0</v>
          </cell>
        </row>
        <row r="8235">
          <cell r="B8235">
            <v>1008435</v>
          </cell>
          <cell r="C8235" t="str">
            <v>Braço De Luminária 1,0M</v>
          </cell>
          <cell r="D8235" t="str">
            <v>UN</v>
          </cell>
          <cell r="E8235">
            <v>0</v>
          </cell>
          <cell r="F8235">
            <v>0</v>
          </cell>
        </row>
        <row r="8236">
          <cell r="B8236">
            <v>1008436</v>
          </cell>
          <cell r="C8236" t="str">
            <v>Cabo De Alumínio 2Awg Caa</v>
          </cell>
          <cell r="D8236" t="str">
            <v>UN</v>
          </cell>
          <cell r="E8236">
            <v>0</v>
          </cell>
          <cell r="F8236">
            <v>0</v>
          </cell>
        </row>
        <row r="8237">
          <cell r="B8237">
            <v>1008437</v>
          </cell>
          <cell r="C8237" t="str">
            <v>Cabo Multiplex M3X1"(120+120)</v>
          </cell>
          <cell r="D8237" t="str">
            <v>UN</v>
          </cell>
          <cell r="E8237">
            <v>0</v>
          </cell>
          <cell r="F8237">
            <v>0</v>
          </cell>
        </row>
        <row r="8238">
          <cell r="B8238">
            <v>1008438</v>
          </cell>
          <cell r="C8238" t="str">
            <v>Cabo Multiplex M3X1"(35+35)</v>
          </cell>
          <cell r="D8238" t="str">
            <v>UN</v>
          </cell>
          <cell r="E8238">
            <v>0</v>
          </cell>
          <cell r="F8238">
            <v>0</v>
          </cell>
        </row>
        <row r="8239">
          <cell r="B8239">
            <v>1008439</v>
          </cell>
          <cell r="C8239" t="str">
            <v>Cabo Multiplex M3X1"(70+70)</v>
          </cell>
          <cell r="D8239" t="str">
            <v>UN</v>
          </cell>
          <cell r="E8239">
            <v>0</v>
          </cell>
          <cell r="F8239">
            <v>0</v>
          </cell>
        </row>
        <row r="8240">
          <cell r="B8240">
            <v>1008440</v>
          </cell>
          <cell r="C8240" t="str">
            <v>Caixa De Inspeção De Aterramento</v>
          </cell>
          <cell r="D8240" t="str">
            <v>UN</v>
          </cell>
          <cell r="E8240">
            <v>0</v>
          </cell>
          <cell r="F8240">
            <v>0</v>
          </cell>
        </row>
        <row r="8241">
          <cell r="B8241">
            <v>1008441</v>
          </cell>
          <cell r="C8241" t="str">
            <v>Cap Pvc Pba Dn50</v>
          </cell>
          <cell r="D8241" t="str">
            <v>UN</v>
          </cell>
          <cell r="E8241">
            <v>0</v>
          </cell>
          <cell r="F8241">
            <v>0</v>
          </cell>
        </row>
        <row r="8242">
          <cell r="B8242">
            <v>1008442</v>
          </cell>
          <cell r="C8242" t="str">
            <v>Chave Fusível 100A Base C, P/15Kv</v>
          </cell>
          <cell r="D8242" t="str">
            <v>UN</v>
          </cell>
          <cell r="E8242">
            <v>0</v>
          </cell>
          <cell r="F8242">
            <v>0</v>
          </cell>
        </row>
        <row r="8243">
          <cell r="B8243">
            <v>1008443</v>
          </cell>
          <cell r="C8243" t="str">
            <v>Conec.P/Haste Terra Cobreada Gtdu/Clock</v>
          </cell>
          <cell r="D8243" t="str">
            <v>UN</v>
          </cell>
          <cell r="E8243">
            <v>0</v>
          </cell>
          <cell r="F8243">
            <v>0</v>
          </cell>
        </row>
        <row r="8244">
          <cell r="B8244">
            <v>1008444</v>
          </cell>
          <cell r="C8244" t="str">
            <v>Conector De Compresão H2</v>
          </cell>
          <cell r="D8244" t="str">
            <v>UN</v>
          </cell>
          <cell r="E8244">
            <v>0</v>
          </cell>
          <cell r="F8244">
            <v>0</v>
          </cell>
        </row>
        <row r="8245">
          <cell r="B8245">
            <v>1008445</v>
          </cell>
          <cell r="C8245" t="str">
            <v>Conector De Compresão H3</v>
          </cell>
          <cell r="D8245" t="str">
            <v>UN</v>
          </cell>
          <cell r="E8245">
            <v>0</v>
          </cell>
          <cell r="F8245">
            <v>0</v>
          </cell>
        </row>
        <row r="8246">
          <cell r="B8246">
            <v>1008446</v>
          </cell>
          <cell r="C8246" t="str">
            <v>Conector De Compresão H4</v>
          </cell>
          <cell r="D8246" t="str">
            <v>UN</v>
          </cell>
          <cell r="E8246">
            <v>0</v>
          </cell>
          <cell r="F8246">
            <v>0</v>
          </cell>
        </row>
        <row r="8247">
          <cell r="B8247">
            <v>1008447</v>
          </cell>
          <cell r="C8247" t="str">
            <v>Conector De Compressão H-1</v>
          </cell>
          <cell r="D8247" t="str">
            <v>UN</v>
          </cell>
          <cell r="E8247">
            <v>0</v>
          </cell>
          <cell r="F8247">
            <v>0</v>
          </cell>
        </row>
        <row r="8248">
          <cell r="B8248">
            <v>1008448</v>
          </cell>
          <cell r="C8248" t="str">
            <v>Conector De Perfuração P120</v>
          </cell>
          <cell r="D8248" t="str">
            <v>UN</v>
          </cell>
          <cell r="E8248">
            <v>0</v>
          </cell>
          <cell r="F8248">
            <v>0</v>
          </cell>
        </row>
        <row r="8249">
          <cell r="B8249">
            <v>1008449</v>
          </cell>
          <cell r="C8249" t="str">
            <v>Conector De Perfuração P95</v>
          </cell>
          <cell r="D8249" t="str">
            <v>UN</v>
          </cell>
          <cell r="E8249">
            <v>0</v>
          </cell>
          <cell r="F8249">
            <v>0</v>
          </cell>
        </row>
        <row r="8250">
          <cell r="B8250">
            <v>1008450</v>
          </cell>
          <cell r="C8250" t="str">
            <v>Conjunto Motobomba Submersível 28,8 M3/H</v>
          </cell>
          <cell r="D8250" t="str">
            <v>UN</v>
          </cell>
          <cell r="E8250">
            <v>0</v>
          </cell>
          <cell r="F8250">
            <v>0</v>
          </cell>
        </row>
        <row r="8251">
          <cell r="B8251">
            <v>1008451</v>
          </cell>
          <cell r="C8251" t="str">
            <v>Cordoalha De Aço Cobreado 3X9"Awg</v>
          </cell>
          <cell r="D8251" t="str">
            <v>UN</v>
          </cell>
          <cell r="E8251">
            <v>0</v>
          </cell>
          <cell r="F8251">
            <v>0</v>
          </cell>
        </row>
        <row r="8252">
          <cell r="B8252">
            <v>1008452</v>
          </cell>
          <cell r="C8252" t="str">
            <v>Cruzeta Concreto Armado Tipo T, 1900Mm</v>
          </cell>
          <cell r="D8252" t="str">
            <v>UN</v>
          </cell>
          <cell r="E8252">
            <v>0</v>
          </cell>
          <cell r="F8252">
            <v>0</v>
          </cell>
        </row>
        <row r="8253">
          <cell r="B8253">
            <v>1008453</v>
          </cell>
          <cell r="C8253" t="str">
            <v>Cruzeta De Redução Pba C/Bolsas Dn100X50</v>
          </cell>
          <cell r="D8253" t="str">
            <v>UN</v>
          </cell>
          <cell r="E8253">
            <v>0</v>
          </cell>
          <cell r="F8253">
            <v>0</v>
          </cell>
        </row>
        <row r="8254">
          <cell r="B8254">
            <v>1008454</v>
          </cell>
          <cell r="C8254" t="str">
            <v>Cruzeta De Redução Pba C/Bolsas Dn75X50</v>
          </cell>
          <cell r="D8254" t="str">
            <v>UN</v>
          </cell>
          <cell r="E8254">
            <v>0</v>
          </cell>
          <cell r="F8254">
            <v>0</v>
          </cell>
        </row>
        <row r="8255">
          <cell r="B8255">
            <v>1008455</v>
          </cell>
          <cell r="C8255" t="str">
            <v>Curva 22 30' Pba Com Ponta E Bolsa Dn100</v>
          </cell>
          <cell r="D8255" t="str">
            <v>UN</v>
          </cell>
          <cell r="E8255">
            <v>0</v>
          </cell>
          <cell r="F8255">
            <v>0</v>
          </cell>
        </row>
        <row r="8256">
          <cell r="B8256">
            <v>1008456</v>
          </cell>
          <cell r="C8256" t="str">
            <v>Curva 22 30' Pba Com Ponta E Bolsa Dn50</v>
          </cell>
          <cell r="D8256" t="str">
            <v>UN</v>
          </cell>
          <cell r="E8256">
            <v>0</v>
          </cell>
          <cell r="F8256">
            <v>0</v>
          </cell>
        </row>
        <row r="8257">
          <cell r="B8257">
            <v>1008457</v>
          </cell>
          <cell r="C8257" t="str">
            <v>Curva 45 Pba Com Ponta E Bolsa Dn50</v>
          </cell>
          <cell r="D8257" t="str">
            <v>UN</v>
          </cell>
          <cell r="E8257">
            <v>0</v>
          </cell>
          <cell r="F8257">
            <v>0</v>
          </cell>
        </row>
        <row r="8258">
          <cell r="B8258">
            <v>1008458</v>
          </cell>
          <cell r="C8258" t="str">
            <v>Curva 90 Ocre Pb-Je Dn150</v>
          </cell>
          <cell r="D8258" t="str">
            <v>UN</v>
          </cell>
          <cell r="E8258">
            <v>0</v>
          </cell>
          <cell r="F8258">
            <v>0</v>
          </cell>
        </row>
        <row r="8259">
          <cell r="B8259">
            <v>1008459</v>
          </cell>
          <cell r="C8259" t="str">
            <v>Curva 90 Pba Com Ponta E Bolsa Dn100</v>
          </cell>
          <cell r="D8259" t="str">
            <v>UN</v>
          </cell>
          <cell r="E8259">
            <v>0</v>
          </cell>
          <cell r="F8259">
            <v>0</v>
          </cell>
        </row>
        <row r="8260">
          <cell r="B8260">
            <v>1008460</v>
          </cell>
          <cell r="C8260" t="str">
            <v>Curva 90 Pba Com Ponta E Bolsa Dn50</v>
          </cell>
          <cell r="D8260" t="str">
            <v>UN</v>
          </cell>
          <cell r="E8260">
            <v>0</v>
          </cell>
          <cell r="F8260">
            <v>0</v>
          </cell>
        </row>
        <row r="8261">
          <cell r="B8261">
            <v>1008461</v>
          </cell>
          <cell r="C8261" t="str">
            <v>Curva Fofo 90 Ff Dn100 Pn10</v>
          </cell>
          <cell r="D8261" t="str">
            <v>UN</v>
          </cell>
          <cell r="E8261">
            <v>0</v>
          </cell>
          <cell r="F8261">
            <v>0</v>
          </cell>
        </row>
        <row r="8262">
          <cell r="B8262">
            <v>1008462</v>
          </cell>
          <cell r="C8262" t="str">
            <v>Elo Fusível De 10H</v>
          </cell>
          <cell r="D8262" t="str">
            <v>UN</v>
          </cell>
          <cell r="E8262">
            <v>0</v>
          </cell>
          <cell r="F8262">
            <v>0</v>
          </cell>
        </row>
        <row r="8263">
          <cell r="B8263">
            <v>1008463</v>
          </cell>
          <cell r="C8263" t="str">
            <v>Elo Fusível De 3H</v>
          </cell>
          <cell r="D8263" t="str">
            <v>UN</v>
          </cell>
          <cell r="E8263">
            <v>0</v>
          </cell>
          <cell r="F8263">
            <v>0</v>
          </cell>
        </row>
        <row r="8264">
          <cell r="B8264">
            <v>1008464</v>
          </cell>
          <cell r="C8264" t="str">
            <v>Elo Fusível De 5H</v>
          </cell>
          <cell r="D8264" t="str">
            <v>UN</v>
          </cell>
          <cell r="E8264">
            <v>0</v>
          </cell>
          <cell r="F8264">
            <v>0</v>
          </cell>
        </row>
        <row r="8265">
          <cell r="B8265">
            <v>1008465</v>
          </cell>
          <cell r="C8265" t="str">
            <v>Fio De Alumino Nº 6Awg P/Amarração</v>
          </cell>
          <cell r="D8265" t="str">
            <v>UN</v>
          </cell>
          <cell r="E8265">
            <v>0</v>
          </cell>
          <cell r="F8265">
            <v>0</v>
          </cell>
        </row>
        <row r="8266">
          <cell r="B8266">
            <v>1008466</v>
          </cell>
          <cell r="C8266" t="str">
            <v>Fita De Alumínio P/Proteção 10X1Mm</v>
          </cell>
          <cell r="D8266" t="str">
            <v>UN</v>
          </cell>
          <cell r="E8266">
            <v>0</v>
          </cell>
          <cell r="F8266">
            <v>0</v>
          </cell>
        </row>
        <row r="8267">
          <cell r="B8267">
            <v>1008467</v>
          </cell>
          <cell r="C8267" t="str">
            <v>Gancho De Suspensão P/Olhal  P/5000Kgf</v>
          </cell>
          <cell r="D8267" t="str">
            <v>UN</v>
          </cell>
          <cell r="E8267">
            <v>0</v>
          </cell>
          <cell r="F8267">
            <v>0</v>
          </cell>
        </row>
        <row r="8268">
          <cell r="B8268">
            <v>1008468</v>
          </cell>
          <cell r="C8268" t="str">
            <v>Grupo Gerador Para Motor De 20 A 25Cv</v>
          </cell>
          <cell r="D8268" t="str">
            <v>UN</v>
          </cell>
          <cell r="E8268">
            <v>0</v>
          </cell>
          <cell r="F8268">
            <v>0</v>
          </cell>
        </row>
        <row r="8269">
          <cell r="B8269">
            <v>1008469</v>
          </cell>
          <cell r="C8269" t="str">
            <v>Haste De Terra Cobreada 16X2400Mm</v>
          </cell>
          <cell r="D8269" t="str">
            <v>UN</v>
          </cell>
          <cell r="E8269">
            <v>0</v>
          </cell>
          <cell r="F8269">
            <v>0</v>
          </cell>
        </row>
        <row r="8270">
          <cell r="B8270">
            <v>1008470</v>
          </cell>
          <cell r="C8270" t="str">
            <v>Isolador De Disco Polimérico Para 15Kv</v>
          </cell>
          <cell r="D8270" t="str">
            <v>UN</v>
          </cell>
          <cell r="E8270">
            <v>0</v>
          </cell>
          <cell r="F8270">
            <v>0</v>
          </cell>
        </row>
        <row r="8271">
          <cell r="B8271">
            <v>1008471</v>
          </cell>
          <cell r="C8271" t="str">
            <v>Isolador De Pino Porcelana Para 15Kv</v>
          </cell>
          <cell r="D8271" t="str">
            <v>UN</v>
          </cell>
          <cell r="E8271">
            <v>0</v>
          </cell>
          <cell r="F8271">
            <v>0</v>
          </cell>
        </row>
        <row r="8272">
          <cell r="B8272">
            <v>1008472</v>
          </cell>
          <cell r="C8272" t="str">
            <v>Lâmpada V.S. De 70W</v>
          </cell>
          <cell r="D8272" t="str">
            <v>UN</v>
          </cell>
          <cell r="E8272">
            <v>0</v>
          </cell>
          <cell r="F8272">
            <v>0</v>
          </cell>
        </row>
        <row r="8273">
          <cell r="B8273">
            <v>1008473</v>
          </cell>
          <cell r="C8273" t="str">
            <v>Luminária Aberta P/Lâmpada 70W V.S.</v>
          </cell>
          <cell r="D8273" t="str">
            <v>UN</v>
          </cell>
          <cell r="E8273">
            <v>0</v>
          </cell>
          <cell r="F8273">
            <v>0</v>
          </cell>
        </row>
        <row r="8274">
          <cell r="B8274">
            <v>1008474</v>
          </cell>
          <cell r="C8274" t="str">
            <v>Luva De Correr Pba Dn100</v>
          </cell>
          <cell r="D8274" t="str">
            <v>UN</v>
          </cell>
          <cell r="E8274">
            <v>0</v>
          </cell>
          <cell r="F8274">
            <v>0</v>
          </cell>
        </row>
        <row r="8275">
          <cell r="B8275">
            <v>1008475</v>
          </cell>
          <cell r="C8275" t="str">
            <v>Luva De Correr Pba Dn50</v>
          </cell>
          <cell r="D8275" t="str">
            <v>UN</v>
          </cell>
          <cell r="E8275">
            <v>0</v>
          </cell>
          <cell r="F8275">
            <v>0</v>
          </cell>
        </row>
        <row r="8276">
          <cell r="B8276">
            <v>1008476</v>
          </cell>
          <cell r="C8276" t="str">
            <v>Luva De Correr Pba Dn75</v>
          </cell>
          <cell r="D8276" t="str">
            <v>UN</v>
          </cell>
          <cell r="E8276">
            <v>0</v>
          </cell>
          <cell r="F8276">
            <v>0</v>
          </cell>
        </row>
        <row r="8277">
          <cell r="B8277">
            <v>1008477</v>
          </cell>
          <cell r="C8277" t="str">
            <v>Manilha Sapatilha Para 5000Kgf</v>
          </cell>
          <cell r="D8277" t="str">
            <v>UN</v>
          </cell>
          <cell r="E8277">
            <v>0</v>
          </cell>
          <cell r="F8277">
            <v>0</v>
          </cell>
        </row>
        <row r="8278">
          <cell r="B8278">
            <v>1008478</v>
          </cell>
          <cell r="C8278" t="str">
            <v>Massa De Calafetar</v>
          </cell>
          <cell r="D8278" t="str">
            <v>UN</v>
          </cell>
          <cell r="E8278">
            <v>0</v>
          </cell>
          <cell r="F8278">
            <v>0</v>
          </cell>
        </row>
        <row r="8279">
          <cell r="B8279">
            <v>1008479</v>
          </cell>
          <cell r="C8279" t="str">
            <v>Medidor Vazão 100Mm Optiflux4010W Conaut</v>
          </cell>
          <cell r="D8279" t="str">
            <v>UN</v>
          </cell>
          <cell r="E8279">
            <v>0</v>
          </cell>
          <cell r="F8279">
            <v>0</v>
          </cell>
        </row>
        <row r="8280">
          <cell r="B8280">
            <v>1008480</v>
          </cell>
          <cell r="C8280" t="str">
            <v>Mourão Em Concreto Pré-Moldado</v>
          </cell>
          <cell r="D8280" t="str">
            <v>UN</v>
          </cell>
          <cell r="E8280">
            <v>0</v>
          </cell>
          <cell r="F8280">
            <v>0</v>
          </cell>
        </row>
        <row r="8281">
          <cell r="B8281">
            <v>1008481</v>
          </cell>
          <cell r="C8281" t="str">
            <v>Para Raio Tipo Válvula Polimérico</v>
          </cell>
          <cell r="D8281" t="str">
            <v>UN</v>
          </cell>
          <cell r="E8281">
            <v>0</v>
          </cell>
          <cell r="F8281">
            <v>0</v>
          </cell>
        </row>
        <row r="8282">
          <cell r="B8282">
            <v>1008482</v>
          </cell>
          <cell r="C8282" t="str">
            <v>Parafuso Cabeca Quadrada 16X250Mm</v>
          </cell>
          <cell r="D8282" t="str">
            <v>UN</v>
          </cell>
          <cell r="E8282">
            <v>0</v>
          </cell>
          <cell r="F8282">
            <v>0</v>
          </cell>
        </row>
        <row r="8283">
          <cell r="B8283">
            <v>1008483</v>
          </cell>
          <cell r="C8283" t="str">
            <v>Parafuso Cabeça Quadrada 16X300Mm</v>
          </cell>
          <cell r="D8283" t="str">
            <v>UN</v>
          </cell>
          <cell r="E8283">
            <v>0</v>
          </cell>
          <cell r="F8283">
            <v>0</v>
          </cell>
        </row>
        <row r="8284">
          <cell r="B8284">
            <v>1008484</v>
          </cell>
          <cell r="C8284" t="str">
            <v>Parafuso Cabeça Quadrada 16X400Mm</v>
          </cell>
          <cell r="D8284" t="str">
            <v>UN</v>
          </cell>
          <cell r="E8284">
            <v>0</v>
          </cell>
          <cell r="F8284">
            <v>0</v>
          </cell>
        </row>
        <row r="8285">
          <cell r="B8285">
            <v>1008485</v>
          </cell>
          <cell r="C8285" t="str">
            <v>Parafuso Com Porcas Para Flanges Dn16X80</v>
          </cell>
          <cell r="D8285" t="str">
            <v>UN</v>
          </cell>
          <cell r="E8285">
            <v>0</v>
          </cell>
          <cell r="F8285">
            <v>0</v>
          </cell>
        </row>
        <row r="8286">
          <cell r="B8286">
            <v>1008486</v>
          </cell>
          <cell r="C8286" t="str">
            <v>Parafuso De Rosca Dupla 16X200Mm</v>
          </cell>
          <cell r="D8286" t="str">
            <v>UN</v>
          </cell>
          <cell r="E8286">
            <v>0</v>
          </cell>
          <cell r="F8286">
            <v>0</v>
          </cell>
        </row>
        <row r="8287">
          <cell r="B8287">
            <v>1008487</v>
          </cell>
          <cell r="C8287" t="str">
            <v>Parafuso De Rosca Dupla 16X250Mm</v>
          </cell>
          <cell r="D8287" t="str">
            <v>UN</v>
          </cell>
          <cell r="E8287">
            <v>0</v>
          </cell>
          <cell r="F8287">
            <v>0</v>
          </cell>
        </row>
        <row r="8288">
          <cell r="B8288">
            <v>1008488</v>
          </cell>
          <cell r="C8288" t="str">
            <v>Parafuso De Rosca Dupla 16X300Mm</v>
          </cell>
          <cell r="D8288" t="str">
            <v>UN</v>
          </cell>
          <cell r="E8288">
            <v>0</v>
          </cell>
          <cell r="F8288">
            <v>0</v>
          </cell>
        </row>
        <row r="8289">
          <cell r="B8289">
            <v>1008489</v>
          </cell>
          <cell r="C8289" t="str">
            <v>Parafuso De Rosca Dupla 16X400Mm</v>
          </cell>
          <cell r="D8289" t="str">
            <v>UN</v>
          </cell>
          <cell r="E8289">
            <v>0</v>
          </cell>
          <cell r="F8289">
            <v>0</v>
          </cell>
        </row>
        <row r="8290">
          <cell r="B8290">
            <v>1008490</v>
          </cell>
          <cell r="C8290" t="str">
            <v>Pino Reto Para Isolador 5/8"</v>
          </cell>
          <cell r="D8290" t="str">
            <v>UN</v>
          </cell>
          <cell r="E8290">
            <v>0</v>
          </cell>
          <cell r="F8290">
            <v>0</v>
          </cell>
        </row>
        <row r="8291">
          <cell r="B8291">
            <v>1008491</v>
          </cell>
          <cell r="C8291" t="str">
            <v>Porca De Olhal Para 5000Kgf</v>
          </cell>
          <cell r="D8291" t="str">
            <v>UN</v>
          </cell>
          <cell r="E8291">
            <v>0</v>
          </cell>
          <cell r="F8291">
            <v>0</v>
          </cell>
        </row>
        <row r="8292">
          <cell r="B8292">
            <v>1008492</v>
          </cell>
          <cell r="C8292" t="str">
            <v>Poste De Concreto Armado Duplo T 10X150</v>
          </cell>
          <cell r="D8292" t="str">
            <v>UN</v>
          </cell>
          <cell r="E8292">
            <v>0</v>
          </cell>
          <cell r="F8292">
            <v>0</v>
          </cell>
        </row>
        <row r="8293">
          <cell r="B8293">
            <v>1008493</v>
          </cell>
          <cell r="C8293" t="str">
            <v>Poste De Concreto Armado Duplo T 10X300</v>
          </cell>
          <cell r="D8293" t="str">
            <v>UN</v>
          </cell>
          <cell r="E8293">
            <v>0</v>
          </cell>
          <cell r="F8293">
            <v>0</v>
          </cell>
        </row>
        <row r="8294">
          <cell r="B8294">
            <v>1008494</v>
          </cell>
          <cell r="C8294" t="str">
            <v>Poste De Concreto Armado Duplo T 10X600</v>
          </cell>
          <cell r="D8294" t="str">
            <v>UN</v>
          </cell>
          <cell r="E8294">
            <v>0</v>
          </cell>
          <cell r="F8294">
            <v>0</v>
          </cell>
        </row>
        <row r="8295">
          <cell r="B8295">
            <v>1008495</v>
          </cell>
          <cell r="C8295" t="str">
            <v>Poste De Concreto Armado Duplo T 11X300</v>
          </cell>
          <cell r="D8295" t="str">
            <v>UN</v>
          </cell>
          <cell r="E8295">
            <v>0</v>
          </cell>
          <cell r="F8295">
            <v>0</v>
          </cell>
        </row>
        <row r="8296">
          <cell r="B8296">
            <v>1008496</v>
          </cell>
          <cell r="C8296" t="str">
            <v>Quadro De Comando E Proteção 220/380V</v>
          </cell>
          <cell r="D8296" t="str">
            <v>UN</v>
          </cell>
          <cell r="E8296">
            <v>0</v>
          </cell>
          <cell r="F8296">
            <v>0</v>
          </cell>
        </row>
        <row r="8297">
          <cell r="B8297">
            <v>1008497</v>
          </cell>
          <cell r="C8297" t="str">
            <v>Reator Para Lâmpada V.S. 70W</v>
          </cell>
          <cell r="D8297" t="str">
            <v>UN</v>
          </cell>
          <cell r="E8297">
            <v>0</v>
          </cell>
          <cell r="F8297">
            <v>0</v>
          </cell>
        </row>
        <row r="8298">
          <cell r="B8298">
            <v>1008498</v>
          </cell>
          <cell r="C8298" t="str">
            <v>Reducao Ferro Fundido 100X50Mm</v>
          </cell>
          <cell r="D8298" t="str">
            <v>UN</v>
          </cell>
          <cell r="E8298">
            <v>0</v>
          </cell>
          <cell r="F8298">
            <v>0</v>
          </cell>
        </row>
        <row r="8299">
          <cell r="B8299">
            <v>1008499</v>
          </cell>
          <cell r="C8299" t="str">
            <v>Mat. Bloq-Red Pvc Ponta/Bolsa Dn100X75</v>
          </cell>
          <cell r="D8299" t="str">
            <v>UN</v>
          </cell>
          <cell r="E8299">
            <v>0</v>
          </cell>
          <cell r="F8299">
            <v>0</v>
          </cell>
        </row>
        <row r="8300">
          <cell r="B8300">
            <v>1008500</v>
          </cell>
          <cell r="C8300" t="str">
            <v>Reducao Pvc Pba Ponta/Bolsa Dn75X50</v>
          </cell>
          <cell r="D8300" t="str">
            <v>UN</v>
          </cell>
          <cell r="E8300">
            <v>0</v>
          </cell>
          <cell r="F8300">
            <v>0</v>
          </cell>
        </row>
        <row r="8301">
          <cell r="B8301">
            <v>1008501</v>
          </cell>
          <cell r="C8301" t="str">
            <v>Registro Gav.P/Pvc C/Cabeçote Dn50 Pn10</v>
          </cell>
          <cell r="D8301" t="str">
            <v>UN</v>
          </cell>
          <cell r="E8301">
            <v>0</v>
          </cell>
          <cell r="F8301">
            <v>0</v>
          </cell>
        </row>
        <row r="8302">
          <cell r="B8302">
            <v>1008502</v>
          </cell>
          <cell r="C8302" t="str">
            <v>Registro Volante E Flange Dn100 Pn16</v>
          </cell>
          <cell r="D8302" t="str">
            <v>UN</v>
          </cell>
          <cell r="E8302">
            <v>0</v>
          </cell>
          <cell r="F8302">
            <v>0</v>
          </cell>
        </row>
        <row r="8303">
          <cell r="B8303">
            <v>1008503</v>
          </cell>
          <cell r="C8303" t="str">
            <v>Relé Fotoelétrico Nf  Para 1000W</v>
          </cell>
          <cell r="D8303" t="str">
            <v>UN</v>
          </cell>
          <cell r="E8303">
            <v>0</v>
          </cell>
          <cell r="F8303">
            <v>0</v>
          </cell>
        </row>
        <row r="8304">
          <cell r="B8304">
            <v>1008504</v>
          </cell>
          <cell r="C8304" t="str">
            <v>Subestação Aérea 30Kva 13.800/380-220V</v>
          </cell>
          <cell r="D8304" t="str">
            <v>UN</v>
          </cell>
          <cell r="E8304">
            <v>0</v>
          </cell>
          <cell r="F8304">
            <v>0</v>
          </cell>
        </row>
        <row r="8305">
          <cell r="B8305">
            <v>1008505</v>
          </cell>
          <cell r="C8305" t="str">
            <v>Suporte Com Grampo De Suspensão Para Bt</v>
          </cell>
          <cell r="D8305" t="str">
            <v>UN</v>
          </cell>
          <cell r="E8305">
            <v>0</v>
          </cell>
          <cell r="F8305">
            <v>0</v>
          </cell>
        </row>
        <row r="8306">
          <cell r="B8306">
            <v>1008506</v>
          </cell>
          <cell r="C8306" t="str">
            <v>Suporte P/Transformador Poste Duplo T</v>
          </cell>
          <cell r="D8306" t="str">
            <v>UN</v>
          </cell>
          <cell r="E8306">
            <v>0</v>
          </cell>
          <cell r="F8306">
            <v>0</v>
          </cell>
        </row>
        <row r="8307">
          <cell r="B8307">
            <v>1008507</v>
          </cell>
          <cell r="C8307" t="str">
            <v>Tampão Completo Para Til Dn150</v>
          </cell>
          <cell r="D8307" t="str">
            <v>UN</v>
          </cell>
          <cell r="E8307">
            <v>0</v>
          </cell>
          <cell r="F8307">
            <v>0</v>
          </cell>
        </row>
        <row r="8308">
          <cell r="B8308">
            <v>1008508</v>
          </cell>
          <cell r="C8308" t="str">
            <v>Tampão De Fofo Dúctil Dn600Mm</v>
          </cell>
          <cell r="D8308" t="str">
            <v>UN</v>
          </cell>
          <cell r="E8308">
            <v>0</v>
          </cell>
          <cell r="F8308">
            <v>0</v>
          </cell>
        </row>
        <row r="8309">
          <cell r="B8309">
            <v>1008509</v>
          </cell>
          <cell r="C8309" t="str">
            <v>Te Fofo Bbb Junta Elástica Dn150X100</v>
          </cell>
          <cell r="D8309" t="str">
            <v>UN</v>
          </cell>
          <cell r="E8309">
            <v>0</v>
          </cell>
          <cell r="F8309">
            <v>0</v>
          </cell>
        </row>
        <row r="8310">
          <cell r="B8310">
            <v>1008510</v>
          </cell>
          <cell r="C8310" t="str">
            <v>Te Fofo Ff Dn 100X100 Pn10</v>
          </cell>
          <cell r="D8310" t="str">
            <v>UN</v>
          </cell>
          <cell r="E8310">
            <v>0</v>
          </cell>
          <cell r="F8310">
            <v>0</v>
          </cell>
        </row>
        <row r="8311">
          <cell r="B8311">
            <v>1008511</v>
          </cell>
          <cell r="C8311" t="str">
            <v>Te Fofo Ff Dn 100X80 Pn10</v>
          </cell>
          <cell r="D8311" t="str">
            <v>UN</v>
          </cell>
          <cell r="E8311">
            <v>0</v>
          </cell>
          <cell r="F8311">
            <v>0</v>
          </cell>
        </row>
        <row r="8312">
          <cell r="B8312">
            <v>1008512</v>
          </cell>
          <cell r="C8312" t="str">
            <v>Te Pvc Pba 90 Com Bolsas Dn50</v>
          </cell>
          <cell r="D8312" t="str">
            <v>UN</v>
          </cell>
          <cell r="E8312">
            <v>0</v>
          </cell>
          <cell r="F8312">
            <v>0</v>
          </cell>
        </row>
        <row r="8313">
          <cell r="B8313">
            <v>1008513</v>
          </cell>
          <cell r="C8313" t="str">
            <v>Te Pvc Pba 90 Com Bolsas Dn75</v>
          </cell>
          <cell r="D8313" t="str">
            <v>UN</v>
          </cell>
          <cell r="E8313">
            <v>0</v>
          </cell>
          <cell r="F8313">
            <v>0</v>
          </cell>
        </row>
        <row r="8314">
          <cell r="B8314">
            <v>1008514</v>
          </cell>
          <cell r="C8314" t="str">
            <v>Te Reducao 90 Pvc Pba C/ Bolsa Dn75X50Mm</v>
          </cell>
          <cell r="D8314" t="str">
            <v>UN</v>
          </cell>
          <cell r="E8314">
            <v>0</v>
          </cell>
          <cell r="F8314">
            <v>0</v>
          </cell>
        </row>
        <row r="8315">
          <cell r="B8315">
            <v>1008515</v>
          </cell>
          <cell r="C8315" t="str">
            <v>Term.De Comp.P/Cordoalha De 3X9Awg</v>
          </cell>
          <cell r="D8315" t="str">
            <v>UN</v>
          </cell>
          <cell r="E8315">
            <v>0</v>
          </cell>
          <cell r="F8315">
            <v>0</v>
          </cell>
        </row>
        <row r="8316">
          <cell r="B8316">
            <v>1008516</v>
          </cell>
          <cell r="C8316" t="str">
            <v>Transfomador 3# 13800/380/220V De 75Kva</v>
          </cell>
          <cell r="D8316" t="str">
            <v>UN</v>
          </cell>
          <cell r="E8316">
            <v>0</v>
          </cell>
          <cell r="F8316">
            <v>0</v>
          </cell>
        </row>
        <row r="8317">
          <cell r="B8317">
            <v>1008517</v>
          </cell>
          <cell r="C8317" t="str">
            <v>Transformador 3# 13800/380/220V 112,5Kva</v>
          </cell>
          <cell r="D8317" t="str">
            <v>UN</v>
          </cell>
          <cell r="E8317">
            <v>0</v>
          </cell>
          <cell r="F8317">
            <v>0</v>
          </cell>
        </row>
        <row r="8318">
          <cell r="B8318">
            <v>1008518</v>
          </cell>
          <cell r="C8318" t="str">
            <v>Tubo Fofo C/Flange E Ponta Dn100 Pn10</v>
          </cell>
          <cell r="D8318" t="str">
            <v>UN</v>
          </cell>
          <cell r="E8318">
            <v>0</v>
          </cell>
          <cell r="F8318">
            <v>0</v>
          </cell>
        </row>
        <row r="8319">
          <cell r="B8319">
            <v>1008519</v>
          </cell>
          <cell r="C8319" t="str">
            <v>Tubo Fofo C/Flange E Ponta Dn80 Pn10</v>
          </cell>
          <cell r="D8319" t="str">
            <v>UN</v>
          </cell>
          <cell r="E8319">
            <v>0</v>
          </cell>
          <cell r="F8319">
            <v>0</v>
          </cell>
        </row>
        <row r="8320">
          <cell r="B8320">
            <v>1008520</v>
          </cell>
          <cell r="C8320" t="str">
            <v>Tubo Fofo Com Flanges Dn100 Pn10-L=700</v>
          </cell>
          <cell r="D8320" t="str">
            <v>UN</v>
          </cell>
          <cell r="E8320">
            <v>0</v>
          </cell>
          <cell r="F8320">
            <v>0</v>
          </cell>
        </row>
        <row r="8321">
          <cell r="B8321">
            <v>1008521</v>
          </cell>
          <cell r="C8321" t="str">
            <v>Tubo Fofo Pb Je 1Mpa Dn100</v>
          </cell>
          <cell r="D8321" t="str">
            <v>UN</v>
          </cell>
          <cell r="E8321">
            <v>0</v>
          </cell>
          <cell r="F8321">
            <v>0</v>
          </cell>
        </row>
        <row r="8322">
          <cell r="B8322">
            <v>1008522</v>
          </cell>
          <cell r="C8322" t="str">
            <v>Tubo Metálico Para Alambrado</v>
          </cell>
          <cell r="D8322" t="str">
            <v>UN</v>
          </cell>
          <cell r="E8322">
            <v>0</v>
          </cell>
          <cell r="F8322">
            <v>0</v>
          </cell>
        </row>
        <row r="8323">
          <cell r="B8323">
            <v>1008523</v>
          </cell>
          <cell r="C8323" t="str">
            <v>Tubo Pvc Pba Je Cl-15 Dn100 (Nbr-5647)</v>
          </cell>
          <cell r="D8323" t="str">
            <v>UN</v>
          </cell>
          <cell r="E8323">
            <v>0</v>
          </cell>
          <cell r="F8323">
            <v>0</v>
          </cell>
        </row>
        <row r="8324">
          <cell r="B8324">
            <v>1008524</v>
          </cell>
          <cell r="C8324" t="str">
            <v>Tubo Pvc Pba Je Cl-15 Dn50 (Nbr-5647)</v>
          </cell>
          <cell r="D8324" t="str">
            <v>UN</v>
          </cell>
          <cell r="E8324">
            <v>0</v>
          </cell>
          <cell r="F8324">
            <v>0</v>
          </cell>
        </row>
        <row r="8325">
          <cell r="B8325">
            <v>1008525</v>
          </cell>
          <cell r="C8325" t="str">
            <v>Tubo Pvc Pba Je Cl-15 Dn75 (Nbr-5647)</v>
          </cell>
          <cell r="D8325" t="str">
            <v>UN</v>
          </cell>
          <cell r="E8325">
            <v>0</v>
          </cell>
          <cell r="F8325">
            <v>0</v>
          </cell>
        </row>
        <row r="8326">
          <cell r="B8326">
            <v>1008526</v>
          </cell>
          <cell r="C8326" t="str">
            <v>Tubo Pvc Rigido Ocre Je Dn150 (Nbr-7362)</v>
          </cell>
          <cell r="D8326" t="str">
            <v>UN</v>
          </cell>
          <cell r="E8326">
            <v>0</v>
          </cell>
          <cell r="F8326">
            <v>0</v>
          </cell>
        </row>
        <row r="8327">
          <cell r="B8327">
            <v>1008527</v>
          </cell>
          <cell r="C8327" t="str">
            <v>Válvula Borboleta Flangeada C/Mecanismo</v>
          </cell>
          <cell r="D8327" t="str">
            <v>UN</v>
          </cell>
          <cell r="E8327">
            <v>0</v>
          </cell>
          <cell r="F8327">
            <v>0</v>
          </cell>
        </row>
        <row r="8328">
          <cell r="B8328">
            <v>1008528</v>
          </cell>
          <cell r="C8328" t="str">
            <v>Válvula Retenção P.Dup.Flange Dn100 Pn25</v>
          </cell>
          <cell r="D8328" t="str">
            <v>UN</v>
          </cell>
          <cell r="E8328">
            <v>0</v>
          </cell>
          <cell r="F8328">
            <v>0</v>
          </cell>
        </row>
        <row r="8329">
          <cell r="B8329">
            <v>1008529</v>
          </cell>
          <cell r="C8329" t="str">
            <v>Sifão Lavatório 1 1/4X1" Vsm079-Esteves</v>
          </cell>
          <cell r="D8329" t="str">
            <v>UN</v>
          </cell>
          <cell r="E8329">
            <v>0</v>
          </cell>
          <cell r="F8329">
            <v>0</v>
          </cell>
        </row>
        <row r="8330">
          <cell r="B8330">
            <v>1008530</v>
          </cell>
          <cell r="C8330" t="str">
            <v>Sifão P/Pia 2X1 1/2" Vsm082Cwu-Esteves</v>
          </cell>
          <cell r="D8330" t="str">
            <v>UN</v>
          </cell>
          <cell r="E8330">
            <v>0</v>
          </cell>
          <cell r="F8330">
            <v>0</v>
          </cell>
        </row>
        <row r="8331">
          <cell r="B8331">
            <v>1008531</v>
          </cell>
          <cell r="C8331" t="str">
            <v>Sifão Lavat.1 1/2"X1" Vsm080Dwu-Esteves</v>
          </cell>
          <cell r="D8331" t="str">
            <v>UN</v>
          </cell>
          <cell r="E8331">
            <v>0</v>
          </cell>
          <cell r="F8331">
            <v>0</v>
          </cell>
        </row>
        <row r="8332">
          <cell r="B8332">
            <v>1008532</v>
          </cell>
          <cell r="C8332" t="str">
            <v>Tubo Extensivel Crom.031101-21-Blukit</v>
          </cell>
          <cell r="D8332" t="str">
            <v>UN</v>
          </cell>
          <cell r="E8332">
            <v>0</v>
          </cell>
          <cell r="F8332">
            <v>0</v>
          </cell>
        </row>
        <row r="8333">
          <cell r="B8333">
            <v>1008533</v>
          </cell>
          <cell r="C8333" t="str">
            <v>Válvula Americana 3 1/2"X1 1/2"</v>
          </cell>
          <cell r="D8333" t="str">
            <v>UN</v>
          </cell>
          <cell r="E8333">
            <v>0</v>
          </cell>
          <cell r="F8333">
            <v>0</v>
          </cell>
        </row>
        <row r="8334">
          <cell r="B8334">
            <v>1008534</v>
          </cell>
          <cell r="C8334" t="str">
            <v>Válvula Americana 2"X1 1/4"</v>
          </cell>
          <cell r="D8334" t="str">
            <v>UN</v>
          </cell>
          <cell r="E8334">
            <v>0</v>
          </cell>
          <cell r="F8334">
            <v>0</v>
          </cell>
        </row>
        <row r="8335">
          <cell r="B8335">
            <v>1008535</v>
          </cell>
          <cell r="C8335" t="str">
            <v>Porcelanato 33X33Cm Perlino Be-Cecrisa</v>
          </cell>
          <cell r="D8335" t="str">
            <v>M2</v>
          </cell>
          <cell r="E8335">
            <v>0</v>
          </cell>
          <cell r="F8335">
            <v>0</v>
          </cell>
        </row>
        <row r="8336">
          <cell r="B8336">
            <v>1008536</v>
          </cell>
          <cell r="C8336" t="str">
            <v>Porcelanato 45X45Cm Colori Perol-Cecrisa</v>
          </cell>
          <cell r="D8336" t="str">
            <v>M2</v>
          </cell>
          <cell r="E8336">
            <v>0</v>
          </cell>
          <cell r="F8336">
            <v>0</v>
          </cell>
        </row>
        <row r="8337">
          <cell r="B8337">
            <v>1008537</v>
          </cell>
          <cell r="C8337" t="str">
            <v>Prolongador De Sifão 1 1/4"X30Cm</v>
          </cell>
          <cell r="D8337" t="str">
            <v>UN</v>
          </cell>
          <cell r="E8337">
            <v>0</v>
          </cell>
          <cell r="F8337">
            <v>0</v>
          </cell>
        </row>
        <row r="8338">
          <cell r="B8338">
            <v>1008538</v>
          </cell>
          <cell r="C8338" t="str">
            <v>Prolongador De Sifão 1 1/2"X30Cm</v>
          </cell>
          <cell r="D8338" t="str">
            <v>UN</v>
          </cell>
          <cell r="E8338">
            <v>0</v>
          </cell>
          <cell r="F8338">
            <v>0</v>
          </cell>
        </row>
        <row r="8339">
          <cell r="B8339">
            <v>1008539</v>
          </cell>
          <cell r="C8339" t="str">
            <v>Material Duplicado - Utilizar 1011259</v>
          </cell>
          <cell r="D8339" t="str">
            <v>UN</v>
          </cell>
          <cell r="E8339">
            <v>0</v>
          </cell>
          <cell r="F8339">
            <v>0</v>
          </cell>
        </row>
        <row r="8340">
          <cell r="B8340">
            <v>1008540</v>
          </cell>
          <cell r="C8340" t="str">
            <v>Rodapé Cerâmica 8X33Cm Pam.Yukon Bege</v>
          </cell>
          <cell r="D8340" t="str">
            <v>UN</v>
          </cell>
          <cell r="E8340">
            <v>0</v>
          </cell>
          <cell r="F8340">
            <v>0</v>
          </cell>
        </row>
        <row r="8341">
          <cell r="B8341">
            <v>1008541</v>
          </cell>
          <cell r="C8341" t="str">
            <v>Rodapé Cerâmica 8X33Cm Pam.Mate Branco</v>
          </cell>
          <cell r="D8341" t="str">
            <v>UN</v>
          </cell>
          <cell r="E8341">
            <v>0</v>
          </cell>
          <cell r="F8341">
            <v>0</v>
          </cell>
        </row>
        <row r="8342">
          <cell r="B8342">
            <v>1008542</v>
          </cell>
          <cell r="C8342" t="str">
            <v>Material Substituido Por 1010857</v>
          </cell>
          <cell r="D8342" t="str">
            <v>UN</v>
          </cell>
          <cell r="E8342">
            <v>0</v>
          </cell>
          <cell r="F8342">
            <v>0</v>
          </cell>
        </row>
        <row r="8343">
          <cell r="B8343">
            <v>1008543</v>
          </cell>
          <cell r="C8343" t="str">
            <v>Coluna Aço Inox 3"Compr.0,72M P/Banco</v>
          </cell>
          <cell r="D8343" t="str">
            <v>UN</v>
          </cell>
          <cell r="E8343">
            <v>0</v>
          </cell>
          <cell r="F8343">
            <v>0</v>
          </cell>
        </row>
        <row r="8344">
          <cell r="B8344">
            <v>1008544</v>
          </cell>
          <cell r="C8344" t="str">
            <v>Coluna Aço Inox 4"Compr.1,32M P/Mesa</v>
          </cell>
          <cell r="D8344" t="str">
            <v>UN</v>
          </cell>
          <cell r="E8344">
            <v>0</v>
          </cell>
          <cell r="F8344">
            <v>0</v>
          </cell>
        </row>
        <row r="8345">
          <cell r="B8345">
            <v>1008545</v>
          </cell>
          <cell r="C8345" t="str">
            <v>Torneira Linha Link 1167 C40 Lnk-Deca</v>
          </cell>
          <cell r="D8345" t="str">
            <v>UN</v>
          </cell>
          <cell r="E8345">
            <v>0</v>
          </cell>
          <cell r="F8345">
            <v>0</v>
          </cell>
        </row>
        <row r="8346">
          <cell r="B8346">
            <v>1008546</v>
          </cell>
          <cell r="C8346" t="str">
            <v>Extintor Po-4Kg 20Bc</v>
          </cell>
          <cell r="D8346" t="str">
            <v>UN</v>
          </cell>
          <cell r="E8346">
            <v>0</v>
          </cell>
          <cell r="F8346">
            <v>0</v>
          </cell>
        </row>
        <row r="8347">
          <cell r="B8347">
            <v>1008547</v>
          </cell>
          <cell r="C8347" t="str">
            <v>Extintor Po-Carreta 80Bc</v>
          </cell>
          <cell r="D8347" t="str">
            <v>UN</v>
          </cell>
          <cell r="E8347">
            <v>0</v>
          </cell>
          <cell r="F8347">
            <v>0</v>
          </cell>
        </row>
        <row r="8348">
          <cell r="B8348">
            <v>1008548</v>
          </cell>
          <cell r="C8348" t="str">
            <v>Extintor H2O 10L 2A</v>
          </cell>
          <cell r="D8348" t="str">
            <v>UN</v>
          </cell>
          <cell r="E8348">
            <v>0</v>
          </cell>
          <cell r="F8348">
            <v>0</v>
          </cell>
        </row>
        <row r="8349">
          <cell r="B8349">
            <v>1008549</v>
          </cell>
          <cell r="C8349" t="str">
            <v>Sifão Lavatório Te20 E Ts40 Vtd080Cw3</v>
          </cell>
          <cell r="D8349" t="str">
            <v>UN</v>
          </cell>
          <cell r="E8349">
            <v>0</v>
          </cell>
          <cell r="F8349">
            <v>0</v>
          </cell>
        </row>
        <row r="8350">
          <cell r="B8350">
            <v>1008550</v>
          </cell>
          <cell r="C8350" t="str">
            <v>Sifão Corrugado Extensível Vlp420Wwg</v>
          </cell>
          <cell r="D8350" t="str">
            <v>UN</v>
          </cell>
          <cell r="E8350">
            <v>0</v>
          </cell>
          <cell r="F8350">
            <v>0</v>
          </cell>
        </row>
        <row r="8351">
          <cell r="B8351">
            <v>1008551</v>
          </cell>
          <cell r="C8351" t="str">
            <v>Sifão Pia Americana 1.1/2"X2"Vtd082Cw3</v>
          </cell>
          <cell r="D8351" t="str">
            <v>UN</v>
          </cell>
          <cell r="E8351">
            <v>0</v>
          </cell>
          <cell r="F8351">
            <v>0</v>
          </cell>
        </row>
        <row r="8352">
          <cell r="B8352">
            <v>1008554</v>
          </cell>
          <cell r="C8352" t="str">
            <v>Abraçadeira P/Mang.3"P/Bomba Submersivel</v>
          </cell>
          <cell r="D8352" t="str">
            <v>UN</v>
          </cell>
          <cell r="E8352">
            <v>0</v>
          </cell>
          <cell r="F8352">
            <v>0</v>
          </cell>
        </row>
        <row r="8353">
          <cell r="B8353">
            <v>1008555</v>
          </cell>
          <cell r="C8353" t="str">
            <v>Abraçadeira Tipo Ômega De 1 1/4"</v>
          </cell>
          <cell r="D8353" t="str">
            <v>UN</v>
          </cell>
          <cell r="E8353">
            <v>0</v>
          </cell>
          <cell r="F8353">
            <v>0</v>
          </cell>
        </row>
        <row r="8354">
          <cell r="B8354">
            <v>1008556</v>
          </cell>
          <cell r="C8354" t="str">
            <v>Abraçadeira Tipo Ômega De 1"</v>
          </cell>
          <cell r="D8354" t="str">
            <v>UN</v>
          </cell>
          <cell r="E8354">
            <v>0</v>
          </cell>
          <cell r="F8354">
            <v>0</v>
          </cell>
        </row>
        <row r="8355">
          <cell r="B8355">
            <v>1008557</v>
          </cell>
          <cell r="C8355" t="str">
            <v>Abraçadeira Tipo Ômega De 23"</v>
          </cell>
          <cell r="D8355" t="str">
            <v>UN</v>
          </cell>
          <cell r="E8355">
            <v>0</v>
          </cell>
          <cell r="F8355">
            <v>0</v>
          </cell>
        </row>
        <row r="8356">
          <cell r="B8356">
            <v>1008558</v>
          </cell>
          <cell r="C8356" t="str">
            <v>Abraçadeira Tipo Ômega De 3/4"</v>
          </cell>
          <cell r="D8356" t="str">
            <v>UN</v>
          </cell>
          <cell r="E8356">
            <v>0</v>
          </cell>
          <cell r="F8356">
            <v>0</v>
          </cell>
        </row>
        <row r="8357">
          <cell r="B8357">
            <v>1008559</v>
          </cell>
          <cell r="C8357" t="str">
            <v>Acab.Registro 1/2" 3/4" 1" Izy Cr</v>
          </cell>
          <cell r="D8357" t="str">
            <v>UN</v>
          </cell>
          <cell r="E8357">
            <v>0</v>
          </cell>
          <cell r="F8357">
            <v>0</v>
          </cell>
        </row>
        <row r="8358">
          <cell r="B8358">
            <v>1008560</v>
          </cell>
          <cell r="C8358" t="str">
            <v>Acab.Reg.Gaveta Spot-4900C43Gd-Deca</v>
          </cell>
          <cell r="D8358" t="str">
            <v>UN</v>
          </cell>
          <cell r="E8358">
            <v>0</v>
          </cell>
          <cell r="F8358">
            <v>0</v>
          </cell>
        </row>
        <row r="8359">
          <cell r="B8359">
            <v>1008561</v>
          </cell>
          <cell r="C8359" t="str">
            <v>Acab.Registro Gav.1" Spot 4900C43Pq</v>
          </cell>
          <cell r="D8359" t="str">
            <v>UN</v>
          </cell>
          <cell r="E8359">
            <v>0</v>
          </cell>
          <cell r="F8359">
            <v>0</v>
          </cell>
        </row>
        <row r="8360">
          <cell r="B8360">
            <v>1008562</v>
          </cell>
          <cell r="C8360" t="str">
            <v>Acab.Registro Gav.1/2" 3/4" 1"Duna Cr</v>
          </cell>
          <cell r="D8360" t="str">
            <v>UN</v>
          </cell>
          <cell r="E8360">
            <v>0</v>
          </cell>
          <cell r="F8360">
            <v>0</v>
          </cell>
        </row>
        <row r="8361">
          <cell r="B8361">
            <v>1008563</v>
          </cell>
          <cell r="C8361" t="str">
            <v>Acab.Registro Gav.1/2" Spot 4900C43Pq</v>
          </cell>
          <cell r="D8361" t="str">
            <v>UN</v>
          </cell>
          <cell r="E8361">
            <v>0</v>
          </cell>
          <cell r="F8361">
            <v>0</v>
          </cell>
        </row>
        <row r="8362">
          <cell r="B8362">
            <v>1008564</v>
          </cell>
          <cell r="C8362" t="str">
            <v>Acab.Registro Gav.3/4" Spot 4900C43Pq</v>
          </cell>
          <cell r="D8362" t="str">
            <v>UN</v>
          </cell>
          <cell r="E8362">
            <v>0</v>
          </cell>
          <cell r="F8362">
            <v>0</v>
          </cell>
        </row>
        <row r="8363">
          <cell r="B8363">
            <v>1008565</v>
          </cell>
          <cell r="C8363" t="str">
            <v>Acab.Registro Gaveta 1/2" 3/4" 1" Cr</v>
          </cell>
          <cell r="D8363" t="str">
            <v>UN</v>
          </cell>
          <cell r="E8363">
            <v>0</v>
          </cell>
          <cell r="F8363">
            <v>0</v>
          </cell>
        </row>
        <row r="8364">
          <cell r="B8364">
            <v>1008566</v>
          </cell>
          <cell r="C8364" t="str">
            <v>Acab.Registro Press.3/4" Spot 4900C43Pq</v>
          </cell>
          <cell r="D8364" t="str">
            <v>UN</v>
          </cell>
          <cell r="E8364">
            <v>0</v>
          </cell>
          <cell r="F8364">
            <v>0</v>
          </cell>
        </row>
        <row r="8365">
          <cell r="B8365">
            <v>1008568</v>
          </cell>
          <cell r="C8365" t="str">
            <v>Acabamento Reg.Saga Cross A1Sc Cro-Fab.</v>
          </cell>
          <cell r="D8365" t="str">
            <v>UN</v>
          </cell>
          <cell r="E8365">
            <v>0</v>
          </cell>
          <cell r="F8365">
            <v>0</v>
          </cell>
        </row>
        <row r="8366">
          <cell r="B8366">
            <v>1008569</v>
          </cell>
          <cell r="C8366" t="str">
            <v>Mat. Bloq-Adaptador Fêmea 1 1/2" Pvc</v>
          </cell>
          <cell r="D8366" t="str">
            <v>UN</v>
          </cell>
          <cell r="E8366">
            <v>0</v>
          </cell>
          <cell r="F8366">
            <v>0</v>
          </cell>
        </row>
        <row r="8367">
          <cell r="B8367">
            <v>1008571</v>
          </cell>
          <cell r="C8367" t="str">
            <v>Areia, Elemento Filtrante</v>
          </cell>
          <cell r="D8367" t="str">
            <v>UN</v>
          </cell>
          <cell r="E8367">
            <v>0</v>
          </cell>
          <cell r="F8367">
            <v>0</v>
          </cell>
        </row>
        <row r="8368">
          <cell r="B8368">
            <v>1008572</v>
          </cell>
          <cell r="C8368" t="str">
            <v>Areia, Elemento Filtrante (Sacos)</v>
          </cell>
          <cell r="D8368" t="str">
            <v>UN</v>
          </cell>
          <cell r="E8368">
            <v>0</v>
          </cell>
          <cell r="F8368">
            <v>0</v>
          </cell>
        </row>
        <row r="8369">
          <cell r="B8369">
            <v>1008573</v>
          </cell>
          <cell r="C8369" t="str">
            <v>Argamassadeira Plástica</v>
          </cell>
          <cell r="D8369" t="str">
            <v>UN</v>
          </cell>
          <cell r="E8369">
            <v>0</v>
          </cell>
          <cell r="F8369">
            <v>0</v>
          </cell>
        </row>
        <row r="8370">
          <cell r="B8370">
            <v>1008574</v>
          </cell>
          <cell r="C8370" t="str">
            <v>Material Duplicado - Utilizar 1002828</v>
          </cell>
          <cell r="D8370" t="str">
            <v>UN</v>
          </cell>
          <cell r="E8370">
            <v>0</v>
          </cell>
          <cell r="F8370">
            <v>0</v>
          </cell>
        </row>
        <row r="8371">
          <cell r="B8371">
            <v>1008575</v>
          </cell>
          <cell r="C8371" t="str">
            <v>Bacia C/Cx.Acopl.Mont.Carlo-Cp82817-Deca</v>
          </cell>
          <cell r="D8371" t="str">
            <v>UN</v>
          </cell>
          <cell r="E8371">
            <v>0</v>
          </cell>
          <cell r="F8371">
            <v>0</v>
          </cell>
        </row>
        <row r="8372">
          <cell r="B8372">
            <v>1008576</v>
          </cell>
          <cell r="C8372" t="str">
            <v>Banca Com Cuba Esculpida Branca-Lg Himax</v>
          </cell>
          <cell r="D8372" t="str">
            <v>UN</v>
          </cell>
          <cell r="E8372">
            <v>0</v>
          </cell>
          <cell r="F8372">
            <v>0</v>
          </cell>
        </row>
        <row r="8373">
          <cell r="B8373">
            <v>1008577</v>
          </cell>
          <cell r="C8373" t="str">
            <v>Banheira 1,40X0,80 Benidorm</v>
          </cell>
          <cell r="D8373" t="str">
            <v>UN</v>
          </cell>
          <cell r="E8373">
            <v>0</v>
          </cell>
          <cell r="F8373">
            <v>0</v>
          </cell>
        </row>
        <row r="8374">
          <cell r="B8374">
            <v>1008578</v>
          </cell>
          <cell r="C8374" t="str">
            <v>Banheira 1,80X0,80 Benidorm</v>
          </cell>
          <cell r="D8374" t="str">
            <v>UN</v>
          </cell>
          <cell r="E8374">
            <v>0</v>
          </cell>
          <cell r="F8374">
            <v>0</v>
          </cell>
        </row>
        <row r="8375">
          <cell r="B8375">
            <v>1008579</v>
          </cell>
          <cell r="C8375" t="str">
            <v>Banheira Aqua Banheiras Spa 04-Padrão</v>
          </cell>
          <cell r="D8375" t="str">
            <v>UN</v>
          </cell>
          <cell r="E8375">
            <v>0</v>
          </cell>
          <cell r="F8375">
            <v>0</v>
          </cell>
        </row>
        <row r="8376">
          <cell r="B8376">
            <v>1008580</v>
          </cell>
          <cell r="C8376" t="str">
            <v>Barra Ancoragem 5/8"</v>
          </cell>
          <cell r="D8376" t="str">
            <v>UN</v>
          </cell>
          <cell r="E8376">
            <v>0</v>
          </cell>
          <cell r="F8376">
            <v>0</v>
          </cell>
        </row>
        <row r="8377">
          <cell r="B8377">
            <v>1008581</v>
          </cell>
          <cell r="C8377" t="str">
            <v>Barras De Apoio 60Cm 2305 C-Deca</v>
          </cell>
          <cell r="D8377" t="str">
            <v>UN</v>
          </cell>
          <cell r="E8377">
            <v>0</v>
          </cell>
          <cell r="F8377">
            <v>0</v>
          </cell>
        </row>
        <row r="8378">
          <cell r="B8378">
            <v>1008582</v>
          </cell>
          <cell r="C8378" t="str">
            <v>Batente P/Porta Corta Fogo Folha Dupla</v>
          </cell>
          <cell r="D8378" t="str">
            <v>UN</v>
          </cell>
          <cell r="E8378">
            <v>0</v>
          </cell>
          <cell r="F8378">
            <v>0</v>
          </cell>
        </row>
        <row r="8379">
          <cell r="B8379">
            <v>1008583</v>
          </cell>
          <cell r="C8379" t="str">
            <v>Bianco Act Bold  45X45-9,5</v>
          </cell>
          <cell r="D8379" t="str">
            <v>UN</v>
          </cell>
          <cell r="E8379">
            <v>0</v>
          </cell>
          <cell r="F8379">
            <v>0</v>
          </cell>
        </row>
        <row r="8380">
          <cell r="B8380">
            <v>1008584</v>
          </cell>
          <cell r="C8380" t="str">
            <v>Bianco Arni Pol 45X45</v>
          </cell>
          <cell r="D8380" t="str">
            <v>UN</v>
          </cell>
          <cell r="E8380">
            <v>0</v>
          </cell>
          <cell r="F8380">
            <v>0</v>
          </cell>
        </row>
        <row r="8381">
          <cell r="B8381">
            <v>1008586</v>
          </cell>
          <cell r="C8381" t="str">
            <v>Bidê Branco 3F Riviera 12400001 Celite</v>
          </cell>
          <cell r="D8381" t="str">
            <v>UN</v>
          </cell>
          <cell r="E8381">
            <v>0</v>
          </cell>
          <cell r="F8381">
            <v>0</v>
          </cell>
        </row>
        <row r="8382">
          <cell r="B8382">
            <v>1008587</v>
          </cell>
          <cell r="C8382" t="str">
            <v>Bidim C/Largura 2,20Mx100M E 2,20Mx200M</v>
          </cell>
          <cell r="D8382" t="str">
            <v>UN</v>
          </cell>
          <cell r="E8382">
            <v>0</v>
          </cell>
          <cell r="F8382">
            <v>0</v>
          </cell>
        </row>
        <row r="8383">
          <cell r="B8383">
            <v>1008588</v>
          </cell>
          <cell r="C8383" t="str">
            <v>Bloco Ceramico 9X14X19Cm Furado 6 Furos</v>
          </cell>
          <cell r="D8383" t="str">
            <v>TH</v>
          </cell>
          <cell r="E8383">
            <v>0</v>
          </cell>
          <cell r="F8383">
            <v>0</v>
          </cell>
        </row>
        <row r="8384">
          <cell r="B8384">
            <v>1008589</v>
          </cell>
          <cell r="C8384" t="str">
            <v>Bloco Sical 10X60X30Cm</v>
          </cell>
          <cell r="D8384" t="str">
            <v>UN</v>
          </cell>
          <cell r="E8384">
            <v>0</v>
          </cell>
          <cell r="F8384">
            <v>0</v>
          </cell>
        </row>
        <row r="8385">
          <cell r="B8385">
            <v>1008590</v>
          </cell>
          <cell r="C8385" t="str">
            <v>Bolzano Wh 30X30-7,4</v>
          </cell>
          <cell r="D8385" t="str">
            <v>UN</v>
          </cell>
          <cell r="E8385">
            <v>0</v>
          </cell>
          <cell r="F8385">
            <v>0</v>
          </cell>
        </row>
        <row r="8386">
          <cell r="B8386">
            <v>1008591</v>
          </cell>
          <cell r="C8386" t="str">
            <v>Bomba Submersível 8 Hp 7 Amp.75M3/H S.3"</v>
          </cell>
          <cell r="D8386" t="str">
            <v>UN</v>
          </cell>
          <cell r="E8386">
            <v>0</v>
          </cell>
          <cell r="F8386">
            <v>0</v>
          </cell>
        </row>
        <row r="8387">
          <cell r="B8387">
            <v>1008592</v>
          </cell>
          <cell r="C8387" t="str">
            <v>Broxa</v>
          </cell>
          <cell r="D8387" t="str">
            <v>UN</v>
          </cell>
          <cell r="E8387">
            <v>0</v>
          </cell>
          <cell r="F8387">
            <v>0</v>
          </cell>
        </row>
        <row r="8388">
          <cell r="B8388">
            <v>1008593</v>
          </cell>
          <cell r="C8388" t="str">
            <v>Bucha E Arruela Em Alumínio-Ø 1 1/2"</v>
          </cell>
          <cell r="D8388" t="str">
            <v>UN</v>
          </cell>
          <cell r="E8388">
            <v>0</v>
          </cell>
          <cell r="F8388">
            <v>0</v>
          </cell>
        </row>
        <row r="8389">
          <cell r="B8389">
            <v>1008594</v>
          </cell>
          <cell r="C8389" t="str">
            <v>Bucha E Arruela Em Alumínio-Ø 1 1/4"</v>
          </cell>
          <cell r="D8389" t="str">
            <v>UN</v>
          </cell>
          <cell r="E8389">
            <v>0</v>
          </cell>
          <cell r="F8389">
            <v>0</v>
          </cell>
        </row>
        <row r="8390">
          <cell r="B8390">
            <v>1008595</v>
          </cell>
          <cell r="C8390" t="str">
            <v>Bucha E Arruela Em Alumínio-Ø 1"</v>
          </cell>
          <cell r="D8390" t="str">
            <v>UN</v>
          </cell>
          <cell r="E8390">
            <v>0</v>
          </cell>
          <cell r="F8390">
            <v>0</v>
          </cell>
        </row>
        <row r="8391">
          <cell r="B8391">
            <v>1008596</v>
          </cell>
          <cell r="C8391" t="str">
            <v>Bucha E Arruela Em Alumínio-Ø 2"</v>
          </cell>
          <cell r="D8391" t="str">
            <v>UN</v>
          </cell>
          <cell r="E8391">
            <v>0</v>
          </cell>
          <cell r="F8391">
            <v>0</v>
          </cell>
        </row>
        <row r="8392">
          <cell r="B8392">
            <v>1008597</v>
          </cell>
          <cell r="C8392" t="str">
            <v>Bucha E Arruela Em Alumínio-Ø 3"</v>
          </cell>
          <cell r="D8392" t="str">
            <v>UN</v>
          </cell>
          <cell r="E8392">
            <v>0</v>
          </cell>
          <cell r="F8392">
            <v>0</v>
          </cell>
        </row>
        <row r="8393">
          <cell r="B8393">
            <v>1008598</v>
          </cell>
          <cell r="C8393" t="str">
            <v>Bucha E Arruela Em Alumínio-Ø 3/4"</v>
          </cell>
          <cell r="D8393" t="str">
            <v>UN</v>
          </cell>
          <cell r="E8393">
            <v>0</v>
          </cell>
          <cell r="F8393">
            <v>0</v>
          </cell>
        </row>
        <row r="8394">
          <cell r="B8394">
            <v>1008599</v>
          </cell>
          <cell r="C8394" t="str">
            <v>Bucha E Arruela Em Alumínio-Ø 4"</v>
          </cell>
          <cell r="D8394" t="str">
            <v>UN</v>
          </cell>
          <cell r="E8394">
            <v>0</v>
          </cell>
          <cell r="F8394">
            <v>0</v>
          </cell>
        </row>
        <row r="8395">
          <cell r="B8395">
            <v>1008600</v>
          </cell>
          <cell r="C8395" t="str">
            <v>Cabo Coaxial 4Mm</v>
          </cell>
          <cell r="D8395" t="str">
            <v>UN</v>
          </cell>
          <cell r="E8395">
            <v>0</v>
          </cell>
          <cell r="F8395">
            <v>0</v>
          </cell>
        </row>
        <row r="8396">
          <cell r="B8396">
            <v>1008601</v>
          </cell>
          <cell r="C8396" t="str">
            <v>Cabo De Aço C11 C/Sapatilha Protetora</v>
          </cell>
          <cell r="D8396" t="str">
            <v>UN</v>
          </cell>
          <cell r="E8396">
            <v>0</v>
          </cell>
          <cell r="F8396">
            <v>0</v>
          </cell>
        </row>
        <row r="8397">
          <cell r="B8397">
            <v>1008603</v>
          </cell>
          <cell r="C8397" t="str">
            <v>Caixa Acoplada Monte Carlo Br Gelo-Deca</v>
          </cell>
          <cell r="D8397" t="str">
            <v>UN</v>
          </cell>
          <cell r="E8397">
            <v>0</v>
          </cell>
          <cell r="F8397">
            <v>0</v>
          </cell>
        </row>
        <row r="8398">
          <cell r="B8398">
            <v>1008604</v>
          </cell>
          <cell r="C8398" t="str">
            <v>Caixa De Passagem Em Abs</v>
          </cell>
          <cell r="D8398" t="str">
            <v>UN</v>
          </cell>
          <cell r="E8398">
            <v>0</v>
          </cell>
          <cell r="F8398">
            <v>0</v>
          </cell>
        </row>
        <row r="8399">
          <cell r="B8399">
            <v>1008606</v>
          </cell>
          <cell r="C8399" t="str">
            <v>Caixa Metálica P/Argam.S/Porta Água-Sc.</v>
          </cell>
          <cell r="D8399" t="str">
            <v>UN</v>
          </cell>
          <cell r="E8399">
            <v>0</v>
          </cell>
          <cell r="F8399">
            <v>0</v>
          </cell>
        </row>
        <row r="8400">
          <cell r="B8400">
            <v>1008607</v>
          </cell>
          <cell r="C8400" t="str">
            <v>Caixa P/Concreto 2000X1000Mm-Scanmetal</v>
          </cell>
          <cell r="D8400" t="str">
            <v>UN</v>
          </cell>
          <cell r="E8400">
            <v>0</v>
          </cell>
          <cell r="F8400">
            <v>0</v>
          </cell>
        </row>
        <row r="8401">
          <cell r="B8401">
            <v>1008608</v>
          </cell>
          <cell r="C8401" t="str">
            <v>Caixa Pass.Chapa Aço Lisa-30X30X12Cm #16</v>
          </cell>
          <cell r="D8401" t="str">
            <v>UN</v>
          </cell>
          <cell r="E8401">
            <v>0</v>
          </cell>
          <cell r="F8401">
            <v>0</v>
          </cell>
        </row>
        <row r="8402">
          <cell r="B8402">
            <v>1008609</v>
          </cell>
          <cell r="C8402" t="str">
            <v>Caixa Pass.Chapa Aço Lisa-30X30X15Cm #16</v>
          </cell>
          <cell r="D8402" t="str">
            <v>UN</v>
          </cell>
          <cell r="E8402">
            <v>0</v>
          </cell>
          <cell r="F8402">
            <v>0</v>
          </cell>
        </row>
        <row r="8403">
          <cell r="B8403">
            <v>1008610</v>
          </cell>
          <cell r="C8403" t="str">
            <v>Assento Sanitário P/Infra De Obra</v>
          </cell>
          <cell r="D8403" t="str">
            <v>UN</v>
          </cell>
          <cell r="E8403">
            <v>0</v>
          </cell>
          <cell r="F8403">
            <v>0</v>
          </cell>
        </row>
        <row r="8404">
          <cell r="B8404">
            <v>1008611</v>
          </cell>
          <cell r="C8404" t="str">
            <v>Caneca Para Grautear-Scanmetal</v>
          </cell>
          <cell r="D8404" t="str">
            <v>UN</v>
          </cell>
          <cell r="E8404">
            <v>0</v>
          </cell>
          <cell r="F8404">
            <v>0</v>
          </cell>
        </row>
        <row r="8405">
          <cell r="B8405">
            <v>1008612</v>
          </cell>
          <cell r="C8405" t="str">
            <v>Luva Pvc-Tcc Ø 250Mm</v>
          </cell>
          <cell r="D8405" t="str">
            <v>UN</v>
          </cell>
          <cell r="E8405">
            <v>0</v>
          </cell>
          <cell r="F8405">
            <v>0</v>
          </cell>
        </row>
        <row r="8406">
          <cell r="B8406">
            <v>1008613</v>
          </cell>
          <cell r="C8406" t="str">
            <v>Caribbean Lap Nata 43,7X43,7-9,5 Ret</v>
          </cell>
          <cell r="D8406" t="str">
            <v>UN</v>
          </cell>
          <cell r="E8406">
            <v>0</v>
          </cell>
          <cell r="F8406">
            <v>0</v>
          </cell>
        </row>
        <row r="8407">
          <cell r="B8407">
            <v>1008614</v>
          </cell>
          <cell r="C8407" t="str">
            <v>Carrinho Carga Rápida P/Blocos-Scanmetal</v>
          </cell>
          <cell r="D8407" t="str">
            <v>UN</v>
          </cell>
          <cell r="E8407">
            <v>0</v>
          </cell>
          <cell r="F8407">
            <v>0</v>
          </cell>
        </row>
        <row r="8408">
          <cell r="B8408">
            <v>1008615</v>
          </cell>
          <cell r="C8408" t="str">
            <v>Carrinho Porta Argam.Regulável-Scanmetal</v>
          </cell>
          <cell r="D8408" t="str">
            <v>UN</v>
          </cell>
          <cell r="E8408">
            <v>0</v>
          </cell>
          <cell r="F8408">
            <v>0</v>
          </cell>
        </row>
        <row r="8409">
          <cell r="B8409">
            <v>1008616</v>
          </cell>
          <cell r="C8409" t="str">
            <v>Sarrafo 1X3" Aparelhado P/ Forma</v>
          </cell>
          <cell r="D8409" t="str">
            <v>UN</v>
          </cell>
          <cell r="E8409">
            <v>0</v>
          </cell>
          <cell r="F8409">
            <v>0</v>
          </cell>
        </row>
        <row r="8410">
          <cell r="B8410">
            <v>1002912</v>
          </cell>
          <cell r="C8410" t="str">
            <v>Bloco Concr Vedacao 14X19X39Cm</v>
          </cell>
          <cell r="D8410" t="str">
            <v>UN</v>
          </cell>
          <cell r="E8410">
            <v>1.9</v>
          </cell>
          <cell r="F8410">
            <v>74786.710000000006</v>
          </cell>
        </row>
        <row r="8411">
          <cell r="B8411">
            <v>1008618</v>
          </cell>
          <cell r="C8411" t="str">
            <v>Chave Alpaca 5 Pinos St La Fonte</v>
          </cell>
          <cell r="D8411" t="str">
            <v>UN</v>
          </cell>
          <cell r="E8411">
            <v>0</v>
          </cell>
          <cell r="F8411">
            <v>0</v>
          </cell>
        </row>
        <row r="8412">
          <cell r="B8412">
            <v>1008619</v>
          </cell>
          <cell r="C8412" t="str">
            <v>Chave Combinada Anel+Boca Completo Jogo</v>
          </cell>
          <cell r="D8412" t="str">
            <v>UN</v>
          </cell>
          <cell r="E8412">
            <v>0</v>
          </cell>
          <cell r="F8412">
            <v>0</v>
          </cell>
        </row>
        <row r="8413">
          <cell r="B8413">
            <v>1008620</v>
          </cell>
          <cell r="C8413" t="str">
            <v>Chave De Dobrar Ferro De 12,5Mm</v>
          </cell>
          <cell r="D8413" t="str">
            <v>UN</v>
          </cell>
          <cell r="E8413">
            <v>0</v>
          </cell>
          <cell r="F8413">
            <v>0</v>
          </cell>
        </row>
        <row r="8414">
          <cell r="B8414">
            <v>1008621</v>
          </cell>
          <cell r="C8414" t="str">
            <v>Chave De Dobrar Ferro De 16,0Mm</v>
          </cell>
          <cell r="D8414" t="str">
            <v>UN</v>
          </cell>
          <cell r="E8414">
            <v>0</v>
          </cell>
          <cell r="F8414">
            <v>0</v>
          </cell>
        </row>
        <row r="8415">
          <cell r="B8415">
            <v>1008622</v>
          </cell>
          <cell r="C8415" t="str">
            <v>Chave De Dobrar Ferro De 20,0Mm</v>
          </cell>
          <cell r="D8415" t="str">
            <v>UN</v>
          </cell>
          <cell r="E8415">
            <v>0</v>
          </cell>
          <cell r="F8415">
            <v>0</v>
          </cell>
        </row>
        <row r="8416">
          <cell r="B8416">
            <v>1008623</v>
          </cell>
          <cell r="C8416" t="str">
            <v>Chave De Dobrar Ferro De 25,0Mm</v>
          </cell>
          <cell r="D8416" t="str">
            <v>UN</v>
          </cell>
          <cell r="E8416">
            <v>0</v>
          </cell>
          <cell r="F8416">
            <v>0</v>
          </cell>
        </row>
        <row r="8417">
          <cell r="B8417">
            <v>1008624</v>
          </cell>
          <cell r="C8417" t="str">
            <v>Chave De Grifo 12Mm Regulável</v>
          </cell>
          <cell r="D8417" t="str">
            <v>UN</v>
          </cell>
          <cell r="E8417">
            <v>0</v>
          </cell>
          <cell r="F8417">
            <v>0</v>
          </cell>
        </row>
        <row r="8418">
          <cell r="B8418">
            <v>1008625</v>
          </cell>
          <cell r="C8418" t="str">
            <v>Chave Seccionadora Base 3P-100A</v>
          </cell>
          <cell r="D8418" t="str">
            <v>UN</v>
          </cell>
          <cell r="E8418">
            <v>0</v>
          </cell>
          <cell r="F8418">
            <v>0</v>
          </cell>
        </row>
        <row r="8419">
          <cell r="B8419">
            <v>1008626</v>
          </cell>
          <cell r="C8419" t="str">
            <v>Chuveiro Piccolo Light 1991 Lth Cr-Fab.</v>
          </cell>
          <cell r="D8419" t="str">
            <v>UN</v>
          </cell>
          <cell r="E8419">
            <v>0</v>
          </cell>
          <cell r="F8419">
            <v>0</v>
          </cell>
        </row>
        <row r="8420">
          <cell r="B8420">
            <v>1008627</v>
          </cell>
          <cell r="C8420" t="str">
            <v>Chuveiro Redondo Aquamax 1998 Cct-Deca</v>
          </cell>
          <cell r="D8420" t="str">
            <v>UN</v>
          </cell>
          <cell r="E8420">
            <v>0</v>
          </cell>
          <cell r="F8420">
            <v>0</v>
          </cell>
        </row>
        <row r="8421">
          <cell r="B8421">
            <v>1008628</v>
          </cell>
          <cell r="C8421" t="str">
            <v xml:space="preserve"> Luva Pvc-Tcc Ø 400Mm</v>
          </cell>
          <cell r="D8421" t="str">
            <v>UN</v>
          </cell>
          <cell r="E8421">
            <v>0</v>
          </cell>
          <cell r="F8421">
            <v>0</v>
          </cell>
        </row>
        <row r="8422">
          <cell r="B8422">
            <v>1008629</v>
          </cell>
          <cell r="C8422" t="str">
            <v>Cimento Cp Ii Z-32</v>
          </cell>
          <cell r="D8422" t="str">
            <v>UN</v>
          </cell>
          <cell r="E8422">
            <v>0</v>
          </cell>
          <cell r="F8422">
            <v>0</v>
          </cell>
        </row>
        <row r="8423">
          <cell r="B8423">
            <v>1008630</v>
          </cell>
          <cell r="C8423" t="str">
            <v>Cimento Cp Ii Z-32 Embalagem C/42,5Kg</v>
          </cell>
          <cell r="D8423" t="str">
            <v>UN</v>
          </cell>
          <cell r="E8423">
            <v>0</v>
          </cell>
          <cell r="F8423">
            <v>0</v>
          </cell>
        </row>
        <row r="8424">
          <cell r="B8424">
            <v>1008631</v>
          </cell>
          <cell r="C8424" t="str">
            <v>Cinta Sling Com Olhais-Carga Trab.2500Kg</v>
          </cell>
          <cell r="D8424" t="str">
            <v>UN</v>
          </cell>
          <cell r="E8424">
            <v>0</v>
          </cell>
          <cell r="F8424">
            <v>0</v>
          </cell>
        </row>
        <row r="8425">
          <cell r="B8425">
            <v>1008632</v>
          </cell>
          <cell r="C8425" t="str">
            <v>Cj Ferragem Cr 602-Sentido Anti-Horário</v>
          </cell>
          <cell r="D8425" t="str">
            <v>UN</v>
          </cell>
          <cell r="E8425">
            <v>0</v>
          </cell>
          <cell r="F8425">
            <v>0</v>
          </cell>
        </row>
        <row r="8426">
          <cell r="B8426">
            <v>1008633</v>
          </cell>
          <cell r="C8426" t="str">
            <v>Cj Ferragem Cr 602-Sentido Horário</v>
          </cell>
          <cell r="D8426" t="str">
            <v>UN</v>
          </cell>
          <cell r="E8426">
            <v>0</v>
          </cell>
          <cell r="F8426">
            <v>0</v>
          </cell>
        </row>
        <row r="8427">
          <cell r="B8427">
            <v>1008634</v>
          </cell>
          <cell r="C8427" t="str">
            <v>Cj Ferragem Cra 235-Z-Ros.Int.S.Anti-Ho.</v>
          </cell>
          <cell r="D8427" t="str">
            <v>UN</v>
          </cell>
          <cell r="E8427">
            <v>0</v>
          </cell>
          <cell r="F8427">
            <v>0</v>
          </cell>
        </row>
        <row r="8428">
          <cell r="B8428">
            <v>1008635</v>
          </cell>
          <cell r="C8428" t="str">
            <v>Cj Ferragem Cra 235-Z-Ros.Int.S.Horário</v>
          </cell>
          <cell r="D8428" t="str">
            <v>UN</v>
          </cell>
          <cell r="E8428">
            <v>0</v>
          </cell>
          <cell r="F8428">
            <v>0</v>
          </cell>
        </row>
        <row r="8429">
          <cell r="B8429">
            <v>1008636</v>
          </cell>
          <cell r="C8429" t="str">
            <v>Coifa P/Serra Bancada Esquadrejadeira-Wa</v>
          </cell>
          <cell r="D8429" t="str">
            <v>UN</v>
          </cell>
          <cell r="E8429">
            <v>0</v>
          </cell>
          <cell r="F8429">
            <v>0</v>
          </cell>
        </row>
        <row r="8430">
          <cell r="B8430">
            <v>1008637</v>
          </cell>
          <cell r="C8430" t="str">
            <v>Colher De Pedreiro 12"</v>
          </cell>
          <cell r="D8430" t="str">
            <v>UN</v>
          </cell>
          <cell r="E8430">
            <v>0</v>
          </cell>
          <cell r="F8430">
            <v>0</v>
          </cell>
        </row>
        <row r="8431">
          <cell r="B8431">
            <v>1008638</v>
          </cell>
          <cell r="C8431" t="str">
            <v>Colher De Pedreiro N° 4</v>
          </cell>
          <cell r="D8431" t="str">
            <v>UN</v>
          </cell>
          <cell r="E8431">
            <v>0</v>
          </cell>
          <cell r="F8431">
            <v>0</v>
          </cell>
        </row>
        <row r="8432">
          <cell r="B8432">
            <v>1008639</v>
          </cell>
          <cell r="C8432" t="str">
            <v>Condulete S/Rosca C 3/4 Aluminio</v>
          </cell>
          <cell r="D8432" t="str">
            <v>UN</v>
          </cell>
          <cell r="E8432">
            <v>0</v>
          </cell>
          <cell r="F8432">
            <v>0</v>
          </cell>
        </row>
        <row r="8433">
          <cell r="B8433">
            <v>1008640</v>
          </cell>
          <cell r="C8433" t="str">
            <v>Condulete Tipo E Em Alumínio-Ø 3/4"</v>
          </cell>
          <cell r="D8433" t="str">
            <v>UN</v>
          </cell>
          <cell r="E8433">
            <v>0</v>
          </cell>
          <cell r="F8433">
            <v>0</v>
          </cell>
        </row>
        <row r="8434">
          <cell r="B8434">
            <v>1008641</v>
          </cell>
          <cell r="C8434" t="str">
            <v>Condulete Tipo Ll Em Alumínio-Ø 3/4"</v>
          </cell>
          <cell r="D8434" t="str">
            <v>UN</v>
          </cell>
          <cell r="E8434">
            <v>0</v>
          </cell>
          <cell r="F8434">
            <v>0</v>
          </cell>
        </row>
        <row r="8435">
          <cell r="B8435">
            <v>1008642</v>
          </cell>
          <cell r="C8435" t="str">
            <v>Condulete S/Rosca Lr 3/4 Aluminio</v>
          </cell>
          <cell r="D8435" t="str">
            <v>UN</v>
          </cell>
          <cell r="E8435">
            <v>0</v>
          </cell>
          <cell r="F8435">
            <v>0</v>
          </cell>
        </row>
        <row r="8436">
          <cell r="B8436">
            <v>1008643</v>
          </cell>
          <cell r="C8436" t="str">
            <v>Condulete S/Rosca T 3/4 Aluminio</v>
          </cell>
          <cell r="D8436" t="str">
            <v>UN</v>
          </cell>
          <cell r="E8436">
            <v>0</v>
          </cell>
          <cell r="F8436">
            <v>0</v>
          </cell>
        </row>
        <row r="8437">
          <cell r="B8437">
            <v>1008644</v>
          </cell>
          <cell r="C8437" t="str">
            <v>Condutor Classe-750V C/Sec.Nom.S=35Mm2</v>
          </cell>
          <cell r="D8437" t="str">
            <v>UN</v>
          </cell>
          <cell r="E8437">
            <v>0</v>
          </cell>
          <cell r="F8437">
            <v>0</v>
          </cell>
        </row>
        <row r="8438">
          <cell r="B8438">
            <v>1008645</v>
          </cell>
          <cell r="C8438" t="str">
            <v>Condutor Tripolar-T.Pp C/Sec.Nom.S=35Mm2</v>
          </cell>
          <cell r="D8438" t="str">
            <v>UN</v>
          </cell>
          <cell r="E8438">
            <v>0</v>
          </cell>
          <cell r="F8438">
            <v>0</v>
          </cell>
        </row>
        <row r="8439">
          <cell r="B8439">
            <v>1008647</v>
          </cell>
          <cell r="C8439" t="str">
            <v>Conector Elétrico O/B 3M 0,5Mm2 A 2,5Mm2</v>
          </cell>
          <cell r="D8439" t="str">
            <v>UN</v>
          </cell>
          <cell r="E8439">
            <v>0</v>
          </cell>
          <cell r="F8439">
            <v>0</v>
          </cell>
        </row>
        <row r="8440">
          <cell r="B8440">
            <v>1008648</v>
          </cell>
          <cell r="C8440" t="str">
            <v>Conector Elétrico P/Cabo 1,5 A 6Mm2</v>
          </cell>
          <cell r="D8440" t="str">
            <v>UN</v>
          </cell>
          <cell r="E8440">
            <v>0</v>
          </cell>
          <cell r="F8440">
            <v>0</v>
          </cell>
        </row>
        <row r="8441">
          <cell r="B8441">
            <v>1008649</v>
          </cell>
          <cell r="C8441" t="str">
            <v>Conector Elétrico R/Y 3M 0,5Mm2 A 6Mm2</v>
          </cell>
          <cell r="D8441" t="str">
            <v>UN</v>
          </cell>
          <cell r="E8441">
            <v>0</v>
          </cell>
          <cell r="F8441">
            <v>0</v>
          </cell>
        </row>
        <row r="8442">
          <cell r="B8442">
            <v>1008650</v>
          </cell>
          <cell r="C8442" t="str">
            <v>Conector Rm P/Hidrante De Ø 2"X2 1/2"</v>
          </cell>
          <cell r="D8442" t="str">
            <v>UN</v>
          </cell>
          <cell r="E8442">
            <v>0</v>
          </cell>
          <cell r="F8442">
            <v>0</v>
          </cell>
        </row>
        <row r="8443">
          <cell r="B8443">
            <v>1008651</v>
          </cell>
          <cell r="C8443" t="str">
            <v>Conector Rm P/Hidrante De Ø 2"X2 1/2"</v>
          </cell>
          <cell r="D8443" t="str">
            <v>UN</v>
          </cell>
          <cell r="E8443">
            <v>0</v>
          </cell>
          <cell r="F8443">
            <v>0</v>
          </cell>
        </row>
        <row r="8444">
          <cell r="B8444">
            <v>1008652</v>
          </cell>
          <cell r="C8444" t="str">
            <v>Conector S/Vedação Em Alumínio-Ø 1 1/2"</v>
          </cell>
          <cell r="D8444" t="str">
            <v>UN</v>
          </cell>
          <cell r="E8444">
            <v>0</v>
          </cell>
          <cell r="F8444">
            <v>0</v>
          </cell>
        </row>
        <row r="8445">
          <cell r="B8445">
            <v>1008653</v>
          </cell>
          <cell r="C8445" t="str">
            <v>Conector S/Vedação Em Alumínio-Ø 1 1/4"</v>
          </cell>
          <cell r="D8445" t="str">
            <v>UN</v>
          </cell>
          <cell r="E8445">
            <v>0</v>
          </cell>
          <cell r="F8445">
            <v>0</v>
          </cell>
        </row>
        <row r="8446">
          <cell r="B8446">
            <v>1008654</v>
          </cell>
          <cell r="C8446" t="str">
            <v>Conector S/Vedação Em Alumínio-Ø 1"</v>
          </cell>
          <cell r="D8446" t="str">
            <v>UN</v>
          </cell>
          <cell r="E8446">
            <v>0</v>
          </cell>
          <cell r="F8446">
            <v>0</v>
          </cell>
        </row>
        <row r="8447">
          <cell r="B8447">
            <v>1008655</v>
          </cell>
          <cell r="C8447" t="str">
            <v>Conector S/Vedação Em Alumínio-Ø 2"</v>
          </cell>
          <cell r="D8447" t="str">
            <v>UN</v>
          </cell>
          <cell r="E8447">
            <v>0</v>
          </cell>
          <cell r="F8447">
            <v>0</v>
          </cell>
        </row>
        <row r="8448">
          <cell r="B8448">
            <v>1008656</v>
          </cell>
          <cell r="C8448" t="str">
            <v>Conector S/Vedação Em Alumínio-Ø 3/4"</v>
          </cell>
          <cell r="D8448" t="str">
            <v>UN</v>
          </cell>
          <cell r="E8448">
            <v>0</v>
          </cell>
          <cell r="F8448">
            <v>0</v>
          </cell>
        </row>
        <row r="8449">
          <cell r="B8449">
            <v>1008657</v>
          </cell>
          <cell r="C8449" t="str">
            <v>Conector Splitbolt-70Mm2</v>
          </cell>
          <cell r="D8449" t="str">
            <v>UN</v>
          </cell>
          <cell r="E8449">
            <v>0</v>
          </cell>
          <cell r="F8449">
            <v>0</v>
          </cell>
        </row>
        <row r="8450">
          <cell r="B8450">
            <v>1008658</v>
          </cell>
          <cell r="C8450" t="str">
            <v>Entrada De Cilindro Cr 311 La Fonte</v>
          </cell>
          <cell r="D8450" t="str">
            <v>UN</v>
          </cell>
          <cell r="E8450">
            <v>0</v>
          </cell>
          <cell r="F8450">
            <v>0</v>
          </cell>
        </row>
        <row r="8451">
          <cell r="B8451">
            <v>1008659</v>
          </cell>
          <cell r="C8451" t="str">
            <v>Conjunto Pivô 50K 9005 Cr La Fonte</v>
          </cell>
          <cell r="D8451" t="str">
            <v>UN</v>
          </cell>
          <cell r="E8451">
            <v>0</v>
          </cell>
          <cell r="F8451">
            <v>0</v>
          </cell>
        </row>
        <row r="8452">
          <cell r="B8452">
            <v>1008660</v>
          </cell>
          <cell r="C8452" t="str">
            <v>Conjunto Puxador Cr 50Cm 9317 La Fonte</v>
          </cell>
          <cell r="D8452" t="str">
            <v>UN</v>
          </cell>
          <cell r="E8452">
            <v>0</v>
          </cell>
          <cell r="F8452">
            <v>0</v>
          </cell>
        </row>
        <row r="8453">
          <cell r="B8453">
            <v>1008661</v>
          </cell>
          <cell r="C8453" t="str">
            <v>Corda De Cisal 3/4"</v>
          </cell>
          <cell r="D8453" t="str">
            <v>M</v>
          </cell>
          <cell r="E8453">
            <v>0</v>
          </cell>
          <cell r="F8453">
            <v>0</v>
          </cell>
        </row>
        <row r="8454">
          <cell r="B8454">
            <v>1008662</v>
          </cell>
          <cell r="C8454" t="str">
            <v>Cordoalha De Cobre Nú 35Mm2</v>
          </cell>
          <cell r="D8454" t="str">
            <v>UN</v>
          </cell>
          <cell r="E8454">
            <v>0</v>
          </cell>
          <cell r="F8454">
            <v>0</v>
          </cell>
        </row>
        <row r="8455">
          <cell r="B8455">
            <v>1008663</v>
          </cell>
          <cell r="C8455" t="str">
            <v>Crema Valencia Pol 45X45-8,6 Ret</v>
          </cell>
          <cell r="D8455" t="str">
            <v>UN</v>
          </cell>
          <cell r="E8455">
            <v>0</v>
          </cell>
          <cell r="F8455">
            <v>0</v>
          </cell>
        </row>
        <row r="8456">
          <cell r="B8456">
            <v>1008664</v>
          </cell>
          <cell r="C8456" t="str">
            <v>Cristal Pol 45X45-8,2 Ret</v>
          </cell>
          <cell r="D8456" t="str">
            <v>UN</v>
          </cell>
          <cell r="E8456">
            <v>0</v>
          </cell>
          <cell r="F8456">
            <v>0</v>
          </cell>
        </row>
        <row r="8457">
          <cell r="B8457">
            <v>1008665</v>
          </cell>
          <cell r="C8457" t="str">
            <v>Cuba Apoio Quadrada 41X41Cm Br.Gelo-Deca</v>
          </cell>
          <cell r="D8457" t="str">
            <v>UN</v>
          </cell>
          <cell r="E8457">
            <v>0</v>
          </cell>
          <cell r="F8457">
            <v>0</v>
          </cell>
        </row>
        <row r="8458">
          <cell r="B8458">
            <v>1008666</v>
          </cell>
          <cell r="C8458" t="str">
            <v>Material Duplicado - Utilizar 1002927</v>
          </cell>
          <cell r="D8458" t="str">
            <v>UN</v>
          </cell>
          <cell r="E8458">
            <v>0</v>
          </cell>
          <cell r="F8458">
            <v>0</v>
          </cell>
        </row>
        <row r="8459">
          <cell r="B8459">
            <v>1008667</v>
          </cell>
          <cell r="C8459" t="str">
            <v>Material Duplicado - Utilizar 1002926</v>
          </cell>
          <cell r="D8459" t="str">
            <v>UN</v>
          </cell>
          <cell r="E8459">
            <v>0</v>
          </cell>
          <cell r="F8459">
            <v>0</v>
          </cell>
        </row>
        <row r="8460">
          <cell r="B8460">
            <v>1008668</v>
          </cell>
          <cell r="C8460" t="str">
            <v>Cuba Maxi Cuba Borda Sobrepor 55X45X21</v>
          </cell>
          <cell r="D8460" t="str">
            <v>UN</v>
          </cell>
          <cell r="E8460">
            <v>0</v>
          </cell>
          <cell r="F8460">
            <v>0</v>
          </cell>
        </row>
        <row r="8461">
          <cell r="B8461">
            <v>1008669</v>
          </cell>
          <cell r="C8461" t="str">
            <v>Cuba Retangular Suspensa Branca-Lg Himax</v>
          </cell>
          <cell r="D8461" t="str">
            <v>UN</v>
          </cell>
          <cell r="E8461">
            <v>0</v>
          </cell>
          <cell r="F8461">
            <v>0</v>
          </cell>
        </row>
        <row r="8462">
          <cell r="B8462">
            <v>1008670</v>
          </cell>
          <cell r="C8462" t="str">
            <v>Cuba Susp.C/Porta Toalha L102C Br-Deca</v>
          </cell>
          <cell r="D8462" t="str">
            <v>UN</v>
          </cell>
          <cell r="E8462">
            <v>0</v>
          </cell>
          <cell r="F8462">
            <v>0</v>
          </cell>
        </row>
        <row r="8463">
          <cell r="B8463">
            <v>1008671</v>
          </cell>
          <cell r="C8463" t="str">
            <v>Diamante Flash Pol  45X45</v>
          </cell>
          <cell r="D8463" t="str">
            <v>UN</v>
          </cell>
          <cell r="E8463">
            <v>0</v>
          </cell>
          <cell r="F8463">
            <v>0</v>
          </cell>
        </row>
        <row r="8464">
          <cell r="B8464">
            <v>1008672</v>
          </cell>
          <cell r="C8464" t="str">
            <v>Diamante Nat 45X45-8,2 Ret</v>
          </cell>
          <cell r="D8464" t="str">
            <v>UN</v>
          </cell>
          <cell r="E8464">
            <v>0</v>
          </cell>
          <cell r="F8464">
            <v>0</v>
          </cell>
        </row>
        <row r="8465">
          <cell r="B8465">
            <v>1008673</v>
          </cell>
          <cell r="C8465" t="str">
            <v>Diamante Pol 45X45-8,2 Ret</v>
          </cell>
          <cell r="D8465" t="str">
            <v>UN</v>
          </cell>
          <cell r="E8465">
            <v>0</v>
          </cell>
          <cell r="F8465">
            <v>0</v>
          </cell>
        </row>
        <row r="8466">
          <cell r="B8466">
            <v>1008674</v>
          </cell>
          <cell r="C8466" t="str">
            <v>Diamante Pol 60X60-10,0 Ret</v>
          </cell>
          <cell r="D8466" t="str">
            <v>UN</v>
          </cell>
          <cell r="E8466">
            <v>0</v>
          </cell>
          <cell r="F8466">
            <v>0</v>
          </cell>
        </row>
        <row r="8467">
          <cell r="B8467">
            <v>1008675</v>
          </cell>
          <cell r="C8467" t="str">
            <v>Disco P/Serra Circular Mão Para Madeira</v>
          </cell>
          <cell r="D8467" t="str">
            <v>UN</v>
          </cell>
          <cell r="E8467">
            <v>0</v>
          </cell>
          <cell r="F8467">
            <v>0</v>
          </cell>
        </row>
        <row r="8468">
          <cell r="B8468">
            <v>1008676</v>
          </cell>
          <cell r="C8468" t="str">
            <v>Disco Vídea Para Serra 5900</v>
          </cell>
          <cell r="D8468" t="str">
            <v>UN</v>
          </cell>
          <cell r="E8468">
            <v>0</v>
          </cell>
          <cell r="F8468">
            <v>0</v>
          </cell>
        </row>
        <row r="8469">
          <cell r="B8469">
            <v>1008677</v>
          </cell>
          <cell r="C8469" t="str">
            <v>Disjuntor Tripolar 250 Amperes</v>
          </cell>
          <cell r="D8469" t="str">
            <v>UN</v>
          </cell>
          <cell r="E8469">
            <v>0</v>
          </cell>
          <cell r="F8469">
            <v>0</v>
          </cell>
        </row>
        <row r="8470">
          <cell r="B8470">
            <v>1008678</v>
          </cell>
          <cell r="C8470" t="str">
            <v>Dispositivo Aspiração Em Abs Soldável Br</v>
          </cell>
          <cell r="D8470" t="str">
            <v>UN</v>
          </cell>
          <cell r="E8470">
            <v>0</v>
          </cell>
          <cell r="F8470">
            <v>0</v>
          </cell>
        </row>
        <row r="8471">
          <cell r="B8471">
            <v>1008679</v>
          </cell>
          <cell r="C8471" t="str">
            <v>Dispositivo Retorno Em Abs Soldável Br</v>
          </cell>
          <cell r="D8471" t="str">
            <v>UN</v>
          </cell>
          <cell r="E8471">
            <v>0</v>
          </cell>
          <cell r="F8471">
            <v>0</v>
          </cell>
        </row>
        <row r="8472">
          <cell r="B8472">
            <v>1008680</v>
          </cell>
          <cell r="C8472" t="str">
            <v>Dobradiça Aco Cra 1500 La Fonte</v>
          </cell>
          <cell r="D8472" t="str">
            <v>UN</v>
          </cell>
          <cell r="E8472">
            <v>0</v>
          </cell>
          <cell r="F8472">
            <v>0</v>
          </cell>
        </row>
        <row r="8473">
          <cell r="B8473">
            <v>1008681</v>
          </cell>
          <cell r="C8473" t="str">
            <v>Dobradiça C/ Mola 3.1/2X3" Lt Cra</v>
          </cell>
          <cell r="D8473" t="str">
            <v>UN</v>
          </cell>
          <cell r="E8473">
            <v>0</v>
          </cell>
          <cell r="F8473">
            <v>0</v>
          </cell>
        </row>
        <row r="8474">
          <cell r="B8474">
            <v>1008683</v>
          </cell>
          <cell r="C8474" t="str">
            <v>Dreno De Fundo</v>
          </cell>
          <cell r="D8474" t="str">
            <v>UN</v>
          </cell>
          <cell r="E8474">
            <v>0</v>
          </cell>
          <cell r="F8474">
            <v>0</v>
          </cell>
        </row>
        <row r="8475">
          <cell r="B8475">
            <v>1008684</v>
          </cell>
          <cell r="C8475" t="str">
            <v>Ducha Abs Cromado De 8" Com Braço 3/4"</v>
          </cell>
          <cell r="D8475" t="str">
            <v>UN</v>
          </cell>
          <cell r="E8475">
            <v>0</v>
          </cell>
          <cell r="F8475">
            <v>0</v>
          </cell>
        </row>
        <row r="8476">
          <cell r="B8476">
            <v>1008686</v>
          </cell>
          <cell r="C8476" t="str">
            <v>Ducha Hig.Aquarius 2195-A-Cr Fabrimar</v>
          </cell>
          <cell r="D8476" t="str">
            <v>UN</v>
          </cell>
          <cell r="E8476">
            <v>0</v>
          </cell>
          <cell r="F8476">
            <v>0</v>
          </cell>
        </row>
        <row r="8477">
          <cell r="B8477">
            <v>1008687</v>
          </cell>
          <cell r="C8477" t="str">
            <v>Torneira Alta De Mesa 90º 1199Clnk Deca</v>
          </cell>
          <cell r="D8477" t="str">
            <v>UN</v>
          </cell>
          <cell r="E8477">
            <v>0</v>
          </cell>
          <cell r="F8477">
            <v>0</v>
          </cell>
        </row>
        <row r="8478">
          <cell r="B8478">
            <v>1008688</v>
          </cell>
          <cell r="C8478" t="str">
            <v>Ducha Manual C/Registro Spot Cr-Deca</v>
          </cell>
          <cell r="D8478" t="str">
            <v>UN</v>
          </cell>
          <cell r="E8478">
            <v>0</v>
          </cell>
          <cell r="F8478">
            <v>0</v>
          </cell>
        </row>
        <row r="8479">
          <cell r="B8479">
            <v>1008689</v>
          </cell>
          <cell r="C8479" t="str">
            <v>Duramax Wh Bold 45X45-9,5</v>
          </cell>
          <cell r="D8479" t="str">
            <v>UN</v>
          </cell>
          <cell r="E8479">
            <v>0</v>
          </cell>
          <cell r="F8479">
            <v>0</v>
          </cell>
        </row>
        <row r="8480">
          <cell r="B8480">
            <v>1008690</v>
          </cell>
          <cell r="C8480" t="str">
            <v>Porc.Element Wh Bold 45X45Cm Portinari</v>
          </cell>
          <cell r="D8480" t="str">
            <v>UN</v>
          </cell>
          <cell r="E8480">
            <v>0</v>
          </cell>
          <cell r="F8480">
            <v>0</v>
          </cell>
        </row>
        <row r="8481">
          <cell r="B8481">
            <v>1008691</v>
          </cell>
          <cell r="C8481" t="str">
            <v>Eletroduto Pvc 1 1/4" 50M Pr Flex.Corr.</v>
          </cell>
          <cell r="D8481" t="str">
            <v>UN</v>
          </cell>
          <cell r="E8481">
            <v>0</v>
          </cell>
          <cell r="F8481">
            <v>0</v>
          </cell>
        </row>
        <row r="8482">
          <cell r="B8482">
            <v>1008692</v>
          </cell>
          <cell r="C8482" t="str">
            <v>Tábua 1X6" Bruto P/ Forma</v>
          </cell>
          <cell r="D8482" t="str">
            <v>UN</v>
          </cell>
          <cell r="E8482">
            <v>0</v>
          </cell>
          <cell r="F8482">
            <v>0</v>
          </cell>
        </row>
        <row r="8483">
          <cell r="B8483">
            <v>1008693</v>
          </cell>
          <cell r="C8483" t="str">
            <v>Emenda De Perfil Metálico</v>
          </cell>
          <cell r="D8483" t="str">
            <v>UN</v>
          </cell>
          <cell r="E8483">
            <v>0</v>
          </cell>
          <cell r="F8483">
            <v>0</v>
          </cell>
        </row>
        <row r="8484">
          <cell r="B8484">
            <v>1008694</v>
          </cell>
          <cell r="C8484" t="str">
            <v>Emenda De Perfil Metálico 0,20X0,40M</v>
          </cell>
          <cell r="D8484" t="str">
            <v>UN</v>
          </cell>
          <cell r="E8484">
            <v>0</v>
          </cell>
          <cell r="F8484">
            <v>0</v>
          </cell>
        </row>
        <row r="8485">
          <cell r="B8485">
            <v>1008695</v>
          </cell>
          <cell r="C8485" t="str">
            <v>Enchadeco</v>
          </cell>
          <cell r="D8485" t="str">
            <v>UN</v>
          </cell>
          <cell r="E8485">
            <v>0</v>
          </cell>
          <cell r="F8485">
            <v>0</v>
          </cell>
        </row>
        <row r="8486">
          <cell r="B8486">
            <v>1008696</v>
          </cell>
          <cell r="C8486" t="str">
            <v>Enxadeco Com Cabo</v>
          </cell>
          <cell r="D8486" t="str">
            <v>UN</v>
          </cell>
          <cell r="E8486">
            <v>0</v>
          </cell>
          <cell r="F8486">
            <v>0</v>
          </cell>
        </row>
        <row r="8487">
          <cell r="B8487">
            <v>1008697</v>
          </cell>
          <cell r="C8487" t="str">
            <v>Escala Telescópica Pa 960 310988-Hilti</v>
          </cell>
          <cell r="D8487" t="str">
            <v>UN</v>
          </cell>
          <cell r="E8487">
            <v>0</v>
          </cell>
          <cell r="F8487">
            <v>0</v>
          </cell>
        </row>
        <row r="8488">
          <cell r="B8488">
            <v>1008698</v>
          </cell>
          <cell r="C8488" t="str">
            <v>Escantilhão Metálico (Al.Estr.) Graduado</v>
          </cell>
          <cell r="D8488" t="str">
            <v>UN</v>
          </cell>
          <cell r="E8488">
            <v>0</v>
          </cell>
          <cell r="F8488">
            <v>0</v>
          </cell>
        </row>
        <row r="8489">
          <cell r="B8489">
            <v>1008699</v>
          </cell>
          <cell r="C8489" t="str">
            <v>Espátula</v>
          </cell>
          <cell r="D8489" t="str">
            <v>UN</v>
          </cell>
          <cell r="E8489">
            <v>0</v>
          </cell>
          <cell r="F8489">
            <v>0</v>
          </cell>
        </row>
        <row r="8490">
          <cell r="B8490">
            <v>1008700</v>
          </cell>
          <cell r="C8490" t="str">
            <v>Espuma P/Proteção De Ralo Ø100Mm</v>
          </cell>
          <cell r="D8490" t="str">
            <v>UN</v>
          </cell>
          <cell r="E8490">
            <v>0</v>
          </cell>
          <cell r="F8490">
            <v>0</v>
          </cell>
        </row>
        <row r="8491">
          <cell r="B8491">
            <v>1008701</v>
          </cell>
          <cell r="C8491" t="str">
            <v>Esquadro Alumínio 1,00X0,80-Scanmetal</v>
          </cell>
          <cell r="D8491" t="str">
            <v>UN</v>
          </cell>
          <cell r="E8491">
            <v>0</v>
          </cell>
          <cell r="F8491">
            <v>0</v>
          </cell>
        </row>
        <row r="8492">
          <cell r="B8492">
            <v>1008702</v>
          </cell>
          <cell r="C8492" t="str">
            <v>Esquadro Ferro Carp.</v>
          </cell>
          <cell r="D8492" t="str">
            <v>UN</v>
          </cell>
          <cell r="E8492">
            <v>0</v>
          </cell>
          <cell r="F8492">
            <v>0</v>
          </cell>
        </row>
        <row r="8493">
          <cell r="B8493">
            <v>1008703</v>
          </cell>
          <cell r="C8493" t="str">
            <v>Fechadura C/Chave Para Porta Corta Fogo</v>
          </cell>
          <cell r="D8493" t="str">
            <v>UN</v>
          </cell>
          <cell r="E8493">
            <v>0</v>
          </cell>
          <cell r="F8493">
            <v>0</v>
          </cell>
        </row>
        <row r="8494">
          <cell r="B8494">
            <v>1008705</v>
          </cell>
          <cell r="C8494" t="str">
            <v>Material Duplicado - Utilizar 1008703</v>
          </cell>
          <cell r="D8494" t="str">
            <v>UN</v>
          </cell>
          <cell r="E8494">
            <v>0</v>
          </cell>
          <cell r="F8494">
            <v>0</v>
          </cell>
        </row>
        <row r="8495">
          <cell r="B8495">
            <v>1008706</v>
          </cell>
          <cell r="C8495" t="str">
            <v>Fechadura Sobrepor C/Chave Um Lado Puxa</v>
          </cell>
          <cell r="D8495" t="str">
            <v>UN</v>
          </cell>
          <cell r="E8495">
            <v>0</v>
          </cell>
          <cell r="F8495">
            <v>0</v>
          </cell>
        </row>
        <row r="8496">
          <cell r="B8496">
            <v>1008707</v>
          </cell>
          <cell r="C8496" t="str">
            <v>Fecho Rolete 161 La Fonte</v>
          </cell>
          <cell r="D8496" t="str">
            <v>UN</v>
          </cell>
          <cell r="E8496">
            <v>0</v>
          </cell>
          <cell r="F8496">
            <v>0</v>
          </cell>
        </row>
        <row r="8497">
          <cell r="B8497">
            <v>1008708</v>
          </cell>
          <cell r="C8497" t="str">
            <v>Ferro De Cova-Cavador Manual</v>
          </cell>
          <cell r="D8497" t="str">
            <v>UN</v>
          </cell>
          <cell r="E8497">
            <v>0</v>
          </cell>
          <cell r="F8497">
            <v>0</v>
          </cell>
        </row>
        <row r="8498">
          <cell r="B8498">
            <v>1008710</v>
          </cell>
          <cell r="C8498" t="str">
            <v>Filtro Em Fibra De Vidro Modelo A212</v>
          </cell>
          <cell r="D8498" t="str">
            <v>UN</v>
          </cell>
          <cell r="E8498">
            <v>0</v>
          </cell>
          <cell r="F8498">
            <v>0</v>
          </cell>
        </row>
        <row r="8499">
          <cell r="B8499">
            <v>1008711</v>
          </cell>
          <cell r="C8499" t="str">
            <v>Filtro Em Fibra De Vidro Modelo A214</v>
          </cell>
          <cell r="D8499" t="str">
            <v>UN</v>
          </cell>
          <cell r="E8499">
            <v>0</v>
          </cell>
          <cell r="F8499">
            <v>0</v>
          </cell>
        </row>
        <row r="8500">
          <cell r="B8500">
            <v>1008712</v>
          </cell>
          <cell r="C8500" t="str">
            <v>Filtro Em Fibra De Vidro Modelo A225</v>
          </cell>
          <cell r="D8500" t="str">
            <v>UN</v>
          </cell>
          <cell r="E8500">
            <v>0</v>
          </cell>
          <cell r="F8500">
            <v>0</v>
          </cell>
        </row>
        <row r="8501">
          <cell r="B8501">
            <v>1008713</v>
          </cell>
          <cell r="C8501" t="str">
            <v>Filtro Em Fibra De Vidro Modelo A-236</v>
          </cell>
          <cell r="D8501" t="str">
            <v>UN</v>
          </cell>
          <cell r="E8501">
            <v>0</v>
          </cell>
          <cell r="F8501">
            <v>0</v>
          </cell>
        </row>
        <row r="8502">
          <cell r="B8502">
            <v>1008714</v>
          </cell>
          <cell r="C8502" t="str">
            <v>Fita Dupla Face De Papel Crepe 4890-3M</v>
          </cell>
          <cell r="D8502" t="str">
            <v>UN</v>
          </cell>
          <cell r="E8502">
            <v>0</v>
          </cell>
          <cell r="F8502">
            <v>0</v>
          </cell>
        </row>
        <row r="8503">
          <cell r="B8503">
            <v>1008715</v>
          </cell>
          <cell r="C8503" t="str">
            <v>Fita Dupla-Face De Papel Crepe 4890-3M</v>
          </cell>
          <cell r="D8503" t="str">
            <v>UN</v>
          </cell>
          <cell r="E8503">
            <v>0</v>
          </cell>
          <cell r="F8503">
            <v>0</v>
          </cell>
        </row>
        <row r="8504">
          <cell r="B8504">
            <v>1008716</v>
          </cell>
          <cell r="C8504" t="str">
            <v>Fita Vitotheme Preta 50Mmx30M</v>
          </cell>
          <cell r="D8504" t="str">
            <v>UN</v>
          </cell>
          <cell r="E8504">
            <v>0</v>
          </cell>
          <cell r="F8504">
            <v>0</v>
          </cell>
        </row>
        <row r="8505">
          <cell r="B8505">
            <v>1008717</v>
          </cell>
          <cell r="C8505" t="str">
            <v>Flexível Tran.Alta Pressão 1/2"X30Cm Cr</v>
          </cell>
          <cell r="D8505" t="str">
            <v>UN</v>
          </cell>
          <cell r="E8505">
            <v>0</v>
          </cell>
          <cell r="F8505">
            <v>0</v>
          </cell>
        </row>
        <row r="8506">
          <cell r="B8506">
            <v>1008718</v>
          </cell>
          <cell r="C8506" t="str">
            <v>Porta Corta Fogo P60 Folha Dupla</v>
          </cell>
          <cell r="D8506" t="str">
            <v>UN</v>
          </cell>
          <cell r="E8506">
            <v>0</v>
          </cell>
          <cell r="F8506">
            <v>0</v>
          </cell>
        </row>
        <row r="8507">
          <cell r="B8507">
            <v>1008719</v>
          </cell>
          <cell r="C8507" t="str">
            <v>Porta Corta Fogo P90 Folha Dupla</v>
          </cell>
          <cell r="D8507" t="str">
            <v>UN</v>
          </cell>
          <cell r="E8507">
            <v>0</v>
          </cell>
          <cell r="F8507">
            <v>0</v>
          </cell>
        </row>
        <row r="8508">
          <cell r="B8508">
            <v>1008720</v>
          </cell>
          <cell r="C8508" t="str">
            <v>Fundo De Poço De Visita  De 100 Para 500</v>
          </cell>
          <cell r="D8508" t="str">
            <v>UN</v>
          </cell>
          <cell r="E8508">
            <v>0</v>
          </cell>
          <cell r="F8508">
            <v>0</v>
          </cell>
        </row>
        <row r="8509">
          <cell r="B8509">
            <v>1008721</v>
          </cell>
          <cell r="C8509" t="str">
            <v>Funil Para Grautear-Scanmetal</v>
          </cell>
          <cell r="D8509" t="str">
            <v>UN</v>
          </cell>
          <cell r="E8509">
            <v>0</v>
          </cell>
          <cell r="F8509">
            <v>0</v>
          </cell>
        </row>
        <row r="8510">
          <cell r="B8510">
            <v>1008722</v>
          </cell>
          <cell r="C8510" t="str">
            <v>Furadeira Industrial 220V</v>
          </cell>
          <cell r="D8510" t="str">
            <v>UN</v>
          </cell>
          <cell r="E8510">
            <v>0</v>
          </cell>
          <cell r="F8510">
            <v>0</v>
          </cell>
        </row>
        <row r="8511">
          <cell r="B8511">
            <v>1008723</v>
          </cell>
          <cell r="C8511" t="str">
            <v>Gabarito Duplo Para Porta 1.22X620Mm</v>
          </cell>
          <cell r="D8511" t="str">
            <v>UN</v>
          </cell>
          <cell r="E8511">
            <v>0</v>
          </cell>
          <cell r="F8511">
            <v>0</v>
          </cell>
        </row>
        <row r="8512">
          <cell r="B8512">
            <v>1008724</v>
          </cell>
          <cell r="C8512" t="str">
            <v>Girikinha Reforçada-Scanmetal</v>
          </cell>
          <cell r="D8512" t="str">
            <v>UN</v>
          </cell>
          <cell r="E8512">
            <v>0</v>
          </cell>
          <cell r="F8512">
            <v>0</v>
          </cell>
        </row>
        <row r="8513">
          <cell r="B8513">
            <v>1008725</v>
          </cell>
          <cell r="C8513" t="str">
            <v>Graxeira</v>
          </cell>
          <cell r="D8513" t="str">
            <v>UN</v>
          </cell>
          <cell r="E8513">
            <v>0</v>
          </cell>
          <cell r="F8513">
            <v>0</v>
          </cell>
        </row>
        <row r="8514">
          <cell r="B8514">
            <v>1008726</v>
          </cell>
          <cell r="C8514" t="str">
            <v>Grelha Fundo Em Termoplástico 15X30 Br</v>
          </cell>
          <cell r="D8514" t="str">
            <v>UN</v>
          </cell>
          <cell r="E8514">
            <v>0</v>
          </cell>
          <cell r="F8514">
            <v>0</v>
          </cell>
        </row>
        <row r="8515">
          <cell r="B8515">
            <v>1008727</v>
          </cell>
          <cell r="C8515" t="str">
            <v>Hercules Wh 30X30-7,4</v>
          </cell>
          <cell r="D8515" t="str">
            <v>UN</v>
          </cell>
          <cell r="E8515">
            <v>0</v>
          </cell>
          <cell r="F8515">
            <v>0</v>
          </cell>
        </row>
        <row r="8516">
          <cell r="B8516">
            <v>1008728</v>
          </cell>
          <cell r="C8516" t="str">
            <v>Hercules Wh 40X40-9,0</v>
          </cell>
          <cell r="D8516" t="str">
            <v>UN</v>
          </cell>
          <cell r="E8516">
            <v>0</v>
          </cell>
          <cell r="F8516">
            <v>0</v>
          </cell>
        </row>
        <row r="8517">
          <cell r="B8517">
            <v>1008729</v>
          </cell>
          <cell r="C8517" t="str">
            <v>Jacaranda    9,6X58,4-9,5 Ret</v>
          </cell>
          <cell r="D8517" t="str">
            <v>UN</v>
          </cell>
          <cell r="E8517">
            <v>0</v>
          </cell>
          <cell r="F8517">
            <v>0</v>
          </cell>
        </row>
        <row r="8518">
          <cell r="B8518">
            <v>1008730</v>
          </cell>
          <cell r="C8518" t="str">
            <v>Junta Plástica De Dilatação C/2M 27X3Mm</v>
          </cell>
          <cell r="D8518" t="str">
            <v>UN</v>
          </cell>
          <cell r="E8518">
            <v>0</v>
          </cell>
          <cell r="F8518">
            <v>0</v>
          </cell>
        </row>
        <row r="8519">
          <cell r="B8519">
            <v>1008731</v>
          </cell>
          <cell r="C8519" t="str">
            <v>Kit Prolongador 4Cm Cr.4504 010-Deca</v>
          </cell>
          <cell r="D8519" t="str">
            <v>UN</v>
          </cell>
          <cell r="E8519">
            <v>0</v>
          </cell>
          <cell r="F8519">
            <v>0</v>
          </cell>
        </row>
        <row r="8520">
          <cell r="B8520">
            <v>1008733</v>
          </cell>
          <cell r="C8520" t="str">
            <v>Lamina De Serra</v>
          </cell>
          <cell r="D8520" t="str">
            <v>UN</v>
          </cell>
          <cell r="E8520">
            <v>0</v>
          </cell>
          <cell r="F8520">
            <v>0</v>
          </cell>
        </row>
        <row r="8521">
          <cell r="B8521">
            <v>1008734</v>
          </cell>
          <cell r="C8521" t="str">
            <v>Lamp. Dicroica 50W 130V Mr16</v>
          </cell>
          <cell r="D8521" t="str">
            <v>UN</v>
          </cell>
          <cell r="E8521">
            <v>0</v>
          </cell>
          <cell r="F8521">
            <v>0</v>
          </cell>
        </row>
        <row r="8522">
          <cell r="B8522">
            <v>1008735</v>
          </cell>
          <cell r="C8522" t="str">
            <v>Lâmpada Fluor.T8 32W/83 Super Am</v>
          </cell>
          <cell r="D8522" t="str">
            <v>UN</v>
          </cell>
          <cell r="E8522">
            <v>0</v>
          </cell>
          <cell r="F8522">
            <v>0</v>
          </cell>
        </row>
        <row r="8523">
          <cell r="B8523">
            <v>1008736</v>
          </cell>
          <cell r="C8523" t="str">
            <v>Lâmpada Fluorecente T8 32W 127V</v>
          </cell>
          <cell r="D8523" t="str">
            <v>UN</v>
          </cell>
          <cell r="E8523">
            <v>0</v>
          </cell>
          <cell r="F8523">
            <v>0</v>
          </cell>
        </row>
        <row r="8524">
          <cell r="B8524">
            <v>1008737</v>
          </cell>
          <cell r="C8524" t="str">
            <v>Lâmpada Vapor Metalico 250W 220V</v>
          </cell>
          <cell r="D8524" t="str">
            <v>UN</v>
          </cell>
          <cell r="E8524">
            <v>0</v>
          </cell>
          <cell r="F8524">
            <v>0</v>
          </cell>
        </row>
        <row r="8525">
          <cell r="B8525">
            <v>1008738</v>
          </cell>
          <cell r="C8525" t="str">
            <v>Material Duplicado - Utilizar 1008273</v>
          </cell>
          <cell r="D8525" t="str">
            <v>UN</v>
          </cell>
          <cell r="E8525">
            <v>0</v>
          </cell>
          <cell r="F8525">
            <v>0</v>
          </cell>
        </row>
        <row r="8526">
          <cell r="B8526">
            <v>1008739</v>
          </cell>
          <cell r="C8526" t="str">
            <v>Material Duplicado - Utilizar 1002938</v>
          </cell>
          <cell r="D8526" t="str">
            <v>UN</v>
          </cell>
          <cell r="E8526">
            <v>0</v>
          </cell>
          <cell r="F8526">
            <v>0</v>
          </cell>
        </row>
        <row r="8527">
          <cell r="B8527">
            <v>1008740</v>
          </cell>
          <cell r="C8527" t="str">
            <v>Linha De Nylon</v>
          </cell>
          <cell r="D8527" t="str">
            <v>UN</v>
          </cell>
          <cell r="E8527">
            <v>0</v>
          </cell>
          <cell r="F8527">
            <v>0</v>
          </cell>
        </row>
        <row r="8528">
          <cell r="B8528">
            <v>1008741</v>
          </cell>
          <cell r="C8528" t="str">
            <v>Linha De Nylon Nº 80</v>
          </cell>
          <cell r="D8528" t="str">
            <v>UN</v>
          </cell>
          <cell r="E8528">
            <v>0</v>
          </cell>
          <cell r="F8528">
            <v>0</v>
          </cell>
        </row>
        <row r="8529">
          <cell r="B8529">
            <v>1008742</v>
          </cell>
          <cell r="C8529" t="str">
            <v>Living Wh Bold 30X30</v>
          </cell>
          <cell r="D8529" t="str">
            <v>UN</v>
          </cell>
          <cell r="E8529">
            <v>0</v>
          </cell>
          <cell r="F8529">
            <v>0</v>
          </cell>
        </row>
        <row r="8530">
          <cell r="B8530">
            <v>1008743</v>
          </cell>
          <cell r="C8530" t="str">
            <v>Living Wh Bold 45X45-9,5</v>
          </cell>
          <cell r="D8530" t="str">
            <v>UN</v>
          </cell>
          <cell r="E8530">
            <v>0</v>
          </cell>
          <cell r="F8530">
            <v>0</v>
          </cell>
        </row>
        <row r="8531">
          <cell r="B8531">
            <v>1008744</v>
          </cell>
          <cell r="C8531" t="str">
            <v>Loft Be Bold 30X30</v>
          </cell>
          <cell r="D8531" t="str">
            <v>UN</v>
          </cell>
          <cell r="E8531">
            <v>0</v>
          </cell>
          <cell r="F8531">
            <v>0</v>
          </cell>
        </row>
        <row r="8532">
          <cell r="B8532">
            <v>1008745</v>
          </cell>
          <cell r="C8532" t="str">
            <v>Material Substituido Por 1013814</v>
          </cell>
          <cell r="D8532" t="str">
            <v>UN</v>
          </cell>
          <cell r="E8532">
            <v>0</v>
          </cell>
          <cell r="F8532">
            <v>0</v>
          </cell>
        </row>
        <row r="8533">
          <cell r="B8533">
            <v>1008746</v>
          </cell>
          <cell r="C8533" t="str">
            <v>Loft Lap Wh  43,7X43,7-9,5 Ret</v>
          </cell>
          <cell r="D8533" t="str">
            <v>UN</v>
          </cell>
          <cell r="E8533">
            <v>0</v>
          </cell>
          <cell r="F8533">
            <v>0</v>
          </cell>
        </row>
        <row r="8534">
          <cell r="B8534">
            <v>1008747</v>
          </cell>
          <cell r="C8534" t="str">
            <v>Loft Wh Bold  30X30-9,5</v>
          </cell>
          <cell r="D8534" t="str">
            <v>UN</v>
          </cell>
          <cell r="E8534">
            <v>0</v>
          </cell>
          <cell r="F8534">
            <v>0</v>
          </cell>
        </row>
        <row r="8535">
          <cell r="B8535">
            <v>1008748</v>
          </cell>
          <cell r="C8535" t="str">
            <v>Material Substituido Por 1013812</v>
          </cell>
          <cell r="D8535" t="str">
            <v>UN</v>
          </cell>
          <cell r="E8535">
            <v>0</v>
          </cell>
          <cell r="F8535">
            <v>0</v>
          </cell>
        </row>
        <row r="8536">
          <cell r="B8536">
            <v>1008749</v>
          </cell>
          <cell r="C8536" t="str">
            <v>Lona Proteção De Piso Cia Real</v>
          </cell>
          <cell r="D8536" t="str">
            <v>UN</v>
          </cell>
          <cell r="E8536">
            <v>0</v>
          </cell>
          <cell r="F8536">
            <v>0</v>
          </cell>
        </row>
        <row r="8537">
          <cell r="B8537">
            <v>1008750</v>
          </cell>
          <cell r="C8537" t="str">
            <v>Luminária Tipo Calha De 1X40W Completa</v>
          </cell>
          <cell r="D8537" t="str">
            <v>UN</v>
          </cell>
          <cell r="E8537">
            <v>0</v>
          </cell>
          <cell r="F8537">
            <v>0</v>
          </cell>
        </row>
        <row r="8538">
          <cell r="B8538">
            <v>1008751</v>
          </cell>
          <cell r="C8538" t="str">
            <v>Luva S/Vedação Em Alumínio-Ø 1 1/2"</v>
          </cell>
          <cell r="D8538" t="str">
            <v>UN</v>
          </cell>
          <cell r="E8538">
            <v>0</v>
          </cell>
          <cell r="F8538">
            <v>0</v>
          </cell>
        </row>
        <row r="8539">
          <cell r="B8539">
            <v>1008752</v>
          </cell>
          <cell r="C8539" t="str">
            <v>Luva S/Vedação Em Alumínio-Ø 1 1/4"</v>
          </cell>
          <cell r="D8539" t="str">
            <v>UN</v>
          </cell>
          <cell r="E8539">
            <v>0</v>
          </cell>
          <cell r="F8539">
            <v>0</v>
          </cell>
        </row>
        <row r="8540">
          <cell r="B8540">
            <v>1008753</v>
          </cell>
          <cell r="C8540" t="str">
            <v>Luva S/Vedação Em Alumínio-Ø 1"</v>
          </cell>
          <cell r="D8540" t="str">
            <v>UN</v>
          </cell>
          <cell r="E8540">
            <v>0</v>
          </cell>
          <cell r="F8540">
            <v>0</v>
          </cell>
        </row>
        <row r="8541">
          <cell r="B8541">
            <v>1008754</v>
          </cell>
          <cell r="C8541" t="str">
            <v>Luva S/Vedação Em Alumínio-Ø 2"</v>
          </cell>
          <cell r="D8541" t="str">
            <v>UN</v>
          </cell>
          <cell r="E8541">
            <v>0</v>
          </cell>
          <cell r="F8541">
            <v>0</v>
          </cell>
        </row>
        <row r="8542">
          <cell r="B8542">
            <v>1008755</v>
          </cell>
          <cell r="C8542" t="str">
            <v>Luva S/Vedação Em Alumínio-Ø 3/4"</v>
          </cell>
          <cell r="D8542" t="str">
            <v>UN</v>
          </cell>
          <cell r="E8542">
            <v>0</v>
          </cell>
          <cell r="F8542">
            <v>0</v>
          </cell>
        </row>
        <row r="8543">
          <cell r="B8543">
            <v>1008756</v>
          </cell>
          <cell r="C8543" t="str">
            <v>Machado</v>
          </cell>
          <cell r="D8543" t="str">
            <v>UN</v>
          </cell>
          <cell r="E8543">
            <v>0</v>
          </cell>
          <cell r="F8543">
            <v>0</v>
          </cell>
        </row>
        <row r="8544">
          <cell r="B8544">
            <v>1008757</v>
          </cell>
          <cell r="C8544" t="str">
            <v>Madeira Angelim 6X3X4M</v>
          </cell>
          <cell r="D8544" t="str">
            <v>UN</v>
          </cell>
          <cell r="E8544">
            <v>0</v>
          </cell>
          <cell r="F8544">
            <v>0</v>
          </cell>
        </row>
        <row r="8545">
          <cell r="B8545">
            <v>1008758</v>
          </cell>
          <cell r="C8545" t="str">
            <v>Madeira Angelim 6X3X5M</v>
          </cell>
          <cell r="D8545" t="str">
            <v>UN</v>
          </cell>
          <cell r="E8545">
            <v>0</v>
          </cell>
          <cell r="F8545">
            <v>0</v>
          </cell>
        </row>
        <row r="8546">
          <cell r="B8546">
            <v>1008759</v>
          </cell>
          <cell r="C8546" t="str">
            <v>Malibu Wh Bold  30X30-9,5</v>
          </cell>
          <cell r="D8546" t="str">
            <v>UN</v>
          </cell>
          <cell r="E8546">
            <v>0</v>
          </cell>
          <cell r="F8546">
            <v>0</v>
          </cell>
        </row>
        <row r="8547">
          <cell r="B8547">
            <v>1008760</v>
          </cell>
          <cell r="C8547" t="str">
            <v>Malibu Wh Bold 45X45-9,5</v>
          </cell>
          <cell r="D8547" t="str">
            <v>UN</v>
          </cell>
          <cell r="E8547">
            <v>0</v>
          </cell>
          <cell r="F8547">
            <v>0</v>
          </cell>
        </row>
        <row r="8548">
          <cell r="B8548">
            <v>1008761</v>
          </cell>
          <cell r="C8548" t="str">
            <v>Manta De Poliestireno Exp.4Mm C/ Filme</v>
          </cell>
          <cell r="D8548" t="str">
            <v>M2</v>
          </cell>
          <cell r="E8548">
            <v>0</v>
          </cell>
          <cell r="F8548">
            <v>0</v>
          </cell>
        </row>
        <row r="8549">
          <cell r="B8549">
            <v>1008763</v>
          </cell>
          <cell r="C8549" t="str">
            <v>Martelete Bosh 10Kg</v>
          </cell>
          <cell r="D8549" t="str">
            <v>UN</v>
          </cell>
          <cell r="E8549">
            <v>0</v>
          </cell>
          <cell r="F8549">
            <v>0</v>
          </cell>
        </row>
        <row r="8550">
          <cell r="B8550">
            <v>1008764</v>
          </cell>
          <cell r="C8550" t="str">
            <v>Mastique Np1 Tubo 300Ml</v>
          </cell>
          <cell r="D8550" t="str">
            <v>UN</v>
          </cell>
          <cell r="E8550">
            <v>0</v>
          </cell>
          <cell r="F8550">
            <v>0</v>
          </cell>
        </row>
        <row r="8551">
          <cell r="B8551">
            <v>1008765</v>
          </cell>
          <cell r="C8551" t="str">
            <v>Maxitela Laranja</v>
          </cell>
          <cell r="D8551" t="str">
            <v>M2</v>
          </cell>
          <cell r="E8551">
            <v>0</v>
          </cell>
          <cell r="F8551">
            <v>0</v>
          </cell>
        </row>
        <row r="8552">
          <cell r="B8552">
            <v>1008766</v>
          </cell>
          <cell r="C8552" t="str">
            <v>Medano Ar 45X45-9,0</v>
          </cell>
          <cell r="D8552" t="str">
            <v>UN</v>
          </cell>
          <cell r="E8552">
            <v>0</v>
          </cell>
          <cell r="F8552">
            <v>0</v>
          </cell>
        </row>
        <row r="8553">
          <cell r="B8553">
            <v>1008767</v>
          </cell>
          <cell r="C8553" t="str">
            <v>Medano Be 45X45-9,0</v>
          </cell>
          <cell r="D8553" t="str">
            <v>UN</v>
          </cell>
          <cell r="E8553">
            <v>0</v>
          </cell>
          <cell r="F8553">
            <v>0</v>
          </cell>
        </row>
        <row r="8554">
          <cell r="B8554">
            <v>1008768</v>
          </cell>
          <cell r="C8554" t="str">
            <v>Misturador Bancada C/Bica Móvel Sp.-Deca</v>
          </cell>
          <cell r="D8554" t="str">
            <v>UN</v>
          </cell>
          <cell r="E8554">
            <v>0</v>
          </cell>
          <cell r="F8554">
            <v>0</v>
          </cell>
        </row>
        <row r="8555">
          <cell r="B8555">
            <v>1008769</v>
          </cell>
          <cell r="C8555" t="str">
            <v>Misturador Bidê Loft De.1895 Ds Cro-Fab.</v>
          </cell>
          <cell r="D8555" t="str">
            <v>UN</v>
          </cell>
          <cell r="E8555">
            <v>0</v>
          </cell>
          <cell r="F8555">
            <v>0</v>
          </cell>
        </row>
        <row r="8556">
          <cell r="B8556">
            <v>1008770</v>
          </cell>
          <cell r="C8556" t="str">
            <v>Misturador Bidê Saga Cr.1895 Sc Cro-Fab.</v>
          </cell>
          <cell r="D8556" t="str">
            <v>UN</v>
          </cell>
          <cell r="E8556">
            <v>0</v>
          </cell>
          <cell r="F8556">
            <v>0</v>
          </cell>
        </row>
        <row r="8557">
          <cell r="B8557">
            <v>1008771</v>
          </cell>
          <cell r="C8557" t="str">
            <v>Misturador Bidê Soho C-1895-So Fabrimar</v>
          </cell>
          <cell r="D8557" t="str">
            <v>UN</v>
          </cell>
          <cell r="E8557">
            <v>0</v>
          </cell>
          <cell r="F8557">
            <v>0</v>
          </cell>
        </row>
        <row r="8558">
          <cell r="B8558">
            <v>1008772</v>
          </cell>
          <cell r="C8558" t="str">
            <v>Misturador Coz.Bica Móvel/Mesa Cr-Deca</v>
          </cell>
          <cell r="D8558" t="str">
            <v>UN</v>
          </cell>
          <cell r="E8558">
            <v>0</v>
          </cell>
          <cell r="F8558">
            <v>0</v>
          </cell>
        </row>
        <row r="8559">
          <cell r="B8559">
            <v>1008773</v>
          </cell>
          <cell r="C8559" t="str">
            <v>Misturador Coz.Bica Móvel/Mesa Duna-Deca</v>
          </cell>
          <cell r="D8559" t="str">
            <v>UN</v>
          </cell>
          <cell r="E8559">
            <v>0</v>
          </cell>
          <cell r="F8559">
            <v>0</v>
          </cell>
        </row>
        <row r="8560">
          <cell r="B8560">
            <v>1008774</v>
          </cell>
          <cell r="C8560" t="str">
            <v>Misturador De Bidê Duna Clássica Cr-Deca</v>
          </cell>
          <cell r="D8560" t="str">
            <v>UN</v>
          </cell>
          <cell r="E8560">
            <v>0</v>
          </cell>
          <cell r="F8560">
            <v>0</v>
          </cell>
        </row>
        <row r="8561">
          <cell r="B8561">
            <v>1008775</v>
          </cell>
          <cell r="C8561" t="str">
            <v>Torneira Pia Coz.Mesa Izy 1167C37-Deca</v>
          </cell>
          <cell r="D8561" t="str">
            <v>UN</v>
          </cell>
          <cell r="E8561">
            <v>0</v>
          </cell>
          <cell r="F8561">
            <v>0</v>
          </cell>
        </row>
        <row r="8562">
          <cell r="B8562">
            <v>1008776</v>
          </cell>
          <cell r="C8562" t="str">
            <v>Misturador De Bidê Spin 1895C72 Cr-Deca</v>
          </cell>
          <cell r="D8562" t="str">
            <v>UN</v>
          </cell>
          <cell r="E8562">
            <v>0</v>
          </cell>
          <cell r="F8562">
            <v>0</v>
          </cell>
        </row>
        <row r="8563">
          <cell r="B8563">
            <v>1008777</v>
          </cell>
          <cell r="C8563" t="str">
            <v>Misturador Lav.Saga C-1876-Sa Fabrimar</v>
          </cell>
          <cell r="D8563" t="str">
            <v>UN</v>
          </cell>
          <cell r="E8563">
            <v>0</v>
          </cell>
          <cell r="F8563">
            <v>0</v>
          </cell>
        </row>
        <row r="8564">
          <cell r="B8564">
            <v>1008778</v>
          </cell>
          <cell r="C8564" t="str">
            <v>Misturador Lav.Soho C-1876-So Fabrimar</v>
          </cell>
          <cell r="D8564" t="str">
            <v>UN</v>
          </cell>
          <cell r="E8564">
            <v>0</v>
          </cell>
          <cell r="F8564">
            <v>0</v>
          </cell>
        </row>
        <row r="8565">
          <cell r="B8565">
            <v>1008779</v>
          </cell>
          <cell r="C8565" t="str">
            <v>Misturador P/Lavatório Duna Cláss.-Deca</v>
          </cell>
          <cell r="D8565" t="str">
            <v>UN</v>
          </cell>
          <cell r="E8565">
            <v>0</v>
          </cell>
          <cell r="F8565">
            <v>0</v>
          </cell>
        </row>
        <row r="8566">
          <cell r="B8566">
            <v>1008780</v>
          </cell>
          <cell r="C8566" t="str">
            <v>Misturador Para Bidê Spot Cr-Deca</v>
          </cell>
          <cell r="D8566" t="str">
            <v>UN</v>
          </cell>
          <cell r="E8566">
            <v>0</v>
          </cell>
          <cell r="F8566">
            <v>0</v>
          </cell>
        </row>
        <row r="8567">
          <cell r="B8567">
            <v>1008781</v>
          </cell>
          <cell r="C8567" t="str">
            <v>Misturador Para Lavatório Izy Cr-Deca</v>
          </cell>
          <cell r="D8567" t="str">
            <v>UN</v>
          </cell>
          <cell r="E8567">
            <v>0</v>
          </cell>
          <cell r="F8567">
            <v>0</v>
          </cell>
        </row>
        <row r="8568">
          <cell r="B8568">
            <v>1008782</v>
          </cell>
          <cell r="C8568" t="str">
            <v>Misturador P/Lavatório Spin 1877C72-Deca</v>
          </cell>
          <cell r="D8568" t="str">
            <v>UN</v>
          </cell>
          <cell r="E8568">
            <v>0</v>
          </cell>
          <cell r="F8568">
            <v>0</v>
          </cell>
        </row>
        <row r="8569">
          <cell r="B8569">
            <v>1008783</v>
          </cell>
          <cell r="C8569" t="str">
            <v>Misturador P/Lavatório 1877-C43 Deca</v>
          </cell>
          <cell r="D8569" t="str">
            <v>UN</v>
          </cell>
          <cell r="E8569">
            <v>0</v>
          </cell>
          <cell r="F8569">
            <v>0</v>
          </cell>
        </row>
        <row r="8570">
          <cell r="B8570">
            <v>1008784</v>
          </cell>
          <cell r="C8570" t="str">
            <v>Montese Wh 45X45</v>
          </cell>
          <cell r="D8570" t="str">
            <v>UN</v>
          </cell>
          <cell r="E8570">
            <v>0</v>
          </cell>
          <cell r="F8570">
            <v>0</v>
          </cell>
        </row>
        <row r="8571">
          <cell r="B8571">
            <v>1008785</v>
          </cell>
          <cell r="C8571" t="str">
            <v>Morsa Nº 6</v>
          </cell>
          <cell r="D8571" t="str">
            <v>UN</v>
          </cell>
          <cell r="E8571">
            <v>0</v>
          </cell>
          <cell r="F8571">
            <v>0</v>
          </cell>
        </row>
        <row r="8572">
          <cell r="B8572">
            <v>1008786</v>
          </cell>
          <cell r="C8572" t="str">
            <v>Motobomba Modelo App0-1/4Cv</v>
          </cell>
          <cell r="D8572" t="str">
            <v>UN</v>
          </cell>
          <cell r="E8572">
            <v>0</v>
          </cell>
          <cell r="F8572">
            <v>0</v>
          </cell>
        </row>
        <row r="8573">
          <cell r="B8573">
            <v>1008787</v>
          </cell>
          <cell r="C8573" t="str">
            <v>Nível De Mão De 50Cm</v>
          </cell>
          <cell r="D8573" t="str">
            <v>UN</v>
          </cell>
          <cell r="E8573">
            <v>0</v>
          </cell>
          <cell r="F8573">
            <v>0</v>
          </cell>
        </row>
        <row r="8574">
          <cell r="B8574">
            <v>1008788</v>
          </cell>
          <cell r="C8574" t="str">
            <v>Óculos P/Laser Pua 60 284988-Hilti</v>
          </cell>
          <cell r="D8574" t="str">
            <v>UN</v>
          </cell>
          <cell r="E8574">
            <v>0</v>
          </cell>
          <cell r="F8574">
            <v>0</v>
          </cell>
        </row>
        <row r="8575">
          <cell r="B8575">
            <v>1008789</v>
          </cell>
          <cell r="C8575" t="str">
            <v>Omaha Wh 45X45</v>
          </cell>
          <cell r="D8575" t="str">
            <v>UN</v>
          </cell>
          <cell r="E8575">
            <v>0</v>
          </cell>
          <cell r="F8575">
            <v>0</v>
          </cell>
        </row>
        <row r="8576">
          <cell r="B8576">
            <v>1008790</v>
          </cell>
          <cell r="C8576" t="str">
            <v>Past.Vidro Bl28 Oliva 30,0X30,0Cm-Eliane</v>
          </cell>
          <cell r="D8576" t="str">
            <v>UN</v>
          </cell>
          <cell r="E8576">
            <v>0</v>
          </cell>
          <cell r="F8576">
            <v>0</v>
          </cell>
        </row>
        <row r="8577">
          <cell r="B8577">
            <v>1008791</v>
          </cell>
          <cell r="C8577" t="str">
            <v>Past.Vidro Bl58 Bran.30,0X30,0Cm-Eliane</v>
          </cell>
          <cell r="D8577" t="str">
            <v>UN</v>
          </cell>
          <cell r="E8577">
            <v>0</v>
          </cell>
          <cell r="F8577">
            <v>0</v>
          </cell>
        </row>
        <row r="8578">
          <cell r="B8578">
            <v>1008792</v>
          </cell>
          <cell r="C8578" t="str">
            <v>Pastilha 2,5X2,5Cm Vidro L.Cristal Cm80</v>
          </cell>
          <cell r="D8578" t="str">
            <v>UN</v>
          </cell>
          <cell r="E8578">
            <v>0</v>
          </cell>
          <cell r="F8578">
            <v>0</v>
          </cell>
        </row>
        <row r="8579">
          <cell r="B8579">
            <v>1008793</v>
          </cell>
          <cell r="C8579" t="str">
            <v>Pastilhas Azul Itaparica  Nr 111 5X5-Ngk</v>
          </cell>
          <cell r="D8579" t="str">
            <v>UN</v>
          </cell>
          <cell r="E8579">
            <v>0</v>
          </cell>
          <cell r="F8579">
            <v>0</v>
          </cell>
        </row>
        <row r="8580">
          <cell r="B8580">
            <v>1008794</v>
          </cell>
          <cell r="C8580" t="str">
            <v>Pastilhas Azul Camburiu  Nr 112 5X5-Ngk</v>
          </cell>
          <cell r="D8580" t="str">
            <v>UN</v>
          </cell>
          <cell r="E8580">
            <v>0</v>
          </cell>
          <cell r="F8580">
            <v>0</v>
          </cell>
        </row>
        <row r="8581">
          <cell r="B8581">
            <v>1008795</v>
          </cell>
          <cell r="C8581" t="str">
            <v>Pastilhas Azul Camburiu  Nr 113 5X5-Ngk</v>
          </cell>
          <cell r="D8581" t="str">
            <v>UN</v>
          </cell>
          <cell r="E8581">
            <v>0</v>
          </cell>
          <cell r="F8581">
            <v>0</v>
          </cell>
        </row>
        <row r="8582">
          <cell r="B8582">
            <v>1008796</v>
          </cell>
          <cell r="C8582" t="str">
            <v>Pé De Cabra</v>
          </cell>
          <cell r="D8582" t="str">
            <v>UN</v>
          </cell>
          <cell r="E8582">
            <v>0</v>
          </cell>
          <cell r="F8582">
            <v>0</v>
          </cell>
        </row>
        <row r="8583">
          <cell r="B8583">
            <v>1008797</v>
          </cell>
          <cell r="C8583" t="str">
            <v>Pelle Wh Bold 45X45-9,5</v>
          </cell>
          <cell r="D8583" t="str">
            <v>UN</v>
          </cell>
          <cell r="E8583">
            <v>0</v>
          </cell>
          <cell r="F8583">
            <v>0</v>
          </cell>
        </row>
        <row r="8584">
          <cell r="B8584">
            <v>1008798</v>
          </cell>
          <cell r="C8584" t="str">
            <v>Piso 0,80X0,80Cm Box Gel Coat</v>
          </cell>
          <cell r="D8584" t="str">
            <v>UN</v>
          </cell>
          <cell r="E8584">
            <v>0</v>
          </cell>
          <cell r="F8584">
            <v>0</v>
          </cell>
        </row>
        <row r="8585">
          <cell r="B8585">
            <v>1008799</v>
          </cell>
          <cell r="C8585" t="str">
            <v>Piso 31X31Cm Bahia White</v>
          </cell>
          <cell r="D8585" t="str">
            <v>UN</v>
          </cell>
          <cell r="E8585">
            <v>0</v>
          </cell>
          <cell r="F8585">
            <v>0</v>
          </cell>
        </row>
        <row r="8586">
          <cell r="B8586">
            <v>1008801</v>
          </cell>
          <cell r="C8586" t="str">
            <v>Plug Fêmea Steck 2P+T</v>
          </cell>
          <cell r="D8586" t="str">
            <v>UN</v>
          </cell>
          <cell r="E8586">
            <v>0</v>
          </cell>
          <cell r="F8586">
            <v>0</v>
          </cell>
        </row>
        <row r="8587">
          <cell r="B8587">
            <v>1008802</v>
          </cell>
          <cell r="C8587" t="str">
            <v>Plug Ferro Galvanizado 1</v>
          </cell>
          <cell r="D8587" t="str">
            <v>UN</v>
          </cell>
          <cell r="E8587">
            <v>0</v>
          </cell>
          <cell r="F8587">
            <v>0</v>
          </cell>
        </row>
        <row r="8588">
          <cell r="B8588">
            <v>1008803</v>
          </cell>
          <cell r="C8588" t="str">
            <v>Plug Ferro Galvanizado 3/4</v>
          </cell>
          <cell r="D8588" t="str">
            <v>UN</v>
          </cell>
          <cell r="E8588">
            <v>0</v>
          </cell>
          <cell r="F8588">
            <v>0</v>
          </cell>
        </row>
        <row r="8589">
          <cell r="B8589">
            <v>1008804</v>
          </cell>
          <cell r="C8589" t="str">
            <v>Plug Macho Steck 2P+T</v>
          </cell>
          <cell r="D8589" t="str">
            <v>UN</v>
          </cell>
          <cell r="E8589">
            <v>0</v>
          </cell>
          <cell r="F8589">
            <v>0</v>
          </cell>
        </row>
        <row r="8590">
          <cell r="B8590">
            <v>1008805</v>
          </cell>
          <cell r="C8590" t="str">
            <v>Plug Steck Azul 16A Trifásico</v>
          </cell>
          <cell r="D8590" t="str">
            <v>UN</v>
          </cell>
          <cell r="E8590">
            <v>0</v>
          </cell>
          <cell r="F8590">
            <v>0</v>
          </cell>
        </row>
        <row r="8591">
          <cell r="B8591">
            <v>1008806</v>
          </cell>
          <cell r="C8591" t="str">
            <v>Pneu Para Carrinho Tipo Girica De 180L</v>
          </cell>
          <cell r="D8591" t="str">
            <v>UN</v>
          </cell>
          <cell r="E8591">
            <v>0</v>
          </cell>
          <cell r="F8591">
            <v>0</v>
          </cell>
        </row>
        <row r="8592">
          <cell r="B8592">
            <v>1008807</v>
          </cell>
          <cell r="C8592" t="str">
            <v>Policorte Para Bancada</v>
          </cell>
          <cell r="D8592" t="str">
            <v>UN</v>
          </cell>
          <cell r="E8592">
            <v>0</v>
          </cell>
          <cell r="F8592">
            <v>0</v>
          </cell>
        </row>
        <row r="8593">
          <cell r="B8593">
            <v>1008808</v>
          </cell>
          <cell r="C8593" t="str">
            <v>Ponteiro P/Martelete 1618600005 Bosch</v>
          </cell>
          <cell r="D8593" t="str">
            <v>UN</v>
          </cell>
          <cell r="E8593">
            <v>0</v>
          </cell>
          <cell r="F8593">
            <v>0</v>
          </cell>
        </row>
        <row r="8594">
          <cell r="B8594">
            <v>1008809</v>
          </cell>
          <cell r="C8594" t="str">
            <v>Porca Para Barra Ancoragem 5/8"</v>
          </cell>
          <cell r="D8594" t="str">
            <v>UN</v>
          </cell>
          <cell r="E8594">
            <v>0</v>
          </cell>
          <cell r="F8594">
            <v>0</v>
          </cell>
        </row>
        <row r="8595">
          <cell r="B8595">
            <v>1008810</v>
          </cell>
          <cell r="C8595" t="str">
            <v>Porcelanato 30X60Cm Linha Eco-Portinari</v>
          </cell>
          <cell r="D8595" t="str">
            <v>UN</v>
          </cell>
          <cell r="E8595">
            <v>0</v>
          </cell>
          <cell r="F8595">
            <v>0</v>
          </cell>
        </row>
        <row r="8596">
          <cell r="B8596">
            <v>1008811</v>
          </cell>
          <cell r="C8596" t="str">
            <v>Porcelanato 31X31Cm Bahia White-Eliane</v>
          </cell>
          <cell r="D8596" t="str">
            <v>UN</v>
          </cell>
          <cell r="E8596">
            <v>0</v>
          </cell>
          <cell r="F8596">
            <v>0</v>
          </cell>
        </row>
        <row r="8597">
          <cell r="B8597">
            <v>1008812</v>
          </cell>
          <cell r="C8597" t="str">
            <v>Porcelanato 45X45Cm Loft Wh Bold-Portin.</v>
          </cell>
          <cell r="D8597" t="str">
            <v>UN</v>
          </cell>
          <cell r="E8597">
            <v>0</v>
          </cell>
          <cell r="F8597">
            <v>0</v>
          </cell>
        </row>
        <row r="8598">
          <cell r="B8598">
            <v>1008813</v>
          </cell>
          <cell r="C8598" t="str">
            <v>Porcelanato 45X45Cm Pelle Be Bold</v>
          </cell>
          <cell r="D8598" t="str">
            <v>UN</v>
          </cell>
          <cell r="E8598">
            <v>0</v>
          </cell>
          <cell r="F8598">
            <v>0</v>
          </cell>
        </row>
        <row r="8599">
          <cell r="B8599">
            <v>1008814</v>
          </cell>
          <cell r="C8599" t="str">
            <v>Porta Corta Fogo P120 Folha Dupla</v>
          </cell>
          <cell r="D8599" t="str">
            <v>UN</v>
          </cell>
          <cell r="E8599">
            <v>0</v>
          </cell>
          <cell r="F8599">
            <v>0</v>
          </cell>
        </row>
        <row r="8600">
          <cell r="B8600">
            <v>1008815</v>
          </cell>
          <cell r="C8600" t="str">
            <v>Porta Corta Fogo P120 Folha Simples</v>
          </cell>
          <cell r="D8600" t="str">
            <v>UN</v>
          </cell>
          <cell r="E8600">
            <v>0</v>
          </cell>
          <cell r="F8600">
            <v>0</v>
          </cell>
        </row>
        <row r="8601">
          <cell r="B8601">
            <v>1008816</v>
          </cell>
          <cell r="C8601" t="str">
            <v>Porta P/Sauna A Vapor Alumínio Direita</v>
          </cell>
          <cell r="D8601" t="str">
            <v>UN</v>
          </cell>
          <cell r="E8601">
            <v>0</v>
          </cell>
          <cell r="F8601">
            <v>0</v>
          </cell>
        </row>
        <row r="8602">
          <cell r="B8602">
            <v>1008817</v>
          </cell>
          <cell r="C8602" t="str">
            <v>Positano Wh 45X45-9,0</v>
          </cell>
          <cell r="D8602" t="str">
            <v>UN</v>
          </cell>
          <cell r="E8602">
            <v>0</v>
          </cell>
          <cell r="F8602">
            <v>0</v>
          </cell>
        </row>
        <row r="8603">
          <cell r="B8603">
            <v>1008818</v>
          </cell>
          <cell r="C8603" t="str">
            <v>Poste Concreto 8M Altura Resist.200Dan</v>
          </cell>
          <cell r="D8603" t="str">
            <v>UN</v>
          </cell>
          <cell r="E8603">
            <v>0</v>
          </cell>
          <cell r="F8603">
            <v>0</v>
          </cell>
        </row>
        <row r="8604">
          <cell r="B8604">
            <v>1008822</v>
          </cell>
          <cell r="C8604" t="str">
            <v>Laser Rotatório Pri 2 331413-Hilti</v>
          </cell>
          <cell r="D8604" t="str">
            <v>UN</v>
          </cell>
          <cell r="E8604">
            <v>0</v>
          </cell>
          <cell r="F8604">
            <v>0</v>
          </cell>
        </row>
        <row r="8605">
          <cell r="B8605">
            <v>1008823</v>
          </cell>
          <cell r="C8605" t="str">
            <v>Projetor P/Lâmpadas Halógenas 1000Watts</v>
          </cell>
          <cell r="D8605" t="str">
            <v>UN</v>
          </cell>
          <cell r="E8605">
            <v>0</v>
          </cell>
          <cell r="F8605">
            <v>0</v>
          </cell>
        </row>
        <row r="8606">
          <cell r="B8606">
            <v>1008824</v>
          </cell>
          <cell r="C8606" t="str">
            <v>Prolongador Medio 1/2Pol 731 Eluma</v>
          </cell>
          <cell r="D8606" t="str">
            <v>UN</v>
          </cell>
          <cell r="E8606">
            <v>0</v>
          </cell>
          <cell r="F8606">
            <v>0</v>
          </cell>
        </row>
        <row r="8607">
          <cell r="B8607">
            <v>1008826</v>
          </cell>
          <cell r="C8607" t="str">
            <v>Puxador Turin C/30Cm Escovado Simples</v>
          </cell>
          <cell r="D8607" t="str">
            <v>UN</v>
          </cell>
          <cell r="E8607">
            <v>0</v>
          </cell>
          <cell r="F8607">
            <v>0</v>
          </cell>
        </row>
        <row r="8608">
          <cell r="B8608">
            <v>1008827</v>
          </cell>
          <cell r="C8608" t="str">
            <v>Quadro De Comando C/Termostato P/Sauna</v>
          </cell>
          <cell r="D8608" t="str">
            <v>UN</v>
          </cell>
          <cell r="E8608">
            <v>0</v>
          </cell>
          <cell r="F8608">
            <v>0</v>
          </cell>
        </row>
        <row r="8609">
          <cell r="B8609">
            <v>3000810</v>
          </cell>
          <cell r="C8609" t="str">
            <v>Poço Artesiano-Empreitada</v>
          </cell>
          <cell r="D8609" t="str">
            <v>UN</v>
          </cell>
          <cell r="E8609">
            <v>137931.03448275864</v>
          </cell>
          <cell r="F8609">
            <v>1</v>
          </cell>
        </row>
        <row r="8610">
          <cell r="B8610">
            <v>1008829</v>
          </cell>
          <cell r="C8610" t="str">
            <v>Reator 2X32W Elet. Afp Biv</v>
          </cell>
          <cell r="D8610" t="str">
            <v>UN</v>
          </cell>
          <cell r="E8610">
            <v>0</v>
          </cell>
          <cell r="F8610">
            <v>0</v>
          </cell>
        </row>
        <row r="8611">
          <cell r="B8611">
            <v>1008830</v>
          </cell>
          <cell r="C8611" t="str">
            <v>Rede De Proteção-Tipo Forca</v>
          </cell>
          <cell r="D8611" t="str">
            <v>UN</v>
          </cell>
          <cell r="E8611">
            <v>0</v>
          </cell>
          <cell r="F8611">
            <v>0</v>
          </cell>
        </row>
        <row r="8612">
          <cell r="B8612">
            <v>1008832</v>
          </cell>
          <cell r="C8612" t="str">
            <v>Registro Gaveta 3/4Pol Trezzo Fabrimar</v>
          </cell>
          <cell r="D8612" t="str">
            <v>UN</v>
          </cell>
          <cell r="E8612">
            <v>0</v>
          </cell>
          <cell r="F8612">
            <v>0</v>
          </cell>
        </row>
        <row r="8613">
          <cell r="B8613">
            <v>1008833</v>
          </cell>
          <cell r="C8613" t="str">
            <v>Registro Globo Angular 45º De Ø 2 1/2"</v>
          </cell>
          <cell r="D8613" t="str">
            <v>UN</v>
          </cell>
          <cell r="E8613">
            <v>0</v>
          </cell>
          <cell r="F8613">
            <v>0</v>
          </cell>
        </row>
        <row r="8614">
          <cell r="B8614">
            <v>1008834</v>
          </cell>
          <cell r="C8614" t="str">
            <v>Registro Globo Angular 45º De Ø 2 1/2"</v>
          </cell>
          <cell r="D8614" t="str">
            <v>UN</v>
          </cell>
          <cell r="E8614">
            <v>0</v>
          </cell>
          <cell r="F8614">
            <v>0</v>
          </cell>
        </row>
        <row r="8615">
          <cell r="B8615">
            <v>1008835</v>
          </cell>
          <cell r="C8615" t="str">
            <v>Régua De Alumínio De 2000Mm-Scanmetal</v>
          </cell>
          <cell r="D8615" t="str">
            <v>UN</v>
          </cell>
          <cell r="E8615">
            <v>0</v>
          </cell>
          <cell r="F8615">
            <v>0</v>
          </cell>
        </row>
        <row r="8616">
          <cell r="B8616">
            <v>1008836</v>
          </cell>
          <cell r="C8616" t="str">
            <v>Rejunte Branco Sc 20Kg</v>
          </cell>
          <cell r="D8616" t="str">
            <v>UN</v>
          </cell>
          <cell r="E8616">
            <v>0</v>
          </cell>
          <cell r="F8616">
            <v>0</v>
          </cell>
        </row>
        <row r="8617">
          <cell r="B8617">
            <v>1008837</v>
          </cell>
          <cell r="C8617" t="str">
            <v>Rejunte Quartzobrás Preto Nero</v>
          </cell>
          <cell r="D8617" t="str">
            <v>UN</v>
          </cell>
          <cell r="E8617">
            <v>0</v>
          </cell>
          <cell r="F8617">
            <v>0</v>
          </cell>
        </row>
        <row r="8618">
          <cell r="B8618">
            <v>1008838</v>
          </cell>
          <cell r="C8618" t="str">
            <v>Revestimento Cer.10X10Cm Azul Claro 1302</v>
          </cell>
          <cell r="D8618" t="str">
            <v>M2</v>
          </cell>
          <cell r="E8618">
            <v>0</v>
          </cell>
          <cell r="F8618">
            <v>0</v>
          </cell>
        </row>
        <row r="8619">
          <cell r="B8619">
            <v>1008839</v>
          </cell>
          <cell r="C8619" t="str">
            <v>Revestimento Cer.10X10Cm Azul Naval 1623</v>
          </cell>
          <cell r="D8619" t="str">
            <v>M2</v>
          </cell>
          <cell r="E8619">
            <v>0</v>
          </cell>
          <cell r="F8619">
            <v>0</v>
          </cell>
        </row>
        <row r="8620">
          <cell r="B8620">
            <v>1008840</v>
          </cell>
          <cell r="C8620" t="str">
            <v>Rodapé 07X30Cm Porc.Loft Wh Bold-Portin.</v>
          </cell>
          <cell r="D8620" t="str">
            <v>UN</v>
          </cell>
          <cell r="E8620">
            <v>0</v>
          </cell>
          <cell r="F8620">
            <v>0</v>
          </cell>
        </row>
        <row r="8621">
          <cell r="B8621">
            <v>1008841</v>
          </cell>
          <cell r="C8621" t="str">
            <v>Rodapé 08X45Cm Porc.Loft Wh Bold-Portin.</v>
          </cell>
          <cell r="D8621" t="str">
            <v>UN</v>
          </cell>
          <cell r="E8621">
            <v>0</v>
          </cell>
          <cell r="F8621">
            <v>0</v>
          </cell>
        </row>
        <row r="8622">
          <cell r="B8622">
            <v>1008842</v>
          </cell>
          <cell r="C8622" t="str">
            <v>Rodapé 8X33Cm Cerâmica Bege Pamesa Yukon</v>
          </cell>
          <cell r="D8622" t="str">
            <v>UN</v>
          </cell>
          <cell r="E8622">
            <v>0</v>
          </cell>
          <cell r="F8622">
            <v>0</v>
          </cell>
        </row>
        <row r="8623">
          <cell r="B8623">
            <v>1008843</v>
          </cell>
          <cell r="C8623" t="str">
            <v>Rodapé 8X33Cm Cerâmica Pames.Branco Mate</v>
          </cell>
          <cell r="D8623" t="str">
            <v>UN</v>
          </cell>
          <cell r="E8623">
            <v>0</v>
          </cell>
          <cell r="F8623">
            <v>0</v>
          </cell>
        </row>
        <row r="8624">
          <cell r="B8624">
            <v>1008844</v>
          </cell>
          <cell r="C8624" t="str">
            <v>Rodapé Ladrilho Hidráulico De 50M</v>
          </cell>
          <cell r="D8624" t="str">
            <v>UN</v>
          </cell>
          <cell r="E8624">
            <v>0</v>
          </cell>
          <cell r="F8624">
            <v>0</v>
          </cell>
        </row>
        <row r="8625">
          <cell r="B8625">
            <v>1008845</v>
          </cell>
          <cell r="C8625" t="str">
            <v>Sifão Cruzado 0 Lav Reg.1"X1 1/2"-Estev.</v>
          </cell>
          <cell r="D8625" t="str">
            <v>UN</v>
          </cell>
          <cell r="E8625">
            <v>0</v>
          </cell>
          <cell r="F8625">
            <v>0</v>
          </cell>
        </row>
        <row r="8626">
          <cell r="B8626">
            <v>1008846</v>
          </cell>
          <cell r="C8626" t="str">
            <v>Sifão Flexivel Corrug.1 1/4"X1 1/2" 30Cm</v>
          </cell>
          <cell r="D8626" t="str">
            <v>UN</v>
          </cell>
          <cell r="E8626">
            <v>0</v>
          </cell>
          <cell r="F8626">
            <v>0</v>
          </cell>
        </row>
        <row r="8627">
          <cell r="B8627">
            <v>1008847</v>
          </cell>
          <cell r="C8627" t="str">
            <v>Sifão P/Pia Americana 1.1/2"X2"Ts30 Cr</v>
          </cell>
          <cell r="D8627" t="str">
            <v>UN</v>
          </cell>
          <cell r="E8627">
            <v>0</v>
          </cell>
          <cell r="F8627">
            <v>0</v>
          </cell>
        </row>
        <row r="8628">
          <cell r="B8628">
            <v>1008848</v>
          </cell>
          <cell r="C8628" t="str">
            <v>Sifão Para Lavatório 1"X1.1/2" Ts30 Cr</v>
          </cell>
          <cell r="D8628" t="str">
            <v>UN</v>
          </cell>
          <cell r="E8628">
            <v>0</v>
          </cell>
          <cell r="F8628">
            <v>0</v>
          </cell>
        </row>
        <row r="8629">
          <cell r="B8629">
            <v>1008849</v>
          </cell>
          <cell r="C8629" t="str">
            <v>Sifão Para Tanque 1.1/4"X2" Ts20 Cr</v>
          </cell>
          <cell r="D8629" t="str">
            <v>UN</v>
          </cell>
          <cell r="E8629">
            <v>0</v>
          </cell>
          <cell r="F8629">
            <v>0</v>
          </cell>
        </row>
        <row r="8630">
          <cell r="B8630">
            <v>1008850</v>
          </cell>
          <cell r="C8630" t="str">
            <v>Adesivo Re 500 500Ml 369110-Hilti</v>
          </cell>
          <cell r="D8630" t="str">
            <v>UN</v>
          </cell>
          <cell r="E8630">
            <v>0</v>
          </cell>
          <cell r="F8630">
            <v>0</v>
          </cell>
        </row>
        <row r="8631">
          <cell r="B8631">
            <v>1008851</v>
          </cell>
          <cell r="C8631" t="str">
            <v>Soquete P/Lamp. T8/T12</v>
          </cell>
          <cell r="D8631" t="str">
            <v>UN</v>
          </cell>
          <cell r="E8631">
            <v>0</v>
          </cell>
          <cell r="F8631">
            <v>0</v>
          </cell>
        </row>
        <row r="8632">
          <cell r="B8632">
            <v>1008852</v>
          </cell>
          <cell r="C8632" t="str">
            <v>Spa Marbella Gls Em Gel Coat</v>
          </cell>
          <cell r="D8632" t="str">
            <v>UN</v>
          </cell>
          <cell r="E8632">
            <v>0</v>
          </cell>
          <cell r="F8632">
            <v>0</v>
          </cell>
        </row>
        <row r="8633">
          <cell r="B8633">
            <v>1008853</v>
          </cell>
          <cell r="C8633" t="str">
            <v>Talabarte</v>
          </cell>
          <cell r="D8633" t="str">
            <v>UN</v>
          </cell>
          <cell r="E8633">
            <v>0</v>
          </cell>
          <cell r="F8633">
            <v>0</v>
          </cell>
        </row>
        <row r="8634">
          <cell r="B8634">
            <v>1008854</v>
          </cell>
          <cell r="C8634" t="str">
            <v>Talhadeira P/Martelete 2609390394 Bosch</v>
          </cell>
          <cell r="D8634" t="str">
            <v>UN</v>
          </cell>
          <cell r="E8634">
            <v>0</v>
          </cell>
          <cell r="F8634">
            <v>0</v>
          </cell>
        </row>
        <row r="8635">
          <cell r="B8635">
            <v>1008855</v>
          </cell>
          <cell r="C8635" t="str">
            <v>Tambor De Nível-Scanmetal</v>
          </cell>
          <cell r="D8635" t="str">
            <v>UN</v>
          </cell>
          <cell r="E8635">
            <v>0</v>
          </cell>
          <cell r="F8635">
            <v>0</v>
          </cell>
        </row>
        <row r="8636">
          <cell r="B8636">
            <v>1008856</v>
          </cell>
          <cell r="C8636" t="str">
            <v>Tampa Concreto Para Pv C/Diâmetro 600Mm</v>
          </cell>
          <cell r="D8636" t="str">
            <v>UN</v>
          </cell>
          <cell r="E8636">
            <v>0</v>
          </cell>
          <cell r="F8636">
            <v>0</v>
          </cell>
        </row>
        <row r="8637">
          <cell r="B8637">
            <v>1008857</v>
          </cell>
          <cell r="C8637" t="str">
            <v>Tanque 22 Litros Builders S/Coluna Br</v>
          </cell>
          <cell r="D8637" t="str">
            <v>UN</v>
          </cell>
          <cell r="E8637">
            <v>0</v>
          </cell>
          <cell r="F8637">
            <v>0</v>
          </cell>
        </row>
        <row r="8638">
          <cell r="B8638">
            <v>1008858</v>
          </cell>
          <cell r="C8638" t="str">
            <v>Tarracha De 3/4" A 2"</v>
          </cell>
          <cell r="D8638" t="str">
            <v>UN</v>
          </cell>
          <cell r="E8638">
            <v>0</v>
          </cell>
          <cell r="F8638">
            <v>0</v>
          </cell>
        </row>
        <row r="8639">
          <cell r="B8639">
            <v>1008859</v>
          </cell>
          <cell r="C8639" t="str">
            <v>Televisor 14"</v>
          </cell>
          <cell r="D8639" t="str">
            <v>UN</v>
          </cell>
          <cell r="E8639">
            <v>0</v>
          </cell>
          <cell r="F8639">
            <v>0</v>
          </cell>
        </row>
        <row r="8640">
          <cell r="B8640">
            <v>1008860</v>
          </cell>
          <cell r="C8640" t="str">
            <v>Tesoura Para Cortar Ferro 24"</v>
          </cell>
          <cell r="D8640" t="str">
            <v>UN</v>
          </cell>
          <cell r="E8640">
            <v>0</v>
          </cell>
          <cell r="F8640">
            <v>0</v>
          </cell>
        </row>
        <row r="8641">
          <cell r="B8641">
            <v>1008861</v>
          </cell>
          <cell r="C8641" t="str">
            <v>Material Substituido Por 1013813</v>
          </cell>
          <cell r="D8641" t="str">
            <v>UN</v>
          </cell>
          <cell r="E8641">
            <v>0</v>
          </cell>
          <cell r="F8641">
            <v>0</v>
          </cell>
        </row>
        <row r="8642">
          <cell r="B8642">
            <v>1008862</v>
          </cell>
          <cell r="C8642" t="str">
            <v>Texture Grade Wh 40X40-9,0</v>
          </cell>
          <cell r="D8642" t="str">
            <v>UN</v>
          </cell>
          <cell r="E8642">
            <v>0</v>
          </cell>
          <cell r="F8642">
            <v>0</v>
          </cell>
        </row>
        <row r="8643">
          <cell r="B8643">
            <v>1008863</v>
          </cell>
          <cell r="C8643" t="str">
            <v>Texture Risca Wh 25X40-8,0</v>
          </cell>
          <cell r="D8643" t="str">
            <v>UN</v>
          </cell>
          <cell r="E8643">
            <v>0</v>
          </cell>
          <cell r="F8643">
            <v>0</v>
          </cell>
        </row>
        <row r="8644">
          <cell r="B8644">
            <v>1008864</v>
          </cell>
          <cell r="C8644" t="str">
            <v>Texture Risca Wh 40X40-9,0</v>
          </cell>
          <cell r="D8644" t="str">
            <v>UN</v>
          </cell>
          <cell r="E8644">
            <v>0</v>
          </cell>
          <cell r="F8644">
            <v>0</v>
          </cell>
        </row>
        <row r="8645">
          <cell r="B8645">
            <v>1008865</v>
          </cell>
          <cell r="C8645" t="str">
            <v>Tinta Acrílica Vermelha 3,6L</v>
          </cell>
          <cell r="D8645" t="str">
            <v>UN</v>
          </cell>
          <cell r="E8645">
            <v>0</v>
          </cell>
          <cell r="F8645">
            <v>0</v>
          </cell>
        </row>
        <row r="8646">
          <cell r="B8646">
            <v>1008866</v>
          </cell>
          <cell r="C8646" t="str">
            <v>Tomada Tipo Macho Pino Para Extensão</v>
          </cell>
          <cell r="D8646" t="str">
            <v>UN</v>
          </cell>
          <cell r="E8646">
            <v>0</v>
          </cell>
          <cell r="F8646">
            <v>0</v>
          </cell>
        </row>
        <row r="8647">
          <cell r="B8647">
            <v>1008867</v>
          </cell>
          <cell r="C8647" t="str">
            <v>Torn.Banc.C/Bica Móvel Spot-1167C43-Deca</v>
          </cell>
          <cell r="D8647" t="str">
            <v>UN</v>
          </cell>
          <cell r="E8647">
            <v>0</v>
          </cell>
          <cell r="F8647">
            <v>0</v>
          </cell>
        </row>
        <row r="8648">
          <cell r="B8648">
            <v>1008868</v>
          </cell>
          <cell r="C8648" t="str">
            <v>Torneira Cozinha Mesa Duna Clássica Cr</v>
          </cell>
          <cell r="D8648" t="str">
            <v>UN</v>
          </cell>
          <cell r="E8648">
            <v>0</v>
          </cell>
          <cell r="F8648">
            <v>0</v>
          </cell>
        </row>
        <row r="8649">
          <cell r="B8649">
            <v>1008869</v>
          </cell>
          <cell r="C8649" t="str">
            <v>Torneira Cozinha Mesa Izy Cr</v>
          </cell>
          <cell r="D8649" t="str">
            <v>UN</v>
          </cell>
          <cell r="E8649">
            <v>0</v>
          </cell>
          <cell r="F8649">
            <v>0</v>
          </cell>
        </row>
        <row r="8650">
          <cell r="B8650">
            <v>1008870</v>
          </cell>
          <cell r="C8650" t="str">
            <v>Torneira Cozinha Mesa Link Cr</v>
          </cell>
          <cell r="D8650" t="str">
            <v>UN</v>
          </cell>
          <cell r="E8650">
            <v>0</v>
          </cell>
          <cell r="F8650">
            <v>0</v>
          </cell>
        </row>
        <row r="8651">
          <cell r="B8651">
            <v>1008871</v>
          </cell>
          <cell r="C8651" t="str">
            <v>Torneira De Bica Baixa De Mesa 1197 C37</v>
          </cell>
          <cell r="D8651" t="str">
            <v>UN</v>
          </cell>
          <cell r="E8651">
            <v>0</v>
          </cell>
          <cell r="F8651">
            <v>0</v>
          </cell>
        </row>
        <row r="8652">
          <cell r="B8652">
            <v>1008872</v>
          </cell>
          <cell r="C8652" t="str">
            <v>Torneira De Mesa Linha Izy 1198 C37-Deca</v>
          </cell>
          <cell r="D8652" t="str">
            <v>UN</v>
          </cell>
          <cell r="E8652">
            <v>0</v>
          </cell>
          <cell r="F8652">
            <v>0</v>
          </cell>
        </row>
        <row r="8653">
          <cell r="B8653">
            <v>1008873</v>
          </cell>
          <cell r="C8653" t="str">
            <v>Torneira Lav.Bica Saga 1194 Sc Cro-Fab.</v>
          </cell>
          <cell r="D8653" t="str">
            <v>UN</v>
          </cell>
          <cell r="E8653">
            <v>0</v>
          </cell>
          <cell r="F8653">
            <v>0</v>
          </cell>
        </row>
        <row r="8654">
          <cell r="B8654">
            <v>1008874</v>
          </cell>
          <cell r="C8654" t="str">
            <v>Torneira Lav.Fatto 1159-Fa-Cr Fabrimar</v>
          </cell>
          <cell r="D8654" t="str">
            <v>UN</v>
          </cell>
          <cell r="E8654">
            <v>0</v>
          </cell>
          <cell r="F8654">
            <v>0</v>
          </cell>
        </row>
        <row r="8655">
          <cell r="B8655">
            <v>1008875</v>
          </cell>
          <cell r="C8655" t="str">
            <v>Torneira Coz.Aquarius 1198-A-Cr Fabrimar</v>
          </cell>
          <cell r="D8655" t="str">
            <v>UN</v>
          </cell>
          <cell r="E8655">
            <v>0</v>
          </cell>
          <cell r="F8655">
            <v>0</v>
          </cell>
        </row>
        <row r="8656">
          <cell r="B8656">
            <v>1008876</v>
          </cell>
          <cell r="C8656" t="str">
            <v>Torneira P/Lavatório Link Lnk Cr-Deca</v>
          </cell>
          <cell r="D8656" t="str">
            <v>UN</v>
          </cell>
          <cell r="E8656">
            <v>0</v>
          </cell>
          <cell r="F8656">
            <v>0</v>
          </cell>
        </row>
        <row r="8657">
          <cell r="B8657">
            <v>1008877</v>
          </cell>
          <cell r="C8657" t="str">
            <v>Torneira P/Lavatório Spot -1198C43-Deca</v>
          </cell>
          <cell r="D8657" t="str">
            <v>UN</v>
          </cell>
          <cell r="E8657">
            <v>0</v>
          </cell>
          <cell r="F8657">
            <v>0</v>
          </cell>
        </row>
        <row r="8658">
          <cell r="B8658">
            <v>1008878</v>
          </cell>
          <cell r="C8658" t="str">
            <v>Torno Até 4"</v>
          </cell>
          <cell r="D8658" t="str">
            <v>UN</v>
          </cell>
          <cell r="E8658">
            <v>0</v>
          </cell>
          <cell r="F8658">
            <v>0</v>
          </cell>
        </row>
        <row r="8659">
          <cell r="B8659">
            <v>1008879</v>
          </cell>
          <cell r="C8659" t="str">
            <v>Trado De 1"</v>
          </cell>
          <cell r="D8659" t="str">
            <v>UN</v>
          </cell>
          <cell r="E8659">
            <v>0</v>
          </cell>
          <cell r="F8659">
            <v>0</v>
          </cell>
        </row>
        <row r="8660">
          <cell r="B8660">
            <v>1008880</v>
          </cell>
          <cell r="C8660" t="str">
            <v>Trado De 3/4"</v>
          </cell>
          <cell r="D8660" t="str">
            <v>UN</v>
          </cell>
          <cell r="E8660">
            <v>0</v>
          </cell>
          <cell r="F8660">
            <v>0</v>
          </cell>
        </row>
        <row r="8661">
          <cell r="B8661">
            <v>1008881</v>
          </cell>
          <cell r="C8661" t="str">
            <v>Trav Saturnia Wh 40X40-9,0</v>
          </cell>
          <cell r="D8661" t="str">
            <v>UN</v>
          </cell>
          <cell r="E8661">
            <v>0</v>
          </cell>
          <cell r="F8661">
            <v>0</v>
          </cell>
        </row>
        <row r="8662">
          <cell r="B8662">
            <v>1008882</v>
          </cell>
          <cell r="C8662" t="str">
            <v>Trav Venato Lap Wh 44X44-9,5 Ret</v>
          </cell>
          <cell r="D8662" t="str">
            <v>UN</v>
          </cell>
          <cell r="E8662">
            <v>0</v>
          </cell>
          <cell r="F8662">
            <v>0</v>
          </cell>
        </row>
        <row r="8663">
          <cell r="B8663">
            <v>1008883</v>
          </cell>
          <cell r="C8663" t="str">
            <v>Travertino Bernini 45X45-8,6 Ret</v>
          </cell>
          <cell r="D8663" t="str">
            <v>UN</v>
          </cell>
          <cell r="E8663">
            <v>0</v>
          </cell>
          <cell r="F8663">
            <v>0</v>
          </cell>
        </row>
        <row r="8664">
          <cell r="B8664">
            <v>1008884</v>
          </cell>
          <cell r="C8664" t="str">
            <v>Tripé C/Manivela Pa 921 378663-Hilti</v>
          </cell>
          <cell r="D8664" t="str">
            <v>UN</v>
          </cell>
          <cell r="E8664">
            <v>0</v>
          </cell>
          <cell r="F8664">
            <v>0</v>
          </cell>
        </row>
        <row r="8665">
          <cell r="B8665">
            <v>1008885</v>
          </cell>
          <cell r="C8665" t="str">
            <v>Tubo Perfurado P/Execução Dreno C/10''</v>
          </cell>
          <cell r="D8665" t="str">
            <v>UN</v>
          </cell>
          <cell r="E8665">
            <v>0</v>
          </cell>
          <cell r="F8665">
            <v>0</v>
          </cell>
        </row>
        <row r="8666">
          <cell r="B8666">
            <v>1008886</v>
          </cell>
          <cell r="C8666" t="str">
            <v>União P/Eletroduto Corrugado/Liso 3/4Pol</v>
          </cell>
          <cell r="D8666" t="str">
            <v>UN</v>
          </cell>
          <cell r="E8666">
            <v>0</v>
          </cell>
          <cell r="F8666">
            <v>0</v>
          </cell>
        </row>
        <row r="8667">
          <cell r="B8667">
            <v>1008887</v>
          </cell>
          <cell r="C8667" t="str">
            <v>Válvula P/Lavat.S/L 3.1/2"X1.1/2" Cr</v>
          </cell>
          <cell r="D8667" t="str">
            <v>UN</v>
          </cell>
          <cell r="E8667">
            <v>0</v>
          </cell>
          <cell r="F8667">
            <v>0</v>
          </cell>
        </row>
        <row r="8668">
          <cell r="B8668">
            <v>1008888</v>
          </cell>
          <cell r="C8668" t="str">
            <v>Válvula P/Pia Ame.S/L 3.1/2"X1.1/2" Cr</v>
          </cell>
          <cell r="D8668" t="str">
            <v>UN</v>
          </cell>
          <cell r="E8668">
            <v>0</v>
          </cell>
          <cell r="F8668">
            <v>0</v>
          </cell>
        </row>
        <row r="8669">
          <cell r="B8669">
            <v>1008889</v>
          </cell>
          <cell r="C8669" t="str">
            <v>Válvula P/Tanque Vvt218Cwu-Esteves</v>
          </cell>
          <cell r="D8669" t="str">
            <v>UN</v>
          </cell>
          <cell r="E8669">
            <v>0</v>
          </cell>
          <cell r="F8669">
            <v>0</v>
          </cell>
        </row>
        <row r="8670">
          <cell r="B8670">
            <v>1008890</v>
          </cell>
          <cell r="C8670" t="str">
            <v>Vidro Comum Incolor Espessura 6Mm</v>
          </cell>
          <cell r="D8670" t="str">
            <v>UN</v>
          </cell>
          <cell r="E8670">
            <v>0</v>
          </cell>
          <cell r="F8670">
            <v>0</v>
          </cell>
        </row>
        <row r="8671">
          <cell r="B8671">
            <v>1008891</v>
          </cell>
          <cell r="C8671" t="str">
            <v>Vidro Jateado Incolor Espessura 6Mm</v>
          </cell>
          <cell r="D8671" t="str">
            <v>UN</v>
          </cell>
          <cell r="E8671">
            <v>0</v>
          </cell>
          <cell r="F8671">
            <v>0</v>
          </cell>
        </row>
        <row r="8672">
          <cell r="B8672">
            <v>1008892</v>
          </cell>
          <cell r="C8672" t="str">
            <v>Substituido Por - 1014507</v>
          </cell>
          <cell r="D8672" t="str">
            <v>UN</v>
          </cell>
          <cell r="E8672">
            <v>0</v>
          </cell>
          <cell r="F8672">
            <v>0</v>
          </cell>
        </row>
        <row r="8673">
          <cell r="B8673">
            <v>1008893</v>
          </cell>
          <cell r="C8673" t="str">
            <v>Cerâmica White Plain Matte 25X40 Cecrisa</v>
          </cell>
          <cell r="D8673" t="str">
            <v>UN</v>
          </cell>
          <cell r="E8673">
            <v>0</v>
          </cell>
          <cell r="F8673">
            <v>0</v>
          </cell>
        </row>
        <row r="8674">
          <cell r="B8674">
            <v>1008894</v>
          </cell>
          <cell r="C8674" t="str">
            <v>Wh.Plain Matte 40X40-9,0</v>
          </cell>
          <cell r="D8674" t="str">
            <v>UN</v>
          </cell>
          <cell r="E8674">
            <v>0</v>
          </cell>
          <cell r="F8674">
            <v>0</v>
          </cell>
        </row>
        <row r="8675">
          <cell r="B8675">
            <v>1008895</v>
          </cell>
          <cell r="C8675" t="str">
            <v>White Basic Matte 25X40-8,0</v>
          </cell>
          <cell r="D8675" t="str">
            <v>UN</v>
          </cell>
          <cell r="E8675">
            <v>0</v>
          </cell>
          <cell r="F8675">
            <v>0</v>
          </cell>
        </row>
        <row r="8676">
          <cell r="B8676">
            <v>1008896</v>
          </cell>
          <cell r="C8676" t="str">
            <v>White Basic Matte 30X30-7,4</v>
          </cell>
          <cell r="D8676" t="str">
            <v>UN</v>
          </cell>
          <cell r="E8676">
            <v>0</v>
          </cell>
          <cell r="F8676">
            <v>0</v>
          </cell>
        </row>
        <row r="8677">
          <cell r="B8677">
            <v>1008897</v>
          </cell>
          <cell r="C8677" t="str">
            <v>Cerâmica White Basic Matte 40X40 Cecrisa</v>
          </cell>
          <cell r="D8677" t="str">
            <v>UN</v>
          </cell>
          <cell r="E8677">
            <v>0</v>
          </cell>
          <cell r="F8677">
            <v>0</v>
          </cell>
        </row>
        <row r="8678">
          <cell r="B8678">
            <v>1008898</v>
          </cell>
          <cell r="C8678" t="str">
            <v>White Plain Lux Bold 33X45</v>
          </cell>
          <cell r="D8678" t="str">
            <v>UN</v>
          </cell>
          <cell r="E8678">
            <v>0</v>
          </cell>
          <cell r="F8678">
            <v>0</v>
          </cell>
        </row>
        <row r="8679">
          <cell r="B8679">
            <v>1008899</v>
          </cell>
          <cell r="C8679" t="str">
            <v>White Plain Matte 20X30-6,8</v>
          </cell>
          <cell r="D8679" t="str">
            <v>UN</v>
          </cell>
          <cell r="E8679">
            <v>0</v>
          </cell>
          <cell r="F8679">
            <v>0</v>
          </cell>
        </row>
        <row r="8680">
          <cell r="B8680">
            <v>1008900</v>
          </cell>
          <cell r="C8680" t="str">
            <v>White Plain Matte 30X30-7,4</v>
          </cell>
          <cell r="D8680" t="str">
            <v>UN</v>
          </cell>
          <cell r="E8680">
            <v>0</v>
          </cell>
          <cell r="F8680">
            <v>0</v>
          </cell>
        </row>
        <row r="8681">
          <cell r="B8681">
            <v>1008901</v>
          </cell>
          <cell r="C8681" t="str">
            <v>Porcel. 33X45 Wh Plain Matte Portinari</v>
          </cell>
          <cell r="D8681" t="str">
            <v>UN</v>
          </cell>
          <cell r="E8681">
            <v>0</v>
          </cell>
          <cell r="F8681">
            <v>0</v>
          </cell>
        </row>
        <row r="8682">
          <cell r="B8682">
            <v>1008902</v>
          </cell>
          <cell r="C8682" t="str">
            <v>Cilindro Cra 5 Pinos St2 55 La Fonte</v>
          </cell>
          <cell r="D8682" t="str">
            <v>UN</v>
          </cell>
          <cell r="E8682">
            <v>0</v>
          </cell>
          <cell r="F8682">
            <v>0</v>
          </cell>
        </row>
        <row r="8683">
          <cell r="B8683">
            <v>1008903</v>
          </cell>
          <cell r="C8683" t="str">
            <v>Material Duplicado - Utilizar 1008618</v>
          </cell>
          <cell r="D8683" t="str">
            <v>UN</v>
          </cell>
          <cell r="E8683">
            <v>0</v>
          </cell>
          <cell r="F8683">
            <v>0</v>
          </cell>
        </row>
        <row r="8684">
          <cell r="B8684">
            <v>1008904</v>
          </cell>
          <cell r="C8684" t="str">
            <v>Suporte Alumínio P/Banheira-Mondialle</v>
          </cell>
          <cell r="D8684" t="str">
            <v>UN</v>
          </cell>
          <cell r="E8684">
            <v>0</v>
          </cell>
          <cell r="F8684">
            <v>0</v>
          </cell>
        </row>
        <row r="8685">
          <cell r="B8685">
            <v>1008905</v>
          </cell>
          <cell r="C8685" t="str">
            <v>Aba Lateral Para Banheira-Mondialle</v>
          </cell>
          <cell r="D8685" t="str">
            <v>UN</v>
          </cell>
          <cell r="E8685">
            <v>0</v>
          </cell>
          <cell r="F8685">
            <v>0</v>
          </cell>
        </row>
        <row r="8686">
          <cell r="B8686">
            <v>1008906</v>
          </cell>
          <cell r="C8686" t="str">
            <v>Aba Frontal Para Banheira-Mondialle</v>
          </cell>
          <cell r="D8686" t="str">
            <v>UN</v>
          </cell>
          <cell r="E8686">
            <v>0</v>
          </cell>
          <cell r="F8686">
            <v>0</v>
          </cell>
        </row>
        <row r="8687">
          <cell r="B8687">
            <v>1008907</v>
          </cell>
          <cell r="C8687" t="str">
            <v>Cobertina P/Banheira-Mondialle</v>
          </cell>
          <cell r="D8687" t="str">
            <v>UN</v>
          </cell>
          <cell r="E8687">
            <v>0</v>
          </cell>
          <cell r="F8687">
            <v>0</v>
          </cell>
        </row>
        <row r="8688">
          <cell r="B8688">
            <v>1008910</v>
          </cell>
          <cell r="C8688" t="str">
            <v>Perfil Metálico W 310X52Mm 12M</v>
          </cell>
          <cell r="D8688" t="str">
            <v>KG</v>
          </cell>
          <cell r="E8688">
            <v>0</v>
          </cell>
          <cell r="F8688">
            <v>0</v>
          </cell>
        </row>
        <row r="8689">
          <cell r="B8689">
            <v>1008911</v>
          </cell>
          <cell r="C8689" t="str">
            <v>Caibro 2X3" De 2ª Aparelhado</v>
          </cell>
          <cell r="D8689" t="str">
            <v>UN</v>
          </cell>
          <cell r="E8689">
            <v>0</v>
          </cell>
          <cell r="F8689">
            <v>0</v>
          </cell>
        </row>
        <row r="8690">
          <cell r="B8690">
            <v>1008912</v>
          </cell>
          <cell r="C8690" t="str">
            <v>Material Substituido Por 1002322</v>
          </cell>
          <cell r="D8690" t="str">
            <v>M</v>
          </cell>
          <cell r="E8690">
            <v>0</v>
          </cell>
          <cell r="F8690">
            <v>0</v>
          </cell>
        </row>
        <row r="8691">
          <cell r="B8691">
            <v>1008913</v>
          </cell>
          <cell r="C8691" t="str">
            <v>Saibro</v>
          </cell>
          <cell r="D8691" t="str">
            <v>M3</v>
          </cell>
          <cell r="E8691">
            <v>0</v>
          </cell>
          <cell r="F8691">
            <v>0</v>
          </cell>
        </row>
        <row r="8692">
          <cell r="B8692">
            <v>1008914</v>
          </cell>
          <cell r="C8692" t="str">
            <v>Material Substituido Por 1010859</v>
          </cell>
          <cell r="D8692" t="str">
            <v>UN</v>
          </cell>
          <cell r="E8692">
            <v>0</v>
          </cell>
          <cell r="F8692">
            <v>0</v>
          </cell>
        </row>
        <row r="8693">
          <cell r="B8693">
            <v>1008915</v>
          </cell>
          <cell r="C8693" t="str">
            <v>Fechadura Comum Para Infra De Obra</v>
          </cell>
          <cell r="D8693" t="str">
            <v>UN</v>
          </cell>
          <cell r="E8693">
            <v>0</v>
          </cell>
          <cell r="F8693">
            <v>0</v>
          </cell>
        </row>
        <row r="8694">
          <cell r="B8694">
            <v>1008916</v>
          </cell>
          <cell r="C8694" t="str">
            <v>Chapa De Aço Sae1010-3000X1200X4,75Mm</v>
          </cell>
          <cell r="D8694" t="str">
            <v>UN</v>
          </cell>
          <cell r="E8694">
            <v>0</v>
          </cell>
          <cell r="F8694">
            <v>0</v>
          </cell>
        </row>
        <row r="8695">
          <cell r="B8695">
            <v>1008917</v>
          </cell>
          <cell r="C8695" t="str">
            <v>Cabo Para Enxada</v>
          </cell>
          <cell r="D8695" t="str">
            <v>UN</v>
          </cell>
          <cell r="E8695">
            <v>0</v>
          </cell>
          <cell r="F8695">
            <v>0</v>
          </cell>
        </row>
        <row r="8696">
          <cell r="B8696">
            <v>1008918</v>
          </cell>
          <cell r="C8696" t="str">
            <v>Cabo Para Picareta</v>
          </cell>
          <cell r="D8696" t="str">
            <v>UN</v>
          </cell>
          <cell r="E8696">
            <v>0</v>
          </cell>
          <cell r="F8696">
            <v>0</v>
          </cell>
        </row>
        <row r="8697">
          <cell r="B8697">
            <v>1008919</v>
          </cell>
          <cell r="C8697" t="str">
            <v>Cabo Para Pá</v>
          </cell>
          <cell r="D8697" t="str">
            <v>UN</v>
          </cell>
          <cell r="E8697">
            <v>0</v>
          </cell>
          <cell r="F8697">
            <v>0</v>
          </cell>
        </row>
        <row r="8698">
          <cell r="B8698">
            <v>1008920</v>
          </cell>
          <cell r="C8698" t="str">
            <v>Alicate Bico De Papagaio</v>
          </cell>
          <cell r="D8698" t="str">
            <v>UN</v>
          </cell>
          <cell r="E8698">
            <v>0</v>
          </cell>
          <cell r="F8698">
            <v>0</v>
          </cell>
        </row>
        <row r="8699">
          <cell r="B8699">
            <v>1008921</v>
          </cell>
          <cell r="C8699" t="str">
            <v>Alicate De Pressão</v>
          </cell>
          <cell r="D8699" t="str">
            <v>UN</v>
          </cell>
          <cell r="E8699">
            <v>0</v>
          </cell>
          <cell r="F8699">
            <v>0</v>
          </cell>
        </row>
        <row r="8700">
          <cell r="B8700">
            <v>1008922</v>
          </cell>
          <cell r="C8700" t="str">
            <v>Alicate Amperímetro Digital Para Mediçõe</v>
          </cell>
          <cell r="D8700" t="str">
            <v>UN</v>
          </cell>
          <cell r="E8700">
            <v>0</v>
          </cell>
          <cell r="F8700">
            <v>0</v>
          </cell>
        </row>
        <row r="8701">
          <cell r="B8701">
            <v>1008923</v>
          </cell>
          <cell r="C8701" t="str">
            <v>Lima Groza Para Madeira</v>
          </cell>
          <cell r="D8701" t="str">
            <v>UN</v>
          </cell>
          <cell r="E8701">
            <v>0</v>
          </cell>
          <cell r="F8701">
            <v>0</v>
          </cell>
        </row>
        <row r="8702">
          <cell r="B8702">
            <v>1008924</v>
          </cell>
          <cell r="C8702" t="str">
            <v>Lima Chata</v>
          </cell>
          <cell r="D8702" t="str">
            <v>UN</v>
          </cell>
          <cell r="E8702">
            <v>0</v>
          </cell>
          <cell r="F8702">
            <v>0</v>
          </cell>
        </row>
        <row r="8703">
          <cell r="B8703">
            <v>1008925</v>
          </cell>
          <cell r="C8703" t="str">
            <v>Lima Meia Lua</v>
          </cell>
          <cell r="D8703" t="str">
            <v>UN</v>
          </cell>
          <cell r="E8703">
            <v>0</v>
          </cell>
          <cell r="F8703">
            <v>0</v>
          </cell>
        </row>
        <row r="8704">
          <cell r="B8704">
            <v>1008926</v>
          </cell>
          <cell r="C8704" t="str">
            <v>Limatom</v>
          </cell>
          <cell r="D8704" t="str">
            <v>UN</v>
          </cell>
          <cell r="E8704">
            <v>0</v>
          </cell>
          <cell r="F8704">
            <v>0</v>
          </cell>
        </row>
        <row r="8705">
          <cell r="B8705">
            <v>1008927</v>
          </cell>
          <cell r="C8705" t="str">
            <v>Jogo De Chave Combinada 6 A 32Mm</v>
          </cell>
          <cell r="D8705" t="str">
            <v>UN</v>
          </cell>
          <cell r="E8705">
            <v>0</v>
          </cell>
          <cell r="F8705">
            <v>0</v>
          </cell>
        </row>
        <row r="8706">
          <cell r="B8706">
            <v>1008928</v>
          </cell>
          <cell r="C8706" t="str">
            <v>Jogo De Chave Combinada 6 A 22Mm</v>
          </cell>
          <cell r="D8706" t="str">
            <v>UN</v>
          </cell>
          <cell r="E8706">
            <v>0</v>
          </cell>
          <cell r="F8706">
            <v>0</v>
          </cell>
        </row>
        <row r="8707">
          <cell r="B8707">
            <v>1008929</v>
          </cell>
          <cell r="C8707" t="str">
            <v>Jogo De Chave Fixa 6 A 32Mm</v>
          </cell>
          <cell r="D8707" t="str">
            <v>UN</v>
          </cell>
          <cell r="E8707">
            <v>0</v>
          </cell>
          <cell r="F8707">
            <v>0</v>
          </cell>
        </row>
        <row r="8708">
          <cell r="B8708">
            <v>1008930</v>
          </cell>
          <cell r="C8708" t="str">
            <v>Torno De Bancada De 3"</v>
          </cell>
          <cell r="D8708" t="str">
            <v>UN</v>
          </cell>
          <cell r="E8708">
            <v>0</v>
          </cell>
          <cell r="F8708">
            <v>0</v>
          </cell>
        </row>
        <row r="8709">
          <cell r="B8709">
            <v>1008931</v>
          </cell>
          <cell r="C8709" t="str">
            <v>Rebatedor De 1/4" Para Bucha De Aço</v>
          </cell>
          <cell r="D8709" t="str">
            <v>UN</v>
          </cell>
          <cell r="E8709">
            <v>0</v>
          </cell>
          <cell r="F8709">
            <v>0</v>
          </cell>
        </row>
        <row r="8710">
          <cell r="B8710">
            <v>1008932</v>
          </cell>
          <cell r="C8710" t="str">
            <v>Rebatador De 5/16" Para Bucha De Aço</v>
          </cell>
          <cell r="D8710" t="str">
            <v>UN</v>
          </cell>
          <cell r="E8710">
            <v>0</v>
          </cell>
          <cell r="F8710">
            <v>0</v>
          </cell>
        </row>
        <row r="8711">
          <cell r="B8711">
            <v>1008933</v>
          </cell>
          <cell r="C8711" t="str">
            <v>Chave De Grifo 1 1/4Pol N 36</v>
          </cell>
          <cell r="D8711" t="str">
            <v>UN</v>
          </cell>
          <cell r="E8711">
            <v>0</v>
          </cell>
          <cell r="F8711">
            <v>0</v>
          </cell>
        </row>
        <row r="8712">
          <cell r="B8712">
            <v>1008934</v>
          </cell>
          <cell r="C8712" t="str">
            <v>Piso Plástico Polietileno Pt 243X120X17</v>
          </cell>
          <cell r="D8712" t="str">
            <v>M2</v>
          </cell>
          <cell r="E8712">
            <v>0</v>
          </cell>
          <cell r="F8712">
            <v>0</v>
          </cell>
        </row>
        <row r="8713">
          <cell r="B8713">
            <v>1008935</v>
          </cell>
          <cell r="C8713" t="str">
            <v>Material Substituido Por 1010852</v>
          </cell>
          <cell r="D8713" t="str">
            <v>M2</v>
          </cell>
          <cell r="E8713">
            <v>0</v>
          </cell>
          <cell r="F8713">
            <v>0</v>
          </cell>
        </row>
        <row r="8714">
          <cell r="B8714">
            <v>1008936</v>
          </cell>
          <cell r="C8714" t="str">
            <v>Material Substituido Por 1011012</v>
          </cell>
          <cell r="D8714" t="str">
            <v>M2</v>
          </cell>
          <cell r="E8714">
            <v>0</v>
          </cell>
          <cell r="F8714">
            <v>0</v>
          </cell>
        </row>
        <row r="8715">
          <cell r="B8715">
            <v>1008937</v>
          </cell>
          <cell r="C8715" t="str">
            <v>Material Substituido Por 1010853</v>
          </cell>
          <cell r="D8715" t="str">
            <v>M2</v>
          </cell>
          <cell r="E8715">
            <v>0</v>
          </cell>
          <cell r="F8715">
            <v>0</v>
          </cell>
        </row>
        <row r="8716">
          <cell r="B8716">
            <v>1008938</v>
          </cell>
          <cell r="C8716" t="str">
            <v>Material Substituido Por 1011241</v>
          </cell>
          <cell r="D8716" t="str">
            <v>M2</v>
          </cell>
          <cell r="E8716">
            <v>0</v>
          </cell>
          <cell r="F8716">
            <v>0</v>
          </cell>
        </row>
        <row r="8717">
          <cell r="B8717">
            <v>1008939</v>
          </cell>
          <cell r="C8717" t="str">
            <v>Mat.Bloq-Tubo Galv 1 1/4 C/Ros C/Cost 6M</v>
          </cell>
          <cell r="D8717" t="str">
            <v>UN</v>
          </cell>
          <cell r="E8717">
            <v>0</v>
          </cell>
          <cell r="F8717">
            <v>0</v>
          </cell>
        </row>
        <row r="8718">
          <cell r="B8718">
            <v>1008940</v>
          </cell>
          <cell r="C8718" t="str">
            <v>Mat.Bloq-Tubo Galv 1 C/Rosc/Cost6M</v>
          </cell>
          <cell r="D8718" t="str">
            <v>UN</v>
          </cell>
          <cell r="E8718">
            <v>0</v>
          </cell>
          <cell r="F8718">
            <v>0</v>
          </cell>
        </row>
        <row r="8719">
          <cell r="B8719">
            <v>1008941</v>
          </cell>
          <cell r="C8719" t="str">
            <v>Mat.Bloq-Tubo Galv 3/4 C/Rosc/Cost6M</v>
          </cell>
          <cell r="D8719" t="str">
            <v>UN</v>
          </cell>
          <cell r="E8719">
            <v>0</v>
          </cell>
          <cell r="F8719">
            <v>0</v>
          </cell>
        </row>
        <row r="8720">
          <cell r="B8720">
            <v>1008942</v>
          </cell>
          <cell r="C8720" t="str">
            <v>Mat.Bloq-Tubo Galv 2 1/2 C/Rosc/Cost6M</v>
          </cell>
          <cell r="D8720" t="str">
            <v>UN</v>
          </cell>
          <cell r="E8720">
            <v>0</v>
          </cell>
          <cell r="F8720">
            <v>0</v>
          </cell>
        </row>
        <row r="8721">
          <cell r="B8721">
            <v>1008943</v>
          </cell>
          <cell r="C8721" t="str">
            <v>Mat.Bloq-Tubo Galv 2 C/Rosc/Cost6M</v>
          </cell>
          <cell r="D8721" t="str">
            <v>UN</v>
          </cell>
          <cell r="E8721">
            <v>0</v>
          </cell>
          <cell r="F8721">
            <v>0</v>
          </cell>
        </row>
        <row r="8722">
          <cell r="B8722">
            <v>1008944</v>
          </cell>
          <cell r="C8722" t="str">
            <v>Mat.Bloq-Tubo Galv 1 1/2 C/Rosc/Cost 6M</v>
          </cell>
          <cell r="D8722" t="str">
            <v>UN</v>
          </cell>
          <cell r="E8722">
            <v>0</v>
          </cell>
          <cell r="F8722">
            <v>0</v>
          </cell>
        </row>
        <row r="8723">
          <cell r="B8723">
            <v>1008945</v>
          </cell>
          <cell r="C8723" t="str">
            <v>Mat.Bloq-Tubo Aco Carbono 3Ponta S/Cost</v>
          </cell>
          <cell r="D8723" t="str">
            <v>UN</v>
          </cell>
          <cell r="E8723">
            <v>0</v>
          </cell>
          <cell r="F8723">
            <v>0</v>
          </cell>
        </row>
        <row r="8724">
          <cell r="B8724">
            <v>1008946</v>
          </cell>
          <cell r="C8724" t="str">
            <v>Mat.Bloq-Tubo Aco Carbono 4Ponta S/Cost</v>
          </cell>
          <cell r="D8724" t="str">
            <v>UN</v>
          </cell>
          <cell r="E8724">
            <v>0</v>
          </cell>
          <cell r="F8724">
            <v>0</v>
          </cell>
        </row>
        <row r="8725">
          <cell r="B8725">
            <v>1008947</v>
          </cell>
          <cell r="C8725" t="str">
            <v>Mat.Bloq-Tubo Aco Carbono 6Ponta S/Cost</v>
          </cell>
          <cell r="D8725" t="str">
            <v>UN</v>
          </cell>
          <cell r="E8725">
            <v>0</v>
          </cell>
          <cell r="F8725">
            <v>0</v>
          </cell>
        </row>
        <row r="8726">
          <cell r="B8726">
            <v>1008948</v>
          </cell>
          <cell r="C8726" t="str">
            <v>Mat.Bloq-Tubo Aco Carbono 2 1/2Ponta</v>
          </cell>
          <cell r="D8726" t="str">
            <v>UN</v>
          </cell>
          <cell r="E8726">
            <v>0</v>
          </cell>
          <cell r="F8726">
            <v>0</v>
          </cell>
        </row>
        <row r="8727">
          <cell r="B8727">
            <v>1008949</v>
          </cell>
          <cell r="C8727" t="str">
            <v>Joelho 45 Ferro Galvanizado 1</v>
          </cell>
          <cell r="D8727" t="str">
            <v>UN</v>
          </cell>
          <cell r="E8727">
            <v>0</v>
          </cell>
          <cell r="F8727">
            <v>0</v>
          </cell>
        </row>
        <row r="8728">
          <cell r="B8728">
            <v>1008950</v>
          </cell>
          <cell r="C8728" t="str">
            <v>Niple Ferro Galvanizado 1 Bsp</v>
          </cell>
          <cell r="D8728" t="str">
            <v>UN</v>
          </cell>
          <cell r="E8728">
            <v>0</v>
          </cell>
          <cell r="F8728">
            <v>0</v>
          </cell>
        </row>
        <row r="8729">
          <cell r="B8729">
            <v>1008951</v>
          </cell>
          <cell r="C8729" t="str">
            <v>Cap Ferro Galvanizado 1 Bsp 150Lbs</v>
          </cell>
          <cell r="D8729" t="str">
            <v>UN</v>
          </cell>
          <cell r="E8729">
            <v>0</v>
          </cell>
          <cell r="F8729">
            <v>0</v>
          </cell>
        </row>
        <row r="8730">
          <cell r="B8730">
            <v>1008952</v>
          </cell>
          <cell r="C8730" t="str">
            <v>Cap Ferro Galvanizado 3/4 Bsp 150Lbs</v>
          </cell>
          <cell r="D8730" t="str">
            <v>UN</v>
          </cell>
          <cell r="E8730">
            <v>0</v>
          </cell>
          <cell r="F8730">
            <v>0</v>
          </cell>
        </row>
        <row r="8731">
          <cell r="B8731">
            <v>1008953</v>
          </cell>
          <cell r="C8731" t="str">
            <v>Joelho 90 Ferro Galvanizado 1</v>
          </cell>
          <cell r="D8731" t="str">
            <v>UN</v>
          </cell>
          <cell r="E8731">
            <v>0</v>
          </cell>
          <cell r="F8731">
            <v>0</v>
          </cell>
        </row>
        <row r="8732">
          <cell r="B8732">
            <v>1008954</v>
          </cell>
          <cell r="C8732" t="str">
            <v>Joelho 90 Ferro Galvanizado 3/4</v>
          </cell>
          <cell r="D8732" t="str">
            <v>UN</v>
          </cell>
          <cell r="E8732">
            <v>0</v>
          </cell>
          <cell r="F8732">
            <v>0</v>
          </cell>
        </row>
        <row r="8733">
          <cell r="B8733">
            <v>1008955</v>
          </cell>
          <cell r="C8733" t="str">
            <v>Joelho 90 Ferro Galvanizado 1 1/2</v>
          </cell>
          <cell r="D8733" t="str">
            <v>UN</v>
          </cell>
          <cell r="E8733">
            <v>0</v>
          </cell>
          <cell r="F8733">
            <v>0</v>
          </cell>
        </row>
        <row r="8734">
          <cell r="B8734">
            <v>1008956</v>
          </cell>
          <cell r="C8734" t="str">
            <v>Joelho Reducao Ferro Galv 3/4X1/2</v>
          </cell>
          <cell r="D8734" t="str">
            <v>UN</v>
          </cell>
          <cell r="E8734">
            <v>0</v>
          </cell>
          <cell r="F8734">
            <v>0</v>
          </cell>
        </row>
        <row r="8735">
          <cell r="B8735">
            <v>1008957</v>
          </cell>
          <cell r="C8735" t="str">
            <v>Te De Reducao Galvanizado 1X3/4</v>
          </cell>
          <cell r="D8735" t="str">
            <v>UN</v>
          </cell>
          <cell r="E8735">
            <v>0</v>
          </cell>
          <cell r="F8735">
            <v>0</v>
          </cell>
        </row>
        <row r="8736">
          <cell r="B8736">
            <v>1008958</v>
          </cell>
          <cell r="C8736" t="str">
            <v>Luva De Ferro Galvanizado 3/4 Bsp</v>
          </cell>
          <cell r="D8736" t="str">
            <v>UN</v>
          </cell>
          <cell r="E8736">
            <v>0</v>
          </cell>
          <cell r="F8736">
            <v>0</v>
          </cell>
        </row>
        <row r="8737">
          <cell r="B8737">
            <v>1008959</v>
          </cell>
          <cell r="C8737" t="str">
            <v>Plug Ferro Galvanizado 1 Bsp 150Lbs</v>
          </cell>
          <cell r="D8737" t="str">
            <v>UN</v>
          </cell>
          <cell r="E8737">
            <v>0</v>
          </cell>
          <cell r="F8737">
            <v>0</v>
          </cell>
        </row>
        <row r="8738">
          <cell r="B8738">
            <v>1008960</v>
          </cell>
          <cell r="C8738" t="str">
            <v>Plug Ferro Galvanizado 1/2 Bsp 150Lbs</v>
          </cell>
          <cell r="D8738" t="str">
            <v>UN</v>
          </cell>
          <cell r="E8738">
            <v>0</v>
          </cell>
          <cell r="F8738">
            <v>0</v>
          </cell>
        </row>
        <row r="8739">
          <cell r="B8739">
            <v>1008961</v>
          </cell>
          <cell r="C8739" t="str">
            <v>Plug Ferro Galvanizado 3/4 Bsp 150Lbs</v>
          </cell>
          <cell r="D8739" t="str">
            <v>UN</v>
          </cell>
          <cell r="E8739">
            <v>0</v>
          </cell>
          <cell r="F8739">
            <v>0</v>
          </cell>
        </row>
        <row r="8740">
          <cell r="B8740">
            <v>1008962</v>
          </cell>
          <cell r="C8740" t="str">
            <v>Joelho 90 Ferro Galvanizado 1 1/4</v>
          </cell>
          <cell r="D8740" t="str">
            <v>UN</v>
          </cell>
          <cell r="E8740">
            <v>0</v>
          </cell>
          <cell r="F8740">
            <v>0</v>
          </cell>
        </row>
        <row r="8741">
          <cell r="B8741">
            <v>1008963</v>
          </cell>
          <cell r="C8741" t="str">
            <v>Bucha Reducao Ferro Galv 1 1/4X1</v>
          </cell>
          <cell r="D8741" t="str">
            <v>UN</v>
          </cell>
          <cell r="E8741">
            <v>0</v>
          </cell>
          <cell r="F8741">
            <v>0</v>
          </cell>
        </row>
        <row r="8742">
          <cell r="B8742">
            <v>1008964</v>
          </cell>
          <cell r="C8742" t="str">
            <v>Bucha Reducao Ferro Galv 1 1/2X1 1/4</v>
          </cell>
          <cell r="D8742" t="str">
            <v>UN</v>
          </cell>
          <cell r="E8742">
            <v>0</v>
          </cell>
          <cell r="F8742">
            <v>0</v>
          </cell>
        </row>
        <row r="8743">
          <cell r="B8743">
            <v>1008965</v>
          </cell>
          <cell r="C8743" t="str">
            <v>Te Ferro Galvanizado 1 1/2 Bsp 150Lbs</v>
          </cell>
          <cell r="D8743" t="str">
            <v>UN</v>
          </cell>
          <cell r="E8743">
            <v>0</v>
          </cell>
          <cell r="F8743">
            <v>0</v>
          </cell>
        </row>
        <row r="8744">
          <cell r="B8744">
            <v>1008966</v>
          </cell>
          <cell r="C8744" t="str">
            <v>Te Ferro Galvanizado 1 1/4 Bsp 150Lbs</v>
          </cell>
          <cell r="D8744" t="str">
            <v>UN</v>
          </cell>
          <cell r="E8744">
            <v>0</v>
          </cell>
          <cell r="F8744">
            <v>0</v>
          </cell>
        </row>
        <row r="8745">
          <cell r="B8745">
            <v>1008967</v>
          </cell>
          <cell r="C8745" t="str">
            <v>Luva De Ferro Galvanizado 1 1/4 Bsp</v>
          </cell>
          <cell r="D8745" t="str">
            <v>UN</v>
          </cell>
          <cell r="E8745">
            <v>0</v>
          </cell>
          <cell r="F8745">
            <v>0</v>
          </cell>
        </row>
        <row r="8746">
          <cell r="B8746">
            <v>1008968</v>
          </cell>
          <cell r="C8746" t="str">
            <v>Luva De Ferro Galvanizado 1 1/2 Bsp</v>
          </cell>
          <cell r="D8746" t="str">
            <v>UN</v>
          </cell>
          <cell r="E8746">
            <v>0</v>
          </cell>
          <cell r="F8746">
            <v>0</v>
          </cell>
        </row>
        <row r="8747">
          <cell r="B8747">
            <v>1008969</v>
          </cell>
          <cell r="C8747" t="str">
            <v>Luva De Ferro Galvanizado 1 Bsp</v>
          </cell>
          <cell r="D8747" t="str">
            <v>UN</v>
          </cell>
          <cell r="E8747">
            <v>0</v>
          </cell>
          <cell r="F8747">
            <v>0</v>
          </cell>
        </row>
        <row r="8748">
          <cell r="B8748">
            <v>1008970</v>
          </cell>
          <cell r="C8748" t="str">
            <v>Curva 90Gr Aço Carbono Sch-40 6Pol Tupy</v>
          </cell>
          <cell r="D8748" t="str">
            <v>UN</v>
          </cell>
          <cell r="E8748">
            <v>0</v>
          </cell>
          <cell r="F8748">
            <v>0</v>
          </cell>
        </row>
        <row r="8749">
          <cell r="B8749">
            <v>1008971</v>
          </cell>
          <cell r="C8749" t="str">
            <v>Curva 90Gr Aço Carbono Sch-40 4Pol Tupy</v>
          </cell>
          <cell r="D8749" t="str">
            <v>UN</v>
          </cell>
          <cell r="E8749">
            <v>0</v>
          </cell>
          <cell r="F8749">
            <v>0</v>
          </cell>
        </row>
        <row r="8750">
          <cell r="B8750">
            <v>1008972</v>
          </cell>
          <cell r="C8750" t="str">
            <v>Curva 90Gr Aço Carbono Sch-40 3Pol Tupy</v>
          </cell>
          <cell r="D8750" t="str">
            <v>UN</v>
          </cell>
          <cell r="E8750">
            <v>0</v>
          </cell>
          <cell r="F8750">
            <v>0</v>
          </cell>
        </row>
        <row r="8751">
          <cell r="B8751">
            <v>1008973</v>
          </cell>
          <cell r="C8751" t="str">
            <v>Tê De Aço Carbono Sch-40 6Pol Tupy</v>
          </cell>
          <cell r="D8751" t="str">
            <v>UN</v>
          </cell>
          <cell r="E8751">
            <v>0</v>
          </cell>
          <cell r="F8751">
            <v>0</v>
          </cell>
        </row>
        <row r="8752">
          <cell r="B8752">
            <v>1008974</v>
          </cell>
          <cell r="C8752" t="str">
            <v>Tê De Aço Carbono Sch-40 4Pol Tupy</v>
          </cell>
          <cell r="D8752" t="str">
            <v>UN</v>
          </cell>
          <cell r="E8752">
            <v>0</v>
          </cell>
          <cell r="F8752">
            <v>0</v>
          </cell>
        </row>
        <row r="8753">
          <cell r="B8753">
            <v>1008975</v>
          </cell>
          <cell r="C8753" t="str">
            <v>Bucha Reducao Ferro Galv 6X4</v>
          </cell>
          <cell r="D8753" t="str">
            <v>UN</v>
          </cell>
          <cell r="E8753">
            <v>0</v>
          </cell>
          <cell r="F8753">
            <v>0</v>
          </cell>
        </row>
        <row r="8754">
          <cell r="B8754">
            <v>1008976</v>
          </cell>
          <cell r="C8754" t="str">
            <v>Bucha Reducao Ferro Galv 4X3</v>
          </cell>
          <cell r="D8754" t="str">
            <v>UN</v>
          </cell>
          <cell r="E8754">
            <v>0</v>
          </cell>
          <cell r="F8754">
            <v>0</v>
          </cell>
        </row>
        <row r="8755">
          <cell r="B8755">
            <v>1008977</v>
          </cell>
          <cell r="C8755" t="str">
            <v>Te De Reducao Galvanizado 3/4X1/2</v>
          </cell>
          <cell r="D8755" t="str">
            <v>UN</v>
          </cell>
          <cell r="E8755">
            <v>0</v>
          </cell>
          <cell r="F8755">
            <v>0</v>
          </cell>
        </row>
        <row r="8756">
          <cell r="B8756">
            <v>1008978</v>
          </cell>
          <cell r="C8756" t="str">
            <v>Bucha Reducao Ferro Galv 1X3/4</v>
          </cell>
          <cell r="D8756" t="str">
            <v>UN</v>
          </cell>
          <cell r="E8756">
            <v>0</v>
          </cell>
          <cell r="F8756">
            <v>0</v>
          </cell>
        </row>
        <row r="8757">
          <cell r="B8757">
            <v>1008979</v>
          </cell>
          <cell r="C8757" t="str">
            <v>Registro Tp Esfera  3/4" Pvc Marron-Deca</v>
          </cell>
          <cell r="D8757" t="str">
            <v>UN</v>
          </cell>
          <cell r="E8757">
            <v>0</v>
          </cell>
          <cell r="F8757">
            <v>0</v>
          </cell>
        </row>
        <row r="8758">
          <cell r="B8758">
            <v>1008980</v>
          </cell>
          <cell r="C8758" t="str">
            <v>Niple Ferro Galvanizado 3/4 Bsp</v>
          </cell>
          <cell r="D8758" t="str">
            <v>UN</v>
          </cell>
          <cell r="E8758">
            <v>0</v>
          </cell>
          <cell r="F8758">
            <v>0</v>
          </cell>
        </row>
        <row r="8759">
          <cell r="B8759">
            <v>1008981</v>
          </cell>
          <cell r="C8759" t="str">
            <v>Bucha Reducao Ferro Galv 1/2X3/8</v>
          </cell>
          <cell r="D8759" t="str">
            <v>UN</v>
          </cell>
          <cell r="E8759">
            <v>0</v>
          </cell>
          <cell r="F8759">
            <v>0</v>
          </cell>
        </row>
        <row r="8760">
          <cell r="B8760">
            <v>1008982</v>
          </cell>
          <cell r="C8760" t="str">
            <v>Bucha Reducao Ferro Galv 2 1/2X1</v>
          </cell>
          <cell r="D8760" t="str">
            <v>UN</v>
          </cell>
          <cell r="E8760">
            <v>0</v>
          </cell>
          <cell r="F8760">
            <v>0</v>
          </cell>
        </row>
        <row r="8761">
          <cell r="B8761">
            <v>1008983</v>
          </cell>
          <cell r="C8761" t="str">
            <v>Rabicho 1/2" Para Gás C/50 Centímetros</v>
          </cell>
          <cell r="D8761" t="str">
            <v>UN</v>
          </cell>
          <cell r="E8761">
            <v>0</v>
          </cell>
          <cell r="F8761">
            <v>0</v>
          </cell>
        </row>
        <row r="8762">
          <cell r="B8762">
            <v>1008984</v>
          </cell>
          <cell r="C8762" t="str">
            <v>Manômetro Glicerinado 10Kgf/Cm2</v>
          </cell>
          <cell r="D8762" t="str">
            <v>UN</v>
          </cell>
          <cell r="E8762">
            <v>0</v>
          </cell>
          <cell r="F8762">
            <v>0</v>
          </cell>
        </row>
        <row r="8763">
          <cell r="B8763">
            <v>1008985</v>
          </cell>
          <cell r="C8763" t="str">
            <v>Araldite A/B Conjunto</v>
          </cell>
          <cell r="D8763" t="str">
            <v>UN</v>
          </cell>
          <cell r="E8763">
            <v>0</v>
          </cell>
          <cell r="F8763">
            <v>0</v>
          </cell>
        </row>
        <row r="8764">
          <cell r="B8764">
            <v>1008986</v>
          </cell>
          <cell r="C8764" t="str">
            <v>Veda Junta Frasco C/500G</v>
          </cell>
          <cell r="D8764" t="str">
            <v>UN</v>
          </cell>
          <cell r="E8764">
            <v>0</v>
          </cell>
          <cell r="F8764">
            <v>0</v>
          </cell>
        </row>
        <row r="8765">
          <cell r="B8765">
            <v>1008987</v>
          </cell>
          <cell r="C8765" t="str">
            <v>Fita Teflon 18X50Mm</v>
          </cell>
          <cell r="D8765" t="str">
            <v>UN</v>
          </cell>
          <cell r="E8765">
            <v>0</v>
          </cell>
          <cell r="F8765">
            <v>0</v>
          </cell>
        </row>
        <row r="8766">
          <cell r="B8766">
            <v>1008988</v>
          </cell>
          <cell r="C8766" t="str">
            <v>Tinta Betumosa Galão C/18L</v>
          </cell>
          <cell r="D8766" t="str">
            <v>UN</v>
          </cell>
          <cell r="E8766">
            <v>0</v>
          </cell>
          <cell r="F8766">
            <v>0</v>
          </cell>
        </row>
        <row r="8767">
          <cell r="B8767">
            <v>1008989</v>
          </cell>
          <cell r="C8767" t="str">
            <v>Ceramica White Basic Matte 20X20 Cecrisa</v>
          </cell>
          <cell r="D8767" t="str">
            <v>M2</v>
          </cell>
          <cell r="E8767">
            <v>0</v>
          </cell>
          <cell r="F8767">
            <v>0</v>
          </cell>
        </row>
        <row r="8768">
          <cell r="B8768">
            <v>1008990</v>
          </cell>
          <cell r="C8768" t="str">
            <v>White Plain Matte 25X33</v>
          </cell>
          <cell r="D8768" t="str">
            <v>M2</v>
          </cell>
          <cell r="E8768">
            <v>0</v>
          </cell>
          <cell r="F8768">
            <v>0</v>
          </cell>
        </row>
        <row r="8769">
          <cell r="B8769">
            <v>1008991</v>
          </cell>
          <cell r="C8769" t="str">
            <v>Design Color Past. Branco 20X20</v>
          </cell>
          <cell r="D8769" t="str">
            <v>M2</v>
          </cell>
          <cell r="E8769">
            <v>0</v>
          </cell>
          <cell r="F8769">
            <v>0</v>
          </cell>
        </row>
        <row r="8770">
          <cell r="B8770">
            <v>1008992</v>
          </cell>
          <cell r="C8770" t="str">
            <v>Omaha White 30X30</v>
          </cell>
          <cell r="D8770" t="str">
            <v>M2</v>
          </cell>
          <cell r="E8770">
            <v>0</v>
          </cell>
          <cell r="F8770">
            <v>0</v>
          </cell>
        </row>
        <row r="8771">
          <cell r="B8771">
            <v>1008993</v>
          </cell>
          <cell r="C8771" t="str">
            <v>White Plain Lux 40X40</v>
          </cell>
          <cell r="D8771" t="str">
            <v>M2</v>
          </cell>
          <cell r="E8771">
            <v>0</v>
          </cell>
          <cell r="F8771">
            <v>0</v>
          </cell>
        </row>
        <row r="8772">
          <cell r="B8772">
            <v>1008994</v>
          </cell>
          <cell r="C8772" t="str">
            <v>White Basic Lux 20X20</v>
          </cell>
          <cell r="D8772" t="str">
            <v>M2</v>
          </cell>
          <cell r="E8772">
            <v>0</v>
          </cell>
          <cell r="F8772">
            <v>0</v>
          </cell>
        </row>
        <row r="8773">
          <cell r="B8773">
            <v>1008995</v>
          </cell>
          <cell r="C8773" t="str">
            <v>Rodapé White Plain Matte 8 X 40</v>
          </cell>
          <cell r="D8773" t="str">
            <v>M2</v>
          </cell>
          <cell r="E8773">
            <v>0</v>
          </cell>
          <cell r="F8773">
            <v>0</v>
          </cell>
        </row>
        <row r="8774">
          <cell r="B8774">
            <v>1008996</v>
          </cell>
          <cell r="C8774" t="str">
            <v>Rodapé Omaha White 8 X 45 </v>
          </cell>
          <cell r="D8774" t="str">
            <v>M2</v>
          </cell>
          <cell r="E8774">
            <v>0</v>
          </cell>
          <cell r="F8774">
            <v>0</v>
          </cell>
        </row>
        <row r="8775">
          <cell r="B8775">
            <v>1008997</v>
          </cell>
          <cell r="C8775" t="str">
            <v>Rodapé Omaha White 8,5X45 Cecrisa</v>
          </cell>
          <cell r="D8775" t="str">
            <v>M2</v>
          </cell>
          <cell r="E8775">
            <v>0</v>
          </cell>
          <cell r="F8775">
            <v>0</v>
          </cell>
        </row>
        <row r="8776">
          <cell r="B8776">
            <v>1008998</v>
          </cell>
          <cell r="C8776" t="str">
            <v>Rodapé Porcelanato Diamante Polido 9 X 4</v>
          </cell>
          <cell r="D8776" t="str">
            <v>M2</v>
          </cell>
          <cell r="E8776">
            <v>0</v>
          </cell>
          <cell r="F8776">
            <v>0</v>
          </cell>
        </row>
        <row r="8777">
          <cell r="B8777">
            <v>1008999</v>
          </cell>
          <cell r="C8777" t="str">
            <v>Rodapé Porcelanato Pelle Bold Wh  8 X 45</v>
          </cell>
          <cell r="D8777" t="str">
            <v>M2</v>
          </cell>
          <cell r="E8777">
            <v>0</v>
          </cell>
          <cell r="F8777">
            <v>0</v>
          </cell>
        </row>
        <row r="8778">
          <cell r="B8778">
            <v>1009000</v>
          </cell>
          <cell r="C8778" t="str">
            <v>Rodapé Porcel Bianco Arni Polido 9X45</v>
          </cell>
          <cell r="D8778" t="str">
            <v>M2</v>
          </cell>
          <cell r="E8778">
            <v>0</v>
          </cell>
          <cell r="F8778">
            <v>0</v>
          </cell>
        </row>
        <row r="8779">
          <cell r="B8779">
            <v>1009001</v>
          </cell>
          <cell r="C8779" t="str">
            <v>Tarucel 6Mm</v>
          </cell>
          <cell r="D8779" t="str">
            <v>UN</v>
          </cell>
          <cell r="E8779">
            <v>0</v>
          </cell>
          <cell r="F8779">
            <v>0</v>
          </cell>
        </row>
        <row r="8780">
          <cell r="B8780">
            <v>1009002</v>
          </cell>
          <cell r="C8780" t="str">
            <v>Bombas Centrífugas Monofásico 2 Cv</v>
          </cell>
          <cell r="D8780" t="str">
            <v>UN</v>
          </cell>
          <cell r="E8780">
            <v>0</v>
          </cell>
          <cell r="F8780">
            <v>0</v>
          </cell>
        </row>
        <row r="8781">
          <cell r="B8781">
            <v>1009003</v>
          </cell>
          <cell r="C8781" t="str">
            <v>Prensa Canopla Longo 3257 Fabrimar</v>
          </cell>
          <cell r="D8781" t="str">
            <v>UN</v>
          </cell>
          <cell r="E8781">
            <v>0</v>
          </cell>
          <cell r="F8781">
            <v>0</v>
          </cell>
        </row>
        <row r="8782">
          <cell r="B8782">
            <v>1009004</v>
          </cell>
          <cell r="C8782" t="str">
            <v>Saia T2 Cromada 5241 - Fabrimar</v>
          </cell>
          <cell r="D8782" t="str">
            <v>UN</v>
          </cell>
          <cell r="E8782">
            <v>0</v>
          </cell>
          <cell r="F8782">
            <v>0</v>
          </cell>
        </row>
        <row r="8783">
          <cell r="B8783">
            <v>1009005</v>
          </cell>
          <cell r="C8783" t="str">
            <v>Prensa Canopla Longo Soho 4301 Fabrimar</v>
          </cell>
          <cell r="D8783" t="str">
            <v>UN</v>
          </cell>
          <cell r="E8783">
            <v>0</v>
          </cell>
          <cell r="F8783">
            <v>0</v>
          </cell>
        </row>
        <row r="8784">
          <cell r="B8784">
            <v>1009006</v>
          </cell>
          <cell r="C8784" t="str">
            <v>Prensa Canopla Longo Cerâmico 3258</v>
          </cell>
          <cell r="D8784" t="str">
            <v>UN</v>
          </cell>
          <cell r="E8784">
            <v>0</v>
          </cell>
          <cell r="F8784">
            <v>0</v>
          </cell>
        </row>
        <row r="8785">
          <cell r="B8785">
            <v>1009007</v>
          </cell>
          <cell r="C8785" t="str">
            <v>Condulete E C/Interr 1 Tecla Paral 3/4</v>
          </cell>
          <cell r="D8785" t="str">
            <v>ST</v>
          </cell>
          <cell r="E8785">
            <v>0</v>
          </cell>
          <cell r="F8785">
            <v>0</v>
          </cell>
        </row>
        <row r="8786">
          <cell r="B8786">
            <v>1009008</v>
          </cell>
          <cell r="C8786" t="str">
            <v>Condulete Tipo E C/Tomada 2P + T 3/4"</v>
          </cell>
          <cell r="D8786" t="str">
            <v>ST</v>
          </cell>
          <cell r="E8786">
            <v>0</v>
          </cell>
          <cell r="F8786">
            <v>0</v>
          </cell>
        </row>
        <row r="8787">
          <cell r="B8787">
            <v>1009009</v>
          </cell>
          <cell r="C8787" t="str">
            <v>Conjunto De Estaiamento</v>
          </cell>
          <cell r="D8787" t="str">
            <v>UN</v>
          </cell>
          <cell r="E8787">
            <v>0</v>
          </cell>
          <cell r="F8787">
            <v>0</v>
          </cell>
        </row>
        <row r="8788">
          <cell r="B8788">
            <v>1009010</v>
          </cell>
          <cell r="C8788" t="str">
            <v>Luz De Obstáculos C/ Fotocélula Simples</v>
          </cell>
          <cell r="D8788" t="str">
            <v>PAK</v>
          </cell>
          <cell r="E8788">
            <v>0</v>
          </cell>
          <cell r="F8788">
            <v>0</v>
          </cell>
        </row>
        <row r="8789">
          <cell r="B8789">
            <v>1009011</v>
          </cell>
          <cell r="C8789" t="str">
            <v>Barramento Ligação Equipotencial 50X5Mm</v>
          </cell>
          <cell r="D8789" t="str">
            <v>UN</v>
          </cell>
          <cell r="E8789">
            <v>0</v>
          </cell>
          <cell r="F8789">
            <v>0</v>
          </cell>
        </row>
        <row r="8790">
          <cell r="B8790">
            <v>1009014</v>
          </cell>
          <cell r="C8790" t="str">
            <v>Haster Copperweld 3/4"</v>
          </cell>
          <cell r="D8790" t="str">
            <v>UN</v>
          </cell>
          <cell r="E8790">
            <v>0</v>
          </cell>
          <cell r="F8790">
            <v>0</v>
          </cell>
        </row>
        <row r="8791">
          <cell r="B8791">
            <v>1009015</v>
          </cell>
          <cell r="C8791" t="str">
            <v>Haster Copperweld 5/8" X 2,40M</v>
          </cell>
          <cell r="D8791" t="str">
            <v>UN</v>
          </cell>
          <cell r="E8791">
            <v>0</v>
          </cell>
          <cell r="F8791">
            <v>0</v>
          </cell>
        </row>
        <row r="8792">
          <cell r="B8792">
            <v>1009022</v>
          </cell>
          <cell r="C8792" t="str">
            <v>Para Raio Flanklin</v>
          </cell>
          <cell r="D8792" t="str">
            <v>UN</v>
          </cell>
          <cell r="E8792">
            <v>0</v>
          </cell>
          <cell r="F8792">
            <v>0</v>
          </cell>
        </row>
        <row r="8793">
          <cell r="B8793">
            <v>1009023</v>
          </cell>
          <cell r="C8793" t="str">
            <v>Presilha Para Cabo De Cobre Nú</v>
          </cell>
          <cell r="D8793" t="str">
            <v>UN</v>
          </cell>
          <cell r="E8793">
            <v>0</v>
          </cell>
          <cell r="F8793">
            <v>0</v>
          </cell>
        </row>
        <row r="8794">
          <cell r="B8794">
            <v>1009024</v>
          </cell>
          <cell r="C8794" t="str">
            <v>Cabo Flexivel 1Kv 10Mm2 Azul</v>
          </cell>
          <cell r="D8794" t="str">
            <v>M</v>
          </cell>
          <cell r="E8794">
            <v>0</v>
          </cell>
          <cell r="F8794">
            <v>0</v>
          </cell>
        </row>
        <row r="8795">
          <cell r="B8795">
            <v>1009025</v>
          </cell>
          <cell r="C8795" t="str">
            <v>Cabo Flexivel 1Kv 10Mm2 Preto</v>
          </cell>
          <cell r="D8795" t="str">
            <v>M</v>
          </cell>
          <cell r="E8795">
            <v>0</v>
          </cell>
          <cell r="F8795">
            <v>0</v>
          </cell>
        </row>
        <row r="8796">
          <cell r="B8796">
            <v>1009026</v>
          </cell>
          <cell r="C8796" t="str">
            <v>Cabo Flexivel 1Kv 120Mm2 Azul</v>
          </cell>
          <cell r="D8796" t="str">
            <v>M</v>
          </cell>
          <cell r="E8796">
            <v>0</v>
          </cell>
          <cell r="F8796">
            <v>0</v>
          </cell>
        </row>
        <row r="8797">
          <cell r="B8797">
            <v>1009027</v>
          </cell>
          <cell r="C8797" t="str">
            <v>Cabo Flexivel 1Kv 120Mm2 Preto</v>
          </cell>
          <cell r="D8797" t="str">
            <v>M</v>
          </cell>
          <cell r="E8797">
            <v>0</v>
          </cell>
          <cell r="F8797">
            <v>0</v>
          </cell>
        </row>
        <row r="8798">
          <cell r="B8798">
            <v>1009028</v>
          </cell>
          <cell r="C8798" t="str">
            <v>Cabo Flexivel 1Kv 150Mm2 Azul</v>
          </cell>
          <cell r="D8798" t="str">
            <v>M</v>
          </cell>
          <cell r="E8798">
            <v>0</v>
          </cell>
          <cell r="F8798">
            <v>0</v>
          </cell>
        </row>
        <row r="8799">
          <cell r="B8799">
            <v>1009029</v>
          </cell>
          <cell r="C8799" t="str">
            <v>Cabo Flexivel 1Kv 150Mm2 Preto</v>
          </cell>
          <cell r="D8799" t="str">
            <v>M</v>
          </cell>
          <cell r="E8799">
            <v>0</v>
          </cell>
          <cell r="F8799">
            <v>0</v>
          </cell>
        </row>
        <row r="8800">
          <cell r="B8800">
            <v>1009030</v>
          </cell>
          <cell r="C8800" t="str">
            <v>Cabo Flexivel 1Kv 16Mm2 Azul</v>
          </cell>
          <cell r="D8800" t="str">
            <v>M</v>
          </cell>
          <cell r="E8800">
            <v>0</v>
          </cell>
          <cell r="F8800">
            <v>0</v>
          </cell>
        </row>
        <row r="8801">
          <cell r="B8801">
            <v>1009031</v>
          </cell>
          <cell r="C8801" t="str">
            <v>Cabo Flexivel 1Kv 16Mm2 Preto</v>
          </cell>
          <cell r="D8801" t="str">
            <v>M</v>
          </cell>
          <cell r="E8801">
            <v>0</v>
          </cell>
          <cell r="F8801">
            <v>0</v>
          </cell>
        </row>
        <row r="8802">
          <cell r="B8802">
            <v>1009032</v>
          </cell>
          <cell r="C8802" t="str">
            <v>Cabo Flexivel 1Kv 185Mm2 Azul</v>
          </cell>
          <cell r="D8802" t="str">
            <v>M</v>
          </cell>
          <cell r="E8802">
            <v>0</v>
          </cell>
          <cell r="F8802">
            <v>0</v>
          </cell>
        </row>
        <row r="8803">
          <cell r="B8803">
            <v>1009033</v>
          </cell>
          <cell r="C8803" t="str">
            <v>Cabo Flexivel 1Kv 185Mm2 Preto</v>
          </cell>
          <cell r="D8803" t="str">
            <v>M</v>
          </cell>
          <cell r="E8803">
            <v>0</v>
          </cell>
          <cell r="F8803">
            <v>0</v>
          </cell>
        </row>
        <row r="8804">
          <cell r="B8804">
            <v>1009034</v>
          </cell>
          <cell r="C8804" t="str">
            <v>Cabo Flexivel 1Kv 2,5Mm2 Preto</v>
          </cell>
          <cell r="D8804" t="str">
            <v>M</v>
          </cell>
          <cell r="E8804">
            <v>0</v>
          </cell>
          <cell r="F8804">
            <v>0</v>
          </cell>
        </row>
        <row r="8805">
          <cell r="B8805">
            <v>1009035</v>
          </cell>
          <cell r="C8805" t="str">
            <v>Cabo Flexivel 1Kv 240Mm2 Azul</v>
          </cell>
          <cell r="D8805" t="str">
            <v>M</v>
          </cell>
          <cell r="E8805">
            <v>0</v>
          </cell>
          <cell r="F8805">
            <v>0</v>
          </cell>
        </row>
        <row r="8806">
          <cell r="B8806">
            <v>1009036</v>
          </cell>
          <cell r="C8806" t="str">
            <v>Cabo Flexivel 1Kv 240Mm2 Preto</v>
          </cell>
          <cell r="D8806" t="str">
            <v>M</v>
          </cell>
          <cell r="E8806">
            <v>0</v>
          </cell>
          <cell r="F8806">
            <v>0</v>
          </cell>
        </row>
        <row r="8807">
          <cell r="B8807">
            <v>1009037</v>
          </cell>
          <cell r="C8807" t="str">
            <v>Cabo Flexivel 1Kv 25Mm2 Azul</v>
          </cell>
          <cell r="D8807" t="str">
            <v>M</v>
          </cell>
          <cell r="E8807">
            <v>0</v>
          </cell>
          <cell r="F8807">
            <v>0</v>
          </cell>
        </row>
        <row r="8808">
          <cell r="B8808">
            <v>1009038</v>
          </cell>
          <cell r="C8808" t="str">
            <v>Cabo Flexivel 1Kv 25Mm2 Preto</v>
          </cell>
          <cell r="D8808" t="str">
            <v>M</v>
          </cell>
          <cell r="E8808">
            <v>0</v>
          </cell>
          <cell r="F8808">
            <v>0</v>
          </cell>
        </row>
        <row r="8809">
          <cell r="B8809">
            <v>1009039</v>
          </cell>
          <cell r="C8809" t="str">
            <v>Cabo Flexivel 1Kv 35Mm2 Azul</v>
          </cell>
          <cell r="D8809" t="str">
            <v>M</v>
          </cell>
          <cell r="E8809">
            <v>0</v>
          </cell>
          <cell r="F8809">
            <v>0</v>
          </cell>
        </row>
        <row r="8810">
          <cell r="B8810">
            <v>1009040</v>
          </cell>
          <cell r="C8810" t="str">
            <v>Cabo Flexivel 1Kv 35Mm2 Preto</v>
          </cell>
          <cell r="D8810" t="str">
            <v>M</v>
          </cell>
          <cell r="E8810">
            <v>0</v>
          </cell>
          <cell r="F8810">
            <v>0</v>
          </cell>
        </row>
        <row r="8811">
          <cell r="B8811">
            <v>1009041</v>
          </cell>
          <cell r="C8811" t="str">
            <v>Material Duplicado - Utilizar 1000589</v>
          </cell>
          <cell r="D8811" t="str">
            <v>M</v>
          </cell>
          <cell r="E8811">
            <v>0</v>
          </cell>
          <cell r="F8811">
            <v>0</v>
          </cell>
        </row>
        <row r="8812">
          <cell r="B8812">
            <v>1009042</v>
          </cell>
          <cell r="C8812" t="str">
            <v>Material Duplicado - Utilizar 1000595</v>
          </cell>
          <cell r="D8812" t="str">
            <v>M</v>
          </cell>
          <cell r="E8812">
            <v>0</v>
          </cell>
          <cell r="F8812">
            <v>0</v>
          </cell>
        </row>
        <row r="8813">
          <cell r="B8813">
            <v>1009043</v>
          </cell>
          <cell r="C8813" t="str">
            <v>Cabo Flexivel 1Kv 4Mm2 Azul</v>
          </cell>
          <cell r="D8813" t="str">
            <v>M</v>
          </cell>
          <cell r="E8813">
            <v>0</v>
          </cell>
          <cell r="F8813">
            <v>0</v>
          </cell>
        </row>
        <row r="8814">
          <cell r="B8814">
            <v>1009044</v>
          </cell>
          <cell r="C8814" t="str">
            <v>Cabo Flexivel 1Kv 4Mm2 Preto</v>
          </cell>
          <cell r="D8814" t="str">
            <v>M</v>
          </cell>
          <cell r="E8814">
            <v>0</v>
          </cell>
          <cell r="F8814">
            <v>0</v>
          </cell>
        </row>
        <row r="8815">
          <cell r="B8815">
            <v>1009045</v>
          </cell>
          <cell r="C8815" t="str">
            <v>Cabo Flexivel 1Kv 6Mm2 Azul</v>
          </cell>
          <cell r="D8815" t="str">
            <v>M</v>
          </cell>
          <cell r="E8815">
            <v>0</v>
          </cell>
          <cell r="F8815">
            <v>0</v>
          </cell>
        </row>
        <row r="8816">
          <cell r="B8816">
            <v>1009046</v>
          </cell>
          <cell r="C8816" t="str">
            <v>Cabo Flexivel 1Kv 6Mm2 Preto</v>
          </cell>
          <cell r="D8816" t="str">
            <v>M</v>
          </cell>
          <cell r="E8816">
            <v>0</v>
          </cell>
          <cell r="F8816">
            <v>0</v>
          </cell>
        </row>
        <row r="8817">
          <cell r="B8817">
            <v>1009047</v>
          </cell>
          <cell r="C8817" t="str">
            <v>Cabo Flexivel 1Kv 70Mm2 Azul</v>
          </cell>
          <cell r="D8817" t="str">
            <v>M</v>
          </cell>
          <cell r="E8817">
            <v>0</v>
          </cell>
          <cell r="F8817">
            <v>0</v>
          </cell>
        </row>
        <row r="8818">
          <cell r="B8818">
            <v>1009048</v>
          </cell>
          <cell r="C8818" t="str">
            <v>Cabo Flexivel 1Kv 70Mm2 Preto</v>
          </cell>
          <cell r="D8818" t="str">
            <v>M</v>
          </cell>
          <cell r="E8818">
            <v>0</v>
          </cell>
          <cell r="F8818">
            <v>0</v>
          </cell>
        </row>
        <row r="8819">
          <cell r="B8819">
            <v>1009049</v>
          </cell>
          <cell r="C8819" t="str">
            <v>Cabo Flexivel 1Kv 95Mm2 Azul</v>
          </cell>
          <cell r="D8819" t="str">
            <v>M</v>
          </cell>
          <cell r="E8819">
            <v>0</v>
          </cell>
          <cell r="F8819">
            <v>0</v>
          </cell>
        </row>
        <row r="8820">
          <cell r="B8820">
            <v>1009050</v>
          </cell>
          <cell r="C8820" t="str">
            <v>Cabo Flexivel 1Kv 95Mm2 Preto</v>
          </cell>
          <cell r="D8820" t="str">
            <v>M</v>
          </cell>
          <cell r="E8820">
            <v>0</v>
          </cell>
          <cell r="F8820">
            <v>0</v>
          </cell>
        </row>
        <row r="8821">
          <cell r="B8821">
            <v>1009051</v>
          </cell>
          <cell r="C8821" t="str">
            <v>Material Duplicado - Utilizar 1000560</v>
          </cell>
          <cell r="D8821" t="str">
            <v>M</v>
          </cell>
          <cell r="E8821">
            <v>0</v>
          </cell>
          <cell r="F8821">
            <v>0</v>
          </cell>
        </row>
        <row r="8822">
          <cell r="B8822">
            <v>1009052</v>
          </cell>
          <cell r="C8822" t="str">
            <v>Cabo Flexivel 750V 150Mm2 Verde</v>
          </cell>
          <cell r="D8822" t="str">
            <v>M</v>
          </cell>
          <cell r="E8822">
            <v>0</v>
          </cell>
          <cell r="F8822">
            <v>0</v>
          </cell>
        </row>
        <row r="8823">
          <cell r="B8823">
            <v>1009053</v>
          </cell>
          <cell r="C8823" t="str">
            <v>Cabo Flexivel 750V 185Mm2 Verde</v>
          </cell>
          <cell r="D8823" t="str">
            <v>M</v>
          </cell>
          <cell r="E8823">
            <v>0</v>
          </cell>
          <cell r="F8823">
            <v>0</v>
          </cell>
        </row>
        <row r="8824">
          <cell r="B8824">
            <v>1009054</v>
          </cell>
          <cell r="C8824" t="str">
            <v>Material Duplicado - Utilizar 1006809</v>
          </cell>
          <cell r="D8824" t="str">
            <v>M</v>
          </cell>
          <cell r="E8824">
            <v>0</v>
          </cell>
          <cell r="F8824">
            <v>0</v>
          </cell>
        </row>
        <row r="8825">
          <cell r="B8825">
            <v>1009055</v>
          </cell>
          <cell r="C8825" t="str">
            <v>Cabo Flexivel 750V 240Mm2 Vermelho</v>
          </cell>
          <cell r="D8825" t="str">
            <v>M</v>
          </cell>
          <cell r="E8825">
            <v>0</v>
          </cell>
          <cell r="F8825">
            <v>0</v>
          </cell>
        </row>
        <row r="8826">
          <cell r="B8826">
            <v>1009056</v>
          </cell>
          <cell r="C8826" t="str">
            <v>Cabo Flexivel 750V 240Mm2 Verde</v>
          </cell>
          <cell r="D8826" t="str">
            <v>M</v>
          </cell>
          <cell r="E8826">
            <v>0</v>
          </cell>
          <cell r="F8826">
            <v>0</v>
          </cell>
        </row>
        <row r="8827">
          <cell r="B8827">
            <v>1009057</v>
          </cell>
          <cell r="C8827" t="str">
            <v>Cabo Flexivel 750V 6Mm2 Verde</v>
          </cell>
          <cell r="D8827" t="str">
            <v>M</v>
          </cell>
          <cell r="E8827">
            <v>0</v>
          </cell>
          <cell r="F8827">
            <v>0</v>
          </cell>
        </row>
        <row r="8828">
          <cell r="B8828">
            <v>1009058</v>
          </cell>
          <cell r="C8828" t="str">
            <v>Cabo Flexivel 750V 2,5Mm2 Amarelo</v>
          </cell>
          <cell r="D8828" t="str">
            <v>M</v>
          </cell>
          <cell r="E8828">
            <v>0</v>
          </cell>
          <cell r="F8828">
            <v>0</v>
          </cell>
        </row>
        <row r="8829">
          <cell r="B8829">
            <v>1009059</v>
          </cell>
          <cell r="C8829" t="str">
            <v>Cabo Flexivel 750V 2,5Mm2 Azul</v>
          </cell>
          <cell r="D8829" t="str">
            <v>M</v>
          </cell>
          <cell r="E8829">
            <v>0</v>
          </cell>
          <cell r="F8829">
            <v>0</v>
          </cell>
        </row>
        <row r="8830">
          <cell r="B8830">
            <v>1009060</v>
          </cell>
          <cell r="C8830" t="str">
            <v>Cabo Flexivel 750V 4Mm2 Azul</v>
          </cell>
          <cell r="D8830" t="str">
            <v>M</v>
          </cell>
          <cell r="E8830">
            <v>0</v>
          </cell>
          <cell r="F8830">
            <v>0</v>
          </cell>
        </row>
        <row r="8831">
          <cell r="B8831">
            <v>1009061</v>
          </cell>
          <cell r="C8831" t="str">
            <v>Cabo Flexivel 750V 6Mm2 Azul</v>
          </cell>
          <cell r="D8831" t="str">
            <v>M</v>
          </cell>
          <cell r="E8831">
            <v>0</v>
          </cell>
          <cell r="F8831">
            <v>0</v>
          </cell>
        </row>
        <row r="8832">
          <cell r="B8832">
            <v>1009062</v>
          </cell>
          <cell r="C8832" t="str">
            <v>Cabo Flexivel 750V 6Mm2 Preto</v>
          </cell>
          <cell r="D8832" t="str">
            <v>M</v>
          </cell>
          <cell r="E8832">
            <v>0</v>
          </cell>
          <cell r="F8832">
            <v>0</v>
          </cell>
        </row>
        <row r="8833">
          <cell r="B8833">
            <v>1009063</v>
          </cell>
          <cell r="C8833" t="str">
            <v>Material Duplicado - Utilizar 1009057</v>
          </cell>
          <cell r="D8833" t="str">
            <v>M</v>
          </cell>
          <cell r="E8833">
            <v>0</v>
          </cell>
          <cell r="F8833">
            <v>0</v>
          </cell>
        </row>
        <row r="8834">
          <cell r="B8834">
            <v>1009064</v>
          </cell>
          <cell r="C8834" t="str">
            <v>Cabo De Cobre Nu 16Mm2</v>
          </cell>
          <cell r="D8834" t="str">
            <v>M</v>
          </cell>
          <cell r="E8834">
            <v>0</v>
          </cell>
          <cell r="F8834">
            <v>0</v>
          </cell>
        </row>
        <row r="8835">
          <cell r="B8835">
            <v>1009065</v>
          </cell>
          <cell r="C8835" t="str">
            <v>Caixa De Passagem Em Chapa 30X30X10Cm</v>
          </cell>
          <cell r="D8835" t="str">
            <v>UN</v>
          </cell>
          <cell r="E8835">
            <v>0</v>
          </cell>
          <cell r="F8835">
            <v>0</v>
          </cell>
        </row>
        <row r="8836">
          <cell r="B8836">
            <v>1009066</v>
          </cell>
          <cell r="C8836" t="str">
            <v>Caixa De Passagem Em Chapa 60X60X10Cm</v>
          </cell>
          <cell r="D8836" t="str">
            <v>UN</v>
          </cell>
          <cell r="E8836">
            <v>0</v>
          </cell>
          <cell r="F8836">
            <v>0</v>
          </cell>
        </row>
        <row r="8837">
          <cell r="B8837">
            <v>1009067</v>
          </cell>
          <cell r="C8837" t="str">
            <v>Caixa Padrão Telebrás Embutir 20X20X12Cm</v>
          </cell>
          <cell r="D8837" t="str">
            <v>UN</v>
          </cell>
          <cell r="E8837">
            <v>0</v>
          </cell>
          <cell r="F8837">
            <v>0</v>
          </cell>
        </row>
        <row r="8838">
          <cell r="B8838">
            <v>1009068</v>
          </cell>
          <cell r="C8838" t="str">
            <v>Caixa Padrão Telebrás Embutir 40X40X12Cm</v>
          </cell>
          <cell r="D8838" t="str">
            <v>UN</v>
          </cell>
          <cell r="E8838">
            <v>0</v>
          </cell>
          <cell r="F8838">
            <v>0</v>
          </cell>
        </row>
        <row r="8839">
          <cell r="B8839">
            <v>1009069</v>
          </cell>
          <cell r="C8839" t="str">
            <v>Caixa Padrão Telebrás Embutir 60X60X12Cm</v>
          </cell>
          <cell r="D8839" t="str">
            <v>UN</v>
          </cell>
          <cell r="E8839">
            <v>0</v>
          </cell>
          <cell r="F8839">
            <v>0</v>
          </cell>
        </row>
        <row r="8840">
          <cell r="B8840">
            <v>1009070</v>
          </cell>
          <cell r="C8840" t="str">
            <v>Prancha De Madeira 100X60X2,5Cm</v>
          </cell>
          <cell r="D8840" t="str">
            <v>UN</v>
          </cell>
          <cell r="E8840">
            <v>0</v>
          </cell>
          <cell r="F8840">
            <v>0</v>
          </cell>
        </row>
        <row r="8841">
          <cell r="B8841">
            <v>1009071</v>
          </cell>
          <cell r="C8841" t="str">
            <v>Curva 45 Horiz.Calha Perf. 100X100Mm</v>
          </cell>
          <cell r="D8841" t="str">
            <v>UN</v>
          </cell>
          <cell r="E8841">
            <v>0</v>
          </cell>
          <cell r="F8841">
            <v>0</v>
          </cell>
        </row>
        <row r="8842">
          <cell r="B8842">
            <v>1009072</v>
          </cell>
          <cell r="C8842" t="str">
            <v>Curva 45 Horiz.Calha Lisa 300X100Mm</v>
          </cell>
          <cell r="D8842" t="str">
            <v>UN</v>
          </cell>
          <cell r="E8842">
            <v>0</v>
          </cell>
          <cell r="F8842">
            <v>0</v>
          </cell>
        </row>
        <row r="8843">
          <cell r="B8843">
            <v>1009073</v>
          </cell>
          <cell r="C8843" t="str">
            <v>Curva 45 Horiz.Calha Perf. 400X100Mm</v>
          </cell>
          <cell r="D8843" t="str">
            <v>UN</v>
          </cell>
          <cell r="E8843">
            <v>0</v>
          </cell>
          <cell r="F8843">
            <v>0</v>
          </cell>
        </row>
        <row r="8844">
          <cell r="B8844">
            <v>1009074</v>
          </cell>
          <cell r="C8844" t="str">
            <v>Curva 45 Horiz.Calha Lisa 400X150Mm</v>
          </cell>
          <cell r="D8844" t="str">
            <v>UN</v>
          </cell>
          <cell r="E8844">
            <v>0</v>
          </cell>
          <cell r="F8844">
            <v>0</v>
          </cell>
        </row>
        <row r="8845">
          <cell r="B8845">
            <v>1009075</v>
          </cell>
          <cell r="C8845" t="str">
            <v>Curva 45 Horiz.Calha Lisa 600X100Mm</v>
          </cell>
          <cell r="D8845" t="str">
            <v>UN</v>
          </cell>
          <cell r="E8845">
            <v>0</v>
          </cell>
          <cell r="F8845">
            <v>0</v>
          </cell>
        </row>
        <row r="8846">
          <cell r="B8846">
            <v>1009076</v>
          </cell>
          <cell r="C8846" t="str">
            <v>Curva 45 Horiz.Calha Lisa 700X150Mm</v>
          </cell>
          <cell r="D8846" t="str">
            <v>UN</v>
          </cell>
          <cell r="E8846">
            <v>0</v>
          </cell>
          <cell r="F8846">
            <v>0</v>
          </cell>
        </row>
        <row r="8847">
          <cell r="B8847">
            <v>1009077</v>
          </cell>
          <cell r="C8847" t="str">
            <v>Curva 90 Horiz.Calha Lisa 100X100Mm</v>
          </cell>
          <cell r="D8847" t="str">
            <v>UN</v>
          </cell>
          <cell r="E8847">
            <v>0</v>
          </cell>
          <cell r="F8847">
            <v>0</v>
          </cell>
        </row>
        <row r="8848">
          <cell r="B8848">
            <v>1009078</v>
          </cell>
          <cell r="C8848" t="str">
            <v>Curva 90 Horiz.Calha Perf. 400X100Mm</v>
          </cell>
          <cell r="D8848" t="str">
            <v>UN</v>
          </cell>
          <cell r="E8848">
            <v>0</v>
          </cell>
          <cell r="F8848">
            <v>0</v>
          </cell>
        </row>
        <row r="8849">
          <cell r="B8849">
            <v>1009079</v>
          </cell>
          <cell r="C8849" t="str">
            <v>Curva 90 Horiz.Calha Lisa 400X150Mm</v>
          </cell>
          <cell r="D8849" t="str">
            <v>UN</v>
          </cell>
          <cell r="E8849">
            <v>0</v>
          </cell>
          <cell r="F8849">
            <v>0</v>
          </cell>
        </row>
        <row r="8850">
          <cell r="B8850">
            <v>1009080</v>
          </cell>
          <cell r="C8850" t="str">
            <v>Curva 90 Horiz.Calha Lisa 800X100Mm</v>
          </cell>
          <cell r="D8850" t="str">
            <v>UN</v>
          </cell>
          <cell r="E8850">
            <v>0</v>
          </cell>
          <cell r="F8850">
            <v>0</v>
          </cell>
        </row>
        <row r="8851">
          <cell r="B8851">
            <v>1009081</v>
          </cell>
          <cell r="C8851" t="str">
            <v>Curva 90º Vert P/ Eletrocalha 300X100Mm</v>
          </cell>
          <cell r="D8851" t="str">
            <v>UN</v>
          </cell>
          <cell r="E8851">
            <v>0</v>
          </cell>
          <cell r="F8851">
            <v>0</v>
          </cell>
        </row>
        <row r="8852">
          <cell r="B8852">
            <v>1009082</v>
          </cell>
          <cell r="C8852" t="str">
            <v>Curva 90º Vert P/ Eletrocalha 400X100Mm</v>
          </cell>
          <cell r="D8852" t="str">
            <v>UN</v>
          </cell>
          <cell r="E8852">
            <v>0</v>
          </cell>
          <cell r="F8852">
            <v>0</v>
          </cell>
        </row>
        <row r="8853">
          <cell r="B8853">
            <v>1009083</v>
          </cell>
          <cell r="C8853" t="str">
            <v>Curva 90º Vert P/ Eletrocalha 400X150Mm</v>
          </cell>
          <cell r="D8853" t="str">
            <v>UN</v>
          </cell>
          <cell r="E8853">
            <v>0</v>
          </cell>
          <cell r="F8853">
            <v>0</v>
          </cell>
        </row>
        <row r="8854">
          <cell r="B8854">
            <v>1009084</v>
          </cell>
          <cell r="C8854" t="str">
            <v>Curva 90º Vert P/ Eletrocalha 700X150Mm</v>
          </cell>
          <cell r="D8854" t="str">
            <v>UN</v>
          </cell>
          <cell r="E8854">
            <v>0</v>
          </cell>
          <cell r="F8854">
            <v>0</v>
          </cell>
        </row>
        <row r="8855">
          <cell r="B8855">
            <v>1009085</v>
          </cell>
          <cell r="C8855" t="str">
            <v>Curva 90º Vert P/ Eletrocalha 50X25Mm</v>
          </cell>
          <cell r="D8855" t="str">
            <v>UN</v>
          </cell>
          <cell r="E8855">
            <v>0</v>
          </cell>
          <cell r="F8855">
            <v>0</v>
          </cell>
        </row>
        <row r="8856">
          <cell r="B8856">
            <v>1009086</v>
          </cell>
          <cell r="C8856" t="str">
            <v>Eletrocalha Galv. Lisa 100X100X3000Mm</v>
          </cell>
          <cell r="D8856" t="str">
            <v>UN</v>
          </cell>
          <cell r="E8856">
            <v>0</v>
          </cell>
          <cell r="F8856">
            <v>0</v>
          </cell>
        </row>
        <row r="8857">
          <cell r="B8857">
            <v>1009087</v>
          </cell>
          <cell r="C8857" t="str">
            <v>Eletrocalha Galv. Lisa 400X100X3000Mm</v>
          </cell>
          <cell r="D8857" t="str">
            <v>UN</v>
          </cell>
          <cell r="E8857">
            <v>0</v>
          </cell>
          <cell r="F8857">
            <v>0</v>
          </cell>
        </row>
        <row r="8858">
          <cell r="B8858">
            <v>1009088</v>
          </cell>
          <cell r="C8858" t="str">
            <v>Eletrocalha Galv. Lisa 400X150X3000Mm</v>
          </cell>
          <cell r="D8858" t="str">
            <v>UN</v>
          </cell>
          <cell r="E8858">
            <v>0</v>
          </cell>
          <cell r="F8858">
            <v>0</v>
          </cell>
        </row>
        <row r="8859">
          <cell r="B8859">
            <v>1009089</v>
          </cell>
          <cell r="C8859" t="str">
            <v>Eletrocalha Galv. Lisa 50X25X3000Mm</v>
          </cell>
          <cell r="D8859" t="str">
            <v>UN</v>
          </cell>
          <cell r="E8859">
            <v>0</v>
          </cell>
          <cell r="F8859">
            <v>0</v>
          </cell>
        </row>
        <row r="8860">
          <cell r="B8860">
            <v>1009090</v>
          </cell>
          <cell r="C8860" t="str">
            <v>Eletrocalha Galv. Lisa 600X100X3000Mm</v>
          </cell>
          <cell r="D8860" t="str">
            <v>UN</v>
          </cell>
          <cell r="E8860">
            <v>0</v>
          </cell>
          <cell r="F8860">
            <v>0</v>
          </cell>
        </row>
        <row r="8861">
          <cell r="B8861">
            <v>1009091</v>
          </cell>
          <cell r="C8861" t="str">
            <v>Eletrocalha Galv. Lisa 700X150X3000Mm</v>
          </cell>
          <cell r="D8861" t="str">
            <v>UN</v>
          </cell>
          <cell r="E8861">
            <v>0</v>
          </cell>
          <cell r="F8861">
            <v>0</v>
          </cell>
        </row>
        <row r="8862">
          <cell r="B8862">
            <v>1009092</v>
          </cell>
          <cell r="C8862" t="str">
            <v>Eletrocalha Galv. Lisa 800X100X3000Mm</v>
          </cell>
          <cell r="D8862" t="str">
            <v>UN</v>
          </cell>
          <cell r="E8862">
            <v>0</v>
          </cell>
          <cell r="F8862">
            <v>0</v>
          </cell>
        </row>
        <row r="8863">
          <cell r="B8863">
            <v>1009093</v>
          </cell>
          <cell r="C8863" t="str">
            <v>Redução Para Eletrocalha 600X400Mm</v>
          </cell>
          <cell r="D8863" t="str">
            <v>UN</v>
          </cell>
          <cell r="E8863">
            <v>0</v>
          </cell>
          <cell r="F8863">
            <v>0</v>
          </cell>
        </row>
        <row r="8864">
          <cell r="B8864">
            <v>1009094</v>
          </cell>
          <cell r="C8864" t="str">
            <v>Redução Para Eletrocalha 700X400Mm</v>
          </cell>
          <cell r="D8864" t="str">
            <v>UN</v>
          </cell>
          <cell r="E8864">
            <v>0</v>
          </cell>
          <cell r="F8864">
            <v>0</v>
          </cell>
        </row>
        <row r="8865">
          <cell r="B8865">
            <v>1009095</v>
          </cell>
          <cell r="C8865" t="str">
            <v>Tê Horizontal Para Eletrocalha 100X100Mm</v>
          </cell>
          <cell r="D8865" t="str">
            <v>UN</v>
          </cell>
          <cell r="E8865">
            <v>0</v>
          </cell>
          <cell r="F8865">
            <v>0</v>
          </cell>
        </row>
        <row r="8866">
          <cell r="B8866">
            <v>1009096</v>
          </cell>
          <cell r="C8866" t="str">
            <v>Tê Horizontal Para Eletrocalha 400X100Mm</v>
          </cell>
          <cell r="D8866" t="str">
            <v>UN</v>
          </cell>
          <cell r="E8866">
            <v>0</v>
          </cell>
          <cell r="F8866">
            <v>0</v>
          </cell>
        </row>
        <row r="8867">
          <cell r="B8867">
            <v>1009097</v>
          </cell>
          <cell r="C8867" t="str">
            <v>Tê Horizontal Para Eletrocalha 400X150Mm</v>
          </cell>
          <cell r="D8867" t="str">
            <v>UN</v>
          </cell>
          <cell r="E8867">
            <v>0</v>
          </cell>
          <cell r="F8867">
            <v>0</v>
          </cell>
        </row>
        <row r="8868">
          <cell r="B8868">
            <v>1009098</v>
          </cell>
          <cell r="C8868" t="str">
            <v>Tê Horizontal Para Eletrocalha 50X25Mm</v>
          </cell>
          <cell r="D8868" t="str">
            <v>UN</v>
          </cell>
          <cell r="E8868">
            <v>0</v>
          </cell>
          <cell r="F8868">
            <v>0</v>
          </cell>
        </row>
        <row r="8869">
          <cell r="B8869">
            <v>1009099</v>
          </cell>
          <cell r="C8869" t="str">
            <v>Tê Horizontal Para Eletrocalha 600X100Mm</v>
          </cell>
          <cell r="D8869" t="str">
            <v>UN</v>
          </cell>
          <cell r="E8869">
            <v>0</v>
          </cell>
          <cell r="F8869">
            <v>0</v>
          </cell>
        </row>
        <row r="8870">
          <cell r="B8870">
            <v>1009100</v>
          </cell>
          <cell r="C8870" t="str">
            <v>Tê Horizontal Para Eletrocalha 700X150Mm</v>
          </cell>
          <cell r="D8870" t="str">
            <v>UN</v>
          </cell>
          <cell r="E8870">
            <v>0</v>
          </cell>
          <cell r="F8870">
            <v>0</v>
          </cell>
        </row>
        <row r="8871">
          <cell r="B8871">
            <v>1009101</v>
          </cell>
          <cell r="C8871" t="str">
            <v>Eletroduto Flexível Sealtube 2 1/2"</v>
          </cell>
          <cell r="D8871" t="str">
            <v>UN</v>
          </cell>
          <cell r="E8871">
            <v>0</v>
          </cell>
          <cell r="F8871">
            <v>0</v>
          </cell>
        </row>
        <row r="8872">
          <cell r="B8872">
            <v>1009102</v>
          </cell>
          <cell r="C8872" t="str">
            <v>Eletroduto Flexível Sealtube 2"</v>
          </cell>
          <cell r="D8872" t="str">
            <v>UN</v>
          </cell>
          <cell r="E8872">
            <v>0</v>
          </cell>
          <cell r="F8872">
            <v>0</v>
          </cell>
        </row>
        <row r="8873">
          <cell r="B8873">
            <v>1009103</v>
          </cell>
          <cell r="C8873" t="str">
            <v>Conector Macho/Fêmea P/ Sealtube 2 1/2</v>
          </cell>
          <cell r="D8873" t="str">
            <v>UN</v>
          </cell>
          <cell r="E8873">
            <v>0</v>
          </cell>
          <cell r="F8873">
            <v>0</v>
          </cell>
        </row>
        <row r="8874">
          <cell r="B8874">
            <v>1009104</v>
          </cell>
          <cell r="C8874" t="str">
            <v>Conector Macho/Fêmea P/ Sealtube 2"</v>
          </cell>
          <cell r="D8874" t="str">
            <v>UN</v>
          </cell>
          <cell r="E8874">
            <v>0</v>
          </cell>
          <cell r="F8874">
            <v>0</v>
          </cell>
        </row>
        <row r="8875">
          <cell r="B8875">
            <v>1009105</v>
          </cell>
          <cell r="C8875" t="str">
            <v>Eletroduto Galvanizado 2</v>
          </cell>
          <cell r="D8875" t="str">
            <v>UN</v>
          </cell>
          <cell r="E8875">
            <v>0</v>
          </cell>
          <cell r="F8875">
            <v>0</v>
          </cell>
        </row>
        <row r="8876">
          <cell r="B8876">
            <v>1009106</v>
          </cell>
          <cell r="C8876" t="str">
            <v>Curva 90 Galvanizado 2</v>
          </cell>
          <cell r="D8876" t="str">
            <v>UN</v>
          </cell>
          <cell r="E8876">
            <v>0</v>
          </cell>
          <cell r="F8876">
            <v>0</v>
          </cell>
        </row>
        <row r="8877">
          <cell r="B8877">
            <v>1009107</v>
          </cell>
          <cell r="C8877" t="str">
            <v>Luva Galvanizado 1 1/4</v>
          </cell>
          <cell r="D8877" t="str">
            <v>UN</v>
          </cell>
          <cell r="E8877">
            <v>0</v>
          </cell>
          <cell r="F8877">
            <v>0</v>
          </cell>
        </row>
        <row r="8878">
          <cell r="B8878">
            <v>1009108</v>
          </cell>
          <cell r="C8878" t="str">
            <v>Luva Galvanizado 2</v>
          </cell>
          <cell r="D8878" t="str">
            <v>UN</v>
          </cell>
          <cell r="E8878">
            <v>0</v>
          </cell>
          <cell r="F8878">
            <v>0</v>
          </cell>
        </row>
        <row r="8879">
          <cell r="B8879">
            <v>1009109</v>
          </cell>
          <cell r="C8879" t="str">
            <v>Interruptor 3 Teclas Simp C/Placa 4"X4"</v>
          </cell>
          <cell r="D8879" t="str">
            <v>UN</v>
          </cell>
          <cell r="E8879">
            <v>0</v>
          </cell>
          <cell r="F8879">
            <v>0</v>
          </cell>
        </row>
        <row r="8880">
          <cell r="B8880">
            <v>1009110</v>
          </cell>
          <cell r="C8880" t="str">
            <v>Interruptor Simpl C/Placa 4"X2"-Aquatic</v>
          </cell>
          <cell r="D8880" t="str">
            <v>UN</v>
          </cell>
          <cell r="E8880">
            <v>0</v>
          </cell>
          <cell r="F8880">
            <v>0</v>
          </cell>
        </row>
        <row r="8881">
          <cell r="B8881">
            <v>1009111</v>
          </cell>
          <cell r="C8881" t="str">
            <v>Sensor De Presença No Teto 4" X 4" Fm</v>
          </cell>
          <cell r="D8881" t="str">
            <v>UN</v>
          </cell>
          <cell r="E8881">
            <v>0</v>
          </cell>
          <cell r="F8881">
            <v>0</v>
          </cell>
        </row>
        <row r="8882">
          <cell r="B8882">
            <v>1009112</v>
          </cell>
          <cell r="C8882" t="str">
            <v>Tomada Univ. 2P+T C/Placa 4"X2"-Aquatic</v>
          </cell>
          <cell r="D8882" t="str">
            <v>UN</v>
          </cell>
          <cell r="E8882">
            <v>0</v>
          </cell>
          <cell r="F8882">
            <v>0</v>
          </cell>
        </row>
        <row r="8883">
          <cell r="B8883">
            <v>1009113</v>
          </cell>
          <cell r="C8883" t="str">
            <v>Tomada Para Tv Com Placa 4" X 4"</v>
          </cell>
          <cell r="D8883" t="str">
            <v>UN</v>
          </cell>
          <cell r="E8883">
            <v>0</v>
          </cell>
          <cell r="F8883">
            <v>0</v>
          </cell>
        </row>
        <row r="8884">
          <cell r="B8884">
            <v>1009114</v>
          </cell>
          <cell r="C8884" t="str">
            <v>Luminária Em Poste 2 Pétalas</v>
          </cell>
          <cell r="D8884" t="str">
            <v>PAK</v>
          </cell>
          <cell r="E8884">
            <v>0</v>
          </cell>
          <cell r="F8884">
            <v>0</v>
          </cell>
        </row>
        <row r="8885">
          <cell r="B8885">
            <v>1009117</v>
          </cell>
          <cell r="C8885" t="str">
            <v>Luminária Flúor. Teto 4"X4"-Área Comum</v>
          </cell>
          <cell r="D8885" t="str">
            <v>UN</v>
          </cell>
          <cell r="E8885">
            <v>0</v>
          </cell>
          <cell r="F8885">
            <v>0</v>
          </cell>
        </row>
        <row r="8886">
          <cell r="B8886">
            <v>1009118</v>
          </cell>
          <cell r="C8886" t="str">
            <v>Luminária Incand Parede3"X3"-Área Comum</v>
          </cell>
          <cell r="D8886" t="str">
            <v>UN</v>
          </cell>
          <cell r="E8886">
            <v>0</v>
          </cell>
          <cell r="F8886">
            <v>0</v>
          </cell>
        </row>
        <row r="8887">
          <cell r="B8887">
            <v>1009119</v>
          </cell>
          <cell r="C8887" t="str">
            <v>Luminária Incand Teto 4"X4" Fm - Apto.</v>
          </cell>
          <cell r="D8887" t="str">
            <v>UN</v>
          </cell>
          <cell r="E8887">
            <v>0</v>
          </cell>
          <cell r="F8887">
            <v>0</v>
          </cell>
        </row>
        <row r="8888">
          <cell r="B8888">
            <v>1009120</v>
          </cell>
          <cell r="C8888" t="str">
            <v>Luminár Incand Teto 4"X4" Fm-Área Comum</v>
          </cell>
          <cell r="D8888" t="str">
            <v>UN</v>
          </cell>
          <cell r="E8888">
            <v>0</v>
          </cell>
          <cell r="F8888">
            <v>0</v>
          </cell>
        </row>
        <row r="8889">
          <cell r="B8889">
            <v>1009121</v>
          </cell>
          <cell r="C8889" t="str">
            <v>Eletroduto Pvc Corrugada 1"</v>
          </cell>
          <cell r="D8889" t="str">
            <v>UN</v>
          </cell>
          <cell r="E8889">
            <v>0</v>
          </cell>
          <cell r="F8889">
            <v>0</v>
          </cell>
        </row>
        <row r="8890">
          <cell r="B8890">
            <v>1009122</v>
          </cell>
          <cell r="C8890" t="str">
            <v>Eletroduto Pvc Corrugada 1 1/4"</v>
          </cell>
          <cell r="D8890" t="str">
            <v>UN</v>
          </cell>
          <cell r="E8890">
            <v>0</v>
          </cell>
          <cell r="F8890">
            <v>0</v>
          </cell>
        </row>
        <row r="8891">
          <cell r="B8891">
            <v>1009123</v>
          </cell>
          <cell r="C8891" t="str">
            <v>Eletroduto Pvc Corrugada 2"</v>
          </cell>
          <cell r="D8891" t="str">
            <v>UN</v>
          </cell>
          <cell r="E8891">
            <v>0</v>
          </cell>
          <cell r="F8891">
            <v>0</v>
          </cell>
        </row>
        <row r="8892">
          <cell r="B8892">
            <v>1009124</v>
          </cell>
          <cell r="C8892" t="str">
            <v>Caixa Estampada Pvc Rígido 4" X 4" Fm</v>
          </cell>
          <cell r="D8892" t="str">
            <v>UN</v>
          </cell>
          <cell r="E8892">
            <v>0</v>
          </cell>
          <cell r="F8892">
            <v>0</v>
          </cell>
        </row>
        <row r="8893">
          <cell r="B8893">
            <v>1009125</v>
          </cell>
          <cell r="C8893" t="str">
            <v>Terminal Compressão Olhal 185Mm2 S/Isol</v>
          </cell>
          <cell r="D8893" t="str">
            <v>UN</v>
          </cell>
          <cell r="E8893">
            <v>0</v>
          </cell>
          <cell r="F8893">
            <v>0</v>
          </cell>
        </row>
        <row r="8894">
          <cell r="B8894">
            <v>1009126</v>
          </cell>
          <cell r="C8894" t="str">
            <v>Terminal Compressão Forq. 35Mm2 S/Isol</v>
          </cell>
          <cell r="D8894" t="str">
            <v>UN</v>
          </cell>
          <cell r="E8894">
            <v>0</v>
          </cell>
          <cell r="F8894">
            <v>0</v>
          </cell>
        </row>
        <row r="8895">
          <cell r="B8895">
            <v>1009127</v>
          </cell>
          <cell r="C8895" t="str">
            <v>Terminal Compressão Olhal 6Mm2 C/Isol</v>
          </cell>
          <cell r="D8895" t="str">
            <v>UN</v>
          </cell>
          <cell r="E8895">
            <v>0</v>
          </cell>
          <cell r="F8895">
            <v>0</v>
          </cell>
        </row>
        <row r="8896">
          <cell r="B8896">
            <v>1009128</v>
          </cell>
          <cell r="C8896" t="str">
            <v>Ferro Solda Cerâmico 30W 127V Fgt</v>
          </cell>
          <cell r="D8896" t="str">
            <v>UN</v>
          </cell>
          <cell r="E8896">
            <v>0</v>
          </cell>
          <cell r="F8896">
            <v>0</v>
          </cell>
        </row>
        <row r="8897">
          <cell r="B8897">
            <v>1009129</v>
          </cell>
          <cell r="C8897" t="str">
            <v>Alicate De Corte</v>
          </cell>
          <cell r="D8897" t="str">
            <v>UN</v>
          </cell>
          <cell r="E8897">
            <v>0</v>
          </cell>
          <cell r="F8897">
            <v>0</v>
          </cell>
        </row>
        <row r="8898">
          <cell r="B8898">
            <v>1009130</v>
          </cell>
          <cell r="C8898" t="str">
            <v>Chave Ajustavel 8" Para Tubo Até 7/8"</v>
          </cell>
          <cell r="D8898" t="str">
            <v>UN</v>
          </cell>
          <cell r="E8898">
            <v>0</v>
          </cell>
          <cell r="F8898">
            <v>0</v>
          </cell>
        </row>
        <row r="8899">
          <cell r="B8899">
            <v>1009131</v>
          </cell>
          <cell r="C8899" t="str">
            <v>Chave Allen 1,5 A 10Mm</v>
          </cell>
          <cell r="D8899" t="str">
            <v>UN</v>
          </cell>
          <cell r="E8899">
            <v>0</v>
          </cell>
          <cell r="F8899">
            <v>0</v>
          </cell>
        </row>
        <row r="8900">
          <cell r="B8900">
            <v>1009132</v>
          </cell>
          <cell r="C8900" t="str">
            <v>Chave De Fenda Pta Cruzada 3X75Mm</v>
          </cell>
          <cell r="D8900" t="str">
            <v>UN</v>
          </cell>
          <cell r="E8900">
            <v>0</v>
          </cell>
          <cell r="F8900">
            <v>0</v>
          </cell>
        </row>
        <row r="8901">
          <cell r="B8901">
            <v>1009133</v>
          </cell>
          <cell r="C8901" t="str">
            <v>Chave De Fenda Phillips 1/4X6"</v>
          </cell>
          <cell r="D8901" t="str">
            <v>UN</v>
          </cell>
          <cell r="E8901">
            <v>0</v>
          </cell>
          <cell r="F8901">
            <v>0</v>
          </cell>
        </row>
        <row r="8902">
          <cell r="B8902">
            <v>1009134</v>
          </cell>
          <cell r="C8902" t="str">
            <v>Chave De Fenda Phillips 1/4X4"</v>
          </cell>
          <cell r="D8902" t="str">
            <v>UN</v>
          </cell>
          <cell r="E8902">
            <v>0</v>
          </cell>
          <cell r="F8902">
            <v>0</v>
          </cell>
        </row>
        <row r="8903">
          <cell r="B8903">
            <v>1009135</v>
          </cell>
          <cell r="C8903" t="str">
            <v>Porc. Loft Sgr Bold 45X45</v>
          </cell>
          <cell r="D8903" t="str">
            <v>M2</v>
          </cell>
          <cell r="E8903">
            <v>0</v>
          </cell>
          <cell r="F8903">
            <v>0</v>
          </cell>
        </row>
        <row r="8904">
          <cell r="B8904">
            <v>1009136</v>
          </cell>
          <cell r="C8904" t="str">
            <v>Azulejo Wh.Plain Lux Bd 45X45Cm Cecrisa</v>
          </cell>
          <cell r="D8904" t="str">
            <v>M2</v>
          </cell>
          <cell r="E8904">
            <v>0</v>
          </cell>
          <cell r="F8904">
            <v>0</v>
          </cell>
        </row>
        <row r="8905">
          <cell r="B8905">
            <v>1009137</v>
          </cell>
          <cell r="C8905" t="str">
            <v>Porc. Loft Be Bold 33X45</v>
          </cell>
          <cell r="D8905" t="str">
            <v>M2</v>
          </cell>
          <cell r="E8905">
            <v>0</v>
          </cell>
          <cell r="F8905">
            <v>0</v>
          </cell>
        </row>
        <row r="8906">
          <cell r="B8906">
            <v>1009138</v>
          </cell>
          <cell r="C8906" t="str">
            <v>Porc.Travertino Bernine 45X45</v>
          </cell>
          <cell r="D8906" t="str">
            <v>M2</v>
          </cell>
          <cell r="E8906">
            <v>0</v>
          </cell>
          <cell r="F8906">
            <v>0</v>
          </cell>
        </row>
        <row r="8907">
          <cell r="B8907">
            <v>1009139</v>
          </cell>
          <cell r="C8907" t="str">
            <v>Faixa Ceram Tz Pérola Nat. 9,0X9,0</v>
          </cell>
          <cell r="D8907" t="str">
            <v>UN</v>
          </cell>
          <cell r="E8907">
            <v>0</v>
          </cell>
          <cell r="F8907">
            <v>0</v>
          </cell>
        </row>
        <row r="8908">
          <cell r="B8908">
            <v>1009140</v>
          </cell>
          <cell r="C8908" t="str">
            <v>Rodapé Mc Terra Murata Be 11X33</v>
          </cell>
          <cell r="D8908" t="str">
            <v>UN</v>
          </cell>
          <cell r="E8908">
            <v>0</v>
          </cell>
          <cell r="F8908">
            <v>0</v>
          </cell>
        </row>
        <row r="8909">
          <cell r="B8909">
            <v>1009141</v>
          </cell>
          <cell r="C8909" t="str">
            <v>Mist Mesa Adhara 00458606 Docol</v>
          </cell>
          <cell r="D8909" t="str">
            <v>UN</v>
          </cell>
          <cell r="E8909">
            <v>0</v>
          </cell>
          <cell r="F8909">
            <v>0</v>
          </cell>
        </row>
        <row r="8910">
          <cell r="B8910">
            <v>1009142</v>
          </cell>
          <cell r="C8910" t="str">
            <v>Acab Reg -Docol Mod. Adhara (00459506)</v>
          </cell>
          <cell r="D8910" t="str">
            <v>UN</v>
          </cell>
          <cell r="E8910">
            <v>0</v>
          </cell>
          <cell r="F8910">
            <v>0</v>
          </cell>
        </row>
        <row r="8911">
          <cell r="B8911">
            <v>1009143</v>
          </cell>
          <cell r="C8911" t="str">
            <v>Ducha Hig- Docol Mod. Adhara (00460306)</v>
          </cell>
          <cell r="D8911" t="str">
            <v>UN</v>
          </cell>
          <cell r="E8911">
            <v>0</v>
          </cell>
          <cell r="F8911">
            <v>0</v>
          </cell>
        </row>
        <row r="8912">
          <cell r="B8912">
            <v>1009144</v>
          </cell>
          <cell r="C8912" t="str">
            <v>Torn Mesa- Docol Mod. Adhara (00459606)</v>
          </cell>
          <cell r="D8912" t="str">
            <v>UN</v>
          </cell>
          <cell r="E8912">
            <v>0</v>
          </cell>
          <cell r="F8912">
            <v>0</v>
          </cell>
        </row>
        <row r="8913">
          <cell r="B8913">
            <v>1009145</v>
          </cell>
          <cell r="C8913" t="str">
            <v>Mist Bidê - Docol Mod. Adhara(00476706)</v>
          </cell>
          <cell r="D8913" t="str">
            <v>UN</v>
          </cell>
          <cell r="E8913">
            <v>0</v>
          </cell>
          <cell r="F8913">
            <v>0</v>
          </cell>
        </row>
        <row r="8914">
          <cell r="B8914">
            <v>1009146</v>
          </cell>
          <cell r="C8914" t="str">
            <v>Mist Mesa. - Docol Mod. Brizo (00462306)</v>
          </cell>
          <cell r="D8914" t="str">
            <v>UN</v>
          </cell>
          <cell r="E8914">
            <v>0</v>
          </cell>
          <cell r="F8914">
            <v>0</v>
          </cell>
        </row>
        <row r="8915">
          <cell r="B8915">
            <v>1009147</v>
          </cell>
          <cell r="C8915" t="str">
            <v>Torn Mesa. - Docol Mod. Brizo (00462406)</v>
          </cell>
          <cell r="D8915" t="str">
            <v>UN</v>
          </cell>
          <cell r="E8915">
            <v>0</v>
          </cell>
          <cell r="F8915">
            <v>0</v>
          </cell>
        </row>
        <row r="8916">
          <cell r="B8916">
            <v>1009148</v>
          </cell>
          <cell r="C8916" t="str">
            <v>Acab De Reg  Docol Mod. Brizo (00462806)</v>
          </cell>
          <cell r="D8916" t="str">
            <v>UN</v>
          </cell>
          <cell r="E8916">
            <v>0</v>
          </cell>
          <cell r="F8916">
            <v>0</v>
          </cell>
        </row>
        <row r="8917">
          <cell r="B8917">
            <v>1009149</v>
          </cell>
          <cell r="C8917" t="str">
            <v>Ducha Hig- Docol Mod. Brizo (00462706)</v>
          </cell>
          <cell r="D8917" t="str">
            <v>UN</v>
          </cell>
          <cell r="E8917">
            <v>0</v>
          </cell>
          <cell r="F8917">
            <v>0</v>
          </cell>
        </row>
        <row r="8918">
          <cell r="B8918">
            <v>1009150</v>
          </cell>
          <cell r="C8918" t="str">
            <v>Mist Bidê- Docol Mod. Brizo  (00476906)</v>
          </cell>
          <cell r="D8918" t="str">
            <v>UN</v>
          </cell>
          <cell r="E8918">
            <v>0</v>
          </cell>
          <cell r="F8918">
            <v>0</v>
          </cell>
        </row>
        <row r="8919">
          <cell r="B8919">
            <v>1009151</v>
          </cell>
          <cell r="C8919" t="str">
            <v>Misturador Mesa Triplus Cr (00490206)</v>
          </cell>
          <cell r="D8919" t="str">
            <v>UN</v>
          </cell>
          <cell r="E8919">
            <v>0</v>
          </cell>
          <cell r="F8919">
            <v>0</v>
          </cell>
        </row>
        <row r="8920">
          <cell r="B8920">
            <v>1009152</v>
          </cell>
          <cell r="C8920" t="str">
            <v>Cuba Semi Encaixe Sentire B 77027-01 Inc</v>
          </cell>
          <cell r="D8920" t="str">
            <v>UN</v>
          </cell>
          <cell r="E8920">
            <v>0</v>
          </cell>
          <cell r="F8920">
            <v>0</v>
          </cell>
        </row>
        <row r="8921">
          <cell r="B8921">
            <v>1009153</v>
          </cell>
          <cell r="C8921" t="str">
            <v xml:space="preserve"> Cuba Apoio Retang.B Indian 63174-01 Inc</v>
          </cell>
          <cell r="D8921" t="str">
            <v>UN</v>
          </cell>
          <cell r="E8921">
            <v>0</v>
          </cell>
          <cell r="F8921">
            <v>0</v>
          </cell>
        </row>
        <row r="8922">
          <cell r="B8922">
            <v>1009154</v>
          </cell>
          <cell r="C8922" t="str">
            <v>Cuba De Apoio Cilindrica Br L7117 Deca</v>
          </cell>
          <cell r="D8922" t="str">
            <v>UN</v>
          </cell>
          <cell r="E8922">
            <v>0</v>
          </cell>
          <cell r="F8922">
            <v>0</v>
          </cell>
        </row>
        <row r="8923">
          <cell r="B8923">
            <v>1009155</v>
          </cell>
          <cell r="C8923" t="str">
            <v>Fechadura Cra 608 Interno</v>
          </cell>
          <cell r="D8923" t="str">
            <v>UN</v>
          </cell>
          <cell r="E8923">
            <v>0</v>
          </cell>
          <cell r="F8923">
            <v>0</v>
          </cell>
        </row>
        <row r="8924">
          <cell r="B8924">
            <v>1009156</v>
          </cell>
          <cell r="C8924" t="str">
            <v>Fechadura Cra 608 Banheiro</v>
          </cell>
          <cell r="D8924" t="str">
            <v>UN</v>
          </cell>
          <cell r="E8924">
            <v>0</v>
          </cell>
          <cell r="F8924">
            <v>0</v>
          </cell>
        </row>
        <row r="8925">
          <cell r="B8925">
            <v>1009157</v>
          </cell>
          <cell r="C8925" t="str">
            <v>Conj.Fechadura Latão Cr 602I La Fonte</v>
          </cell>
          <cell r="D8925" t="str">
            <v>UN</v>
          </cell>
          <cell r="E8925">
            <v>0</v>
          </cell>
          <cell r="F8925">
            <v>0</v>
          </cell>
        </row>
        <row r="8926">
          <cell r="B8926">
            <v>1009158</v>
          </cell>
          <cell r="C8926" t="str">
            <v>Conj.Fechadura Latão Cr 602B La Fonte</v>
          </cell>
          <cell r="D8926" t="str">
            <v>UN</v>
          </cell>
          <cell r="E8926">
            <v>0</v>
          </cell>
          <cell r="F8926">
            <v>0</v>
          </cell>
        </row>
        <row r="8927">
          <cell r="B8927">
            <v>1009159</v>
          </cell>
          <cell r="C8927" t="str">
            <v>Material Duplicado - Utilizar 1001224</v>
          </cell>
          <cell r="D8927" t="str">
            <v>UN</v>
          </cell>
          <cell r="E8927">
            <v>0</v>
          </cell>
          <cell r="F8927">
            <v>0</v>
          </cell>
        </row>
        <row r="8928">
          <cell r="B8928">
            <v>1009160</v>
          </cell>
          <cell r="C8928" t="str">
            <v>Material Duplicado - Utilizar 1001225</v>
          </cell>
          <cell r="D8928" t="str">
            <v>UN</v>
          </cell>
          <cell r="E8928">
            <v>0</v>
          </cell>
          <cell r="F8928">
            <v>0</v>
          </cell>
        </row>
        <row r="8929">
          <cell r="B8929">
            <v>1009161</v>
          </cell>
          <cell r="C8929" t="str">
            <v>Argamassa  Rejun. Mr 20Kg</v>
          </cell>
          <cell r="D8929" t="str">
            <v>BAG</v>
          </cell>
          <cell r="E8929">
            <v>0</v>
          </cell>
          <cell r="F8929">
            <v>0</v>
          </cell>
        </row>
        <row r="8930">
          <cell r="B8930">
            <v>1009162</v>
          </cell>
          <cell r="C8930" t="str">
            <v>Cerâmica Brick 05X15Cm Ref. 83344</v>
          </cell>
          <cell r="D8930" t="str">
            <v>M2</v>
          </cell>
          <cell r="E8930">
            <v>0</v>
          </cell>
          <cell r="F8930">
            <v>0</v>
          </cell>
        </row>
        <row r="8931">
          <cell r="B8931">
            <v>1009163</v>
          </cell>
          <cell r="C8931" t="str">
            <v>Cerâmica Arq. Ds Neve 9,5X9,5-Ref.14041</v>
          </cell>
          <cell r="D8931" t="str">
            <v>M2</v>
          </cell>
          <cell r="E8931">
            <v>0</v>
          </cell>
          <cell r="F8931">
            <v>0</v>
          </cell>
        </row>
        <row r="8932">
          <cell r="B8932">
            <v>1009164</v>
          </cell>
          <cell r="C8932" t="str">
            <v>Revest Combicolor Gail (11,6X11,6X0,9Cm)</v>
          </cell>
          <cell r="D8932" t="str">
            <v>M2</v>
          </cell>
          <cell r="E8932">
            <v>0</v>
          </cell>
          <cell r="F8932">
            <v>0</v>
          </cell>
        </row>
        <row r="8933">
          <cell r="B8933">
            <v>1009165</v>
          </cell>
          <cell r="C8933" t="str">
            <v>Revest Col Indl Gail 4209 (24X24X11Cm)</v>
          </cell>
          <cell r="D8933" t="str">
            <v>M2</v>
          </cell>
          <cell r="E8933">
            <v>0</v>
          </cell>
          <cell r="F8933">
            <v>0</v>
          </cell>
        </row>
        <row r="8934">
          <cell r="B8934">
            <v>1009166</v>
          </cell>
          <cell r="C8934" t="str">
            <v>Revest Col Indl Gail 6042 (24X24X11Cm)</v>
          </cell>
          <cell r="D8934" t="str">
            <v>M2</v>
          </cell>
          <cell r="E8934">
            <v>0</v>
          </cell>
          <cell r="F8934">
            <v>0</v>
          </cell>
        </row>
        <row r="8935">
          <cell r="B8935">
            <v>1009167</v>
          </cell>
          <cell r="C8935" t="str">
            <v>Portinari Travertino Bernini Al 45X45</v>
          </cell>
          <cell r="D8935" t="str">
            <v>M2</v>
          </cell>
          <cell r="E8935">
            <v>0</v>
          </cell>
          <cell r="F8935">
            <v>0</v>
          </cell>
        </row>
        <row r="8936">
          <cell r="B8936">
            <v>1009168</v>
          </cell>
          <cell r="C8936" t="str">
            <v>Portinari Fugi Al 45X45Cm</v>
          </cell>
          <cell r="D8936" t="str">
            <v>M2</v>
          </cell>
          <cell r="E8936">
            <v>0</v>
          </cell>
          <cell r="F8936">
            <v>0</v>
          </cell>
        </row>
        <row r="8937">
          <cell r="B8937">
            <v>1009169</v>
          </cell>
          <cell r="C8937" t="str">
            <v>Portinari Montese Wh - Montese - 33X33Cm</v>
          </cell>
          <cell r="D8937" t="str">
            <v>M2</v>
          </cell>
          <cell r="E8937">
            <v>0</v>
          </cell>
          <cell r="F8937">
            <v>0</v>
          </cell>
        </row>
        <row r="8938">
          <cell r="B8938">
            <v>1009170</v>
          </cell>
          <cell r="C8938" t="str">
            <v>Portinari Montese Wh - Montese - 45X45Cm</v>
          </cell>
          <cell r="D8938" t="str">
            <v>M2</v>
          </cell>
          <cell r="E8938">
            <v>0</v>
          </cell>
          <cell r="F8938">
            <v>0</v>
          </cell>
        </row>
        <row r="8939">
          <cell r="B8939">
            <v>1009171</v>
          </cell>
          <cell r="C8939" t="str">
            <v>Rodapé Listelo Montese Wh (16,5X33Cm)</v>
          </cell>
          <cell r="D8939" t="str">
            <v>ST</v>
          </cell>
          <cell r="E8939">
            <v>0</v>
          </cell>
          <cell r="F8939">
            <v>0</v>
          </cell>
        </row>
        <row r="8940">
          <cell r="B8940">
            <v>1009172</v>
          </cell>
          <cell r="C8940" t="str">
            <v>Rodapé Listelo Montese Wh (15X45Cm)</v>
          </cell>
          <cell r="D8940" t="str">
            <v>ST</v>
          </cell>
          <cell r="E8940">
            <v>0</v>
          </cell>
          <cell r="F8940">
            <v>0</v>
          </cell>
        </row>
        <row r="8941">
          <cell r="B8941">
            <v>1009173</v>
          </cell>
          <cell r="C8941" t="str">
            <v>Rodapé Listelo Montese Wh (8X45Cm)</v>
          </cell>
          <cell r="D8941" t="str">
            <v>ST</v>
          </cell>
          <cell r="E8941">
            <v>0</v>
          </cell>
          <cell r="F8941">
            <v>0</v>
          </cell>
        </row>
        <row r="8942">
          <cell r="B8942">
            <v>1009174</v>
          </cell>
          <cell r="C8942" t="str">
            <v>Azulejo Branco 15X15Cm (Cecrisa)</v>
          </cell>
          <cell r="D8942" t="str">
            <v>M2</v>
          </cell>
          <cell r="E8942">
            <v>0</v>
          </cell>
          <cell r="F8942">
            <v>0</v>
          </cell>
        </row>
        <row r="8943">
          <cell r="B8943">
            <v>1009175</v>
          </cell>
          <cell r="C8943" t="str">
            <v>Revest Gail Piscina Cor Trancoso(18X18)</v>
          </cell>
          <cell r="D8943" t="str">
            <v>M2</v>
          </cell>
          <cell r="E8943">
            <v>0</v>
          </cell>
          <cell r="F8943">
            <v>0</v>
          </cell>
        </row>
        <row r="8944">
          <cell r="B8944">
            <v>1009176</v>
          </cell>
          <cell r="C8944" t="str">
            <v>Pastilha Jatobá (5X5) Cor Azul Viscaya</v>
          </cell>
          <cell r="D8944" t="str">
            <v>M2</v>
          </cell>
          <cell r="E8944">
            <v>0</v>
          </cell>
          <cell r="F8944">
            <v>0</v>
          </cell>
        </row>
        <row r="8945">
          <cell r="B8945">
            <v>1009177</v>
          </cell>
          <cell r="C8945" t="str">
            <v>Rodapé Ceram Quartzito Bege (10X40Cm)</v>
          </cell>
          <cell r="D8945" t="str">
            <v>UN</v>
          </cell>
          <cell r="E8945">
            <v>0</v>
          </cell>
          <cell r="F8945">
            <v>0</v>
          </cell>
        </row>
        <row r="8946">
          <cell r="B8946">
            <v>1009178</v>
          </cell>
          <cell r="C8946" t="str">
            <v>Isopor Eps 10 Mm</v>
          </cell>
          <cell r="D8946" t="str">
            <v>M2</v>
          </cell>
          <cell r="E8946">
            <v>0</v>
          </cell>
          <cell r="F8946">
            <v>0</v>
          </cell>
        </row>
        <row r="8947">
          <cell r="B8947">
            <v>1009179</v>
          </cell>
          <cell r="C8947" t="str">
            <v>Isopor Eps 20 Mm</v>
          </cell>
          <cell r="D8947" t="str">
            <v>M2</v>
          </cell>
          <cell r="E8947">
            <v>0</v>
          </cell>
          <cell r="F8947">
            <v>0</v>
          </cell>
        </row>
        <row r="8948">
          <cell r="B8948">
            <v>1009180</v>
          </cell>
          <cell r="C8948" t="str">
            <v>Fibra De Vidro Álclali Resistente</v>
          </cell>
          <cell r="D8948" t="str">
            <v>KG</v>
          </cell>
          <cell r="E8948">
            <v>0</v>
          </cell>
          <cell r="F8948">
            <v>0</v>
          </cell>
        </row>
        <row r="8949">
          <cell r="B8949">
            <v>1009181</v>
          </cell>
          <cell r="C8949" t="str">
            <v>Fibra Sintéticas De Polipropileno</v>
          </cell>
          <cell r="D8949" t="str">
            <v>KG</v>
          </cell>
          <cell r="E8949">
            <v>0</v>
          </cell>
          <cell r="F8949">
            <v>0</v>
          </cell>
        </row>
        <row r="8950">
          <cell r="B8950">
            <v>1009182</v>
          </cell>
          <cell r="C8950" t="str">
            <v>Manta De Polietileno 0,2 Mm</v>
          </cell>
          <cell r="D8950" t="str">
            <v>M2</v>
          </cell>
          <cell r="E8950">
            <v>0</v>
          </cell>
          <cell r="F8950">
            <v>0</v>
          </cell>
        </row>
        <row r="8951">
          <cell r="B8951">
            <v>1009183</v>
          </cell>
          <cell r="C8951" t="str">
            <v>Mat.Bloq-Tubo De Aco Galv C/Cost 1 1/2</v>
          </cell>
          <cell r="D8951" t="str">
            <v>UN</v>
          </cell>
          <cell r="E8951">
            <v>0</v>
          </cell>
          <cell r="F8951">
            <v>0</v>
          </cell>
        </row>
        <row r="8952">
          <cell r="B8952">
            <v>1009184</v>
          </cell>
          <cell r="C8952" t="str">
            <v>Mat.Bloq-Tubo De Aco Galv C/Cost 1 1/4</v>
          </cell>
          <cell r="D8952" t="str">
            <v>UN</v>
          </cell>
          <cell r="E8952">
            <v>0</v>
          </cell>
          <cell r="F8952">
            <v>0</v>
          </cell>
        </row>
        <row r="8953">
          <cell r="B8953">
            <v>1009185</v>
          </cell>
          <cell r="C8953" t="str">
            <v>Mat.Bloq-Tubo De Aco  Galv C/Cost 1</v>
          </cell>
          <cell r="D8953" t="str">
            <v>UN</v>
          </cell>
          <cell r="E8953">
            <v>0</v>
          </cell>
          <cell r="F8953">
            <v>0</v>
          </cell>
        </row>
        <row r="8954">
          <cell r="B8954">
            <v>1009186</v>
          </cell>
          <cell r="C8954" t="str">
            <v>Mat.Bloq-Tubo De Aco Galv C/Cost 2 1/2</v>
          </cell>
          <cell r="D8954" t="str">
            <v>UN</v>
          </cell>
          <cell r="E8954">
            <v>0</v>
          </cell>
          <cell r="F8954">
            <v>0</v>
          </cell>
        </row>
        <row r="8955">
          <cell r="B8955">
            <v>1009187</v>
          </cell>
          <cell r="C8955" t="str">
            <v>Mat.Bloq-Tubo De Aco Galv C/Cost 2</v>
          </cell>
          <cell r="D8955" t="str">
            <v>UN</v>
          </cell>
          <cell r="E8955">
            <v>0</v>
          </cell>
          <cell r="F8955">
            <v>0</v>
          </cell>
        </row>
        <row r="8956">
          <cell r="B8956">
            <v>1009188</v>
          </cell>
          <cell r="C8956" t="str">
            <v>Mat.Bloq-Tubo De Aco Din Galv C/Cost 3</v>
          </cell>
          <cell r="D8956" t="str">
            <v>UN</v>
          </cell>
          <cell r="E8956">
            <v>0</v>
          </cell>
          <cell r="F8956">
            <v>0</v>
          </cell>
        </row>
        <row r="8957">
          <cell r="B8957">
            <v>1009189</v>
          </cell>
          <cell r="C8957" t="str">
            <v>Mat.Bloq-Tubo De Aco Galv C/Cost 3/4</v>
          </cell>
          <cell r="D8957" t="str">
            <v>UN</v>
          </cell>
          <cell r="E8957">
            <v>0</v>
          </cell>
          <cell r="F8957">
            <v>0</v>
          </cell>
        </row>
        <row r="8958">
          <cell r="B8958">
            <v>1009190</v>
          </cell>
          <cell r="C8958" t="str">
            <v>Mat.Bloq-Tubo De Aco Galv C/Cost 4</v>
          </cell>
          <cell r="D8958" t="str">
            <v>UN</v>
          </cell>
          <cell r="E8958">
            <v>0</v>
          </cell>
          <cell r="F8958">
            <v>0</v>
          </cell>
        </row>
        <row r="8959">
          <cell r="B8959">
            <v>1009191</v>
          </cell>
          <cell r="C8959" t="str">
            <v>Mat.Bloq-Tubo De Aco  Galv C/Cost 6</v>
          </cell>
          <cell r="D8959" t="str">
            <v>UN</v>
          </cell>
          <cell r="E8959">
            <v>0</v>
          </cell>
          <cell r="F8959">
            <v>0</v>
          </cell>
        </row>
        <row r="8960">
          <cell r="B8960">
            <v>1009192</v>
          </cell>
          <cell r="C8960" t="str">
            <v>Mat.Bloq-Tubo Aco Preto C/Cost 1 1/2</v>
          </cell>
          <cell r="D8960" t="str">
            <v>UN</v>
          </cell>
          <cell r="E8960">
            <v>0</v>
          </cell>
          <cell r="F8960">
            <v>0</v>
          </cell>
        </row>
        <row r="8961">
          <cell r="B8961">
            <v>1009193</v>
          </cell>
          <cell r="C8961" t="str">
            <v>Mat.Bloq-Tubo Aco  Preto C/Cost 1 1/4</v>
          </cell>
          <cell r="D8961" t="str">
            <v>UN</v>
          </cell>
          <cell r="E8961">
            <v>0</v>
          </cell>
          <cell r="F8961">
            <v>0</v>
          </cell>
        </row>
        <row r="8962">
          <cell r="B8962">
            <v>1009194</v>
          </cell>
          <cell r="C8962" t="str">
            <v>Mat.Bloq-Tubo Aco  Preto C/Cost 1</v>
          </cell>
          <cell r="D8962" t="str">
            <v>UN</v>
          </cell>
          <cell r="E8962">
            <v>0</v>
          </cell>
          <cell r="F8962">
            <v>0</v>
          </cell>
        </row>
        <row r="8963">
          <cell r="B8963">
            <v>1009195</v>
          </cell>
          <cell r="C8963" t="str">
            <v>Mat.Bloq-Tubo Aco  Preto C/Cost 2 1/2</v>
          </cell>
          <cell r="D8963" t="str">
            <v>UN</v>
          </cell>
          <cell r="E8963">
            <v>0</v>
          </cell>
          <cell r="F8963">
            <v>0</v>
          </cell>
        </row>
        <row r="8964">
          <cell r="B8964">
            <v>1009196</v>
          </cell>
          <cell r="C8964" t="str">
            <v>Mat.Bloq-Tubo Aco Din  Preto C/Cost 2</v>
          </cell>
          <cell r="D8964" t="str">
            <v>UN</v>
          </cell>
          <cell r="E8964">
            <v>0</v>
          </cell>
          <cell r="F8964">
            <v>0</v>
          </cell>
        </row>
        <row r="8965">
          <cell r="B8965">
            <v>1009197</v>
          </cell>
          <cell r="C8965" t="str">
            <v>Mat.Bloq-Tubo Aco Din  Preto C/Cost 3</v>
          </cell>
          <cell r="D8965" t="str">
            <v>UN</v>
          </cell>
          <cell r="E8965">
            <v>0</v>
          </cell>
          <cell r="F8965">
            <v>0</v>
          </cell>
        </row>
        <row r="8966">
          <cell r="B8966">
            <v>1009198</v>
          </cell>
          <cell r="C8966" t="str">
            <v>Mat.Bloq-Tubo Aco Din Preto C/Cost 4</v>
          </cell>
          <cell r="D8966" t="str">
            <v>UN</v>
          </cell>
          <cell r="E8966">
            <v>0</v>
          </cell>
          <cell r="F8966">
            <v>0</v>
          </cell>
        </row>
        <row r="8967">
          <cell r="B8967">
            <v>1009199</v>
          </cell>
          <cell r="C8967" t="str">
            <v>Mat.Bloq-Tubo Aco Din Preto C/Cost 6</v>
          </cell>
          <cell r="D8967" t="str">
            <v>UN</v>
          </cell>
          <cell r="E8967">
            <v>0</v>
          </cell>
          <cell r="F8967">
            <v>0</v>
          </cell>
        </row>
        <row r="8968">
          <cell r="B8968">
            <v>1009200</v>
          </cell>
          <cell r="C8968" t="str">
            <v>Bomba Submersivel Abs Afp</v>
          </cell>
          <cell r="D8968" t="str">
            <v>UN</v>
          </cell>
          <cell r="E8968">
            <v>0</v>
          </cell>
          <cell r="F8968">
            <v>0</v>
          </cell>
        </row>
        <row r="8969">
          <cell r="B8969">
            <v>1009201</v>
          </cell>
          <cell r="C8969" t="str">
            <v>Bomba Submersível Ii</v>
          </cell>
          <cell r="D8969" t="str">
            <v>UN</v>
          </cell>
          <cell r="E8969">
            <v>0</v>
          </cell>
          <cell r="F8969">
            <v>0</v>
          </cell>
        </row>
        <row r="8970">
          <cell r="B8970">
            <v>1009202</v>
          </cell>
          <cell r="C8970" t="str">
            <v>Bomba De Pressurização</v>
          </cell>
          <cell r="D8970" t="str">
            <v>UN</v>
          </cell>
          <cell r="E8970">
            <v>0</v>
          </cell>
          <cell r="F8970">
            <v>0</v>
          </cell>
        </row>
        <row r="8971">
          <cell r="B8971">
            <v>1009203</v>
          </cell>
          <cell r="C8971" t="str">
            <v>Bomba De Pressurização Ii</v>
          </cell>
          <cell r="D8971" t="str">
            <v>UN</v>
          </cell>
          <cell r="E8971">
            <v>0</v>
          </cell>
          <cell r="F8971">
            <v>0</v>
          </cell>
        </row>
        <row r="8972">
          <cell r="B8972">
            <v>1009204</v>
          </cell>
          <cell r="C8972" t="str">
            <v>Bomba Submersivel Iii</v>
          </cell>
          <cell r="D8972" t="str">
            <v>UN</v>
          </cell>
          <cell r="E8972">
            <v>0</v>
          </cell>
          <cell r="F8972">
            <v>0</v>
          </cell>
        </row>
        <row r="8973">
          <cell r="B8973">
            <v>1009205</v>
          </cell>
          <cell r="C8973" t="str">
            <v>Bomba De Recalque</v>
          </cell>
          <cell r="D8973" t="str">
            <v>UN</v>
          </cell>
          <cell r="E8973">
            <v>0</v>
          </cell>
          <cell r="F8973">
            <v>0</v>
          </cell>
        </row>
        <row r="8974">
          <cell r="B8974">
            <v>1009206</v>
          </cell>
          <cell r="C8974" t="str">
            <v>Bomba De Recalque Ii</v>
          </cell>
          <cell r="D8974" t="str">
            <v>UN</v>
          </cell>
          <cell r="E8974">
            <v>0</v>
          </cell>
          <cell r="F8974">
            <v>0</v>
          </cell>
        </row>
        <row r="8975">
          <cell r="B8975">
            <v>1009207</v>
          </cell>
          <cell r="C8975" t="str">
            <v>Bomba De Recalque Iii</v>
          </cell>
          <cell r="D8975" t="str">
            <v>UN</v>
          </cell>
          <cell r="E8975">
            <v>0</v>
          </cell>
          <cell r="F8975">
            <v>0</v>
          </cell>
        </row>
        <row r="8976">
          <cell r="B8976">
            <v>1009208</v>
          </cell>
          <cell r="C8976" t="str">
            <v>Bomba De Recalque Iv</v>
          </cell>
          <cell r="D8976" t="str">
            <v>UN</v>
          </cell>
          <cell r="E8976">
            <v>0</v>
          </cell>
          <cell r="F8976">
            <v>0</v>
          </cell>
        </row>
        <row r="8977">
          <cell r="B8977">
            <v>1009209</v>
          </cell>
          <cell r="C8977" t="str">
            <v>Cavalete Completo Sem Hidrometro Ø 4"</v>
          </cell>
          <cell r="D8977" t="str">
            <v>UN</v>
          </cell>
          <cell r="E8977">
            <v>0</v>
          </cell>
          <cell r="F8977">
            <v>0</v>
          </cell>
        </row>
        <row r="8978">
          <cell r="B8978">
            <v>1009210</v>
          </cell>
          <cell r="C8978" t="str">
            <v>Bucha Reducao Ferro Galv 1 1/2X1/2</v>
          </cell>
          <cell r="D8978" t="str">
            <v>UN</v>
          </cell>
          <cell r="E8978">
            <v>0</v>
          </cell>
          <cell r="F8978">
            <v>0</v>
          </cell>
        </row>
        <row r="8979">
          <cell r="B8979">
            <v>1009211</v>
          </cell>
          <cell r="C8979" t="str">
            <v>Bucha Reducao Ferro Galv 1 1/2X1</v>
          </cell>
          <cell r="D8979" t="str">
            <v>UN</v>
          </cell>
          <cell r="E8979">
            <v>0</v>
          </cell>
          <cell r="F8979">
            <v>0</v>
          </cell>
        </row>
        <row r="8980">
          <cell r="B8980">
            <v>1009212</v>
          </cell>
          <cell r="C8980" t="str">
            <v>Bucha Reducao Ferro Galv 1 1/2X3/4</v>
          </cell>
          <cell r="D8980" t="str">
            <v>UN</v>
          </cell>
          <cell r="E8980">
            <v>0</v>
          </cell>
          <cell r="F8980">
            <v>0</v>
          </cell>
        </row>
        <row r="8981">
          <cell r="B8981">
            <v>1009213</v>
          </cell>
          <cell r="C8981" t="str">
            <v>Bucha Reducao Ferro Galv 1 1/4X3/4</v>
          </cell>
          <cell r="D8981" t="str">
            <v>UN</v>
          </cell>
          <cell r="E8981">
            <v>0</v>
          </cell>
          <cell r="F8981">
            <v>0</v>
          </cell>
        </row>
        <row r="8982">
          <cell r="B8982">
            <v>1009214</v>
          </cell>
          <cell r="C8982" t="str">
            <v>Bucha Reducao Ferro Galv 2X1/2</v>
          </cell>
          <cell r="D8982" t="str">
            <v>UN</v>
          </cell>
          <cell r="E8982">
            <v>0</v>
          </cell>
          <cell r="F8982">
            <v>0</v>
          </cell>
        </row>
        <row r="8983">
          <cell r="B8983">
            <v>1009215</v>
          </cell>
          <cell r="C8983" t="str">
            <v>Bucha Reducao Ferro Galv 2 1/2X2</v>
          </cell>
          <cell r="D8983" t="str">
            <v>UN</v>
          </cell>
          <cell r="E8983">
            <v>0</v>
          </cell>
          <cell r="F8983">
            <v>0</v>
          </cell>
        </row>
        <row r="8984">
          <cell r="B8984">
            <v>1009216</v>
          </cell>
          <cell r="C8984" t="str">
            <v>Bucha Reducao Ferro Galv 2X1 1/2</v>
          </cell>
          <cell r="D8984" t="str">
            <v>UN</v>
          </cell>
          <cell r="E8984">
            <v>0</v>
          </cell>
          <cell r="F8984">
            <v>0</v>
          </cell>
        </row>
        <row r="8985">
          <cell r="B8985">
            <v>1009217</v>
          </cell>
          <cell r="C8985" t="str">
            <v>Bucha Reducao Ferro Galv 2X1 1/4</v>
          </cell>
          <cell r="D8985" t="str">
            <v>UN</v>
          </cell>
          <cell r="E8985">
            <v>0</v>
          </cell>
          <cell r="F8985">
            <v>0</v>
          </cell>
        </row>
        <row r="8986">
          <cell r="B8986">
            <v>1009218</v>
          </cell>
          <cell r="C8986" t="str">
            <v>Bucha Reducao Ferro Galv 2X1</v>
          </cell>
          <cell r="D8986" t="str">
            <v>UN</v>
          </cell>
          <cell r="E8986">
            <v>0</v>
          </cell>
          <cell r="F8986">
            <v>0</v>
          </cell>
        </row>
        <row r="8987">
          <cell r="B8987">
            <v>1009219</v>
          </cell>
          <cell r="C8987" t="str">
            <v>Bucha Reducao Ferro Galv 3X2 1/2</v>
          </cell>
          <cell r="D8987" t="str">
            <v>UN</v>
          </cell>
          <cell r="E8987">
            <v>0</v>
          </cell>
          <cell r="F8987">
            <v>0</v>
          </cell>
        </row>
        <row r="8988">
          <cell r="B8988">
            <v>1009220</v>
          </cell>
          <cell r="C8988" t="str">
            <v>Bucha Reducao Ferro Galv 4X2 1/2</v>
          </cell>
          <cell r="D8988" t="str">
            <v>UN</v>
          </cell>
          <cell r="E8988">
            <v>0</v>
          </cell>
          <cell r="F8988">
            <v>0</v>
          </cell>
        </row>
        <row r="8989">
          <cell r="B8989">
            <v>1009221</v>
          </cell>
          <cell r="C8989" t="str">
            <v>Bucha Reducao Ferro Galv 3/4X1/4</v>
          </cell>
          <cell r="D8989" t="str">
            <v>UN</v>
          </cell>
          <cell r="E8989">
            <v>0</v>
          </cell>
          <cell r="F8989">
            <v>0</v>
          </cell>
        </row>
        <row r="8990">
          <cell r="B8990">
            <v>1009222</v>
          </cell>
          <cell r="C8990" t="str">
            <v>Bucha Reducao Ferro Galv 4X2</v>
          </cell>
          <cell r="D8990" t="str">
            <v>UN</v>
          </cell>
          <cell r="E8990">
            <v>0</v>
          </cell>
          <cell r="F8990">
            <v>0</v>
          </cell>
        </row>
        <row r="8991">
          <cell r="B8991">
            <v>1009223</v>
          </cell>
          <cell r="C8991" t="str">
            <v>Cotovelo 45 Galv 150Lbs 1</v>
          </cell>
          <cell r="D8991" t="str">
            <v>UN</v>
          </cell>
          <cell r="E8991">
            <v>0</v>
          </cell>
          <cell r="F8991">
            <v>0</v>
          </cell>
        </row>
        <row r="8992">
          <cell r="B8992">
            <v>1009224</v>
          </cell>
          <cell r="C8992" t="str">
            <v>Cotovelo 45 Galv 150Lbs 3</v>
          </cell>
          <cell r="D8992" t="str">
            <v>UN</v>
          </cell>
          <cell r="E8992">
            <v>0</v>
          </cell>
          <cell r="F8992">
            <v>0</v>
          </cell>
        </row>
        <row r="8993">
          <cell r="B8993">
            <v>1009225</v>
          </cell>
          <cell r="C8993" t="str">
            <v>Cotovelo 45 Galv 150Lbs 4</v>
          </cell>
          <cell r="D8993" t="str">
            <v>UN</v>
          </cell>
          <cell r="E8993">
            <v>0</v>
          </cell>
          <cell r="F8993">
            <v>0</v>
          </cell>
        </row>
        <row r="8994">
          <cell r="B8994">
            <v>1009226</v>
          </cell>
          <cell r="C8994" t="str">
            <v>Cotovelo 45 Galv 150Lbs 6</v>
          </cell>
          <cell r="D8994" t="str">
            <v>UN</v>
          </cell>
          <cell r="E8994">
            <v>0</v>
          </cell>
          <cell r="F8994">
            <v>0</v>
          </cell>
        </row>
        <row r="8995">
          <cell r="B8995">
            <v>1009227</v>
          </cell>
          <cell r="C8995" t="str">
            <v>Cotovelo 45 Galv 150Lbs 1 1/2</v>
          </cell>
          <cell r="D8995" t="str">
            <v>UN</v>
          </cell>
          <cell r="E8995">
            <v>0</v>
          </cell>
          <cell r="F8995">
            <v>0</v>
          </cell>
        </row>
        <row r="8996">
          <cell r="B8996">
            <v>1009228</v>
          </cell>
          <cell r="C8996" t="str">
            <v>Cotovelo 45 Galv 150Lbs 1 1/4</v>
          </cell>
          <cell r="D8996" t="str">
            <v>UN</v>
          </cell>
          <cell r="E8996">
            <v>0</v>
          </cell>
          <cell r="F8996">
            <v>0</v>
          </cell>
        </row>
        <row r="8997">
          <cell r="B8997">
            <v>1009229</v>
          </cell>
          <cell r="C8997" t="str">
            <v>Cotovelo 45 Galv 150Lbs 1</v>
          </cell>
          <cell r="D8997" t="str">
            <v>UN</v>
          </cell>
          <cell r="E8997">
            <v>0</v>
          </cell>
          <cell r="F8997">
            <v>0</v>
          </cell>
        </row>
        <row r="8998">
          <cell r="B8998">
            <v>1009230</v>
          </cell>
          <cell r="C8998" t="str">
            <v>Cotovelo 45 Galv 150Lbs 1X3/4</v>
          </cell>
          <cell r="D8998" t="str">
            <v>UN</v>
          </cell>
          <cell r="E8998">
            <v>0</v>
          </cell>
          <cell r="F8998">
            <v>0</v>
          </cell>
        </row>
        <row r="8999">
          <cell r="B8999">
            <v>1009231</v>
          </cell>
          <cell r="C8999" t="str">
            <v>Cotovelo 45 Galv 150Lbs 2</v>
          </cell>
          <cell r="D8999" t="str">
            <v>UN</v>
          </cell>
          <cell r="E8999">
            <v>0</v>
          </cell>
          <cell r="F8999">
            <v>0</v>
          </cell>
        </row>
        <row r="9000">
          <cell r="B9000">
            <v>1009232</v>
          </cell>
          <cell r="C9000" t="str">
            <v>Cotovelo 45 Galv 150Lbs 3</v>
          </cell>
          <cell r="D9000" t="str">
            <v>UN</v>
          </cell>
          <cell r="E9000">
            <v>0</v>
          </cell>
          <cell r="F9000">
            <v>0</v>
          </cell>
        </row>
        <row r="9001">
          <cell r="B9001">
            <v>1009233</v>
          </cell>
          <cell r="C9001" t="str">
            <v>Cotovelo 45 Galv 150Lbs 3/4</v>
          </cell>
          <cell r="D9001" t="str">
            <v>UN</v>
          </cell>
          <cell r="E9001">
            <v>0</v>
          </cell>
          <cell r="F9001">
            <v>0</v>
          </cell>
        </row>
        <row r="9002">
          <cell r="B9002">
            <v>1009234</v>
          </cell>
          <cell r="C9002" t="str">
            <v>Cotovelo 45 Galv 150Lbs 3/4X1/2</v>
          </cell>
          <cell r="D9002" t="str">
            <v>UN</v>
          </cell>
          <cell r="E9002">
            <v>0</v>
          </cell>
          <cell r="F9002">
            <v>0</v>
          </cell>
        </row>
        <row r="9003">
          <cell r="B9003">
            <v>1009235</v>
          </cell>
          <cell r="C9003" t="str">
            <v>Cotovelo 45 Galv 150Lbs 4</v>
          </cell>
          <cell r="D9003" t="str">
            <v>UN</v>
          </cell>
          <cell r="E9003">
            <v>0</v>
          </cell>
          <cell r="F9003">
            <v>0</v>
          </cell>
        </row>
        <row r="9004">
          <cell r="B9004">
            <v>1009236</v>
          </cell>
          <cell r="C9004" t="str">
            <v>Cotovelo 45 Galv 150Lbs 6</v>
          </cell>
          <cell r="D9004" t="str">
            <v>UN</v>
          </cell>
          <cell r="E9004">
            <v>0</v>
          </cell>
          <cell r="F9004">
            <v>0</v>
          </cell>
        </row>
        <row r="9005">
          <cell r="B9005">
            <v>1009237</v>
          </cell>
          <cell r="C9005" t="str">
            <v>Cruzeta Galvanizado 150 Lbs 1 1/2 X 1</v>
          </cell>
          <cell r="D9005" t="str">
            <v>UN</v>
          </cell>
          <cell r="E9005">
            <v>0</v>
          </cell>
          <cell r="F9005">
            <v>0</v>
          </cell>
        </row>
        <row r="9006">
          <cell r="B9006">
            <v>1009238</v>
          </cell>
          <cell r="C9006" t="str">
            <v>Cruzeta Galvanizado 150 Lbs 2X1 1/4</v>
          </cell>
          <cell r="D9006" t="str">
            <v>UN</v>
          </cell>
          <cell r="E9006">
            <v>0</v>
          </cell>
          <cell r="F9006">
            <v>0</v>
          </cell>
        </row>
        <row r="9007">
          <cell r="B9007">
            <v>1009239</v>
          </cell>
          <cell r="C9007" t="str">
            <v>Cruzeta Ferro Galvanizado 2X1 150Lbs</v>
          </cell>
          <cell r="D9007" t="str">
            <v>UN</v>
          </cell>
          <cell r="E9007">
            <v>0</v>
          </cell>
          <cell r="F9007">
            <v>0</v>
          </cell>
        </row>
        <row r="9008">
          <cell r="B9008">
            <v>1009240</v>
          </cell>
          <cell r="C9008" t="str">
            <v>Flange Ferro Galvanizado 6 150Lbs</v>
          </cell>
          <cell r="D9008" t="str">
            <v>UN</v>
          </cell>
          <cell r="E9008">
            <v>0</v>
          </cell>
          <cell r="F9008">
            <v>0</v>
          </cell>
        </row>
        <row r="9009">
          <cell r="B9009">
            <v>1009241</v>
          </cell>
          <cell r="C9009" t="str">
            <v>Luva De Reducao Galv 150 Lbs 1 X 1/2</v>
          </cell>
          <cell r="D9009" t="str">
            <v>UN</v>
          </cell>
          <cell r="E9009">
            <v>0</v>
          </cell>
          <cell r="F9009">
            <v>0</v>
          </cell>
        </row>
        <row r="9010">
          <cell r="B9010">
            <v>1009242</v>
          </cell>
          <cell r="C9010" t="str">
            <v>Luva De Ferro Galvanizado 3/8 Bsp</v>
          </cell>
          <cell r="D9010" t="str">
            <v>UN</v>
          </cell>
          <cell r="E9010">
            <v>0</v>
          </cell>
          <cell r="F9010">
            <v>0</v>
          </cell>
        </row>
        <row r="9011">
          <cell r="B9011">
            <v>1009243</v>
          </cell>
          <cell r="C9011" t="str">
            <v>Luva De Ferro Galvanizado 1/4 Bsp</v>
          </cell>
          <cell r="D9011" t="str">
            <v>UN</v>
          </cell>
          <cell r="E9011">
            <v>0</v>
          </cell>
          <cell r="F9011">
            <v>0</v>
          </cell>
        </row>
        <row r="9012">
          <cell r="B9012">
            <v>1009245</v>
          </cell>
          <cell r="C9012" t="str">
            <v>Luva De Ferro Galvanizado 2 1/2 Bsp</v>
          </cell>
          <cell r="D9012" t="str">
            <v>UN</v>
          </cell>
          <cell r="E9012">
            <v>0</v>
          </cell>
          <cell r="F9012">
            <v>0</v>
          </cell>
        </row>
        <row r="9013">
          <cell r="B9013">
            <v>1009246</v>
          </cell>
          <cell r="C9013" t="str">
            <v>Luva De Ferro Galvanizado 2 Bsp</v>
          </cell>
          <cell r="D9013" t="str">
            <v>UN</v>
          </cell>
          <cell r="E9013">
            <v>0</v>
          </cell>
          <cell r="F9013">
            <v>0</v>
          </cell>
        </row>
        <row r="9014">
          <cell r="B9014">
            <v>1009247</v>
          </cell>
          <cell r="C9014" t="str">
            <v>Luva De Ferro Galvanizado 3 Bsp</v>
          </cell>
          <cell r="D9014" t="str">
            <v>UN</v>
          </cell>
          <cell r="E9014">
            <v>0</v>
          </cell>
          <cell r="F9014">
            <v>0</v>
          </cell>
        </row>
        <row r="9015">
          <cell r="B9015">
            <v>1009249</v>
          </cell>
          <cell r="C9015" t="str">
            <v>Luva De Ferro Galvanizado 4 Bsp</v>
          </cell>
          <cell r="D9015" t="str">
            <v>UN</v>
          </cell>
          <cell r="E9015">
            <v>0</v>
          </cell>
          <cell r="F9015">
            <v>0</v>
          </cell>
        </row>
        <row r="9016">
          <cell r="B9016">
            <v>1009250</v>
          </cell>
          <cell r="C9016" t="str">
            <v>Luva De Ferro Galvanizado 6 Bsp</v>
          </cell>
          <cell r="D9016" t="str">
            <v>UN</v>
          </cell>
          <cell r="E9016">
            <v>0</v>
          </cell>
          <cell r="F9016">
            <v>0</v>
          </cell>
        </row>
        <row r="9017">
          <cell r="B9017">
            <v>1009251</v>
          </cell>
          <cell r="C9017" t="str">
            <v>Niple Ferro Galvanizado 4 Bsp</v>
          </cell>
          <cell r="D9017" t="str">
            <v>UN</v>
          </cell>
          <cell r="E9017">
            <v>0</v>
          </cell>
          <cell r="F9017">
            <v>0</v>
          </cell>
        </row>
        <row r="9018">
          <cell r="B9018">
            <v>1009252</v>
          </cell>
          <cell r="C9018" t="str">
            <v>Niple Ferro Galvanizado 6 Bsp</v>
          </cell>
          <cell r="D9018" t="str">
            <v>UN</v>
          </cell>
          <cell r="E9018">
            <v>0</v>
          </cell>
          <cell r="F9018">
            <v>0</v>
          </cell>
        </row>
        <row r="9019">
          <cell r="B9019">
            <v>1009253</v>
          </cell>
          <cell r="C9019" t="str">
            <v>Tampão Ferro Galvanizado 6Pol 150Lbs</v>
          </cell>
          <cell r="D9019" t="str">
            <v>UN</v>
          </cell>
          <cell r="E9019">
            <v>0</v>
          </cell>
          <cell r="F9019">
            <v>0</v>
          </cell>
        </row>
        <row r="9020">
          <cell r="B9020">
            <v>1009254</v>
          </cell>
          <cell r="C9020" t="str">
            <v>Te De Reducao Galv 150Lbs 1 1/2X1 1/4</v>
          </cell>
          <cell r="D9020" t="str">
            <v>UN</v>
          </cell>
          <cell r="E9020">
            <v>0</v>
          </cell>
          <cell r="F9020">
            <v>0</v>
          </cell>
        </row>
        <row r="9021">
          <cell r="B9021">
            <v>1009255</v>
          </cell>
          <cell r="C9021" t="str">
            <v>Te De Reducao Galv 150Lbs 1 1/2X1</v>
          </cell>
          <cell r="D9021" t="str">
            <v>UN</v>
          </cell>
          <cell r="E9021">
            <v>0</v>
          </cell>
          <cell r="F9021">
            <v>0</v>
          </cell>
        </row>
        <row r="9022">
          <cell r="B9022">
            <v>1009256</v>
          </cell>
          <cell r="C9022" t="str">
            <v>Te De Reducao Galv 150Lbs 1 1/4X1</v>
          </cell>
          <cell r="D9022" t="str">
            <v>UN</v>
          </cell>
          <cell r="E9022">
            <v>0</v>
          </cell>
          <cell r="F9022">
            <v>0</v>
          </cell>
        </row>
        <row r="9023">
          <cell r="B9023">
            <v>1009257</v>
          </cell>
          <cell r="C9023" t="str">
            <v>Te De Reducao Galv 150Lbs 1X3/4</v>
          </cell>
          <cell r="D9023" t="str">
            <v>UN</v>
          </cell>
          <cell r="E9023">
            <v>0</v>
          </cell>
          <cell r="F9023">
            <v>0</v>
          </cell>
        </row>
        <row r="9024">
          <cell r="B9024">
            <v>1009258</v>
          </cell>
          <cell r="C9024" t="str">
            <v>Te De Reducao Galv 150Lbs 2 1/2X1 1/2</v>
          </cell>
          <cell r="D9024" t="str">
            <v>UN</v>
          </cell>
          <cell r="E9024">
            <v>0</v>
          </cell>
          <cell r="F9024">
            <v>0</v>
          </cell>
        </row>
        <row r="9025">
          <cell r="B9025">
            <v>1009259</v>
          </cell>
          <cell r="C9025" t="str">
            <v>Te De Reducao Galv 150Lbs 2X1 1/2</v>
          </cell>
          <cell r="D9025" t="str">
            <v>UN</v>
          </cell>
          <cell r="E9025">
            <v>0</v>
          </cell>
          <cell r="F9025">
            <v>0</v>
          </cell>
        </row>
        <row r="9026">
          <cell r="B9026">
            <v>1009260</v>
          </cell>
          <cell r="C9026" t="str">
            <v>Te De Reducao Galv 150Lbs 2X1 1/4</v>
          </cell>
          <cell r="D9026" t="str">
            <v>UN</v>
          </cell>
          <cell r="E9026">
            <v>0</v>
          </cell>
          <cell r="F9026">
            <v>0</v>
          </cell>
        </row>
        <row r="9027">
          <cell r="B9027">
            <v>1009261</v>
          </cell>
          <cell r="C9027" t="str">
            <v>Te De Reducao Galv 150Lbs 2X1</v>
          </cell>
          <cell r="D9027" t="str">
            <v>UN</v>
          </cell>
          <cell r="E9027">
            <v>0</v>
          </cell>
          <cell r="F9027">
            <v>0</v>
          </cell>
        </row>
        <row r="9028">
          <cell r="B9028">
            <v>1009262</v>
          </cell>
          <cell r="C9028" t="str">
            <v>Te De Reducao Galv 150Lbs 3X2</v>
          </cell>
          <cell r="D9028" t="str">
            <v>UN</v>
          </cell>
          <cell r="E9028">
            <v>0</v>
          </cell>
          <cell r="F9028">
            <v>0</v>
          </cell>
        </row>
        <row r="9029">
          <cell r="B9029">
            <v>1009263</v>
          </cell>
          <cell r="C9029" t="str">
            <v>Te Ferro Galvanizado 3/8 Bsp 150Lbs</v>
          </cell>
          <cell r="D9029" t="str">
            <v>UN</v>
          </cell>
          <cell r="E9029">
            <v>0</v>
          </cell>
          <cell r="F9029">
            <v>0</v>
          </cell>
        </row>
        <row r="9030">
          <cell r="B9030">
            <v>1009264</v>
          </cell>
          <cell r="C9030" t="str">
            <v>Te Ferro Galvanizado 1/2 Bsp 150Lbs</v>
          </cell>
          <cell r="D9030" t="str">
            <v>UN</v>
          </cell>
          <cell r="E9030">
            <v>0</v>
          </cell>
          <cell r="F9030">
            <v>0</v>
          </cell>
        </row>
        <row r="9031">
          <cell r="B9031">
            <v>1009265</v>
          </cell>
          <cell r="C9031" t="str">
            <v>Te Ferro Galvanizado 1 Bsp 150Lbs</v>
          </cell>
          <cell r="D9031" t="str">
            <v>UN</v>
          </cell>
          <cell r="E9031">
            <v>0</v>
          </cell>
          <cell r="F9031">
            <v>0</v>
          </cell>
        </row>
        <row r="9032">
          <cell r="B9032">
            <v>1009266</v>
          </cell>
          <cell r="C9032" t="str">
            <v>Te Ferro Galvanizado 2 1/2 Bsp 150Lbs</v>
          </cell>
          <cell r="D9032" t="str">
            <v>UN</v>
          </cell>
          <cell r="E9032">
            <v>0</v>
          </cell>
          <cell r="F9032">
            <v>0</v>
          </cell>
        </row>
        <row r="9033">
          <cell r="B9033">
            <v>1009267</v>
          </cell>
          <cell r="C9033" t="str">
            <v>Te Ferro Galvanizado 2 Bsp 150Lbs</v>
          </cell>
          <cell r="D9033" t="str">
            <v>UN</v>
          </cell>
          <cell r="E9033">
            <v>0</v>
          </cell>
          <cell r="F9033">
            <v>0</v>
          </cell>
        </row>
        <row r="9034">
          <cell r="B9034">
            <v>1009268</v>
          </cell>
          <cell r="C9034" t="str">
            <v>Te Ferro Galvanizado 4 Bsp 150Lbs</v>
          </cell>
          <cell r="D9034" t="str">
            <v>UN</v>
          </cell>
          <cell r="E9034">
            <v>0</v>
          </cell>
          <cell r="F9034">
            <v>0</v>
          </cell>
        </row>
        <row r="9035">
          <cell r="B9035">
            <v>1009269</v>
          </cell>
          <cell r="C9035" t="str">
            <v>Te Ferro Galvanizado 6 Bsp 150Lbs</v>
          </cell>
          <cell r="D9035" t="str">
            <v>UN</v>
          </cell>
          <cell r="E9035">
            <v>0</v>
          </cell>
          <cell r="F9035">
            <v>0</v>
          </cell>
        </row>
        <row r="9036">
          <cell r="B9036">
            <v>1009270</v>
          </cell>
          <cell r="C9036" t="str">
            <v>Uniao Ferro Galvanizado 1 Bsp</v>
          </cell>
          <cell r="D9036" t="str">
            <v>UN</v>
          </cell>
          <cell r="E9036">
            <v>0</v>
          </cell>
          <cell r="F9036">
            <v>0</v>
          </cell>
        </row>
        <row r="9037">
          <cell r="B9037">
            <v>1009271</v>
          </cell>
          <cell r="C9037" t="str">
            <v>Uniao Ferro Galvanizado 3/4 Bsp</v>
          </cell>
          <cell r="D9037" t="str">
            <v>UN</v>
          </cell>
          <cell r="E9037">
            <v>0</v>
          </cell>
          <cell r="F9037">
            <v>0</v>
          </cell>
        </row>
        <row r="9038">
          <cell r="B9038">
            <v>1009272</v>
          </cell>
          <cell r="C9038" t="str">
            <v>Uniao Ferro Galvanizado 4 Bsp</v>
          </cell>
          <cell r="D9038" t="str">
            <v>UN</v>
          </cell>
          <cell r="E9038">
            <v>0</v>
          </cell>
          <cell r="F9038">
            <v>0</v>
          </cell>
        </row>
        <row r="9039">
          <cell r="B9039">
            <v>1009273</v>
          </cell>
          <cell r="C9039" t="str">
            <v>Uniao Ferro Galvanizado 6 Bsp</v>
          </cell>
          <cell r="D9039" t="str">
            <v>UN</v>
          </cell>
          <cell r="E9039">
            <v>0</v>
          </cell>
          <cell r="F9039">
            <v>0</v>
          </cell>
        </row>
        <row r="9040">
          <cell r="B9040">
            <v>1009274</v>
          </cell>
          <cell r="C9040" t="str">
            <v>Boca De Lobo Ø 4"X2"</v>
          </cell>
          <cell r="D9040" t="str">
            <v>UN</v>
          </cell>
          <cell r="E9040">
            <v>0</v>
          </cell>
          <cell r="F9040">
            <v>0</v>
          </cell>
        </row>
        <row r="9041">
          <cell r="B9041">
            <v>1009283</v>
          </cell>
          <cell r="C9041" t="str">
            <v>Faixa Vidrotil Estrelinha 25X10 10X20</v>
          </cell>
          <cell r="D9041" t="str">
            <v>M</v>
          </cell>
          <cell r="E9041">
            <v>0</v>
          </cell>
          <cell r="F9041">
            <v>0</v>
          </cell>
        </row>
        <row r="9042">
          <cell r="B9042">
            <v>1009284</v>
          </cell>
          <cell r="C9042" t="str">
            <v>Faixa Horizontal Keramica 1 X 5,5</v>
          </cell>
          <cell r="D9042" t="str">
            <v>M</v>
          </cell>
          <cell r="E9042">
            <v>0</v>
          </cell>
          <cell r="F9042">
            <v>0</v>
          </cell>
        </row>
        <row r="9043">
          <cell r="B9043">
            <v>1009285</v>
          </cell>
          <cell r="C9043" t="str">
            <v>Faixa Atlas Blu Universal 2 X 33</v>
          </cell>
          <cell r="D9043" t="str">
            <v>M</v>
          </cell>
          <cell r="E9043">
            <v>0</v>
          </cell>
          <cell r="F9043">
            <v>0</v>
          </cell>
        </row>
        <row r="9044">
          <cell r="B9044">
            <v>1009286</v>
          </cell>
          <cell r="C9044" t="str">
            <v>Porcelanato Perlato Siciliano 80 X 80</v>
          </cell>
          <cell r="D9044" t="str">
            <v>M2</v>
          </cell>
          <cell r="E9044">
            <v>0</v>
          </cell>
          <cell r="F9044">
            <v>0</v>
          </cell>
        </row>
        <row r="9045">
          <cell r="B9045">
            <v>1009287</v>
          </cell>
          <cell r="C9045" t="str">
            <v>Cerâmica Travertine Alpe 45 X 45</v>
          </cell>
          <cell r="D9045" t="str">
            <v>M2</v>
          </cell>
          <cell r="E9045">
            <v>0</v>
          </cell>
          <cell r="F9045">
            <v>0</v>
          </cell>
        </row>
        <row r="9046">
          <cell r="B9046">
            <v>1009288</v>
          </cell>
          <cell r="C9046" t="str">
            <v>Cerâmica Triton 33 X 33</v>
          </cell>
          <cell r="D9046" t="str">
            <v>M2</v>
          </cell>
          <cell r="E9046">
            <v>0</v>
          </cell>
          <cell r="F9046">
            <v>0</v>
          </cell>
        </row>
        <row r="9047">
          <cell r="B9047">
            <v>1009289</v>
          </cell>
          <cell r="C9047" t="str">
            <v>Banheira Med. 0,90 X 1,60 X 0,57 Branco</v>
          </cell>
          <cell r="D9047" t="str">
            <v>UN</v>
          </cell>
          <cell r="E9047">
            <v>0</v>
          </cell>
          <cell r="F9047">
            <v>0</v>
          </cell>
        </row>
        <row r="9048">
          <cell r="B9048">
            <v>1009290</v>
          </cell>
          <cell r="C9048" t="str">
            <v>Banheira Med. 0,75 X 1,60 X 0,57 Branco</v>
          </cell>
          <cell r="D9048" t="str">
            <v>UN</v>
          </cell>
          <cell r="E9048">
            <v>0</v>
          </cell>
          <cell r="F9048">
            <v>0</v>
          </cell>
        </row>
        <row r="9049">
          <cell r="B9049">
            <v>1009291</v>
          </cell>
          <cell r="C9049" t="str">
            <v>Vidro Blindado</v>
          </cell>
          <cell r="D9049" t="str">
            <v>M2</v>
          </cell>
          <cell r="E9049">
            <v>0</v>
          </cell>
          <cell r="F9049">
            <v>0</v>
          </cell>
        </row>
        <row r="9050">
          <cell r="B9050">
            <v>1009292</v>
          </cell>
          <cell r="C9050" t="str">
            <v>Pastilha 5X5 Ngk Nr108 Az Maceió Clarrís</v>
          </cell>
          <cell r="D9050" t="str">
            <v>M2</v>
          </cell>
          <cell r="E9050">
            <v>0</v>
          </cell>
          <cell r="F9050">
            <v>0</v>
          </cell>
        </row>
        <row r="9051">
          <cell r="B9051">
            <v>1009293</v>
          </cell>
          <cell r="C9051" t="str">
            <v>Pastilha 5X5 Ngk Vr503 Branco Nevada</v>
          </cell>
          <cell r="D9051" t="str">
            <v>M2</v>
          </cell>
          <cell r="E9051">
            <v>0</v>
          </cell>
          <cell r="F9051">
            <v>0</v>
          </cell>
        </row>
        <row r="9052">
          <cell r="B9052">
            <v>1009294</v>
          </cell>
          <cell r="C9052" t="str">
            <v>Pastilha Ngk Bege Ipanema 5X5 Dr602</v>
          </cell>
          <cell r="D9052" t="str">
            <v>M2</v>
          </cell>
          <cell r="E9052">
            <v>0</v>
          </cell>
          <cell r="F9052">
            <v>0</v>
          </cell>
        </row>
        <row r="9053">
          <cell r="B9053">
            <v>1009295</v>
          </cell>
          <cell r="C9053" t="str">
            <v>Pastilha Ngk Marrom Marajó 5X5 Gr704</v>
          </cell>
          <cell r="D9053" t="str">
            <v>M2</v>
          </cell>
          <cell r="E9053">
            <v>0</v>
          </cell>
          <cell r="F9053">
            <v>0</v>
          </cell>
        </row>
        <row r="9054">
          <cell r="B9054">
            <v>1009296</v>
          </cell>
          <cell r="C9054" t="str">
            <v>Pastilha Ngk Branco Nevada 5X5 Vr503</v>
          </cell>
          <cell r="D9054" t="str">
            <v>M2</v>
          </cell>
          <cell r="E9054">
            <v>0</v>
          </cell>
          <cell r="F9054">
            <v>0</v>
          </cell>
        </row>
        <row r="9055">
          <cell r="B9055">
            <v>1009297</v>
          </cell>
          <cell r="C9055" t="str">
            <v>Pastilha Ngk Amarelo Cárceres 5X5 Gr712</v>
          </cell>
          <cell r="D9055" t="str">
            <v>M2</v>
          </cell>
          <cell r="E9055">
            <v>0</v>
          </cell>
          <cell r="F9055">
            <v>0</v>
          </cell>
        </row>
        <row r="9056">
          <cell r="B9056">
            <v>1009298</v>
          </cell>
          <cell r="C9056" t="str">
            <v>Tê Adjet 1/2" Cromado Piso 1715 Fabrimar</v>
          </cell>
          <cell r="D9056" t="str">
            <v>UN</v>
          </cell>
          <cell r="E9056">
            <v>0</v>
          </cell>
          <cell r="F9056">
            <v>0</v>
          </cell>
        </row>
        <row r="9057">
          <cell r="B9057">
            <v>1009299</v>
          </cell>
          <cell r="C9057" t="str">
            <v>Válvula Americana Inox 3"</v>
          </cell>
          <cell r="D9057" t="str">
            <v>UN</v>
          </cell>
          <cell r="E9057">
            <v>0</v>
          </cell>
          <cell r="F9057">
            <v>0</v>
          </cell>
        </row>
        <row r="9058">
          <cell r="B9058">
            <v>1009300</v>
          </cell>
          <cell r="C9058" t="str">
            <v>Válvula P/Lavat 3/8"X 1"Vvl21Cwu-Esteves</v>
          </cell>
          <cell r="D9058" t="str">
            <v>UN</v>
          </cell>
          <cell r="E9058">
            <v>0</v>
          </cell>
          <cell r="F9058">
            <v>0</v>
          </cell>
        </row>
        <row r="9059">
          <cell r="B9059">
            <v>1009301</v>
          </cell>
          <cell r="C9059" t="str">
            <v>Acab.Reg 3/4" Riva Chrome 449606-Docol</v>
          </cell>
          <cell r="D9059" t="str">
            <v>UN</v>
          </cell>
          <cell r="E9059">
            <v>0</v>
          </cell>
          <cell r="F9059">
            <v>0</v>
          </cell>
        </row>
        <row r="9060">
          <cell r="B9060">
            <v>1009302</v>
          </cell>
          <cell r="C9060" t="str">
            <v>Torneira Coz Riva Chrome 00489606-Docol</v>
          </cell>
          <cell r="D9060" t="str">
            <v>UN</v>
          </cell>
          <cell r="E9060">
            <v>0</v>
          </cell>
          <cell r="F9060">
            <v>0</v>
          </cell>
        </row>
        <row r="9061">
          <cell r="B9061">
            <v>1009303</v>
          </cell>
          <cell r="C9061" t="str">
            <v>Cuba De Apoio Quadrada Gelo L7317-Deca</v>
          </cell>
          <cell r="D9061" t="str">
            <v>UN</v>
          </cell>
          <cell r="E9061">
            <v>0</v>
          </cell>
          <cell r="F9061">
            <v>0</v>
          </cell>
        </row>
        <row r="9062">
          <cell r="B9062">
            <v>1009304</v>
          </cell>
          <cell r="C9062" t="str">
            <v>Cerâmica Rv Calypso Blanco Mate 32X59Cm</v>
          </cell>
          <cell r="D9062" t="str">
            <v>M2</v>
          </cell>
          <cell r="E9062">
            <v>0</v>
          </cell>
          <cell r="F9062">
            <v>0</v>
          </cell>
        </row>
        <row r="9063">
          <cell r="B9063">
            <v>1009305</v>
          </cell>
          <cell r="C9063" t="str">
            <v>Cerâmica Ps Rustici Snow 33X33Cm</v>
          </cell>
          <cell r="D9063" t="str">
            <v>M2</v>
          </cell>
          <cell r="E9063">
            <v>0</v>
          </cell>
          <cell r="F9063">
            <v>0</v>
          </cell>
        </row>
        <row r="9064">
          <cell r="B9064">
            <v>1009306</v>
          </cell>
          <cell r="C9064" t="str">
            <v>Cerâmica Ps Triton Snow 33X33Cm</v>
          </cell>
          <cell r="D9064" t="str">
            <v>M2</v>
          </cell>
          <cell r="E9064">
            <v>0</v>
          </cell>
          <cell r="F9064">
            <v>0</v>
          </cell>
        </row>
        <row r="9065">
          <cell r="B9065">
            <v>1009307</v>
          </cell>
          <cell r="C9065" t="str">
            <v>Porcel.44,4X44,4Cm Ps Tabor Br-Incepa</v>
          </cell>
          <cell r="D9065" t="str">
            <v>M2</v>
          </cell>
          <cell r="E9065">
            <v>0</v>
          </cell>
          <cell r="F9065">
            <v>0</v>
          </cell>
        </row>
        <row r="9066">
          <cell r="B9066">
            <v>1009308</v>
          </cell>
          <cell r="C9066" t="str">
            <v>Porcel. 44,4X44,4Cm Ps Tabor Bege-Incepa</v>
          </cell>
          <cell r="D9066" t="str">
            <v>M2</v>
          </cell>
          <cell r="E9066">
            <v>0</v>
          </cell>
          <cell r="F9066">
            <v>0</v>
          </cell>
        </row>
        <row r="9067">
          <cell r="B9067">
            <v>1009309</v>
          </cell>
          <cell r="C9067" t="str">
            <v>Porcel Bianco Arni Act 45X45 Portinari</v>
          </cell>
          <cell r="D9067" t="str">
            <v>M2</v>
          </cell>
          <cell r="E9067">
            <v>0</v>
          </cell>
          <cell r="F9067">
            <v>0</v>
          </cell>
        </row>
        <row r="9068">
          <cell r="B9068">
            <v>1009310</v>
          </cell>
          <cell r="C9068" t="str">
            <v>Pastilha 5X5Cm Super Branco</v>
          </cell>
          <cell r="D9068" t="str">
            <v>M2</v>
          </cell>
          <cell r="E9068">
            <v>0</v>
          </cell>
          <cell r="F9068">
            <v>0</v>
          </cell>
        </row>
        <row r="9069">
          <cell r="B9069">
            <v>1009311</v>
          </cell>
          <cell r="C9069" t="str">
            <v>Pastilha 5X5Cm Branco Gelo</v>
          </cell>
          <cell r="D9069" t="str">
            <v>M2</v>
          </cell>
          <cell r="E9069">
            <v>0</v>
          </cell>
          <cell r="F9069">
            <v>0</v>
          </cell>
        </row>
        <row r="9070">
          <cell r="B9070">
            <v>1009312</v>
          </cell>
          <cell r="C9070" t="str">
            <v>Pastilha 5X5Cm Miscelânea Br/Pt/Gelo</v>
          </cell>
          <cell r="D9070" t="str">
            <v>M2</v>
          </cell>
          <cell r="E9070">
            <v>0</v>
          </cell>
          <cell r="F9070">
            <v>0</v>
          </cell>
        </row>
        <row r="9071">
          <cell r="B9071">
            <v>1009313</v>
          </cell>
          <cell r="C9071" t="str">
            <v>Misturador Mesa Riva Chrome 489806-Docol</v>
          </cell>
          <cell r="D9071" t="str">
            <v>UN</v>
          </cell>
          <cell r="E9071">
            <v>0</v>
          </cell>
          <cell r="F9071">
            <v>0</v>
          </cell>
        </row>
        <row r="9072">
          <cell r="B9072">
            <v>1009314</v>
          </cell>
          <cell r="C9072" t="str">
            <v>Cerâmica Tavertino Satúrnia Be 40X40Cm</v>
          </cell>
          <cell r="D9072" t="str">
            <v>M2</v>
          </cell>
          <cell r="E9072">
            <v>0</v>
          </cell>
          <cell r="F9072">
            <v>0</v>
          </cell>
        </row>
        <row r="9073">
          <cell r="B9073">
            <v>1009315</v>
          </cell>
          <cell r="C9073" t="str">
            <v>Material Substituido Por 1011242</v>
          </cell>
          <cell r="D9073" t="str">
            <v>M2</v>
          </cell>
          <cell r="E9073">
            <v>0</v>
          </cell>
          <cell r="F9073">
            <v>0</v>
          </cell>
        </row>
        <row r="9074">
          <cell r="B9074">
            <v>1009316</v>
          </cell>
          <cell r="C9074" t="str">
            <v>Luva Lisa 137Mm Alum P/Emenda Duto</v>
          </cell>
          <cell r="D9074" t="str">
            <v>UN</v>
          </cell>
          <cell r="E9074">
            <v>0</v>
          </cell>
          <cell r="F9074">
            <v>0</v>
          </cell>
        </row>
        <row r="9075">
          <cell r="B9075">
            <v>1009317</v>
          </cell>
          <cell r="C9075" t="str">
            <v>Cimento Polimérico</v>
          </cell>
          <cell r="D9075" t="str">
            <v>KG</v>
          </cell>
          <cell r="E9075">
            <v>0</v>
          </cell>
          <cell r="F9075">
            <v>0</v>
          </cell>
        </row>
        <row r="9076">
          <cell r="B9076">
            <v>1009318</v>
          </cell>
          <cell r="C9076" t="str">
            <v>Asfalto Oxidado</v>
          </cell>
          <cell r="D9076" t="str">
            <v>KG</v>
          </cell>
          <cell r="E9076">
            <v>0</v>
          </cell>
          <cell r="F9076">
            <v>0</v>
          </cell>
        </row>
        <row r="9077">
          <cell r="B9077">
            <v>1009319</v>
          </cell>
          <cell r="C9077" t="str">
            <v>Resina Termoplástica</v>
          </cell>
          <cell r="D9077" t="str">
            <v>KG</v>
          </cell>
          <cell r="E9077">
            <v>0</v>
          </cell>
          <cell r="F9077">
            <v>0</v>
          </cell>
        </row>
        <row r="9078">
          <cell r="B9078">
            <v>1009320</v>
          </cell>
          <cell r="C9078" t="str">
            <v>Solução Asfáltica Elastomérica</v>
          </cell>
          <cell r="D9078" t="str">
            <v>KG</v>
          </cell>
          <cell r="E9078">
            <v>0</v>
          </cell>
          <cell r="F9078">
            <v>0</v>
          </cell>
        </row>
        <row r="9079">
          <cell r="B9079">
            <v>1009321</v>
          </cell>
          <cell r="C9079" t="str">
            <v>Emulsão Asfáltica Elastomérica</v>
          </cell>
          <cell r="D9079" t="str">
            <v>KG</v>
          </cell>
          <cell r="E9079">
            <v>0</v>
          </cell>
          <cell r="F9079">
            <v>0</v>
          </cell>
        </row>
        <row r="9080">
          <cell r="B9080">
            <v>1009322</v>
          </cell>
          <cell r="C9080" t="str">
            <v>Tranqueta Latão 190P La Fonte</v>
          </cell>
          <cell r="D9080" t="str">
            <v>UN</v>
          </cell>
          <cell r="E9080">
            <v>0</v>
          </cell>
          <cell r="F9080">
            <v>0</v>
          </cell>
        </row>
        <row r="9081">
          <cell r="B9081">
            <v>1009323</v>
          </cell>
          <cell r="C9081" t="str">
            <v>Torn Lav Lóggica Mesa Ba 90° 493306Docol</v>
          </cell>
          <cell r="D9081" t="str">
            <v>UN</v>
          </cell>
          <cell r="E9081">
            <v>0</v>
          </cell>
          <cell r="F9081">
            <v>0</v>
          </cell>
        </row>
        <row r="9082">
          <cell r="B9082">
            <v>1009324</v>
          </cell>
          <cell r="C9082" t="str">
            <v>Válvula Descarga Slim 1 1/4? 2553C-Deca</v>
          </cell>
          <cell r="D9082" t="str">
            <v>UN</v>
          </cell>
          <cell r="E9082">
            <v>0</v>
          </cell>
          <cell r="F9082">
            <v>0</v>
          </cell>
        </row>
        <row r="9083">
          <cell r="B9083">
            <v>1009325</v>
          </cell>
          <cell r="C9083" t="str">
            <v>Sifão Mobylle Multiuso Metalizado</v>
          </cell>
          <cell r="D9083" t="str">
            <v>UN</v>
          </cell>
          <cell r="E9083">
            <v>0</v>
          </cell>
          <cell r="F9083">
            <v>0</v>
          </cell>
        </row>
        <row r="9084">
          <cell r="B9084">
            <v>1009326</v>
          </cell>
          <cell r="C9084" t="str">
            <v>Fecho 20Cm Latão Cra 400 La Fonte</v>
          </cell>
          <cell r="D9084" t="str">
            <v>UN</v>
          </cell>
          <cell r="E9084">
            <v>0</v>
          </cell>
          <cell r="F9084">
            <v>0</v>
          </cell>
        </row>
        <row r="9085">
          <cell r="B9085">
            <v>1009327</v>
          </cell>
          <cell r="C9085" t="str">
            <v>Fecho 20Cm Latão Cr 400 La Fonte</v>
          </cell>
          <cell r="D9085" t="str">
            <v>UN</v>
          </cell>
          <cell r="E9085">
            <v>0</v>
          </cell>
          <cell r="F9085">
            <v>0</v>
          </cell>
        </row>
        <row r="9086">
          <cell r="B9086">
            <v>1009328</v>
          </cell>
          <cell r="C9086" t="str">
            <v>Fecho 20Cm Latão Lpe 400 La Fonte</v>
          </cell>
          <cell r="D9086" t="str">
            <v>UN</v>
          </cell>
          <cell r="E9086">
            <v>0</v>
          </cell>
          <cell r="F9086">
            <v>0</v>
          </cell>
        </row>
        <row r="9087">
          <cell r="B9087">
            <v>1009329</v>
          </cell>
          <cell r="C9087" t="str">
            <v>Fecho 20Cm Latão Lo 400 La Fonte</v>
          </cell>
          <cell r="D9087" t="str">
            <v>UN</v>
          </cell>
          <cell r="E9087">
            <v>0</v>
          </cell>
          <cell r="F9087">
            <v>0</v>
          </cell>
        </row>
        <row r="9088">
          <cell r="B9088">
            <v>1009330</v>
          </cell>
          <cell r="C9088" t="str">
            <v>Fecho 20Cm Latão Pb 400 La Fonte</v>
          </cell>
          <cell r="D9088" t="str">
            <v>UN</v>
          </cell>
          <cell r="E9088">
            <v>0</v>
          </cell>
          <cell r="F9088">
            <v>0</v>
          </cell>
        </row>
        <row r="9089">
          <cell r="B9089">
            <v>1009331</v>
          </cell>
          <cell r="C9089" t="str">
            <v>Fecho 40Cm Latão Cra 400 La Fonte</v>
          </cell>
          <cell r="D9089" t="str">
            <v>UN</v>
          </cell>
          <cell r="E9089">
            <v>0</v>
          </cell>
          <cell r="F9089">
            <v>0</v>
          </cell>
        </row>
        <row r="9090">
          <cell r="B9090">
            <v>1009332</v>
          </cell>
          <cell r="C9090" t="str">
            <v>Fecho 40Cm Latão Cr 400 La Fonte</v>
          </cell>
          <cell r="D9090" t="str">
            <v>UN</v>
          </cell>
          <cell r="E9090">
            <v>0</v>
          </cell>
          <cell r="F9090">
            <v>0</v>
          </cell>
        </row>
        <row r="9091">
          <cell r="B9091">
            <v>1009333</v>
          </cell>
          <cell r="C9091" t="str">
            <v>Fecho 40Cm Latão Lpe 400 La Fonte</v>
          </cell>
          <cell r="D9091" t="str">
            <v>UN</v>
          </cell>
          <cell r="E9091">
            <v>0</v>
          </cell>
          <cell r="F9091">
            <v>0</v>
          </cell>
        </row>
        <row r="9092">
          <cell r="B9092">
            <v>1009334</v>
          </cell>
          <cell r="C9092" t="str">
            <v>Fecho 40Cm Latão Lo 400 La Fonte</v>
          </cell>
          <cell r="D9092" t="str">
            <v>UN</v>
          </cell>
          <cell r="E9092">
            <v>0</v>
          </cell>
          <cell r="F9092">
            <v>0</v>
          </cell>
        </row>
        <row r="9093">
          <cell r="B9093">
            <v>1009335</v>
          </cell>
          <cell r="C9093" t="str">
            <v>Fecho 40Cm Latão Pb 400 La Fonte</v>
          </cell>
          <cell r="D9093" t="str">
            <v>UN</v>
          </cell>
          <cell r="E9093">
            <v>0</v>
          </cell>
          <cell r="F9093">
            <v>0</v>
          </cell>
        </row>
        <row r="9094">
          <cell r="B9094">
            <v>1009336</v>
          </cell>
          <cell r="C9094" t="str">
            <v>Cuba P/Ban Sobr Branca 10148001 Celite</v>
          </cell>
          <cell r="D9094" t="str">
            <v>UN</v>
          </cell>
          <cell r="E9094">
            <v>0</v>
          </cell>
          <cell r="F9094">
            <v>0</v>
          </cell>
        </row>
        <row r="9095">
          <cell r="B9095">
            <v>1009338</v>
          </cell>
          <cell r="C9095" t="str">
            <v>Lavatorio Azaleia Br. Cod. 51260 - Celit</v>
          </cell>
          <cell r="D9095" t="str">
            <v>UN</v>
          </cell>
          <cell r="E9095">
            <v>0</v>
          </cell>
          <cell r="F9095">
            <v>0</v>
          </cell>
        </row>
        <row r="9096">
          <cell r="B9096">
            <v>1009340</v>
          </cell>
          <cell r="C9096" t="str">
            <v>Cuba Retan Pol Valv 4.1/2" 94050 Tramont</v>
          </cell>
          <cell r="D9096" t="str">
            <v>UN</v>
          </cell>
          <cell r="E9096">
            <v>0</v>
          </cell>
          <cell r="F9096">
            <v>0</v>
          </cell>
        </row>
        <row r="9097">
          <cell r="B9097">
            <v>1009341</v>
          </cell>
          <cell r="C9097" t="str">
            <v>Cuba De Sobrepor Oval 505X430Mm Deca</v>
          </cell>
          <cell r="D9097" t="str">
            <v>UN</v>
          </cell>
          <cell r="E9097">
            <v>0</v>
          </cell>
          <cell r="F9097">
            <v>0</v>
          </cell>
        </row>
        <row r="9098">
          <cell r="B9098">
            <v>1009342</v>
          </cell>
          <cell r="C9098" t="str">
            <v>Mist Coz Bica Mov Mesa Deca Izy 1256C37</v>
          </cell>
          <cell r="D9098" t="str">
            <v>UN</v>
          </cell>
          <cell r="E9098">
            <v>0</v>
          </cell>
          <cell r="F9098">
            <v>0</v>
          </cell>
        </row>
        <row r="9099">
          <cell r="B9099">
            <v>1009343</v>
          </cell>
          <cell r="C9099" t="str">
            <v>Cuba Aço 560X340X160 304X0,5Mm-Tecnocuba</v>
          </cell>
          <cell r="D9099" t="str">
            <v>UN</v>
          </cell>
          <cell r="E9099">
            <v>0</v>
          </cell>
          <cell r="F9099">
            <v>0</v>
          </cell>
        </row>
        <row r="9100">
          <cell r="B9100">
            <v>1009344</v>
          </cell>
          <cell r="C9100" t="str">
            <v>Primer P/Manta Asfáltica Preto Em Litros</v>
          </cell>
          <cell r="D9100" t="str">
            <v>L</v>
          </cell>
          <cell r="E9100">
            <v>0</v>
          </cell>
          <cell r="F9100">
            <v>0</v>
          </cell>
        </row>
        <row r="9101">
          <cell r="B9101">
            <v>1009345</v>
          </cell>
          <cell r="C9101" t="str">
            <v>Manta Asfált.4Mm 1X10M Em M2</v>
          </cell>
          <cell r="D9101" t="str">
            <v>M2</v>
          </cell>
          <cell r="E9101">
            <v>0</v>
          </cell>
          <cell r="F9101">
            <v>0</v>
          </cell>
        </row>
        <row r="9102">
          <cell r="B9102">
            <v>1009346</v>
          </cell>
          <cell r="C9102" t="str">
            <v>Kit Strujunta 10Cm Largura 15M Compr.</v>
          </cell>
          <cell r="D9102" t="str">
            <v>UN</v>
          </cell>
          <cell r="E9102">
            <v>0</v>
          </cell>
          <cell r="F9102">
            <v>0</v>
          </cell>
        </row>
        <row r="9103">
          <cell r="B9103">
            <v>1009347</v>
          </cell>
          <cell r="C9103" t="str">
            <v>Cerâmica White Plain Matte 30X90 Cecrisa</v>
          </cell>
          <cell r="D9103" t="str">
            <v>M2</v>
          </cell>
          <cell r="E9103">
            <v>0</v>
          </cell>
          <cell r="F9103">
            <v>0</v>
          </cell>
        </row>
        <row r="9104">
          <cell r="B9104">
            <v>1009348</v>
          </cell>
          <cell r="C9104" t="str">
            <v>Pastilha Jatobá 5X5 Azul Maresias Jatobá</v>
          </cell>
          <cell r="D9104" t="str">
            <v>M2</v>
          </cell>
          <cell r="E9104">
            <v>0</v>
          </cell>
          <cell r="F9104">
            <v>0</v>
          </cell>
        </row>
        <row r="9105">
          <cell r="B9105">
            <v>1009349</v>
          </cell>
          <cell r="C9105" t="str">
            <v>Chuveiro Piccolo 1991-Light-Cr Fabrimar</v>
          </cell>
          <cell r="D9105" t="str">
            <v>UN</v>
          </cell>
          <cell r="E9105">
            <v>0</v>
          </cell>
          <cell r="F9105">
            <v>0</v>
          </cell>
        </row>
        <row r="9106">
          <cell r="B9106">
            <v>1009350</v>
          </cell>
          <cell r="C9106" t="str">
            <v>Pastilha Mescla Azul 30X30 Cecrisa</v>
          </cell>
          <cell r="D9106" t="str">
            <v>UN</v>
          </cell>
          <cell r="E9106">
            <v>0</v>
          </cell>
          <cell r="F9106">
            <v>0</v>
          </cell>
        </row>
        <row r="9107">
          <cell r="B9107">
            <v>1009351</v>
          </cell>
          <cell r="C9107" t="str">
            <v>Pastilha Mescla Cimento 30X30 Cecrisa</v>
          </cell>
          <cell r="D9107" t="str">
            <v>UN</v>
          </cell>
          <cell r="E9107">
            <v>0</v>
          </cell>
          <cell r="F9107">
            <v>0</v>
          </cell>
        </row>
        <row r="9108">
          <cell r="B9108">
            <v>1009352</v>
          </cell>
          <cell r="C9108" t="str">
            <v>Pastilha Mescla Verde 30X30 Cecrisa</v>
          </cell>
          <cell r="D9108" t="str">
            <v>UN</v>
          </cell>
          <cell r="E9108">
            <v>0</v>
          </cell>
          <cell r="F9108">
            <v>0</v>
          </cell>
        </row>
        <row r="9109">
          <cell r="B9109">
            <v>1009353</v>
          </cell>
          <cell r="C9109" t="str">
            <v>Pastilha Iris Quartzo 30X30 Cecrisa</v>
          </cell>
          <cell r="D9109" t="str">
            <v>UN</v>
          </cell>
          <cell r="E9109">
            <v>0</v>
          </cell>
          <cell r="F9109">
            <v>0</v>
          </cell>
        </row>
        <row r="9110">
          <cell r="B9110">
            <v>1009354</v>
          </cell>
          <cell r="C9110" t="str">
            <v>Capa De Muro Pré-Moldada</v>
          </cell>
          <cell r="D9110" t="str">
            <v>UN</v>
          </cell>
          <cell r="E9110">
            <v>0</v>
          </cell>
          <cell r="F9110">
            <v>0</v>
          </cell>
        </row>
        <row r="9111">
          <cell r="B9111">
            <v>1009355</v>
          </cell>
          <cell r="C9111" t="str">
            <v>Silicone Bisnaga 500 Gr.</v>
          </cell>
          <cell r="D9111" t="str">
            <v>UN</v>
          </cell>
          <cell r="E9111">
            <v>0</v>
          </cell>
          <cell r="F9111">
            <v>0</v>
          </cell>
        </row>
        <row r="9112">
          <cell r="B9112">
            <v>1009356</v>
          </cell>
          <cell r="C9112" t="str">
            <v>Massa Para Vidro</v>
          </cell>
          <cell r="D9112" t="str">
            <v>KG</v>
          </cell>
          <cell r="E9112">
            <v>0</v>
          </cell>
          <cell r="F9112">
            <v>0</v>
          </cell>
        </row>
        <row r="9113">
          <cell r="B9113">
            <v>1009357</v>
          </cell>
          <cell r="C9113" t="str">
            <v>Azulejo Forma White Matte 20X30 Eliane</v>
          </cell>
          <cell r="D9113" t="str">
            <v>UN</v>
          </cell>
          <cell r="E9113">
            <v>0</v>
          </cell>
          <cell r="F9113">
            <v>0</v>
          </cell>
        </row>
        <row r="9114">
          <cell r="B9114">
            <v>1009358</v>
          </cell>
          <cell r="C9114" t="str">
            <v>Azulelo Forma White Matte 33X45 Eliane</v>
          </cell>
          <cell r="D9114" t="str">
            <v>UN</v>
          </cell>
          <cell r="E9114">
            <v>0</v>
          </cell>
          <cell r="F9114">
            <v>0</v>
          </cell>
        </row>
        <row r="9115">
          <cell r="B9115">
            <v>1009359</v>
          </cell>
          <cell r="C9115" t="str">
            <v>Porcelanato Pelle Bold Wh 45X45 Cecrisa</v>
          </cell>
          <cell r="D9115" t="str">
            <v>UN</v>
          </cell>
          <cell r="E9115">
            <v>0</v>
          </cell>
          <cell r="F9115">
            <v>0</v>
          </cell>
        </row>
        <row r="9116">
          <cell r="B9116">
            <v>1009360</v>
          </cell>
          <cell r="C9116" t="str">
            <v>Porcelanato Bianc Arn Acet 45X45 Cecrisa</v>
          </cell>
          <cell r="D9116" t="str">
            <v>UN</v>
          </cell>
          <cell r="E9116">
            <v>18.709</v>
          </cell>
          <cell r="F9116">
            <v>0</v>
          </cell>
        </row>
        <row r="9117">
          <cell r="B9117">
            <v>1009361</v>
          </cell>
          <cell r="C9117" t="str">
            <v>Vidro Laminado Incolor 30Mm</v>
          </cell>
          <cell r="D9117" t="str">
            <v>M</v>
          </cell>
          <cell r="E9117">
            <v>0</v>
          </cell>
          <cell r="F9117">
            <v>0</v>
          </cell>
        </row>
        <row r="9118">
          <cell r="B9118">
            <v>1009362</v>
          </cell>
          <cell r="C9118" t="str">
            <v>Faixa Listelo Prisma L 6400-10X40-Eliane</v>
          </cell>
          <cell r="D9118" t="str">
            <v>UN</v>
          </cell>
          <cell r="E9118">
            <v>0</v>
          </cell>
          <cell r="F9118">
            <v>0</v>
          </cell>
        </row>
        <row r="9119">
          <cell r="B9119">
            <v>1009363</v>
          </cell>
          <cell r="C9119" t="str">
            <v>Piso Cer. Travertine Alpe 45X45 - Eliane</v>
          </cell>
          <cell r="D9119" t="str">
            <v>M2</v>
          </cell>
          <cell r="E9119">
            <v>0</v>
          </cell>
          <cell r="F9119">
            <v>0</v>
          </cell>
        </row>
        <row r="9120">
          <cell r="B9120">
            <v>1009364</v>
          </cell>
          <cell r="C9120" t="str">
            <v>Piso Cer. Camburi White 41X41 - Eliane</v>
          </cell>
          <cell r="D9120" t="str">
            <v>M2</v>
          </cell>
          <cell r="E9120">
            <v>0</v>
          </cell>
          <cell r="F9120">
            <v>0</v>
          </cell>
        </row>
        <row r="9121">
          <cell r="B9121">
            <v>1009365</v>
          </cell>
          <cell r="C9121" t="str">
            <v>Revest. Cer. Forma Alpe 25X41 Eliane</v>
          </cell>
          <cell r="D9121" t="str">
            <v>M2</v>
          </cell>
          <cell r="E9121">
            <v>0</v>
          </cell>
          <cell r="F9121">
            <v>0</v>
          </cell>
        </row>
        <row r="9122">
          <cell r="B9122">
            <v>1009366</v>
          </cell>
          <cell r="C9122" t="str">
            <v>Porcelanato Romane Bone Ma 40X40 Eliane</v>
          </cell>
          <cell r="D9122" t="str">
            <v>M2</v>
          </cell>
          <cell r="E9122">
            <v>0</v>
          </cell>
          <cell r="F9122">
            <v>0</v>
          </cell>
        </row>
        <row r="9123">
          <cell r="B9123">
            <v>1009367</v>
          </cell>
          <cell r="C9123" t="str">
            <v>Faixa Mosaico Pitan Eucal Pt 4X25 Eliane</v>
          </cell>
          <cell r="D9123" t="str">
            <v>UN</v>
          </cell>
          <cell r="E9123">
            <v>0</v>
          </cell>
          <cell r="F9123">
            <v>0</v>
          </cell>
        </row>
        <row r="9124">
          <cell r="B9124">
            <v>1009368</v>
          </cell>
          <cell r="C9124" t="str">
            <v>Faixa Linho Haia Bone 7X32.5 Eliane</v>
          </cell>
          <cell r="D9124" t="str">
            <v>UN</v>
          </cell>
          <cell r="E9124">
            <v>0</v>
          </cell>
          <cell r="F9124">
            <v>0</v>
          </cell>
        </row>
        <row r="9125">
          <cell r="B9125">
            <v>1009369</v>
          </cell>
          <cell r="C9125" t="str">
            <v>Piso Cer. Frost White 33.5X33.5 - Eliane</v>
          </cell>
          <cell r="D9125" t="str">
            <v>M2</v>
          </cell>
          <cell r="E9125">
            <v>0</v>
          </cell>
          <cell r="F9125">
            <v>0</v>
          </cell>
        </row>
        <row r="9126">
          <cell r="B9126">
            <v>1009370</v>
          </cell>
          <cell r="C9126" t="str">
            <v>Revest.  Cer. Frost White 33.5X45-Eliane</v>
          </cell>
          <cell r="D9126" t="str">
            <v>M2</v>
          </cell>
          <cell r="E9126">
            <v>0</v>
          </cell>
          <cell r="F9126">
            <v>0</v>
          </cell>
        </row>
        <row r="9127">
          <cell r="B9127">
            <v>1009371</v>
          </cell>
          <cell r="C9127" t="str">
            <v>Porcelanato Marfil Po 50X50 Eliane</v>
          </cell>
          <cell r="D9127" t="str">
            <v>M2</v>
          </cell>
          <cell r="E9127">
            <v>0</v>
          </cell>
          <cell r="F9127">
            <v>0</v>
          </cell>
        </row>
        <row r="9128">
          <cell r="B9128">
            <v>1009372</v>
          </cell>
          <cell r="C9128" t="str">
            <v>Revest.Cer. Pastille Branco 24X40 Eliane</v>
          </cell>
          <cell r="D9128" t="str">
            <v>M2</v>
          </cell>
          <cell r="E9128">
            <v>0</v>
          </cell>
          <cell r="F9128">
            <v>0</v>
          </cell>
        </row>
        <row r="9129">
          <cell r="B9129">
            <v>1009373</v>
          </cell>
          <cell r="C9129" t="str">
            <v>Rodapé Porc. Marfil Po  8.5X50 Eliane</v>
          </cell>
          <cell r="D9129" t="str">
            <v>UN</v>
          </cell>
          <cell r="E9129">
            <v>0</v>
          </cell>
          <cell r="F9129">
            <v>0</v>
          </cell>
        </row>
        <row r="9130">
          <cell r="B9130">
            <v>1009374</v>
          </cell>
          <cell r="C9130" t="str">
            <v>Revest.Cer.Forma White Mate 20X30 Eliane</v>
          </cell>
          <cell r="D9130" t="str">
            <v>M2</v>
          </cell>
          <cell r="E9130">
            <v>0</v>
          </cell>
          <cell r="F9130">
            <v>0</v>
          </cell>
        </row>
        <row r="9131">
          <cell r="B9131">
            <v>1009375</v>
          </cell>
          <cell r="C9131" t="str">
            <v>Rodapé Cer. Alamo Bone 7.5X31 Eliane</v>
          </cell>
          <cell r="D9131" t="str">
            <v>UN</v>
          </cell>
          <cell r="E9131">
            <v>0</v>
          </cell>
          <cell r="F9131">
            <v>0</v>
          </cell>
        </row>
        <row r="9132">
          <cell r="B9132">
            <v>1009376</v>
          </cell>
          <cell r="C9132" t="str">
            <v>Piso Cer. Cargo Plus White 31X31 Eliane</v>
          </cell>
          <cell r="D9132" t="str">
            <v>M2</v>
          </cell>
          <cell r="E9132">
            <v>0</v>
          </cell>
          <cell r="F9132">
            <v>0</v>
          </cell>
        </row>
        <row r="9133">
          <cell r="B9133">
            <v>1009377</v>
          </cell>
          <cell r="C9133" t="str">
            <v>Piso Cer. Alamo Bone 31X31 Eliane</v>
          </cell>
          <cell r="D9133" t="str">
            <v>M2</v>
          </cell>
          <cell r="E9133">
            <v>0</v>
          </cell>
          <cell r="F9133">
            <v>0</v>
          </cell>
        </row>
        <row r="9134">
          <cell r="B9134">
            <v>1009378</v>
          </cell>
          <cell r="C9134" t="str">
            <v>Porcelanato Portinari Eco Ipé 10X60Cm</v>
          </cell>
          <cell r="D9134" t="str">
            <v>M2</v>
          </cell>
          <cell r="E9134">
            <v>0</v>
          </cell>
          <cell r="F9134">
            <v>0</v>
          </cell>
        </row>
        <row r="9135">
          <cell r="B9135">
            <v>1009379</v>
          </cell>
          <cell r="C9135" t="str">
            <v>Porcelanato Portinari Marm Venat 60X60Cm</v>
          </cell>
          <cell r="D9135" t="str">
            <v>M2</v>
          </cell>
          <cell r="E9135">
            <v>0</v>
          </cell>
          <cell r="F9135">
            <v>0</v>
          </cell>
        </row>
        <row r="9136">
          <cell r="B9136">
            <v>1009380</v>
          </cell>
          <cell r="C9136" t="str">
            <v>Faixa Border Barley Twist Al Lux 2X20Cm</v>
          </cell>
          <cell r="D9136" t="str">
            <v>UN</v>
          </cell>
          <cell r="E9136">
            <v>0</v>
          </cell>
          <cell r="F9136">
            <v>0</v>
          </cell>
        </row>
        <row r="9137">
          <cell r="B9137">
            <v>1009381</v>
          </cell>
          <cell r="C9137" t="str">
            <v>Monocomando Cromado Smart 2993C71-Deca</v>
          </cell>
          <cell r="D9137" t="str">
            <v>UN</v>
          </cell>
          <cell r="E9137">
            <v>0</v>
          </cell>
          <cell r="F9137">
            <v>0</v>
          </cell>
        </row>
        <row r="9138">
          <cell r="B9138">
            <v>1009382</v>
          </cell>
          <cell r="C9138" t="str">
            <v>Monocomando Cromado Smart2993C71034-Deca</v>
          </cell>
          <cell r="D9138" t="str">
            <v>UN</v>
          </cell>
          <cell r="E9138">
            <v>0</v>
          </cell>
          <cell r="F9138">
            <v>0</v>
          </cell>
        </row>
        <row r="9139">
          <cell r="B9139">
            <v>1009383</v>
          </cell>
          <cell r="C9139" t="str">
            <v>Mictorio Com Sifão Integrado M715-Deca</v>
          </cell>
          <cell r="D9139" t="str">
            <v>UN</v>
          </cell>
          <cell r="E9139">
            <v>0</v>
          </cell>
          <cell r="F9139">
            <v>0</v>
          </cell>
        </row>
        <row r="9140">
          <cell r="B9140">
            <v>1009384</v>
          </cell>
          <cell r="C9140" t="str">
            <v>Torneira Decamatic 1170C-Deca</v>
          </cell>
          <cell r="D9140" t="str">
            <v>UN</v>
          </cell>
          <cell r="E9140">
            <v>0</v>
          </cell>
          <cell r="F9140">
            <v>0</v>
          </cell>
        </row>
        <row r="9141">
          <cell r="B9141">
            <v>1009385</v>
          </cell>
          <cell r="C9141" t="str">
            <v>Misturador P/Lavatório 00376406-Docol</v>
          </cell>
          <cell r="D9141" t="str">
            <v>UN</v>
          </cell>
          <cell r="E9141">
            <v>0</v>
          </cell>
          <cell r="F9141">
            <v>0</v>
          </cell>
        </row>
        <row r="9142">
          <cell r="B9142">
            <v>1009386</v>
          </cell>
          <cell r="C9142" t="str">
            <v>Cuba Sobrepor Ret Br Gelo L84017 Deca</v>
          </cell>
          <cell r="D9142" t="str">
            <v>UN</v>
          </cell>
          <cell r="E9142">
            <v>0</v>
          </cell>
          <cell r="F9142">
            <v>0</v>
          </cell>
        </row>
        <row r="9143">
          <cell r="B9143">
            <v>1009387</v>
          </cell>
          <cell r="C9143" t="str">
            <v>Porcel.Urano Blanco 44,4X44,4Cm Incepa</v>
          </cell>
          <cell r="D9143" t="str">
            <v>M2</v>
          </cell>
          <cell r="E9143">
            <v>0</v>
          </cell>
          <cell r="F9143">
            <v>0</v>
          </cell>
        </row>
        <row r="9144">
          <cell r="B9144">
            <v>1009388</v>
          </cell>
          <cell r="C9144" t="str">
            <v>Cuba Apoio Red Br Gelo L9017-Deca</v>
          </cell>
          <cell r="D9144" t="str">
            <v>UN</v>
          </cell>
          <cell r="E9144">
            <v>0</v>
          </cell>
          <cell r="F9144">
            <v>0</v>
          </cell>
        </row>
        <row r="9145">
          <cell r="B9145">
            <v>1009390</v>
          </cell>
          <cell r="C9145" t="str">
            <v>Porcel.Orion Bg Pol. 60X60Cm-Incepa</v>
          </cell>
          <cell r="D9145" t="str">
            <v>M2</v>
          </cell>
          <cell r="E9145">
            <v>0</v>
          </cell>
          <cell r="F9145">
            <v>0</v>
          </cell>
        </row>
        <row r="9146">
          <cell r="B9146">
            <v>1009391</v>
          </cell>
          <cell r="C9146" t="str">
            <v>Grelha De Ferro Fundido 700X600X800</v>
          </cell>
          <cell r="D9146" t="str">
            <v>UN</v>
          </cell>
          <cell r="E9146">
            <v>400</v>
          </cell>
          <cell r="F9146">
            <v>0</v>
          </cell>
        </row>
        <row r="9147">
          <cell r="B9147">
            <v>1009392</v>
          </cell>
          <cell r="C9147" t="str">
            <v>Neoprene - Placa De Neoprene</v>
          </cell>
          <cell r="D9147" t="str">
            <v>UN</v>
          </cell>
          <cell r="E9147">
            <v>0</v>
          </cell>
          <cell r="F9147">
            <v>0</v>
          </cell>
        </row>
        <row r="9148">
          <cell r="B9148">
            <v>1009393</v>
          </cell>
          <cell r="C9148" t="str">
            <v>Piso Exapiso Azul Cx C/2 M2 - 60X60Cm</v>
          </cell>
          <cell r="D9148" t="str">
            <v>M2</v>
          </cell>
          <cell r="E9148">
            <v>0</v>
          </cell>
          <cell r="F9148">
            <v>0</v>
          </cell>
        </row>
        <row r="9149">
          <cell r="B9149">
            <v>1009394</v>
          </cell>
          <cell r="C9149" t="str">
            <v>Caixa D'Água Fibra Vidro 18000L Circular</v>
          </cell>
          <cell r="D9149" t="str">
            <v>UN</v>
          </cell>
          <cell r="E9149">
            <v>0</v>
          </cell>
          <cell r="F9149">
            <v>0</v>
          </cell>
        </row>
        <row r="9150">
          <cell r="B9150">
            <v>1009395</v>
          </cell>
          <cell r="C9150" t="str">
            <v>Cerâmica 25 X 34 Cm -Villagres</v>
          </cell>
          <cell r="D9150" t="str">
            <v>M2</v>
          </cell>
          <cell r="E9150">
            <v>0</v>
          </cell>
          <cell r="F9150">
            <v>0</v>
          </cell>
        </row>
        <row r="9151">
          <cell r="B9151">
            <v>1009396</v>
          </cell>
          <cell r="C9151" t="str">
            <v>Cerâmica 34 X 34 Cm -Villagres</v>
          </cell>
          <cell r="D9151" t="str">
            <v>M2</v>
          </cell>
          <cell r="E9151">
            <v>0</v>
          </cell>
          <cell r="F9151">
            <v>0</v>
          </cell>
        </row>
        <row r="9152">
          <cell r="B9152">
            <v>1009397</v>
          </cell>
          <cell r="C9152" t="str">
            <v>Cerâmica 41 X 41 Cm -Villagres</v>
          </cell>
          <cell r="D9152" t="str">
            <v>M2</v>
          </cell>
          <cell r="E9152">
            <v>0</v>
          </cell>
          <cell r="F9152">
            <v>0</v>
          </cell>
        </row>
        <row r="9153">
          <cell r="B9153">
            <v>1009398</v>
          </cell>
          <cell r="C9153" t="str">
            <v>Rodapé Cerâmico 34 Cm -Villagres</v>
          </cell>
          <cell r="D9153" t="str">
            <v>M2</v>
          </cell>
          <cell r="E9153">
            <v>0</v>
          </cell>
          <cell r="F9153">
            <v>0</v>
          </cell>
        </row>
        <row r="9154">
          <cell r="B9154">
            <v>1009399</v>
          </cell>
          <cell r="C9154" t="str">
            <v>Rodapé Cerâmico 41 Cm -Villagres</v>
          </cell>
          <cell r="D9154" t="str">
            <v>M2</v>
          </cell>
          <cell r="E9154">
            <v>0</v>
          </cell>
          <cell r="F9154">
            <v>0</v>
          </cell>
        </row>
        <row r="9155">
          <cell r="B9155">
            <v>1009400</v>
          </cell>
          <cell r="C9155" t="str">
            <v>Cerâmica 20X20Cm Cores Claras -Villagres</v>
          </cell>
          <cell r="D9155" t="str">
            <v>M2</v>
          </cell>
          <cell r="E9155">
            <v>0</v>
          </cell>
          <cell r="F9155">
            <v>0</v>
          </cell>
        </row>
        <row r="9156">
          <cell r="B9156">
            <v>1009401</v>
          </cell>
          <cell r="C9156" t="str">
            <v>Cerâmica 20X20Cm Cores Escuras-Villagres</v>
          </cell>
          <cell r="D9156" t="str">
            <v>M2</v>
          </cell>
          <cell r="E9156">
            <v>0</v>
          </cell>
          <cell r="F9156">
            <v>0</v>
          </cell>
        </row>
        <row r="9157">
          <cell r="B9157">
            <v>1009402</v>
          </cell>
          <cell r="C9157" t="str">
            <v>Canto Externo Em 90º 4809 1000Cz Claro</v>
          </cell>
          <cell r="D9157" t="str">
            <v>M</v>
          </cell>
          <cell r="E9157">
            <v>0</v>
          </cell>
          <cell r="F9157">
            <v>0</v>
          </cell>
        </row>
        <row r="9158">
          <cell r="B9158">
            <v>1009403</v>
          </cell>
          <cell r="C9158" t="str">
            <v>Canto Interno Arredond 4109 1000Cz Claro</v>
          </cell>
          <cell r="D9158" t="str">
            <v>M</v>
          </cell>
          <cell r="E9158">
            <v>0</v>
          </cell>
          <cell r="F9158">
            <v>0</v>
          </cell>
        </row>
        <row r="9159">
          <cell r="B9159">
            <v>1009405</v>
          </cell>
          <cell r="C9159" t="str">
            <v>Grelha Em Pvc</v>
          </cell>
          <cell r="D9159" t="str">
            <v>M</v>
          </cell>
          <cell r="E9159">
            <v>0</v>
          </cell>
          <cell r="F9159">
            <v>0</v>
          </cell>
        </row>
        <row r="9160">
          <cell r="B9160">
            <v>1009406</v>
          </cell>
          <cell r="C9160" t="str">
            <v>Lavatório C/Coluna Br Fiore 09007-Incepa</v>
          </cell>
          <cell r="D9160" t="str">
            <v>UN</v>
          </cell>
          <cell r="E9160">
            <v>0</v>
          </cell>
          <cell r="F9160">
            <v>0</v>
          </cell>
        </row>
        <row r="9161">
          <cell r="B9161">
            <v>1009407</v>
          </cell>
          <cell r="C9161" t="str">
            <v>Coluna P/Lavatório Br Fiore 09201 Incepa</v>
          </cell>
          <cell r="D9161" t="str">
            <v>UN</v>
          </cell>
          <cell r="E9161">
            <v>0</v>
          </cell>
          <cell r="F9161">
            <v>0</v>
          </cell>
        </row>
        <row r="9162">
          <cell r="B9162">
            <v>1009408</v>
          </cell>
          <cell r="C9162" t="str">
            <v>Conjunto De Fixação Para Lavatório</v>
          </cell>
          <cell r="D9162" t="str">
            <v>UN</v>
          </cell>
          <cell r="E9162">
            <v>0</v>
          </cell>
          <cell r="F9162">
            <v>0</v>
          </cell>
        </row>
        <row r="9163">
          <cell r="B9163">
            <v>1009409</v>
          </cell>
          <cell r="C9163" t="str">
            <v>Bacia P/Cx Acopl Br Fiore 09355 Incepa</v>
          </cell>
          <cell r="D9163" t="str">
            <v>UN</v>
          </cell>
          <cell r="E9163">
            <v>0</v>
          </cell>
          <cell r="F9163">
            <v>0</v>
          </cell>
        </row>
        <row r="9164">
          <cell r="B9164">
            <v>1009410</v>
          </cell>
          <cell r="C9164" t="str">
            <v>Tubo Lig Flex Tranç 1/2"X40Cm Esteves</v>
          </cell>
          <cell r="D9164" t="str">
            <v>UN</v>
          </cell>
          <cell r="E9164">
            <v>0</v>
          </cell>
          <cell r="F9164">
            <v>0</v>
          </cell>
        </row>
        <row r="9165">
          <cell r="B9165">
            <v>1009411</v>
          </cell>
          <cell r="C9165" t="str">
            <v>Tampo Com Cuba De Aço Inox</v>
          </cell>
          <cell r="D9165" t="str">
            <v>UN</v>
          </cell>
          <cell r="E9165">
            <v>0</v>
          </cell>
          <cell r="F9165">
            <v>0</v>
          </cell>
        </row>
        <row r="9166">
          <cell r="B9166">
            <v>1009412</v>
          </cell>
          <cell r="C9166" t="str">
            <v>Aparelho De Apoio Neoprene</v>
          </cell>
          <cell r="D9166" t="str">
            <v>UN</v>
          </cell>
          <cell r="E9166">
            <v>0</v>
          </cell>
          <cell r="F9166">
            <v>0</v>
          </cell>
        </row>
        <row r="9167">
          <cell r="B9167">
            <v>1009413</v>
          </cell>
          <cell r="C9167" t="str">
            <v>Parafuso Com Bucha S12</v>
          </cell>
          <cell r="D9167" t="str">
            <v>UN</v>
          </cell>
          <cell r="E9167">
            <v>0</v>
          </cell>
          <cell r="F9167">
            <v>0</v>
          </cell>
        </row>
        <row r="9168">
          <cell r="B9168">
            <v>1009414</v>
          </cell>
          <cell r="C9168" t="str">
            <v>Parafuso Com Bucha S08</v>
          </cell>
          <cell r="D9168" t="str">
            <v>UN</v>
          </cell>
          <cell r="E9168">
            <v>0</v>
          </cell>
          <cell r="F9168">
            <v>0</v>
          </cell>
        </row>
        <row r="9169">
          <cell r="B9169">
            <v>1009415</v>
          </cell>
          <cell r="C9169" t="str">
            <v>Te De Red 1 X 3/4 Galv Cl10</v>
          </cell>
          <cell r="D9169" t="str">
            <v>UN</v>
          </cell>
          <cell r="E9169">
            <v>0</v>
          </cell>
          <cell r="F9169">
            <v>0</v>
          </cell>
        </row>
        <row r="9170">
          <cell r="B9170">
            <v>1009416</v>
          </cell>
          <cell r="C9170" t="str">
            <v>Plug Galvanizado 1 1/4</v>
          </cell>
          <cell r="D9170" t="str">
            <v>UN</v>
          </cell>
          <cell r="E9170">
            <v>0</v>
          </cell>
          <cell r="F9170">
            <v>0</v>
          </cell>
        </row>
        <row r="9171">
          <cell r="B9171">
            <v>1009417</v>
          </cell>
          <cell r="C9171" t="str">
            <v>Te Galvanizado 1</v>
          </cell>
          <cell r="D9171" t="str">
            <v>UN</v>
          </cell>
          <cell r="E9171">
            <v>0</v>
          </cell>
          <cell r="F9171">
            <v>0</v>
          </cell>
        </row>
        <row r="9172">
          <cell r="B9172">
            <v>1009418</v>
          </cell>
          <cell r="C9172" t="str">
            <v>Base P/Reg Gav 1 1/4" 4509402-Deca</v>
          </cell>
          <cell r="D9172" t="str">
            <v>UN</v>
          </cell>
          <cell r="E9172">
            <v>0</v>
          </cell>
          <cell r="F9172">
            <v>0</v>
          </cell>
        </row>
        <row r="9173">
          <cell r="B9173">
            <v>1009419</v>
          </cell>
          <cell r="C9173" t="str">
            <v>Base P/Reg Gav 1 1/2" 4509502-Deca</v>
          </cell>
          <cell r="D9173" t="str">
            <v>UN</v>
          </cell>
          <cell r="E9173">
            <v>0</v>
          </cell>
          <cell r="F9173">
            <v>0</v>
          </cell>
        </row>
        <row r="9174">
          <cell r="B9174">
            <v>1005444</v>
          </cell>
          <cell r="C9174" t="str">
            <v>Emulsão Asfáltica Tipo Rr2C</v>
          </cell>
          <cell r="D9174" t="str">
            <v>BAG</v>
          </cell>
          <cell r="E9174">
            <v>3700</v>
          </cell>
          <cell r="F9174">
            <v>36.21</v>
          </cell>
        </row>
        <row r="9175">
          <cell r="B9175">
            <v>3001503</v>
          </cell>
          <cell r="C9175" t="str">
            <v>Concreto Fck 20,0 Mpa-Slump22+-2(400Kg)</v>
          </cell>
          <cell r="D9175" t="str">
            <v>M3</v>
          </cell>
          <cell r="E9175">
            <v>410</v>
          </cell>
          <cell r="F9175">
            <v>295.42</v>
          </cell>
        </row>
        <row r="9176">
          <cell r="B9176">
            <v>1009422</v>
          </cell>
          <cell r="C9176" t="str">
            <v>Portão Piv. Fort. 0,70 X 1,83 Mts</v>
          </cell>
          <cell r="D9176" t="str">
            <v>UN</v>
          </cell>
          <cell r="E9176">
            <v>0</v>
          </cell>
          <cell r="F9176">
            <v>0</v>
          </cell>
        </row>
        <row r="9177">
          <cell r="B9177">
            <v>1009424</v>
          </cell>
          <cell r="C9177" t="str">
            <v>Tubo Pead 200Mm Pn8</v>
          </cell>
          <cell r="D9177" t="str">
            <v>M</v>
          </cell>
          <cell r="E9177">
            <v>0</v>
          </cell>
          <cell r="F9177">
            <v>0</v>
          </cell>
        </row>
        <row r="9178">
          <cell r="B9178">
            <v>1009425</v>
          </cell>
          <cell r="C9178" t="str">
            <v>Curva Fd 45° Bb Je 200Mm</v>
          </cell>
          <cell r="D9178" t="str">
            <v>UN</v>
          </cell>
          <cell r="E9178">
            <v>0</v>
          </cell>
          <cell r="F9178">
            <v>0</v>
          </cell>
        </row>
        <row r="9179">
          <cell r="B9179">
            <v>1009426</v>
          </cell>
          <cell r="C9179" t="str">
            <v>Anel De Bor. 2Gs 200Mm</v>
          </cell>
          <cell r="D9179" t="str">
            <v>UN</v>
          </cell>
          <cell r="E9179">
            <v>0</v>
          </cell>
          <cell r="F9179">
            <v>0</v>
          </cell>
        </row>
        <row r="9180">
          <cell r="B9180">
            <v>1009427</v>
          </cell>
          <cell r="C9180" t="str">
            <v>Bacia Sanitária P/Deficiente P5117-Deca</v>
          </cell>
          <cell r="D9180" t="str">
            <v>UN</v>
          </cell>
          <cell r="E9180">
            <v>0</v>
          </cell>
          <cell r="F9180">
            <v>0</v>
          </cell>
        </row>
        <row r="9181">
          <cell r="B9181">
            <v>1009428</v>
          </cell>
          <cell r="C9181" t="str">
            <v>Cuba P/Ban Sobr Branca 10159001 Celite</v>
          </cell>
          <cell r="D9181" t="str">
            <v>UN</v>
          </cell>
          <cell r="E9181">
            <v>0</v>
          </cell>
          <cell r="F9181">
            <v>0</v>
          </cell>
        </row>
        <row r="9182">
          <cell r="B9182">
            <v>1009429</v>
          </cell>
          <cell r="C9182" t="str">
            <v>Cuba Apoio Redonda 350Mm L15517-Deca</v>
          </cell>
          <cell r="D9182" t="str">
            <v>UN</v>
          </cell>
          <cell r="E9182">
            <v>0</v>
          </cell>
          <cell r="F9182">
            <v>0</v>
          </cell>
        </row>
        <row r="9183">
          <cell r="B9183">
            <v>1009430</v>
          </cell>
          <cell r="C9183" t="str">
            <v>Cuba Semi-Enc Quadr C/Deck L83017-Deca</v>
          </cell>
          <cell r="D9183" t="str">
            <v>UN</v>
          </cell>
          <cell r="E9183">
            <v>0</v>
          </cell>
          <cell r="F9183">
            <v>0</v>
          </cell>
        </row>
        <row r="9184">
          <cell r="B9184">
            <v>1009431</v>
          </cell>
          <cell r="C9184" t="str">
            <v>Coluna Suspensa Br Conforto Cs1V17-Deca</v>
          </cell>
          <cell r="D9184" t="str">
            <v>UN</v>
          </cell>
          <cell r="E9184">
            <v>0</v>
          </cell>
          <cell r="F9184">
            <v>0</v>
          </cell>
        </row>
        <row r="9185">
          <cell r="B9185">
            <v>1009432</v>
          </cell>
          <cell r="C9185" t="str">
            <v>Lavatório C/P.Toalha Front Li79C17-Deca</v>
          </cell>
          <cell r="D9185" t="str">
            <v>UN</v>
          </cell>
          <cell r="E9185">
            <v>0</v>
          </cell>
          <cell r="F9185">
            <v>0</v>
          </cell>
        </row>
        <row r="9186">
          <cell r="B9186">
            <v>1009433</v>
          </cell>
          <cell r="C9186" t="str">
            <v>Assento P/Bacia P51 Ap5217-Deca</v>
          </cell>
          <cell r="D9186" t="str">
            <v>UN</v>
          </cell>
          <cell r="E9186">
            <v>0</v>
          </cell>
          <cell r="F9186">
            <v>0</v>
          </cell>
        </row>
        <row r="9187">
          <cell r="B9187">
            <v>1009434</v>
          </cell>
          <cell r="C9187" t="str">
            <v>Ceramica Eliane Camburi White Mesh 10X10</v>
          </cell>
          <cell r="D9187" t="str">
            <v>M2</v>
          </cell>
          <cell r="E9187">
            <v>0</v>
          </cell>
          <cell r="F9187">
            <v>0</v>
          </cell>
        </row>
        <row r="9188">
          <cell r="B9188">
            <v>1009435</v>
          </cell>
          <cell r="C9188" t="str">
            <v>Ceramica Eliane Camburi White 31X31Cm</v>
          </cell>
          <cell r="D9188" t="str">
            <v>M2</v>
          </cell>
          <cell r="E9188">
            <v>0</v>
          </cell>
          <cell r="F9188">
            <v>0</v>
          </cell>
        </row>
        <row r="9189">
          <cell r="B9189">
            <v>1009436</v>
          </cell>
          <cell r="C9189" t="str">
            <v>Ceramica Eliane Camburi White 20X20Cm</v>
          </cell>
          <cell r="D9189" t="str">
            <v>M2</v>
          </cell>
          <cell r="E9189">
            <v>0</v>
          </cell>
          <cell r="F9189">
            <v>0</v>
          </cell>
        </row>
        <row r="9190">
          <cell r="B9190">
            <v>1009437</v>
          </cell>
          <cell r="C9190" t="str">
            <v>Piso Cerâmico Eliane Horus White 45X45Cm</v>
          </cell>
          <cell r="D9190" t="str">
            <v>M2</v>
          </cell>
          <cell r="E9190">
            <v>0</v>
          </cell>
          <cell r="F9190">
            <v>0</v>
          </cell>
        </row>
        <row r="9191">
          <cell r="B9191">
            <v>1009438</v>
          </cell>
          <cell r="C9191" t="str">
            <v>Rodapé Eliane Horus White 8,5X45Cm</v>
          </cell>
          <cell r="D9191" t="str">
            <v>UN</v>
          </cell>
          <cell r="E9191">
            <v>0</v>
          </cell>
          <cell r="F9191">
            <v>0</v>
          </cell>
        </row>
        <row r="9192">
          <cell r="B9192">
            <v>1009439</v>
          </cell>
          <cell r="C9192" t="str">
            <v>Rodapé Porcelanato Eliane Superbianco 8,</v>
          </cell>
          <cell r="D9192" t="str">
            <v>UN</v>
          </cell>
          <cell r="E9192">
            <v>0</v>
          </cell>
          <cell r="F9192">
            <v>0</v>
          </cell>
        </row>
        <row r="9193">
          <cell r="B9193">
            <v>1009440</v>
          </cell>
          <cell r="C9193" t="str">
            <v>Rodapé Eliane Cargo Plus White 7,5X31Cm</v>
          </cell>
          <cell r="D9193" t="str">
            <v>UN</v>
          </cell>
          <cell r="E9193">
            <v>0</v>
          </cell>
          <cell r="F9193">
            <v>0</v>
          </cell>
        </row>
        <row r="9194">
          <cell r="B9194">
            <v>1009441</v>
          </cell>
          <cell r="C9194" t="str">
            <v>Terminal De Fechamento 800 X 100Mm²</v>
          </cell>
          <cell r="D9194" t="str">
            <v>UN</v>
          </cell>
          <cell r="E9194">
            <v>0</v>
          </cell>
          <cell r="F9194">
            <v>0</v>
          </cell>
        </row>
        <row r="9195">
          <cell r="B9195">
            <v>1009442</v>
          </cell>
          <cell r="C9195" t="str">
            <v>Junção Simples 100X100Mm²</v>
          </cell>
          <cell r="D9195" t="str">
            <v>UN</v>
          </cell>
          <cell r="E9195">
            <v>0</v>
          </cell>
          <cell r="F9195">
            <v>0</v>
          </cell>
        </row>
        <row r="9196">
          <cell r="B9196">
            <v>1009443</v>
          </cell>
          <cell r="C9196" t="str">
            <v>Tê Vertical Perfurado 400 X 100Mm²</v>
          </cell>
          <cell r="D9196" t="str">
            <v>UN</v>
          </cell>
          <cell r="E9196">
            <v>0</v>
          </cell>
          <cell r="F9196">
            <v>0</v>
          </cell>
        </row>
        <row r="9197">
          <cell r="B9197">
            <v>1009444</v>
          </cell>
          <cell r="C9197" t="str">
            <v>Terminal De Fechamento 400 X 100Mm²</v>
          </cell>
          <cell r="D9197" t="str">
            <v>UN</v>
          </cell>
          <cell r="E9197">
            <v>0</v>
          </cell>
          <cell r="F9197">
            <v>0</v>
          </cell>
        </row>
        <row r="9198">
          <cell r="B9198">
            <v>1009445</v>
          </cell>
          <cell r="C9198" t="str">
            <v>Acoplamento Em Painel 400 X 100 Mm²</v>
          </cell>
          <cell r="D9198" t="str">
            <v>UN</v>
          </cell>
          <cell r="E9198">
            <v>0</v>
          </cell>
          <cell r="F9198">
            <v>0</v>
          </cell>
        </row>
        <row r="9199">
          <cell r="B9199">
            <v>1009446</v>
          </cell>
          <cell r="C9199" t="str">
            <v>Kit De Broca Sds Plus De 8, 10, 12 E 14M</v>
          </cell>
          <cell r="D9199" t="str">
            <v>UN</v>
          </cell>
          <cell r="E9199">
            <v>0</v>
          </cell>
          <cell r="F9199">
            <v>0</v>
          </cell>
        </row>
        <row r="9200">
          <cell r="B9200">
            <v>1009447</v>
          </cell>
          <cell r="C9200" t="str">
            <v>Tarracha Tipo Quebra Galho P/Eletr 2 1/2</v>
          </cell>
          <cell r="D9200" t="str">
            <v>UN</v>
          </cell>
          <cell r="E9200">
            <v>0</v>
          </cell>
          <cell r="F9200">
            <v>0</v>
          </cell>
        </row>
        <row r="9201">
          <cell r="B9201">
            <v>1009448</v>
          </cell>
          <cell r="C9201" t="str">
            <v>Tarracha Tipo Quebra Galho  P/Eletr 3"</v>
          </cell>
          <cell r="D9201" t="str">
            <v>UN</v>
          </cell>
          <cell r="E9201">
            <v>0</v>
          </cell>
          <cell r="F9201">
            <v>0</v>
          </cell>
        </row>
        <row r="9202">
          <cell r="B9202">
            <v>1009449</v>
          </cell>
          <cell r="C9202" t="str">
            <v>Tarracha Tipo Quebra Galho  P/Eletr 4"</v>
          </cell>
          <cell r="D9202" t="str">
            <v>UN</v>
          </cell>
          <cell r="E9202">
            <v>0</v>
          </cell>
          <cell r="F9202">
            <v>0</v>
          </cell>
        </row>
        <row r="9203">
          <cell r="B9203">
            <v>1009450</v>
          </cell>
          <cell r="C9203" t="str">
            <v>Morsa Nº3</v>
          </cell>
          <cell r="D9203" t="str">
            <v>UN</v>
          </cell>
          <cell r="E9203">
            <v>0</v>
          </cell>
          <cell r="F9203">
            <v>0</v>
          </cell>
        </row>
        <row r="9204">
          <cell r="B9204">
            <v>1009451</v>
          </cell>
          <cell r="C9204" t="str">
            <v>Curva 90º Interna Vertical 100X100Mm²</v>
          </cell>
          <cell r="D9204" t="str">
            <v>UN</v>
          </cell>
          <cell r="E9204">
            <v>0</v>
          </cell>
          <cell r="F9204">
            <v>0</v>
          </cell>
        </row>
        <row r="9205">
          <cell r="B9205">
            <v>1009452</v>
          </cell>
          <cell r="C9205" t="str">
            <v>Curva 45º Externa Vertical 100X100Mm²</v>
          </cell>
          <cell r="D9205" t="str">
            <v>UN</v>
          </cell>
          <cell r="E9205">
            <v>0</v>
          </cell>
          <cell r="F9205">
            <v>0</v>
          </cell>
        </row>
        <row r="9206">
          <cell r="B9206">
            <v>1009453</v>
          </cell>
          <cell r="C9206" t="str">
            <v>Terminal De Fechamento 100 X 100Mm²</v>
          </cell>
          <cell r="D9206" t="str">
            <v>UN</v>
          </cell>
          <cell r="E9206">
            <v>0</v>
          </cell>
          <cell r="F9206">
            <v>0</v>
          </cell>
        </row>
        <row r="9207">
          <cell r="B9207">
            <v>1009454</v>
          </cell>
          <cell r="C9207" t="str">
            <v>Saída Para Eletrocalha Horizontal 3/4"</v>
          </cell>
          <cell r="D9207" t="str">
            <v>UN</v>
          </cell>
          <cell r="E9207">
            <v>0</v>
          </cell>
          <cell r="F9207">
            <v>0</v>
          </cell>
        </row>
        <row r="9208">
          <cell r="B9208">
            <v>1009455</v>
          </cell>
          <cell r="C9208" t="str">
            <v>Saída Para Eletrocalha Horizontal 1"</v>
          </cell>
          <cell r="D9208" t="str">
            <v>UN</v>
          </cell>
          <cell r="E9208">
            <v>0</v>
          </cell>
          <cell r="F9208">
            <v>0</v>
          </cell>
        </row>
        <row r="9209">
          <cell r="B9209">
            <v>1009456</v>
          </cell>
          <cell r="C9209" t="str">
            <v>Saída Para Eletrocalha Horizontal 1 1/4"</v>
          </cell>
          <cell r="D9209" t="str">
            <v>UN</v>
          </cell>
          <cell r="E9209">
            <v>0</v>
          </cell>
          <cell r="F9209">
            <v>0</v>
          </cell>
        </row>
        <row r="9210">
          <cell r="B9210">
            <v>1009457</v>
          </cell>
          <cell r="C9210" t="str">
            <v>Saída Para Eletrocalha Horizontal 1 1/2"</v>
          </cell>
          <cell r="D9210" t="str">
            <v>UN</v>
          </cell>
          <cell r="E9210">
            <v>0</v>
          </cell>
          <cell r="F9210">
            <v>0</v>
          </cell>
        </row>
        <row r="9211">
          <cell r="B9211">
            <v>1009458</v>
          </cell>
          <cell r="C9211" t="str">
            <v>Saída Para Eletrocalha Horizontal 2"</v>
          </cell>
          <cell r="D9211" t="str">
            <v>UN</v>
          </cell>
          <cell r="E9211">
            <v>0</v>
          </cell>
          <cell r="F9211">
            <v>0</v>
          </cell>
        </row>
        <row r="9212">
          <cell r="B9212">
            <v>1009459</v>
          </cell>
          <cell r="C9212" t="str">
            <v>Saída Para Eletrocalha Horizontal 2 1/2"</v>
          </cell>
          <cell r="D9212" t="str">
            <v>UN</v>
          </cell>
          <cell r="E9212">
            <v>0</v>
          </cell>
          <cell r="F9212">
            <v>0</v>
          </cell>
        </row>
        <row r="9213">
          <cell r="B9213">
            <v>1009460</v>
          </cell>
          <cell r="C9213" t="str">
            <v>Saída Para Eletrocalha Horizontal 3"</v>
          </cell>
          <cell r="D9213" t="str">
            <v>UN</v>
          </cell>
          <cell r="E9213">
            <v>0</v>
          </cell>
          <cell r="F9213">
            <v>0</v>
          </cell>
        </row>
        <row r="9214">
          <cell r="B9214">
            <v>1009461</v>
          </cell>
          <cell r="C9214" t="str">
            <v>Bucha E Arruela De Alumínio 2 1/2</v>
          </cell>
          <cell r="D9214" t="str">
            <v>UN</v>
          </cell>
          <cell r="E9214">
            <v>0</v>
          </cell>
          <cell r="F9214">
            <v>0</v>
          </cell>
        </row>
        <row r="9215">
          <cell r="B9215">
            <v>1009462</v>
          </cell>
          <cell r="C9215" t="str">
            <v>Tirante Rosqueável 1/4</v>
          </cell>
          <cell r="D9215" t="str">
            <v>UN</v>
          </cell>
          <cell r="E9215">
            <v>0</v>
          </cell>
          <cell r="F9215">
            <v>0</v>
          </cell>
        </row>
        <row r="9216">
          <cell r="B9216">
            <v>1009463</v>
          </cell>
          <cell r="C9216" t="str">
            <v>Tirante Rosqueável 3/8</v>
          </cell>
          <cell r="D9216" t="str">
            <v>UN</v>
          </cell>
          <cell r="E9216">
            <v>0</v>
          </cell>
          <cell r="F9216">
            <v>0</v>
          </cell>
        </row>
        <row r="9217">
          <cell r="B9217">
            <v>1009464</v>
          </cell>
          <cell r="C9217" t="str">
            <v>Terminal De Fechamento 300 X 100Mm²</v>
          </cell>
          <cell r="D9217" t="str">
            <v>UN</v>
          </cell>
          <cell r="E9217">
            <v>0</v>
          </cell>
          <cell r="F9217">
            <v>0</v>
          </cell>
        </row>
        <row r="9218">
          <cell r="B9218">
            <v>1009465</v>
          </cell>
          <cell r="C9218" t="str">
            <v>Curva 45º Interna Vertical 100X100Mm²</v>
          </cell>
          <cell r="D9218" t="str">
            <v>UN</v>
          </cell>
          <cell r="E9218">
            <v>0</v>
          </cell>
          <cell r="F9218">
            <v>0</v>
          </cell>
        </row>
        <row r="9219">
          <cell r="B9219">
            <v>1009466</v>
          </cell>
          <cell r="C9219" t="str">
            <v>Grampo Gdu Tipo Conector De 95Mm²</v>
          </cell>
          <cell r="D9219" t="str">
            <v>UN</v>
          </cell>
          <cell r="E9219">
            <v>0</v>
          </cell>
          <cell r="F9219">
            <v>0</v>
          </cell>
        </row>
        <row r="9220">
          <cell r="B9220">
            <v>1009467</v>
          </cell>
          <cell r="C9220" t="str">
            <v>Grampo Gdu Tipo Conector De 150Mm²</v>
          </cell>
          <cell r="D9220" t="str">
            <v>UN</v>
          </cell>
          <cell r="E9220">
            <v>0</v>
          </cell>
          <cell r="F9220">
            <v>0</v>
          </cell>
        </row>
        <row r="9221">
          <cell r="B9221">
            <v>1009468</v>
          </cell>
          <cell r="C9221" t="str">
            <v>Grampo Gdu Tipo Conector De 120Mm²</v>
          </cell>
          <cell r="D9221" t="str">
            <v>UN</v>
          </cell>
          <cell r="E9221">
            <v>0</v>
          </cell>
          <cell r="F9221">
            <v>0</v>
          </cell>
        </row>
        <row r="9222">
          <cell r="B9222">
            <v>1009469</v>
          </cell>
          <cell r="C9222" t="str">
            <v>Grampo Gdu Tipo Conector De 70Mm²</v>
          </cell>
          <cell r="D9222" t="str">
            <v>UN</v>
          </cell>
          <cell r="E9222">
            <v>0</v>
          </cell>
          <cell r="F9222">
            <v>0</v>
          </cell>
        </row>
        <row r="9223">
          <cell r="B9223">
            <v>1009470</v>
          </cell>
          <cell r="C9223" t="str">
            <v>Abraçadeira Nylon 300X4,6Mm Diam.80Mm</v>
          </cell>
          <cell r="D9223" t="str">
            <v>UN</v>
          </cell>
          <cell r="E9223">
            <v>0</v>
          </cell>
          <cell r="F9223">
            <v>0</v>
          </cell>
        </row>
        <row r="9224">
          <cell r="B9224">
            <v>1009471</v>
          </cell>
          <cell r="C9224" t="str">
            <v>Acrílico Transparente 1200X600X06Mm</v>
          </cell>
          <cell r="D9224" t="str">
            <v>UN</v>
          </cell>
          <cell r="E9224">
            <v>0</v>
          </cell>
          <cell r="F9224">
            <v>0</v>
          </cell>
        </row>
        <row r="9225">
          <cell r="B9225">
            <v>1009472</v>
          </cell>
          <cell r="C9225" t="str">
            <v>Arruela De Latão 3/16"</v>
          </cell>
          <cell r="D9225" t="str">
            <v>UN</v>
          </cell>
          <cell r="E9225">
            <v>0</v>
          </cell>
          <cell r="F9225">
            <v>0</v>
          </cell>
        </row>
        <row r="9226">
          <cell r="B9226">
            <v>1009473</v>
          </cell>
          <cell r="C9226" t="str">
            <v>Barra Chata De Cobre 25,40X3,18Mm</v>
          </cell>
          <cell r="D9226" t="str">
            <v>UN</v>
          </cell>
          <cell r="E9226">
            <v>0</v>
          </cell>
          <cell r="F9226">
            <v>0</v>
          </cell>
        </row>
        <row r="9227">
          <cell r="B9227">
            <v>1009474</v>
          </cell>
          <cell r="C9227" t="str">
            <v>Botão Comutador 3Pos 3Sb30002Da1-Siemens</v>
          </cell>
          <cell r="D9227" t="str">
            <v>UN</v>
          </cell>
          <cell r="E9227">
            <v>0</v>
          </cell>
          <cell r="F9227">
            <v>0</v>
          </cell>
        </row>
        <row r="9228">
          <cell r="B9228">
            <v>1009475</v>
          </cell>
          <cell r="C9228" t="str">
            <v>Cabo Flexivel 750V 16Mm2 Branco</v>
          </cell>
          <cell r="D9228" t="str">
            <v>M</v>
          </cell>
          <cell r="E9228">
            <v>0</v>
          </cell>
          <cell r="F9228">
            <v>0</v>
          </cell>
        </row>
        <row r="9229">
          <cell r="B9229">
            <v>1009476</v>
          </cell>
          <cell r="C9229" t="str">
            <v>Contator Tripolar 18A 220 Vca</v>
          </cell>
          <cell r="D9229" t="str">
            <v>UN</v>
          </cell>
          <cell r="E9229">
            <v>0</v>
          </cell>
          <cell r="F9229">
            <v>0</v>
          </cell>
        </row>
        <row r="9230">
          <cell r="B9230">
            <v>1009477</v>
          </cell>
          <cell r="C9230" t="str">
            <v>Curva Pvc Ponta Bolsa De 32Mm</v>
          </cell>
          <cell r="D9230" t="str">
            <v>UN</v>
          </cell>
          <cell r="E9230">
            <v>0</v>
          </cell>
          <cell r="F9230">
            <v>0</v>
          </cell>
        </row>
        <row r="9231">
          <cell r="B9231">
            <v>1009478</v>
          </cell>
          <cell r="C9231" t="str">
            <v>Disjuntor Trifásico Din 63A 380V-5 Ka</v>
          </cell>
          <cell r="D9231" t="str">
            <v>UN</v>
          </cell>
          <cell r="E9231">
            <v>0</v>
          </cell>
          <cell r="F9231">
            <v>0</v>
          </cell>
        </row>
        <row r="9232">
          <cell r="B9232">
            <v>1009479</v>
          </cell>
          <cell r="C9232" t="str">
            <v>Disjuntor Trifásico 200A 380V-22Ka</v>
          </cell>
          <cell r="D9232" t="str">
            <v>UN</v>
          </cell>
          <cell r="E9232">
            <v>0</v>
          </cell>
          <cell r="F9232">
            <v>0</v>
          </cell>
        </row>
        <row r="9233">
          <cell r="B9233">
            <v>1009480</v>
          </cell>
          <cell r="C9233" t="str">
            <v>Disjuntor Trifásico 225A 380V-22Ka</v>
          </cell>
          <cell r="D9233" t="str">
            <v>UN</v>
          </cell>
          <cell r="E9233">
            <v>0</v>
          </cell>
          <cell r="F9233">
            <v>0</v>
          </cell>
        </row>
        <row r="9234">
          <cell r="B9234">
            <v>1009481</v>
          </cell>
          <cell r="C9234" t="str">
            <v>Eletroduto Pvc Ponta Bolsa De 32Mm</v>
          </cell>
          <cell r="D9234" t="str">
            <v>UN</v>
          </cell>
          <cell r="E9234">
            <v>0</v>
          </cell>
          <cell r="F9234">
            <v>0</v>
          </cell>
        </row>
        <row r="9235">
          <cell r="B9235">
            <v>1009482</v>
          </cell>
          <cell r="C9235" t="str">
            <v>Fita Isolante Autofusão 19Mmx10M</v>
          </cell>
          <cell r="D9235" t="str">
            <v>UN</v>
          </cell>
          <cell r="E9235">
            <v>0</v>
          </cell>
          <cell r="F9235">
            <v>0</v>
          </cell>
        </row>
        <row r="9236">
          <cell r="B9236">
            <v>1009483</v>
          </cell>
          <cell r="C9236" t="str">
            <v>Fita Isolante Amarela 20M</v>
          </cell>
          <cell r="D9236" t="str">
            <v>UN</v>
          </cell>
          <cell r="E9236">
            <v>0</v>
          </cell>
          <cell r="F9236">
            <v>0</v>
          </cell>
        </row>
        <row r="9237">
          <cell r="B9237">
            <v>1009484</v>
          </cell>
          <cell r="C9237" t="str">
            <v>Fita Isolante Azul 20M</v>
          </cell>
          <cell r="D9237" t="str">
            <v>UN</v>
          </cell>
          <cell r="E9237">
            <v>0</v>
          </cell>
          <cell r="F9237">
            <v>0</v>
          </cell>
        </row>
        <row r="9238">
          <cell r="B9238">
            <v>1009485</v>
          </cell>
          <cell r="C9238" t="str">
            <v>Fita Isolante Branca 20M</v>
          </cell>
          <cell r="D9238" t="str">
            <v>UN</v>
          </cell>
          <cell r="E9238">
            <v>0</v>
          </cell>
          <cell r="F9238">
            <v>0</v>
          </cell>
        </row>
        <row r="9239">
          <cell r="B9239">
            <v>1009486</v>
          </cell>
          <cell r="C9239" t="str">
            <v>Fita Isolante Vermelha 20M</v>
          </cell>
          <cell r="D9239" t="str">
            <v>UN</v>
          </cell>
          <cell r="E9239">
            <v>0</v>
          </cell>
          <cell r="F9239">
            <v>0</v>
          </cell>
        </row>
        <row r="9240">
          <cell r="B9240">
            <v>1009487</v>
          </cell>
          <cell r="C9240" t="str">
            <v>Haste Terra Em Aço Cobreado 13X2000Mm</v>
          </cell>
          <cell r="D9240" t="str">
            <v>UN</v>
          </cell>
          <cell r="E9240">
            <v>0</v>
          </cell>
          <cell r="F9240">
            <v>0</v>
          </cell>
        </row>
        <row r="9241">
          <cell r="B9241">
            <v>1009488</v>
          </cell>
          <cell r="C9241" t="str">
            <v>Isolador Epoxi 30X50Mm Com Furo De 3X16"</v>
          </cell>
          <cell r="D9241" t="str">
            <v>UN</v>
          </cell>
          <cell r="E9241">
            <v>0</v>
          </cell>
          <cell r="F9241">
            <v>0</v>
          </cell>
        </row>
        <row r="9242">
          <cell r="B9242">
            <v>1009489</v>
          </cell>
          <cell r="C9242" t="str">
            <v>Longarina De Montagem De 1134X200Mm</v>
          </cell>
          <cell r="D9242" t="str">
            <v>UN</v>
          </cell>
          <cell r="E9242">
            <v>0</v>
          </cell>
          <cell r="F9242">
            <v>0</v>
          </cell>
        </row>
        <row r="9243">
          <cell r="B9243">
            <v>1009490</v>
          </cell>
          <cell r="C9243" t="str">
            <v>Longarina De Montagem De 1134X300Mm</v>
          </cell>
          <cell r="D9243" t="str">
            <v>UN</v>
          </cell>
          <cell r="E9243">
            <v>0</v>
          </cell>
          <cell r="F9243">
            <v>0</v>
          </cell>
        </row>
        <row r="9244">
          <cell r="B9244">
            <v>1009491</v>
          </cell>
          <cell r="C9244" t="str">
            <v>Luva De Compressão Para Cabo 25Mm2</v>
          </cell>
          <cell r="D9244" t="str">
            <v>UN</v>
          </cell>
          <cell r="E9244">
            <v>0</v>
          </cell>
          <cell r="F9244">
            <v>0</v>
          </cell>
        </row>
        <row r="9245">
          <cell r="B9245">
            <v>1009492</v>
          </cell>
          <cell r="C9245" t="str">
            <v>Painel Modular De 2200X1200X400Mm</v>
          </cell>
          <cell r="D9245" t="str">
            <v>UN</v>
          </cell>
          <cell r="E9245">
            <v>0</v>
          </cell>
          <cell r="F9245">
            <v>0</v>
          </cell>
        </row>
        <row r="9246">
          <cell r="B9246">
            <v>1009493</v>
          </cell>
          <cell r="C9246" t="str">
            <v>Parafuso Sext 1/4"X1" C/Porca E Arruela</v>
          </cell>
          <cell r="D9246" t="str">
            <v>UN</v>
          </cell>
          <cell r="E9246">
            <v>0</v>
          </cell>
          <cell r="F9246">
            <v>0</v>
          </cell>
        </row>
        <row r="9247">
          <cell r="B9247">
            <v>1009494</v>
          </cell>
          <cell r="C9247" t="str">
            <v>Parafuso De Rosca Soberba De 1/8"X1/12"</v>
          </cell>
          <cell r="D9247" t="str">
            <v>UN</v>
          </cell>
          <cell r="E9247">
            <v>0</v>
          </cell>
          <cell r="F9247">
            <v>0</v>
          </cell>
        </row>
        <row r="9248">
          <cell r="B9248">
            <v>1009495</v>
          </cell>
          <cell r="C9248" t="str">
            <v>Plug Para Tomadas Vermelho</v>
          </cell>
          <cell r="D9248" t="str">
            <v>UN</v>
          </cell>
          <cell r="E9248">
            <v>0</v>
          </cell>
          <cell r="F9248">
            <v>0</v>
          </cell>
        </row>
        <row r="9249">
          <cell r="B9249">
            <v>1009496</v>
          </cell>
          <cell r="C9249" t="str">
            <v>Porca De Latão Para Varão De 3/16"</v>
          </cell>
          <cell r="D9249" t="str">
            <v>UN</v>
          </cell>
          <cell r="E9249">
            <v>0</v>
          </cell>
          <cell r="F9249">
            <v>0</v>
          </cell>
        </row>
        <row r="9250">
          <cell r="B9250">
            <v>1009498</v>
          </cell>
          <cell r="C9250" t="str">
            <v>Relé Falta De Fase Sem Neutro</v>
          </cell>
          <cell r="D9250" t="str">
            <v>UN</v>
          </cell>
          <cell r="E9250">
            <v>0</v>
          </cell>
          <cell r="F9250">
            <v>0</v>
          </cell>
        </row>
        <row r="9251">
          <cell r="B9251">
            <v>1009499</v>
          </cell>
          <cell r="C9251" t="str">
            <v>Sinaleira Vermelha Com Lâmpada 220V</v>
          </cell>
          <cell r="D9251" t="str">
            <v>UN</v>
          </cell>
          <cell r="E9251">
            <v>0</v>
          </cell>
          <cell r="F9251">
            <v>0</v>
          </cell>
        </row>
        <row r="9252">
          <cell r="B9252">
            <v>1009500</v>
          </cell>
          <cell r="C9252" t="str">
            <v>Terminal Compressão Forq. 25Mm2 S/Isol</v>
          </cell>
          <cell r="D9252" t="str">
            <v>UN</v>
          </cell>
          <cell r="E9252">
            <v>0</v>
          </cell>
          <cell r="F9252">
            <v>0</v>
          </cell>
        </row>
        <row r="9253">
          <cell r="B9253">
            <v>1009501</v>
          </cell>
          <cell r="C9253" t="str">
            <v>Terminal Compressão Forq. 95Mm2 S/Isol</v>
          </cell>
          <cell r="D9253" t="str">
            <v>UN</v>
          </cell>
          <cell r="E9253">
            <v>0</v>
          </cell>
          <cell r="F9253">
            <v>0</v>
          </cell>
        </row>
        <row r="9254">
          <cell r="B9254">
            <v>1009502</v>
          </cell>
          <cell r="C9254" t="str">
            <v>Terminal Compressão Forq. 1Mm2 C/Isol</v>
          </cell>
          <cell r="D9254" t="str">
            <v>UN</v>
          </cell>
          <cell r="E9254">
            <v>0</v>
          </cell>
          <cell r="F9254">
            <v>0</v>
          </cell>
        </row>
        <row r="9255">
          <cell r="B9255">
            <v>1009503</v>
          </cell>
          <cell r="C9255" t="str">
            <v>Tomada De Sobrepor Vermelha</v>
          </cell>
          <cell r="D9255" t="str">
            <v>UN</v>
          </cell>
          <cell r="E9255">
            <v>0</v>
          </cell>
          <cell r="F9255">
            <v>0</v>
          </cell>
        </row>
        <row r="9256">
          <cell r="B9256">
            <v>1009504</v>
          </cell>
          <cell r="C9256" t="str">
            <v>Trilho Para Fixação De Disjuntor Din</v>
          </cell>
          <cell r="D9256" t="str">
            <v>UN</v>
          </cell>
          <cell r="E9256">
            <v>0</v>
          </cell>
          <cell r="F9256">
            <v>0</v>
          </cell>
        </row>
        <row r="9257">
          <cell r="B9257">
            <v>1009505</v>
          </cell>
          <cell r="C9257" t="str">
            <v>Varão De Latão Rosca De 3/16"X1M</v>
          </cell>
          <cell r="D9257" t="str">
            <v>UN</v>
          </cell>
          <cell r="E9257">
            <v>0</v>
          </cell>
          <cell r="F9257">
            <v>0</v>
          </cell>
        </row>
        <row r="9258">
          <cell r="B9258">
            <v>1009506</v>
          </cell>
          <cell r="C9258" t="str">
            <v>Mola C/Caixa,Eixo B E Tamp/Espelh Bts75V</v>
          </cell>
          <cell r="D9258" t="str">
            <v>UN</v>
          </cell>
          <cell r="E9258">
            <v>0</v>
          </cell>
          <cell r="F9258">
            <v>0</v>
          </cell>
        </row>
        <row r="9259">
          <cell r="B9259">
            <v>1009507</v>
          </cell>
          <cell r="C9259" t="str">
            <v>Tinta Acrílica Cinza 18 Lts  P/ Piso</v>
          </cell>
          <cell r="D9259" t="str">
            <v>UN</v>
          </cell>
          <cell r="E9259">
            <v>0</v>
          </cell>
          <cell r="F9259">
            <v>0</v>
          </cell>
        </row>
        <row r="9260">
          <cell r="B9260">
            <v>1009508</v>
          </cell>
          <cell r="C9260" t="str">
            <v>Cerâmica Portobello Aq Al 5X15Cm Tel Ext</v>
          </cell>
          <cell r="D9260" t="str">
            <v>M2</v>
          </cell>
          <cell r="E9260">
            <v>0</v>
          </cell>
          <cell r="F9260">
            <v>0</v>
          </cell>
        </row>
        <row r="9261">
          <cell r="B9261">
            <v>1009509</v>
          </cell>
          <cell r="C9261" t="str">
            <v>Cerâmica Portobello Aq Mr 5X15Cm Tel Ext</v>
          </cell>
          <cell r="D9261" t="str">
            <v>M2</v>
          </cell>
          <cell r="E9261">
            <v>0</v>
          </cell>
          <cell r="F9261">
            <v>0</v>
          </cell>
        </row>
        <row r="9262">
          <cell r="B9262">
            <v>1009510</v>
          </cell>
          <cell r="C9262" t="str">
            <v>Cerâmica Portobello Aq Br 5X15Cm Tel Ext</v>
          </cell>
          <cell r="D9262" t="str">
            <v>M2</v>
          </cell>
          <cell r="E9262">
            <v>0</v>
          </cell>
          <cell r="F9262">
            <v>0</v>
          </cell>
        </row>
        <row r="9263">
          <cell r="B9263">
            <v>1009511</v>
          </cell>
          <cell r="C9263" t="str">
            <v>Cerâmica Portobello Colors Br 30X30 Tel</v>
          </cell>
          <cell r="D9263" t="str">
            <v>M2</v>
          </cell>
          <cell r="E9263">
            <v>0</v>
          </cell>
          <cell r="F9263">
            <v>0</v>
          </cell>
        </row>
        <row r="9264">
          <cell r="B9264">
            <v>1009512</v>
          </cell>
          <cell r="C9264" t="str">
            <v>Vidro Monolítico - 5Mm - Incolor</v>
          </cell>
          <cell r="D9264" t="str">
            <v>M2</v>
          </cell>
          <cell r="E9264">
            <v>0</v>
          </cell>
          <cell r="F9264">
            <v>0</v>
          </cell>
        </row>
        <row r="9265">
          <cell r="B9265">
            <v>1009513</v>
          </cell>
          <cell r="C9265" t="str">
            <v>Vidro Monolítico - 6Mm - Verde</v>
          </cell>
          <cell r="D9265" t="str">
            <v>M2</v>
          </cell>
          <cell r="E9265">
            <v>0</v>
          </cell>
          <cell r="F9265">
            <v>0</v>
          </cell>
        </row>
        <row r="9266">
          <cell r="B9266">
            <v>1009514</v>
          </cell>
          <cell r="C9266" t="str">
            <v>Vidro Monolítico - 4Mm - Mini Boreal</v>
          </cell>
          <cell r="D9266" t="str">
            <v>M2</v>
          </cell>
          <cell r="E9266">
            <v>0</v>
          </cell>
          <cell r="F9266">
            <v>0</v>
          </cell>
        </row>
        <row r="9267">
          <cell r="B9267">
            <v>1009515</v>
          </cell>
          <cell r="C9267" t="str">
            <v>Cuba De Sobrepor Oval - Ge17 Deca</v>
          </cell>
          <cell r="D9267" t="str">
            <v>UN</v>
          </cell>
          <cell r="E9267">
            <v>0</v>
          </cell>
          <cell r="F9267">
            <v>0</v>
          </cell>
        </row>
        <row r="9268">
          <cell r="B9268">
            <v>1009516</v>
          </cell>
          <cell r="C9268" t="str">
            <v>Contator Trip. 12A 1Nf 220V/60Hz</v>
          </cell>
          <cell r="D9268" t="str">
            <v>UN</v>
          </cell>
          <cell r="E9268">
            <v>0</v>
          </cell>
          <cell r="F9268">
            <v>0</v>
          </cell>
        </row>
        <row r="9269">
          <cell r="B9269">
            <v>1009517</v>
          </cell>
          <cell r="C9269" t="str">
            <v>Pulsador Campainha</v>
          </cell>
          <cell r="D9269" t="str">
            <v>UN</v>
          </cell>
          <cell r="E9269">
            <v>0</v>
          </cell>
          <cell r="F9269">
            <v>0</v>
          </cell>
        </row>
        <row r="9270">
          <cell r="B9270">
            <v>1009518</v>
          </cell>
          <cell r="C9270" t="str">
            <v>Padrão Trif.Entr.Aerea/Saida Subt.C/Cabo</v>
          </cell>
          <cell r="D9270" t="str">
            <v>UN</v>
          </cell>
          <cell r="E9270">
            <v>0</v>
          </cell>
          <cell r="F9270">
            <v>0</v>
          </cell>
        </row>
        <row r="9271">
          <cell r="B9271">
            <v>1009519</v>
          </cell>
          <cell r="C9271" t="str">
            <v>Cordoalha De Aço Cp 190 Rb 4 12,7Mm</v>
          </cell>
          <cell r="D9271" t="str">
            <v>UN</v>
          </cell>
          <cell r="E9271">
            <v>0</v>
          </cell>
          <cell r="F9271">
            <v>0</v>
          </cell>
        </row>
        <row r="9272">
          <cell r="B9272">
            <v>1009520</v>
          </cell>
          <cell r="C9272" t="str">
            <v>Poste Cônico Concreto Armado 150Kgfx10M</v>
          </cell>
          <cell r="D9272" t="str">
            <v>UN</v>
          </cell>
          <cell r="E9272">
            <v>0</v>
          </cell>
          <cell r="F9272">
            <v>0</v>
          </cell>
        </row>
        <row r="9273">
          <cell r="B9273">
            <v>1009521</v>
          </cell>
          <cell r="C9273" t="str">
            <v>Poste Cônico Concreto Armado  200Kgfx11M</v>
          </cell>
          <cell r="D9273" t="str">
            <v>UN</v>
          </cell>
          <cell r="E9273">
            <v>0</v>
          </cell>
          <cell r="F9273">
            <v>0</v>
          </cell>
        </row>
        <row r="9274">
          <cell r="B9274">
            <v>1009522</v>
          </cell>
          <cell r="C9274" t="str">
            <v>Poste Cônico Concreto Armado 300Kgfx10M</v>
          </cell>
          <cell r="D9274" t="str">
            <v>UN</v>
          </cell>
          <cell r="E9274">
            <v>0</v>
          </cell>
          <cell r="F9274">
            <v>0</v>
          </cell>
        </row>
        <row r="9275">
          <cell r="B9275">
            <v>1009523</v>
          </cell>
          <cell r="C9275" t="str">
            <v>Poste Cônico Concreto Armado 300Kgfx11M</v>
          </cell>
          <cell r="D9275" t="str">
            <v>UN</v>
          </cell>
          <cell r="E9275">
            <v>0</v>
          </cell>
          <cell r="F9275">
            <v>0</v>
          </cell>
        </row>
        <row r="9276">
          <cell r="B9276">
            <v>1009524</v>
          </cell>
          <cell r="C9276" t="str">
            <v>Poste Cônico Concreto Armado 600Kgfx10M</v>
          </cell>
          <cell r="D9276" t="str">
            <v>UN</v>
          </cell>
          <cell r="E9276">
            <v>0</v>
          </cell>
          <cell r="F9276">
            <v>0</v>
          </cell>
        </row>
        <row r="9277">
          <cell r="B9277">
            <v>1009525</v>
          </cell>
          <cell r="C9277" t="str">
            <v>Poste Cônico Concreto Armado 600Kgfx11M</v>
          </cell>
          <cell r="D9277" t="str">
            <v>UN</v>
          </cell>
          <cell r="E9277">
            <v>0</v>
          </cell>
          <cell r="F9277">
            <v>0</v>
          </cell>
        </row>
        <row r="9278">
          <cell r="B9278">
            <v>1009526</v>
          </cell>
          <cell r="C9278" t="str">
            <v>Poste Cônico Concreto Armado 1000Kgfx11M</v>
          </cell>
          <cell r="D9278" t="str">
            <v>UN</v>
          </cell>
          <cell r="E9278">
            <v>0</v>
          </cell>
          <cell r="F9278">
            <v>0</v>
          </cell>
        </row>
        <row r="9279">
          <cell r="B9279">
            <v>1009527</v>
          </cell>
          <cell r="C9279" t="str">
            <v>Transformador Trifásico 112Kva 220/127V</v>
          </cell>
          <cell r="D9279" t="str">
            <v>UN</v>
          </cell>
          <cell r="E9279">
            <v>0</v>
          </cell>
          <cell r="F9279">
            <v>0</v>
          </cell>
        </row>
        <row r="9280">
          <cell r="B9280">
            <v>1009528</v>
          </cell>
          <cell r="C9280" t="str">
            <v>Transformador Trifásico 75Kva 220/127V</v>
          </cell>
          <cell r="D9280" t="str">
            <v>UN</v>
          </cell>
          <cell r="E9280">
            <v>0</v>
          </cell>
          <cell r="F9280">
            <v>0</v>
          </cell>
        </row>
        <row r="9281">
          <cell r="B9281">
            <v>1009529</v>
          </cell>
          <cell r="C9281" t="str">
            <v>Porcelanato White Po 50X50 Cm Pamesa</v>
          </cell>
          <cell r="D9281" t="str">
            <v>M2</v>
          </cell>
          <cell r="E9281">
            <v>0</v>
          </cell>
          <cell r="F9281">
            <v>0</v>
          </cell>
        </row>
        <row r="9282">
          <cell r="B9282">
            <v>1009530</v>
          </cell>
          <cell r="C9282" t="str">
            <v>Porcelanato Millenium 50X50 Cm Pamesa</v>
          </cell>
          <cell r="D9282" t="str">
            <v>M2</v>
          </cell>
          <cell r="E9282">
            <v>0</v>
          </cell>
          <cell r="F9282">
            <v>0</v>
          </cell>
        </row>
        <row r="9283">
          <cell r="B9283">
            <v>1009531</v>
          </cell>
          <cell r="C9283" t="str">
            <v>Cabo Flexivel Pp 750V 3X120Mm2</v>
          </cell>
          <cell r="D9283" t="str">
            <v>M</v>
          </cell>
          <cell r="E9283">
            <v>0</v>
          </cell>
          <cell r="F9283">
            <v>0</v>
          </cell>
        </row>
        <row r="9284">
          <cell r="B9284">
            <v>1009532</v>
          </cell>
          <cell r="C9284" t="str">
            <v>Porcelanato Canyon White 33X33Wh-Cecrisa</v>
          </cell>
          <cell r="D9284" t="str">
            <v>M2</v>
          </cell>
          <cell r="E9284">
            <v>0</v>
          </cell>
          <cell r="F9284">
            <v>0</v>
          </cell>
        </row>
        <row r="9285">
          <cell r="B9285">
            <v>1009533</v>
          </cell>
          <cell r="C9285" t="str">
            <v>Marcador Anilha P/ Fios Eletricos</v>
          </cell>
          <cell r="D9285" t="str">
            <v>PAK</v>
          </cell>
          <cell r="E9285">
            <v>0</v>
          </cell>
          <cell r="F9285">
            <v>0</v>
          </cell>
        </row>
        <row r="9286">
          <cell r="B9286">
            <v>1009534</v>
          </cell>
          <cell r="C9286" t="str">
            <v>Luminária Tipo Tartaruga</v>
          </cell>
          <cell r="D9286" t="str">
            <v>UN</v>
          </cell>
          <cell r="E9286">
            <v>0</v>
          </cell>
          <cell r="F9286">
            <v>0</v>
          </cell>
        </row>
        <row r="9287">
          <cell r="B9287">
            <v>1009535</v>
          </cell>
          <cell r="C9287" t="str">
            <v>Lâmpada Incandescente 60W/127V</v>
          </cell>
          <cell r="D9287" t="str">
            <v>UN</v>
          </cell>
          <cell r="E9287">
            <v>0</v>
          </cell>
          <cell r="F9287">
            <v>0</v>
          </cell>
        </row>
        <row r="9288">
          <cell r="B9288">
            <v>1009536</v>
          </cell>
          <cell r="C9288" t="str">
            <v>Caixa De Passagem Em Chapa 15X15X12Cm</v>
          </cell>
          <cell r="D9288" t="str">
            <v>UN</v>
          </cell>
          <cell r="E9288">
            <v>0</v>
          </cell>
          <cell r="F9288">
            <v>0</v>
          </cell>
        </row>
        <row r="9289">
          <cell r="B9289">
            <v>1009537</v>
          </cell>
          <cell r="C9289" t="str">
            <v>Caixa De Passagem Em Chapa 30X30X15Cm</v>
          </cell>
          <cell r="D9289" t="str">
            <v>UN</v>
          </cell>
          <cell r="E9289">
            <v>0</v>
          </cell>
          <cell r="F9289">
            <v>0</v>
          </cell>
        </row>
        <row r="9290">
          <cell r="B9290">
            <v>1009538</v>
          </cell>
          <cell r="C9290" t="str">
            <v>Parafuso Oval Tam. 4,8X45Mm S-8</v>
          </cell>
          <cell r="D9290" t="str">
            <v>UN</v>
          </cell>
          <cell r="E9290">
            <v>0</v>
          </cell>
          <cell r="F9290">
            <v>0</v>
          </cell>
        </row>
        <row r="9291">
          <cell r="B9291">
            <v>1009539</v>
          </cell>
          <cell r="C9291" t="str">
            <v>Parafuso Cabeça Sextavada 1/4"X3/4"</v>
          </cell>
          <cell r="D9291" t="str">
            <v>UN</v>
          </cell>
          <cell r="E9291">
            <v>0</v>
          </cell>
          <cell r="F9291">
            <v>0</v>
          </cell>
        </row>
        <row r="9292">
          <cell r="B9292">
            <v>1009540</v>
          </cell>
          <cell r="C9292" t="str">
            <v>Perfilado Perfur. Chapa 18 19X38X6000Mm</v>
          </cell>
          <cell r="D9292" t="str">
            <v>UN</v>
          </cell>
          <cell r="E9292">
            <v>0</v>
          </cell>
          <cell r="F9292">
            <v>0</v>
          </cell>
        </row>
        <row r="9293">
          <cell r="B9293">
            <v>1009541</v>
          </cell>
          <cell r="C9293" t="str">
            <v>Perfilado Perfur. Chapa 16 38X38X6000Mm</v>
          </cell>
          <cell r="D9293" t="str">
            <v>UN</v>
          </cell>
          <cell r="E9293">
            <v>0</v>
          </cell>
          <cell r="F9293">
            <v>0</v>
          </cell>
        </row>
        <row r="9294">
          <cell r="B9294">
            <v>1009542</v>
          </cell>
          <cell r="C9294" t="str">
            <v>Fecho Leve Toque 6210 La Fonte</v>
          </cell>
          <cell r="D9294" t="str">
            <v>UN</v>
          </cell>
          <cell r="E9294">
            <v>0</v>
          </cell>
          <cell r="F9294">
            <v>0</v>
          </cell>
        </row>
        <row r="9295">
          <cell r="B9295">
            <v>1009543</v>
          </cell>
          <cell r="C9295" t="str">
            <v>Geocomposto 2X20M 200R - Maxdren</v>
          </cell>
          <cell r="D9295" t="str">
            <v>UN</v>
          </cell>
          <cell r="E9295">
            <v>0</v>
          </cell>
          <cell r="F9295">
            <v>0</v>
          </cell>
        </row>
        <row r="9296">
          <cell r="B9296">
            <v>1009544</v>
          </cell>
          <cell r="C9296" t="str">
            <v>Bacia C/Cx Acopl.Ravena;Br Cp92917-Deca</v>
          </cell>
          <cell r="D9296" t="str">
            <v>UN</v>
          </cell>
          <cell r="E9296">
            <v>0</v>
          </cell>
          <cell r="F9296">
            <v>0</v>
          </cell>
        </row>
        <row r="9297">
          <cell r="B9297">
            <v>1009545</v>
          </cell>
          <cell r="C9297" t="str">
            <v>Tanque 30L C/Col;Br Tq0217+Ct25-Deca</v>
          </cell>
          <cell r="D9297" t="str">
            <v>UN</v>
          </cell>
          <cell r="E9297">
            <v>0</v>
          </cell>
          <cell r="F9297">
            <v>0</v>
          </cell>
        </row>
        <row r="9298">
          <cell r="B9298">
            <v>1009546</v>
          </cell>
          <cell r="C9298" t="str">
            <v>Lavatório Monte Carlo;Br;L8117+Cs1M-Deca</v>
          </cell>
          <cell r="D9298" t="str">
            <v>UN</v>
          </cell>
          <cell r="E9298">
            <v>0</v>
          </cell>
          <cell r="F9298">
            <v>0</v>
          </cell>
        </row>
        <row r="9299">
          <cell r="B9299">
            <v>1009547</v>
          </cell>
          <cell r="C9299" t="str">
            <v>Cuba De Inox 400X340Mm Eternox-E40</v>
          </cell>
          <cell r="D9299" t="str">
            <v>UN</v>
          </cell>
          <cell r="E9299">
            <v>0</v>
          </cell>
          <cell r="F9299">
            <v>0</v>
          </cell>
        </row>
        <row r="9300">
          <cell r="B9300">
            <v>1009548</v>
          </cell>
          <cell r="C9300" t="str">
            <v>Boiler Vertical 1500L-Caltherm</v>
          </cell>
          <cell r="D9300" t="str">
            <v>UN</v>
          </cell>
          <cell r="E9300">
            <v>0</v>
          </cell>
          <cell r="F9300">
            <v>0</v>
          </cell>
        </row>
        <row r="9301">
          <cell r="B9301">
            <v>1009549</v>
          </cell>
          <cell r="C9301" t="str">
            <v>Boiler Vert 500L;D=180Cm;D=75Cm-Caltherm</v>
          </cell>
          <cell r="D9301" t="str">
            <v>UN</v>
          </cell>
          <cell r="E9301">
            <v>0</v>
          </cell>
          <cell r="F9301">
            <v>0</v>
          </cell>
        </row>
        <row r="9302">
          <cell r="B9302">
            <v>1009550</v>
          </cell>
          <cell r="C9302" t="str">
            <v>Aquecedor 37L;51125Kcal/H-Gas-Caltherm</v>
          </cell>
          <cell r="D9302" t="str">
            <v>UN</v>
          </cell>
          <cell r="E9302">
            <v>0</v>
          </cell>
          <cell r="F9302">
            <v>0</v>
          </cell>
        </row>
        <row r="9303">
          <cell r="B9303">
            <v>1009551</v>
          </cell>
          <cell r="C9303" t="str">
            <v>Bomba Nyl43-25, P=0,25Hp-Salsom</v>
          </cell>
          <cell r="D9303" t="str">
            <v>UN</v>
          </cell>
          <cell r="E9303">
            <v>0</v>
          </cell>
          <cell r="F9303">
            <v>0</v>
          </cell>
        </row>
        <row r="9304">
          <cell r="B9304">
            <v>1009552</v>
          </cell>
          <cell r="C9304" t="str">
            <v>Filtro P/Piscina-Mod.22Cf5-Jacuzzi</v>
          </cell>
          <cell r="D9304" t="str">
            <v>UN</v>
          </cell>
          <cell r="E9304">
            <v>0</v>
          </cell>
          <cell r="F9304">
            <v>0</v>
          </cell>
        </row>
        <row r="9305">
          <cell r="B9305">
            <v>1009553</v>
          </cell>
          <cell r="C9305" t="str">
            <v>Bomba P/Piscina-Mod.15B-1,1/2Cv-Jacuzzi</v>
          </cell>
          <cell r="D9305" t="str">
            <v>UN</v>
          </cell>
          <cell r="E9305">
            <v>0</v>
          </cell>
          <cell r="F9305">
            <v>0</v>
          </cell>
        </row>
        <row r="9306">
          <cell r="B9306">
            <v>1009554</v>
          </cell>
          <cell r="C9306" t="str">
            <v>Dispositivo De Retorno-Mod.Ifc90-Jacuzzi</v>
          </cell>
          <cell r="D9306" t="str">
            <v>UN</v>
          </cell>
          <cell r="E9306">
            <v>0</v>
          </cell>
          <cell r="F9306">
            <v>0</v>
          </cell>
        </row>
        <row r="9307">
          <cell r="B9307">
            <v>1009555</v>
          </cell>
          <cell r="C9307" t="str">
            <v>Dispositivo Aspiração-Vpc1520-Jacuzzi</v>
          </cell>
          <cell r="D9307" t="str">
            <v>UN</v>
          </cell>
          <cell r="E9307">
            <v>0</v>
          </cell>
          <cell r="F9307">
            <v>0</v>
          </cell>
        </row>
        <row r="9308">
          <cell r="B9308">
            <v>1009556</v>
          </cell>
          <cell r="C9308" t="str">
            <v>Dreno Antiturbilhão-Mod.Moc1520-Jacuzzi</v>
          </cell>
          <cell r="D9308" t="str">
            <v>UN</v>
          </cell>
          <cell r="E9308">
            <v>0</v>
          </cell>
          <cell r="F9308">
            <v>0</v>
          </cell>
        </row>
        <row r="9309">
          <cell r="B9309">
            <v>1009557</v>
          </cell>
          <cell r="C9309" t="str">
            <v>Aquecedor 36L,304Ubr;-Gás-Caltherm</v>
          </cell>
          <cell r="D9309" t="str">
            <v>UN</v>
          </cell>
          <cell r="E9309">
            <v>0</v>
          </cell>
          <cell r="F9309">
            <v>0</v>
          </cell>
        </row>
        <row r="9310">
          <cell r="B9310">
            <v>1009558</v>
          </cell>
          <cell r="C9310" t="str">
            <v>Torneira Lavatório Crom 1198C72 Deca</v>
          </cell>
          <cell r="D9310" t="str">
            <v>UN</v>
          </cell>
          <cell r="E9310">
            <v>0</v>
          </cell>
          <cell r="F9310">
            <v>0</v>
          </cell>
        </row>
        <row r="9311">
          <cell r="B9311">
            <v>1009559</v>
          </cell>
          <cell r="C9311" t="str">
            <v>Acab P/ Registro Spin Crom C72-Deca</v>
          </cell>
          <cell r="D9311" t="str">
            <v>UN</v>
          </cell>
          <cell r="E9311">
            <v>0</v>
          </cell>
          <cell r="F9311">
            <v>0</v>
          </cell>
        </row>
        <row r="9312">
          <cell r="B9312">
            <v>1009560</v>
          </cell>
          <cell r="C9312" t="str">
            <v>Pastilha Studio Br 7,5X7,5-Cód.8006208</v>
          </cell>
          <cell r="D9312" t="str">
            <v>M2</v>
          </cell>
          <cell r="E9312">
            <v>0</v>
          </cell>
          <cell r="F9312">
            <v>0</v>
          </cell>
        </row>
        <row r="9313">
          <cell r="B9313">
            <v>1009561</v>
          </cell>
          <cell r="C9313" t="str">
            <v>Caixilho De Aluminio</v>
          </cell>
          <cell r="D9313" t="str">
            <v>UN</v>
          </cell>
          <cell r="E9313">
            <v>0</v>
          </cell>
          <cell r="F9313">
            <v>0</v>
          </cell>
        </row>
        <row r="9314">
          <cell r="B9314">
            <v>1009563</v>
          </cell>
          <cell r="C9314" t="str">
            <v>Guarnição Madeira 7 X 1Cm</v>
          </cell>
          <cell r="D9314" t="str">
            <v>UN</v>
          </cell>
          <cell r="E9314">
            <v>0</v>
          </cell>
          <cell r="F9314">
            <v>0</v>
          </cell>
        </row>
        <row r="9315">
          <cell r="B9315">
            <v>1009564</v>
          </cell>
          <cell r="C9315" t="str">
            <v>Presilha P/Nivelador De Laje Gu-Jeruel</v>
          </cell>
          <cell r="D9315" t="str">
            <v>UN</v>
          </cell>
          <cell r="E9315">
            <v>0</v>
          </cell>
          <cell r="F9315">
            <v>0</v>
          </cell>
        </row>
        <row r="9316">
          <cell r="B9316">
            <v>1009565</v>
          </cell>
          <cell r="C9316" t="str">
            <v>Barra De Metalon 20X20Cm 3M Jeruel</v>
          </cell>
          <cell r="D9316" t="str">
            <v>UN</v>
          </cell>
          <cell r="E9316">
            <v>0</v>
          </cell>
          <cell r="F9316">
            <v>0</v>
          </cell>
        </row>
        <row r="9317">
          <cell r="B9317">
            <v>1009566</v>
          </cell>
          <cell r="C9317" t="str">
            <v>Nivelador De Laje Gu120 Jeruel</v>
          </cell>
          <cell r="D9317" t="str">
            <v>UN</v>
          </cell>
          <cell r="E9317">
            <v>0</v>
          </cell>
          <cell r="F9317">
            <v>0</v>
          </cell>
        </row>
        <row r="9318">
          <cell r="B9318">
            <v>1009567</v>
          </cell>
          <cell r="C9318" t="str">
            <v>Base Plástica Tripé Tr Jeruel</v>
          </cell>
          <cell r="D9318" t="str">
            <v>UN</v>
          </cell>
          <cell r="E9318">
            <v>0</v>
          </cell>
          <cell r="F9318">
            <v>0</v>
          </cell>
        </row>
        <row r="9319">
          <cell r="B9319">
            <v>1009568</v>
          </cell>
          <cell r="C9319" t="str">
            <v>Tubo Pvc Pba Jei Dn32 Cl-15 Tigre</v>
          </cell>
          <cell r="D9319" t="str">
            <v>M</v>
          </cell>
          <cell r="E9319">
            <v>0</v>
          </cell>
          <cell r="F9319">
            <v>0</v>
          </cell>
        </row>
        <row r="9320">
          <cell r="B9320">
            <v>1009569</v>
          </cell>
          <cell r="C9320" t="str">
            <v>Redução Pb Pvc Je Pba Dn50X32Mm</v>
          </cell>
          <cell r="D9320" t="str">
            <v>UN</v>
          </cell>
          <cell r="E9320">
            <v>0</v>
          </cell>
          <cell r="F9320">
            <v>0</v>
          </cell>
        </row>
        <row r="9321">
          <cell r="B9321">
            <v>1009570</v>
          </cell>
          <cell r="C9321" t="str">
            <v>Tampão Td19 33X33Cm Saint Gobain</v>
          </cell>
          <cell r="D9321" t="str">
            <v>UN</v>
          </cell>
          <cell r="E9321">
            <v>0</v>
          </cell>
          <cell r="F9321">
            <v>0</v>
          </cell>
        </row>
        <row r="9322">
          <cell r="B9322">
            <v>1009571</v>
          </cell>
          <cell r="C9322" t="str">
            <v>Tampão Thd2 60X80Cm Met.Vougt</v>
          </cell>
          <cell r="D9322" t="str">
            <v>UN</v>
          </cell>
          <cell r="E9322">
            <v>0</v>
          </cell>
          <cell r="F9322">
            <v>0</v>
          </cell>
        </row>
        <row r="9323">
          <cell r="B9323">
            <v>1009572</v>
          </cell>
          <cell r="C9323" t="str">
            <v>Luminária Fechada Policarbon.E-27 Lm-1R</v>
          </cell>
          <cell r="D9323" t="str">
            <v>UN</v>
          </cell>
          <cell r="E9323">
            <v>0</v>
          </cell>
          <cell r="F9323">
            <v>0</v>
          </cell>
        </row>
        <row r="9324">
          <cell r="B9324">
            <v>1009573</v>
          </cell>
          <cell r="C9324" t="str">
            <v>Luminária Fechada Policarbon.E-40 Lm-3R</v>
          </cell>
          <cell r="D9324" t="str">
            <v>UN</v>
          </cell>
          <cell r="E9324">
            <v>0</v>
          </cell>
          <cell r="F9324">
            <v>0</v>
          </cell>
        </row>
        <row r="9325">
          <cell r="B9325">
            <v>1009574</v>
          </cell>
          <cell r="C9325" t="str">
            <v>Reator Externo Alto-F. V.Sódio 70W/220V</v>
          </cell>
          <cell r="D9325" t="str">
            <v>UN</v>
          </cell>
          <cell r="E9325">
            <v>0</v>
          </cell>
          <cell r="F9325">
            <v>0</v>
          </cell>
        </row>
        <row r="9326">
          <cell r="B9326">
            <v>1009575</v>
          </cell>
          <cell r="C9326" t="str">
            <v>Reator Externo Alto-F. V.Sódio 250W/220V</v>
          </cell>
          <cell r="D9326" t="str">
            <v>UN</v>
          </cell>
          <cell r="E9326">
            <v>0</v>
          </cell>
          <cell r="F9326">
            <v>0</v>
          </cell>
        </row>
        <row r="9327">
          <cell r="B9327">
            <v>1009576</v>
          </cell>
          <cell r="C9327" t="str">
            <v>Lâmpada Ovoide V.Sódio 70W/220V E-27</v>
          </cell>
          <cell r="D9327" t="str">
            <v>UN</v>
          </cell>
          <cell r="E9327">
            <v>0</v>
          </cell>
          <cell r="F9327">
            <v>0</v>
          </cell>
        </row>
        <row r="9328">
          <cell r="B9328">
            <v>1009577</v>
          </cell>
          <cell r="C9328" t="str">
            <v>Braco P/ Iluminacao Publica</v>
          </cell>
          <cell r="D9328" t="str">
            <v>UN</v>
          </cell>
          <cell r="E9328">
            <v>0</v>
          </cell>
          <cell r="F9328">
            <v>0</v>
          </cell>
        </row>
        <row r="9329">
          <cell r="B9329">
            <v>1009578</v>
          </cell>
          <cell r="C9329" t="str">
            <v>Braço P/Iluminação Pública Br-2</v>
          </cell>
          <cell r="D9329" t="str">
            <v>UN</v>
          </cell>
          <cell r="E9329">
            <v>0</v>
          </cell>
          <cell r="F9329">
            <v>0</v>
          </cell>
        </row>
        <row r="9330">
          <cell r="B9330">
            <v>1009579</v>
          </cell>
          <cell r="C9330" t="str">
            <v>Piso Cer. Cargo Plus White 41X41-Eliane</v>
          </cell>
          <cell r="D9330" t="str">
            <v>M2</v>
          </cell>
          <cell r="E9330">
            <v>0</v>
          </cell>
          <cell r="F9330">
            <v>0</v>
          </cell>
        </row>
        <row r="9331">
          <cell r="B9331">
            <v>1009580</v>
          </cell>
          <cell r="C9331" t="str">
            <v>Caixa Passagem C/Anel Concr 40X40X40Cm</v>
          </cell>
          <cell r="D9331" t="str">
            <v>UN</v>
          </cell>
          <cell r="E9331">
            <v>0</v>
          </cell>
          <cell r="F9331">
            <v>0</v>
          </cell>
        </row>
        <row r="9332">
          <cell r="B9332">
            <v>1009581</v>
          </cell>
          <cell r="C9332" t="str">
            <v>Caixa Passagem C/Anel Concr 60X60X33Cm</v>
          </cell>
          <cell r="D9332" t="str">
            <v>UN</v>
          </cell>
          <cell r="E9332">
            <v>0</v>
          </cell>
          <cell r="F9332">
            <v>0</v>
          </cell>
        </row>
        <row r="9333">
          <cell r="B9333">
            <v>1009582</v>
          </cell>
          <cell r="C9333" t="str">
            <v>Caixa Passagem C/Anel Concr 80X60X33Cm</v>
          </cell>
          <cell r="D9333" t="str">
            <v>UN</v>
          </cell>
          <cell r="E9333">
            <v>0</v>
          </cell>
          <cell r="F9333">
            <v>0</v>
          </cell>
        </row>
        <row r="9334">
          <cell r="B9334">
            <v>1009583</v>
          </cell>
          <cell r="C9334" t="str">
            <v>Caixa Passagem C/Anel Concr 90X60X33Cm</v>
          </cell>
          <cell r="D9334" t="str">
            <v>UN</v>
          </cell>
          <cell r="E9334">
            <v>0</v>
          </cell>
          <cell r="F9334">
            <v>0</v>
          </cell>
        </row>
        <row r="9335">
          <cell r="B9335">
            <v>1009584</v>
          </cell>
          <cell r="C9335" t="str">
            <v>Tampa Caixa Passagem 40X40Cm S/Grelha</v>
          </cell>
          <cell r="D9335" t="str">
            <v>UN</v>
          </cell>
          <cell r="E9335">
            <v>0</v>
          </cell>
          <cell r="F9335">
            <v>0</v>
          </cell>
        </row>
        <row r="9336">
          <cell r="B9336">
            <v>1009585</v>
          </cell>
          <cell r="C9336" t="str">
            <v>Tampa Caixa Passagem 40X40Cm C/Grelha</v>
          </cell>
          <cell r="D9336" t="str">
            <v>UN</v>
          </cell>
          <cell r="E9336">
            <v>0</v>
          </cell>
          <cell r="F9336">
            <v>0</v>
          </cell>
        </row>
        <row r="9337">
          <cell r="B9337">
            <v>1009586</v>
          </cell>
          <cell r="C9337" t="str">
            <v>Tampa Caixa Passagem 60X60Cm S/Grelha</v>
          </cell>
          <cell r="D9337" t="str">
            <v>UN</v>
          </cell>
          <cell r="E9337">
            <v>0</v>
          </cell>
          <cell r="F9337">
            <v>0</v>
          </cell>
        </row>
        <row r="9338">
          <cell r="B9338">
            <v>1009587</v>
          </cell>
          <cell r="C9338" t="str">
            <v>Tampa Caixa Passagem 60X60Cm C/Grelha</v>
          </cell>
          <cell r="D9338" t="str">
            <v>UN</v>
          </cell>
          <cell r="E9338">
            <v>0</v>
          </cell>
          <cell r="F9338">
            <v>0</v>
          </cell>
        </row>
        <row r="9339">
          <cell r="B9339">
            <v>1009588</v>
          </cell>
          <cell r="C9339" t="str">
            <v>Tampa Caixa Passagem 80X60Cm S/Grelha</v>
          </cell>
          <cell r="D9339" t="str">
            <v>UN</v>
          </cell>
          <cell r="E9339">
            <v>0</v>
          </cell>
          <cell r="F9339">
            <v>0</v>
          </cell>
        </row>
        <row r="9340">
          <cell r="B9340">
            <v>1009589</v>
          </cell>
          <cell r="C9340" t="str">
            <v>Tampa Caixa Passagem 90X60Cm S/Grelha</v>
          </cell>
          <cell r="D9340" t="str">
            <v>UN</v>
          </cell>
          <cell r="E9340">
            <v>0</v>
          </cell>
          <cell r="F9340">
            <v>0</v>
          </cell>
        </row>
        <row r="9341">
          <cell r="B9341">
            <v>1009590</v>
          </cell>
          <cell r="C9341" t="str">
            <v>Placa Impulso Push Plate 30X15 Cra Palas</v>
          </cell>
          <cell r="D9341" t="str">
            <v>UN</v>
          </cell>
          <cell r="E9341">
            <v>0</v>
          </cell>
          <cell r="F9341">
            <v>0</v>
          </cell>
        </row>
        <row r="9342">
          <cell r="B9342">
            <v>1009591</v>
          </cell>
          <cell r="C9342" t="str">
            <v>Placa Impulso Push Plate 30X15 Cr Palas</v>
          </cell>
          <cell r="D9342" t="str">
            <v>UN</v>
          </cell>
          <cell r="E9342">
            <v>0</v>
          </cell>
          <cell r="F9342">
            <v>0</v>
          </cell>
        </row>
        <row r="9343">
          <cell r="B9343">
            <v>1009592</v>
          </cell>
          <cell r="C9343" t="str">
            <v>Fecho Imã P/Porta 3A Palas</v>
          </cell>
          <cell r="D9343" t="str">
            <v>UN</v>
          </cell>
          <cell r="E9343">
            <v>0</v>
          </cell>
          <cell r="F9343">
            <v>0</v>
          </cell>
        </row>
        <row r="9344">
          <cell r="B9344">
            <v>1009593</v>
          </cell>
          <cell r="C9344" t="str">
            <v>Dobradiça Latão 30Mm Cr 521 La Fonte</v>
          </cell>
          <cell r="D9344" t="str">
            <v>UN</v>
          </cell>
          <cell r="E9344">
            <v>0</v>
          </cell>
          <cell r="F9344">
            <v>0</v>
          </cell>
        </row>
        <row r="9345">
          <cell r="B9345">
            <v>1009594</v>
          </cell>
          <cell r="C9345" t="str">
            <v>Batente 30Mm Cromado 520 La Fonte</v>
          </cell>
          <cell r="D9345" t="str">
            <v>UN</v>
          </cell>
          <cell r="E9345">
            <v>0</v>
          </cell>
          <cell r="F9345">
            <v>0</v>
          </cell>
        </row>
        <row r="9346">
          <cell r="B9346">
            <v>1009595</v>
          </cell>
          <cell r="C9346" t="str">
            <v>Parafuso Cromado 462A La Fonte</v>
          </cell>
          <cell r="D9346" t="str">
            <v>UN</v>
          </cell>
          <cell r="E9346">
            <v>0</v>
          </cell>
          <cell r="F9346">
            <v>0</v>
          </cell>
        </row>
        <row r="9347">
          <cell r="B9347">
            <v>1009596</v>
          </cell>
          <cell r="C9347" t="str">
            <v>Tarjeta Livre E Ocupado 719 Az La Fonte</v>
          </cell>
          <cell r="D9347" t="str">
            <v>UN</v>
          </cell>
          <cell r="E9347">
            <v>0</v>
          </cell>
          <cell r="F9347">
            <v>0</v>
          </cell>
        </row>
        <row r="9348">
          <cell r="B9348">
            <v>1009597</v>
          </cell>
          <cell r="C9348" t="str">
            <v>Dobradiça Latão Cra 90 La Fonte</v>
          </cell>
          <cell r="D9348" t="str">
            <v>UN</v>
          </cell>
          <cell r="E9348">
            <v>0</v>
          </cell>
          <cell r="F9348">
            <v>0</v>
          </cell>
        </row>
        <row r="9349">
          <cell r="B9349">
            <v>1009598</v>
          </cell>
          <cell r="C9349" t="str">
            <v>Chapa De Aço Zincada 1000X2000X24Mm</v>
          </cell>
          <cell r="D9349" t="str">
            <v>KG</v>
          </cell>
          <cell r="E9349">
            <v>0</v>
          </cell>
          <cell r="F9349">
            <v>0</v>
          </cell>
        </row>
        <row r="9350">
          <cell r="B9350">
            <v>1009599</v>
          </cell>
          <cell r="C9350" t="str">
            <v>Chapa De Aço Zincada 1000X2000X26Mm</v>
          </cell>
          <cell r="D9350" t="str">
            <v>KG</v>
          </cell>
          <cell r="E9350">
            <v>0</v>
          </cell>
          <cell r="F9350">
            <v>0</v>
          </cell>
        </row>
        <row r="9351">
          <cell r="B9351">
            <v>1009600</v>
          </cell>
          <cell r="C9351" t="str">
            <v>Ducha Hig.Saga Cross 2195-Sc-Cr Fabrimar</v>
          </cell>
          <cell r="D9351" t="str">
            <v>UN</v>
          </cell>
          <cell r="E9351">
            <v>0</v>
          </cell>
          <cell r="F9351">
            <v>0</v>
          </cell>
        </row>
        <row r="9352">
          <cell r="B9352">
            <v>1009601</v>
          </cell>
          <cell r="C9352" t="str">
            <v>Misturador Box/Banheira B-2116 Fabrimar</v>
          </cell>
          <cell r="D9352" t="str">
            <v>UN</v>
          </cell>
          <cell r="E9352">
            <v>0</v>
          </cell>
          <cell r="F9352">
            <v>0</v>
          </cell>
        </row>
        <row r="9353">
          <cell r="B9353">
            <v>1009602</v>
          </cell>
          <cell r="C9353" t="str">
            <v>Extensor Salva Registro 3259 Fabrimar</v>
          </cell>
          <cell r="D9353" t="str">
            <v>UN</v>
          </cell>
          <cell r="E9353">
            <v>0</v>
          </cell>
          <cell r="F9353">
            <v>0</v>
          </cell>
        </row>
        <row r="9354">
          <cell r="B9354">
            <v>1009603</v>
          </cell>
          <cell r="C9354" t="str">
            <v>Rejunte Ab Bege Sc  25 Kg</v>
          </cell>
          <cell r="D9354" t="str">
            <v>UN</v>
          </cell>
          <cell r="E9354">
            <v>0</v>
          </cell>
          <cell r="F9354">
            <v>0</v>
          </cell>
        </row>
        <row r="9355">
          <cell r="B9355">
            <v>1009604</v>
          </cell>
          <cell r="C9355" t="str">
            <v>Rejunte Ab Branco Sc 25 Kg</v>
          </cell>
          <cell r="D9355" t="str">
            <v>UN</v>
          </cell>
          <cell r="E9355">
            <v>0</v>
          </cell>
          <cell r="F9355">
            <v>0</v>
          </cell>
        </row>
        <row r="9356">
          <cell r="B9356">
            <v>1009605</v>
          </cell>
          <cell r="C9356" t="str">
            <v>Rejunte Ab Preto Sc 25 Kg</v>
          </cell>
          <cell r="D9356" t="str">
            <v>UN</v>
          </cell>
          <cell r="E9356">
            <v>0</v>
          </cell>
          <cell r="F9356">
            <v>0</v>
          </cell>
        </row>
        <row r="9357">
          <cell r="B9357">
            <v>1009606</v>
          </cell>
          <cell r="C9357" t="str">
            <v>Chapa Aço 3,00Mm X 1,20M Astm-A36</v>
          </cell>
          <cell r="D9357" t="str">
            <v>M2</v>
          </cell>
          <cell r="E9357">
            <v>0</v>
          </cell>
          <cell r="F9357">
            <v>0</v>
          </cell>
        </row>
        <row r="9358">
          <cell r="B9358">
            <v>1009607</v>
          </cell>
          <cell r="C9358" t="str">
            <v>Chapa Aço 3/16" X 1,20M Astm-A36</v>
          </cell>
          <cell r="D9358" t="str">
            <v>M2</v>
          </cell>
          <cell r="E9358">
            <v>0</v>
          </cell>
          <cell r="F9358">
            <v>0</v>
          </cell>
        </row>
        <row r="9359">
          <cell r="B9359">
            <v>1009608</v>
          </cell>
          <cell r="C9359" t="str">
            <v>Chapa  Aço 0,43Mm X 1,20M Astm-A36</v>
          </cell>
          <cell r="D9359" t="str">
            <v>M2</v>
          </cell>
          <cell r="E9359">
            <v>0</v>
          </cell>
          <cell r="F9359">
            <v>0</v>
          </cell>
        </row>
        <row r="9360">
          <cell r="B9360">
            <v>1009609</v>
          </cell>
          <cell r="C9360" t="str">
            <v>Flange Ff Dn100 C/Rosca Furação Pn 10</v>
          </cell>
          <cell r="D9360" t="str">
            <v>UN</v>
          </cell>
          <cell r="E9360">
            <v>0</v>
          </cell>
          <cell r="F9360">
            <v>0</v>
          </cell>
        </row>
        <row r="9361">
          <cell r="B9361">
            <v>1009610</v>
          </cell>
          <cell r="C9361" t="str">
            <v>Cap De Concreto 6" (150Mm)</v>
          </cell>
          <cell r="D9361" t="str">
            <v>UN</v>
          </cell>
          <cell r="E9361">
            <v>0</v>
          </cell>
          <cell r="F9361">
            <v>0</v>
          </cell>
        </row>
        <row r="9362">
          <cell r="B9362">
            <v>1009611</v>
          </cell>
          <cell r="C9362" t="str">
            <v>Lâmpada Ovóide V.Sódio-250W-220V E40</v>
          </cell>
          <cell r="D9362" t="str">
            <v>UN</v>
          </cell>
          <cell r="E9362">
            <v>0</v>
          </cell>
          <cell r="F9362">
            <v>0</v>
          </cell>
        </row>
        <row r="9363">
          <cell r="B9363">
            <v>1009612</v>
          </cell>
          <cell r="C9363" t="str">
            <v>Fita Veda Trinca 50Mmx10M (Mr) Scoth 3M</v>
          </cell>
          <cell r="D9363" t="str">
            <v>UN</v>
          </cell>
          <cell r="E9363">
            <v>0</v>
          </cell>
          <cell r="F9363">
            <v>0</v>
          </cell>
        </row>
        <row r="9364">
          <cell r="B9364">
            <v>1009613</v>
          </cell>
          <cell r="C9364" t="str">
            <v>Motobomba Qmin=24.000L/H Hman=58,7M 10Cv</v>
          </cell>
          <cell r="D9364" t="str">
            <v>UN</v>
          </cell>
          <cell r="E9364">
            <v>0</v>
          </cell>
          <cell r="F9364">
            <v>0</v>
          </cell>
        </row>
        <row r="9365">
          <cell r="B9365">
            <v>1009614</v>
          </cell>
          <cell r="C9365" t="str">
            <v>Joelho 90 Ferro Galvanizado 3</v>
          </cell>
          <cell r="D9365" t="str">
            <v>UN</v>
          </cell>
          <cell r="E9365">
            <v>0</v>
          </cell>
          <cell r="F9365">
            <v>0</v>
          </cell>
        </row>
        <row r="9366">
          <cell r="B9366">
            <v>1009615</v>
          </cell>
          <cell r="C9366" t="str">
            <v>Te Galvanizado 3</v>
          </cell>
          <cell r="D9366" t="str">
            <v>UN</v>
          </cell>
          <cell r="E9366">
            <v>0</v>
          </cell>
          <cell r="F9366">
            <v>0</v>
          </cell>
        </row>
        <row r="9367">
          <cell r="B9367">
            <v>1009616</v>
          </cell>
          <cell r="C9367" t="str">
            <v>Registro Gaveta Galvanizado 3</v>
          </cell>
          <cell r="D9367" t="str">
            <v>UN</v>
          </cell>
          <cell r="E9367">
            <v>0</v>
          </cell>
          <cell r="F9367">
            <v>0</v>
          </cell>
        </row>
        <row r="9368">
          <cell r="B9368">
            <v>1009617</v>
          </cell>
          <cell r="C9368" t="str">
            <v>Uniao Ferro Galvanizado 3</v>
          </cell>
          <cell r="D9368" t="str">
            <v>UN</v>
          </cell>
          <cell r="E9368">
            <v>0</v>
          </cell>
          <cell r="F9368">
            <v>0</v>
          </cell>
        </row>
        <row r="9369">
          <cell r="B9369">
            <v>1009618</v>
          </cell>
          <cell r="C9369" t="str">
            <v>Uniao Ferro Galvanizado 2 1/2</v>
          </cell>
          <cell r="D9369" t="str">
            <v>UN</v>
          </cell>
          <cell r="E9369">
            <v>0</v>
          </cell>
          <cell r="F9369">
            <v>0</v>
          </cell>
        </row>
        <row r="9370">
          <cell r="B9370">
            <v>1009619</v>
          </cell>
          <cell r="C9370" t="str">
            <v>Valvula Retencao Ferro Galv 2 1/2</v>
          </cell>
          <cell r="D9370" t="str">
            <v>UN</v>
          </cell>
          <cell r="E9370">
            <v>0</v>
          </cell>
          <cell r="F9370">
            <v>0</v>
          </cell>
        </row>
        <row r="9371">
          <cell r="B9371">
            <v>1009620</v>
          </cell>
          <cell r="C9371" t="str">
            <v>Registro Gaveta Galvanizado 2 1/2</v>
          </cell>
          <cell r="D9371" t="str">
            <v>UN</v>
          </cell>
          <cell r="E9371">
            <v>0</v>
          </cell>
          <cell r="F9371">
            <v>0</v>
          </cell>
        </row>
        <row r="9372">
          <cell r="B9372">
            <v>1009621</v>
          </cell>
          <cell r="C9372" t="str">
            <v>Manômetro 1”</v>
          </cell>
          <cell r="D9372" t="str">
            <v>UN</v>
          </cell>
          <cell r="E9372">
            <v>0</v>
          </cell>
          <cell r="F9372">
            <v>0</v>
          </cell>
        </row>
        <row r="9373">
          <cell r="B9373">
            <v>1009622</v>
          </cell>
          <cell r="C9373" t="str">
            <v>Registro Globo Galvanizado 1</v>
          </cell>
          <cell r="D9373" t="str">
            <v>UN</v>
          </cell>
          <cell r="E9373">
            <v>0</v>
          </cell>
          <cell r="F9373">
            <v>0</v>
          </cell>
        </row>
        <row r="9374">
          <cell r="B9374">
            <v>1009623</v>
          </cell>
          <cell r="C9374" t="str">
            <v>Te Reducao Galvanizado 2 1/2 X 1</v>
          </cell>
          <cell r="D9374" t="str">
            <v>UN</v>
          </cell>
          <cell r="E9374">
            <v>0</v>
          </cell>
          <cell r="F9374">
            <v>0</v>
          </cell>
        </row>
        <row r="9375">
          <cell r="B9375">
            <v>1009624</v>
          </cell>
          <cell r="C9375" t="str">
            <v>Valvula De Alivio C/Mola 1Pol Bsp</v>
          </cell>
          <cell r="D9375" t="str">
            <v>UN</v>
          </cell>
          <cell r="E9375">
            <v>0</v>
          </cell>
          <cell r="F9375">
            <v>0</v>
          </cell>
        </row>
        <row r="9376">
          <cell r="B9376">
            <v>1009625</v>
          </cell>
          <cell r="C9376" t="str">
            <v>Válvula De Fluxo 2 1/2”</v>
          </cell>
          <cell r="D9376" t="str">
            <v>UN</v>
          </cell>
          <cell r="E9376">
            <v>0</v>
          </cell>
          <cell r="F9376">
            <v>0</v>
          </cell>
        </row>
        <row r="9377">
          <cell r="B9377">
            <v>1009626</v>
          </cell>
          <cell r="C9377" t="str">
            <v>Joelho Reducao 90 Fgalv 3”X2 1/2</v>
          </cell>
          <cell r="D9377" t="str">
            <v>UN</v>
          </cell>
          <cell r="E9377">
            <v>0</v>
          </cell>
          <cell r="F9377">
            <v>0</v>
          </cell>
        </row>
        <row r="9378">
          <cell r="B9378">
            <v>1009627</v>
          </cell>
          <cell r="C9378" t="str">
            <v>Tubo Ferro Galvanizado 1”</v>
          </cell>
          <cell r="D9378" t="str">
            <v>M</v>
          </cell>
          <cell r="E9378">
            <v>0</v>
          </cell>
          <cell r="F9378">
            <v>0</v>
          </cell>
        </row>
        <row r="9379">
          <cell r="B9379">
            <v>1009628</v>
          </cell>
          <cell r="C9379" t="str">
            <v>Tubo Ferro Galvanizado 2 1/2”</v>
          </cell>
          <cell r="D9379" t="str">
            <v>M</v>
          </cell>
          <cell r="E9379">
            <v>0</v>
          </cell>
          <cell r="F9379">
            <v>0</v>
          </cell>
        </row>
        <row r="9380">
          <cell r="B9380">
            <v>1009629</v>
          </cell>
          <cell r="C9380" t="str">
            <v>Tubo Ferro Galvanizado 3</v>
          </cell>
          <cell r="D9380" t="str">
            <v>M</v>
          </cell>
          <cell r="E9380">
            <v>0</v>
          </cell>
          <cell r="F9380">
            <v>0</v>
          </cell>
        </row>
        <row r="9381">
          <cell r="B9381">
            <v>1009630</v>
          </cell>
          <cell r="C9381" t="str">
            <v>Joelho 90 Ferro Galvanizado 1</v>
          </cell>
          <cell r="D9381" t="str">
            <v>UN</v>
          </cell>
          <cell r="E9381">
            <v>0</v>
          </cell>
          <cell r="F9381">
            <v>0</v>
          </cell>
        </row>
        <row r="9382">
          <cell r="B9382">
            <v>1009631</v>
          </cell>
          <cell r="C9382" t="str">
            <v>Joelho 90 Ferro Galvanizado 2 1/2</v>
          </cell>
          <cell r="D9382" t="str">
            <v>UN</v>
          </cell>
          <cell r="E9382">
            <v>0</v>
          </cell>
          <cell r="F9382">
            <v>0</v>
          </cell>
        </row>
        <row r="9383">
          <cell r="B9383">
            <v>1009632</v>
          </cell>
          <cell r="C9383" t="str">
            <v>Joelho 45 Ferro Galvanizado 2 1/2</v>
          </cell>
          <cell r="D9383" t="str">
            <v>UN</v>
          </cell>
          <cell r="E9383">
            <v>0</v>
          </cell>
          <cell r="F9383">
            <v>0</v>
          </cell>
        </row>
        <row r="9384">
          <cell r="B9384">
            <v>1009633</v>
          </cell>
          <cell r="C9384" t="str">
            <v>Registro Gaveta Pvc Roscável 2”</v>
          </cell>
          <cell r="D9384" t="str">
            <v>UN</v>
          </cell>
          <cell r="E9384">
            <v>0</v>
          </cell>
          <cell r="F9384">
            <v>0</v>
          </cell>
        </row>
        <row r="9385">
          <cell r="B9385">
            <v>1009634</v>
          </cell>
          <cell r="C9385" t="str">
            <v>Registro Globo Pvc Roscável 2”</v>
          </cell>
          <cell r="D9385" t="str">
            <v>UN</v>
          </cell>
          <cell r="E9385">
            <v>0</v>
          </cell>
          <cell r="F9385">
            <v>0</v>
          </cell>
        </row>
        <row r="9386">
          <cell r="B9386">
            <v>1009635</v>
          </cell>
          <cell r="C9386" t="str">
            <v>Tubo Roscavel Branco 2'  6M</v>
          </cell>
          <cell r="D9386" t="str">
            <v>M</v>
          </cell>
          <cell r="E9386">
            <v>0</v>
          </cell>
          <cell r="F9386">
            <v>0</v>
          </cell>
        </row>
        <row r="9387">
          <cell r="B9387">
            <v>1009636</v>
          </cell>
          <cell r="C9387" t="str">
            <v>Valvula De Pe Pvc Roscavel 2'</v>
          </cell>
          <cell r="D9387" t="str">
            <v>UN</v>
          </cell>
          <cell r="E9387">
            <v>0</v>
          </cell>
          <cell r="F9387">
            <v>0</v>
          </cell>
        </row>
        <row r="9388">
          <cell r="B9388">
            <v>1009637</v>
          </cell>
          <cell r="C9388" t="str">
            <v>Valvula De Retencao Pvc Soldavel 50Mm</v>
          </cell>
          <cell r="D9388" t="str">
            <v>UN</v>
          </cell>
          <cell r="E9388">
            <v>0</v>
          </cell>
          <cell r="F9388">
            <v>0</v>
          </cell>
        </row>
        <row r="9389">
          <cell r="B9389">
            <v>1009638</v>
          </cell>
          <cell r="C9389" t="str">
            <v>Registro Globo Pvc Soldável 50Mm</v>
          </cell>
          <cell r="D9389" t="str">
            <v>UN</v>
          </cell>
          <cell r="E9389">
            <v>0</v>
          </cell>
          <cell r="F9389">
            <v>0</v>
          </cell>
        </row>
        <row r="9390">
          <cell r="B9390">
            <v>1009639</v>
          </cell>
          <cell r="C9390" t="str">
            <v>Motobomba Qmin=5.616L/H Hman=12,4M 3/4Cv</v>
          </cell>
          <cell r="D9390" t="str">
            <v>UN</v>
          </cell>
          <cell r="E9390">
            <v>0</v>
          </cell>
          <cell r="F9390">
            <v>0</v>
          </cell>
        </row>
        <row r="9391">
          <cell r="B9391">
            <v>1009640</v>
          </cell>
          <cell r="C9391" t="str">
            <v>Bóia Ligação Automatica P/Conj.Motobomba</v>
          </cell>
          <cell r="D9391" t="str">
            <v>UN</v>
          </cell>
          <cell r="E9391">
            <v>0</v>
          </cell>
          <cell r="F9391">
            <v>0</v>
          </cell>
        </row>
        <row r="9392">
          <cell r="B9392">
            <v>1009641</v>
          </cell>
          <cell r="C9392" t="str">
            <v>Mat. Bloq-Uniao Pvc 85X75Mm Sold</v>
          </cell>
          <cell r="D9392" t="str">
            <v>UN</v>
          </cell>
          <cell r="E9392">
            <v>0</v>
          </cell>
          <cell r="F9392">
            <v>0</v>
          </cell>
        </row>
        <row r="9393">
          <cell r="B9393">
            <v>1009642</v>
          </cell>
          <cell r="C9393" t="str">
            <v>Cabo Multiplexado Alum.Isol 0.6/1Kv</v>
          </cell>
          <cell r="D9393" t="str">
            <v>M</v>
          </cell>
          <cell r="E9393">
            <v>0</v>
          </cell>
          <cell r="F9393">
            <v>0</v>
          </cell>
        </row>
        <row r="9394">
          <cell r="B9394">
            <v>1009644</v>
          </cell>
          <cell r="C9394" t="str">
            <v>Cabo De Cobre Nu 25Mm2</v>
          </cell>
          <cell r="D9394" t="str">
            <v>M</v>
          </cell>
          <cell r="E9394">
            <v>0</v>
          </cell>
          <cell r="F9394">
            <v>0</v>
          </cell>
        </row>
        <row r="9395">
          <cell r="B9395">
            <v>1009645</v>
          </cell>
          <cell r="C9395" t="str">
            <v>Material Duplicado - Utilizar 1009031</v>
          </cell>
          <cell r="D9395" t="str">
            <v>M</v>
          </cell>
          <cell r="E9395">
            <v>0</v>
          </cell>
          <cell r="F9395">
            <v>0</v>
          </cell>
        </row>
        <row r="9396">
          <cell r="B9396">
            <v>1009646</v>
          </cell>
          <cell r="C9396" t="str">
            <v>Material Duplicado - Utilizar 1000664</v>
          </cell>
          <cell r="D9396" t="str">
            <v>M</v>
          </cell>
          <cell r="E9396">
            <v>0</v>
          </cell>
          <cell r="F9396">
            <v>0</v>
          </cell>
        </row>
        <row r="9397">
          <cell r="B9397">
            <v>1009647</v>
          </cell>
          <cell r="C9397" t="str">
            <v>Cabo De Cobre Nu 10Mm2</v>
          </cell>
          <cell r="D9397" t="str">
            <v>M</v>
          </cell>
          <cell r="E9397">
            <v>0</v>
          </cell>
          <cell r="F9397">
            <v>0</v>
          </cell>
        </row>
        <row r="9398">
          <cell r="B9398">
            <v>1009648</v>
          </cell>
          <cell r="C9398" t="str">
            <v>Cabo Flexivel 750V 10Mm2 Preto</v>
          </cell>
          <cell r="D9398" t="str">
            <v>M</v>
          </cell>
          <cell r="E9398">
            <v>0</v>
          </cell>
          <cell r="F9398">
            <v>0</v>
          </cell>
        </row>
        <row r="9399">
          <cell r="B9399">
            <v>1009649</v>
          </cell>
          <cell r="C9399" t="str">
            <v>Cabo Flexivel 750V 4Mm2 Preto</v>
          </cell>
          <cell r="D9399" t="str">
            <v>M</v>
          </cell>
          <cell r="E9399">
            <v>0</v>
          </cell>
          <cell r="F9399">
            <v>0</v>
          </cell>
        </row>
        <row r="9400">
          <cell r="B9400">
            <v>1009654</v>
          </cell>
          <cell r="C9400" t="str">
            <v>Eletroduto Galvanizado Pesado 3/4X3M</v>
          </cell>
          <cell r="D9400" t="str">
            <v>UN</v>
          </cell>
          <cell r="E9400">
            <v>0</v>
          </cell>
          <cell r="F9400">
            <v>0</v>
          </cell>
        </row>
        <row r="9401">
          <cell r="B9401">
            <v>1009655</v>
          </cell>
          <cell r="C9401" t="str">
            <v>Curva Galvanizado Pesado 3/4</v>
          </cell>
          <cell r="D9401" t="str">
            <v>UN</v>
          </cell>
          <cell r="E9401">
            <v>0</v>
          </cell>
          <cell r="F9401">
            <v>0</v>
          </cell>
        </row>
        <row r="9402">
          <cell r="B9402">
            <v>1009656</v>
          </cell>
          <cell r="C9402" t="str">
            <v>Luva Galvanizado Pesado 3/4</v>
          </cell>
          <cell r="D9402" t="str">
            <v>UN</v>
          </cell>
          <cell r="E9402">
            <v>0</v>
          </cell>
          <cell r="F9402">
            <v>0</v>
          </cell>
        </row>
        <row r="9403">
          <cell r="B9403">
            <v>1009657</v>
          </cell>
          <cell r="C9403" t="str">
            <v>Alça Preformada P/Cabo De Cobre 25Mm2</v>
          </cell>
          <cell r="D9403" t="str">
            <v>UN</v>
          </cell>
          <cell r="E9403">
            <v>0</v>
          </cell>
          <cell r="F9403">
            <v>0</v>
          </cell>
        </row>
        <row r="9404">
          <cell r="B9404">
            <v>1009658</v>
          </cell>
          <cell r="C9404" t="str">
            <v>Alça Preformada P/Cabo Multiplex 35Mm2</v>
          </cell>
          <cell r="D9404" t="str">
            <v>UN</v>
          </cell>
          <cell r="E9404">
            <v>0</v>
          </cell>
          <cell r="F9404">
            <v>0</v>
          </cell>
        </row>
        <row r="9405">
          <cell r="B9405">
            <v>1009663</v>
          </cell>
          <cell r="C9405" t="str">
            <v>Fita Alumínio 1X10M2</v>
          </cell>
          <cell r="D9405" t="str">
            <v>KG</v>
          </cell>
          <cell r="E9405">
            <v>0</v>
          </cell>
          <cell r="F9405">
            <v>0</v>
          </cell>
        </row>
        <row r="9406">
          <cell r="B9406">
            <v>1009664</v>
          </cell>
          <cell r="C9406" t="str">
            <v>Gancho De Suspensão Olhal 5000Dan</v>
          </cell>
          <cell r="D9406" t="str">
            <v>UN</v>
          </cell>
          <cell r="E9406">
            <v>0</v>
          </cell>
          <cell r="F9406">
            <v>0</v>
          </cell>
        </row>
        <row r="9407">
          <cell r="B9407">
            <v>1009665</v>
          </cell>
          <cell r="C9407" t="str">
            <v>Haste Aterramento Coperuelde 16X240Mm2</v>
          </cell>
          <cell r="D9407" t="str">
            <v>UN</v>
          </cell>
          <cell r="E9407">
            <v>0</v>
          </cell>
          <cell r="F9407">
            <v>0</v>
          </cell>
        </row>
        <row r="9408">
          <cell r="B9408">
            <v>1009666</v>
          </cell>
          <cell r="C9408" t="str">
            <v>Isolador Disco Porcelana 165Mm2</v>
          </cell>
          <cell r="D9408" t="str">
            <v>UN</v>
          </cell>
          <cell r="E9408">
            <v>0</v>
          </cell>
          <cell r="F9408">
            <v>0</v>
          </cell>
        </row>
        <row r="9409">
          <cell r="B9409">
            <v>1009667</v>
          </cell>
          <cell r="C9409" t="str">
            <v>Isolador De Pino Hi-Top Porcelana 25Kv</v>
          </cell>
          <cell r="D9409" t="str">
            <v>UN</v>
          </cell>
          <cell r="E9409">
            <v>0</v>
          </cell>
          <cell r="F9409">
            <v>0</v>
          </cell>
        </row>
        <row r="9410">
          <cell r="B9410">
            <v>1009668</v>
          </cell>
          <cell r="C9410" t="str">
            <v>Isolador Roldana Porcelana 76X80Mm</v>
          </cell>
          <cell r="D9410" t="str">
            <v>UN</v>
          </cell>
          <cell r="E9410">
            <v>0</v>
          </cell>
          <cell r="F9410">
            <v>0</v>
          </cell>
        </row>
        <row r="9411">
          <cell r="B9411">
            <v>1009669</v>
          </cell>
          <cell r="C9411" t="str">
            <v>Cabo Aço Coberto Cobre 31,65Mm2 Cond.40%</v>
          </cell>
          <cell r="D9411" t="str">
            <v>KG</v>
          </cell>
          <cell r="E9411">
            <v>0</v>
          </cell>
          <cell r="F9411">
            <v>0</v>
          </cell>
        </row>
        <row r="9412">
          <cell r="B9412">
            <v>1009671</v>
          </cell>
          <cell r="C9412" t="str">
            <v>Manilha Sapatilha Tipo Atc-17 Mb</v>
          </cell>
          <cell r="D9412" t="str">
            <v>UN</v>
          </cell>
          <cell r="E9412">
            <v>0</v>
          </cell>
          <cell r="F9412">
            <v>0</v>
          </cell>
        </row>
        <row r="9413">
          <cell r="B9413">
            <v>1009672</v>
          </cell>
          <cell r="C9413" t="str">
            <v>Parafuso Máq.Galvanizado 16X45Mm</v>
          </cell>
          <cell r="D9413" t="str">
            <v>UN</v>
          </cell>
          <cell r="E9413">
            <v>0</v>
          </cell>
          <cell r="F9413">
            <v>0</v>
          </cell>
        </row>
        <row r="9414">
          <cell r="B9414">
            <v>1009673</v>
          </cell>
          <cell r="C9414" t="str">
            <v>Parafuso Máq.Galvanizado 16X200Mm</v>
          </cell>
          <cell r="D9414" t="str">
            <v>UN</v>
          </cell>
          <cell r="E9414">
            <v>0</v>
          </cell>
          <cell r="F9414">
            <v>0</v>
          </cell>
        </row>
        <row r="9415">
          <cell r="B9415">
            <v>1009674</v>
          </cell>
          <cell r="C9415" t="str">
            <v>Parafuso Máq.Galvanizado 16X250Mm</v>
          </cell>
          <cell r="D9415" t="str">
            <v>UN</v>
          </cell>
          <cell r="E9415">
            <v>0</v>
          </cell>
          <cell r="F9415">
            <v>0</v>
          </cell>
        </row>
        <row r="9416">
          <cell r="B9416">
            <v>1009675</v>
          </cell>
          <cell r="C9416" t="str">
            <v>Parafuso Máq.Galvanizado 16X300Mm</v>
          </cell>
          <cell r="D9416" t="str">
            <v>UN</v>
          </cell>
          <cell r="E9416">
            <v>0</v>
          </cell>
          <cell r="F9416">
            <v>0</v>
          </cell>
        </row>
        <row r="9417">
          <cell r="B9417">
            <v>1009676</v>
          </cell>
          <cell r="C9417" t="str">
            <v>Parafuso Máq.Galvanizado 16X400Mm</v>
          </cell>
          <cell r="D9417" t="str">
            <v>UN</v>
          </cell>
          <cell r="E9417">
            <v>0</v>
          </cell>
          <cell r="F9417">
            <v>0</v>
          </cell>
        </row>
        <row r="9418">
          <cell r="B9418">
            <v>1009677</v>
          </cell>
          <cell r="C9418" t="str">
            <v>Parafuso Máq.Galvanizado 16X450Mm</v>
          </cell>
          <cell r="D9418" t="str">
            <v>UN</v>
          </cell>
          <cell r="E9418">
            <v>0</v>
          </cell>
          <cell r="F9418">
            <v>0</v>
          </cell>
        </row>
        <row r="9419">
          <cell r="B9419">
            <v>1009678</v>
          </cell>
          <cell r="C9419" t="str">
            <v>Paraf.Máq.Olhal Galv.16X400Mm Rosca300Mm</v>
          </cell>
          <cell r="D9419" t="str">
            <v>UN</v>
          </cell>
          <cell r="E9419">
            <v>0</v>
          </cell>
          <cell r="F9419">
            <v>0</v>
          </cell>
        </row>
        <row r="9420">
          <cell r="B9420">
            <v>1009679</v>
          </cell>
          <cell r="C9420" t="str">
            <v>Paraf.Máq.Olhal Galv.16X450Mm Rosca300Mm</v>
          </cell>
          <cell r="D9420" t="str">
            <v>UN</v>
          </cell>
          <cell r="E9420">
            <v>0</v>
          </cell>
          <cell r="F9420">
            <v>0</v>
          </cell>
        </row>
        <row r="9421">
          <cell r="B9421">
            <v>1009680</v>
          </cell>
          <cell r="C9421" t="str">
            <v>Para Raio 12Kv/5Ka C/Desl.Automático</v>
          </cell>
          <cell r="D9421" t="str">
            <v>UN</v>
          </cell>
          <cell r="E9421">
            <v>0</v>
          </cell>
          <cell r="F9421">
            <v>0</v>
          </cell>
        </row>
        <row r="9422">
          <cell r="B9422">
            <v>1009682</v>
          </cell>
          <cell r="C9422" t="str">
            <v>Porca Olhal P/Parafuso 16Mm</v>
          </cell>
          <cell r="D9422" t="str">
            <v>UN</v>
          </cell>
          <cell r="E9422">
            <v>0</v>
          </cell>
          <cell r="F9422">
            <v>0</v>
          </cell>
        </row>
        <row r="9423">
          <cell r="B9423">
            <v>1009684</v>
          </cell>
          <cell r="C9423" t="str">
            <v>Conector De Bronze Tipo U/Ge50</v>
          </cell>
          <cell r="D9423" t="str">
            <v>UN</v>
          </cell>
          <cell r="E9423">
            <v>0</v>
          </cell>
          <cell r="F9423">
            <v>0</v>
          </cell>
        </row>
        <row r="9424">
          <cell r="B9424">
            <v>1009685</v>
          </cell>
          <cell r="C9424" t="str">
            <v>Conector Parafuso Fendido 25Mm2</v>
          </cell>
          <cell r="D9424" t="str">
            <v>UN</v>
          </cell>
          <cell r="E9424">
            <v>0</v>
          </cell>
          <cell r="F9424">
            <v>0</v>
          </cell>
        </row>
        <row r="9425">
          <cell r="B9425">
            <v>1009686</v>
          </cell>
          <cell r="C9425" t="str">
            <v>Conect.Ampac. I (94Awg/25Mm2X4Awg/25Mm2)</v>
          </cell>
          <cell r="D9425" t="str">
            <v>UN</v>
          </cell>
          <cell r="E9425">
            <v>0</v>
          </cell>
          <cell r="F9425">
            <v>0</v>
          </cell>
        </row>
        <row r="9426">
          <cell r="B9426">
            <v>1009687</v>
          </cell>
          <cell r="C9426" t="str">
            <v>Conect.Ampac.Iv(16/25Mm/4Awgx1.5/2.5Mm2)</v>
          </cell>
          <cell r="D9426" t="str">
            <v>UN</v>
          </cell>
          <cell r="E9426">
            <v>0</v>
          </cell>
          <cell r="F9426">
            <v>0</v>
          </cell>
        </row>
        <row r="9427">
          <cell r="B9427">
            <v>1009688</v>
          </cell>
          <cell r="C9427" t="str">
            <v>Conect.Ampac.Vi (35Mm2X35Mm2)</v>
          </cell>
          <cell r="D9427" t="str">
            <v>UN</v>
          </cell>
          <cell r="E9427">
            <v>0</v>
          </cell>
          <cell r="F9427">
            <v>0</v>
          </cell>
        </row>
        <row r="9428">
          <cell r="B9428">
            <v>1009689</v>
          </cell>
          <cell r="C9428" t="str">
            <v>Elo Fuzível Distribuição 2H</v>
          </cell>
          <cell r="D9428" t="str">
            <v>UN</v>
          </cell>
          <cell r="E9428">
            <v>0</v>
          </cell>
          <cell r="F9428">
            <v>0</v>
          </cell>
        </row>
        <row r="9429">
          <cell r="B9429">
            <v>1009690</v>
          </cell>
          <cell r="C9429" t="str">
            <v>Elo Fusível Distribuição 5H</v>
          </cell>
          <cell r="D9429" t="str">
            <v>UN</v>
          </cell>
          <cell r="E9429">
            <v>0</v>
          </cell>
          <cell r="F9429">
            <v>0</v>
          </cell>
        </row>
        <row r="9430">
          <cell r="B9430">
            <v>1009691</v>
          </cell>
          <cell r="C9430" t="str">
            <v>Elo Fusível Distribuição 100K</v>
          </cell>
          <cell r="D9430" t="str">
            <v>UN</v>
          </cell>
          <cell r="E9430">
            <v>0</v>
          </cell>
          <cell r="F9430">
            <v>0</v>
          </cell>
        </row>
        <row r="9431">
          <cell r="B9431">
            <v>1009692</v>
          </cell>
          <cell r="C9431" t="str">
            <v>Paraf.Aço Galv.A Fogo Nbr7675 16Mmx80Mm</v>
          </cell>
          <cell r="D9431" t="str">
            <v>UN</v>
          </cell>
          <cell r="E9431">
            <v>0</v>
          </cell>
          <cell r="F9431">
            <v>0</v>
          </cell>
        </row>
        <row r="9432">
          <cell r="B9432">
            <v>1009693</v>
          </cell>
          <cell r="C9432" t="str">
            <v>Paraf.Aço Galv.A Fogo Nbr7676 16Mmx80Mm</v>
          </cell>
          <cell r="D9432" t="str">
            <v>UN</v>
          </cell>
          <cell r="E9432">
            <v>0</v>
          </cell>
          <cell r="F9432">
            <v>0</v>
          </cell>
        </row>
        <row r="9433">
          <cell r="B9433">
            <v>1009694</v>
          </cell>
          <cell r="C9433" t="str">
            <v>Paraf.Aço Galv.A Fogo Nbr7677 16Mmx80Mm</v>
          </cell>
          <cell r="D9433" t="str">
            <v>UN</v>
          </cell>
          <cell r="E9433">
            <v>0</v>
          </cell>
          <cell r="F9433">
            <v>0</v>
          </cell>
        </row>
        <row r="9434">
          <cell r="B9434">
            <v>1009695</v>
          </cell>
          <cell r="C9434" t="str">
            <v>Paraf.Aço Galv.A Fogo Nbr7678 20Mmx90Mm</v>
          </cell>
          <cell r="D9434" t="str">
            <v>UN</v>
          </cell>
          <cell r="E9434">
            <v>0</v>
          </cell>
          <cell r="F9434">
            <v>0</v>
          </cell>
        </row>
        <row r="9435">
          <cell r="B9435">
            <v>1009696</v>
          </cell>
          <cell r="C9435" t="str">
            <v>Paraf.Aço Galv.A Fogo Nbr7679 20Mmx90Mm</v>
          </cell>
          <cell r="D9435" t="str">
            <v>UN</v>
          </cell>
          <cell r="E9435">
            <v>0</v>
          </cell>
          <cell r="F9435">
            <v>0</v>
          </cell>
        </row>
        <row r="9436">
          <cell r="B9436">
            <v>1009697</v>
          </cell>
          <cell r="C9436" t="str">
            <v>Arruela Borracha Sbr Dn50Mm P/Flanges</v>
          </cell>
          <cell r="D9436" t="str">
            <v>UN</v>
          </cell>
          <cell r="E9436">
            <v>0</v>
          </cell>
          <cell r="F9436">
            <v>0</v>
          </cell>
        </row>
        <row r="9437">
          <cell r="B9437">
            <v>1009698</v>
          </cell>
          <cell r="C9437" t="str">
            <v>Arruela Borracha Sbr Dn80Mm P/Flanges</v>
          </cell>
          <cell r="D9437" t="str">
            <v>UN</v>
          </cell>
          <cell r="E9437">
            <v>0</v>
          </cell>
          <cell r="F9437">
            <v>0</v>
          </cell>
        </row>
        <row r="9438">
          <cell r="B9438">
            <v>1009699</v>
          </cell>
          <cell r="C9438" t="str">
            <v>Arruela Borracha Sbr Dn100Mm P/Flanges</v>
          </cell>
          <cell r="D9438" t="str">
            <v>UN</v>
          </cell>
          <cell r="E9438">
            <v>0</v>
          </cell>
          <cell r="F9438">
            <v>0</v>
          </cell>
        </row>
        <row r="9439">
          <cell r="B9439">
            <v>1009700</v>
          </cell>
          <cell r="C9439" t="str">
            <v>Arruela Borracha Sbr Dn150Mm P/Flanges</v>
          </cell>
          <cell r="D9439" t="str">
            <v>UN</v>
          </cell>
          <cell r="E9439">
            <v>0</v>
          </cell>
          <cell r="F9439">
            <v>0</v>
          </cell>
        </row>
        <row r="9440">
          <cell r="B9440">
            <v>1009701</v>
          </cell>
          <cell r="C9440" t="str">
            <v>Arruela Borracha Sbr Dn200Mm P/Flanges</v>
          </cell>
          <cell r="D9440" t="str">
            <v>UN</v>
          </cell>
          <cell r="E9440">
            <v>0</v>
          </cell>
          <cell r="F9440">
            <v>0</v>
          </cell>
        </row>
        <row r="9441">
          <cell r="B9441">
            <v>1009702</v>
          </cell>
          <cell r="C9441" t="str">
            <v>Tubo Polietileno 3/4" Tb Jeruel</v>
          </cell>
          <cell r="D9441" t="str">
            <v>M</v>
          </cell>
          <cell r="E9441">
            <v>0</v>
          </cell>
          <cell r="F9441">
            <v>0</v>
          </cell>
        </row>
        <row r="9442">
          <cell r="B9442">
            <v>1009703</v>
          </cell>
          <cell r="C9442" t="str">
            <v>Porcel. Versatile Ac Bianco 45X45 Eliane</v>
          </cell>
          <cell r="D9442" t="str">
            <v>M2</v>
          </cell>
          <cell r="E9442">
            <v>0</v>
          </cell>
          <cell r="F9442">
            <v>0</v>
          </cell>
        </row>
        <row r="9443">
          <cell r="B9443">
            <v>1009704</v>
          </cell>
          <cell r="C9443" t="str">
            <v>Rodapé Versatile Ac Bianco 8.5X45 Eliane</v>
          </cell>
          <cell r="D9443" t="str">
            <v>UN</v>
          </cell>
          <cell r="E9443">
            <v>0</v>
          </cell>
          <cell r="F9443">
            <v>0</v>
          </cell>
        </row>
        <row r="9444">
          <cell r="B9444">
            <v>1009705</v>
          </cell>
          <cell r="C9444" t="str">
            <v>Porcelanato Bianco Plus Po 40X40 Eliane</v>
          </cell>
          <cell r="D9444" t="str">
            <v>M2</v>
          </cell>
          <cell r="E9444">
            <v>0</v>
          </cell>
          <cell r="F9444">
            <v>0</v>
          </cell>
        </row>
        <row r="9445">
          <cell r="B9445">
            <v>1009706</v>
          </cell>
          <cell r="C9445" t="str">
            <v>Revest. Linho Bone 32.5X44 Eliane</v>
          </cell>
          <cell r="D9445" t="str">
            <v>M2</v>
          </cell>
          <cell r="E9445">
            <v>0</v>
          </cell>
          <cell r="F9445">
            <v>0</v>
          </cell>
        </row>
        <row r="9446">
          <cell r="B9446">
            <v>1009707</v>
          </cell>
          <cell r="C9446" t="str">
            <v>Elemento Vazado 39X39X7Cm</v>
          </cell>
          <cell r="D9446" t="str">
            <v>UN</v>
          </cell>
          <cell r="E9446">
            <v>0</v>
          </cell>
          <cell r="F9446">
            <v>0</v>
          </cell>
        </row>
        <row r="9447">
          <cell r="B9447">
            <v>1009708</v>
          </cell>
          <cell r="C9447" t="str">
            <v>Puxador Inox Ph1-25/300 Lafonte</v>
          </cell>
          <cell r="D9447" t="str">
            <v>UN</v>
          </cell>
          <cell r="E9447">
            <v>0</v>
          </cell>
          <cell r="F9447">
            <v>0</v>
          </cell>
        </row>
        <row r="9448">
          <cell r="B9448">
            <v>1009709</v>
          </cell>
          <cell r="C9448" t="str">
            <v>Tubo De Concreto 0,60X0,30X0,06M C/Tampa</v>
          </cell>
          <cell r="D9448" t="str">
            <v>UN</v>
          </cell>
          <cell r="E9448">
            <v>0</v>
          </cell>
          <cell r="F9448">
            <v>0</v>
          </cell>
        </row>
        <row r="9449">
          <cell r="B9449">
            <v>1009710</v>
          </cell>
          <cell r="C9449" t="str">
            <v>Tubo De Concreto 0,60X0,50X0,06M C/Tampa</v>
          </cell>
          <cell r="D9449" t="str">
            <v>UN</v>
          </cell>
          <cell r="E9449">
            <v>0</v>
          </cell>
          <cell r="F9449">
            <v>0</v>
          </cell>
        </row>
        <row r="9450">
          <cell r="B9450">
            <v>1009711</v>
          </cell>
          <cell r="C9450" t="str">
            <v>Tubo De Concreto 0,60X1,00X0,06M C/Tampa</v>
          </cell>
          <cell r="D9450" t="str">
            <v>UN</v>
          </cell>
          <cell r="E9450">
            <v>0</v>
          </cell>
          <cell r="F9450">
            <v>0</v>
          </cell>
        </row>
        <row r="9451">
          <cell r="B9451">
            <v>1009712</v>
          </cell>
          <cell r="C9451" t="str">
            <v>Tubo De Concreto 0,80X0,30X0,07M C/Tampa</v>
          </cell>
          <cell r="D9451" t="str">
            <v>UN</v>
          </cell>
          <cell r="E9451">
            <v>0</v>
          </cell>
          <cell r="F9451">
            <v>0</v>
          </cell>
        </row>
        <row r="9452">
          <cell r="B9452">
            <v>1009713</v>
          </cell>
          <cell r="C9452" t="str">
            <v>Tubo De Concreto 0,80X0,50X0,07M C/Tampa</v>
          </cell>
          <cell r="D9452" t="str">
            <v>UN</v>
          </cell>
          <cell r="E9452">
            <v>0</v>
          </cell>
          <cell r="F9452">
            <v>0</v>
          </cell>
        </row>
        <row r="9453">
          <cell r="B9453">
            <v>1009714</v>
          </cell>
          <cell r="C9453" t="str">
            <v>Tubo De Concreto 1,00X0,30X0,09M C/Tampa</v>
          </cell>
          <cell r="D9453" t="str">
            <v>UN</v>
          </cell>
          <cell r="E9453">
            <v>0</v>
          </cell>
          <cell r="F9453">
            <v>0</v>
          </cell>
        </row>
        <row r="9454">
          <cell r="B9454">
            <v>1009715</v>
          </cell>
          <cell r="C9454" t="str">
            <v>Tubo De Concreto 1,00X0,50X0,09M C/Tampa</v>
          </cell>
          <cell r="D9454" t="str">
            <v>UN</v>
          </cell>
          <cell r="E9454">
            <v>0</v>
          </cell>
          <cell r="F9454">
            <v>0</v>
          </cell>
        </row>
        <row r="9455">
          <cell r="B9455">
            <v>1009716</v>
          </cell>
          <cell r="C9455" t="str">
            <v>Tubo De Concreto 1,00X1,00X0,09M C/Tampa</v>
          </cell>
          <cell r="D9455" t="str">
            <v>UN</v>
          </cell>
          <cell r="E9455">
            <v>0</v>
          </cell>
          <cell r="F9455">
            <v>0</v>
          </cell>
        </row>
        <row r="9456">
          <cell r="B9456">
            <v>1009717</v>
          </cell>
          <cell r="C9456" t="str">
            <v>Tubo De Concreto 2,00X0,30X0,09M C/Tampa</v>
          </cell>
          <cell r="D9456" t="str">
            <v>UN</v>
          </cell>
          <cell r="E9456">
            <v>0</v>
          </cell>
          <cell r="F9456">
            <v>0</v>
          </cell>
        </row>
        <row r="9457">
          <cell r="B9457">
            <v>1009718</v>
          </cell>
          <cell r="C9457" t="str">
            <v>Tubo De Concreto 2,00X0,50X0,09M C/Tampa</v>
          </cell>
          <cell r="D9457" t="str">
            <v>UN</v>
          </cell>
          <cell r="E9457">
            <v>0</v>
          </cell>
          <cell r="F9457">
            <v>0</v>
          </cell>
        </row>
        <row r="9458">
          <cell r="B9458">
            <v>1009719</v>
          </cell>
          <cell r="C9458" t="str">
            <v>Tubo De Concreto 2,00X1,00X0,09M C/Tampa</v>
          </cell>
          <cell r="D9458" t="str">
            <v>UN</v>
          </cell>
          <cell r="E9458">
            <v>0</v>
          </cell>
          <cell r="F9458">
            <v>0</v>
          </cell>
        </row>
        <row r="9459">
          <cell r="B9459">
            <v>1009720</v>
          </cell>
          <cell r="C9459" t="str">
            <v>Fundo Especial P/Aço Galvanizado Gl 3,6L</v>
          </cell>
          <cell r="D9459" t="str">
            <v>L</v>
          </cell>
          <cell r="E9459">
            <v>0</v>
          </cell>
          <cell r="F9459">
            <v>0</v>
          </cell>
        </row>
        <row r="9460">
          <cell r="B9460">
            <v>1009721</v>
          </cell>
          <cell r="C9460" t="str">
            <v>Cuba Apoio Br Essencial 61068001 Celite</v>
          </cell>
          <cell r="D9460" t="str">
            <v>UN</v>
          </cell>
          <cell r="E9460">
            <v>0</v>
          </cell>
          <cell r="F9460">
            <v>0</v>
          </cell>
        </row>
        <row r="9461">
          <cell r="B9461">
            <v>1009722</v>
          </cell>
          <cell r="C9461" t="str">
            <v>Torneira Lav.Jolie 1167-Jo-Cr Fabrimar</v>
          </cell>
          <cell r="D9461" t="str">
            <v>UN</v>
          </cell>
          <cell r="E9461">
            <v>0</v>
          </cell>
          <cell r="F9461">
            <v>0</v>
          </cell>
        </row>
        <row r="9462">
          <cell r="B9462">
            <v>1009723</v>
          </cell>
          <cell r="C9462" t="str">
            <v>Torneira Lav.Acquapress 1180 Fabrimar</v>
          </cell>
          <cell r="D9462" t="str">
            <v>UN</v>
          </cell>
          <cell r="E9462">
            <v>0</v>
          </cell>
          <cell r="F9462">
            <v>0</v>
          </cell>
        </row>
        <row r="9463">
          <cell r="B9463">
            <v>1009724</v>
          </cell>
          <cell r="C9463" t="str">
            <v>Torneira Coz.Misty 1198-My-Cr Fabrimar</v>
          </cell>
          <cell r="D9463" t="str">
            <v>UN</v>
          </cell>
          <cell r="E9463">
            <v>0</v>
          </cell>
          <cell r="F9463">
            <v>0</v>
          </cell>
        </row>
        <row r="9464">
          <cell r="B9464">
            <v>1009725</v>
          </cell>
          <cell r="C9464" t="str">
            <v>Ceramica Ráfia Snow 33X33Cm-Incepa</v>
          </cell>
          <cell r="D9464" t="str">
            <v>M2</v>
          </cell>
          <cell r="E9464">
            <v>0</v>
          </cell>
          <cell r="F9464">
            <v>0</v>
          </cell>
        </row>
        <row r="9465">
          <cell r="B9465">
            <v>1009726</v>
          </cell>
          <cell r="C9465" t="str">
            <v>Ceramica Ráfia Snow 25X33Cm-Incepa</v>
          </cell>
          <cell r="D9465" t="str">
            <v>M2</v>
          </cell>
          <cell r="E9465">
            <v>0</v>
          </cell>
          <cell r="F9465">
            <v>0</v>
          </cell>
        </row>
        <row r="9466">
          <cell r="B9466">
            <v>1009727</v>
          </cell>
          <cell r="C9466" t="str">
            <v>Ceramica Duomo Creme 40X40Cm-Incepa</v>
          </cell>
          <cell r="D9466" t="str">
            <v>M2</v>
          </cell>
          <cell r="E9466">
            <v>0</v>
          </cell>
          <cell r="F9466">
            <v>0</v>
          </cell>
        </row>
        <row r="9467">
          <cell r="B9467">
            <v>1009728</v>
          </cell>
          <cell r="C9467" t="str">
            <v>Ceramica Roca Pompei Bl 33X33Cm-Incepa</v>
          </cell>
          <cell r="D9467" t="str">
            <v>M2</v>
          </cell>
          <cell r="E9467">
            <v>0</v>
          </cell>
          <cell r="F9467">
            <v>0</v>
          </cell>
        </row>
        <row r="9468">
          <cell r="B9468">
            <v>1009729</v>
          </cell>
          <cell r="C9468" t="str">
            <v>Ceramica Papirus Br 44,4X44,4Cm-Incepa</v>
          </cell>
          <cell r="D9468" t="str">
            <v>M2</v>
          </cell>
          <cell r="E9468">
            <v>0</v>
          </cell>
          <cell r="F9468">
            <v>0</v>
          </cell>
        </row>
        <row r="9469">
          <cell r="B9469">
            <v>1009730</v>
          </cell>
          <cell r="C9469" t="str">
            <v>Ceramica Nórdico Bisc Ac 33X45Cm-Incepa</v>
          </cell>
          <cell r="D9469" t="str">
            <v>M2</v>
          </cell>
          <cell r="E9469">
            <v>0</v>
          </cell>
          <cell r="F9469">
            <v>0</v>
          </cell>
        </row>
        <row r="9470">
          <cell r="B9470">
            <v>1009731</v>
          </cell>
          <cell r="C9470" t="str">
            <v>Faixa Cer.Porto Pap Mult10,9X43,8-Incepa</v>
          </cell>
          <cell r="D9470" t="str">
            <v>M</v>
          </cell>
          <cell r="E9470">
            <v>0</v>
          </cell>
          <cell r="F9470">
            <v>0</v>
          </cell>
        </row>
        <row r="9471">
          <cell r="B9471">
            <v>1009732</v>
          </cell>
          <cell r="C9471" t="str">
            <v>Faixa Cer.Roca Cen Sir Bj 7,2X30-Incepa</v>
          </cell>
          <cell r="D9471" t="str">
            <v>M</v>
          </cell>
          <cell r="E9471">
            <v>0</v>
          </cell>
          <cell r="F9471">
            <v>0</v>
          </cell>
        </row>
        <row r="9472">
          <cell r="B9472">
            <v>1009733</v>
          </cell>
          <cell r="C9472" t="str">
            <v>Ceramica Couro Branco 44,4X44,4Cm-Incepa</v>
          </cell>
          <cell r="D9472" t="str">
            <v>M2</v>
          </cell>
          <cell r="E9472">
            <v>0</v>
          </cell>
          <cell r="F9472">
            <v>0</v>
          </cell>
        </row>
        <row r="9473">
          <cell r="B9473">
            <v>1009734</v>
          </cell>
          <cell r="C9473" t="str">
            <v>Ceramica Couro Branco 16,4X45Cm-Incepa</v>
          </cell>
          <cell r="D9473" t="str">
            <v>M2</v>
          </cell>
          <cell r="E9473">
            <v>0</v>
          </cell>
          <cell r="F9473">
            <v>0</v>
          </cell>
        </row>
        <row r="9474">
          <cell r="B9474">
            <v>1009735</v>
          </cell>
          <cell r="C9474" t="str">
            <v>Faixa Cer. Acps Couro 6,7X43,8Cm -Incepa</v>
          </cell>
          <cell r="D9474" t="str">
            <v>M</v>
          </cell>
          <cell r="E9474">
            <v>0</v>
          </cell>
          <cell r="F9474">
            <v>0</v>
          </cell>
        </row>
        <row r="9475">
          <cell r="B9475">
            <v>1009736</v>
          </cell>
          <cell r="C9475" t="str">
            <v>Hidrometro Multijato 3X3/4Pol</v>
          </cell>
          <cell r="D9475" t="str">
            <v>UN</v>
          </cell>
          <cell r="E9475">
            <v>0</v>
          </cell>
          <cell r="F9475">
            <v>0</v>
          </cell>
        </row>
        <row r="9476">
          <cell r="B9476">
            <v>1009737</v>
          </cell>
          <cell r="C9476" t="str">
            <v>Kit Cavalete Pvc 3/4" Simples</v>
          </cell>
          <cell r="D9476" t="str">
            <v>UN</v>
          </cell>
          <cell r="E9476">
            <v>0</v>
          </cell>
          <cell r="F9476">
            <v>0</v>
          </cell>
        </row>
        <row r="9477">
          <cell r="B9477">
            <v>1009738</v>
          </cell>
          <cell r="C9477" t="str">
            <v>Extremidade C/L 3/4" C/Porca E Anel</v>
          </cell>
          <cell r="D9477" t="str">
            <v>UN</v>
          </cell>
          <cell r="E9477">
            <v>0</v>
          </cell>
          <cell r="F9477">
            <v>0</v>
          </cell>
        </row>
        <row r="9478">
          <cell r="B9478">
            <v>1009739</v>
          </cell>
          <cell r="C9478" t="str">
            <v>Colar Tomada Pvc 60Mmx3/4" C/Trava</v>
          </cell>
          <cell r="D9478" t="str">
            <v>UN</v>
          </cell>
          <cell r="E9478">
            <v>0</v>
          </cell>
          <cell r="F9478">
            <v>0</v>
          </cell>
        </row>
        <row r="9479">
          <cell r="B9479">
            <v>1009740</v>
          </cell>
          <cell r="C9479" t="str">
            <v>Adaptador Pp 20Mmx3/4"</v>
          </cell>
          <cell r="D9479" t="str">
            <v>UN</v>
          </cell>
          <cell r="E9479">
            <v>0</v>
          </cell>
          <cell r="F9479">
            <v>0</v>
          </cell>
        </row>
        <row r="9480">
          <cell r="B9480">
            <v>1009741</v>
          </cell>
          <cell r="C9480" t="str">
            <v>Tubo Polietileno Pad 20Mm</v>
          </cell>
          <cell r="D9480" t="str">
            <v>M</v>
          </cell>
          <cell r="E9480">
            <v>0</v>
          </cell>
          <cell r="F9480">
            <v>0</v>
          </cell>
        </row>
        <row r="9481">
          <cell r="B9481">
            <v>1009742</v>
          </cell>
          <cell r="C9481" t="str">
            <v>Impermeabilizante Denvertec Elastic 18Kg</v>
          </cell>
          <cell r="D9481" t="str">
            <v>UN</v>
          </cell>
          <cell r="E9481">
            <v>0</v>
          </cell>
          <cell r="F9481">
            <v>0</v>
          </cell>
        </row>
        <row r="9482">
          <cell r="B9482">
            <v>1009743</v>
          </cell>
          <cell r="C9482" t="str">
            <v>Ducha Manual Trio 4896C Deca</v>
          </cell>
          <cell r="D9482" t="str">
            <v>UN</v>
          </cell>
          <cell r="E9482">
            <v>0</v>
          </cell>
          <cell r="F9482">
            <v>0</v>
          </cell>
        </row>
        <row r="9483">
          <cell r="B9483">
            <v>1009744</v>
          </cell>
          <cell r="C9483" t="str">
            <v>Ducha Prestige 4890C Deca</v>
          </cell>
          <cell r="D9483" t="str">
            <v>UN</v>
          </cell>
          <cell r="E9483">
            <v>0</v>
          </cell>
          <cell r="F9483">
            <v>0</v>
          </cell>
        </row>
        <row r="9484">
          <cell r="B9484">
            <v>1009745</v>
          </cell>
          <cell r="C9484" t="str">
            <v>Ducha Manual Bell 4806C Deca</v>
          </cell>
          <cell r="D9484" t="str">
            <v>UN</v>
          </cell>
          <cell r="E9484">
            <v>0</v>
          </cell>
          <cell r="F9484">
            <v>0</v>
          </cell>
        </row>
        <row r="9485">
          <cell r="B9485">
            <v>1009746</v>
          </cell>
          <cell r="C9485" t="str">
            <v>Faixa Inserto Branco 16,4X45Cm Roca</v>
          </cell>
          <cell r="D9485" t="str">
            <v>M</v>
          </cell>
          <cell r="E9485">
            <v>0</v>
          </cell>
          <cell r="F9485">
            <v>0</v>
          </cell>
        </row>
        <row r="9486">
          <cell r="B9486">
            <v>1009747</v>
          </cell>
          <cell r="C9486" t="str">
            <v>Faixa Inserto Verde 16,4X45Cm Roca</v>
          </cell>
          <cell r="D9486" t="str">
            <v>M</v>
          </cell>
          <cell r="E9486">
            <v>0</v>
          </cell>
          <cell r="F9486">
            <v>0</v>
          </cell>
        </row>
        <row r="9487">
          <cell r="B9487">
            <v>1009748</v>
          </cell>
          <cell r="C9487" t="str">
            <v>Porcel. Thenac Stone 60X60Cm Portobello</v>
          </cell>
          <cell r="D9487" t="str">
            <v>M2</v>
          </cell>
          <cell r="E9487">
            <v>0</v>
          </cell>
          <cell r="F9487">
            <v>0</v>
          </cell>
        </row>
        <row r="9488">
          <cell r="B9488">
            <v>1009749</v>
          </cell>
          <cell r="C9488" t="str">
            <v>Porcel. Cr Marfil Polid 45X45 Portobello</v>
          </cell>
          <cell r="D9488" t="str">
            <v>M2</v>
          </cell>
          <cell r="E9488">
            <v>0</v>
          </cell>
          <cell r="F9488">
            <v>0</v>
          </cell>
        </row>
        <row r="9489">
          <cell r="B9489">
            <v>1009750</v>
          </cell>
          <cell r="C9489" t="str">
            <v>Rodapé Colori Ônix 15X45Cm Portinari</v>
          </cell>
          <cell r="D9489" t="str">
            <v>M2</v>
          </cell>
          <cell r="E9489">
            <v>0</v>
          </cell>
          <cell r="F9489">
            <v>0</v>
          </cell>
        </row>
        <row r="9490">
          <cell r="B9490">
            <v>1009751</v>
          </cell>
          <cell r="C9490" t="str">
            <v>Pastilha Azul Mar. Lux 20X20Cm Portinari</v>
          </cell>
          <cell r="D9490" t="str">
            <v>M2</v>
          </cell>
          <cell r="E9490">
            <v>0</v>
          </cell>
          <cell r="F9490">
            <v>0</v>
          </cell>
        </row>
        <row r="9491">
          <cell r="B9491">
            <v>1009753</v>
          </cell>
          <cell r="C9491" t="str">
            <v>Porcelanato 45X45Cm Almond Plain Matte</v>
          </cell>
          <cell r="D9491" t="str">
            <v>M2</v>
          </cell>
          <cell r="E9491">
            <v>0</v>
          </cell>
          <cell r="F9491">
            <v>0</v>
          </cell>
        </row>
        <row r="9492">
          <cell r="B9492">
            <v>1009754</v>
          </cell>
          <cell r="C9492" t="str">
            <v>Porcelanato 45X45Cm Loft Be Portinari</v>
          </cell>
          <cell r="D9492" t="str">
            <v>M2</v>
          </cell>
          <cell r="E9492">
            <v>0</v>
          </cell>
          <cell r="F9492">
            <v>0</v>
          </cell>
        </row>
        <row r="9493">
          <cell r="B9493">
            <v>1009755</v>
          </cell>
          <cell r="C9493" t="str">
            <v>Roda Maciça Para Carrinho De Mão</v>
          </cell>
          <cell r="D9493" t="str">
            <v>UN</v>
          </cell>
          <cell r="E9493">
            <v>0</v>
          </cell>
          <cell r="F9493">
            <v>0</v>
          </cell>
        </row>
        <row r="9494">
          <cell r="B9494">
            <v>1009757</v>
          </cell>
          <cell r="C9494" t="str">
            <v>Mola Hidráulica Aérea Ma200/2-Dorma</v>
          </cell>
          <cell r="D9494" t="str">
            <v>UN</v>
          </cell>
          <cell r="E9494">
            <v>0</v>
          </cell>
          <cell r="F9494">
            <v>0</v>
          </cell>
        </row>
        <row r="9495">
          <cell r="B9495">
            <v>1009758</v>
          </cell>
          <cell r="C9495" t="str">
            <v>Membrana Dren.20X2,40M Isostud-Tcshingle</v>
          </cell>
          <cell r="D9495" t="str">
            <v>UN</v>
          </cell>
          <cell r="E9495">
            <v>0</v>
          </cell>
          <cell r="F9495">
            <v>0</v>
          </cell>
        </row>
        <row r="9496">
          <cell r="B9496">
            <v>1009759</v>
          </cell>
          <cell r="C9496" t="str">
            <v>Fita 10Mx7,5Cm Elotene Tubi-Tc Shingle</v>
          </cell>
          <cell r="D9496" t="str">
            <v>UN</v>
          </cell>
          <cell r="E9496">
            <v>0</v>
          </cell>
          <cell r="F9496">
            <v>0</v>
          </cell>
        </row>
        <row r="9497">
          <cell r="B9497">
            <v>1009760</v>
          </cell>
          <cell r="C9497" t="str">
            <v>Acabamento Registro Aspen-4900C35Pq-Deca</v>
          </cell>
          <cell r="D9497" t="str">
            <v>UN</v>
          </cell>
          <cell r="E9497">
            <v>0</v>
          </cell>
          <cell r="F9497">
            <v>0</v>
          </cell>
        </row>
        <row r="9498">
          <cell r="B9498">
            <v>1009761</v>
          </cell>
          <cell r="C9498" t="str">
            <v>Acabamento Registro Aspen-4900C35Gd-Deca</v>
          </cell>
          <cell r="D9498" t="str">
            <v>UN</v>
          </cell>
          <cell r="E9498">
            <v>0</v>
          </cell>
          <cell r="F9498">
            <v>0</v>
          </cell>
        </row>
        <row r="9499">
          <cell r="B9499">
            <v>1009762</v>
          </cell>
          <cell r="C9499" t="str">
            <v>Válv.Descarga Hydra Clean-2590C114-Deca</v>
          </cell>
          <cell r="D9499" t="str">
            <v>UN</v>
          </cell>
          <cell r="E9499">
            <v>0</v>
          </cell>
          <cell r="F9499">
            <v>0</v>
          </cell>
        </row>
        <row r="9500">
          <cell r="B9500">
            <v>1009763</v>
          </cell>
          <cell r="C9500" t="str">
            <v>Conector Para Cabo Nú De 185Mm2</v>
          </cell>
          <cell r="D9500" t="str">
            <v>UN</v>
          </cell>
          <cell r="E9500">
            <v>0</v>
          </cell>
          <cell r="F9500">
            <v>0</v>
          </cell>
        </row>
        <row r="9501">
          <cell r="B9501">
            <v>1009764</v>
          </cell>
          <cell r="C9501" t="str">
            <v>Parafuso Auto Atarrac.4,2X25Mm C/Arruela</v>
          </cell>
          <cell r="D9501" t="str">
            <v>UN</v>
          </cell>
          <cell r="E9501">
            <v>0</v>
          </cell>
          <cell r="F9501">
            <v>0</v>
          </cell>
        </row>
        <row r="9502">
          <cell r="B9502">
            <v>1009765</v>
          </cell>
          <cell r="C9502" t="str">
            <v>Cerâm 9,5X9,5 Pt Arq Design Portobello</v>
          </cell>
          <cell r="D9502" t="str">
            <v>M2</v>
          </cell>
          <cell r="E9502">
            <v>0</v>
          </cell>
          <cell r="F9502">
            <v>0</v>
          </cell>
        </row>
        <row r="9503">
          <cell r="B9503">
            <v>1009766</v>
          </cell>
          <cell r="C9503" t="str">
            <v>Barramento Blindado 550A/600V</v>
          </cell>
          <cell r="D9503" t="str">
            <v>UN</v>
          </cell>
          <cell r="E9503">
            <v>0</v>
          </cell>
          <cell r="F9503">
            <v>0</v>
          </cell>
        </row>
        <row r="9504">
          <cell r="B9504">
            <v>1009767</v>
          </cell>
          <cell r="C9504" t="str">
            <v>Porcel.30X30Cm Malibu Wh - Cecrisa</v>
          </cell>
          <cell r="D9504" t="str">
            <v>M2</v>
          </cell>
          <cell r="E9504">
            <v>0</v>
          </cell>
          <cell r="F9504">
            <v>0</v>
          </cell>
        </row>
        <row r="9505">
          <cell r="B9505">
            <v>1009768</v>
          </cell>
          <cell r="C9505" t="str">
            <v>Porcel. 45X45Cm Malibu Wh - Cecrisa</v>
          </cell>
          <cell r="D9505" t="str">
            <v>M2</v>
          </cell>
          <cell r="E9505">
            <v>0</v>
          </cell>
          <cell r="F9505">
            <v>0</v>
          </cell>
        </row>
        <row r="9506">
          <cell r="B9506">
            <v>1009769</v>
          </cell>
          <cell r="C9506" t="str">
            <v>Bico De Sprinkler Sidewall</v>
          </cell>
          <cell r="D9506" t="str">
            <v>UN</v>
          </cell>
          <cell r="E9506">
            <v>0</v>
          </cell>
          <cell r="F9506">
            <v>0</v>
          </cell>
        </row>
        <row r="9507">
          <cell r="B9507">
            <v>1009770</v>
          </cell>
          <cell r="C9507" t="str">
            <v>Bico De Sprinkler Pendente</v>
          </cell>
          <cell r="D9507" t="str">
            <v>UN</v>
          </cell>
          <cell r="E9507">
            <v>0</v>
          </cell>
          <cell r="F9507">
            <v>0</v>
          </cell>
        </row>
        <row r="9508">
          <cell r="B9508">
            <v>1009771</v>
          </cell>
          <cell r="C9508" t="str">
            <v>Textura Acrilica Br Codegran Fino-Texsa</v>
          </cell>
          <cell r="D9508" t="str">
            <v>UN</v>
          </cell>
          <cell r="E9508">
            <v>0</v>
          </cell>
          <cell r="F9508">
            <v>0</v>
          </cell>
        </row>
        <row r="9509">
          <cell r="B9509">
            <v>1009772</v>
          </cell>
          <cell r="C9509" t="str">
            <v>Pedra De Meio Fio 12Cmx30Cmx1,00M</v>
          </cell>
          <cell r="D9509" t="str">
            <v>UN</v>
          </cell>
          <cell r="E9509">
            <v>0</v>
          </cell>
          <cell r="F9509">
            <v>0</v>
          </cell>
        </row>
        <row r="9510">
          <cell r="B9510">
            <v>1009773</v>
          </cell>
          <cell r="C9510" t="str">
            <v>Pedra De Meio Fio 12Cmx15Cmx1,00M</v>
          </cell>
          <cell r="D9510" t="str">
            <v>UN</v>
          </cell>
          <cell r="E9510">
            <v>0</v>
          </cell>
          <cell r="F9510">
            <v>0</v>
          </cell>
        </row>
        <row r="9511">
          <cell r="B9511">
            <v>1009774</v>
          </cell>
          <cell r="C9511" t="str">
            <v>Fundo Galv. 3,6L 579670-Paraiso Tintas</v>
          </cell>
          <cell r="D9511" t="str">
            <v>L</v>
          </cell>
          <cell r="E9511">
            <v>0</v>
          </cell>
          <cell r="F9511">
            <v>0</v>
          </cell>
        </row>
        <row r="9512">
          <cell r="B9512">
            <v>1009775</v>
          </cell>
          <cell r="C9512" t="str">
            <v>Motor P/Exaustão Bruccon</v>
          </cell>
          <cell r="D9512" t="str">
            <v>UN</v>
          </cell>
          <cell r="E9512">
            <v>0</v>
          </cell>
          <cell r="F9512">
            <v>0</v>
          </cell>
        </row>
        <row r="9513">
          <cell r="B9513">
            <v>1009776</v>
          </cell>
          <cell r="C9513" t="str">
            <v>Cone Cba 1/4 P/Chumbador</v>
          </cell>
          <cell r="D9513" t="str">
            <v>UN</v>
          </cell>
          <cell r="E9513">
            <v>0</v>
          </cell>
          <cell r="F9513">
            <v>0</v>
          </cell>
        </row>
        <row r="9514">
          <cell r="B9514">
            <v>1009777</v>
          </cell>
          <cell r="C9514" t="str">
            <v>Bucha 6 P/Dry Wall Ff 4,0X45</v>
          </cell>
          <cell r="D9514" t="str">
            <v>UN</v>
          </cell>
          <cell r="E9514">
            <v>0</v>
          </cell>
          <cell r="F9514">
            <v>0</v>
          </cell>
        </row>
        <row r="9515">
          <cell r="B9515">
            <v>1009779</v>
          </cell>
          <cell r="C9515" t="str">
            <v>Válv.Retenção Bronze Horiz. 1 1/2"</v>
          </cell>
          <cell r="D9515" t="str">
            <v>UN</v>
          </cell>
          <cell r="E9515">
            <v>0</v>
          </cell>
          <cell r="F9515">
            <v>0</v>
          </cell>
        </row>
        <row r="9516">
          <cell r="B9516">
            <v>1009780</v>
          </cell>
          <cell r="C9516" t="str">
            <v>Mangueira Trançada Reforçada 2"Alta Pres</v>
          </cell>
          <cell r="D9516" t="str">
            <v>M</v>
          </cell>
          <cell r="E9516">
            <v>0</v>
          </cell>
          <cell r="F9516">
            <v>0</v>
          </cell>
        </row>
        <row r="9517">
          <cell r="B9517">
            <v>1009781</v>
          </cell>
          <cell r="C9517" t="str">
            <v>Quadro Distrib.Sobrepor P/16 Circuitos</v>
          </cell>
          <cell r="D9517" t="str">
            <v>UN</v>
          </cell>
          <cell r="E9517">
            <v>0</v>
          </cell>
          <cell r="F9517">
            <v>0</v>
          </cell>
        </row>
        <row r="9518">
          <cell r="B9518">
            <v>1009782</v>
          </cell>
          <cell r="C9518" t="str">
            <v>Caixa P/Telefone Embutir 120X120X13Cm</v>
          </cell>
          <cell r="D9518" t="str">
            <v>UN</v>
          </cell>
          <cell r="E9518">
            <v>0</v>
          </cell>
          <cell r="F9518">
            <v>0</v>
          </cell>
        </row>
        <row r="9519">
          <cell r="B9519">
            <v>1009783</v>
          </cell>
          <cell r="C9519" t="str">
            <v>Caixa P/Telefone Sobrepor 40X40X15Cm</v>
          </cell>
          <cell r="D9519" t="str">
            <v>UN</v>
          </cell>
          <cell r="E9519">
            <v>0</v>
          </cell>
          <cell r="F9519">
            <v>0</v>
          </cell>
        </row>
        <row r="9520">
          <cell r="B9520">
            <v>1009784</v>
          </cell>
          <cell r="C9520" t="str">
            <v>Caixa P/Telefone Sobrepor 60X60X15Cm</v>
          </cell>
          <cell r="D9520" t="str">
            <v>UN</v>
          </cell>
          <cell r="E9520">
            <v>0</v>
          </cell>
          <cell r="F9520">
            <v>0</v>
          </cell>
        </row>
        <row r="9521">
          <cell r="B9521">
            <v>1009785</v>
          </cell>
          <cell r="C9521" t="str">
            <v>Caixa De Passagem Em Chapa 40X40X15Cm</v>
          </cell>
          <cell r="D9521" t="str">
            <v>UN</v>
          </cell>
          <cell r="E9521">
            <v>0</v>
          </cell>
          <cell r="F9521">
            <v>0</v>
          </cell>
        </row>
        <row r="9522">
          <cell r="B9522">
            <v>1009786</v>
          </cell>
          <cell r="C9522" t="str">
            <v>Base Reg.Pressão 1/2Pol B-1416 Fabrimar</v>
          </cell>
          <cell r="D9522" t="str">
            <v>UN</v>
          </cell>
          <cell r="E9522">
            <v>0</v>
          </cell>
          <cell r="F9522">
            <v>0</v>
          </cell>
        </row>
        <row r="9523">
          <cell r="B9523">
            <v>1009787</v>
          </cell>
          <cell r="C9523" t="str">
            <v>Base Reg.Pressão 1Pol B-1416 Fabrimar</v>
          </cell>
          <cell r="D9523" t="str">
            <v>UN</v>
          </cell>
          <cell r="E9523">
            <v>0</v>
          </cell>
          <cell r="F9523">
            <v>0</v>
          </cell>
        </row>
        <row r="9524">
          <cell r="B9524">
            <v>1009788</v>
          </cell>
          <cell r="C9524" t="str">
            <v>Acab.Reg.Soho A-2-So-Cr Fabrimar</v>
          </cell>
          <cell r="D9524" t="str">
            <v>UN</v>
          </cell>
          <cell r="E9524">
            <v>0</v>
          </cell>
          <cell r="F9524">
            <v>0</v>
          </cell>
        </row>
        <row r="9525">
          <cell r="B9525">
            <v>1009789</v>
          </cell>
          <cell r="C9525" t="str">
            <v>Adaptador P/Abafador Spr Ao Capacete</v>
          </cell>
          <cell r="D9525" t="str">
            <v>UN</v>
          </cell>
          <cell r="E9525">
            <v>0</v>
          </cell>
          <cell r="F9525">
            <v>0</v>
          </cell>
        </row>
        <row r="9526">
          <cell r="B9526">
            <v>1009790</v>
          </cell>
          <cell r="C9526" t="str">
            <v>Haste Adaptador P/Protet.Facial Capacete</v>
          </cell>
          <cell r="D9526" t="str">
            <v>UN</v>
          </cell>
          <cell r="E9526">
            <v>0</v>
          </cell>
          <cell r="F9526">
            <v>0</v>
          </cell>
        </row>
        <row r="9527">
          <cell r="B9527">
            <v>1009791</v>
          </cell>
          <cell r="C9527" t="str">
            <v>Kit Abafador Kpc C/Adaptador Agena</v>
          </cell>
          <cell r="D9527" t="str">
            <v>UN</v>
          </cell>
          <cell r="E9527">
            <v>0</v>
          </cell>
          <cell r="F9527">
            <v>0</v>
          </cell>
        </row>
        <row r="9528">
          <cell r="B9528">
            <v>1009792</v>
          </cell>
          <cell r="C9528" t="str">
            <v>Lâmpada Mercúrio 400W</v>
          </cell>
          <cell r="D9528" t="str">
            <v>UN</v>
          </cell>
          <cell r="E9528">
            <v>0</v>
          </cell>
          <cell r="F9528">
            <v>0</v>
          </cell>
        </row>
        <row r="9529">
          <cell r="B9529">
            <v>1009793</v>
          </cell>
          <cell r="C9529" t="str">
            <v>Porta Lâmpada Termoplástico A-4 250V</v>
          </cell>
          <cell r="D9529" t="str">
            <v>UN</v>
          </cell>
          <cell r="E9529">
            <v>0</v>
          </cell>
          <cell r="F9529">
            <v>0</v>
          </cell>
        </row>
        <row r="9530">
          <cell r="B9530">
            <v>1009794</v>
          </cell>
          <cell r="C9530" t="str">
            <v>Lápis Tipo Marceneiro</v>
          </cell>
          <cell r="D9530" t="str">
            <v>UN</v>
          </cell>
          <cell r="E9530">
            <v>0</v>
          </cell>
          <cell r="F9530">
            <v>0</v>
          </cell>
        </row>
        <row r="9531">
          <cell r="B9531">
            <v>1009795</v>
          </cell>
          <cell r="C9531" t="str">
            <v>Adesivo Contato 2,8Kg</v>
          </cell>
          <cell r="D9531" t="str">
            <v>UN</v>
          </cell>
          <cell r="E9531">
            <v>0</v>
          </cell>
          <cell r="F9531">
            <v>0</v>
          </cell>
        </row>
        <row r="9532">
          <cell r="B9532">
            <v>1009796</v>
          </cell>
          <cell r="C9532" t="str">
            <v>Perfil  Alumínio 6000X3Mm</v>
          </cell>
          <cell r="D9532" t="str">
            <v>UN</v>
          </cell>
          <cell r="E9532">
            <v>0</v>
          </cell>
          <cell r="F9532">
            <v>0</v>
          </cell>
        </row>
        <row r="9533">
          <cell r="B9533">
            <v>1009797</v>
          </cell>
          <cell r="C9533" t="str">
            <v>Corante Preto P/Tinta 50Ml</v>
          </cell>
          <cell r="D9533" t="str">
            <v>UN</v>
          </cell>
          <cell r="E9533">
            <v>0</v>
          </cell>
          <cell r="F9533">
            <v>0</v>
          </cell>
        </row>
        <row r="9534">
          <cell r="B9534">
            <v>1009798</v>
          </cell>
          <cell r="C9534" t="str">
            <v>Cabo Aluminio Coberto/Bloq.15Kv #16Mm2</v>
          </cell>
          <cell r="D9534" t="str">
            <v>M</v>
          </cell>
          <cell r="E9534">
            <v>0</v>
          </cell>
          <cell r="F9534">
            <v>0</v>
          </cell>
        </row>
        <row r="9535">
          <cell r="B9535">
            <v>1009799</v>
          </cell>
          <cell r="C9535" t="str">
            <v>Grelha Inox 10X10Cm C/Caixilho</v>
          </cell>
          <cell r="D9535" t="str">
            <v>UN</v>
          </cell>
          <cell r="E9535">
            <v>0</v>
          </cell>
          <cell r="F9535">
            <v>0</v>
          </cell>
        </row>
        <row r="9536">
          <cell r="B9536">
            <v>1009800</v>
          </cell>
          <cell r="C9536" t="str">
            <v>Fita Fixa Tubo Galvanizado Valvisa</v>
          </cell>
          <cell r="D9536" t="str">
            <v>M</v>
          </cell>
          <cell r="E9536">
            <v>0</v>
          </cell>
          <cell r="F9536">
            <v>0</v>
          </cell>
        </row>
        <row r="9537">
          <cell r="B9537">
            <v>1009801</v>
          </cell>
          <cell r="C9537" t="str">
            <v>Bucha Nylon S12 Fischer</v>
          </cell>
          <cell r="D9537" t="str">
            <v>UN</v>
          </cell>
          <cell r="E9537">
            <v>0</v>
          </cell>
          <cell r="F9537">
            <v>0</v>
          </cell>
        </row>
        <row r="9538">
          <cell r="B9538">
            <v>1009802</v>
          </cell>
          <cell r="C9538" t="str">
            <v>Impermeabilizante Bicomp. Semi-Flexível</v>
          </cell>
          <cell r="D9538" t="str">
            <v>KI</v>
          </cell>
          <cell r="E9538">
            <v>0</v>
          </cell>
          <cell r="F9538">
            <v>0</v>
          </cell>
        </row>
        <row r="9539">
          <cell r="B9539">
            <v>1009803</v>
          </cell>
          <cell r="C9539" t="str">
            <v>Cola Para Madeira</v>
          </cell>
          <cell r="D9539" t="str">
            <v>UN</v>
          </cell>
          <cell r="E9539">
            <v>0</v>
          </cell>
          <cell r="F9539">
            <v>0</v>
          </cell>
        </row>
        <row r="9540">
          <cell r="B9540">
            <v>1009804</v>
          </cell>
          <cell r="C9540" t="str">
            <v>Mármore Branco</v>
          </cell>
          <cell r="D9540" t="str">
            <v>M2</v>
          </cell>
          <cell r="E9540">
            <v>0</v>
          </cell>
          <cell r="F9540">
            <v>0</v>
          </cell>
        </row>
        <row r="9541">
          <cell r="B9541">
            <v>1009805</v>
          </cell>
          <cell r="C9541" t="str">
            <v>Mármore Carrara Trabalhado</v>
          </cell>
          <cell r="D9541" t="str">
            <v>M2</v>
          </cell>
          <cell r="E9541">
            <v>0</v>
          </cell>
          <cell r="F9541">
            <v>0</v>
          </cell>
        </row>
        <row r="9542">
          <cell r="B9542">
            <v>1009806</v>
          </cell>
          <cell r="C9542" t="str">
            <v>Granito Bege Baia</v>
          </cell>
          <cell r="D9542" t="str">
            <v>M2</v>
          </cell>
          <cell r="E9542">
            <v>0</v>
          </cell>
          <cell r="F9542">
            <v>0</v>
          </cell>
        </row>
        <row r="9543">
          <cell r="B9543">
            <v>1009807</v>
          </cell>
          <cell r="C9543" t="str">
            <v>Granito Verde Meroca</v>
          </cell>
          <cell r="D9543" t="str">
            <v>M2</v>
          </cell>
          <cell r="E9543">
            <v>0</v>
          </cell>
          <cell r="F9543">
            <v>0</v>
          </cell>
        </row>
        <row r="9544">
          <cell r="B9544">
            <v>1009808</v>
          </cell>
          <cell r="C9544" t="str">
            <v>Granito Cinza Corumba</v>
          </cell>
          <cell r="D9544" t="str">
            <v>M2</v>
          </cell>
          <cell r="E9544">
            <v>0</v>
          </cell>
          <cell r="F9544">
            <v>0</v>
          </cell>
        </row>
        <row r="9545">
          <cell r="B9545">
            <v>1009809</v>
          </cell>
          <cell r="C9545" t="str">
            <v>Granito Branco Fortaleza</v>
          </cell>
          <cell r="D9545" t="str">
            <v>M2</v>
          </cell>
          <cell r="E9545">
            <v>0</v>
          </cell>
          <cell r="F9545">
            <v>0</v>
          </cell>
        </row>
        <row r="9546">
          <cell r="B9546">
            <v>1009810</v>
          </cell>
          <cell r="C9546" t="str">
            <v>Placa Cega 4X2</v>
          </cell>
          <cell r="D9546" t="str">
            <v>UN</v>
          </cell>
          <cell r="E9546">
            <v>0</v>
          </cell>
          <cell r="F9546">
            <v>0</v>
          </cell>
        </row>
        <row r="9547">
          <cell r="B9547">
            <v>1009811</v>
          </cell>
          <cell r="C9547" t="str">
            <v>Disjuntor Bipolar 30 Amperes</v>
          </cell>
          <cell r="D9547" t="str">
            <v>UN</v>
          </cell>
          <cell r="E9547">
            <v>0</v>
          </cell>
          <cell r="F9547">
            <v>0</v>
          </cell>
        </row>
        <row r="9548">
          <cell r="B9548">
            <v>1009812</v>
          </cell>
          <cell r="C9548" t="str">
            <v>Disjuntor Bipolar 40 Amperes</v>
          </cell>
          <cell r="D9548" t="str">
            <v>UN</v>
          </cell>
          <cell r="E9548">
            <v>0</v>
          </cell>
          <cell r="F9548">
            <v>0</v>
          </cell>
        </row>
        <row r="9549">
          <cell r="B9549">
            <v>1009813</v>
          </cell>
          <cell r="C9549" t="str">
            <v>Tela Fix 100/30/40 Bricolagem</v>
          </cell>
          <cell r="D9549" t="str">
            <v>KI</v>
          </cell>
          <cell r="E9549">
            <v>0</v>
          </cell>
          <cell r="F9549">
            <v>0</v>
          </cell>
        </row>
        <row r="9550">
          <cell r="B9550">
            <v>1009814</v>
          </cell>
          <cell r="C9550" t="str">
            <v>Pedra São Tomé</v>
          </cell>
          <cell r="D9550" t="str">
            <v>M2</v>
          </cell>
          <cell r="E9550">
            <v>0</v>
          </cell>
          <cell r="F9550">
            <v>0</v>
          </cell>
        </row>
        <row r="9551">
          <cell r="B9551">
            <v>1009815</v>
          </cell>
          <cell r="C9551" t="str">
            <v>Granito Crema Marfil</v>
          </cell>
          <cell r="D9551" t="str">
            <v>M2</v>
          </cell>
          <cell r="E9551">
            <v>0</v>
          </cell>
          <cell r="F9551">
            <v>0</v>
          </cell>
        </row>
        <row r="9552">
          <cell r="B9552">
            <v>1009816</v>
          </cell>
          <cell r="C9552" t="str">
            <v>Marmore Bege Bahia</v>
          </cell>
          <cell r="D9552" t="str">
            <v>M2</v>
          </cell>
          <cell r="E9552">
            <v>0</v>
          </cell>
          <cell r="F9552">
            <v>0</v>
          </cell>
        </row>
        <row r="9553">
          <cell r="B9553">
            <v>1009817</v>
          </cell>
          <cell r="C9553" t="str">
            <v>Caixa Pré-Mold Concr. Diâm.40Cmxalt.50Cm</v>
          </cell>
          <cell r="D9553" t="str">
            <v>UN</v>
          </cell>
          <cell r="E9553">
            <v>0</v>
          </cell>
          <cell r="F9553">
            <v>0</v>
          </cell>
        </row>
        <row r="9554">
          <cell r="B9554">
            <v>1009818</v>
          </cell>
          <cell r="C9554" t="str">
            <v>Plug Macho 16A 3P+T750V  </v>
          </cell>
          <cell r="D9554" t="str">
            <v>UN</v>
          </cell>
          <cell r="E9554">
            <v>0</v>
          </cell>
          <cell r="F9554">
            <v>0</v>
          </cell>
        </row>
        <row r="9555">
          <cell r="B9555">
            <v>1009819</v>
          </cell>
          <cell r="C9555" t="str">
            <v>Plug Fêmea 16A 3P+T750V</v>
          </cell>
          <cell r="D9555" t="str">
            <v>UN</v>
          </cell>
          <cell r="E9555">
            <v>0</v>
          </cell>
          <cell r="F9555">
            <v>0</v>
          </cell>
        </row>
        <row r="9556">
          <cell r="B9556">
            <v>1009820</v>
          </cell>
          <cell r="C9556" t="str">
            <v>Pastilha 7,5X7,5 Netuno Turq Portobello</v>
          </cell>
          <cell r="D9556" t="str">
            <v>M2</v>
          </cell>
          <cell r="E9556">
            <v>0</v>
          </cell>
          <cell r="F9556">
            <v>0</v>
          </cell>
        </row>
        <row r="9557">
          <cell r="B9557">
            <v>1009821</v>
          </cell>
          <cell r="C9557" t="str">
            <v>Rejunte P/Piscina P-Azul Celeste</v>
          </cell>
          <cell r="D9557" t="str">
            <v>KG</v>
          </cell>
          <cell r="E9557">
            <v>0</v>
          </cell>
          <cell r="F9557">
            <v>0</v>
          </cell>
        </row>
        <row r="9558">
          <cell r="B9558">
            <v>1009822</v>
          </cell>
          <cell r="C9558" t="str">
            <v>Conector Splitbolt 50 Mm²</v>
          </cell>
          <cell r="D9558" t="str">
            <v>UN</v>
          </cell>
          <cell r="E9558">
            <v>0</v>
          </cell>
          <cell r="F9558">
            <v>0</v>
          </cell>
        </row>
        <row r="9559">
          <cell r="B9559">
            <v>1009823</v>
          </cell>
          <cell r="C9559" t="str">
            <v>Conector Splitbolt 35 Mm²</v>
          </cell>
          <cell r="D9559" t="str">
            <v>UN</v>
          </cell>
          <cell r="E9559">
            <v>0</v>
          </cell>
          <cell r="F9559">
            <v>0</v>
          </cell>
        </row>
        <row r="9560">
          <cell r="B9560">
            <v>1009824</v>
          </cell>
          <cell r="C9560" t="str">
            <v>Piso Ceramico 30X30 Br P/Canteiro Obra</v>
          </cell>
          <cell r="D9560" t="str">
            <v>M2</v>
          </cell>
          <cell r="E9560">
            <v>0</v>
          </cell>
          <cell r="F9560">
            <v>0</v>
          </cell>
        </row>
        <row r="9561">
          <cell r="B9561">
            <v>1009825</v>
          </cell>
          <cell r="C9561" t="str">
            <v>Azulejo 20X20 Branco P/Canteiro De Obra</v>
          </cell>
          <cell r="D9561" t="str">
            <v>M2</v>
          </cell>
          <cell r="E9561">
            <v>0</v>
          </cell>
          <cell r="F9561">
            <v>0</v>
          </cell>
        </row>
        <row r="9562">
          <cell r="B9562">
            <v>1009826</v>
          </cell>
          <cell r="C9562" t="str">
            <v>Luminária Publica Alum C/Relê Fotoeletr.</v>
          </cell>
          <cell r="D9562" t="str">
            <v>UN</v>
          </cell>
          <cell r="E9562">
            <v>0</v>
          </cell>
          <cell r="F9562">
            <v>0</v>
          </cell>
        </row>
        <row r="9563">
          <cell r="B9563">
            <v>1009827</v>
          </cell>
          <cell r="C9563" t="str">
            <v>Braço De Iluminação Metálico 3M</v>
          </cell>
          <cell r="D9563" t="str">
            <v>UN</v>
          </cell>
          <cell r="E9563">
            <v>0</v>
          </cell>
          <cell r="F9563">
            <v>0</v>
          </cell>
        </row>
        <row r="9564">
          <cell r="B9564">
            <v>1009829</v>
          </cell>
          <cell r="C9564" t="str">
            <v>Polimero Acrilico 10.000 C/ 25Kg</v>
          </cell>
          <cell r="D9564" t="str">
            <v>UN</v>
          </cell>
          <cell r="E9564">
            <v>0</v>
          </cell>
          <cell r="F9564">
            <v>0</v>
          </cell>
        </row>
        <row r="9565">
          <cell r="B9565">
            <v>1009830</v>
          </cell>
          <cell r="C9565" t="str">
            <v>Fita Demarcação Pvc 2,5Cm Branca</v>
          </cell>
          <cell r="D9565" t="str">
            <v>M</v>
          </cell>
          <cell r="E9565">
            <v>0</v>
          </cell>
          <cell r="F9565">
            <v>0</v>
          </cell>
        </row>
        <row r="9566">
          <cell r="B9566">
            <v>1009831</v>
          </cell>
          <cell r="C9566" t="str">
            <v>Aditivo Plastificante Rx 322N Anchortec</v>
          </cell>
          <cell r="D9566" t="str">
            <v>L</v>
          </cell>
          <cell r="E9566">
            <v>0</v>
          </cell>
          <cell r="F9566">
            <v>0</v>
          </cell>
        </row>
        <row r="9567">
          <cell r="B9567">
            <v>1009832</v>
          </cell>
          <cell r="C9567" t="str">
            <v>Aditivo Plastificante Mastercal</v>
          </cell>
          <cell r="D9567" t="str">
            <v>KG</v>
          </cell>
          <cell r="E9567">
            <v>0</v>
          </cell>
          <cell r="F9567">
            <v>0</v>
          </cell>
        </row>
        <row r="9568">
          <cell r="B9568">
            <v>1009833</v>
          </cell>
          <cell r="C9568" t="str">
            <v>Pressostato Ar/Agua 35101 Margirius</v>
          </cell>
          <cell r="D9568" t="str">
            <v>UN</v>
          </cell>
          <cell r="E9568">
            <v>0</v>
          </cell>
          <cell r="F9568">
            <v>0</v>
          </cell>
        </row>
        <row r="9569">
          <cell r="B9569">
            <v>1009834</v>
          </cell>
          <cell r="C9569" t="str">
            <v>Boia Eletrica Inferior 20A</v>
          </cell>
          <cell r="D9569" t="str">
            <v>UN</v>
          </cell>
          <cell r="E9569">
            <v>0</v>
          </cell>
          <cell r="F9569">
            <v>0</v>
          </cell>
        </row>
        <row r="9570">
          <cell r="B9570">
            <v>1009835</v>
          </cell>
          <cell r="C9570" t="str">
            <v>Boia Eletrica Superior 20A</v>
          </cell>
          <cell r="D9570" t="str">
            <v>UN</v>
          </cell>
          <cell r="E9570">
            <v>0</v>
          </cell>
          <cell r="F9570">
            <v>0</v>
          </cell>
        </row>
        <row r="9571">
          <cell r="B9571">
            <v>1009836</v>
          </cell>
          <cell r="C9571" t="str">
            <v>Chave Contatora Trifasica 30A-380V</v>
          </cell>
          <cell r="D9571" t="str">
            <v>UN</v>
          </cell>
          <cell r="E9571">
            <v>0</v>
          </cell>
          <cell r="F9571">
            <v>0</v>
          </cell>
        </row>
        <row r="9572">
          <cell r="B9572">
            <v>1009837</v>
          </cell>
          <cell r="C9572" t="str">
            <v>Chave Contatora Monofasica 30A-220V</v>
          </cell>
          <cell r="D9572" t="str">
            <v>UN</v>
          </cell>
          <cell r="E9572">
            <v>0</v>
          </cell>
          <cell r="F9572">
            <v>0</v>
          </cell>
        </row>
        <row r="9573">
          <cell r="B9573">
            <v>1009842</v>
          </cell>
          <cell r="C9573" t="str">
            <v>Bucha De Engate 1 - Forcon</v>
          </cell>
          <cell r="D9573" t="str">
            <v>UN</v>
          </cell>
          <cell r="E9573">
            <v>0</v>
          </cell>
          <cell r="F9573">
            <v>0</v>
          </cell>
        </row>
        <row r="9574">
          <cell r="B9574">
            <v>1009843</v>
          </cell>
          <cell r="C9574" t="str">
            <v>Conexao 4X2 Su - Forcon</v>
          </cell>
          <cell r="D9574" t="str">
            <v>UN</v>
          </cell>
          <cell r="E9574">
            <v>0</v>
          </cell>
          <cell r="F9574">
            <v>0</v>
          </cell>
        </row>
        <row r="9575">
          <cell r="B9575">
            <v>1009844</v>
          </cell>
          <cell r="C9575" t="str">
            <v>Valvula De Pe Com Crivos De 1"</v>
          </cell>
          <cell r="D9575" t="str">
            <v>UN</v>
          </cell>
          <cell r="E9575">
            <v>0</v>
          </cell>
          <cell r="F9575">
            <v>0</v>
          </cell>
        </row>
        <row r="9576">
          <cell r="B9576">
            <v>1009845</v>
          </cell>
          <cell r="C9576" t="str">
            <v>Valvula De Pe Com Crivos De 1 1/4"</v>
          </cell>
          <cell r="D9576" t="str">
            <v>UN</v>
          </cell>
          <cell r="E9576">
            <v>0</v>
          </cell>
          <cell r="F9576">
            <v>0</v>
          </cell>
        </row>
        <row r="9577">
          <cell r="B9577">
            <v>1009846</v>
          </cell>
          <cell r="C9577" t="str">
            <v>Serra Circular 7.1/4 24Dentes</v>
          </cell>
          <cell r="D9577" t="str">
            <v>UN</v>
          </cell>
          <cell r="E9577">
            <v>0</v>
          </cell>
          <cell r="F9577">
            <v>0</v>
          </cell>
        </row>
        <row r="9578">
          <cell r="B9578">
            <v>1009847</v>
          </cell>
          <cell r="C9578" t="str">
            <v>Barra Chata Cobre 38,10X3,18Mm</v>
          </cell>
          <cell r="D9578" t="str">
            <v>M</v>
          </cell>
          <cell r="E9578">
            <v>0</v>
          </cell>
          <cell r="F9578">
            <v>0</v>
          </cell>
        </row>
        <row r="9579">
          <cell r="B9579">
            <v>1009848</v>
          </cell>
          <cell r="C9579" t="str">
            <v>Porcel. Sol. Basic Travertino 1,00X1,00M</v>
          </cell>
          <cell r="D9579" t="str">
            <v>M2</v>
          </cell>
          <cell r="E9579">
            <v>0</v>
          </cell>
          <cell r="F9579">
            <v>0</v>
          </cell>
        </row>
        <row r="9580">
          <cell r="B9580">
            <v>1009849</v>
          </cell>
          <cell r="C9580" t="str">
            <v>Revest. Cerâmico Gamma Br 33X45Cm Roca</v>
          </cell>
          <cell r="D9580" t="str">
            <v>M2</v>
          </cell>
          <cell r="E9580">
            <v>0</v>
          </cell>
          <cell r="F9580">
            <v>0</v>
          </cell>
        </row>
        <row r="9581">
          <cell r="B9581">
            <v>1009850</v>
          </cell>
          <cell r="C9581" t="str">
            <v>Revest. Cerâmico Gamma Vd 33X45Cm Roca</v>
          </cell>
          <cell r="D9581" t="str">
            <v>M2</v>
          </cell>
          <cell r="E9581">
            <v>0</v>
          </cell>
          <cell r="F9581">
            <v>0</v>
          </cell>
        </row>
        <row r="9582">
          <cell r="B9582">
            <v>1009851</v>
          </cell>
          <cell r="C9582" t="str">
            <v>Pastilha 2X2Cm Vidrocolori D4019</v>
          </cell>
          <cell r="D9582" t="str">
            <v>M2</v>
          </cell>
          <cell r="E9582">
            <v>0</v>
          </cell>
          <cell r="F9582">
            <v>0</v>
          </cell>
        </row>
        <row r="9583">
          <cell r="B9583">
            <v>1009852</v>
          </cell>
          <cell r="C9583" t="str">
            <v>Pastilha Turuaçu 5X5Cm Sg8476 Atlas</v>
          </cell>
          <cell r="D9583" t="str">
            <v>M2</v>
          </cell>
          <cell r="E9583">
            <v>0</v>
          </cell>
          <cell r="F9583">
            <v>0</v>
          </cell>
        </row>
        <row r="9584">
          <cell r="B9584">
            <v>1009853</v>
          </cell>
          <cell r="C9584" t="str">
            <v>Pastilha Mapuá 5X5Cm Sg8484 Atlas</v>
          </cell>
          <cell r="D9584" t="str">
            <v>M2</v>
          </cell>
          <cell r="E9584">
            <v>0</v>
          </cell>
          <cell r="F9584">
            <v>0</v>
          </cell>
        </row>
        <row r="9585">
          <cell r="B9585">
            <v>1009854</v>
          </cell>
          <cell r="C9585" t="str">
            <v>Cerâm. Diamante Frost 32,5X32,5Cm Eliane</v>
          </cell>
          <cell r="D9585" t="str">
            <v>M2</v>
          </cell>
          <cell r="E9585">
            <v>0</v>
          </cell>
          <cell r="F9585">
            <v>0</v>
          </cell>
        </row>
        <row r="9586">
          <cell r="B9586">
            <v>1009855</v>
          </cell>
          <cell r="C9586" t="str">
            <v>Rodapé Nórdico Snow Acet 9,6X40Cm Incepa</v>
          </cell>
          <cell r="D9586" t="str">
            <v>M2</v>
          </cell>
          <cell r="E9586">
            <v>0</v>
          </cell>
          <cell r="F9586">
            <v>0</v>
          </cell>
        </row>
        <row r="9587">
          <cell r="B9587">
            <v>1009856</v>
          </cell>
          <cell r="C9587" t="str">
            <v>Rod. Camburi Branco 8,5X41 Eliane</v>
          </cell>
          <cell r="D9587" t="str">
            <v>UN</v>
          </cell>
          <cell r="E9587">
            <v>0</v>
          </cell>
          <cell r="F9587">
            <v>0</v>
          </cell>
        </row>
        <row r="9588">
          <cell r="B9588">
            <v>1009857</v>
          </cell>
          <cell r="C9588" t="str">
            <v>Rod. Porc. Marfil Po  8,5X45 Eliane</v>
          </cell>
          <cell r="D9588" t="str">
            <v>UN</v>
          </cell>
          <cell r="E9588">
            <v>0</v>
          </cell>
          <cell r="F9588">
            <v>0</v>
          </cell>
        </row>
        <row r="9589">
          <cell r="B9589">
            <v>1009858</v>
          </cell>
          <cell r="C9589" t="str">
            <v>Porc. Versat Loures Bianco 15X30 Eliane</v>
          </cell>
          <cell r="D9589" t="str">
            <v>UN</v>
          </cell>
          <cell r="E9589">
            <v>0</v>
          </cell>
          <cell r="F9589">
            <v>0</v>
          </cell>
        </row>
        <row r="9590">
          <cell r="B9590">
            <v>1009859</v>
          </cell>
          <cell r="C9590" t="str">
            <v>Piso Neutral White 33,5X33,5 Eliane</v>
          </cell>
          <cell r="D9590" t="str">
            <v>M2</v>
          </cell>
          <cell r="E9590">
            <v>0</v>
          </cell>
          <cell r="F9590">
            <v>0</v>
          </cell>
        </row>
        <row r="9591">
          <cell r="B9591">
            <v>1009860</v>
          </cell>
          <cell r="C9591" t="str">
            <v>Spa Veneza 2,37X0,85M-Mondialle</v>
          </cell>
          <cell r="D9591" t="str">
            <v>UN</v>
          </cell>
          <cell r="E9591">
            <v>0</v>
          </cell>
          <cell r="F9591">
            <v>0</v>
          </cell>
        </row>
        <row r="9592">
          <cell r="B9592">
            <v>1009861</v>
          </cell>
          <cell r="C9592" t="str">
            <v>Bloco Concr.Estr.Canaleta 19X19X39 12Mpa</v>
          </cell>
          <cell r="D9592" t="str">
            <v>UN</v>
          </cell>
          <cell r="E9592">
            <v>0</v>
          </cell>
          <cell r="F9592">
            <v>0</v>
          </cell>
        </row>
        <row r="9593">
          <cell r="B9593">
            <v>1009862</v>
          </cell>
          <cell r="C9593" t="str">
            <v>Bloco Concr.Estr.Canaleta 19X19X39 14Mpa</v>
          </cell>
          <cell r="D9593" t="str">
            <v>UN</v>
          </cell>
          <cell r="E9593">
            <v>0</v>
          </cell>
          <cell r="F9593">
            <v>0</v>
          </cell>
        </row>
        <row r="9594">
          <cell r="B9594">
            <v>1009863</v>
          </cell>
          <cell r="C9594" t="str">
            <v>Bloco Concr.Estr.Canaleta 19X19X39 16Mpa</v>
          </cell>
          <cell r="D9594" t="str">
            <v>UN</v>
          </cell>
          <cell r="E9594">
            <v>0</v>
          </cell>
          <cell r="F9594">
            <v>0</v>
          </cell>
        </row>
        <row r="9595">
          <cell r="B9595">
            <v>1009864</v>
          </cell>
          <cell r="C9595" t="str">
            <v>Bloco Concr.Estr.Canaleta 19X19X39 18Mpa</v>
          </cell>
          <cell r="D9595" t="str">
            <v>UN</v>
          </cell>
          <cell r="E9595">
            <v>0</v>
          </cell>
          <cell r="F9595">
            <v>0</v>
          </cell>
        </row>
        <row r="9596">
          <cell r="B9596">
            <v>1009865</v>
          </cell>
          <cell r="C9596" t="str">
            <v>Bloco Concr.Estr.Canaleta 19X19X39 20Mpa</v>
          </cell>
          <cell r="D9596" t="str">
            <v>UN</v>
          </cell>
          <cell r="E9596">
            <v>0</v>
          </cell>
          <cell r="F9596">
            <v>0</v>
          </cell>
        </row>
        <row r="9597">
          <cell r="B9597">
            <v>1009866</v>
          </cell>
          <cell r="C9597" t="str">
            <v>Bloco Concr.Compensador 19X19X34 20Mpa</v>
          </cell>
          <cell r="D9597" t="str">
            <v>UN</v>
          </cell>
          <cell r="E9597">
            <v>0</v>
          </cell>
          <cell r="F9597">
            <v>0</v>
          </cell>
        </row>
        <row r="9598">
          <cell r="B9598">
            <v>1009867</v>
          </cell>
          <cell r="C9598" t="str">
            <v>Bloco Concr.Compensador 19X19X34 10Mpa</v>
          </cell>
          <cell r="D9598" t="str">
            <v>UN</v>
          </cell>
          <cell r="E9598">
            <v>0</v>
          </cell>
          <cell r="F9598">
            <v>0</v>
          </cell>
        </row>
        <row r="9599">
          <cell r="B9599">
            <v>1009868</v>
          </cell>
          <cell r="C9599" t="str">
            <v>Bloco Concr.Compensador 19X19X34 12Mpa</v>
          </cell>
          <cell r="D9599" t="str">
            <v>UN</v>
          </cell>
          <cell r="E9599">
            <v>0</v>
          </cell>
          <cell r="F9599">
            <v>0</v>
          </cell>
        </row>
        <row r="9600">
          <cell r="B9600">
            <v>1009869</v>
          </cell>
          <cell r="C9600" t="str">
            <v>Bloco Concr.Compensador 19X19X34 14Mpa</v>
          </cell>
          <cell r="D9600" t="str">
            <v>UN</v>
          </cell>
          <cell r="E9600">
            <v>0</v>
          </cell>
          <cell r="F9600">
            <v>0</v>
          </cell>
        </row>
        <row r="9601">
          <cell r="B9601">
            <v>1009870</v>
          </cell>
          <cell r="C9601" t="str">
            <v>Bloco Concr.Compensador 19X19X34 16Mpa</v>
          </cell>
          <cell r="D9601" t="str">
            <v>UN</v>
          </cell>
          <cell r="E9601">
            <v>0</v>
          </cell>
          <cell r="F9601">
            <v>0</v>
          </cell>
        </row>
        <row r="9602">
          <cell r="B9602">
            <v>1009871</v>
          </cell>
          <cell r="C9602" t="str">
            <v>Bloco Concr.Compensador 19X19X34 18Mpa</v>
          </cell>
          <cell r="D9602" t="str">
            <v>UN</v>
          </cell>
          <cell r="E9602">
            <v>0</v>
          </cell>
          <cell r="F9602">
            <v>0</v>
          </cell>
        </row>
        <row r="9603">
          <cell r="B9603">
            <v>1009872</v>
          </cell>
          <cell r="C9603" t="str">
            <v>Bloco Concr.Compensador 19X19X34 4,5Mpa</v>
          </cell>
          <cell r="D9603" t="str">
            <v>UN</v>
          </cell>
          <cell r="E9603">
            <v>0</v>
          </cell>
          <cell r="F9603">
            <v>0</v>
          </cell>
        </row>
        <row r="9604">
          <cell r="B9604">
            <v>1009873</v>
          </cell>
          <cell r="C9604" t="str">
            <v>Bloco Concr.Compensador 19X19X34 6Mpa</v>
          </cell>
          <cell r="D9604" t="str">
            <v>UN</v>
          </cell>
          <cell r="E9604">
            <v>0</v>
          </cell>
          <cell r="F9604">
            <v>0</v>
          </cell>
        </row>
        <row r="9605">
          <cell r="B9605">
            <v>1009874</v>
          </cell>
          <cell r="C9605" t="str">
            <v>Bloco Concr.Compensador 19X19X34 8Mpa</v>
          </cell>
          <cell r="D9605" t="str">
            <v>UN</v>
          </cell>
          <cell r="E9605">
            <v>0</v>
          </cell>
          <cell r="F9605">
            <v>0</v>
          </cell>
        </row>
        <row r="9606">
          <cell r="B9606">
            <v>1009875</v>
          </cell>
          <cell r="C9606" t="str">
            <v>Bloco Concr.Compensador 19X19X54 10Mpa</v>
          </cell>
          <cell r="D9606" t="str">
            <v>UN</v>
          </cell>
          <cell r="E9606">
            <v>0</v>
          </cell>
          <cell r="F9606">
            <v>0</v>
          </cell>
        </row>
        <row r="9607">
          <cell r="B9607">
            <v>1009876</v>
          </cell>
          <cell r="C9607" t="str">
            <v>Bloco Concr.Compensador 19X19X54 12Mpa</v>
          </cell>
          <cell r="D9607" t="str">
            <v>UN</v>
          </cell>
          <cell r="E9607">
            <v>0</v>
          </cell>
          <cell r="F9607">
            <v>0</v>
          </cell>
        </row>
        <row r="9608">
          <cell r="B9608">
            <v>1009877</v>
          </cell>
          <cell r="C9608" t="str">
            <v>Bloco Concr.Compensador 19X19X54 14Mpa</v>
          </cell>
          <cell r="D9608" t="str">
            <v>UN</v>
          </cell>
          <cell r="E9608">
            <v>0</v>
          </cell>
          <cell r="F9608">
            <v>0</v>
          </cell>
        </row>
        <row r="9609">
          <cell r="B9609">
            <v>1009878</v>
          </cell>
          <cell r="C9609" t="str">
            <v>Bloco Concr.Compensador 19X19X54 16Mpa</v>
          </cell>
          <cell r="D9609" t="str">
            <v>UN</v>
          </cell>
          <cell r="E9609">
            <v>0</v>
          </cell>
          <cell r="F9609">
            <v>0</v>
          </cell>
        </row>
        <row r="9610">
          <cell r="B9610">
            <v>1009879</v>
          </cell>
          <cell r="C9610" t="str">
            <v>Bloco Concr.Compensador 19X19X54 18Mpa</v>
          </cell>
          <cell r="D9610" t="str">
            <v>UN</v>
          </cell>
          <cell r="E9610">
            <v>0</v>
          </cell>
          <cell r="F9610">
            <v>0</v>
          </cell>
        </row>
        <row r="9611">
          <cell r="B9611">
            <v>1009880</v>
          </cell>
          <cell r="C9611" t="str">
            <v>Bloco Concr.Compensador 19X19X54 20Mpa</v>
          </cell>
          <cell r="D9611" t="str">
            <v>UN</v>
          </cell>
          <cell r="E9611">
            <v>0</v>
          </cell>
          <cell r="F9611">
            <v>0</v>
          </cell>
        </row>
        <row r="9612">
          <cell r="B9612">
            <v>1009881</v>
          </cell>
          <cell r="C9612" t="str">
            <v>Bloco Concr.Compensador 19X19X54 4,5 Mpa</v>
          </cell>
          <cell r="D9612" t="str">
            <v>UN</v>
          </cell>
          <cell r="E9612">
            <v>0</v>
          </cell>
          <cell r="F9612">
            <v>0</v>
          </cell>
        </row>
        <row r="9613">
          <cell r="B9613">
            <v>1009882</v>
          </cell>
          <cell r="C9613" t="str">
            <v>Bloco Concr.Compensador 19X19X54 6Mpa</v>
          </cell>
          <cell r="D9613" t="str">
            <v>UN</v>
          </cell>
          <cell r="E9613">
            <v>0</v>
          </cell>
          <cell r="F9613">
            <v>0</v>
          </cell>
        </row>
        <row r="9614">
          <cell r="B9614">
            <v>1009883</v>
          </cell>
          <cell r="C9614" t="str">
            <v>Bloco Concr.Compensador 19X19X54 8Mpa</v>
          </cell>
          <cell r="D9614" t="str">
            <v>UN</v>
          </cell>
          <cell r="E9614">
            <v>0</v>
          </cell>
          <cell r="F9614">
            <v>0</v>
          </cell>
        </row>
        <row r="9615">
          <cell r="B9615">
            <v>1009884</v>
          </cell>
          <cell r="C9615" t="str">
            <v>Bloco Concr.Estrutural 19X19X39 12Mpa</v>
          </cell>
          <cell r="D9615" t="str">
            <v>UN</v>
          </cell>
          <cell r="E9615">
            <v>0</v>
          </cell>
          <cell r="F9615">
            <v>0</v>
          </cell>
        </row>
        <row r="9616">
          <cell r="B9616">
            <v>1009885</v>
          </cell>
          <cell r="C9616" t="str">
            <v>Bloco Concr.Estrutural 19X19X39 14Mpa</v>
          </cell>
          <cell r="D9616" t="str">
            <v>UN</v>
          </cell>
          <cell r="E9616">
            <v>0</v>
          </cell>
          <cell r="F9616">
            <v>0</v>
          </cell>
        </row>
        <row r="9617">
          <cell r="B9617">
            <v>1009886</v>
          </cell>
          <cell r="C9617" t="str">
            <v>Bloco Concr.Estrutural 19X19X39 16Mpa</v>
          </cell>
          <cell r="D9617" t="str">
            <v>UN</v>
          </cell>
          <cell r="E9617">
            <v>0</v>
          </cell>
          <cell r="F9617">
            <v>0</v>
          </cell>
        </row>
        <row r="9618">
          <cell r="B9618">
            <v>1009887</v>
          </cell>
          <cell r="C9618" t="str">
            <v>Bloco Concr.Estrutural 19X19X39 18Mpa</v>
          </cell>
          <cell r="D9618" t="str">
            <v>UN</v>
          </cell>
          <cell r="E9618">
            <v>0</v>
          </cell>
          <cell r="F9618">
            <v>0</v>
          </cell>
        </row>
        <row r="9619">
          <cell r="B9619">
            <v>1009888</v>
          </cell>
          <cell r="C9619" t="str">
            <v>Bloco Concr.Estrutural 19X19X39 20Mpa</v>
          </cell>
          <cell r="D9619" t="str">
            <v>UN</v>
          </cell>
          <cell r="E9619">
            <v>0</v>
          </cell>
          <cell r="F9619">
            <v>0</v>
          </cell>
        </row>
        <row r="9620">
          <cell r="B9620">
            <v>1009889</v>
          </cell>
          <cell r="C9620" t="str">
            <v>Bloco Concr.Estr.Meio 19X19X19 12Mpa</v>
          </cell>
          <cell r="D9620" t="str">
            <v>UN</v>
          </cell>
          <cell r="E9620">
            <v>0</v>
          </cell>
          <cell r="F9620">
            <v>0</v>
          </cell>
        </row>
        <row r="9621">
          <cell r="B9621">
            <v>1009890</v>
          </cell>
          <cell r="C9621" t="str">
            <v>Bloco Concr.Estr.Meio 19X19X19 14Mpa</v>
          </cell>
          <cell r="D9621" t="str">
            <v>UN</v>
          </cell>
          <cell r="E9621">
            <v>0</v>
          </cell>
          <cell r="F9621">
            <v>0</v>
          </cell>
        </row>
        <row r="9622">
          <cell r="B9622">
            <v>1009891</v>
          </cell>
          <cell r="C9622" t="str">
            <v>Bloco Concr.Estr.Meio 19X19X19 16Mpa</v>
          </cell>
          <cell r="D9622" t="str">
            <v>UN</v>
          </cell>
          <cell r="E9622">
            <v>0</v>
          </cell>
          <cell r="F9622">
            <v>0</v>
          </cell>
        </row>
        <row r="9623">
          <cell r="B9623">
            <v>1009892</v>
          </cell>
          <cell r="C9623" t="str">
            <v>Bloco Concr.Estr.Meio 19X19X19 18Mpa</v>
          </cell>
          <cell r="D9623" t="str">
            <v>UN</v>
          </cell>
          <cell r="E9623">
            <v>0</v>
          </cell>
          <cell r="F9623">
            <v>0</v>
          </cell>
        </row>
        <row r="9624">
          <cell r="B9624">
            <v>1009893</v>
          </cell>
          <cell r="C9624" t="str">
            <v>Bloco Concr.Estr.Meio 19X19X19 20Mpa</v>
          </cell>
          <cell r="D9624" t="str">
            <v>UN</v>
          </cell>
          <cell r="E9624">
            <v>0</v>
          </cell>
          <cell r="F9624">
            <v>0</v>
          </cell>
        </row>
        <row r="9625">
          <cell r="B9625">
            <v>1009894</v>
          </cell>
          <cell r="C9625" t="str">
            <v>Serra Esquad  Esq.2400-Delavimaq</v>
          </cell>
          <cell r="D9625" t="str">
            <v>UN</v>
          </cell>
          <cell r="E9625">
            <v>0</v>
          </cell>
          <cell r="F9625">
            <v>0</v>
          </cell>
        </row>
        <row r="9626">
          <cell r="B9626">
            <v>1009895</v>
          </cell>
          <cell r="C9626" t="str">
            <v>Serra Esquad  Esq.2400.I-Delavimaq</v>
          </cell>
          <cell r="D9626" t="str">
            <v>UN</v>
          </cell>
          <cell r="E9626">
            <v>0</v>
          </cell>
          <cell r="F9626">
            <v>0</v>
          </cell>
        </row>
        <row r="9627">
          <cell r="B9627">
            <v>1009896</v>
          </cell>
          <cell r="C9627" t="str">
            <v>Disco Serra 300X2,2X3,2 48Z</v>
          </cell>
          <cell r="D9627" t="str">
            <v>UN</v>
          </cell>
          <cell r="E9627">
            <v>0</v>
          </cell>
          <cell r="F9627">
            <v>0</v>
          </cell>
        </row>
        <row r="9628">
          <cell r="B9628">
            <v>1009897</v>
          </cell>
          <cell r="C9628" t="str">
            <v>Finca Pino Dx 36 Deluxe 384032-Hilti</v>
          </cell>
          <cell r="D9628" t="str">
            <v>UN</v>
          </cell>
          <cell r="E9628">
            <v>0</v>
          </cell>
          <cell r="F9628">
            <v>0</v>
          </cell>
        </row>
        <row r="9629">
          <cell r="B9629">
            <v>1009898</v>
          </cell>
          <cell r="C9629" t="str">
            <v>Bobina Aluminio 700X0,7Mm P/Calha</v>
          </cell>
          <cell r="D9629" t="str">
            <v>UN</v>
          </cell>
          <cell r="E9629">
            <v>0</v>
          </cell>
          <cell r="F9629">
            <v>0</v>
          </cell>
        </row>
        <row r="9630">
          <cell r="B9630">
            <v>1009899</v>
          </cell>
          <cell r="C9630" t="str">
            <v>Banheira C/Hidro 1,96X2,18X0,5 Mdchgxxii</v>
          </cell>
          <cell r="D9630" t="str">
            <v>UN</v>
          </cell>
          <cell r="E9630">
            <v>0</v>
          </cell>
          <cell r="F9630">
            <v>0</v>
          </cell>
        </row>
        <row r="9631">
          <cell r="B9631">
            <v>1009900</v>
          </cell>
          <cell r="C9631" t="str">
            <v>Pedrisco Ensacado</v>
          </cell>
          <cell r="D9631" t="str">
            <v>UN</v>
          </cell>
          <cell r="E9631">
            <v>0</v>
          </cell>
          <cell r="F9631">
            <v>0</v>
          </cell>
        </row>
        <row r="9632">
          <cell r="B9632">
            <v>1009901</v>
          </cell>
          <cell r="C9632" t="str">
            <v>Válvula De Pressão 3/4"</v>
          </cell>
          <cell r="D9632" t="str">
            <v>UN</v>
          </cell>
          <cell r="E9632">
            <v>0</v>
          </cell>
          <cell r="F9632">
            <v>0</v>
          </cell>
        </row>
        <row r="9633">
          <cell r="B9633">
            <v>1009902</v>
          </cell>
          <cell r="C9633" t="str">
            <v>Regulador Pressão 506/18 Aliança</v>
          </cell>
          <cell r="D9633" t="str">
            <v>UN</v>
          </cell>
          <cell r="E9633">
            <v>0</v>
          </cell>
          <cell r="F9633">
            <v>0</v>
          </cell>
        </row>
        <row r="9634">
          <cell r="B9634">
            <v>1009903</v>
          </cell>
          <cell r="C9634" t="str">
            <v>Niple Duplo Sextavado 1/2"</v>
          </cell>
          <cell r="D9634" t="str">
            <v>UN</v>
          </cell>
          <cell r="E9634">
            <v>0</v>
          </cell>
          <cell r="F9634">
            <v>0</v>
          </cell>
        </row>
        <row r="9635">
          <cell r="B9635">
            <v>1009904</v>
          </cell>
          <cell r="C9635" t="str">
            <v>Niple Redução Latão 1/2 Nptx3/8"</v>
          </cell>
          <cell r="D9635" t="str">
            <v>UN</v>
          </cell>
          <cell r="E9635">
            <v>0</v>
          </cell>
          <cell r="F9635">
            <v>0</v>
          </cell>
        </row>
        <row r="9636">
          <cell r="B9636">
            <v>1009905</v>
          </cell>
          <cell r="C9636" t="str">
            <v>Porca Conica Sextavada Latão 3/8"</v>
          </cell>
          <cell r="D9636" t="str">
            <v>UN</v>
          </cell>
          <cell r="E9636">
            <v>0</v>
          </cell>
          <cell r="F9636">
            <v>0</v>
          </cell>
        </row>
        <row r="9637">
          <cell r="B9637">
            <v>1009906</v>
          </cell>
          <cell r="C9637" t="str">
            <v>Cotovelo 90º Fofo 3/4 150Npt</v>
          </cell>
          <cell r="D9637" t="str">
            <v>UN</v>
          </cell>
          <cell r="E9637">
            <v>0</v>
          </cell>
          <cell r="F9637">
            <v>0</v>
          </cell>
        </row>
        <row r="9638">
          <cell r="B9638">
            <v>1009907</v>
          </cell>
          <cell r="C9638" t="str">
            <v>Cotovelo 90º Fofo 1/2 150Npt</v>
          </cell>
          <cell r="D9638" t="str">
            <v>UN</v>
          </cell>
          <cell r="E9638">
            <v>0</v>
          </cell>
          <cell r="F9638">
            <v>0</v>
          </cell>
        </row>
        <row r="9639">
          <cell r="B9639">
            <v>1009908</v>
          </cell>
          <cell r="C9639" t="str">
            <v>Regulador Pressão 506/09 Aliança</v>
          </cell>
          <cell r="D9639" t="str">
            <v>UN</v>
          </cell>
          <cell r="E9639">
            <v>0</v>
          </cell>
          <cell r="F9639">
            <v>0</v>
          </cell>
        </row>
        <row r="9640">
          <cell r="B9640">
            <v>1009909</v>
          </cell>
          <cell r="C9640" t="str">
            <v>Ceramica 33,5X45Cm Forma Brancoac Eliane</v>
          </cell>
          <cell r="D9640" t="str">
            <v>M2</v>
          </cell>
          <cell r="E9640">
            <v>0</v>
          </cell>
          <cell r="F9640">
            <v>0</v>
          </cell>
        </row>
        <row r="9641">
          <cell r="B9641">
            <v>1009910</v>
          </cell>
          <cell r="C9641" t="str">
            <v>Cabo Multiplexado 3X1"(120+70Mm²)</v>
          </cell>
          <cell r="D9641" t="str">
            <v>M</v>
          </cell>
          <cell r="E9641">
            <v>0</v>
          </cell>
          <cell r="F9641">
            <v>0</v>
          </cell>
        </row>
        <row r="9642">
          <cell r="B9642">
            <v>1009911</v>
          </cell>
          <cell r="C9642" t="str">
            <v>Isolador Disco Porcelana 150Mm²</v>
          </cell>
          <cell r="D9642" t="str">
            <v>UN</v>
          </cell>
          <cell r="E9642">
            <v>0</v>
          </cell>
          <cell r="F9642">
            <v>0</v>
          </cell>
        </row>
        <row r="9643">
          <cell r="B9643">
            <v>1009912</v>
          </cell>
          <cell r="C9643" t="str">
            <v>Isolador Pilar - 110Kv</v>
          </cell>
          <cell r="D9643" t="str">
            <v>UN</v>
          </cell>
          <cell r="E9643">
            <v>0</v>
          </cell>
          <cell r="F9643">
            <v>0</v>
          </cell>
        </row>
        <row r="9644">
          <cell r="B9644">
            <v>1009913</v>
          </cell>
          <cell r="C9644" t="str">
            <v>Flex.Tranç.Inox1/2"X30 Vll445Iwu-Esteves</v>
          </cell>
          <cell r="D9644" t="str">
            <v>UN</v>
          </cell>
          <cell r="E9644">
            <v>0</v>
          </cell>
          <cell r="F9644">
            <v>0</v>
          </cell>
        </row>
        <row r="9645">
          <cell r="B9645">
            <v>1009914</v>
          </cell>
          <cell r="C9645" t="str">
            <v>Flex.Tranç.Inox1/2"X40 Vll448Iwu-Esteves</v>
          </cell>
          <cell r="D9645" t="str">
            <v>UN</v>
          </cell>
          <cell r="E9645">
            <v>0</v>
          </cell>
          <cell r="F9645">
            <v>0</v>
          </cell>
        </row>
        <row r="9646">
          <cell r="B9646">
            <v>1009915</v>
          </cell>
          <cell r="C9646" t="str">
            <v>Ducha Hig.Misty 2195-My-Cr Fabrimar</v>
          </cell>
          <cell r="D9646" t="str">
            <v>UN</v>
          </cell>
          <cell r="E9646">
            <v>0</v>
          </cell>
          <cell r="F9646">
            <v>0</v>
          </cell>
        </row>
        <row r="9647">
          <cell r="B9647">
            <v>1009916</v>
          </cell>
          <cell r="C9647" t="str">
            <v>Tinta Esmalte Sintético Preto 3,6L</v>
          </cell>
          <cell r="D9647" t="str">
            <v>UN</v>
          </cell>
          <cell r="E9647">
            <v>0</v>
          </cell>
          <cell r="F9647">
            <v>0</v>
          </cell>
        </row>
        <row r="9648">
          <cell r="B9648">
            <v>1009917</v>
          </cell>
          <cell r="C9648" t="str">
            <v>Espuma P/Acabamento</v>
          </cell>
          <cell r="D9648" t="str">
            <v>M2</v>
          </cell>
          <cell r="E9648">
            <v>0</v>
          </cell>
          <cell r="F9648">
            <v>0</v>
          </cell>
        </row>
        <row r="9649">
          <cell r="B9649">
            <v>1009918</v>
          </cell>
          <cell r="C9649" t="str">
            <v>Fita Perfurada Galv 19Mm X 30M</v>
          </cell>
          <cell r="D9649" t="str">
            <v>UN</v>
          </cell>
          <cell r="E9649">
            <v>0</v>
          </cell>
          <cell r="F9649">
            <v>0</v>
          </cell>
        </row>
        <row r="9650">
          <cell r="B9650">
            <v>1009919</v>
          </cell>
          <cell r="C9650" t="str">
            <v>Parafuso Rosca Soberba 3/16X1/2''</v>
          </cell>
          <cell r="D9650" t="str">
            <v>UN</v>
          </cell>
          <cell r="E9650">
            <v>0</v>
          </cell>
          <cell r="F9650">
            <v>0</v>
          </cell>
        </row>
        <row r="9651">
          <cell r="B9651">
            <v>1009920</v>
          </cell>
          <cell r="C9651" t="str">
            <v>Parafuso Rosca Soberba 3/16X1/4''</v>
          </cell>
          <cell r="D9651" t="str">
            <v>UN</v>
          </cell>
          <cell r="E9651">
            <v>0</v>
          </cell>
          <cell r="F9651">
            <v>0</v>
          </cell>
        </row>
        <row r="9652">
          <cell r="B9652">
            <v>1009921</v>
          </cell>
          <cell r="C9652" t="str">
            <v>Parafuso Cab Sext 1/4'X3/4'' C/Porca</v>
          </cell>
          <cell r="D9652" t="str">
            <v>UN</v>
          </cell>
          <cell r="E9652">
            <v>0</v>
          </cell>
          <cell r="F9652">
            <v>0</v>
          </cell>
        </row>
        <row r="9653">
          <cell r="B9653">
            <v>1009922</v>
          </cell>
          <cell r="C9653" t="str">
            <v>Quadro Distrib.Sobrepor P/8Circuitos</v>
          </cell>
          <cell r="D9653" t="str">
            <v>UN</v>
          </cell>
          <cell r="E9653">
            <v>0</v>
          </cell>
          <cell r="F9653">
            <v>0</v>
          </cell>
        </row>
        <row r="9654">
          <cell r="B9654">
            <v>1009923</v>
          </cell>
          <cell r="C9654" t="str">
            <v>Kit P/Chuveiro 5035 Fabrimar</v>
          </cell>
          <cell r="D9654" t="str">
            <v>UN</v>
          </cell>
          <cell r="E9654">
            <v>0</v>
          </cell>
          <cell r="F9654">
            <v>0</v>
          </cell>
        </row>
        <row r="9655">
          <cell r="B9655">
            <v>1009924</v>
          </cell>
          <cell r="C9655" t="str">
            <v>Cuba Quadrada Sobrepor 500Mm L9817</v>
          </cell>
          <cell r="D9655" t="str">
            <v>UN</v>
          </cell>
          <cell r="E9655">
            <v>0</v>
          </cell>
          <cell r="F9655">
            <v>0</v>
          </cell>
        </row>
        <row r="9656">
          <cell r="B9656">
            <v>1009925</v>
          </cell>
          <cell r="C9656" t="str">
            <v>Cuba Semi-Enc. Univ. Quad. C/Mesa L83C17</v>
          </cell>
          <cell r="D9656" t="str">
            <v>UN</v>
          </cell>
          <cell r="E9656">
            <v>0</v>
          </cell>
          <cell r="F9656">
            <v>0</v>
          </cell>
        </row>
        <row r="9657">
          <cell r="B9657">
            <v>1009926</v>
          </cell>
          <cell r="C9657" t="str">
            <v>Espuma Pe Unilux Dens.50-75Kg/M3 Unibras</v>
          </cell>
          <cell r="D9657" t="str">
            <v>UN</v>
          </cell>
          <cell r="E9657">
            <v>0</v>
          </cell>
          <cell r="F9657">
            <v>0</v>
          </cell>
        </row>
        <row r="9658">
          <cell r="B9658">
            <v>1009927</v>
          </cell>
          <cell r="C9658" t="str">
            <v>Caixa D'Água Fibra Vidro 30000L Circular</v>
          </cell>
          <cell r="D9658" t="str">
            <v>UN</v>
          </cell>
          <cell r="E9658">
            <v>0</v>
          </cell>
          <cell r="F9658">
            <v>0</v>
          </cell>
        </row>
        <row r="9659">
          <cell r="B9659">
            <v>1009928</v>
          </cell>
          <cell r="C9659" t="str">
            <v>Tela Metalica 0.80X1.00Cm</v>
          </cell>
          <cell r="D9659" t="str">
            <v>M</v>
          </cell>
          <cell r="E9659">
            <v>0</v>
          </cell>
          <cell r="F9659">
            <v>0</v>
          </cell>
        </row>
        <row r="9660">
          <cell r="B9660">
            <v>1009929</v>
          </cell>
          <cell r="C9660" t="str">
            <v>Imperm Mcinjekt2033 Comp B Mc Bauchemie</v>
          </cell>
          <cell r="D9660" t="str">
            <v>L</v>
          </cell>
          <cell r="E9660">
            <v>0</v>
          </cell>
          <cell r="F9660">
            <v>0</v>
          </cell>
        </row>
        <row r="9661">
          <cell r="B9661">
            <v>1009930</v>
          </cell>
          <cell r="C9661" t="str">
            <v>Imperm Mcinjekt2300 Comp A Mc Bauchemie</v>
          </cell>
          <cell r="D9661" t="str">
            <v>L</v>
          </cell>
          <cell r="E9661">
            <v>0</v>
          </cell>
          <cell r="F9661">
            <v>0</v>
          </cell>
        </row>
        <row r="9662">
          <cell r="B9662">
            <v>1009931</v>
          </cell>
          <cell r="C9662" t="str">
            <v>Imperm Mcinjekt2300 Comp B Mc Bauchemie</v>
          </cell>
          <cell r="D9662" t="str">
            <v>L</v>
          </cell>
          <cell r="E9662">
            <v>0</v>
          </cell>
          <cell r="F9662">
            <v>0</v>
          </cell>
        </row>
        <row r="9663">
          <cell r="B9663">
            <v>1009932</v>
          </cell>
          <cell r="C9663" t="str">
            <v>Solvente Mcreiningungsmittel Mcbauchemie</v>
          </cell>
          <cell r="D9663" t="str">
            <v>L</v>
          </cell>
          <cell r="E9663">
            <v>0</v>
          </cell>
          <cell r="F9663">
            <v>0</v>
          </cell>
        </row>
        <row r="9664">
          <cell r="B9664">
            <v>1009933</v>
          </cell>
          <cell r="C9664" t="str">
            <v>Bico De Injeção Bi-Mcb Mc Bauchemie</v>
          </cell>
          <cell r="D9664" t="str">
            <v>UN</v>
          </cell>
          <cell r="E9664">
            <v>0</v>
          </cell>
          <cell r="F9664">
            <v>0</v>
          </cell>
        </row>
        <row r="9665">
          <cell r="B9665">
            <v>1009934</v>
          </cell>
          <cell r="C9665" t="str">
            <v>Bico Engate P/Bomba Bi-Mcb Mc Bauchemie</v>
          </cell>
          <cell r="D9665" t="str">
            <v>UN</v>
          </cell>
          <cell r="E9665">
            <v>0</v>
          </cell>
          <cell r="F9665">
            <v>0</v>
          </cell>
        </row>
        <row r="9666">
          <cell r="B9666">
            <v>1009935</v>
          </cell>
          <cell r="C9666" t="str">
            <v>Imperm Mcinjekt2033 Comp A Mc Bauchemie</v>
          </cell>
          <cell r="D9666" t="str">
            <v>L</v>
          </cell>
          <cell r="E9666">
            <v>0</v>
          </cell>
          <cell r="F9666">
            <v>0</v>
          </cell>
        </row>
        <row r="9667">
          <cell r="B9667">
            <v>1009936</v>
          </cell>
          <cell r="C9667" t="str">
            <v>Gás (Glp)</v>
          </cell>
          <cell r="D9667" t="str">
            <v>KG</v>
          </cell>
          <cell r="E9667">
            <v>0</v>
          </cell>
          <cell r="F9667">
            <v>0</v>
          </cell>
        </row>
        <row r="9668">
          <cell r="B9668">
            <v>1009937</v>
          </cell>
          <cell r="C9668" t="str">
            <v>Chuveiro Diam 7" X 1/2"Bitola 2001 Herc</v>
          </cell>
          <cell r="D9668" t="str">
            <v>UN</v>
          </cell>
          <cell r="E9668">
            <v>0</v>
          </cell>
          <cell r="F9668">
            <v>0</v>
          </cell>
        </row>
        <row r="9669">
          <cell r="B9669">
            <v>1009938</v>
          </cell>
          <cell r="C9669" t="str">
            <v>Dobradiça Palmela Latão Esq 563 La Fonte</v>
          </cell>
          <cell r="D9669" t="str">
            <v>UN</v>
          </cell>
          <cell r="E9669">
            <v>0</v>
          </cell>
          <cell r="F9669">
            <v>0</v>
          </cell>
        </row>
        <row r="9670">
          <cell r="B9670">
            <v>1009939</v>
          </cell>
          <cell r="C9670" t="str">
            <v>Dobradiça Palmela Latão Dir 563 La Fonte</v>
          </cell>
          <cell r="D9670" t="str">
            <v>UN</v>
          </cell>
          <cell r="E9670">
            <v>0</v>
          </cell>
          <cell r="F9670">
            <v>0</v>
          </cell>
        </row>
        <row r="9671">
          <cell r="B9671">
            <v>1009940</v>
          </cell>
          <cell r="C9671" t="str">
            <v>Desempenadeira Metalica Dentada 18X30Cm</v>
          </cell>
          <cell r="D9671" t="str">
            <v>UN</v>
          </cell>
          <cell r="E9671">
            <v>0</v>
          </cell>
          <cell r="F9671">
            <v>0</v>
          </cell>
        </row>
        <row r="9672">
          <cell r="B9672">
            <v>1009941</v>
          </cell>
          <cell r="C9672" t="str">
            <v>Desempenadeira Lisa Plástica 18X30Cm</v>
          </cell>
          <cell r="D9672" t="str">
            <v>UN</v>
          </cell>
          <cell r="E9672">
            <v>0</v>
          </cell>
          <cell r="F9672">
            <v>0</v>
          </cell>
        </row>
        <row r="9673">
          <cell r="B9673">
            <v>1009942</v>
          </cell>
          <cell r="C9673" t="str">
            <v>Tela Estuque 0,5 X 100M Perame</v>
          </cell>
          <cell r="D9673" t="str">
            <v>UN</v>
          </cell>
          <cell r="E9673">
            <v>0</v>
          </cell>
          <cell r="F9673">
            <v>0</v>
          </cell>
        </row>
        <row r="9674">
          <cell r="B9674">
            <v>1009943</v>
          </cell>
          <cell r="C9674" t="str">
            <v>Graxa Lubrif. Ca2 1Kg 5125001000 Vonder</v>
          </cell>
          <cell r="D9674" t="str">
            <v>UN</v>
          </cell>
          <cell r="E9674">
            <v>0</v>
          </cell>
          <cell r="F9674">
            <v>0</v>
          </cell>
        </row>
        <row r="9675">
          <cell r="B9675">
            <v>1009944</v>
          </cell>
          <cell r="C9675" t="str">
            <v>Plug Ind Macho Trif 3P+T 380V 32A Steck</v>
          </cell>
          <cell r="D9675" t="str">
            <v>UN</v>
          </cell>
          <cell r="E9675">
            <v>0</v>
          </cell>
          <cell r="F9675">
            <v>0</v>
          </cell>
        </row>
        <row r="9676">
          <cell r="B9676">
            <v>1009945</v>
          </cell>
          <cell r="C9676" t="str">
            <v>Abraçadeira Brigada De Incêncio</v>
          </cell>
          <cell r="D9676" t="str">
            <v>UN</v>
          </cell>
          <cell r="E9676">
            <v>0</v>
          </cell>
          <cell r="F9676">
            <v>0</v>
          </cell>
        </row>
        <row r="9677">
          <cell r="B9677">
            <v>1009946</v>
          </cell>
          <cell r="C9677" t="str">
            <v>Luva De Borracha Alta Tensão 3000V Orion</v>
          </cell>
          <cell r="D9677" t="str">
            <v>UN</v>
          </cell>
          <cell r="E9677">
            <v>0</v>
          </cell>
          <cell r="F9677">
            <v>0</v>
          </cell>
        </row>
        <row r="9678">
          <cell r="B9678">
            <v>1009947</v>
          </cell>
          <cell r="C9678" t="str">
            <v>Plug Ind Fêmea Trif 3P+T 380V 32A Steck</v>
          </cell>
          <cell r="D9678" t="str">
            <v>UN</v>
          </cell>
          <cell r="E9678">
            <v>0</v>
          </cell>
          <cell r="F9678">
            <v>0</v>
          </cell>
        </row>
        <row r="9679">
          <cell r="B9679">
            <v>1009948</v>
          </cell>
          <cell r="C9679" t="str">
            <v>Torneira Filtro C/Alav Sup.1116 Herc</v>
          </cell>
          <cell r="D9679" t="str">
            <v>UN</v>
          </cell>
          <cell r="E9679">
            <v>0</v>
          </cell>
          <cell r="F9679">
            <v>0</v>
          </cell>
        </row>
        <row r="9680">
          <cell r="B9680">
            <v>1009949</v>
          </cell>
          <cell r="C9680" t="str">
            <v>Azulejo Forma Branco Ac 25X41 Eliane</v>
          </cell>
          <cell r="D9680" t="str">
            <v>M2</v>
          </cell>
          <cell r="E9680">
            <v>0</v>
          </cell>
          <cell r="F9680">
            <v>0</v>
          </cell>
        </row>
        <row r="9681">
          <cell r="B9681">
            <v>1009950</v>
          </cell>
          <cell r="C9681" t="str">
            <v>Disjuntor Trifásico 175A 220-380V</v>
          </cell>
          <cell r="D9681" t="str">
            <v>UN</v>
          </cell>
          <cell r="E9681">
            <v>0</v>
          </cell>
          <cell r="F9681">
            <v>0</v>
          </cell>
        </row>
        <row r="9682">
          <cell r="B9682">
            <v>1009951</v>
          </cell>
          <cell r="C9682" t="str">
            <v>Disjuntor Trifásico 700A 220-380V</v>
          </cell>
          <cell r="D9682" t="str">
            <v>UN</v>
          </cell>
          <cell r="E9682">
            <v>0</v>
          </cell>
          <cell r="F9682">
            <v>0</v>
          </cell>
        </row>
        <row r="9683">
          <cell r="B9683">
            <v>1009952</v>
          </cell>
          <cell r="C9683" t="str">
            <v>Tela Galv Alambrado Malha 50Mm X 2,0M</v>
          </cell>
          <cell r="D9683" t="str">
            <v>M2</v>
          </cell>
          <cell r="E9683">
            <v>0</v>
          </cell>
          <cell r="F9683">
            <v>0</v>
          </cell>
        </row>
        <row r="9684">
          <cell r="B9684">
            <v>1009953</v>
          </cell>
          <cell r="C9684" t="str">
            <v>Tela Galv Alambrado Malha 50Mm X 1,0M</v>
          </cell>
          <cell r="D9684" t="str">
            <v>M2</v>
          </cell>
          <cell r="E9684">
            <v>0</v>
          </cell>
          <cell r="F9684">
            <v>0</v>
          </cell>
        </row>
        <row r="9685">
          <cell r="B9685">
            <v>1009954</v>
          </cell>
          <cell r="C9685" t="str">
            <v>Chapa Aço Galvanizada 1,55X1200X2500Mm</v>
          </cell>
          <cell r="D9685" t="str">
            <v>M2</v>
          </cell>
          <cell r="E9685">
            <v>0</v>
          </cell>
          <cell r="F9685">
            <v>0</v>
          </cell>
        </row>
        <row r="9686">
          <cell r="B9686">
            <v>1009955</v>
          </cell>
          <cell r="C9686" t="str">
            <v>Arruela Borracha P/Vedação Telha 1/4"</v>
          </cell>
          <cell r="D9686" t="str">
            <v>UN</v>
          </cell>
          <cell r="E9686">
            <v>0</v>
          </cell>
          <cell r="F9686">
            <v>0</v>
          </cell>
        </row>
        <row r="9687">
          <cell r="B9687">
            <v>1009956</v>
          </cell>
          <cell r="C9687" t="str">
            <v>Ceramica 25X33,5 Forma Alpe Matte Eliane</v>
          </cell>
          <cell r="D9687" t="str">
            <v>M2</v>
          </cell>
          <cell r="E9687">
            <v>0</v>
          </cell>
          <cell r="F9687">
            <v>0</v>
          </cell>
        </row>
        <row r="9688">
          <cell r="B9688">
            <v>1009957</v>
          </cell>
          <cell r="C9688" t="str">
            <v>Ceramica 33,5X33,5Cm Frost Bone Eliane</v>
          </cell>
          <cell r="D9688" t="str">
            <v>M2</v>
          </cell>
          <cell r="E9688">
            <v>0</v>
          </cell>
          <cell r="F9688">
            <v>0</v>
          </cell>
        </row>
        <row r="9689">
          <cell r="B9689">
            <v>1009958</v>
          </cell>
          <cell r="C9689" t="str">
            <v>Ceramica 33,5X45Cm Frost Bone Eliane</v>
          </cell>
          <cell r="D9689" t="str">
            <v>M2</v>
          </cell>
          <cell r="E9689">
            <v>0</v>
          </cell>
          <cell r="F9689">
            <v>0</v>
          </cell>
        </row>
        <row r="9690">
          <cell r="B9690">
            <v>1009959</v>
          </cell>
          <cell r="C9690" t="str">
            <v>Ceramica 45X45Cm Avalon Bege Eliane</v>
          </cell>
          <cell r="D9690" t="str">
            <v>M2</v>
          </cell>
          <cell r="E9690">
            <v>0</v>
          </cell>
          <cell r="F9690">
            <v>0</v>
          </cell>
        </row>
        <row r="9691">
          <cell r="B9691">
            <v>1009960</v>
          </cell>
          <cell r="C9691" t="str">
            <v>Ceramica 45X45 Forma Alpe Matte Eliane</v>
          </cell>
          <cell r="D9691" t="str">
            <v>M2</v>
          </cell>
          <cell r="E9691">
            <v>0</v>
          </cell>
          <cell r="F9691">
            <v>0</v>
          </cell>
        </row>
        <row r="9692">
          <cell r="B9692">
            <v>1009961</v>
          </cell>
          <cell r="C9692" t="str">
            <v>Ceramica 41X41Cm Sierra Bone Eliane</v>
          </cell>
          <cell r="D9692" t="str">
            <v>M2</v>
          </cell>
          <cell r="E9692">
            <v>0</v>
          </cell>
          <cell r="F9692">
            <v>0</v>
          </cell>
        </row>
        <row r="9693">
          <cell r="B9693">
            <v>1009962</v>
          </cell>
          <cell r="C9693" t="str">
            <v>Porcelanato 45X45Cm Beton Sand Eliane</v>
          </cell>
          <cell r="D9693" t="str">
            <v>M2</v>
          </cell>
          <cell r="E9693">
            <v>0</v>
          </cell>
          <cell r="F9693">
            <v>0</v>
          </cell>
        </row>
        <row r="9694">
          <cell r="B9694">
            <v>1009963</v>
          </cell>
          <cell r="C9694" t="str">
            <v>Porcelanato 45X45 Durabile Bege Eliane</v>
          </cell>
          <cell r="D9694" t="str">
            <v>M2</v>
          </cell>
          <cell r="E9694">
            <v>0</v>
          </cell>
          <cell r="F9694">
            <v>0</v>
          </cell>
        </row>
        <row r="9695">
          <cell r="B9695">
            <v>1009964</v>
          </cell>
          <cell r="C9695" t="str">
            <v>Porcelanato 40X40 Nero Plus Pol. Eliane</v>
          </cell>
          <cell r="D9695" t="str">
            <v>M2</v>
          </cell>
          <cell r="E9695">
            <v>0</v>
          </cell>
          <cell r="F9695">
            <v>0</v>
          </cell>
        </row>
        <row r="9696">
          <cell r="B9696">
            <v>1009965</v>
          </cell>
          <cell r="C9696" t="str">
            <v>Rodape Avalon Bege 8,5X45Cm Eliane</v>
          </cell>
          <cell r="D9696" t="str">
            <v>UN</v>
          </cell>
          <cell r="E9696">
            <v>0</v>
          </cell>
          <cell r="F9696">
            <v>0</v>
          </cell>
        </row>
        <row r="9697">
          <cell r="B9697">
            <v>1009966</v>
          </cell>
          <cell r="C9697" t="str">
            <v>Rodape Forma Alpe Matte 8,5X45Cm Eliane</v>
          </cell>
          <cell r="D9697" t="str">
            <v>UN</v>
          </cell>
          <cell r="E9697">
            <v>0</v>
          </cell>
          <cell r="F9697">
            <v>0</v>
          </cell>
        </row>
        <row r="9698">
          <cell r="B9698">
            <v>1009967</v>
          </cell>
          <cell r="C9698" t="str">
            <v>Rodape Frost White 7,5X33,5Cm Eliane</v>
          </cell>
          <cell r="D9698" t="str">
            <v>UN</v>
          </cell>
          <cell r="E9698">
            <v>0</v>
          </cell>
          <cell r="F9698">
            <v>0</v>
          </cell>
        </row>
        <row r="9699">
          <cell r="B9699">
            <v>1009968</v>
          </cell>
          <cell r="C9699" t="str">
            <v>Rodape Sierra Bone 8,5X41Cm Eliane</v>
          </cell>
          <cell r="D9699" t="str">
            <v>UN</v>
          </cell>
          <cell r="E9699">
            <v>0</v>
          </cell>
          <cell r="F9699">
            <v>0</v>
          </cell>
        </row>
        <row r="9700">
          <cell r="B9700">
            <v>1009969</v>
          </cell>
          <cell r="C9700" t="str">
            <v>Rodape Porc Beton Sand 8,5X45 Eliane</v>
          </cell>
          <cell r="D9700" t="str">
            <v>UN</v>
          </cell>
          <cell r="E9700">
            <v>0</v>
          </cell>
          <cell r="F9700">
            <v>0</v>
          </cell>
        </row>
        <row r="9701">
          <cell r="B9701">
            <v>1009970</v>
          </cell>
          <cell r="C9701" t="str">
            <v>Rodape Porc Durabile Bege 8,5X45 Eliane</v>
          </cell>
          <cell r="D9701" t="str">
            <v>UN</v>
          </cell>
          <cell r="E9701">
            <v>0</v>
          </cell>
          <cell r="F9701">
            <v>0</v>
          </cell>
        </row>
        <row r="9702">
          <cell r="B9702">
            <v>1009971</v>
          </cell>
          <cell r="C9702" t="str">
            <v>Rodape Porc Nero Plus Pol 8,5X40 Eliane</v>
          </cell>
          <cell r="D9702" t="str">
            <v>UN</v>
          </cell>
          <cell r="E9702">
            <v>0</v>
          </cell>
          <cell r="F9702">
            <v>0</v>
          </cell>
        </row>
        <row r="9703">
          <cell r="B9703">
            <v>1009972</v>
          </cell>
          <cell r="C9703" t="str">
            <v>Rodape Porc Panna Plus Pol 8,5X40 Eliane</v>
          </cell>
          <cell r="D9703" t="str">
            <v>UN</v>
          </cell>
          <cell r="E9703">
            <v>0</v>
          </cell>
          <cell r="F9703">
            <v>0</v>
          </cell>
        </row>
        <row r="9704">
          <cell r="B9704">
            <v>1009973</v>
          </cell>
          <cell r="C9704" t="str">
            <v>Rodape Camburi Bege/Branco 8,5X41Eliane</v>
          </cell>
          <cell r="D9704" t="str">
            <v>UN</v>
          </cell>
          <cell r="E9704">
            <v>0</v>
          </cell>
          <cell r="F9704">
            <v>0</v>
          </cell>
        </row>
        <row r="9705">
          <cell r="B9705">
            <v>1009974</v>
          </cell>
          <cell r="C9705" t="str">
            <v>Tinta Pva Marrom Conhaque Gl 3,6L</v>
          </cell>
          <cell r="D9705" t="str">
            <v>UN</v>
          </cell>
          <cell r="E9705">
            <v>0</v>
          </cell>
          <cell r="F9705">
            <v>0</v>
          </cell>
        </row>
        <row r="9706">
          <cell r="B9706">
            <v>1009975</v>
          </cell>
          <cell r="C9706" t="str">
            <v>Tinta Pva Azul Anil Gl3,6L</v>
          </cell>
          <cell r="D9706" t="str">
            <v>UN</v>
          </cell>
          <cell r="E9706">
            <v>0</v>
          </cell>
          <cell r="F9706">
            <v>0</v>
          </cell>
        </row>
        <row r="9707">
          <cell r="B9707">
            <v>1009976</v>
          </cell>
          <cell r="C9707" t="str">
            <v>Tinta Pva Amarelo Canario Gl3,6L</v>
          </cell>
          <cell r="D9707" t="str">
            <v>UN</v>
          </cell>
          <cell r="E9707">
            <v>0</v>
          </cell>
          <cell r="F9707">
            <v>0</v>
          </cell>
        </row>
        <row r="9708">
          <cell r="B9708">
            <v>1009977</v>
          </cell>
          <cell r="C9708" t="str">
            <v>Tê Fd Fff Pn-10 Dn200X200Mm</v>
          </cell>
          <cell r="D9708" t="str">
            <v>UN</v>
          </cell>
          <cell r="E9708">
            <v>0</v>
          </cell>
          <cell r="F9708">
            <v>0</v>
          </cell>
        </row>
        <row r="9709">
          <cell r="B9709">
            <v>1009978</v>
          </cell>
          <cell r="C9709" t="str">
            <v>Parafuso Sext.Zinc C/Porca 5/8 X 2 1/2"</v>
          </cell>
          <cell r="D9709" t="str">
            <v>UN</v>
          </cell>
          <cell r="E9709">
            <v>0</v>
          </cell>
          <cell r="F9709">
            <v>0</v>
          </cell>
        </row>
        <row r="9710">
          <cell r="B9710">
            <v>1009979</v>
          </cell>
          <cell r="C9710" t="str">
            <v>Corrente Galvanizada 8Mm</v>
          </cell>
          <cell r="D9710" t="str">
            <v>M</v>
          </cell>
          <cell r="E9710">
            <v>0</v>
          </cell>
          <cell r="F9710">
            <v>0</v>
          </cell>
        </row>
        <row r="9711">
          <cell r="B9711">
            <v>1009980</v>
          </cell>
          <cell r="C9711" t="str">
            <v>Porcelanato 60X60 We4 Pol Eliane</v>
          </cell>
          <cell r="D9711" t="str">
            <v>M2</v>
          </cell>
          <cell r="E9711">
            <v>0</v>
          </cell>
          <cell r="F9711">
            <v>0</v>
          </cell>
        </row>
        <row r="9712">
          <cell r="B9712">
            <v>1009981</v>
          </cell>
          <cell r="C9712" t="str">
            <v>Lampada Vapor Sodio 150W 220V</v>
          </cell>
          <cell r="D9712" t="str">
            <v>UN</v>
          </cell>
          <cell r="E9712">
            <v>0</v>
          </cell>
          <cell r="F9712">
            <v>0</v>
          </cell>
        </row>
        <row r="9713">
          <cell r="B9713">
            <v>1009982</v>
          </cell>
          <cell r="C9713" t="str">
            <v>Cabo Cobre Flexivel Xlpe 15Kv 120Mm</v>
          </cell>
          <cell r="D9713" t="str">
            <v>M</v>
          </cell>
          <cell r="E9713">
            <v>0</v>
          </cell>
          <cell r="F9713">
            <v>0</v>
          </cell>
        </row>
        <row r="9714">
          <cell r="B9714">
            <v>1009983</v>
          </cell>
          <cell r="C9714" t="str">
            <v>Material Substituido Por 1010856</v>
          </cell>
          <cell r="D9714" t="str">
            <v>UN</v>
          </cell>
          <cell r="E9714">
            <v>0</v>
          </cell>
          <cell r="F9714">
            <v>0</v>
          </cell>
        </row>
        <row r="9715">
          <cell r="B9715">
            <v>1009984</v>
          </cell>
          <cell r="C9715" t="str">
            <v>Material Substituido Por 1011016</v>
          </cell>
          <cell r="D9715" t="str">
            <v>UN</v>
          </cell>
          <cell r="E9715">
            <v>0</v>
          </cell>
          <cell r="F9715">
            <v>0</v>
          </cell>
        </row>
        <row r="9716">
          <cell r="B9716">
            <v>1009985</v>
          </cell>
          <cell r="C9716" t="str">
            <v>Cabo De Aço C/2 Pernas Cf-5 1/2"X4M</v>
          </cell>
          <cell r="D9716" t="str">
            <v>UN</v>
          </cell>
          <cell r="E9716">
            <v>0</v>
          </cell>
          <cell r="F9716">
            <v>0</v>
          </cell>
        </row>
        <row r="9717">
          <cell r="B9717">
            <v>1009986</v>
          </cell>
          <cell r="C9717" t="str">
            <v>Conexao De Espera C/ Tampa - Forcon</v>
          </cell>
          <cell r="D9717" t="str">
            <v>UN</v>
          </cell>
          <cell r="E9717">
            <v>0</v>
          </cell>
          <cell r="F9717">
            <v>0</v>
          </cell>
        </row>
        <row r="9718">
          <cell r="B9718">
            <v>1009987</v>
          </cell>
          <cell r="C9718" t="str">
            <v>Eletroduto Pead 1/2 - Forcon</v>
          </cell>
          <cell r="D9718" t="str">
            <v>M</v>
          </cell>
          <cell r="E9718">
            <v>0</v>
          </cell>
          <cell r="F9718">
            <v>0</v>
          </cell>
        </row>
        <row r="9719">
          <cell r="B9719">
            <v>1009988</v>
          </cell>
          <cell r="C9719" t="str">
            <v>Serra Copo  Diamantada  88Mm</v>
          </cell>
          <cell r="D9719" t="str">
            <v>UN</v>
          </cell>
          <cell r="E9719">
            <v>0</v>
          </cell>
          <cell r="F9719">
            <v>0</v>
          </cell>
        </row>
        <row r="9720">
          <cell r="B9720">
            <v>1009989</v>
          </cell>
          <cell r="C9720" t="str">
            <v>Bucha De Engate 20Mm 5/8  25Mm 3/4 Azul</v>
          </cell>
          <cell r="D9720" t="str">
            <v>UN</v>
          </cell>
          <cell r="E9720">
            <v>0</v>
          </cell>
          <cell r="F9720">
            <v>0</v>
          </cell>
        </row>
        <row r="9721">
          <cell r="B9721">
            <v>1009990</v>
          </cell>
          <cell r="C9721" t="str">
            <v>Curva Flexivel Corrugada 1.1/4 - Forcon</v>
          </cell>
          <cell r="D9721" t="str">
            <v>UN</v>
          </cell>
          <cell r="E9721">
            <v>0</v>
          </cell>
          <cell r="F9721">
            <v>0</v>
          </cell>
        </row>
        <row r="9722">
          <cell r="B9722">
            <v>1009991</v>
          </cell>
          <cell r="C9722" t="str">
            <v>Conexao 4X4 Su - Forcon</v>
          </cell>
          <cell r="D9722" t="str">
            <v>UN</v>
          </cell>
          <cell r="E9722">
            <v>0</v>
          </cell>
          <cell r="F9722">
            <v>0</v>
          </cell>
        </row>
        <row r="9723">
          <cell r="B9723">
            <v>1009992</v>
          </cell>
          <cell r="C9723" t="str">
            <v>Eletroduto Pead 5/8 - Forcon</v>
          </cell>
          <cell r="D9723" t="str">
            <v>M</v>
          </cell>
          <cell r="E9723">
            <v>0</v>
          </cell>
          <cell r="F9723">
            <v>0</v>
          </cell>
        </row>
        <row r="9724">
          <cell r="B9724">
            <v>1009993</v>
          </cell>
          <cell r="C9724" t="str">
            <v>Gabarito Suporte Elétrica Scanmetal</v>
          </cell>
          <cell r="D9724" t="str">
            <v>UN</v>
          </cell>
          <cell r="E9724">
            <v>0</v>
          </cell>
          <cell r="F9724">
            <v>0</v>
          </cell>
        </row>
        <row r="9725">
          <cell r="B9725">
            <v>1009994</v>
          </cell>
          <cell r="C9725" t="str">
            <v>Gabarito Suporte Hidráulica Scanmetal</v>
          </cell>
          <cell r="D9725" t="str">
            <v>UN</v>
          </cell>
          <cell r="E9725">
            <v>0</v>
          </cell>
          <cell r="F9725">
            <v>0</v>
          </cell>
        </row>
        <row r="9726">
          <cell r="B9726">
            <v>1009995</v>
          </cell>
          <cell r="C9726" t="str">
            <v>Cuba Apoio Br Aloha 56086001 Celite</v>
          </cell>
          <cell r="D9726" t="str">
            <v>UN</v>
          </cell>
          <cell r="E9726">
            <v>0</v>
          </cell>
          <cell r="F9726">
            <v>0</v>
          </cell>
        </row>
        <row r="9727">
          <cell r="B9727">
            <v>1009996</v>
          </cell>
          <cell r="C9727" t="str">
            <v>Mictório Cerâmico Branco 08280001 Celite</v>
          </cell>
          <cell r="D9727" t="str">
            <v>UN</v>
          </cell>
          <cell r="E9727">
            <v>0</v>
          </cell>
          <cell r="F9727">
            <v>0</v>
          </cell>
        </row>
        <row r="9728">
          <cell r="B9728">
            <v>1009997</v>
          </cell>
          <cell r="C9728" t="str">
            <v>Pia Inox Concr 1,5X0,53X1,2 4747B Franke</v>
          </cell>
          <cell r="D9728" t="str">
            <v>UN</v>
          </cell>
          <cell r="E9728">
            <v>0</v>
          </cell>
          <cell r="F9728">
            <v>0</v>
          </cell>
        </row>
        <row r="9729">
          <cell r="B9729">
            <v>1009998</v>
          </cell>
          <cell r="C9729" t="str">
            <v>Pia Inox Concr 1,2X0,53X1,4 4881B Franke</v>
          </cell>
          <cell r="D9729" t="str">
            <v>UN</v>
          </cell>
          <cell r="E9729">
            <v>0</v>
          </cell>
          <cell r="F9729">
            <v>0</v>
          </cell>
        </row>
        <row r="9730">
          <cell r="B9730">
            <v>1009999</v>
          </cell>
          <cell r="C9730" t="str">
            <v>Válvula Standart Pino Preto 09241 Franke</v>
          </cell>
          <cell r="D9730" t="str">
            <v>UN</v>
          </cell>
          <cell r="E9730">
            <v>0</v>
          </cell>
          <cell r="F9730">
            <v>0</v>
          </cell>
        </row>
        <row r="9731">
          <cell r="B9731">
            <v>1010000</v>
          </cell>
          <cell r="C9731" t="str">
            <v>Trilho Alumínio 1,6M 313 La Fonte</v>
          </cell>
          <cell r="D9731" t="str">
            <v>M</v>
          </cell>
          <cell r="E9731">
            <v>0</v>
          </cell>
          <cell r="F9731">
            <v>0</v>
          </cell>
        </row>
        <row r="9732">
          <cell r="B9732">
            <v>1010001</v>
          </cell>
          <cell r="C9732" t="str">
            <v>Roldana C/Rolamento Skf 309 La Fonte</v>
          </cell>
          <cell r="D9732" t="str">
            <v>M</v>
          </cell>
          <cell r="E9732">
            <v>0</v>
          </cell>
          <cell r="F9732">
            <v>0</v>
          </cell>
        </row>
        <row r="9733">
          <cell r="B9733">
            <v>1010002</v>
          </cell>
          <cell r="C9733" t="str">
            <v>Par De Conchas Cr 501 La Fonte</v>
          </cell>
          <cell r="D9733" t="str">
            <v>UN</v>
          </cell>
          <cell r="E9733">
            <v>0</v>
          </cell>
          <cell r="F9733">
            <v>0</v>
          </cell>
        </row>
        <row r="9734">
          <cell r="B9734">
            <v>1010003</v>
          </cell>
          <cell r="C9734" t="str">
            <v>Entrada P/Chave Portas Int 3031 La Fonte</v>
          </cell>
          <cell r="D9734" t="str">
            <v>UN</v>
          </cell>
          <cell r="E9734">
            <v>0</v>
          </cell>
          <cell r="F9734">
            <v>0</v>
          </cell>
        </row>
        <row r="9735">
          <cell r="B9735">
            <v>1010004</v>
          </cell>
          <cell r="C9735" t="str">
            <v>Dobradiça Latão Cra 4Pol 355 La Fonte</v>
          </cell>
          <cell r="D9735" t="str">
            <v>UN</v>
          </cell>
          <cell r="E9735">
            <v>0</v>
          </cell>
          <cell r="F9735">
            <v>0</v>
          </cell>
        </row>
        <row r="9736">
          <cell r="B9736">
            <v>1010005</v>
          </cell>
          <cell r="C9736" t="str">
            <v>Assento Sanit Mdf Br Clássica58987Celite</v>
          </cell>
          <cell r="D9736" t="str">
            <v>UN</v>
          </cell>
          <cell r="E9736">
            <v>0</v>
          </cell>
          <cell r="F9736">
            <v>0</v>
          </cell>
        </row>
        <row r="9737">
          <cell r="B9737">
            <v>1010006</v>
          </cell>
          <cell r="C9737" t="str">
            <v>Conjunto Fixação Tanque 009759-03 Celite</v>
          </cell>
          <cell r="D9737" t="str">
            <v>UN</v>
          </cell>
          <cell r="E9737">
            <v>0</v>
          </cell>
          <cell r="F9737">
            <v>0</v>
          </cell>
        </row>
        <row r="9738">
          <cell r="B9738">
            <v>1010007</v>
          </cell>
          <cell r="C9738" t="str">
            <v>Lavatorio Br S/Col Azalea 91006 Celite</v>
          </cell>
          <cell r="D9738" t="str">
            <v>UN</v>
          </cell>
          <cell r="E9738">
            <v>0</v>
          </cell>
          <cell r="F9738">
            <v>0</v>
          </cell>
        </row>
        <row r="9739">
          <cell r="B9739">
            <v>1010008</v>
          </cell>
          <cell r="C9739" t="str">
            <v>Coluna P/Lava.Br Azaléa 91201001Celite</v>
          </cell>
          <cell r="D9739" t="str">
            <v>UN</v>
          </cell>
          <cell r="E9739">
            <v>0</v>
          </cell>
          <cell r="F9739">
            <v>0</v>
          </cell>
        </row>
        <row r="9740">
          <cell r="B9740">
            <v>1010009</v>
          </cell>
          <cell r="C9740" t="str">
            <v>Lavatório Br C/Col Stylus 54201001Celite</v>
          </cell>
          <cell r="D9740" t="str">
            <v>UN</v>
          </cell>
          <cell r="E9740">
            <v>0</v>
          </cell>
          <cell r="F9740">
            <v>0</v>
          </cell>
        </row>
        <row r="9741">
          <cell r="B9741">
            <v>1010010</v>
          </cell>
          <cell r="C9741" t="str">
            <v>Coluna P/Lava.Br Stylus 54201001 Celite</v>
          </cell>
          <cell r="D9741" t="str">
            <v>UN</v>
          </cell>
          <cell r="E9741">
            <v>0</v>
          </cell>
          <cell r="F9741">
            <v>0</v>
          </cell>
        </row>
        <row r="9742">
          <cell r="B9742">
            <v>1010011</v>
          </cell>
          <cell r="C9742" t="str">
            <v>Material Duplicado - Utilizar 1006676</v>
          </cell>
          <cell r="D9742" t="str">
            <v>UN</v>
          </cell>
          <cell r="E9742">
            <v>0</v>
          </cell>
          <cell r="F9742">
            <v>0</v>
          </cell>
        </row>
        <row r="9743">
          <cell r="B9743">
            <v>1010012</v>
          </cell>
          <cell r="C9743" t="str">
            <v>Cuba De Apoio Quadrada Branca L8617 Deca</v>
          </cell>
          <cell r="D9743" t="str">
            <v>UN</v>
          </cell>
          <cell r="E9743">
            <v>0</v>
          </cell>
          <cell r="F9743">
            <v>0</v>
          </cell>
        </row>
        <row r="9744">
          <cell r="B9744">
            <v>1010013</v>
          </cell>
          <cell r="C9744" t="str">
            <v>Lavatório Canto Master Branca L7617 Deca</v>
          </cell>
          <cell r="D9744" t="str">
            <v>UN</v>
          </cell>
          <cell r="E9744">
            <v>0</v>
          </cell>
          <cell r="F9744">
            <v>0</v>
          </cell>
        </row>
        <row r="9745">
          <cell r="B9745">
            <v>1010014</v>
          </cell>
          <cell r="C9745" t="str">
            <v>Cuba Retang 47X30X17 94022/202Tramontina</v>
          </cell>
          <cell r="D9745" t="str">
            <v>UN</v>
          </cell>
          <cell r="E9745">
            <v>0</v>
          </cell>
          <cell r="F9745">
            <v>0</v>
          </cell>
        </row>
        <row r="9746">
          <cell r="B9746">
            <v>1010015</v>
          </cell>
          <cell r="C9746" t="str">
            <v>Cuba Retang 47X30X14 94052/406Tramontina</v>
          </cell>
          <cell r="D9746" t="str">
            <v>UN</v>
          </cell>
          <cell r="E9746">
            <v>0</v>
          </cell>
          <cell r="F9746">
            <v>0</v>
          </cell>
        </row>
        <row r="9747">
          <cell r="B9747">
            <v>1010016</v>
          </cell>
          <cell r="C9747" t="str">
            <v>Bacia Conv.Branca Sabará-Ip38-00-Icasa</v>
          </cell>
          <cell r="D9747" t="str">
            <v>UN</v>
          </cell>
          <cell r="E9747">
            <v>0</v>
          </cell>
          <cell r="F9747">
            <v>0</v>
          </cell>
        </row>
        <row r="9748">
          <cell r="B9748">
            <v>1010017</v>
          </cell>
          <cell r="C9748" t="str">
            <v>Caixa P/Central De Interfone 30X30X12Cm</v>
          </cell>
          <cell r="D9748" t="str">
            <v>UN</v>
          </cell>
          <cell r="E9748">
            <v>0</v>
          </cell>
          <cell r="F9748">
            <v>0</v>
          </cell>
        </row>
        <row r="9749">
          <cell r="B9749">
            <v>1010018</v>
          </cell>
          <cell r="C9749" t="str">
            <v>Caixa P/Central Tv Sobrepor 60X60X12Cm</v>
          </cell>
          <cell r="D9749" t="str">
            <v>UN</v>
          </cell>
          <cell r="E9749">
            <v>0</v>
          </cell>
          <cell r="F9749">
            <v>0</v>
          </cell>
        </row>
        <row r="9750">
          <cell r="B9750">
            <v>1010019</v>
          </cell>
          <cell r="C9750" t="str">
            <v>Caixa De Passagem Em Chapa 60X60X25Cm</v>
          </cell>
          <cell r="D9750" t="str">
            <v>UN</v>
          </cell>
          <cell r="E9750">
            <v>0</v>
          </cell>
          <cell r="F9750">
            <v>0</v>
          </cell>
        </row>
        <row r="9751">
          <cell r="B9751">
            <v>1010020</v>
          </cell>
          <cell r="C9751" t="str">
            <v>Caixa De Passagem Em Chapa 15X15X8Cm</v>
          </cell>
          <cell r="D9751" t="str">
            <v>UN</v>
          </cell>
          <cell r="E9751">
            <v>0</v>
          </cell>
          <cell r="F9751">
            <v>0</v>
          </cell>
        </row>
        <row r="9752">
          <cell r="B9752">
            <v>1010021</v>
          </cell>
          <cell r="C9752" t="str">
            <v>Caixa Porta Base Chapa 30X30X21Cm #14Usg</v>
          </cell>
          <cell r="D9752" t="str">
            <v>UN</v>
          </cell>
          <cell r="E9752">
            <v>0</v>
          </cell>
          <cell r="F9752">
            <v>0</v>
          </cell>
        </row>
        <row r="9753">
          <cell r="B9753">
            <v>1010022</v>
          </cell>
          <cell r="C9753" t="str">
            <v>Garfo Protetor Periferia 405X480X1,835Mm</v>
          </cell>
          <cell r="D9753" t="str">
            <v>UN</v>
          </cell>
          <cell r="E9753">
            <v>0</v>
          </cell>
          <cell r="F9753">
            <v>0</v>
          </cell>
        </row>
        <row r="9754">
          <cell r="B9754">
            <v>1010023</v>
          </cell>
          <cell r="C9754" t="str">
            <v>Perfil Metal Prot Periferia Prim 2,5M</v>
          </cell>
          <cell r="D9754" t="str">
            <v>UN</v>
          </cell>
          <cell r="E9754">
            <v>0</v>
          </cell>
          <cell r="F9754">
            <v>0</v>
          </cell>
        </row>
        <row r="9755">
          <cell r="B9755">
            <v>1010024</v>
          </cell>
          <cell r="C9755" t="str">
            <v>Perfil Metal Prot Periferia Secund 1,5M</v>
          </cell>
          <cell r="D9755" t="str">
            <v>UN</v>
          </cell>
          <cell r="E9755">
            <v>0</v>
          </cell>
          <cell r="F9755">
            <v>0</v>
          </cell>
        </row>
        <row r="9756">
          <cell r="B9756">
            <v>1010025</v>
          </cell>
          <cell r="C9756" t="str">
            <v>Montante P/Proteção De Periferia</v>
          </cell>
          <cell r="D9756" t="str">
            <v>UN</v>
          </cell>
          <cell r="E9756">
            <v>0</v>
          </cell>
          <cell r="F9756">
            <v>0</v>
          </cell>
        </row>
        <row r="9757">
          <cell r="B9757">
            <v>1010026</v>
          </cell>
          <cell r="C9757" t="str">
            <v>Transformador Trif.13,2Kv 45Kva Autopro.</v>
          </cell>
          <cell r="D9757" t="str">
            <v>UN</v>
          </cell>
          <cell r="E9757">
            <v>0</v>
          </cell>
          <cell r="F9757">
            <v>0</v>
          </cell>
        </row>
        <row r="9758">
          <cell r="B9758">
            <v>1010027</v>
          </cell>
          <cell r="C9758" t="str">
            <v>Cavalete Duplo Telescópico</v>
          </cell>
          <cell r="D9758" t="str">
            <v>UN</v>
          </cell>
          <cell r="E9758">
            <v>0</v>
          </cell>
          <cell r="F9758">
            <v>0</v>
          </cell>
        </row>
        <row r="9759">
          <cell r="B9759">
            <v>1010028</v>
          </cell>
          <cell r="C9759" t="str">
            <v>Passarela Metalica P/Andaime 1,2X0,80M</v>
          </cell>
          <cell r="D9759" t="str">
            <v>UN</v>
          </cell>
          <cell r="E9759">
            <v>0</v>
          </cell>
          <cell r="F9759">
            <v>0</v>
          </cell>
        </row>
        <row r="9760">
          <cell r="B9760">
            <v>1010029</v>
          </cell>
          <cell r="C9760" t="str">
            <v>Pino 1/4"X30X20Cm Roscável</v>
          </cell>
          <cell r="D9760" t="str">
            <v>UN</v>
          </cell>
          <cell r="E9760">
            <v>0</v>
          </cell>
          <cell r="F9760">
            <v>0</v>
          </cell>
        </row>
        <row r="9761">
          <cell r="B9761">
            <v>1010030</v>
          </cell>
          <cell r="C9761" t="str">
            <v>Trava De Segurança Dupla F2000 Aliança</v>
          </cell>
          <cell r="D9761" t="str">
            <v>UN</v>
          </cell>
          <cell r="E9761">
            <v>0</v>
          </cell>
          <cell r="F9761">
            <v>0</v>
          </cell>
        </row>
        <row r="9762">
          <cell r="B9762">
            <v>1010031</v>
          </cell>
          <cell r="C9762" t="str">
            <v>Vidro Cristal Incolor 4Mm Opaco</v>
          </cell>
          <cell r="D9762" t="str">
            <v>M2</v>
          </cell>
          <cell r="E9762">
            <v>0</v>
          </cell>
          <cell r="F9762">
            <v>0</v>
          </cell>
        </row>
        <row r="9763">
          <cell r="B9763">
            <v>1010032</v>
          </cell>
          <cell r="C9763" t="str">
            <v>Vidro Cristal Temperado Incolor 6Mm</v>
          </cell>
          <cell r="D9763" t="str">
            <v>M2</v>
          </cell>
          <cell r="E9763">
            <v>0</v>
          </cell>
          <cell r="F9763">
            <v>0</v>
          </cell>
        </row>
        <row r="9764">
          <cell r="B9764">
            <v>1010033</v>
          </cell>
          <cell r="C9764" t="str">
            <v>Vidro Cristal Temperado Incolor 8Mm</v>
          </cell>
          <cell r="D9764" t="str">
            <v>M2</v>
          </cell>
          <cell r="E9764">
            <v>0</v>
          </cell>
          <cell r="F9764">
            <v>0</v>
          </cell>
        </row>
        <row r="9765">
          <cell r="B9765">
            <v>1010034</v>
          </cell>
          <cell r="C9765" t="str">
            <v>Vidro Cristal Incolor 5Mm</v>
          </cell>
          <cell r="D9765" t="str">
            <v>M2</v>
          </cell>
          <cell r="E9765">
            <v>0</v>
          </cell>
          <cell r="F9765">
            <v>0</v>
          </cell>
        </row>
        <row r="9766">
          <cell r="B9766">
            <v>1010035</v>
          </cell>
          <cell r="C9766" t="str">
            <v>Misturador Square Cr P/Lavat 348406Docol</v>
          </cell>
          <cell r="D9766" t="str">
            <v>UN</v>
          </cell>
          <cell r="E9766">
            <v>0</v>
          </cell>
          <cell r="F9766">
            <v>0</v>
          </cell>
        </row>
        <row r="9767">
          <cell r="B9767">
            <v>1010036</v>
          </cell>
          <cell r="C9767" t="str">
            <v>Torneira Square Cr P/Lavat 428506 Docol</v>
          </cell>
          <cell r="D9767" t="str">
            <v>UN</v>
          </cell>
          <cell r="E9767">
            <v>0</v>
          </cell>
          <cell r="F9767">
            <v>0</v>
          </cell>
        </row>
        <row r="9768">
          <cell r="B9768">
            <v>1010037</v>
          </cell>
          <cell r="C9768" t="str">
            <v>Ducha C/Prolong  Square Cr 442206 Docol</v>
          </cell>
          <cell r="D9768" t="str">
            <v>UN</v>
          </cell>
          <cell r="E9768">
            <v>0</v>
          </cell>
          <cell r="F9768">
            <v>0</v>
          </cell>
        </row>
        <row r="9769">
          <cell r="B9769">
            <v>1010038</v>
          </cell>
          <cell r="C9769" t="str">
            <v>Acab. P/Registro Square Cr 442206 Docol</v>
          </cell>
          <cell r="D9769" t="str">
            <v>UN</v>
          </cell>
          <cell r="E9769">
            <v>0</v>
          </cell>
          <cell r="F9769">
            <v>0</v>
          </cell>
        </row>
        <row r="9770">
          <cell r="B9770">
            <v>1010039</v>
          </cell>
          <cell r="C9770" t="str">
            <v>Alça P/Banheira San Marino Mondialle</v>
          </cell>
          <cell r="D9770" t="str">
            <v>UN</v>
          </cell>
          <cell r="E9770">
            <v>0</v>
          </cell>
          <cell r="F9770">
            <v>0</v>
          </cell>
        </row>
        <row r="9771">
          <cell r="B9771">
            <v>1010040</v>
          </cell>
          <cell r="C9771" t="str">
            <v>Acionador Eletr P/Banheira Mondialle</v>
          </cell>
          <cell r="D9771" t="str">
            <v>UN</v>
          </cell>
          <cell r="E9771">
            <v>0</v>
          </cell>
          <cell r="F9771">
            <v>0</v>
          </cell>
        </row>
        <row r="9772">
          <cell r="B9772">
            <v>1010041</v>
          </cell>
          <cell r="C9772" t="str">
            <v>Porcel Geo Trav Bernini 90X45 Portinari</v>
          </cell>
          <cell r="D9772" t="str">
            <v>M2</v>
          </cell>
          <cell r="E9772">
            <v>0</v>
          </cell>
          <cell r="F9772">
            <v>0</v>
          </cell>
        </row>
        <row r="9773">
          <cell r="B9773">
            <v>1010042</v>
          </cell>
          <cell r="C9773" t="str">
            <v>Miolo Bc Pulsador Campainha 611002 Pial</v>
          </cell>
          <cell r="D9773" t="str">
            <v>UN</v>
          </cell>
          <cell r="E9773">
            <v>0</v>
          </cell>
          <cell r="F9773">
            <v>0</v>
          </cell>
        </row>
        <row r="9774">
          <cell r="B9774">
            <v>1010043</v>
          </cell>
          <cell r="C9774" t="str">
            <v>Suporte Bc 4X2 1 Modulo Vt 612121 Pial</v>
          </cell>
          <cell r="D9774" t="str">
            <v>UN</v>
          </cell>
          <cell r="E9774">
            <v>0</v>
          </cell>
          <cell r="F9774">
            <v>0</v>
          </cell>
        </row>
        <row r="9775">
          <cell r="B9775">
            <v>1010044</v>
          </cell>
          <cell r="C9775" t="str">
            <v>Holofote P/Lampada Mista 500W</v>
          </cell>
          <cell r="D9775" t="str">
            <v>UN</v>
          </cell>
          <cell r="E9775">
            <v>0</v>
          </cell>
          <cell r="F9775">
            <v>0</v>
          </cell>
        </row>
        <row r="9776">
          <cell r="B9776">
            <v>1010045</v>
          </cell>
          <cell r="C9776" t="str">
            <v>Torneira Coz/Tq Misty 1152-My Fabrimar</v>
          </cell>
          <cell r="D9776" t="str">
            <v>UN</v>
          </cell>
          <cell r="E9776">
            <v>0</v>
          </cell>
          <cell r="F9776">
            <v>0</v>
          </cell>
        </row>
        <row r="9777">
          <cell r="B9777">
            <v>1010046</v>
          </cell>
          <cell r="C9777" t="str">
            <v>Torneira Lav.Misty 1193-My-Cr Fabrimar</v>
          </cell>
          <cell r="D9777" t="str">
            <v>UN</v>
          </cell>
          <cell r="E9777">
            <v>0</v>
          </cell>
          <cell r="F9777">
            <v>0</v>
          </cell>
        </row>
        <row r="9778">
          <cell r="B9778">
            <v>1010047</v>
          </cell>
          <cell r="C9778" t="str">
            <v>Material Duplicado - Utilizar 1010092</v>
          </cell>
          <cell r="D9778" t="str">
            <v>UN</v>
          </cell>
          <cell r="E9778">
            <v>0</v>
          </cell>
          <cell r="F9778">
            <v>0</v>
          </cell>
        </row>
        <row r="9779">
          <cell r="B9779">
            <v>1010048</v>
          </cell>
          <cell r="C9779" t="str">
            <v>Acab.Reg.Misty A-1-De-My-Cr Fabrimar</v>
          </cell>
          <cell r="D9779" t="str">
            <v>UN</v>
          </cell>
          <cell r="E9779">
            <v>0</v>
          </cell>
          <cell r="F9779">
            <v>0</v>
          </cell>
        </row>
        <row r="9780">
          <cell r="B9780">
            <v>1010049</v>
          </cell>
          <cell r="C9780" t="str">
            <v>Gancho Olhal Go7,5 Cabo De Aço Maxicabos</v>
          </cell>
          <cell r="D9780" t="str">
            <v>UN</v>
          </cell>
          <cell r="E9780">
            <v>0</v>
          </cell>
          <cell r="F9780">
            <v>0</v>
          </cell>
        </row>
        <row r="9781">
          <cell r="B9781">
            <v>1010050</v>
          </cell>
          <cell r="C9781" t="str">
            <v>Manilha Reta Mb19 Cabo De Aço Maxicabos</v>
          </cell>
          <cell r="D9781" t="str">
            <v>UN</v>
          </cell>
          <cell r="E9781">
            <v>0</v>
          </cell>
          <cell r="F9781">
            <v>0</v>
          </cell>
        </row>
        <row r="9782">
          <cell r="B9782">
            <v>1010051</v>
          </cell>
          <cell r="C9782" t="str">
            <v>Lâmpada Eletrônica 15W Essential Philips</v>
          </cell>
          <cell r="D9782" t="str">
            <v>UN</v>
          </cell>
          <cell r="E9782">
            <v>0</v>
          </cell>
          <cell r="F9782">
            <v>0</v>
          </cell>
        </row>
        <row r="9783">
          <cell r="B9783">
            <v>1010052</v>
          </cell>
          <cell r="C9783" t="str">
            <v>Lâmpada Eletrônica 20W Essential Philips</v>
          </cell>
          <cell r="D9783" t="str">
            <v>UN</v>
          </cell>
          <cell r="E9783">
            <v>0</v>
          </cell>
          <cell r="F9783">
            <v>0</v>
          </cell>
        </row>
        <row r="9784">
          <cell r="B9784">
            <v>1010053</v>
          </cell>
          <cell r="C9784" t="str">
            <v>Fibra De Aço Corrugada Fbr40 Fibrex</v>
          </cell>
          <cell r="D9784" t="str">
            <v>KG</v>
          </cell>
          <cell r="E9784">
            <v>0</v>
          </cell>
          <cell r="F9784">
            <v>0</v>
          </cell>
        </row>
        <row r="9785">
          <cell r="B9785">
            <v>1010054</v>
          </cell>
          <cell r="C9785" t="str">
            <v>Mosaico Vidro 2X2Cm Az F068 Kolorines</v>
          </cell>
          <cell r="D9785" t="str">
            <v>M2</v>
          </cell>
          <cell r="E9785">
            <v>0</v>
          </cell>
          <cell r="F9785">
            <v>0</v>
          </cell>
        </row>
        <row r="9786">
          <cell r="B9786">
            <v>1010055</v>
          </cell>
          <cell r="C9786" t="str">
            <v>Bidê Branco 3F Azaléa 9143001 Celite</v>
          </cell>
          <cell r="D9786" t="str">
            <v>UN</v>
          </cell>
          <cell r="E9786">
            <v>0</v>
          </cell>
          <cell r="F9786">
            <v>0</v>
          </cell>
        </row>
        <row r="9787">
          <cell r="B9787">
            <v>1010056</v>
          </cell>
          <cell r="C9787" t="str">
            <v>Filtro Tipo Y Bronze 2 Pol Bsp</v>
          </cell>
          <cell r="D9787" t="str">
            <v>UN</v>
          </cell>
          <cell r="E9787">
            <v>0</v>
          </cell>
          <cell r="F9787">
            <v>0</v>
          </cell>
        </row>
        <row r="9788">
          <cell r="B9788">
            <v>1010057</v>
          </cell>
          <cell r="C9788" t="str">
            <v>Registro Gav. Bruto 3/4" 1510-B Fabrimar</v>
          </cell>
          <cell r="D9788" t="str">
            <v>UN</v>
          </cell>
          <cell r="E9788">
            <v>0</v>
          </cell>
          <cell r="F9788">
            <v>0</v>
          </cell>
        </row>
        <row r="9789">
          <cell r="B9789">
            <v>1010058</v>
          </cell>
          <cell r="C9789" t="str">
            <v>Registro Gaveta Amarelo Ø 6"</v>
          </cell>
          <cell r="D9789" t="str">
            <v>UN</v>
          </cell>
          <cell r="E9789">
            <v>0</v>
          </cell>
          <cell r="F9789">
            <v>0</v>
          </cell>
        </row>
        <row r="9790">
          <cell r="B9790">
            <v>1010059</v>
          </cell>
          <cell r="C9790" t="str">
            <v>Registro Gaveta Cromado Ø 1 1/4"</v>
          </cell>
          <cell r="D9790" t="str">
            <v>UN</v>
          </cell>
          <cell r="E9790">
            <v>0</v>
          </cell>
          <cell r="F9790">
            <v>0</v>
          </cell>
        </row>
        <row r="9791">
          <cell r="B9791">
            <v>1010060</v>
          </cell>
          <cell r="C9791" t="str">
            <v>Torneira De Bóia Ø 4"</v>
          </cell>
          <cell r="D9791" t="str">
            <v>UN</v>
          </cell>
          <cell r="E9791">
            <v>0</v>
          </cell>
          <cell r="F9791">
            <v>0</v>
          </cell>
        </row>
        <row r="9792">
          <cell r="B9792">
            <v>1010061</v>
          </cell>
          <cell r="C9792" t="str">
            <v>Válvula De Pé Com Crivo De Proteção Ø 6"</v>
          </cell>
          <cell r="D9792" t="str">
            <v>UN</v>
          </cell>
          <cell r="E9792">
            <v>0</v>
          </cell>
          <cell r="F9792">
            <v>0</v>
          </cell>
        </row>
        <row r="9793">
          <cell r="B9793">
            <v>1010062</v>
          </cell>
          <cell r="C9793" t="str">
            <v>Válvula De Retenção Tipo Portinhola Ø 4"</v>
          </cell>
          <cell r="D9793" t="str">
            <v>UN</v>
          </cell>
          <cell r="E9793">
            <v>0</v>
          </cell>
          <cell r="F9793">
            <v>0</v>
          </cell>
        </row>
        <row r="9794">
          <cell r="B9794">
            <v>1010063</v>
          </cell>
          <cell r="C9794" t="str">
            <v>Válvula Esfera Em Bronze Ø 3/4"</v>
          </cell>
          <cell r="D9794" t="str">
            <v>UN</v>
          </cell>
          <cell r="E9794">
            <v>0</v>
          </cell>
          <cell r="F9794">
            <v>0</v>
          </cell>
        </row>
        <row r="9795">
          <cell r="B9795">
            <v>1010064</v>
          </cell>
          <cell r="C9795" t="str">
            <v>Peneira Pequena</v>
          </cell>
          <cell r="D9795" t="str">
            <v>UN</v>
          </cell>
          <cell r="E9795">
            <v>0</v>
          </cell>
          <cell r="F9795">
            <v>0</v>
          </cell>
        </row>
        <row r="9796">
          <cell r="B9796">
            <v>1010065</v>
          </cell>
          <cell r="C9796" t="str">
            <v>Peneira Grande</v>
          </cell>
          <cell r="D9796" t="str">
            <v>UN</v>
          </cell>
          <cell r="E9796">
            <v>0</v>
          </cell>
          <cell r="F9796">
            <v>0</v>
          </cell>
        </row>
        <row r="9797">
          <cell r="B9797">
            <v>1010066</v>
          </cell>
          <cell r="C9797" t="str">
            <v>Porta Ferramenta De Eletricista</v>
          </cell>
          <cell r="D9797" t="str">
            <v>UN</v>
          </cell>
          <cell r="E9797">
            <v>0</v>
          </cell>
          <cell r="F9797">
            <v>0</v>
          </cell>
        </row>
        <row r="9798">
          <cell r="B9798">
            <v>1010067</v>
          </cell>
          <cell r="C9798" t="str">
            <v>Rosqueadeira Rígida Para Tubo 1/2" À 4"</v>
          </cell>
          <cell r="D9798" t="str">
            <v>UN</v>
          </cell>
          <cell r="E9798">
            <v>0</v>
          </cell>
          <cell r="F9798">
            <v>0</v>
          </cell>
        </row>
        <row r="9799">
          <cell r="B9799">
            <v>1010068</v>
          </cell>
          <cell r="C9799" t="str">
            <v>Compressor P/Teste De Instalação De Gás</v>
          </cell>
          <cell r="D9799" t="str">
            <v>UN</v>
          </cell>
          <cell r="E9799">
            <v>0</v>
          </cell>
          <cell r="F9799">
            <v>0</v>
          </cell>
        </row>
        <row r="9800">
          <cell r="B9800">
            <v>1010069</v>
          </cell>
          <cell r="C9800" t="str">
            <v>Chave De Grifo Nº 48</v>
          </cell>
          <cell r="D9800" t="str">
            <v>UN</v>
          </cell>
          <cell r="E9800">
            <v>0</v>
          </cell>
          <cell r="F9800">
            <v>0</v>
          </cell>
        </row>
        <row r="9801">
          <cell r="B9801">
            <v>1010070</v>
          </cell>
          <cell r="C9801" t="str">
            <v>Chave De Grifo Nº 24</v>
          </cell>
          <cell r="D9801" t="str">
            <v>UN</v>
          </cell>
          <cell r="E9801">
            <v>0</v>
          </cell>
          <cell r="F9801">
            <v>0</v>
          </cell>
        </row>
        <row r="9802">
          <cell r="B9802">
            <v>1010071</v>
          </cell>
          <cell r="C9802" t="str">
            <v>Chave De Grifo Nº 14</v>
          </cell>
          <cell r="D9802" t="str">
            <v>UN</v>
          </cell>
          <cell r="E9802">
            <v>0</v>
          </cell>
          <cell r="F9802">
            <v>0</v>
          </cell>
        </row>
        <row r="9803">
          <cell r="B9803">
            <v>1010072</v>
          </cell>
          <cell r="C9803" t="str">
            <v>Torno De Bancada Nº 6</v>
          </cell>
          <cell r="D9803" t="str">
            <v>UN</v>
          </cell>
          <cell r="E9803">
            <v>0</v>
          </cell>
          <cell r="F9803">
            <v>0</v>
          </cell>
        </row>
        <row r="9804">
          <cell r="B9804">
            <v>1010073</v>
          </cell>
          <cell r="C9804" t="str">
            <v>Torno De Bancada Nº 4</v>
          </cell>
          <cell r="D9804" t="str">
            <v>UN</v>
          </cell>
          <cell r="E9804">
            <v>0</v>
          </cell>
          <cell r="F9804">
            <v>0</v>
          </cell>
        </row>
        <row r="9805">
          <cell r="B9805">
            <v>1010074</v>
          </cell>
          <cell r="C9805" t="str">
            <v>Corta Tubo - Corta Frio De 2 1/2" À 6"</v>
          </cell>
          <cell r="D9805" t="str">
            <v>UN</v>
          </cell>
          <cell r="E9805">
            <v>0</v>
          </cell>
          <cell r="F9805">
            <v>0</v>
          </cell>
        </row>
        <row r="9806">
          <cell r="B9806">
            <v>1010075</v>
          </cell>
          <cell r="C9806" t="str">
            <v>Esquadro Alumínio Reforçado 1,20X0,80M</v>
          </cell>
          <cell r="D9806" t="str">
            <v>UN</v>
          </cell>
          <cell r="E9806">
            <v>0</v>
          </cell>
          <cell r="F9806">
            <v>0</v>
          </cell>
        </row>
        <row r="9807">
          <cell r="B9807">
            <v>1010076</v>
          </cell>
          <cell r="C9807" t="str">
            <v>Linha Traçante</v>
          </cell>
          <cell r="D9807" t="str">
            <v>UN</v>
          </cell>
          <cell r="E9807">
            <v>0</v>
          </cell>
          <cell r="F9807">
            <v>0</v>
          </cell>
        </row>
        <row r="9808">
          <cell r="B9808">
            <v>1010077</v>
          </cell>
          <cell r="C9808" t="str">
            <v>Conector Tipo Conac 5/8 X 3/4" De 150Mm²</v>
          </cell>
          <cell r="D9808" t="str">
            <v>UN</v>
          </cell>
          <cell r="E9808">
            <v>0</v>
          </cell>
          <cell r="F9808">
            <v>0</v>
          </cell>
        </row>
        <row r="9809">
          <cell r="B9809">
            <v>1010078</v>
          </cell>
          <cell r="C9809" t="str">
            <v>Material Duplicado - Utilizar 1000595</v>
          </cell>
          <cell r="D9809" t="str">
            <v>M</v>
          </cell>
          <cell r="E9809">
            <v>0</v>
          </cell>
          <cell r="F9809">
            <v>0</v>
          </cell>
        </row>
        <row r="9810">
          <cell r="B9810">
            <v>1010079</v>
          </cell>
          <cell r="C9810" t="str">
            <v>Cabo Flexivel Pp 750V 4X10Mm2</v>
          </cell>
          <cell r="D9810" t="str">
            <v>M</v>
          </cell>
          <cell r="E9810">
            <v>0</v>
          </cell>
          <cell r="F9810">
            <v>0</v>
          </cell>
        </row>
        <row r="9811">
          <cell r="B9811">
            <v>1010080</v>
          </cell>
          <cell r="C9811" t="str">
            <v>Cabo Flexivel Pp 750V 4X4,0Mm2</v>
          </cell>
          <cell r="D9811" t="str">
            <v>M</v>
          </cell>
          <cell r="E9811">
            <v>0</v>
          </cell>
          <cell r="F9811">
            <v>0</v>
          </cell>
        </row>
        <row r="9812">
          <cell r="B9812">
            <v>1010081</v>
          </cell>
          <cell r="C9812" t="str">
            <v>Material Duplicado - Utilizar 1000657</v>
          </cell>
          <cell r="D9812" t="str">
            <v>M</v>
          </cell>
          <cell r="E9812">
            <v>0</v>
          </cell>
          <cell r="F9812">
            <v>0</v>
          </cell>
        </row>
        <row r="9813">
          <cell r="B9813">
            <v>1010082</v>
          </cell>
          <cell r="C9813" t="str">
            <v>Disjuntor Trifásico 100A</v>
          </cell>
          <cell r="D9813" t="str">
            <v>UN</v>
          </cell>
          <cell r="E9813">
            <v>0</v>
          </cell>
          <cell r="F9813">
            <v>0</v>
          </cell>
        </row>
        <row r="9814">
          <cell r="B9814">
            <v>1010083</v>
          </cell>
          <cell r="C9814" t="str">
            <v>Disjuntor Trifásico 70A</v>
          </cell>
          <cell r="D9814" t="str">
            <v>UN</v>
          </cell>
          <cell r="E9814">
            <v>0</v>
          </cell>
          <cell r="F9814">
            <v>0</v>
          </cell>
        </row>
        <row r="9815">
          <cell r="B9815">
            <v>1010084</v>
          </cell>
          <cell r="C9815" t="str">
            <v>Disjuntor Trifásico 50A</v>
          </cell>
          <cell r="D9815" t="str">
            <v>UN</v>
          </cell>
          <cell r="E9815">
            <v>0</v>
          </cell>
          <cell r="F9815">
            <v>0</v>
          </cell>
        </row>
        <row r="9816">
          <cell r="B9816">
            <v>1010085</v>
          </cell>
          <cell r="C9816" t="str">
            <v>Lâmpada Incandescente 200W 220V</v>
          </cell>
          <cell r="D9816" t="str">
            <v>UN</v>
          </cell>
          <cell r="E9816">
            <v>0</v>
          </cell>
          <cell r="F9816">
            <v>0</v>
          </cell>
        </row>
        <row r="9817">
          <cell r="B9817">
            <v>1010086</v>
          </cell>
          <cell r="C9817" t="str">
            <v>Ducha Cascata Alumínio Cromado 30Cm</v>
          </cell>
          <cell r="D9817" t="str">
            <v>UN</v>
          </cell>
          <cell r="E9817">
            <v>0</v>
          </cell>
          <cell r="F9817">
            <v>0</v>
          </cell>
        </row>
        <row r="9818">
          <cell r="B9818">
            <v>1010087</v>
          </cell>
          <cell r="C9818" t="str">
            <v>Listelo Torello Wh Lux 2X25Cm Portinari</v>
          </cell>
          <cell r="D9818" t="str">
            <v>M2</v>
          </cell>
          <cell r="E9818">
            <v>0</v>
          </cell>
          <cell r="F9818">
            <v>0</v>
          </cell>
        </row>
        <row r="9819">
          <cell r="B9819">
            <v>1010088</v>
          </cell>
          <cell r="C9819" t="str">
            <v>Porcel. 45X45 Black Carbon Pol Portinari</v>
          </cell>
          <cell r="D9819" t="str">
            <v>M2</v>
          </cell>
          <cell r="E9819">
            <v>0</v>
          </cell>
          <cell r="F9819">
            <v>0</v>
          </cell>
        </row>
        <row r="9820">
          <cell r="B9820">
            <v>1010089</v>
          </cell>
          <cell r="C9820" t="str">
            <v>Cerâmica 33X45 Wh Pl Matte Ret Portinari</v>
          </cell>
          <cell r="D9820" t="str">
            <v>M2</v>
          </cell>
          <cell r="E9820">
            <v>0</v>
          </cell>
          <cell r="F9820">
            <v>0</v>
          </cell>
        </row>
        <row r="9821">
          <cell r="B9821">
            <v>1010090</v>
          </cell>
          <cell r="C9821" t="str">
            <v>Faixa Glass Black 2X40 Cecrisa</v>
          </cell>
          <cell r="D9821" t="str">
            <v>M2</v>
          </cell>
          <cell r="E9821">
            <v>0</v>
          </cell>
          <cell r="F9821">
            <v>0</v>
          </cell>
        </row>
        <row r="9822">
          <cell r="B9822">
            <v>1010091</v>
          </cell>
          <cell r="C9822" t="str">
            <v>Torneira Lav.Misty 1192-My-Cr Fabrimar</v>
          </cell>
          <cell r="D9822" t="str">
            <v>UN</v>
          </cell>
          <cell r="E9822">
            <v>0</v>
          </cell>
          <cell r="F9822">
            <v>0</v>
          </cell>
        </row>
        <row r="9823">
          <cell r="B9823">
            <v>1010092</v>
          </cell>
          <cell r="C9823" t="str">
            <v>Torneira Coz.Misty 1167-My-Cr Fabrimar</v>
          </cell>
          <cell r="D9823" t="str">
            <v>UN</v>
          </cell>
          <cell r="E9823">
            <v>0</v>
          </cell>
          <cell r="F9823">
            <v>0</v>
          </cell>
        </row>
        <row r="9824">
          <cell r="B9824">
            <v>1010093</v>
          </cell>
          <cell r="C9824" t="str">
            <v>Torneira Coz.Aquarius 1158-A-Cr Fabrimar</v>
          </cell>
          <cell r="D9824" t="str">
            <v>UN</v>
          </cell>
          <cell r="E9824">
            <v>0</v>
          </cell>
          <cell r="F9824">
            <v>0</v>
          </cell>
        </row>
        <row r="9825">
          <cell r="B9825">
            <v>1010094</v>
          </cell>
          <cell r="C9825" t="str">
            <v>Torneira Lav.Loft 1194-Lo-Ac Fabrimar</v>
          </cell>
          <cell r="D9825" t="str">
            <v>UN</v>
          </cell>
          <cell r="E9825">
            <v>0</v>
          </cell>
          <cell r="F9825">
            <v>0</v>
          </cell>
        </row>
        <row r="9826">
          <cell r="B9826">
            <v>1010095</v>
          </cell>
          <cell r="C9826" t="str">
            <v>Chuveiro Jazz 1997-Cr Fabrimar</v>
          </cell>
          <cell r="D9826" t="str">
            <v>UN</v>
          </cell>
          <cell r="E9826">
            <v>0</v>
          </cell>
          <cell r="F9826">
            <v>0</v>
          </cell>
        </row>
        <row r="9827">
          <cell r="B9827">
            <v>1010096</v>
          </cell>
          <cell r="C9827" t="str">
            <v>Torneira Coz.Aquarius 1167-A-Cr Fabrimar</v>
          </cell>
          <cell r="D9827" t="str">
            <v>UN</v>
          </cell>
          <cell r="E9827">
            <v>0</v>
          </cell>
          <cell r="F9827">
            <v>0</v>
          </cell>
        </row>
        <row r="9828">
          <cell r="B9828">
            <v>1010097</v>
          </cell>
          <cell r="C9828" t="str">
            <v>Chassi  Churrasqueira Gfchr/1V Profax</v>
          </cell>
          <cell r="D9828" t="str">
            <v>UN</v>
          </cell>
          <cell r="E9828">
            <v>0</v>
          </cell>
          <cell r="F9828">
            <v>0</v>
          </cell>
        </row>
        <row r="9829">
          <cell r="B9829">
            <v>1010098</v>
          </cell>
          <cell r="C9829" t="str">
            <v>Chassi  Tanque Gftq/1Ev Profax</v>
          </cell>
          <cell r="D9829" t="str">
            <v>UN</v>
          </cell>
          <cell r="E9829">
            <v>0</v>
          </cell>
          <cell r="F9829">
            <v>0</v>
          </cell>
        </row>
        <row r="9830">
          <cell r="B9830">
            <v>1010099</v>
          </cell>
          <cell r="C9830" t="str">
            <v>Carenagem Tanque Esq. Car/Tq1E Profax</v>
          </cell>
          <cell r="D9830" t="str">
            <v>UN</v>
          </cell>
          <cell r="E9830">
            <v>0</v>
          </cell>
          <cell r="F9830">
            <v>0</v>
          </cell>
        </row>
        <row r="9831">
          <cell r="B9831">
            <v>1010100</v>
          </cell>
          <cell r="C9831" t="str">
            <v>Carenagem Churrasqueira Car/Chr1 Profax</v>
          </cell>
          <cell r="D9831" t="str">
            <v>UN</v>
          </cell>
          <cell r="E9831">
            <v>0</v>
          </cell>
          <cell r="F9831">
            <v>0</v>
          </cell>
        </row>
        <row r="9832">
          <cell r="B9832">
            <v>1010101</v>
          </cell>
          <cell r="C9832" t="str">
            <v>Transf. Trifásico 500Kva - 60Hz</v>
          </cell>
          <cell r="D9832" t="str">
            <v>UN</v>
          </cell>
          <cell r="E9832">
            <v>0</v>
          </cell>
          <cell r="F9832">
            <v>0</v>
          </cell>
        </row>
        <row r="9833">
          <cell r="B9833">
            <v>1010102</v>
          </cell>
          <cell r="C9833" t="str">
            <v>Gerador 557/505Kva  Diesel Stand-By</v>
          </cell>
          <cell r="D9833" t="str">
            <v>UN</v>
          </cell>
          <cell r="E9833">
            <v>0</v>
          </cell>
          <cell r="F9833">
            <v>0</v>
          </cell>
        </row>
        <row r="9834">
          <cell r="B9834">
            <v>1010103</v>
          </cell>
          <cell r="C9834" t="str">
            <v>Monocomando De Mesa Smart 2875C71 Deca</v>
          </cell>
          <cell r="D9834" t="str">
            <v>UN</v>
          </cell>
          <cell r="E9834">
            <v>0</v>
          </cell>
          <cell r="F9834">
            <v>0</v>
          </cell>
        </row>
        <row r="9835">
          <cell r="B9835">
            <v>1010104</v>
          </cell>
          <cell r="C9835" t="str">
            <v>Sifão Sanfonado P/Tanque Ssa50M-Astra</v>
          </cell>
          <cell r="D9835" t="str">
            <v>UN</v>
          </cell>
          <cell r="E9835">
            <v>0</v>
          </cell>
          <cell r="F9835">
            <v>0</v>
          </cell>
        </row>
        <row r="9836">
          <cell r="B9836">
            <v>1010105</v>
          </cell>
          <cell r="C9836" t="str">
            <v>Sifão Sanfonado Universal Ssu-Astra</v>
          </cell>
          <cell r="D9836" t="str">
            <v>UN</v>
          </cell>
          <cell r="E9836">
            <v>0</v>
          </cell>
          <cell r="F9836">
            <v>0</v>
          </cell>
        </row>
        <row r="9837">
          <cell r="B9837">
            <v>1010106</v>
          </cell>
          <cell r="C9837" t="str">
            <v>Adaptador P/Sifão Sanfonado Adu/C114-Ast</v>
          </cell>
          <cell r="D9837" t="str">
            <v>UN</v>
          </cell>
          <cell r="E9837">
            <v>0</v>
          </cell>
          <cell r="F9837">
            <v>0</v>
          </cell>
        </row>
        <row r="9838">
          <cell r="B9838">
            <v>1010107</v>
          </cell>
          <cell r="C9838" t="str">
            <v>Válvula Registro Esfera Galvanizado 1/2"</v>
          </cell>
          <cell r="D9838" t="str">
            <v>UN</v>
          </cell>
          <cell r="E9838">
            <v>0</v>
          </cell>
          <cell r="F9838">
            <v>0</v>
          </cell>
        </row>
        <row r="9839">
          <cell r="B9839">
            <v>1010108</v>
          </cell>
          <cell r="C9839" t="str">
            <v>Bucha Reducao Ferro Galv 1/2X1/4</v>
          </cell>
          <cell r="D9839" t="str">
            <v>UN</v>
          </cell>
          <cell r="E9839">
            <v>0</v>
          </cell>
          <cell r="F9839">
            <v>0</v>
          </cell>
        </row>
        <row r="9840">
          <cell r="B9840">
            <v>1010109</v>
          </cell>
          <cell r="C9840" t="str">
            <v>Bucha Reducao Ferro Galv 3/4X1/2</v>
          </cell>
          <cell r="D9840" t="str">
            <v>UN</v>
          </cell>
          <cell r="E9840">
            <v>0</v>
          </cell>
          <cell r="F9840">
            <v>0</v>
          </cell>
        </row>
        <row r="9841">
          <cell r="B9841">
            <v>1010110</v>
          </cell>
          <cell r="C9841" t="str">
            <v>Te Galvanizado 1/2</v>
          </cell>
          <cell r="D9841" t="str">
            <v>UN</v>
          </cell>
          <cell r="E9841">
            <v>0</v>
          </cell>
          <cell r="F9841">
            <v>0</v>
          </cell>
        </row>
        <row r="9842">
          <cell r="B9842">
            <v>1010111</v>
          </cell>
          <cell r="C9842" t="str">
            <v>Niple Duplo Gavanizado 1/2"</v>
          </cell>
          <cell r="D9842" t="str">
            <v>UN</v>
          </cell>
          <cell r="E9842">
            <v>0</v>
          </cell>
          <cell r="F9842">
            <v>0</v>
          </cell>
        </row>
        <row r="9843">
          <cell r="B9843">
            <v>1010112</v>
          </cell>
          <cell r="C9843" t="str">
            <v>Uniao Assento Galvanizado 1/2</v>
          </cell>
          <cell r="D9843" t="str">
            <v>UN</v>
          </cell>
          <cell r="E9843">
            <v>0</v>
          </cell>
          <cell r="F9843">
            <v>0</v>
          </cell>
        </row>
        <row r="9844">
          <cell r="B9844">
            <v>1010113</v>
          </cell>
          <cell r="C9844" t="str">
            <v>Bucha Reducao Ferro Galv 2X3/4</v>
          </cell>
          <cell r="D9844" t="str">
            <v>UN</v>
          </cell>
          <cell r="E9844">
            <v>0</v>
          </cell>
          <cell r="F9844">
            <v>0</v>
          </cell>
        </row>
        <row r="9845">
          <cell r="B9845">
            <v>1010114</v>
          </cell>
          <cell r="C9845" t="str">
            <v>Rev.Cerâm.24X34Cm Forma Slim-Eliane</v>
          </cell>
          <cell r="D9845" t="str">
            <v>M2</v>
          </cell>
          <cell r="E9845">
            <v>0</v>
          </cell>
          <cell r="F9845">
            <v>0</v>
          </cell>
        </row>
        <row r="9846">
          <cell r="B9846">
            <v>1010115</v>
          </cell>
          <cell r="C9846" t="str">
            <v>Argamassa Autoadensável 25Kg V-1Grauth S</v>
          </cell>
          <cell r="D9846" t="str">
            <v>UN</v>
          </cell>
          <cell r="E9846">
            <v>0</v>
          </cell>
          <cell r="F9846">
            <v>0</v>
          </cell>
        </row>
        <row r="9847">
          <cell r="B9847">
            <v>1010116</v>
          </cell>
          <cell r="C9847" t="str">
            <v>Bica Graduada</v>
          </cell>
          <cell r="D9847" t="str">
            <v>M3</v>
          </cell>
          <cell r="E9847">
            <v>0</v>
          </cell>
          <cell r="F9847">
            <v>0</v>
          </cell>
        </row>
        <row r="9848">
          <cell r="B9848">
            <v>1010117</v>
          </cell>
          <cell r="C9848" t="str">
            <v>Porcelanato Superbianco Po 50X50 Eliane</v>
          </cell>
          <cell r="D9848" t="str">
            <v>M2</v>
          </cell>
          <cell r="E9848">
            <v>0</v>
          </cell>
          <cell r="F9848">
            <v>0</v>
          </cell>
        </row>
        <row r="9849">
          <cell r="B9849">
            <v>1010118</v>
          </cell>
          <cell r="C9849" t="str">
            <v>Rodel P/Cortador De Piso 1682 Irwin</v>
          </cell>
          <cell r="D9849" t="str">
            <v>UN</v>
          </cell>
          <cell r="E9849">
            <v>0</v>
          </cell>
          <cell r="F9849">
            <v>0</v>
          </cell>
        </row>
        <row r="9850">
          <cell r="B9850">
            <v>1010119</v>
          </cell>
          <cell r="C9850" t="str">
            <v>Manômetro 2 1/2" X 1/4Npt Ssi Minulight</v>
          </cell>
          <cell r="D9850" t="str">
            <v>UN</v>
          </cell>
          <cell r="E9850">
            <v>0</v>
          </cell>
          <cell r="F9850">
            <v>0</v>
          </cell>
        </row>
        <row r="9851">
          <cell r="B9851">
            <v>1010120</v>
          </cell>
          <cell r="C9851" t="str">
            <v>Espuma Enchimento Cf-F 650B 267716-Hilti</v>
          </cell>
          <cell r="D9851" t="str">
            <v>UN</v>
          </cell>
          <cell r="E9851">
            <v>0</v>
          </cell>
          <cell r="F9851">
            <v>0</v>
          </cell>
        </row>
        <row r="9852">
          <cell r="B9852">
            <v>3002216</v>
          </cell>
          <cell r="C9852" t="str">
            <v>Locacao De Placa Vibratoria</v>
          </cell>
          <cell r="D9852" t="str">
            <v>MON</v>
          </cell>
          <cell r="E9852">
            <v>16.13</v>
          </cell>
          <cell r="F9852">
            <v>7422.68</v>
          </cell>
        </row>
        <row r="9853">
          <cell r="B9853">
            <v>1010122</v>
          </cell>
          <cell r="C9853" t="str">
            <v>Tinta Esmalte Sint Vermelho Bordô 3,6L</v>
          </cell>
          <cell r="D9853" t="str">
            <v>UN</v>
          </cell>
          <cell r="E9853">
            <v>0</v>
          </cell>
          <cell r="F9853">
            <v>0</v>
          </cell>
        </row>
        <row r="9854">
          <cell r="B9854">
            <v>1010123</v>
          </cell>
          <cell r="C9854" t="str">
            <v>Cerâmica Dampezzo Avana 5X15 Portobello</v>
          </cell>
          <cell r="D9854" t="str">
            <v>M2</v>
          </cell>
          <cell r="E9854">
            <v>0</v>
          </cell>
          <cell r="F9854">
            <v>0</v>
          </cell>
        </row>
        <row r="9855">
          <cell r="B9855">
            <v>1010124</v>
          </cell>
          <cell r="C9855" t="str">
            <v>Lima Triangular  4"</v>
          </cell>
          <cell r="D9855" t="str">
            <v>UN</v>
          </cell>
          <cell r="E9855">
            <v>0</v>
          </cell>
          <cell r="F9855">
            <v>0</v>
          </cell>
        </row>
        <row r="9856">
          <cell r="B9856">
            <v>1010125</v>
          </cell>
          <cell r="C9856" t="str">
            <v>Broca Sds Plus 12X100X160Mm</v>
          </cell>
          <cell r="D9856" t="str">
            <v>UN</v>
          </cell>
          <cell r="E9856">
            <v>0</v>
          </cell>
          <cell r="F9856">
            <v>0</v>
          </cell>
        </row>
        <row r="9857">
          <cell r="B9857">
            <v>1010126</v>
          </cell>
          <cell r="C9857" t="str">
            <v>Broca Sds Plus 18X210Mm 13118 Irwin</v>
          </cell>
          <cell r="D9857" t="str">
            <v>UN</v>
          </cell>
          <cell r="E9857">
            <v>0</v>
          </cell>
          <cell r="F9857">
            <v>0</v>
          </cell>
        </row>
        <row r="9858">
          <cell r="B9858">
            <v>1010127</v>
          </cell>
          <cell r="C9858" t="str">
            <v>Broca Sds Plus 25X260Mm 13128 Irwin</v>
          </cell>
          <cell r="D9858" t="str">
            <v>UN</v>
          </cell>
          <cell r="E9858">
            <v>0</v>
          </cell>
          <cell r="F9858">
            <v>0</v>
          </cell>
        </row>
        <row r="9859">
          <cell r="B9859">
            <v>1010128</v>
          </cell>
          <cell r="C9859" t="str">
            <v>Tela Plástica Pinteiro 1,5X50M 16723-Mm</v>
          </cell>
          <cell r="D9859" t="str">
            <v>UN</v>
          </cell>
          <cell r="E9859">
            <v>0</v>
          </cell>
          <cell r="F9859">
            <v>0</v>
          </cell>
        </row>
        <row r="9860">
          <cell r="B9860">
            <v>1010129</v>
          </cell>
          <cell r="C9860" t="str">
            <v>Lixa Madeira Nº 150</v>
          </cell>
          <cell r="D9860" t="str">
            <v>UN</v>
          </cell>
          <cell r="E9860">
            <v>0</v>
          </cell>
          <cell r="F9860">
            <v>0</v>
          </cell>
        </row>
        <row r="9861">
          <cell r="B9861">
            <v>1010130</v>
          </cell>
          <cell r="C9861" t="str">
            <v>Lixa Dágua Nº 150</v>
          </cell>
          <cell r="D9861" t="str">
            <v>UN</v>
          </cell>
          <cell r="E9861">
            <v>0</v>
          </cell>
          <cell r="F9861">
            <v>0</v>
          </cell>
        </row>
        <row r="9862">
          <cell r="B9862">
            <v>1010131</v>
          </cell>
          <cell r="C9862" t="str">
            <v>Fixador Painel Nylofor Belgo</v>
          </cell>
          <cell r="D9862" t="str">
            <v>UN</v>
          </cell>
          <cell r="E9862">
            <v>0</v>
          </cell>
          <cell r="F9862">
            <v>0</v>
          </cell>
        </row>
        <row r="9863">
          <cell r="B9863">
            <v>1010132</v>
          </cell>
          <cell r="C9863" t="str">
            <v>Moldura P/Quadro Embutir Vm18P-Eletromar</v>
          </cell>
          <cell r="D9863" t="str">
            <v>UN</v>
          </cell>
          <cell r="E9863">
            <v>0</v>
          </cell>
          <cell r="F9863">
            <v>0</v>
          </cell>
        </row>
        <row r="9864">
          <cell r="B9864">
            <v>1010133</v>
          </cell>
          <cell r="C9864" t="str">
            <v>Câmara De Ar Industrial</v>
          </cell>
          <cell r="D9864" t="str">
            <v>UN</v>
          </cell>
          <cell r="E9864">
            <v>0</v>
          </cell>
          <cell r="F9864">
            <v>0</v>
          </cell>
        </row>
        <row r="9865">
          <cell r="B9865">
            <v>1010134</v>
          </cell>
          <cell r="C9865" t="str">
            <v>Dobradiça Ferro Cr 485 La Fonte</v>
          </cell>
          <cell r="D9865" t="str">
            <v>UN</v>
          </cell>
          <cell r="E9865">
            <v>0</v>
          </cell>
          <cell r="F9865">
            <v>0</v>
          </cell>
        </row>
        <row r="9866">
          <cell r="B9866">
            <v>1010135</v>
          </cell>
          <cell r="C9866" t="str">
            <v>Dobradiça Latão C/Mola 325 La Fonte</v>
          </cell>
          <cell r="D9866" t="str">
            <v>UN</v>
          </cell>
          <cell r="E9866">
            <v>0</v>
          </cell>
          <cell r="F9866">
            <v>0</v>
          </cell>
        </row>
        <row r="9867">
          <cell r="B9867">
            <v>1010136</v>
          </cell>
          <cell r="C9867" t="str">
            <v>Dobradiça Latão 3X2 1/2Pol 90 La Fonte</v>
          </cell>
          <cell r="D9867" t="str">
            <v>UN</v>
          </cell>
          <cell r="E9867">
            <v>0</v>
          </cell>
          <cell r="F9867">
            <v>0</v>
          </cell>
        </row>
        <row r="9868">
          <cell r="B9868">
            <v>1010137</v>
          </cell>
          <cell r="C9868" t="str">
            <v>Conj.Fechadura Latão Cr 235I La Fonte</v>
          </cell>
          <cell r="D9868" t="str">
            <v>UN</v>
          </cell>
          <cell r="E9868">
            <v>0</v>
          </cell>
          <cell r="F9868">
            <v>0</v>
          </cell>
        </row>
        <row r="9869">
          <cell r="B9869">
            <v>1010138</v>
          </cell>
          <cell r="C9869" t="str">
            <v>Puxador Inox Ph1-25/250 La Fonte</v>
          </cell>
          <cell r="D9869" t="str">
            <v>UN</v>
          </cell>
          <cell r="E9869">
            <v>0</v>
          </cell>
          <cell r="F9869">
            <v>0</v>
          </cell>
        </row>
        <row r="9870">
          <cell r="B9870">
            <v>1010140</v>
          </cell>
          <cell r="C9870" t="str">
            <v>Fechadura De 22 Mm 2411 La Fonte</v>
          </cell>
          <cell r="D9870" t="str">
            <v>UN</v>
          </cell>
          <cell r="E9870">
            <v>0</v>
          </cell>
          <cell r="F9870">
            <v>0</v>
          </cell>
        </row>
        <row r="9871">
          <cell r="B9871">
            <v>1010141</v>
          </cell>
          <cell r="C9871" t="str">
            <v>Mola Aérea C/Braço Prata Dc240 La Fonte</v>
          </cell>
          <cell r="D9871" t="str">
            <v>UN</v>
          </cell>
          <cell r="E9871">
            <v>0</v>
          </cell>
          <cell r="F9871">
            <v>0</v>
          </cell>
        </row>
        <row r="9872">
          <cell r="B9872">
            <v>1010142</v>
          </cell>
          <cell r="C9872" t="str">
            <v>Mola Topo Dupla Ação 1500 Phillips</v>
          </cell>
          <cell r="D9872" t="str">
            <v>UN</v>
          </cell>
          <cell r="E9872">
            <v>0</v>
          </cell>
          <cell r="F9872">
            <v>0</v>
          </cell>
        </row>
        <row r="9873">
          <cell r="B9873">
            <v>1010143</v>
          </cell>
          <cell r="C9873" t="str">
            <v>Material Substituido Por 1002489</v>
          </cell>
          <cell r="D9873" t="str">
            <v>UN</v>
          </cell>
          <cell r="E9873">
            <v>0</v>
          </cell>
          <cell r="F9873">
            <v>0</v>
          </cell>
        </row>
        <row r="9874">
          <cell r="B9874">
            <v>1010144</v>
          </cell>
          <cell r="C9874" t="str">
            <v>Material Substituido Por 1002492</v>
          </cell>
          <cell r="D9874" t="str">
            <v>UN</v>
          </cell>
          <cell r="E9874">
            <v>0</v>
          </cell>
          <cell r="F9874">
            <v>0</v>
          </cell>
        </row>
        <row r="9875">
          <cell r="B9875">
            <v>1010145</v>
          </cell>
          <cell r="C9875" t="str">
            <v>Material Substituido Por 1002493</v>
          </cell>
          <cell r="D9875" t="str">
            <v>UN</v>
          </cell>
          <cell r="E9875">
            <v>0</v>
          </cell>
          <cell r="F9875">
            <v>0</v>
          </cell>
        </row>
        <row r="9876">
          <cell r="B9876">
            <v>1010146</v>
          </cell>
          <cell r="C9876" t="str">
            <v>Material Substituido Por 1011014</v>
          </cell>
          <cell r="D9876" t="str">
            <v>UN</v>
          </cell>
          <cell r="E9876">
            <v>0</v>
          </cell>
          <cell r="F9876">
            <v>0</v>
          </cell>
        </row>
        <row r="9877">
          <cell r="B9877">
            <v>1010147</v>
          </cell>
          <cell r="C9877" t="str">
            <v>Conjunto Filtro Trif 15Cfa2-T Jacuzzi</v>
          </cell>
          <cell r="D9877" t="str">
            <v>UN</v>
          </cell>
          <cell r="E9877">
            <v>0</v>
          </cell>
          <cell r="F9877">
            <v>0</v>
          </cell>
        </row>
        <row r="9878">
          <cell r="B9878">
            <v>1010148</v>
          </cell>
          <cell r="C9878" t="str">
            <v>Cascata 1000Mm Inox304 Equipagua</v>
          </cell>
          <cell r="D9878" t="str">
            <v>UN</v>
          </cell>
          <cell r="E9878">
            <v>0</v>
          </cell>
          <cell r="F9878">
            <v>0</v>
          </cell>
        </row>
        <row r="9879">
          <cell r="B9879">
            <v>1010149</v>
          </cell>
          <cell r="C9879" t="str">
            <v>Ralo De Fundo Bronze Md15Q Jacuzzi</v>
          </cell>
          <cell r="D9879" t="str">
            <v>UN</v>
          </cell>
          <cell r="E9879">
            <v>0</v>
          </cell>
          <cell r="F9879">
            <v>0</v>
          </cell>
        </row>
        <row r="9880">
          <cell r="B9880">
            <v>1010150</v>
          </cell>
          <cell r="C9880" t="str">
            <v>Bomba C/Filtro Bh624-3B-T Jacuzzi</v>
          </cell>
          <cell r="D9880" t="str">
            <v>UN</v>
          </cell>
          <cell r="E9880">
            <v>0</v>
          </cell>
          <cell r="F9880">
            <v>0</v>
          </cell>
        </row>
        <row r="9881">
          <cell r="B9881">
            <v>1010151</v>
          </cell>
          <cell r="C9881" t="str">
            <v>Conector Cpvc 22Mmx3/4'</v>
          </cell>
          <cell r="D9881" t="str">
            <v>UN</v>
          </cell>
          <cell r="E9881">
            <v>0</v>
          </cell>
          <cell r="F9881">
            <v>0</v>
          </cell>
        </row>
        <row r="9882">
          <cell r="B9882">
            <v>1010152</v>
          </cell>
          <cell r="C9882" t="str">
            <v>Joelho 90 Trans.Cpvc 15Mmx1/2"Rosc/Sold</v>
          </cell>
          <cell r="D9882" t="str">
            <v>UN</v>
          </cell>
          <cell r="E9882">
            <v>0</v>
          </cell>
          <cell r="F9882">
            <v>0</v>
          </cell>
        </row>
        <row r="9883">
          <cell r="B9883">
            <v>1010153</v>
          </cell>
          <cell r="C9883" t="str">
            <v>Joelho 45 Agua Quente Cpvc 15Mm</v>
          </cell>
          <cell r="D9883" t="str">
            <v>UN</v>
          </cell>
          <cell r="E9883">
            <v>0</v>
          </cell>
          <cell r="F9883">
            <v>0</v>
          </cell>
        </row>
        <row r="9884">
          <cell r="B9884">
            <v>1010154</v>
          </cell>
          <cell r="C9884" t="str">
            <v>Bucha Reducao Cpvc 22X15</v>
          </cell>
          <cell r="D9884" t="str">
            <v>UN</v>
          </cell>
          <cell r="E9884">
            <v>0</v>
          </cell>
          <cell r="F9884">
            <v>0</v>
          </cell>
        </row>
        <row r="9885">
          <cell r="B9885">
            <v>1010155</v>
          </cell>
          <cell r="C9885" t="str">
            <v>Niple Duplo Latão 1/2" Roscável</v>
          </cell>
          <cell r="D9885" t="str">
            <v>UN</v>
          </cell>
          <cell r="E9885">
            <v>0</v>
          </cell>
          <cell r="F9885">
            <v>0</v>
          </cell>
        </row>
        <row r="9886">
          <cell r="B9886">
            <v>1010156</v>
          </cell>
          <cell r="C9886" t="str">
            <v>Mat.Bloq-Tubo Ag Que Cpvc 15Mmx3M Sold</v>
          </cell>
          <cell r="D9886" t="str">
            <v>UN</v>
          </cell>
          <cell r="E9886">
            <v>0</v>
          </cell>
          <cell r="F9886">
            <v>0</v>
          </cell>
        </row>
        <row r="9887">
          <cell r="B9887">
            <v>1010157</v>
          </cell>
          <cell r="C9887" t="str">
            <v>Te Misturador Cpvc Trans Aquat 15Mmx1/2'</v>
          </cell>
          <cell r="D9887" t="str">
            <v>UN</v>
          </cell>
          <cell r="E9887">
            <v>0</v>
          </cell>
          <cell r="F9887">
            <v>0</v>
          </cell>
        </row>
        <row r="9888">
          <cell r="B9888">
            <v>1010158</v>
          </cell>
          <cell r="C9888" t="str">
            <v>Acab.Reg.Misty A-1-My-Cr Fabrimar</v>
          </cell>
          <cell r="D9888" t="str">
            <v>UN</v>
          </cell>
          <cell r="E9888">
            <v>0</v>
          </cell>
          <cell r="F9888">
            <v>0</v>
          </cell>
        </row>
        <row r="9889">
          <cell r="B9889">
            <v>1010159</v>
          </cell>
          <cell r="C9889" t="str">
            <v>Material Duplicado - Utilizar 1010092</v>
          </cell>
          <cell r="D9889" t="str">
            <v>UN</v>
          </cell>
          <cell r="E9889">
            <v>0</v>
          </cell>
          <cell r="F9889">
            <v>0</v>
          </cell>
        </row>
        <row r="9890">
          <cell r="B9890">
            <v>1010160</v>
          </cell>
          <cell r="C9890" t="str">
            <v>Acab.Reg.Soho A-1-So-Ac Fabrimar</v>
          </cell>
          <cell r="D9890" t="str">
            <v>UN</v>
          </cell>
          <cell r="E9890">
            <v>0</v>
          </cell>
          <cell r="F9890">
            <v>0</v>
          </cell>
        </row>
        <row r="9891">
          <cell r="B9891">
            <v>1010161</v>
          </cell>
          <cell r="C9891" t="str">
            <v>Material Duplicado - Utilizar 1006630</v>
          </cell>
          <cell r="D9891" t="str">
            <v>UN</v>
          </cell>
          <cell r="E9891">
            <v>0</v>
          </cell>
          <cell r="F9891">
            <v>0</v>
          </cell>
        </row>
        <row r="9892">
          <cell r="B9892">
            <v>1010162</v>
          </cell>
          <cell r="C9892" t="str">
            <v>Acab.Reg.Loft A-1-Centr-Lo-Cr Fabrimar</v>
          </cell>
          <cell r="D9892" t="str">
            <v>UN</v>
          </cell>
          <cell r="E9892">
            <v>0</v>
          </cell>
          <cell r="F9892">
            <v>0</v>
          </cell>
        </row>
        <row r="9893">
          <cell r="B9893">
            <v>1010163</v>
          </cell>
          <cell r="C9893" t="str">
            <v>Torneira Coz.Pratika 1167-P-Cr Fabrimar</v>
          </cell>
          <cell r="D9893" t="str">
            <v>UN</v>
          </cell>
          <cell r="E9893">
            <v>0</v>
          </cell>
          <cell r="F9893">
            <v>0</v>
          </cell>
        </row>
        <row r="9894">
          <cell r="B9894">
            <v>1010164</v>
          </cell>
          <cell r="C9894" t="str">
            <v>Paraf.P/Tanque 1/4"X100Mm Vst982-Esteves</v>
          </cell>
          <cell r="D9894" t="str">
            <v>UN</v>
          </cell>
          <cell r="E9894">
            <v>0</v>
          </cell>
          <cell r="F9894">
            <v>0</v>
          </cell>
        </row>
        <row r="9895">
          <cell r="B9895">
            <v>1010165</v>
          </cell>
          <cell r="C9895" t="str">
            <v>Bebedouro Ind. Água 180Lp Canovas</v>
          </cell>
          <cell r="D9895" t="str">
            <v>UN</v>
          </cell>
          <cell r="E9895">
            <v>0</v>
          </cell>
          <cell r="F9895">
            <v>0</v>
          </cell>
        </row>
        <row r="9896">
          <cell r="B9896">
            <v>1010166</v>
          </cell>
          <cell r="C9896" t="str">
            <v>Cavadeira Art C/Cabo 77560/504Tramontina</v>
          </cell>
          <cell r="D9896" t="str">
            <v>UN</v>
          </cell>
          <cell r="E9896">
            <v>0</v>
          </cell>
          <cell r="F9896">
            <v>0</v>
          </cell>
        </row>
        <row r="9897">
          <cell r="B9897">
            <v>1010167</v>
          </cell>
          <cell r="C9897" t="str">
            <v>Soquete C/Rabicho 100W 1560-N Lorenzetti</v>
          </cell>
          <cell r="D9897" t="str">
            <v>UN</v>
          </cell>
          <cell r="E9897">
            <v>0</v>
          </cell>
          <cell r="F9897">
            <v>0</v>
          </cell>
        </row>
        <row r="9898">
          <cell r="B9898">
            <v>1010168</v>
          </cell>
          <cell r="C9898" t="str">
            <v>Roupeiro Aço 12 Portas Cinza</v>
          </cell>
          <cell r="D9898" t="str">
            <v>UN</v>
          </cell>
          <cell r="E9898">
            <v>0</v>
          </cell>
          <cell r="F9898">
            <v>0</v>
          </cell>
        </row>
        <row r="9899">
          <cell r="B9899">
            <v>1010169</v>
          </cell>
          <cell r="C9899" t="str">
            <v>Adesivo Pva-Wonderbond Am-712 Hexion</v>
          </cell>
          <cell r="D9899" t="str">
            <v>UN</v>
          </cell>
          <cell r="E9899">
            <v>0</v>
          </cell>
          <cell r="F9899">
            <v>0</v>
          </cell>
        </row>
        <row r="9900">
          <cell r="B9900">
            <v>1010170</v>
          </cell>
          <cell r="C9900" t="str">
            <v>Chuveiro Izy Cromado 1971C Ct Deca</v>
          </cell>
          <cell r="D9900" t="str">
            <v>UN</v>
          </cell>
          <cell r="E9900">
            <v>0</v>
          </cell>
          <cell r="F9900">
            <v>0</v>
          </cell>
        </row>
        <row r="9901">
          <cell r="B9901">
            <v>1010171</v>
          </cell>
          <cell r="C9901" t="str">
            <v>Torneira Jardim/Tanque 1153 C37 Deca</v>
          </cell>
          <cell r="D9901" t="str">
            <v>UN</v>
          </cell>
          <cell r="E9901">
            <v>0</v>
          </cell>
          <cell r="F9901">
            <v>0</v>
          </cell>
        </row>
        <row r="9902">
          <cell r="B9902">
            <v>1010172</v>
          </cell>
          <cell r="C9902" t="str">
            <v>Lavatório Br C/Colsaveiro 02007001Celite</v>
          </cell>
          <cell r="D9902" t="str">
            <v>UN</v>
          </cell>
          <cell r="E9902">
            <v>0</v>
          </cell>
          <cell r="F9902">
            <v>0</v>
          </cell>
        </row>
        <row r="9903">
          <cell r="B9903">
            <v>1010173</v>
          </cell>
          <cell r="C9903" t="str">
            <v>Coluna P/Lava.Br Saveiro 02201001 Celite</v>
          </cell>
          <cell r="D9903" t="str">
            <v>UN</v>
          </cell>
          <cell r="E9903">
            <v>0</v>
          </cell>
          <cell r="F9903">
            <v>0</v>
          </cell>
        </row>
        <row r="9904">
          <cell r="B9904">
            <v>1010174</v>
          </cell>
          <cell r="C9904" t="str">
            <v>Mat.Bloq-Tubo Galv1 1/4 Galv S/ Costura</v>
          </cell>
          <cell r="D9904" t="str">
            <v>UN</v>
          </cell>
          <cell r="E9904">
            <v>0</v>
          </cell>
          <cell r="F9904">
            <v>0</v>
          </cell>
        </row>
        <row r="9905">
          <cell r="B9905">
            <v>1010175</v>
          </cell>
          <cell r="C9905" t="str">
            <v>Mat.Bloq-Tubo Galv3/4 Galv S/ Costura</v>
          </cell>
          <cell r="D9905" t="str">
            <v>UN</v>
          </cell>
          <cell r="E9905">
            <v>0</v>
          </cell>
          <cell r="F9905">
            <v>0</v>
          </cell>
        </row>
        <row r="9906">
          <cell r="B9906">
            <v>1010176</v>
          </cell>
          <cell r="C9906" t="str">
            <v>Mat.Bloq-Tubo  1 Galv S/ Costura</v>
          </cell>
          <cell r="D9906" t="str">
            <v>UN</v>
          </cell>
          <cell r="E9906">
            <v>0</v>
          </cell>
          <cell r="F9906">
            <v>0</v>
          </cell>
        </row>
        <row r="9907">
          <cell r="B9907">
            <v>1010177</v>
          </cell>
          <cell r="C9907" t="str">
            <v>Joelho De Redução 1 1/4" X 1"Galv</v>
          </cell>
          <cell r="D9907" t="str">
            <v>UN</v>
          </cell>
          <cell r="E9907">
            <v>0</v>
          </cell>
          <cell r="F9907">
            <v>0</v>
          </cell>
        </row>
        <row r="9908">
          <cell r="B9908">
            <v>1010178</v>
          </cell>
          <cell r="C9908" t="str">
            <v>Joelho De Redução 1" X 3/4" Galv</v>
          </cell>
          <cell r="D9908" t="str">
            <v>UN</v>
          </cell>
          <cell r="E9908">
            <v>0</v>
          </cell>
          <cell r="F9908">
            <v>0</v>
          </cell>
        </row>
        <row r="9909">
          <cell r="B9909">
            <v>1010179</v>
          </cell>
          <cell r="C9909" t="str">
            <v>Tê Redução 1 1/4" X 3/4" Galv</v>
          </cell>
          <cell r="D9909" t="str">
            <v>UN</v>
          </cell>
          <cell r="E9909">
            <v>0</v>
          </cell>
          <cell r="F9909">
            <v>0</v>
          </cell>
        </row>
        <row r="9910">
          <cell r="B9910">
            <v>1010180</v>
          </cell>
          <cell r="C9910" t="str">
            <v>Bucha De Red. Ppr 90X32Mm</v>
          </cell>
          <cell r="D9910" t="str">
            <v>UN</v>
          </cell>
          <cell r="E9910">
            <v>0</v>
          </cell>
          <cell r="F9910">
            <v>0</v>
          </cell>
        </row>
        <row r="9911">
          <cell r="B9911">
            <v>1010181</v>
          </cell>
          <cell r="C9911" t="str">
            <v>Bucha De Red. Ppr 90X25Mm</v>
          </cell>
          <cell r="D9911" t="str">
            <v>UN</v>
          </cell>
          <cell r="E9911">
            <v>0</v>
          </cell>
          <cell r="F9911">
            <v>0</v>
          </cell>
        </row>
        <row r="9912">
          <cell r="B9912">
            <v>1010182</v>
          </cell>
          <cell r="C9912" t="str">
            <v>Conector Macho Ppr 90X75Mm</v>
          </cell>
          <cell r="D9912" t="str">
            <v>UN</v>
          </cell>
          <cell r="E9912">
            <v>0</v>
          </cell>
          <cell r="F9912">
            <v>0</v>
          </cell>
        </row>
        <row r="9913">
          <cell r="B9913">
            <v>1010183</v>
          </cell>
          <cell r="C9913" t="str">
            <v>Sela De Derivacao Ppr 90X25Mm</v>
          </cell>
          <cell r="D9913" t="str">
            <v>UN</v>
          </cell>
          <cell r="E9913">
            <v>0</v>
          </cell>
          <cell r="F9913">
            <v>0</v>
          </cell>
        </row>
        <row r="9914">
          <cell r="B9914">
            <v>1010184</v>
          </cell>
          <cell r="C9914" t="str">
            <v>Flange De Cobre Diâm. 66Mm</v>
          </cell>
          <cell r="D9914" t="str">
            <v>UN</v>
          </cell>
          <cell r="E9914">
            <v>0</v>
          </cell>
          <cell r="F9914">
            <v>0</v>
          </cell>
        </row>
        <row r="9915">
          <cell r="B9915">
            <v>1010185</v>
          </cell>
          <cell r="C9915" t="str">
            <v>Flange De Cobre Diâm. 2 1/2"</v>
          </cell>
          <cell r="D9915" t="str">
            <v>UN</v>
          </cell>
          <cell r="E9915">
            <v>0</v>
          </cell>
          <cell r="F9915">
            <v>0</v>
          </cell>
        </row>
        <row r="9916">
          <cell r="B9916">
            <v>1010186</v>
          </cell>
          <cell r="C9916" t="str">
            <v>Flange De Cobre Diâm. 4"</v>
          </cell>
          <cell r="D9916" t="str">
            <v>UN</v>
          </cell>
          <cell r="E9916">
            <v>0</v>
          </cell>
          <cell r="F9916">
            <v>0</v>
          </cell>
        </row>
        <row r="9917">
          <cell r="B9917">
            <v>1010187</v>
          </cell>
          <cell r="C9917" t="str">
            <v>Conector 603 Rf 66Mm X 2 1/2 S/Anel</v>
          </cell>
          <cell r="D9917" t="str">
            <v>UN</v>
          </cell>
          <cell r="E9917">
            <v>0</v>
          </cell>
          <cell r="F9917">
            <v>0</v>
          </cell>
        </row>
        <row r="9918">
          <cell r="B9918">
            <v>1010188</v>
          </cell>
          <cell r="C9918" t="str">
            <v>Registro De Gaveta 85Mm</v>
          </cell>
          <cell r="D9918" t="str">
            <v>UN</v>
          </cell>
          <cell r="E9918">
            <v>0</v>
          </cell>
          <cell r="F9918">
            <v>0</v>
          </cell>
        </row>
        <row r="9919">
          <cell r="B9919">
            <v>1010189</v>
          </cell>
          <cell r="C9919" t="str">
            <v>Bóia P/Caixa D'Agua Diam.3"</v>
          </cell>
          <cell r="D9919" t="str">
            <v>UN</v>
          </cell>
          <cell r="E9919">
            <v>0</v>
          </cell>
          <cell r="F9919">
            <v>0</v>
          </cell>
        </row>
        <row r="9920">
          <cell r="B9920">
            <v>1010190</v>
          </cell>
          <cell r="C9920" t="str">
            <v>União De Bronze 104Mm-Eluma</v>
          </cell>
          <cell r="D9920" t="str">
            <v>UN</v>
          </cell>
          <cell r="E9920">
            <v>0</v>
          </cell>
          <cell r="F9920">
            <v>0</v>
          </cell>
        </row>
        <row r="9921">
          <cell r="B9921">
            <v>1010191</v>
          </cell>
          <cell r="C9921" t="str">
            <v>Tê De Bronze 104Mm-Eluma</v>
          </cell>
          <cell r="D9921" t="str">
            <v>UN</v>
          </cell>
          <cell r="E9921">
            <v>0</v>
          </cell>
          <cell r="F9921">
            <v>0</v>
          </cell>
        </row>
        <row r="9922">
          <cell r="B9922">
            <v>1010192</v>
          </cell>
          <cell r="C9922" t="str">
            <v>Válvula Red Pressão 420-F-20 Bermad</v>
          </cell>
          <cell r="D9922" t="str">
            <v>UN</v>
          </cell>
          <cell r="E9922">
            <v>0</v>
          </cell>
          <cell r="F9922">
            <v>0</v>
          </cell>
        </row>
        <row r="9923">
          <cell r="B9923">
            <v>1010193</v>
          </cell>
          <cell r="C9923" t="str">
            <v>Filtro Plást Scanaway 2" 8200368 Bermad</v>
          </cell>
          <cell r="D9923" t="str">
            <v>UN</v>
          </cell>
          <cell r="E9923">
            <v>0</v>
          </cell>
          <cell r="F9923">
            <v>0</v>
          </cell>
        </row>
        <row r="9924">
          <cell r="B9924">
            <v>1010194</v>
          </cell>
          <cell r="C9924" t="str">
            <v>Adaptador Ppr Femea 40X11/4</v>
          </cell>
          <cell r="D9924" t="str">
            <v>UN</v>
          </cell>
          <cell r="E9924">
            <v>0</v>
          </cell>
          <cell r="F9924">
            <v>0</v>
          </cell>
        </row>
        <row r="9925">
          <cell r="B9925">
            <v>1010195</v>
          </cell>
          <cell r="C9925" t="str">
            <v>Adaptador Ppr Macho 32X1</v>
          </cell>
          <cell r="D9925" t="str">
            <v>UN</v>
          </cell>
          <cell r="E9925">
            <v>0</v>
          </cell>
          <cell r="F9925">
            <v>0</v>
          </cell>
        </row>
        <row r="9926">
          <cell r="B9926">
            <v>1010196</v>
          </cell>
          <cell r="C9926" t="str">
            <v>Vergalhão Rosca Total 1/2"</v>
          </cell>
          <cell r="D9926" t="str">
            <v>UN</v>
          </cell>
          <cell r="E9926">
            <v>0</v>
          </cell>
          <cell r="F9926">
            <v>0</v>
          </cell>
        </row>
        <row r="9927">
          <cell r="B9927">
            <v>1010197</v>
          </cell>
          <cell r="C9927" t="str">
            <v>Tela Sint Pe Malha 1" Isotr 1X50M Perame</v>
          </cell>
          <cell r="D9927" t="str">
            <v>M</v>
          </cell>
          <cell r="E9927">
            <v>0</v>
          </cell>
          <cell r="F9927">
            <v>0</v>
          </cell>
        </row>
        <row r="9928">
          <cell r="B9928">
            <v>1010198</v>
          </cell>
          <cell r="C9928" t="str">
            <v>Manômetro 1/4"</v>
          </cell>
          <cell r="D9928" t="str">
            <v>UN</v>
          </cell>
          <cell r="E9928">
            <v>0</v>
          </cell>
          <cell r="F9928">
            <v>0</v>
          </cell>
        </row>
        <row r="9929">
          <cell r="B9929">
            <v>1010199</v>
          </cell>
          <cell r="C9929" t="str">
            <v>Anilha Para Cabo 2,5Mm² - A</v>
          </cell>
          <cell r="D9929" t="str">
            <v>UN</v>
          </cell>
          <cell r="E9929">
            <v>0</v>
          </cell>
          <cell r="F9929">
            <v>0</v>
          </cell>
        </row>
        <row r="9930">
          <cell r="B9930">
            <v>1010200</v>
          </cell>
          <cell r="C9930" t="str">
            <v>Anilha Para Cabo 2,5Mm² - B</v>
          </cell>
          <cell r="D9930" t="str">
            <v>UN</v>
          </cell>
          <cell r="E9930">
            <v>0</v>
          </cell>
          <cell r="F9930">
            <v>0</v>
          </cell>
        </row>
        <row r="9931">
          <cell r="B9931">
            <v>1010201</v>
          </cell>
          <cell r="C9931" t="str">
            <v>Anilha Para Cabo 2,5Mm² - C</v>
          </cell>
          <cell r="D9931" t="str">
            <v>UN</v>
          </cell>
          <cell r="E9931">
            <v>0</v>
          </cell>
          <cell r="F9931">
            <v>0</v>
          </cell>
        </row>
        <row r="9932">
          <cell r="B9932">
            <v>1010202</v>
          </cell>
          <cell r="C9932" t="str">
            <v>Anilha Para Cabo 2,5Mm² - N</v>
          </cell>
          <cell r="D9932" t="str">
            <v>UN</v>
          </cell>
          <cell r="E9932">
            <v>0</v>
          </cell>
          <cell r="F9932">
            <v>0</v>
          </cell>
        </row>
        <row r="9933">
          <cell r="B9933">
            <v>1010203</v>
          </cell>
          <cell r="C9933" t="str">
            <v>Anilha Para Cabo 2,5Mm² - R</v>
          </cell>
          <cell r="D9933" t="str">
            <v>UN</v>
          </cell>
          <cell r="E9933">
            <v>0</v>
          </cell>
          <cell r="F9933">
            <v>0</v>
          </cell>
        </row>
        <row r="9934">
          <cell r="B9934">
            <v>1010204</v>
          </cell>
          <cell r="C9934" t="str">
            <v>Anilha Para Cabo 2,5Mm² - S</v>
          </cell>
          <cell r="D9934" t="str">
            <v>UN</v>
          </cell>
          <cell r="E9934">
            <v>0</v>
          </cell>
          <cell r="F9934">
            <v>0</v>
          </cell>
        </row>
        <row r="9935">
          <cell r="B9935">
            <v>1010205</v>
          </cell>
          <cell r="C9935" t="str">
            <v>Anilha Para Cabo 2,5Mm² - T</v>
          </cell>
          <cell r="D9935" t="str">
            <v>UN</v>
          </cell>
          <cell r="E9935">
            <v>0</v>
          </cell>
          <cell r="F9935">
            <v>0</v>
          </cell>
        </row>
        <row r="9936">
          <cell r="B9936">
            <v>1010206</v>
          </cell>
          <cell r="C9936" t="str">
            <v>Anilha Para Cabo 2,5Mm² - U</v>
          </cell>
          <cell r="D9936" t="str">
            <v>UN</v>
          </cell>
          <cell r="E9936">
            <v>0</v>
          </cell>
          <cell r="F9936">
            <v>0</v>
          </cell>
        </row>
        <row r="9937">
          <cell r="B9937">
            <v>1010207</v>
          </cell>
          <cell r="C9937" t="str">
            <v>Anilha Para Cabo 2,5Mm² - V</v>
          </cell>
          <cell r="D9937" t="str">
            <v>UN</v>
          </cell>
          <cell r="E9937">
            <v>0</v>
          </cell>
          <cell r="F9937">
            <v>0</v>
          </cell>
        </row>
        <row r="9938">
          <cell r="B9938">
            <v>1010208</v>
          </cell>
          <cell r="C9938" t="str">
            <v>Anilha Para Cabo 2,5Mm² - W</v>
          </cell>
          <cell r="D9938" t="str">
            <v>UN</v>
          </cell>
          <cell r="E9938">
            <v>0</v>
          </cell>
          <cell r="F9938">
            <v>0</v>
          </cell>
        </row>
        <row r="9939">
          <cell r="B9939">
            <v>1010209</v>
          </cell>
          <cell r="C9939" t="str">
            <v>Anilha Para Cabo 4,0Mm² - A</v>
          </cell>
          <cell r="D9939" t="str">
            <v>UN</v>
          </cell>
          <cell r="E9939">
            <v>0</v>
          </cell>
          <cell r="F9939">
            <v>0</v>
          </cell>
        </row>
        <row r="9940">
          <cell r="B9940">
            <v>1010210</v>
          </cell>
          <cell r="C9940" t="str">
            <v>Anilha Para Cabo 4,0Mm² - B</v>
          </cell>
          <cell r="D9940" t="str">
            <v>UN</v>
          </cell>
          <cell r="E9940">
            <v>0</v>
          </cell>
          <cell r="F9940">
            <v>0</v>
          </cell>
        </row>
        <row r="9941">
          <cell r="B9941">
            <v>1010211</v>
          </cell>
          <cell r="C9941" t="str">
            <v>Anilha Para Cabo 4,0Mm² - C</v>
          </cell>
          <cell r="D9941" t="str">
            <v>UN</v>
          </cell>
          <cell r="E9941">
            <v>0</v>
          </cell>
          <cell r="F9941">
            <v>0</v>
          </cell>
        </row>
        <row r="9942">
          <cell r="B9942">
            <v>1010212</v>
          </cell>
          <cell r="C9942" t="str">
            <v>Anilha Para Cabo 4,0Mm² - N</v>
          </cell>
          <cell r="D9942" t="str">
            <v>UN</v>
          </cell>
          <cell r="E9942">
            <v>0</v>
          </cell>
          <cell r="F9942">
            <v>0</v>
          </cell>
        </row>
        <row r="9943">
          <cell r="B9943">
            <v>1010213</v>
          </cell>
          <cell r="C9943" t="str">
            <v>Anilha Para Cabo 4,0Mm² - R</v>
          </cell>
          <cell r="D9943" t="str">
            <v>UN</v>
          </cell>
          <cell r="E9943">
            <v>0</v>
          </cell>
          <cell r="F9943">
            <v>0</v>
          </cell>
        </row>
        <row r="9944">
          <cell r="B9944">
            <v>1010214</v>
          </cell>
          <cell r="C9944" t="str">
            <v>Anilha Para Cabo 4,0Mm² - S</v>
          </cell>
          <cell r="D9944" t="str">
            <v>UN</v>
          </cell>
          <cell r="E9944">
            <v>0</v>
          </cell>
          <cell r="F9944">
            <v>0</v>
          </cell>
        </row>
        <row r="9945">
          <cell r="B9945">
            <v>1010215</v>
          </cell>
          <cell r="C9945" t="str">
            <v>Anilha Para Cabo 4,0Mm² - T</v>
          </cell>
          <cell r="D9945" t="str">
            <v>UN</v>
          </cell>
          <cell r="E9945">
            <v>0</v>
          </cell>
          <cell r="F9945">
            <v>0</v>
          </cell>
        </row>
        <row r="9946">
          <cell r="B9946">
            <v>1010216</v>
          </cell>
          <cell r="C9946" t="str">
            <v>Anilha Para Cabo 4,0Mm² - U</v>
          </cell>
          <cell r="D9946" t="str">
            <v>UN</v>
          </cell>
          <cell r="E9946">
            <v>0</v>
          </cell>
          <cell r="F9946">
            <v>0</v>
          </cell>
        </row>
        <row r="9947">
          <cell r="B9947">
            <v>1010217</v>
          </cell>
          <cell r="C9947" t="str">
            <v>Anilha Para Cabo 4,0Mm² - V</v>
          </cell>
          <cell r="D9947" t="str">
            <v>UN</v>
          </cell>
          <cell r="E9947">
            <v>0</v>
          </cell>
          <cell r="F9947">
            <v>0</v>
          </cell>
        </row>
        <row r="9948">
          <cell r="B9948">
            <v>1010218</v>
          </cell>
          <cell r="C9948" t="str">
            <v>Anilha Para Cabo 4,0Mm² - W</v>
          </cell>
          <cell r="D9948" t="str">
            <v>UN</v>
          </cell>
          <cell r="E9948">
            <v>0</v>
          </cell>
          <cell r="F9948">
            <v>0</v>
          </cell>
        </row>
        <row r="9949">
          <cell r="B9949">
            <v>1010219</v>
          </cell>
          <cell r="C9949" t="str">
            <v>Anilha Para Cabo 6,0Mm² - A</v>
          </cell>
          <cell r="D9949" t="str">
            <v>UN</v>
          </cell>
          <cell r="E9949">
            <v>0</v>
          </cell>
          <cell r="F9949">
            <v>0</v>
          </cell>
        </row>
        <row r="9950">
          <cell r="B9950">
            <v>1010220</v>
          </cell>
          <cell r="C9950" t="str">
            <v>Anilha Para Cabo 6,0Mm² - B</v>
          </cell>
          <cell r="D9950" t="str">
            <v>UN</v>
          </cell>
          <cell r="E9950">
            <v>0</v>
          </cell>
          <cell r="F9950">
            <v>0</v>
          </cell>
        </row>
        <row r="9951">
          <cell r="B9951">
            <v>1010221</v>
          </cell>
          <cell r="C9951" t="str">
            <v>Anilha Para Cabo 6,0Mm² - C</v>
          </cell>
          <cell r="D9951" t="str">
            <v>UN</v>
          </cell>
          <cell r="E9951">
            <v>0</v>
          </cell>
          <cell r="F9951">
            <v>0</v>
          </cell>
        </row>
        <row r="9952">
          <cell r="B9952">
            <v>1010222</v>
          </cell>
          <cell r="C9952" t="str">
            <v>Anilha Para Cabo 6,0Mm² - N</v>
          </cell>
          <cell r="D9952" t="str">
            <v>UN</v>
          </cell>
          <cell r="E9952">
            <v>0</v>
          </cell>
          <cell r="F9952">
            <v>0</v>
          </cell>
        </row>
        <row r="9953">
          <cell r="B9953">
            <v>1010223</v>
          </cell>
          <cell r="C9953" t="str">
            <v>Anilha Para Cabo 6,0Mm² - R</v>
          </cell>
          <cell r="D9953" t="str">
            <v>UN</v>
          </cell>
          <cell r="E9953">
            <v>0</v>
          </cell>
          <cell r="F9953">
            <v>0</v>
          </cell>
        </row>
        <row r="9954">
          <cell r="B9954">
            <v>1010224</v>
          </cell>
          <cell r="C9954" t="str">
            <v>Anilha Para Cabo 6,0Mm² - S</v>
          </cell>
          <cell r="D9954" t="str">
            <v>UN</v>
          </cell>
          <cell r="E9954">
            <v>0</v>
          </cell>
          <cell r="F9954">
            <v>0</v>
          </cell>
        </row>
        <row r="9955">
          <cell r="B9955">
            <v>1010225</v>
          </cell>
          <cell r="C9955" t="str">
            <v>Anilha Para Cabo 6,0Mm² - T</v>
          </cell>
          <cell r="D9955" t="str">
            <v>UN</v>
          </cell>
          <cell r="E9955">
            <v>0</v>
          </cell>
          <cell r="F9955">
            <v>0</v>
          </cell>
        </row>
        <row r="9956">
          <cell r="B9956">
            <v>1010226</v>
          </cell>
          <cell r="C9956" t="str">
            <v>Anilha Para Cabo 6,0Mm² - U</v>
          </cell>
          <cell r="D9956" t="str">
            <v>UN</v>
          </cell>
          <cell r="E9956">
            <v>0</v>
          </cell>
          <cell r="F9956">
            <v>0</v>
          </cell>
        </row>
        <row r="9957">
          <cell r="B9957">
            <v>1010227</v>
          </cell>
          <cell r="C9957" t="str">
            <v>Anilha Para Cabo 6,0Mm² - V</v>
          </cell>
          <cell r="D9957" t="str">
            <v>UN</v>
          </cell>
          <cell r="E9957">
            <v>0</v>
          </cell>
          <cell r="F9957">
            <v>0</v>
          </cell>
        </row>
        <row r="9958">
          <cell r="B9958">
            <v>1010228</v>
          </cell>
          <cell r="C9958" t="str">
            <v>Anilha Para Cabo 6,0Mm² - W</v>
          </cell>
          <cell r="D9958" t="str">
            <v>UN</v>
          </cell>
          <cell r="E9958">
            <v>0</v>
          </cell>
          <cell r="F9958">
            <v>0</v>
          </cell>
        </row>
        <row r="9959">
          <cell r="B9959">
            <v>1010229</v>
          </cell>
          <cell r="C9959" t="str">
            <v>Anilha Para Cabo 10,0Mm² - A</v>
          </cell>
          <cell r="D9959" t="str">
            <v>UN</v>
          </cell>
          <cell r="E9959">
            <v>0</v>
          </cell>
          <cell r="F9959">
            <v>0</v>
          </cell>
        </row>
        <row r="9960">
          <cell r="B9960">
            <v>1010230</v>
          </cell>
          <cell r="C9960" t="str">
            <v>Anilha Para Cabo 10,0Mm² - B</v>
          </cell>
          <cell r="D9960" t="str">
            <v>UN</v>
          </cell>
          <cell r="E9960">
            <v>0</v>
          </cell>
          <cell r="F9960">
            <v>0</v>
          </cell>
        </row>
        <row r="9961">
          <cell r="B9961">
            <v>1010231</v>
          </cell>
          <cell r="C9961" t="str">
            <v>Anilha Para Cabo 10,0Mm² - C</v>
          </cell>
          <cell r="D9961" t="str">
            <v>UN</v>
          </cell>
          <cell r="E9961">
            <v>0</v>
          </cell>
          <cell r="F9961">
            <v>0</v>
          </cell>
        </row>
        <row r="9962">
          <cell r="B9962">
            <v>1010232</v>
          </cell>
          <cell r="C9962" t="str">
            <v>Anilha Para Cabo 10,0Mm² - N</v>
          </cell>
          <cell r="D9962" t="str">
            <v>UN</v>
          </cell>
          <cell r="E9962">
            <v>0</v>
          </cell>
          <cell r="F9962">
            <v>0</v>
          </cell>
        </row>
        <row r="9963">
          <cell r="B9963">
            <v>1010233</v>
          </cell>
          <cell r="C9963" t="str">
            <v>Anilha Para Cabo 10,0Mm² - R</v>
          </cell>
          <cell r="D9963" t="str">
            <v>UN</v>
          </cell>
          <cell r="E9963">
            <v>0</v>
          </cell>
          <cell r="F9963">
            <v>0</v>
          </cell>
        </row>
        <row r="9964">
          <cell r="B9964">
            <v>1010234</v>
          </cell>
          <cell r="C9964" t="str">
            <v>Anilha Para Cabo 10,0Mm² - S</v>
          </cell>
          <cell r="D9964" t="str">
            <v>UN</v>
          </cell>
          <cell r="E9964">
            <v>0</v>
          </cell>
          <cell r="F9964">
            <v>0</v>
          </cell>
        </row>
        <row r="9965">
          <cell r="B9965">
            <v>1010235</v>
          </cell>
          <cell r="C9965" t="str">
            <v>Anilha Para Cabo 10,0Mm² - T</v>
          </cell>
          <cell r="D9965" t="str">
            <v>UN</v>
          </cell>
          <cell r="E9965">
            <v>0</v>
          </cell>
          <cell r="F9965">
            <v>0</v>
          </cell>
        </row>
        <row r="9966">
          <cell r="B9966">
            <v>1010236</v>
          </cell>
          <cell r="C9966" t="str">
            <v>Anilha Para Cabo 10,0Mm² - U</v>
          </cell>
          <cell r="D9966" t="str">
            <v>UN</v>
          </cell>
          <cell r="E9966">
            <v>0</v>
          </cell>
          <cell r="F9966">
            <v>0</v>
          </cell>
        </row>
        <row r="9967">
          <cell r="B9967">
            <v>1010237</v>
          </cell>
          <cell r="C9967" t="str">
            <v>Anilha Para Cabo 10,0Mm² - V</v>
          </cell>
          <cell r="D9967" t="str">
            <v>UN</v>
          </cell>
          <cell r="E9967">
            <v>0</v>
          </cell>
          <cell r="F9967">
            <v>0</v>
          </cell>
        </row>
        <row r="9968">
          <cell r="B9968">
            <v>1010238</v>
          </cell>
          <cell r="C9968" t="str">
            <v>Anilha Para Cabo 10,0Mm² - W</v>
          </cell>
          <cell r="D9968" t="str">
            <v>UN</v>
          </cell>
          <cell r="E9968">
            <v>0</v>
          </cell>
          <cell r="F9968">
            <v>0</v>
          </cell>
        </row>
        <row r="9969">
          <cell r="B9969">
            <v>1010239</v>
          </cell>
          <cell r="C9969" t="str">
            <v>Anilha Para Cabo 2,5Mm² - 0</v>
          </cell>
          <cell r="D9969" t="str">
            <v>UN</v>
          </cell>
          <cell r="E9969">
            <v>0</v>
          </cell>
          <cell r="F9969">
            <v>0</v>
          </cell>
        </row>
        <row r="9970">
          <cell r="B9970">
            <v>1010240</v>
          </cell>
          <cell r="C9970" t="str">
            <v>Anilha Para Cabo 2,5Mm² - 1</v>
          </cell>
          <cell r="D9970" t="str">
            <v>UN</v>
          </cell>
          <cell r="E9970">
            <v>0</v>
          </cell>
          <cell r="F9970">
            <v>0</v>
          </cell>
        </row>
        <row r="9971">
          <cell r="B9971">
            <v>1010241</v>
          </cell>
          <cell r="C9971" t="str">
            <v>Anilha Para Cabo 2,5Mm² - 2</v>
          </cell>
          <cell r="D9971" t="str">
            <v>UN</v>
          </cell>
          <cell r="E9971">
            <v>0</v>
          </cell>
          <cell r="F9971">
            <v>0</v>
          </cell>
        </row>
        <row r="9972">
          <cell r="B9972">
            <v>1010242</v>
          </cell>
          <cell r="C9972" t="str">
            <v>Anilha Para Cabo 2,5Mm² - 3</v>
          </cell>
          <cell r="D9972" t="str">
            <v>UN</v>
          </cell>
          <cell r="E9972">
            <v>0</v>
          </cell>
          <cell r="F9972">
            <v>0</v>
          </cell>
        </row>
        <row r="9973">
          <cell r="B9973">
            <v>1010243</v>
          </cell>
          <cell r="C9973" t="str">
            <v>Anilha Para Cabo 2,5Mm² - 4</v>
          </cell>
          <cell r="D9973" t="str">
            <v>UN</v>
          </cell>
          <cell r="E9973">
            <v>0</v>
          </cell>
          <cell r="F9973">
            <v>0</v>
          </cell>
        </row>
        <row r="9974">
          <cell r="B9974">
            <v>1010244</v>
          </cell>
          <cell r="C9974" t="str">
            <v>Anilha Para Cabo 2,5Mm² - 5</v>
          </cell>
          <cell r="D9974" t="str">
            <v>UN</v>
          </cell>
          <cell r="E9974">
            <v>0</v>
          </cell>
          <cell r="F9974">
            <v>0</v>
          </cell>
        </row>
        <row r="9975">
          <cell r="B9975">
            <v>1010245</v>
          </cell>
          <cell r="C9975" t="str">
            <v>Anilha Para Cabo 2,5Mm² - 6</v>
          </cell>
          <cell r="D9975" t="str">
            <v>UN</v>
          </cell>
          <cell r="E9975">
            <v>0</v>
          </cell>
          <cell r="F9975">
            <v>0</v>
          </cell>
        </row>
        <row r="9976">
          <cell r="B9976">
            <v>1010246</v>
          </cell>
          <cell r="C9976" t="str">
            <v>Anilha Para Cabo 2,5Mm² - 7</v>
          </cell>
          <cell r="D9976" t="str">
            <v>UN</v>
          </cell>
          <cell r="E9976">
            <v>0</v>
          </cell>
          <cell r="F9976">
            <v>0</v>
          </cell>
        </row>
        <row r="9977">
          <cell r="B9977">
            <v>1010247</v>
          </cell>
          <cell r="C9977" t="str">
            <v>Anilha Para Cabo 2,5Mm² - 8</v>
          </cell>
          <cell r="D9977" t="str">
            <v>UN</v>
          </cell>
          <cell r="E9977">
            <v>0</v>
          </cell>
          <cell r="F9977">
            <v>0</v>
          </cell>
        </row>
        <row r="9978">
          <cell r="B9978">
            <v>1010248</v>
          </cell>
          <cell r="C9978" t="str">
            <v>Anilha Para Cabo 2,5Mm² - 9</v>
          </cell>
          <cell r="D9978" t="str">
            <v>UN</v>
          </cell>
          <cell r="E9978">
            <v>0</v>
          </cell>
          <cell r="F9978">
            <v>0</v>
          </cell>
        </row>
        <row r="9979">
          <cell r="B9979">
            <v>1010249</v>
          </cell>
          <cell r="C9979" t="str">
            <v>Anilha Para Cabo 4,0Mm² - 0</v>
          </cell>
          <cell r="D9979" t="str">
            <v>UN</v>
          </cell>
          <cell r="E9979">
            <v>0</v>
          </cell>
          <cell r="F9979">
            <v>0</v>
          </cell>
        </row>
        <row r="9980">
          <cell r="B9980">
            <v>1010250</v>
          </cell>
          <cell r="C9980" t="str">
            <v>Anilha Para Cabo 4,0Mm² - 1</v>
          </cell>
          <cell r="D9980" t="str">
            <v>UN</v>
          </cell>
          <cell r="E9980">
            <v>0</v>
          </cell>
          <cell r="F9980">
            <v>0</v>
          </cell>
        </row>
        <row r="9981">
          <cell r="B9981">
            <v>1010251</v>
          </cell>
          <cell r="C9981" t="str">
            <v>Anilha Para Cabo 4,0Mm² - 2</v>
          </cell>
          <cell r="D9981" t="str">
            <v>UN</v>
          </cell>
          <cell r="E9981">
            <v>0</v>
          </cell>
          <cell r="F9981">
            <v>0</v>
          </cell>
        </row>
        <row r="9982">
          <cell r="B9982">
            <v>1010252</v>
          </cell>
          <cell r="C9982" t="str">
            <v>Anilha Para Cabo 4,0Mm² - 3</v>
          </cell>
          <cell r="D9982" t="str">
            <v>UN</v>
          </cell>
          <cell r="E9982">
            <v>0</v>
          </cell>
          <cell r="F9982">
            <v>0</v>
          </cell>
        </row>
        <row r="9983">
          <cell r="B9983">
            <v>1010253</v>
          </cell>
          <cell r="C9983" t="str">
            <v>Anilha Para Cabo 4,0Mm² - 4</v>
          </cell>
          <cell r="D9983" t="str">
            <v>UN</v>
          </cell>
          <cell r="E9983">
            <v>0</v>
          </cell>
          <cell r="F9983">
            <v>0</v>
          </cell>
        </row>
        <row r="9984">
          <cell r="B9984">
            <v>1010254</v>
          </cell>
          <cell r="C9984" t="str">
            <v>Anilha Para Cabo 4,0Mm² - 5</v>
          </cell>
          <cell r="D9984" t="str">
            <v>UN</v>
          </cell>
          <cell r="E9984">
            <v>0</v>
          </cell>
          <cell r="F9984">
            <v>0</v>
          </cell>
        </row>
        <row r="9985">
          <cell r="B9985">
            <v>1010255</v>
          </cell>
          <cell r="C9985" t="str">
            <v>Anilha Para Cabo 4,0Mm² - 6</v>
          </cell>
          <cell r="D9985" t="str">
            <v>UN</v>
          </cell>
          <cell r="E9985">
            <v>0</v>
          </cell>
          <cell r="F9985">
            <v>0</v>
          </cell>
        </row>
        <row r="9986">
          <cell r="B9986">
            <v>1010256</v>
          </cell>
          <cell r="C9986" t="str">
            <v>Anilha Para Cabo 4,0Mm² - 7</v>
          </cell>
          <cell r="D9986" t="str">
            <v>UN</v>
          </cell>
          <cell r="E9986">
            <v>0</v>
          </cell>
          <cell r="F9986">
            <v>0</v>
          </cell>
        </row>
        <row r="9987">
          <cell r="B9987">
            <v>1010257</v>
          </cell>
          <cell r="C9987" t="str">
            <v>Anilha Para Cabo 4,0Mm² - 8</v>
          </cell>
          <cell r="D9987" t="str">
            <v>UN</v>
          </cell>
          <cell r="E9987">
            <v>0</v>
          </cell>
          <cell r="F9987">
            <v>0</v>
          </cell>
        </row>
        <row r="9988">
          <cell r="B9988">
            <v>1010258</v>
          </cell>
          <cell r="C9988" t="str">
            <v>Anilha Para Cabo 4,0Mm² - 9</v>
          </cell>
          <cell r="D9988" t="str">
            <v>UN</v>
          </cell>
          <cell r="E9988">
            <v>0</v>
          </cell>
          <cell r="F9988">
            <v>0</v>
          </cell>
        </row>
        <row r="9989">
          <cell r="B9989">
            <v>1010259</v>
          </cell>
          <cell r="C9989" t="str">
            <v>Anilha Para Cabo 6,0Mm² - 0</v>
          </cell>
          <cell r="D9989" t="str">
            <v>UN</v>
          </cell>
          <cell r="E9989">
            <v>0</v>
          </cell>
          <cell r="F9989">
            <v>0</v>
          </cell>
        </row>
        <row r="9990">
          <cell r="B9990">
            <v>1010260</v>
          </cell>
          <cell r="C9990" t="str">
            <v>Anilha Para Cabo 6,0Mm² - 1</v>
          </cell>
          <cell r="D9990" t="str">
            <v>UN</v>
          </cell>
          <cell r="E9990">
            <v>0</v>
          </cell>
          <cell r="F9990">
            <v>0</v>
          </cell>
        </row>
        <row r="9991">
          <cell r="B9991">
            <v>1010261</v>
          </cell>
          <cell r="C9991" t="str">
            <v>Anilha Para Cabo 6,0Mm² - 2</v>
          </cell>
          <cell r="D9991" t="str">
            <v>UN</v>
          </cell>
          <cell r="E9991">
            <v>0</v>
          </cell>
          <cell r="F9991">
            <v>0</v>
          </cell>
        </row>
        <row r="9992">
          <cell r="B9992">
            <v>1010262</v>
          </cell>
          <cell r="C9992" t="str">
            <v>Anilha Para Cabo 6,0Mm² - 3</v>
          </cell>
          <cell r="D9992" t="str">
            <v>UN</v>
          </cell>
          <cell r="E9992">
            <v>0</v>
          </cell>
          <cell r="F9992">
            <v>0</v>
          </cell>
        </row>
        <row r="9993">
          <cell r="B9993">
            <v>1010263</v>
          </cell>
          <cell r="C9993" t="str">
            <v>Anilha Para Cabo 6,0Mm² - 4</v>
          </cell>
          <cell r="D9993" t="str">
            <v>UN</v>
          </cell>
          <cell r="E9993">
            <v>0</v>
          </cell>
          <cell r="F9993">
            <v>0</v>
          </cell>
        </row>
        <row r="9994">
          <cell r="B9994">
            <v>1010264</v>
          </cell>
          <cell r="C9994" t="str">
            <v>Anilha Para Cabo 6,0Mm² - 5</v>
          </cell>
          <cell r="D9994" t="str">
            <v>UN</v>
          </cell>
          <cell r="E9994">
            <v>0</v>
          </cell>
          <cell r="F9994">
            <v>0</v>
          </cell>
        </row>
        <row r="9995">
          <cell r="B9995">
            <v>1010265</v>
          </cell>
          <cell r="C9995" t="str">
            <v>Anilha Para Cabo 6,0Mm² - 6</v>
          </cell>
          <cell r="D9995" t="str">
            <v>UN</v>
          </cell>
          <cell r="E9995">
            <v>0</v>
          </cell>
          <cell r="F9995">
            <v>0</v>
          </cell>
        </row>
        <row r="9996">
          <cell r="B9996">
            <v>1010266</v>
          </cell>
          <cell r="C9996" t="str">
            <v>Anilha Para Cabo 6,0Mm² - 7</v>
          </cell>
          <cell r="D9996" t="str">
            <v>UN</v>
          </cell>
          <cell r="E9996">
            <v>0</v>
          </cell>
          <cell r="F9996">
            <v>0</v>
          </cell>
        </row>
        <row r="9997">
          <cell r="B9997">
            <v>1010267</v>
          </cell>
          <cell r="C9997" t="str">
            <v>Anilha Para Cabo 6,0Mm² - 8</v>
          </cell>
          <cell r="D9997" t="str">
            <v>UN</v>
          </cell>
          <cell r="E9997">
            <v>0</v>
          </cell>
          <cell r="F9997">
            <v>0</v>
          </cell>
        </row>
        <row r="9998">
          <cell r="B9998">
            <v>1010268</v>
          </cell>
          <cell r="C9998" t="str">
            <v>Anilha Para Cabo 6,0Mm² - 9</v>
          </cell>
          <cell r="D9998" t="str">
            <v>UN</v>
          </cell>
          <cell r="E9998">
            <v>0</v>
          </cell>
          <cell r="F9998">
            <v>0</v>
          </cell>
        </row>
        <row r="9999">
          <cell r="B9999">
            <v>1010269</v>
          </cell>
          <cell r="C9999" t="str">
            <v>Anilha Para Cabo 10,0Mm² - 0</v>
          </cell>
          <cell r="D9999" t="str">
            <v>UN</v>
          </cell>
          <cell r="E9999">
            <v>0</v>
          </cell>
          <cell r="F9999">
            <v>0</v>
          </cell>
        </row>
        <row r="10000">
          <cell r="B10000">
            <v>1010270</v>
          </cell>
          <cell r="C10000" t="str">
            <v>Anilha Para Cabo 10,0Mm² - 1</v>
          </cell>
          <cell r="D10000" t="str">
            <v>UN</v>
          </cell>
          <cell r="E10000">
            <v>0</v>
          </cell>
          <cell r="F10000">
            <v>0</v>
          </cell>
        </row>
        <row r="10001">
          <cell r="B10001">
            <v>1010271</v>
          </cell>
          <cell r="C10001" t="str">
            <v>Anilha Para Cabo 10,0Mm² - 2</v>
          </cell>
          <cell r="D10001" t="str">
            <v>UN</v>
          </cell>
          <cell r="E10001">
            <v>0</v>
          </cell>
          <cell r="F10001">
            <v>0</v>
          </cell>
        </row>
        <row r="10002">
          <cell r="B10002">
            <v>1010272</v>
          </cell>
          <cell r="C10002" t="str">
            <v>Anilha Para Cabo 10,0Mm² - 3</v>
          </cell>
          <cell r="D10002" t="str">
            <v>UN</v>
          </cell>
          <cell r="E10002">
            <v>0</v>
          </cell>
          <cell r="F10002">
            <v>0</v>
          </cell>
        </row>
        <row r="10003">
          <cell r="B10003">
            <v>1010273</v>
          </cell>
          <cell r="C10003" t="str">
            <v>Anilha Para Cabo 10,0Mm² - 4</v>
          </cell>
          <cell r="D10003" t="str">
            <v>UN</v>
          </cell>
          <cell r="E10003">
            <v>0</v>
          </cell>
          <cell r="F10003">
            <v>0</v>
          </cell>
        </row>
        <row r="10004">
          <cell r="B10004">
            <v>1010274</v>
          </cell>
          <cell r="C10004" t="str">
            <v>Anilha Para Cabo 10,0Mm² - 5</v>
          </cell>
          <cell r="D10004" t="str">
            <v>UN</v>
          </cell>
          <cell r="E10004">
            <v>0</v>
          </cell>
          <cell r="F10004">
            <v>0</v>
          </cell>
        </row>
        <row r="10005">
          <cell r="B10005">
            <v>1010275</v>
          </cell>
          <cell r="C10005" t="str">
            <v>Anilha Para Cabo 10,0Mm² - 6</v>
          </cell>
          <cell r="D10005" t="str">
            <v>UN</v>
          </cell>
          <cell r="E10005">
            <v>0</v>
          </cell>
          <cell r="F10005">
            <v>0</v>
          </cell>
        </row>
        <row r="10006">
          <cell r="B10006">
            <v>1010276</v>
          </cell>
          <cell r="C10006" t="str">
            <v>Anilha Para Cabo 10,0Mm² - 7</v>
          </cell>
          <cell r="D10006" t="str">
            <v>UN</v>
          </cell>
          <cell r="E10006">
            <v>0</v>
          </cell>
          <cell r="F10006">
            <v>0</v>
          </cell>
        </row>
        <row r="10007">
          <cell r="B10007">
            <v>1010277</v>
          </cell>
          <cell r="C10007" t="str">
            <v>Anilha Para Cabo 10,0Mm² - 8</v>
          </cell>
          <cell r="D10007" t="str">
            <v>UN</v>
          </cell>
          <cell r="E10007">
            <v>0</v>
          </cell>
          <cell r="F10007">
            <v>0</v>
          </cell>
        </row>
        <row r="10008">
          <cell r="B10008">
            <v>1010278</v>
          </cell>
          <cell r="C10008" t="str">
            <v>Anilha Para Cabo 10,0Mm² - 9</v>
          </cell>
          <cell r="D10008" t="str">
            <v>UN</v>
          </cell>
          <cell r="E10008">
            <v>0</v>
          </cell>
          <cell r="F10008">
            <v>0</v>
          </cell>
        </row>
        <row r="10009">
          <cell r="B10009">
            <v>1010279</v>
          </cell>
          <cell r="C10009" t="str">
            <v>Prensa Canopla Loft Design 3258 Fabrimar</v>
          </cell>
          <cell r="D10009" t="str">
            <v>UN</v>
          </cell>
          <cell r="E10009">
            <v>0</v>
          </cell>
          <cell r="F10009">
            <v>0</v>
          </cell>
        </row>
        <row r="10010">
          <cell r="B10010">
            <v>1010280</v>
          </cell>
          <cell r="C10010" t="str">
            <v>Bomba Monoestagio Ca-7/3Cv Darka</v>
          </cell>
          <cell r="D10010" t="str">
            <v>UN</v>
          </cell>
          <cell r="E10010">
            <v>0</v>
          </cell>
          <cell r="F10010">
            <v>0</v>
          </cell>
        </row>
        <row r="10011">
          <cell r="B10011">
            <v>1010281</v>
          </cell>
          <cell r="C10011" t="str">
            <v>Cabo De Alumínio Xlpe 150Mm² 0,6/1Kv</v>
          </cell>
          <cell r="D10011" t="str">
            <v>M</v>
          </cell>
          <cell r="E10011">
            <v>0</v>
          </cell>
          <cell r="F10011">
            <v>0</v>
          </cell>
        </row>
        <row r="10012">
          <cell r="B10012">
            <v>1010282</v>
          </cell>
          <cell r="C10012" t="str">
            <v>Compensado De Madeira 80X80X2,5Cm</v>
          </cell>
          <cell r="D10012" t="str">
            <v>UN</v>
          </cell>
          <cell r="E10012">
            <v>0</v>
          </cell>
          <cell r="F10012">
            <v>0</v>
          </cell>
        </row>
        <row r="10013">
          <cell r="B10013">
            <v>1010283</v>
          </cell>
          <cell r="C10013" t="str">
            <v>Termômetro Mtr-1520D Minipa</v>
          </cell>
          <cell r="D10013" t="str">
            <v>UN</v>
          </cell>
          <cell r="E10013">
            <v>0</v>
          </cell>
          <cell r="F10013">
            <v>0</v>
          </cell>
        </row>
        <row r="10014">
          <cell r="B10014">
            <v>1010284</v>
          </cell>
          <cell r="C10014" t="str">
            <v>Base Misturador Chuveiro 2116-Fwfabrimar</v>
          </cell>
          <cell r="D10014" t="str">
            <v>UN</v>
          </cell>
          <cell r="E10014">
            <v>0</v>
          </cell>
          <cell r="F10014">
            <v>0</v>
          </cell>
        </row>
        <row r="10015">
          <cell r="B10015">
            <v>1010285</v>
          </cell>
          <cell r="C10015" t="str">
            <v>Geocomposto Dren Macdrain-2Lfpmaccaferri</v>
          </cell>
          <cell r="D10015" t="str">
            <v>M2</v>
          </cell>
          <cell r="E10015">
            <v>0</v>
          </cell>
          <cell r="F10015">
            <v>0</v>
          </cell>
        </row>
        <row r="10016">
          <cell r="B10016">
            <v>1010286</v>
          </cell>
          <cell r="C10016" t="str">
            <v>Geocomposto Dren Macdrain-2L Maccaferri</v>
          </cell>
          <cell r="D10016" t="str">
            <v>M2</v>
          </cell>
          <cell r="E10016">
            <v>0</v>
          </cell>
          <cell r="F10016">
            <v>0</v>
          </cell>
        </row>
        <row r="10017">
          <cell r="B10017">
            <v>1010287</v>
          </cell>
          <cell r="C10017" t="str">
            <v>Tela Amarração Alvenaria 50X06Cm-Perame</v>
          </cell>
          <cell r="D10017" t="str">
            <v>UN</v>
          </cell>
          <cell r="E10017">
            <v>0</v>
          </cell>
          <cell r="F10017">
            <v>0</v>
          </cell>
        </row>
        <row r="10018">
          <cell r="B10018">
            <v>1010288</v>
          </cell>
          <cell r="C10018" t="str">
            <v>Duto Flexivel Aluminio 137Mm</v>
          </cell>
          <cell r="D10018" t="str">
            <v>UN</v>
          </cell>
          <cell r="E10018">
            <v>0</v>
          </cell>
          <cell r="F10018">
            <v>0</v>
          </cell>
        </row>
        <row r="10019">
          <cell r="B10019">
            <v>1010289</v>
          </cell>
          <cell r="C10019" t="str">
            <v>Barramento Blindado 800A/1000V</v>
          </cell>
          <cell r="D10019" t="str">
            <v>UN</v>
          </cell>
          <cell r="E10019">
            <v>0</v>
          </cell>
          <cell r="F10019">
            <v>0</v>
          </cell>
        </row>
        <row r="10020">
          <cell r="B10020">
            <v>1010290</v>
          </cell>
          <cell r="C10020" t="str">
            <v>Corpo Cx Sc 100X100X40 28.00.100.2 Tigre</v>
          </cell>
          <cell r="D10020" t="str">
            <v>UN</v>
          </cell>
          <cell r="E10020">
            <v>0</v>
          </cell>
          <cell r="F10020">
            <v>0</v>
          </cell>
        </row>
        <row r="10021">
          <cell r="B10021">
            <v>1010291</v>
          </cell>
          <cell r="C10021" t="str">
            <v>Abraçadeira Tipo "D" C/Parafuso 1.1/4"</v>
          </cell>
          <cell r="D10021" t="str">
            <v>UN</v>
          </cell>
          <cell r="E10021">
            <v>0</v>
          </cell>
          <cell r="F10021">
            <v>0</v>
          </cell>
        </row>
        <row r="10022">
          <cell r="B10022">
            <v>1010292</v>
          </cell>
          <cell r="C10022" t="str">
            <v>Abraçadeira Econômica 6"</v>
          </cell>
          <cell r="D10022" t="str">
            <v>UN</v>
          </cell>
          <cell r="E10022">
            <v>0</v>
          </cell>
          <cell r="F10022">
            <v>0</v>
          </cell>
        </row>
        <row r="10023">
          <cell r="B10023">
            <v>1010293</v>
          </cell>
          <cell r="C10023" t="str">
            <v>Serra Copo Sh Bimetal 1 1/8-29Mm Starret</v>
          </cell>
          <cell r="D10023" t="str">
            <v>UN</v>
          </cell>
          <cell r="E10023">
            <v>0</v>
          </cell>
          <cell r="F10023">
            <v>0</v>
          </cell>
        </row>
        <row r="10024">
          <cell r="B10024">
            <v>1010294</v>
          </cell>
          <cell r="C10024" t="str">
            <v>Serra Copo Sh Bimetal 1 3/8-35Mm Starret</v>
          </cell>
          <cell r="D10024" t="str">
            <v>UN</v>
          </cell>
          <cell r="E10024">
            <v>0</v>
          </cell>
          <cell r="F10024">
            <v>0</v>
          </cell>
        </row>
        <row r="10025">
          <cell r="B10025">
            <v>1010295</v>
          </cell>
          <cell r="C10025" t="str">
            <v>Serra Copo Sh Bimetal 1 7/8-48Mm Starret</v>
          </cell>
          <cell r="D10025" t="str">
            <v>UN</v>
          </cell>
          <cell r="E10025">
            <v>0</v>
          </cell>
          <cell r="F10025">
            <v>0</v>
          </cell>
        </row>
        <row r="10026">
          <cell r="B10026">
            <v>1010296</v>
          </cell>
          <cell r="C10026" t="str">
            <v>Material Substituido Por 1010784/85/86</v>
          </cell>
          <cell r="D10026" t="str">
            <v>UN</v>
          </cell>
          <cell r="E10026">
            <v>0</v>
          </cell>
          <cell r="F10026">
            <v>0</v>
          </cell>
        </row>
        <row r="10027">
          <cell r="B10027">
            <v>1010297</v>
          </cell>
          <cell r="C10027" t="str">
            <v>Quadro Gestão 120X200Cm</v>
          </cell>
          <cell r="D10027" t="str">
            <v>UN</v>
          </cell>
          <cell r="E10027">
            <v>0</v>
          </cell>
          <cell r="F10027">
            <v>0</v>
          </cell>
        </row>
        <row r="10028">
          <cell r="B10028">
            <v>1010298</v>
          </cell>
          <cell r="C10028" t="str">
            <v>Lavatório Branco Izzy L10017-Deca</v>
          </cell>
          <cell r="D10028" t="str">
            <v>UN</v>
          </cell>
          <cell r="E10028">
            <v>0</v>
          </cell>
          <cell r="F10028">
            <v>0</v>
          </cell>
        </row>
        <row r="10029">
          <cell r="B10029">
            <v>1010299</v>
          </cell>
          <cell r="C10029" t="str">
            <v>Cuba Oval Sobrepor Branca Ll17017-Deca</v>
          </cell>
          <cell r="D10029" t="str">
            <v>UN</v>
          </cell>
          <cell r="E10029">
            <v>0</v>
          </cell>
          <cell r="F10029">
            <v>0</v>
          </cell>
        </row>
        <row r="10030">
          <cell r="B10030">
            <v>1010300</v>
          </cell>
          <cell r="C10030" t="str">
            <v>Cuba De Apoio Oval Branca L6917-Deca</v>
          </cell>
          <cell r="D10030" t="str">
            <v>UN</v>
          </cell>
          <cell r="E10030">
            <v>0</v>
          </cell>
          <cell r="F10030">
            <v>0</v>
          </cell>
        </row>
        <row r="10031">
          <cell r="B10031">
            <v>1010301</v>
          </cell>
          <cell r="C10031" t="str">
            <v>Cuba Inox 560X335Mm E56-Eternox</v>
          </cell>
          <cell r="D10031" t="str">
            <v>UN</v>
          </cell>
          <cell r="E10031">
            <v>0</v>
          </cell>
          <cell r="F10031">
            <v>0</v>
          </cell>
        </row>
        <row r="10032">
          <cell r="B10032">
            <v>1010302</v>
          </cell>
          <cell r="C10032" t="str">
            <v>Serra Circ P/Madeira 350X2,5Mm 60Dentes</v>
          </cell>
          <cell r="D10032" t="str">
            <v>UN</v>
          </cell>
          <cell r="E10032">
            <v>0</v>
          </cell>
          <cell r="F10032">
            <v>0</v>
          </cell>
        </row>
        <row r="10033">
          <cell r="B10033">
            <v>1010303</v>
          </cell>
          <cell r="C10033" t="str">
            <v>Tubo Dreno 150Mm Kananet</v>
          </cell>
          <cell r="D10033" t="str">
            <v>M</v>
          </cell>
          <cell r="E10033">
            <v>0</v>
          </cell>
          <cell r="F10033">
            <v>0</v>
          </cell>
        </row>
        <row r="10034">
          <cell r="B10034">
            <v>1010304</v>
          </cell>
          <cell r="C10034" t="str">
            <v>Anel De Concreto 250X50X5Cm</v>
          </cell>
          <cell r="D10034" t="str">
            <v>UN</v>
          </cell>
          <cell r="E10034">
            <v>0</v>
          </cell>
          <cell r="F10034">
            <v>0</v>
          </cell>
        </row>
        <row r="10035">
          <cell r="B10035">
            <v>1010305</v>
          </cell>
          <cell r="C10035" t="str">
            <v>Cerâm.05X15 New B.Gold 87365E-Portobello</v>
          </cell>
          <cell r="D10035" t="str">
            <v>M2</v>
          </cell>
          <cell r="E10035">
            <v>0</v>
          </cell>
          <cell r="F10035">
            <v>0</v>
          </cell>
        </row>
        <row r="10036">
          <cell r="B10036">
            <v>1010306</v>
          </cell>
          <cell r="C10036" t="str">
            <v>Material Duplicado - Utilizar 1007504</v>
          </cell>
          <cell r="D10036" t="str">
            <v>UN</v>
          </cell>
          <cell r="E10036">
            <v>0</v>
          </cell>
          <cell r="F10036">
            <v>0</v>
          </cell>
        </row>
        <row r="10037">
          <cell r="B10037">
            <v>1010307</v>
          </cell>
          <cell r="C10037" t="str">
            <v>Monocomando Lav.Loft 2877-Lo-Cr Fabrimar</v>
          </cell>
          <cell r="D10037" t="str">
            <v>UN</v>
          </cell>
          <cell r="E10037">
            <v>0</v>
          </cell>
          <cell r="F10037">
            <v>0</v>
          </cell>
        </row>
        <row r="10038">
          <cell r="B10038">
            <v>1010308</v>
          </cell>
          <cell r="C10038" t="str">
            <v>Torneira Lav.Adágio 1190-Ad-Cr Fabrimar</v>
          </cell>
          <cell r="D10038" t="str">
            <v>UN</v>
          </cell>
          <cell r="E10038">
            <v>0</v>
          </cell>
          <cell r="F10038">
            <v>0</v>
          </cell>
        </row>
        <row r="10039">
          <cell r="B10039">
            <v>1010309</v>
          </cell>
          <cell r="C10039" t="str">
            <v>Cabide Casual 5080-Ca-Cr Fabrimar</v>
          </cell>
          <cell r="D10039" t="str">
            <v>UN</v>
          </cell>
          <cell r="E10039">
            <v>0</v>
          </cell>
          <cell r="F10039">
            <v>0</v>
          </cell>
        </row>
        <row r="10040">
          <cell r="B10040">
            <v>1010310</v>
          </cell>
          <cell r="C10040" t="str">
            <v>Papeleira Casual 5400-Ca-Cr Fabrimar</v>
          </cell>
          <cell r="D10040" t="str">
            <v>UN</v>
          </cell>
          <cell r="E10040">
            <v>0</v>
          </cell>
          <cell r="F10040">
            <v>0</v>
          </cell>
        </row>
        <row r="10041">
          <cell r="B10041">
            <v>1010311</v>
          </cell>
          <cell r="C10041" t="str">
            <v>Porta Toalha Casual 5140-Ca-Cr Fabrimar</v>
          </cell>
          <cell r="D10041" t="str">
            <v>UN</v>
          </cell>
          <cell r="E10041">
            <v>0</v>
          </cell>
          <cell r="F10041">
            <v>0</v>
          </cell>
        </row>
        <row r="10042">
          <cell r="B10042">
            <v>1010312</v>
          </cell>
          <cell r="C10042" t="str">
            <v>Saboneteira Universal5460-Un-Cr Fabrimar</v>
          </cell>
          <cell r="D10042" t="str">
            <v>UN</v>
          </cell>
          <cell r="E10042">
            <v>0</v>
          </cell>
          <cell r="F10042">
            <v>0</v>
          </cell>
        </row>
        <row r="10043">
          <cell r="B10043">
            <v>1010313</v>
          </cell>
          <cell r="C10043" t="str">
            <v>Chuveiro Buzios 1990-Buz-Cr Fabrimar</v>
          </cell>
          <cell r="D10043" t="str">
            <v>UN</v>
          </cell>
          <cell r="E10043">
            <v>0</v>
          </cell>
          <cell r="F10043">
            <v>0</v>
          </cell>
        </row>
        <row r="10044">
          <cell r="B10044">
            <v>1010314</v>
          </cell>
          <cell r="C10044" t="str">
            <v>Cuba Suspensa C/Valv. Oculta L86S17 Deca</v>
          </cell>
          <cell r="D10044" t="str">
            <v>UN</v>
          </cell>
          <cell r="E10044">
            <v>0</v>
          </cell>
          <cell r="F10044">
            <v>0</v>
          </cell>
        </row>
        <row r="10045">
          <cell r="B10045">
            <v>1010315</v>
          </cell>
          <cell r="C10045" t="str">
            <v>Estante De Aço 1,98X0,92X0,40M</v>
          </cell>
          <cell r="D10045" t="str">
            <v>UN</v>
          </cell>
          <cell r="E10045">
            <v>0</v>
          </cell>
          <cell r="F10045">
            <v>0</v>
          </cell>
        </row>
        <row r="10046">
          <cell r="B10046">
            <v>1010316</v>
          </cell>
          <cell r="C10046" t="str">
            <v>Luminária 2X20W Completa</v>
          </cell>
          <cell r="D10046" t="str">
            <v>UN</v>
          </cell>
          <cell r="E10046">
            <v>0</v>
          </cell>
          <cell r="F10046">
            <v>0</v>
          </cell>
        </row>
        <row r="10047">
          <cell r="B10047">
            <v>1010317</v>
          </cell>
          <cell r="C10047" t="str">
            <v>Luminária 2X40W Completa</v>
          </cell>
          <cell r="D10047" t="str">
            <v>UN</v>
          </cell>
          <cell r="E10047">
            <v>0</v>
          </cell>
          <cell r="F10047">
            <v>0</v>
          </cell>
        </row>
        <row r="10048">
          <cell r="B10048">
            <v>1010318</v>
          </cell>
          <cell r="C10048" t="str">
            <v>Cabo De Aço 3/16" Alma De Fibra</v>
          </cell>
          <cell r="D10048" t="str">
            <v>M</v>
          </cell>
          <cell r="E10048">
            <v>0</v>
          </cell>
          <cell r="F10048">
            <v>0</v>
          </cell>
        </row>
        <row r="10049">
          <cell r="B10049">
            <v>1010319</v>
          </cell>
          <cell r="C10049" t="str">
            <v>Caixa Padrão Eletrop Tipo"Z"140X200X25Cm</v>
          </cell>
          <cell r="D10049" t="str">
            <v>UN</v>
          </cell>
          <cell r="E10049">
            <v>0</v>
          </cell>
          <cell r="F10049">
            <v>0</v>
          </cell>
        </row>
        <row r="10050">
          <cell r="B10050">
            <v>1010320</v>
          </cell>
          <cell r="C10050" t="str">
            <v>Tampão Bronze C/Corrente 1 1/2</v>
          </cell>
          <cell r="D10050" t="str">
            <v>UN</v>
          </cell>
          <cell r="E10050">
            <v>0</v>
          </cell>
          <cell r="F10050">
            <v>0</v>
          </cell>
        </row>
        <row r="10051">
          <cell r="B10051">
            <v>1010321</v>
          </cell>
          <cell r="C10051" t="str">
            <v>Chave P/Mangueira 1 1/2 E 2 1/2Pol Latão</v>
          </cell>
          <cell r="D10051" t="str">
            <v>UN</v>
          </cell>
          <cell r="E10051">
            <v>0</v>
          </cell>
          <cell r="F10051">
            <v>0</v>
          </cell>
        </row>
        <row r="10052">
          <cell r="B10052">
            <v>1010322</v>
          </cell>
          <cell r="C10052" t="str">
            <v>Adaptador 2 1/2X1 1/2 194 Mipel</v>
          </cell>
          <cell r="D10052" t="str">
            <v>UN</v>
          </cell>
          <cell r="E10052">
            <v>0</v>
          </cell>
          <cell r="F10052">
            <v>0</v>
          </cell>
        </row>
        <row r="10053">
          <cell r="B10053">
            <v>1010323</v>
          </cell>
          <cell r="C10053" t="str">
            <v>Mat. Bloq-Cap Esgoto Pvc-R 40Mm</v>
          </cell>
          <cell r="D10053" t="str">
            <v>UN</v>
          </cell>
          <cell r="E10053">
            <v>0</v>
          </cell>
          <cell r="F10053">
            <v>0</v>
          </cell>
        </row>
        <row r="10054">
          <cell r="B10054">
            <v>1010324</v>
          </cell>
          <cell r="C10054" t="str">
            <v>Joelho 45 Pvc Serie R Dn 40</v>
          </cell>
          <cell r="D10054" t="str">
            <v>UN</v>
          </cell>
          <cell r="E10054">
            <v>0</v>
          </cell>
          <cell r="F10054">
            <v>0</v>
          </cell>
        </row>
        <row r="10055">
          <cell r="B10055">
            <v>1010325</v>
          </cell>
          <cell r="C10055" t="str">
            <v>Joelho 90 Pvc Serie R Dn 40</v>
          </cell>
          <cell r="D10055" t="str">
            <v>UN</v>
          </cell>
          <cell r="E10055">
            <v>0</v>
          </cell>
          <cell r="F10055">
            <v>0</v>
          </cell>
        </row>
        <row r="10056">
          <cell r="B10056">
            <v>1010326</v>
          </cell>
          <cell r="C10056" t="str">
            <v>Joelho 90 Pvc Serie R Dn150</v>
          </cell>
          <cell r="D10056" t="str">
            <v>UN</v>
          </cell>
          <cell r="E10056">
            <v>0</v>
          </cell>
          <cell r="F10056">
            <v>0</v>
          </cell>
        </row>
        <row r="10057">
          <cell r="B10057">
            <v>1010327</v>
          </cell>
          <cell r="C10057" t="str">
            <v>Juncao Simples Pvc Serie R Dn40</v>
          </cell>
          <cell r="D10057" t="str">
            <v>UN</v>
          </cell>
          <cell r="E10057">
            <v>0</v>
          </cell>
          <cell r="F10057">
            <v>0</v>
          </cell>
        </row>
        <row r="10058">
          <cell r="B10058">
            <v>1010328</v>
          </cell>
          <cell r="C10058" t="str">
            <v>Juncao Simples Pvc Serie R Dn150X100</v>
          </cell>
          <cell r="D10058" t="str">
            <v>UN</v>
          </cell>
          <cell r="E10058">
            <v>0</v>
          </cell>
          <cell r="F10058">
            <v>0</v>
          </cell>
        </row>
        <row r="10059">
          <cell r="B10059">
            <v>1010329</v>
          </cell>
          <cell r="C10059" t="str">
            <v>Luva Simples Pvc Serie R Dn 40</v>
          </cell>
          <cell r="D10059" t="str">
            <v>UN</v>
          </cell>
          <cell r="E10059">
            <v>0</v>
          </cell>
          <cell r="F10059">
            <v>0</v>
          </cell>
        </row>
        <row r="10060">
          <cell r="B10060">
            <v>1010330</v>
          </cell>
          <cell r="C10060" t="str">
            <v>Luva De Correr Pvc Serie R Dn75</v>
          </cell>
          <cell r="D10060" t="str">
            <v>UN</v>
          </cell>
          <cell r="E10060">
            <v>0</v>
          </cell>
          <cell r="F10060">
            <v>0</v>
          </cell>
        </row>
        <row r="10061">
          <cell r="B10061">
            <v>1010331</v>
          </cell>
          <cell r="C10061" t="str">
            <v>Luva De Correr Pvc Serie R Dn100</v>
          </cell>
          <cell r="D10061" t="str">
            <v>UN</v>
          </cell>
          <cell r="E10061">
            <v>0</v>
          </cell>
          <cell r="F10061">
            <v>0</v>
          </cell>
        </row>
        <row r="10062">
          <cell r="B10062">
            <v>1010332</v>
          </cell>
          <cell r="C10062" t="str">
            <v>Bucha Reducao Pvc Serie R 50X40</v>
          </cell>
          <cell r="D10062" t="str">
            <v>UN</v>
          </cell>
          <cell r="E10062">
            <v>0</v>
          </cell>
          <cell r="F10062">
            <v>0</v>
          </cell>
        </row>
        <row r="10063">
          <cell r="B10063">
            <v>1010333</v>
          </cell>
          <cell r="C10063" t="str">
            <v>Reducao Exc Pvc Serie R 75X50Mm</v>
          </cell>
          <cell r="D10063" t="str">
            <v>UN</v>
          </cell>
          <cell r="E10063">
            <v>0</v>
          </cell>
          <cell r="F10063">
            <v>0</v>
          </cell>
        </row>
        <row r="10064">
          <cell r="B10064">
            <v>1010334</v>
          </cell>
          <cell r="C10064" t="str">
            <v>Te Sanitario Pvc Serie R 50Mm</v>
          </cell>
          <cell r="D10064" t="str">
            <v>UN</v>
          </cell>
          <cell r="E10064">
            <v>0</v>
          </cell>
          <cell r="F10064">
            <v>0</v>
          </cell>
        </row>
        <row r="10065">
          <cell r="B10065">
            <v>1010335</v>
          </cell>
          <cell r="C10065" t="str">
            <v>Te 90 Pvc Serie R Dn75</v>
          </cell>
          <cell r="D10065" t="str">
            <v>UN</v>
          </cell>
          <cell r="E10065">
            <v>0</v>
          </cell>
          <cell r="F10065">
            <v>0</v>
          </cell>
        </row>
        <row r="10066">
          <cell r="B10066">
            <v>1010336</v>
          </cell>
          <cell r="C10066" t="str">
            <v>Te 90 Pvc Serie R Dn150X150</v>
          </cell>
          <cell r="D10066" t="str">
            <v>UN</v>
          </cell>
          <cell r="E10066">
            <v>0</v>
          </cell>
          <cell r="F10066">
            <v>0</v>
          </cell>
        </row>
        <row r="10067">
          <cell r="B10067">
            <v>1010337</v>
          </cell>
          <cell r="C10067" t="str">
            <v>Mat. Bloq- Te Sani Reducao Pvc-R 75X50</v>
          </cell>
          <cell r="D10067" t="str">
            <v>UN</v>
          </cell>
          <cell r="E10067">
            <v>0</v>
          </cell>
          <cell r="F10067">
            <v>0</v>
          </cell>
        </row>
        <row r="10068">
          <cell r="B10068">
            <v>1010338</v>
          </cell>
          <cell r="C10068" t="str">
            <v>Te 90 Pvc Serie R Dn100X75</v>
          </cell>
          <cell r="D10068" t="str">
            <v>UN</v>
          </cell>
          <cell r="E10068">
            <v>0</v>
          </cell>
          <cell r="F10068">
            <v>0</v>
          </cell>
        </row>
        <row r="10069">
          <cell r="B10069">
            <v>1010339</v>
          </cell>
          <cell r="C10069" t="str">
            <v>Te Sanitario Red Pvc Serie R 150X100Mm</v>
          </cell>
          <cell r="D10069" t="str">
            <v>UN</v>
          </cell>
          <cell r="E10069">
            <v>0</v>
          </cell>
          <cell r="F10069">
            <v>0</v>
          </cell>
        </row>
        <row r="10070">
          <cell r="B10070">
            <v>1010340</v>
          </cell>
          <cell r="C10070" t="str">
            <v>Te De Inspecao Pvc Serie R Dn75</v>
          </cell>
          <cell r="D10070" t="str">
            <v>UN</v>
          </cell>
          <cell r="E10070">
            <v>0</v>
          </cell>
          <cell r="F10070">
            <v>0</v>
          </cell>
        </row>
        <row r="10071">
          <cell r="B10071">
            <v>1010341</v>
          </cell>
          <cell r="C10071" t="str">
            <v>Te De Inspecao Pvc Serie R Dn100X75</v>
          </cell>
          <cell r="D10071" t="str">
            <v>UN</v>
          </cell>
          <cell r="E10071">
            <v>0</v>
          </cell>
          <cell r="F10071">
            <v>0</v>
          </cell>
        </row>
        <row r="10072">
          <cell r="B10072">
            <v>1010342</v>
          </cell>
          <cell r="C10072" t="str">
            <v>Bucha Reducao Ferro Galv 2 1/2X1 1/4</v>
          </cell>
          <cell r="D10072" t="str">
            <v>UN</v>
          </cell>
          <cell r="E10072">
            <v>0</v>
          </cell>
          <cell r="F10072">
            <v>0</v>
          </cell>
        </row>
        <row r="10073">
          <cell r="B10073">
            <v>1010343</v>
          </cell>
          <cell r="C10073" t="str">
            <v>Bucha Reducao Ferro Galv 2 1/2X1 1/2</v>
          </cell>
          <cell r="D10073" t="str">
            <v>UN</v>
          </cell>
          <cell r="E10073">
            <v>0</v>
          </cell>
          <cell r="F10073">
            <v>0</v>
          </cell>
        </row>
        <row r="10074">
          <cell r="B10074">
            <v>1010344</v>
          </cell>
          <cell r="C10074" t="str">
            <v>Cotovelo 45 Galv 150Lbs 2 1/2</v>
          </cell>
          <cell r="D10074" t="str">
            <v>UN</v>
          </cell>
          <cell r="E10074">
            <v>0</v>
          </cell>
          <cell r="F10074">
            <v>0</v>
          </cell>
        </row>
        <row r="10075">
          <cell r="B10075">
            <v>1010345</v>
          </cell>
          <cell r="C10075" t="str">
            <v>Cotovelo 90 Galvanizado 2</v>
          </cell>
          <cell r="D10075" t="str">
            <v>UN</v>
          </cell>
          <cell r="E10075">
            <v>0</v>
          </cell>
          <cell r="F10075">
            <v>0</v>
          </cell>
        </row>
        <row r="10076">
          <cell r="B10076">
            <v>1010346</v>
          </cell>
          <cell r="C10076" t="str">
            <v>Cotovelo 90 Galv 150Lbs 3</v>
          </cell>
          <cell r="D10076" t="str">
            <v>UN</v>
          </cell>
          <cell r="E10076">
            <v>0</v>
          </cell>
          <cell r="F10076">
            <v>0</v>
          </cell>
        </row>
        <row r="10077">
          <cell r="B10077">
            <v>1010347</v>
          </cell>
          <cell r="C10077" t="str">
            <v>Cotovelo 90 Galv Reducao 150Lbs 1 X 1/2</v>
          </cell>
          <cell r="D10077" t="str">
            <v>UN</v>
          </cell>
          <cell r="E10077">
            <v>0</v>
          </cell>
          <cell r="F10077">
            <v>0</v>
          </cell>
        </row>
        <row r="10078">
          <cell r="B10078">
            <v>1010348</v>
          </cell>
          <cell r="C10078" t="str">
            <v>Luva De Reducao Galv 150Lbs 3/4 X 1/2</v>
          </cell>
          <cell r="D10078" t="str">
            <v>UN</v>
          </cell>
          <cell r="E10078">
            <v>0</v>
          </cell>
          <cell r="F10078">
            <v>0</v>
          </cell>
        </row>
        <row r="10079">
          <cell r="B10079">
            <v>1010349</v>
          </cell>
          <cell r="C10079" t="str">
            <v>Luva Reducao Galv 150Lbs 1 X 3/4</v>
          </cell>
          <cell r="D10079" t="str">
            <v>UN</v>
          </cell>
          <cell r="E10079">
            <v>0</v>
          </cell>
          <cell r="F10079">
            <v>0</v>
          </cell>
        </row>
        <row r="10080">
          <cell r="B10080">
            <v>1010350</v>
          </cell>
          <cell r="C10080" t="str">
            <v>Luva Reducao Galv 150Lbs 1 1/4 X 1</v>
          </cell>
          <cell r="D10080" t="str">
            <v>UN</v>
          </cell>
          <cell r="E10080">
            <v>0</v>
          </cell>
          <cell r="F10080">
            <v>0</v>
          </cell>
        </row>
        <row r="10081">
          <cell r="B10081">
            <v>1010351</v>
          </cell>
          <cell r="C10081" t="str">
            <v>Luva Reducao Galvanizado 1 1/2 X 1</v>
          </cell>
          <cell r="D10081" t="str">
            <v>UN</v>
          </cell>
          <cell r="E10081">
            <v>0</v>
          </cell>
          <cell r="F10081">
            <v>0</v>
          </cell>
        </row>
        <row r="10082">
          <cell r="B10082">
            <v>1010352</v>
          </cell>
          <cell r="C10082" t="str">
            <v>Luva Reducao Galv 150Lbs 1 1/2 X 1 1/4</v>
          </cell>
          <cell r="D10082" t="str">
            <v>UN</v>
          </cell>
          <cell r="E10082">
            <v>0</v>
          </cell>
          <cell r="F10082">
            <v>0</v>
          </cell>
        </row>
        <row r="10083">
          <cell r="B10083">
            <v>1010353</v>
          </cell>
          <cell r="C10083" t="str">
            <v>Luva Reducao Galv 150 Lbs 2 X 1</v>
          </cell>
          <cell r="D10083" t="str">
            <v>UN</v>
          </cell>
          <cell r="E10083">
            <v>0</v>
          </cell>
          <cell r="F10083">
            <v>0</v>
          </cell>
        </row>
        <row r="10084">
          <cell r="B10084">
            <v>1010354</v>
          </cell>
          <cell r="C10084" t="str">
            <v>Luva Reducao Galv 150Lbs 2 X 1 1/4</v>
          </cell>
          <cell r="D10084" t="str">
            <v>UN</v>
          </cell>
          <cell r="E10084">
            <v>0</v>
          </cell>
          <cell r="F10084">
            <v>0</v>
          </cell>
        </row>
        <row r="10085">
          <cell r="B10085">
            <v>1010355</v>
          </cell>
          <cell r="C10085" t="str">
            <v>Luva Reducao Galv 150Lbs 2 X 1 1/2</v>
          </cell>
          <cell r="D10085" t="str">
            <v>UN</v>
          </cell>
          <cell r="E10085">
            <v>0</v>
          </cell>
          <cell r="F10085">
            <v>0</v>
          </cell>
        </row>
        <row r="10086">
          <cell r="B10086">
            <v>1010356</v>
          </cell>
          <cell r="C10086" t="str">
            <v>Luva Reducao Galv 150Lbs 2 1/2 X 2</v>
          </cell>
          <cell r="D10086" t="str">
            <v>UN</v>
          </cell>
          <cell r="E10086">
            <v>0</v>
          </cell>
          <cell r="F10086">
            <v>0</v>
          </cell>
        </row>
        <row r="10087">
          <cell r="B10087">
            <v>1010357</v>
          </cell>
          <cell r="C10087" t="str">
            <v>Niple Galvanizado 1 1/2</v>
          </cell>
          <cell r="D10087" t="str">
            <v>UN</v>
          </cell>
          <cell r="E10087">
            <v>0</v>
          </cell>
          <cell r="F10087">
            <v>0</v>
          </cell>
        </row>
        <row r="10088">
          <cell r="B10088">
            <v>1010358</v>
          </cell>
          <cell r="C10088" t="str">
            <v>Te Galvanizado 150Lbs 3/4</v>
          </cell>
          <cell r="D10088" t="str">
            <v>UN</v>
          </cell>
          <cell r="E10088">
            <v>0</v>
          </cell>
          <cell r="F10088">
            <v>0</v>
          </cell>
        </row>
        <row r="10089">
          <cell r="B10089">
            <v>1010359</v>
          </cell>
          <cell r="C10089" t="str">
            <v>Te Galvanizado 150Lbs 2</v>
          </cell>
          <cell r="D10089" t="str">
            <v>UN</v>
          </cell>
          <cell r="E10089">
            <v>0</v>
          </cell>
          <cell r="F10089">
            <v>0</v>
          </cell>
        </row>
        <row r="10090">
          <cell r="B10090">
            <v>1010360</v>
          </cell>
          <cell r="C10090" t="str">
            <v>Te Galvanizado 150Lbs 2 1/2</v>
          </cell>
          <cell r="D10090" t="str">
            <v>UN</v>
          </cell>
          <cell r="E10090">
            <v>0</v>
          </cell>
          <cell r="F10090">
            <v>0</v>
          </cell>
        </row>
        <row r="10091">
          <cell r="B10091">
            <v>1010361</v>
          </cell>
          <cell r="C10091" t="str">
            <v>Uniao Assento Conico Bronze 1 1/4Pol</v>
          </cell>
          <cell r="D10091" t="str">
            <v>UN</v>
          </cell>
          <cell r="E10091">
            <v>0</v>
          </cell>
          <cell r="F10091">
            <v>0</v>
          </cell>
        </row>
        <row r="10092">
          <cell r="B10092">
            <v>1010362</v>
          </cell>
          <cell r="C10092" t="str">
            <v>Uniao Assento Bronze Galv 150Lbs 1 1/2</v>
          </cell>
          <cell r="D10092" t="str">
            <v>UN</v>
          </cell>
          <cell r="E10092">
            <v>0</v>
          </cell>
          <cell r="F10092">
            <v>0</v>
          </cell>
        </row>
        <row r="10093">
          <cell r="B10093">
            <v>1010363</v>
          </cell>
          <cell r="C10093" t="str">
            <v>Uniao Assento Bronze Galv 150Lbs 2</v>
          </cell>
          <cell r="D10093" t="str">
            <v>UN</v>
          </cell>
          <cell r="E10093">
            <v>0</v>
          </cell>
          <cell r="F10093">
            <v>0</v>
          </cell>
        </row>
        <row r="10094">
          <cell r="B10094">
            <v>1010364</v>
          </cell>
          <cell r="C10094" t="str">
            <v>Uniao Assento Conico Bronze 2 1/2Pol</v>
          </cell>
          <cell r="D10094" t="str">
            <v>UN</v>
          </cell>
          <cell r="E10094">
            <v>0</v>
          </cell>
          <cell r="F10094">
            <v>0</v>
          </cell>
        </row>
        <row r="10095">
          <cell r="B10095">
            <v>1010365</v>
          </cell>
          <cell r="C10095" t="str">
            <v>Uniao Assento Bronze Galv 150Lbs 3</v>
          </cell>
          <cell r="D10095" t="str">
            <v>UN</v>
          </cell>
          <cell r="E10095">
            <v>0</v>
          </cell>
          <cell r="F10095">
            <v>0</v>
          </cell>
        </row>
        <row r="10096">
          <cell r="B10096">
            <v>1010366</v>
          </cell>
          <cell r="C10096" t="str">
            <v>Curva 45º Solda Astm-A-234 2 1/2"</v>
          </cell>
          <cell r="D10096" t="str">
            <v>UN</v>
          </cell>
          <cell r="E10096">
            <v>0</v>
          </cell>
          <cell r="F10096">
            <v>0</v>
          </cell>
        </row>
        <row r="10097">
          <cell r="B10097">
            <v>1010367</v>
          </cell>
          <cell r="C10097" t="str">
            <v>Curva 45º Solda Astm-A-234 3"</v>
          </cell>
          <cell r="D10097" t="str">
            <v>UN</v>
          </cell>
          <cell r="E10097">
            <v>0</v>
          </cell>
          <cell r="F10097">
            <v>0</v>
          </cell>
        </row>
        <row r="10098">
          <cell r="B10098">
            <v>1010368</v>
          </cell>
          <cell r="C10098" t="str">
            <v>Curva 45º Solda Astm-A-234 4"</v>
          </cell>
          <cell r="D10098" t="str">
            <v>UN</v>
          </cell>
          <cell r="E10098">
            <v>0</v>
          </cell>
          <cell r="F10098">
            <v>0</v>
          </cell>
        </row>
        <row r="10099">
          <cell r="B10099">
            <v>1010369</v>
          </cell>
          <cell r="C10099" t="str">
            <v>Curva 45º Solda Astm-A-234 6"</v>
          </cell>
          <cell r="D10099" t="str">
            <v>UN</v>
          </cell>
          <cell r="E10099">
            <v>0</v>
          </cell>
          <cell r="F10099">
            <v>0</v>
          </cell>
        </row>
        <row r="10100">
          <cell r="B10100">
            <v>1010370</v>
          </cell>
          <cell r="C10100" t="str">
            <v>Impermeabilizante Admix Penetron</v>
          </cell>
          <cell r="D10100" t="str">
            <v>KG</v>
          </cell>
          <cell r="E10100">
            <v>0</v>
          </cell>
          <cell r="F10100">
            <v>0</v>
          </cell>
        </row>
        <row r="10101">
          <cell r="B10101">
            <v>1010371</v>
          </cell>
          <cell r="C10101" t="str">
            <v>Impermeabilizante Metacaulim Hp Basf</v>
          </cell>
          <cell r="D10101" t="str">
            <v>KG</v>
          </cell>
          <cell r="E10101">
            <v>0</v>
          </cell>
          <cell r="F10101">
            <v>0</v>
          </cell>
        </row>
        <row r="10102">
          <cell r="B10102">
            <v>1010372</v>
          </cell>
          <cell r="C10102" t="str">
            <v>Impermeabilizante Glenio 51 Basf</v>
          </cell>
          <cell r="D10102" t="str">
            <v>KG</v>
          </cell>
          <cell r="E10102">
            <v>0</v>
          </cell>
          <cell r="F10102">
            <v>0</v>
          </cell>
        </row>
        <row r="10103">
          <cell r="B10103">
            <v>1010373</v>
          </cell>
          <cell r="C10103" t="str">
            <v>Impermeabilizante Mastermix 390 Rc Basf</v>
          </cell>
          <cell r="D10103" t="str">
            <v>KG</v>
          </cell>
          <cell r="E10103">
            <v>0</v>
          </cell>
          <cell r="F10103">
            <v>0</v>
          </cell>
        </row>
        <row r="10104">
          <cell r="B10104">
            <v>1010374</v>
          </cell>
          <cell r="C10104" t="str">
            <v>Chuveiro Mandachuva 1993-Cr Fabrimar</v>
          </cell>
          <cell r="D10104" t="str">
            <v>UN</v>
          </cell>
          <cell r="E10104">
            <v>0</v>
          </cell>
          <cell r="F10104">
            <v>0</v>
          </cell>
        </row>
        <row r="10105">
          <cell r="B10105">
            <v>1010375</v>
          </cell>
          <cell r="C10105" t="str">
            <v>Papeleira  Sobr Aço Latão 14Bv Moldenox</v>
          </cell>
          <cell r="D10105" t="str">
            <v>UN</v>
          </cell>
          <cell r="E10105">
            <v>0</v>
          </cell>
          <cell r="F10105">
            <v>0</v>
          </cell>
        </row>
        <row r="10106">
          <cell r="B10106">
            <v>1010376</v>
          </cell>
          <cell r="C10106" t="str">
            <v>Tinta Esmalte Sintético Marron 3,6L</v>
          </cell>
          <cell r="D10106" t="str">
            <v>UN</v>
          </cell>
          <cell r="E10106">
            <v>0</v>
          </cell>
          <cell r="F10106">
            <v>0</v>
          </cell>
        </row>
        <row r="10107">
          <cell r="B10107">
            <v>1010377</v>
          </cell>
          <cell r="C10107" t="str">
            <v>Bloco De Concreto Vedacao 09X19X09 Cm</v>
          </cell>
          <cell r="D10107" t="str">
            <v>UN</v>
          </cell>
          <cell r="E10107">
            <v>0</v>
          </cell>
          <cell r="F10107">
            <v>0</v>
          </cell>
        </row>
        <row r="10108">
          <cell r="B10108">
            <v>1010378</v>
          </cell>
          <cell r="C10108" t="str">
            <v>Bloco De Concreto Vedacao 19X19X09 Cm</v>
          </cell>
          <cell r="D10108" t="str">
            <v>UN</v>
          </cell>
          <cell r="E10108">
            <v>0</v>
          </cell>
          <cell r="F10108">
            <v>0</v>
          </cell>
        </row>
        <row r="10109">
          <cell r="B10109">
            <v>1010379</v>
          </cell>
          <cell r="C10109" t="str">
            <v>Piso 25X33Cm Nórdico Acetinado Incepa</v>
          </cell>
          <cell r="D10109" t="str">
            <v>M2</v>
          </cell>
          <cell r="E10109">
            <v>0</v>
          </cell>
          <cell r="F10109">
            <v>0</v>
          </cell>
        </row>
        <row r="10110">
          <cell r="B10110">
            <v>1010380</v>
          </cell>
          <cell r="C10110" t="str">
            <v>Rev.Cerâm.32X59 Calypso Blanco Incepa</v>
          </cell>
          <cell r="D10110" t="str">
            <v>M2</v>
          </cell>
          <cell r="E10110">
            <v>0</v>
          </cell>
          <cell r="F10110">
            <v>0</v>
          </cell>
        </row>
        <row r="10111">
          <cell r="B10111">
            <v>1010381</v>
          </cell>
          <cell r="C10111" t="str">
            <v>Rolamento Ríg Esf 15X35X11Mm 6202Zz</v>
          </cell>
          <cell r="D10111" t="str">
            <v>UN</v>
          </cell>
          <cell r="E10111">
            <v>0</v>
          </cell>
          <cell r="F10111">
            <v>0</v>
          </cell>
        </row>
        <row r="10112">
          <cell r="B10112">
            <v>1010382</v>
          </cell>
          <cell r="C10112" t="str">
            <v>Rolamento Rig Esf 20X52X15Mm 6204Zz</v>
          </cell>
          <cell r="D10112" t="str">
            <v>UN</v>
          </cell>
          <cell r="E10112">
            <v>0</v>
          </cell>
          <cell r="F10112">
            <v>0</v>
          </cell>
        </row>
        <row r="10113">
          <cell r="B10113">
            <v>1010383</v>
          </cell>
          <cell r="C10113" t="str">
            <v>Pontalete 3X6" De Madeira Massaranduba</v>
          </cell>
          <cell r="D10113" t="str">
            <v>M</v>
          </cell>
          <cell r="E10113">
            <v>0</v>
          </cell>
          <cell r="F10113">
            <v>0</v>
          </cell>
        </row>
        <row r="10114">
          <cell r="B10114">
            <v>1010384</v>
          </cell>
          <cell r="C10114" t="str">
            <v>Caixa De Aço P/Masseira 235X100X20Cm</v>
          </cell>
          <cell r="D10114" t="str">
            <v>UN</v>
          </cell>
          <cell r="E10114">
            <v>0</v>
          </cell>
          <cell r="F10114">
            <v>0</v>
          </cell>
        </row>
        <row r="10115">
          <cell r="B10115">
            <v>1010385</v>
          </cell>
          <cell r="C10115" t="str">
            <v>Impermeabilizante Penebar Sw55 Penetron</v>
          </cell>
          <cell r="D10115" t="str">
            <v>KG</v>
          </cell>
          <cell r="E10115">
            <v>0</v>
          </cell>
          <cell r="F10115">
            <v>0</v>
          </cell>
        </row>
        <row r="10116">
          <cell r="B10116">
            <v>1010386</v>
          </cell>
          <cell r="C10116" t="str">
            <v>Fita Crepe 19Mmx50M P/Pintura</v>
          </cell>
          <cell r="D10116" t="str">
            <v>UN</v>
          </cell>
          <cell r="E10116">
            <v>0</v>
          </cell>
          <cell r="F10116">
            <v>0</v>
          </cell>
        </row>
        <row r="10117">
          <cell r="B10117">
            <v>1010387</v>
          </cell>
          <cell r="C10117" t="str">
            <v>Fita Crepe 25Mmx50M P/Pintura</v>
          </cell>
          <cell r="D10117" t="str">
            <v>UN</v>
          </cell>
          <cell r="E10117">
            <v>0</v>
          </cell>
          <cell r="F10117">
            <v>0</v>
          </cell>
        </row>
        <row r="10118">
          <cell r="B10118">
            <v>1010388</v>
          </cell>
          <cell r="C10118" t="str">
            <v>Fita Crepe 50Mmx50M P/Pintura</v>
          </cell>
          <cell r="D10118" t="str">
            <v>UN</v>
          </cell>
          <cell r="E10118">
            <v>0</v>
          </cell>
          <cell r="F10118">
            <v>0</v>
          </cell>
        </row>
        <row r="10119">
          <cell r="B10119">
            <v>1010389</v>
          </cell>
          <cell r="C10119" t="str">
            <v>Fita Crepe 50Mmx50M P/Pintura</v>
          </cell>
          <cell r="D10119" t="str">
            <v>UN</v>
          </cell>
          <cell r="E10119">
            <v>0</v>
          </cell>
          <cell r="F10119">
            <v>0</v>
          </cell>
        </row>
        <row r="10120">
          <cell r="B10120">
            <v>1010390</v>
          </cell>
          <cell r="C10120" t="str">
            <v>Torn. Pertutti Bica Alta 00455606 Docol</v>
          </cell>
          <cell r="D10120" t="str">
            <v>UN</v>
          </cell>
          <cell r="E10120">
            <v>0</v>
          </cell>
          <cell r="F10120">
            <v>0</v>
          </cell>
        </row>
        <row r="10121">
          <cell r="B10121">
            <v>1010391</v>
          </cell>
          <cell r="C10121" t="str">
            <v>Acab P/Reg 1 1/4 E 1 1/2" 00271906 Docol</v>
          </cell>
          <cell r="D10121" t="str">
            <v>UN</v>
          </cell>
          <cell r="E10121">
            <v>0</v>
          </cell>
          <cell r="F10121">
            <v>0</v>
          </cell>
        </row>
        <row r="10122">
          <cell r="B10122">
            <v>1010392</v>
          </cell>
          <cell r="C10122" t="str">
            <v>Acab P/Reg 1/2-3/4-1" 00436606 Docol</v>
          </cell>
          <cell r="D10122" t="str">
            <v>UN</v>
          </cell>
          <cell r="E10122">
            <v>0</v>
          </cell>
          <cell r="F10122">
            <v>0</v>
          </cell>
        </row>
        <row r="10123">
          <cell r="B10123">
            <v>1010393</v>
          </cell>
          <cell r="C10123" t="str">
            <v>Acab P/Reg 1 1/4 - 1 1/2" 00436706 Docol</v>
          </cell>
          <cell r="D10123" t="str">
            <v>UN</v>
          </cell>
          <cell r="E10123">
            <v>0</v>
          </cell>
          <cell r="F10123">
            <v>0</v>
          </cell>
        </row>
        <row r="10124">
          <cell r="B10124">
            <v>1010394</v>
          </cell>
          <cell r="C10124" t="str">
            <v>Caixa P/Acopl Br Azaléa 01570001 Celite</v>
          </cell>
          <cell r="D10124" t="str">
            <v>UN</v>
          </cell>
          <cell r="E10124">
            <v>0</v>
          </cell>
          <cell r="F10124">
            <v>0</v>
          </cell>
        </row>
        <row r="10125">
          <cell r="B10125">
            <v>1010395</v>
          </cell>
          <cell r="C10125" t="str">
            <v>Tanque Branco 22L Builder 51264001Celite</v>
          </cell>
          <cell r="D10125" t="str">
            <v>UN</v>
          </cell>
          <cell r="E10125">
            <v>0</v>
          </cell>
          <cell r="F10125">
            <v>0</v>
          </cell>
        </row>
        <row r="10126">
          <cell r="B10126">
            <v>1010396</v>
          </cell>
          <cell r="C10126" t="str">
            <v>Bacia C/Cx Vogue Plus Cp52517-Deca</v>
          </cell>
          <cell r="D10126" t="str">
            <v>UN</v>
          </cell>
          <cell r="E10126">
            <v>0</v>
          </cell>
          <cell r="F10126">
            <v>0</v>
          </cell>
        </row>
        <row r="10127">
          <cell r="B10127">
            <v>1010397</v>
          </cell>
          <cell r="C10127" t="str">
            <v>Azulejo Nord Snow Br Acet 15X15 Incepa</v>
          </cell>
          <cell r="D10127" t="str">
            <v>M2</v>
          </cell>
          <cell r="E10127">
            <v>0</v>
          </cell>
          <cell r="F10127">
            <v>0</v>
          </cell>
        </row>
        <row r="10128">
          <cell r="B10128">
            <v>1010398</v>
          </cell>
          <cell r="C10128" t="str">
            <v>Prego Comum C/Cab. 18X21 (2X10)</v>
          </cell>
          <cell r="D10128" t="str">
            <v>KG</v>
          </cell>
          <cell r="E10128">
            <v>0</v>
          </cell>
          <cell r="F10128">
            <v>0</v>
          </cell>
        </row>
        <row r="10129">
          <cell r="B10129">
            <v>1010399</v>
          </cell>
          <cell r="C10129" t="str">
            <v>Torneira P/Parede Axis 1179C73-Deca</v>
          </cell>
          <cell r="D10129" t="str">
            <v>UN</v>
          </cell>
          <cell r="E10129">
            <v>0</v>
          </cell>
          <cell r="F10129">
            <v>0</v>
          </cell>
        </row>
        <row r="10130">
          <cell r="B10130">
            <v>1010400</v>
          </cell>
          <cell r="C10130" t="str">
            <v>Placa Identificação Ambientes 16 X 40Cm</v>
          </cell>
          <cell r="D10130" t="str">
            <v>UN</v>
          </cell>
          <cell r="E10130">
            <v>0</v>
          </cell>
          <cell r="F10130">
            <v>0</v>
          </cell>
        </row>
        <row r="10131">
          <cell r="B10131">
            <v>1010401</v>
          </cell>
          <cell r="C10131" t="str">
            <v>Placa Identificação 20 X 20Cm</v>
          </cell>
          <cell r="D10131" t="str">
            <v>UN</v>
          </cell>
          <cell r="E10131">
            <v>0</v>
          </cell>
          <cell r="F10131">
            <v>0</v>
          </cell>
        </row>
        <row r="10132">
          <cell r="B10132">
            <v>1010402</v>
          </cell>
          <cell r="C10132" t="str">
            <v>Placa Ident Sanitários (Form Triângulo)</v>
          </cell>
          <cell r="D10132" t="str">
            <v>UN</v>
          </cell>
          <cell r="E10132">
            <v>0</v>
          </cell>
          <cell r="F10132">
            <v>0</v>
          </cell>
        </row>
        <row r="10133">
          <cell r="B10133">
            <v>1010403</v>
          </cell>
          <cell r="C10133" t="str">
            <v>Placas Sinalização Segurança 20 X 20Cm</v>
          </cell>
          <cell r="D10133" t="str">
            <v>UN</v>
          </cell>
          <cell r="E10133">
            <v>0</v>
          </cell>
          <cell r="F10133">
            <v>0</v>
          </cell>
        </row>
        <row r="10134">
          <cell r="B10134" t="str">
            <v>M1123</v>
          </cell>
          <cell r="C10134" t="str">
            <v>Tubo De Concreto Classe Ps2 Tipo Pb 600Mm Nbr 8890/2003</v>
          </cell>
          <cell r="D10134" t="str">
            <v>M</v>
          </cell>
          <cell r="E10134">
            <v>109.87388679999999</v>
          </cell>
          <cell r="F10134">
            <v>1050</v>
          </cell>
        </row>
        <row r="10135">
          <cell r="B10135">
            <v>1010405</v>
          </cell>
          <cell r="C10135" t="str">
            <v>Placa Adve Foto 40 X 60Cm</v>
          </cell>
          <cell r="D10135" t="str">
            <v>UN</v>
          </cell>
          <cell r="E10135">
            <v>0</v>
          </cell>
          <cell r="F10135">
            <v>0</v>
          </cell>
        </row>
        <row r="10136">
          <cell r="B10136">
            <v>1010406</v>
          </cell>
          <cell r="C10136" t="str">
            <v>Quadro Cipa - Segurança 70 X 100Cm</v>
          </cell>
          <cell r="D10136" t="str">
            <v>UN</v>
          </cell>
          <cell r="E10136">
            <v>0</v>
          </cell>
          <cell r="F10136">
            <v>0</v>
          </cell>
        </row>
        <row r="10137">
          <cell r="B10137">
            <v>1010407</v>
          </cell>
          <cell r="C10137" t="str">
            <v>Placa Indic Entrada De Obra 100X140Cm</v>
          </cell>
          <cell r="D10137" t="str">
            <v>UN</v>
          </cell>
          <cell r="E10137">
            <v>0</v>
          </cell>
          <cell r="F10137">
            <v>0</v>
          </cell>
        </row>
        <row r="10138">
          <cell r="B10138">
            <v>1010408</v>
          </cell>
          <cell r="C10138" t="str">
            <v>Placa Indic Entrada De Obra 60 X 140Cm</v>
          </cell>
          <cell r="D10138" t="str">
            <v>UN</v>
          </cell>
          <cell r="E10138">
            <v>0</v>
          </cell>
          <cell r="F10138">
            <v>0</v>
          </cell>
        </row>
        <row r="10139">
          <cell r="B10139">
            <v>1010409</v>
          </cell>
          <cell r="C10139" t="str">
            <v>Placa Uso De Epi'S 75 X 140Cm</v>
          </cell>
          <cell r="D10139" t="str">
            <v>UN</v>
          </cell>
          <cell r="E10139">
            <v>0</v>
          </cell>
          <cell r="F10139">
            <v>0</v>
          </cell>
        </row>
        <row r="10140">
          <cell r="B10140">
            <v>1010410</v>
          </cell>
          <cell r="C10140" t="str">
            <v>Quadro De Gestão À Vista 120 X 200Cm</v>
          </cell>
          <cell r="D10140" t="str">
            <v>UN</v>
          </cell>
          <cell r="E10140">
            <v>0</v>
          </cell>
          <cell r="F10140">
            <v>0</v>
          </cell>
        </row>
        <row r="10141">
          <cell r="B10141">
            <v>1010411</v>
          </cell>
          <cell r="C10141" t="str">
            <v>Quadro De Avaliacao</v>
          </cell>
          <cell r="D10141" t="str">
            <v>UN</v>
          </cell>
          <cell r="E10141">
            <v>0</v>
          </cell>
          <cell r="F10141">
            <v>0</v>
          </cell>
        </row>
        <row r="10142">
          <cell r="B10142">
            <v>1010412</v>
          </cell>
          <cell r="C10142" t="str">
            <v>Funcionário Destaque 50 X 60Cm</v>
          </cell>
          <cell r="D10142" t="str">
            <v>UN</v>
          </cell>
          <cell r="E10142">
            <v>0</v>
          </cell>
          <cell r="F10142">
            <v>0</v>
          </cell>
        </row>
        <row r="10143">
          <cell r="B10143">
            <v>1010413</v>
          </cell>
          <cell r="C10143" t="str">
            <v>Quadro De Crachá 91 X 152Cm</v>
          </cell>
          <cell r="D10143" t="str">
            <v>UN</v>
          </cell>
          <cell r="E10143">
            <v>0</v>
          </cell>
          <cell r="F10143">
            <v>0</v>
          </cell>
        </row>
        <row r="10144">
          <cell r="B10144">
            <v>1010414</v>
          </cell>
          <cell r="C10144" t="str">
            <v>Placa Resp. Técnico Alvará 100 X 100Cm</v>
          </cell>
          <cell r="D10144" t="str">
            <v>UN</v>
          </cell>
          <cell r="E10144">
            <v>0</v>
          </cell>
          <cell r="F10144">
            <v>0</v>
          </cell>
        </row>
        <row r="10145">
          <cell r="B10145">
            <v>1010415</v>
          </cell>
          <cell r="C10145" t="str">
            <v>Plaqueiro De Obra 100 X 200Cm</v>
          </cell>
          <cell r="D10145" t="str">
            <v>UN</v>
          </cell>
          <cell r="E10145">
            <v>0</v>
          </cell>
          <cell r="F10145">
            <v>0</v>
          </cell>
        </row>
        <row r="10146">
          <cell r="B10146">
            <v>1010416</v>
          </cell>
          <cell r="C10146" t="str">
            <v>Acab.Reg.Misty A-2-My-Cr Fabrimar</v>
          </cell>
          <cell r="D10146" t="str">
            <v>UN</v>
          </cell>
          <cell r="E10146">
            <v>0</v>
          </cell>
          <cell r="F10146">
            <v>0</v>
          </cell>
        </row>
        <row r="10147">
          <cell r="B10147">
            <v>1010417</v>
          </cell>
          <cell r="C10147" t="str">
            <v>Compressor Ar Twister Csa 7,8/25 Schulz</v>
          </cell>
          <cell r="D10147" t="str">
            <v>UN</v>
          </cell>
          <cell r="E10147">
            <v>90</v>
          </cell>
          <cell r="F10147">
            <v>0</v>
          </cell>
        </row>
        <row r="10148">
          <cell r="B10148">
            <v>1010418</v>
          </cell>
          <cell r="C10148" t="str">
            <v>Grupo Moto Gerador 125 Kva 127/220V</v>
          </cell>
          <cell r="D10148" t="str">
            <v>UN</v>
          </cell>
          <cell r="E10148">
            <v>0</v>
          </cell>
          <cell r="F10148">
            <v>0</v>
          </cell>
        </row>
        <row r="10149">
          <cell r="B10149">
            <v>1010419</v>
          </cell>
          <cell r="C10149" t="str">
            <v>Vibrador De Imersão 25Mm Az25 Vipart</v>
          </cell>
          <cell r="D10149" t="str">
            <v>UN</v>
          </cell>
          <cell r="E10149">
            <v>0</v>
          </cell>
          <cell r="F10149">
            <v>0</v>
          </cell>
        </row>
        <row r="10150">
          <cell r="B10150">
            <v>1010420</v>
          </cell>
          <cell r="C10150" t="str">
            <v>Vibrador De Imersão 35Mm Az35 Vipart</v>
          </cell>
          <cell r="D10150" t="str">
            <v>UN</v>
          </cell>
          <cell r="E10150">
            <v>0</v>
          </cell>
          <cell r="F10150">
            <v>0</v>
          </cell>
        </row>
        <row r="10151">
          <cell r="B10151">
            <v>1010421</v>
          </cell>
          <cell r="C10151" t="str">
            <v>Motor Vibrador Concr Trif Af14-2T Vipart</v>
          </cell>
          <cell r="D10151" t="str">
            <v>UN</v>
          </cell>
          <cell r="E10151">
            <v>0</v>
          </cell>
          <cell r="F10151">
            <v>0</v>
          </cell>
        </row>
        <row r="10152">
          <cell r="B10152">
            <v>1010422</v>
          </cell>
          <cell r="C10152" t="str">
            <v>Disco Corte 7X1/4X7/8" Bda640 Norton</v>
          </cell>
          <cell r="D10152" t="str">
            <v>UN</v>
          </cell>
          <cell r="E10152">
            <v>0</v>
          </cell>
          <cell r="F10152">
            <v>0</v>
          </cell>
        </row>
        <row r="10153">
          <cell r="B10153">
            <v>1010423</v>
          </cell>
          <cell r="C10153" t="str">
            <v>Correia Em "V" 9,5X8X1080Mm 3V-425</v>
          </cell>
          <cell r="D10153" t="str">
            <v>UN</v>
          </cell>
          <cell r="E10153">
            <v>0</v>
          </cell>
          <cell r="F10153">
            <v>0</v>
          </cell>
        </row>
        <row r="10154">
          <cell r="B10154">
            <v>1010424</v>
          </cell>
          <cell r="C10154" t="str">
            <v>Correia Em "V" 13X8X1067Mm A-42</v>
          </cell>
          <cell r="D10154" t="str">
            <v>UN</v>
          </cell>
          <cell r="E10154">
            <v>0</v>
          </cell>
          <cell r="F10154">
            <v>0</v>
          </cell>
        </row>
        <row r="10155">
          <cell r="B10155">
            <v>1010425</v>
          </cell>
          <cell r="C10155" t="str">
            <v>Cabo M-Lan 4P 24Awg Cmx Cat5 Az Furukawa</v>
          </cell>
          <cell r="D10155" t="str">
            <v>M</v>
          </cell>
          <cell r="E10155">
            <v>0</v>
          </cell>
          <cell r="F10155">
            <v>0</v>
          </cell>
        </row>
        <row r="10156">
          <cell r="B10156">
            <v>1010426</v>
          </cell>
          <cell r="C10156" t="str">
            <v>Lâmpada Incandescente 60W - 220V</v>
          </cell>
          <cell r="D10156" t="str">
            <v>UN</v>
          </cell>
          <cell r="E10156">
            <v>0</v>
          </cell>
          <cell r="F10156">
            <v>0</v>
          </cell>
        </row>
        <row r="10157">
          <cell r="B10157">
            <v>1010427</v>
          </cell>
          <cell r="C10157" t="str">
            <v>Conector Rj-45 Macho Cat5</v>
          </cell>
          <cell r="D10157" t="str">
            <v>UN</v>
          </cell>
          <cell r="E10157">
            <v>0</v>
          </cell>
          <cell r="F10157">
            <v>0</v>
          </cell>
        </row>
        <row r="10158">
          <cell r="B10158">
            <v>1010428</v>
          </cell>
          <cell r="C10158" t="str">
            <v>Disjuntor Bipolar 20A - 220V</v>
          </cell>
          <cell r="D10158" t="str">
            <v>UN</v>
          </cell>
          <cell r="E10158">
            <v>0</v>
          </cell>
          <cell r="F10158">
            <v>0</v>
          </cell>
        </row>
        <row r="10159">
          <cell r="B10159">
            <v>1010429</v>
          </cell>
          <cell r="C10159" t="str">
            <v>Disjuntor Unipolar 20A -220V</v>
          </cell>
          <cell r="D10159" t="str">
            <v>UN</v>
          </cell>
          <cell r="E10159">
            <v>0</v>
          </cell>
          <cell r="F10159">
            <v>0</v>
          </cell>
        </row>
        <row r="10160">
          <cell r="B10160">
            <v>1010430</v>
          </cell>
          <cell r="C10160" t="str">
            <v>Disjuntor Unipolar 30A -220V</v>
          </cell>
          <cell r="D10160" t="str">
            <v>UN</v>
          </cell>
          <cell r="E10160">
            <v>0</v>
          </cell>
          <cell r="F10160">
            <v>0</v>
          </cell>
        </row>
        <row r="10161">
          <cell r="B10161">
            <v>1010431</v>
          </cell>
          <cell r="C10161" t="str">
            <v>Cabo Flexivel Pp 750V 3X3,5Mm2</v>
          </cell>
          <cell r="D10161" t="str">
            <v>M</v>
          </cell>
          <cell r="E10161">
            <v>0</v>
          </cell>
          <cell r="F10161">
            <v>0</v>
          </cell>
        </row>
        <row r="10162">
          <cell r="B10162">
            <v>1010432</v>
          </cell>
          <cell r="C10162" t="str">
            <v>Dobradiça Latão Cra  85 Lafonte</v>
          </cell>
          <cell r="D10162" t="str">
            <v>UN</v>
          </cell>
          <cell r="E10162">
            <v>0</v>
          </cell>
          <cell r="F10162">
            <v>0</v>
          </cell>
        </row>
        <row r="10163">
          <cell r="B10163">
            <v>1010433</v>
          </cell>
          <cell r="C10163" t="str">
            <v>Elemento Vazado 25X25X6Cm Quadriculado</v>
          </cell>
          <cell r="D10163" t="str">
            <v>UN</v>
          </cell>
          <cell r="E10163">
            <v>0</v>
          </cell>
          <cell r="F10163">
            <v>0</v>
          </cell>
        </row>
        <row r="10164">
          <cell r="B10164">
            <v>1010434</v>
          </cell>
          <cell r="C10164" t="str">
            <v>Graxa Chassi Ca2 Balde 20Kg Texaco</v>
          </cell>
          <cell r="D10164" t="str">
            <v>UN</v>
          </cell>
          <cell r="E10164">
            <v>0</v>
          </cell>
          <cell r="F10164">
            <v>0</v>
          </cell>
        </row>
        <row r="10165">
          <cell r="B10165">
            <v>1010435</v>
          </cell>
          <cell r="C10165" t="str">
            <v>Faixa 7,5X45 Mc Intense Soft Cecrisa</v>
          </cell>
          <cell r="D10165" t="str">
            <v>UN</v>
          </cell>
          <cell r="E10165">
            <v>0</v>
          </cell>
          <cell r="F10165">
            <v>0</v>
          </cell>
        </row>
        <row r="10166">
          <cell r="B10166">
            <v>1010436</v>
          </cell>
          <cell r="C10166" t="str">
            <v>Cj Fechad Classic 608/1 Ext Cra St2 55</v>
          </cell>
          <cell r="D10166" t="str">
            <v>UN</v>
          </cell>
          <cell r="E10166">
            <v>0</v>
          </cell>
          <cell r="F10166">
            <v>0</v>
          </cell>
        </row>
        <row r="10167">
          <cell r="B10167">
            <v>1010437</v>
          </cell>
          <cell r="C10167" t="str">
            <v>Cj Fechad Classic 602 Ext Cra St2 55 Ros</v>
          </cell>
          <cell r="D10167" t="str">
            <v>UN</v>
          </cell>
          <cell r="E10167">
            <v>0</v>
          </cell>
          <cell r="F10167">
            <v>0</v>
          </cell>
        </row>
        <row r="10168">
          <cell r="B10168">
            <v>1010438</v>
          </cell>
          <cell r="C10168" t="str">
            <v>Cj Fechad Classic 607 Int Cra St2 55 Ros</v>
          </cell>
          <cell r="D10168" t="str">
            <v>UN</v>
          </cell>
          <cell r="E10168">
            <v>0</v>
          </cell>
          <cell r="F10168">
            <v>0</v>
          </cell>
        </row>
        <row r="10169">
          <cell r="B10169">
            <v>1010439</v>
          </cell>
          <cell r="C10169" t="str">
            <v>Cj Fhechad Classic 607Wc Cra St2 55 Ros</v>
          </cell>
          <cell r="D10169" t="str">
            <v>UN</v>
          </cell>
          <cell r="E10169">
            <v>0</v>
          </cell>
          <cell r="F10169">
            <v>0</v>
          </cell>
        </row>
        <row r="10170">
          <cell r="B10170">
            <v>1010440</v>
          </cell>
          <cell r="C10170" t="str">
            <v>Torneira Lav.Orion 1194-Or-Cr Fabrimar</v>
          </cell>
          <cell r="D10170" t="str">
            <v>UN</v>
          </cell>
          <cell r="E10170">
            <v>0</v>
          </cell>
          <cell r="F10170">
            <v>0</v>
          </cell>
        </row>
        <row r="10171">
          <cell r="B10171">
            <v>1010441</v>
          </cell>
          <cell r="C10171" t="str">
            <v>Acab.Reg.Orion A-1-Or-Cr Fabrimar</v>
          </cell>
          <cell r="D10171" t="str">
            <v>UN</v>
          </cell>
          <cell r="E10171">
            <v>0</v>
          </cell>
          <cell r="F10171">
            <v>0</v>
          </cell>
        </row>
        <row r="10172">
          <cell r="B10172">
            <v>1010442</v>
          </cell>
          <cell r="C10172" t="str">
            <v>Misturador Lav.Orion C-1876-Or Fabrimar</v>
          </cell>
          <cell r="D10172" t="str">
            <v>UN</v>
          </cell>
          <cell r="E10172">
            <v>0</v>
          </cell>
          <cell r="F10172">
            <v>0</v>
          </cell>
        </row>
        <row r="10173">
          <cell r="B10173">
            <v>1010443</v>
          </cell>
          <cell r="C10173" t="str">
            <v>Tampão Ferro Fundido 2 1/2</v>
          </cell>
          <cell r="D10173" t="str">
            <v>UN</v>
          </cell>
          <cell r="E10173">
            <v>0</v>
          </cell>
          <cell r="F10173">
            <v>0</v>
          </cell>
        </row>
        <row r="10174">
          <cell r="B10174">
            <v>1010444</v>
          </cell>
          <cell r="C10174" t="str">
            <v>Adaptador Ferro Fundido 2 1/2 X 2 1/2</v>
          </cell>
          <cell r="D10174" t="str">
            <v>UN</v>
          </cell>
          <cell r="E10174">
            <v>0</v>
          </cell>
          <cell r="F10174">
            <v>0</v>
          </cell>
        </row>
        <row r="10175">
          <cell r="B10175">
            <v>1010445</v>
          </cell>
          <cell r="C10175" t="str">
            <v>Arame Recozido Simples Número 12</v>
          </cell>
          <cell r="D10175" t="str">
            <v>KG</v>
          </cell>
          <cell r="E10175">
            <v>0</v>
          </cell>
          <cell r="F10175">
            <v>0</v>
          </cell>
        </row>
        <row r="10176">
          <cell r="B10176">
            <v>1010446</v>
          </cell>
          <cell r="C10176" t="str">
            <v>Cerâmica Vintage Areia 5X15Cm Portobello</v>
          </cell>
          <cell r="D10176" t="str">
            <v>M2</v>
          </cell>
          <cell r="E10176">
            <v>0</v>
          </cell>
          <cell r="F10176">
            <v>0</v>
          </cell>
        </row>
        <row r="10177">
          <cell r="B10177">
            <v>1010447</v>
          </cell>
          <cell r="C10177" t="str">
            <v>Cerâmica Vintage Terra 5X15Cm Portobello</v>
          </cell>
          <cell r="D10177" t="str">
            <v>M2</v>
          </cell>
          <cell r="E10177">
            <v>0</v>
          </cell>
          <cell r="F10177">
            <v>0</v>
          </cell>
        </row>
        <row r="10178">
          <cell r="B10178">
            <v>1010448</v>
          </cell>
          <cell r="C10178" t="str">
            <v>Cerâmica Vintage Palha 5X15Cm Portobello</v>
          </cell>
          <cell r="D10178" t="str">
            <v>M2</v>
          </cell>
          <cell r="E10178">
            <v>0</v>
          </cell>
          <cell r="F10178">
            <v>0</v>
          </cell>
        </row>
        <row r="10179">
          <cell r="B10179">
            <v>1010449</v>
          </cell>
          <cell r="C10179" t="str">
            <v>Cerâm Arq.Ds Cinza Md 9,5X9,5 Portobello</v>
          </cell>
          <cell r="D10179" t="str">
            <v>M2</v>
          </cell>
          <cell r="E10179">
            <v>0</v>
          </cell>
          <cell r="F10179">
            <v>0</v>
          </cell>
        </row>
        <row r="10180">
          <cell r="B10180">
            <v>1010450</v>
          </cell>
          <cell r="C10180" t="str">
            <v>Unidut Cônico 1 Pol P/Term. Flexivel</v>
          </cell>
          <cell r="D10180" t="str">
            <v>UN</v>
          </cell>
          <cell r="E10180">
            <v>0</v>
          </cell>
          <cell r="F10180">
            <v>0</v>
          </cell>
        </row>
        <row r="10181">
          <cell r="B10181">
            <v>1010451</v>
          </cell>
          <cell r="C10181" t="str">
            <v>Bloco Concr Meio 14X19X14 18Mpa</v>
          </cell>
          <cell r="D10181" t="str">
            <v>UN</v>
          </cell>
          <cell r="E10181">
            <v>0</v>
          </cell>
          <cell r="F10181">
            <v>0</v>
          </cell>
        </row>
        <row r="10182">
          <cell r="B10182">
            <v>1010452</v>
          </cell>
          <cell r="C10182" t="str">
            <v>Bloco Concr Meio 14X19X14 16Mpa</v>
          </cell>
          <cell r="D10182" t="str">
            <v>UN</v>
          </cell>
          <cell r="E10182">
            <v>0</v>
          </cell>
          <cell r="F10182">
            <v>0</v>
          </cell>
        </row>
        <row r="10183">
          <cell r="B10183">
            <v>1010453</v>
          </cell>
          <cell r="C10183" t="str">
            <v>Bloco Concr Meio 14X19X14 14Mpa</v>
          </cell>
          <cell r="D10183" t="str">
            <v>UN</v>
          </cell>
          <cell r="E10183">
            <v>0</v>
          </cell>
          <cell r="F10183">
            <v>0</v>
          </cell>
        </row>
        <row r="10184">
          <cell r="B10184">
            <v>1010454</v>
          </cell>
          <cell r="C10184" t="str">
            <v>Bloco Concr Meio 14X19X14 12Mpa</v>
          </cell>
          <cell r="D10184" t="str">
            <v>UN</v>
          </cell>
          <cell r="E10184">
            <v>0</v>
          </cell>
          <cell r="F10184">
            <v>0</v>
          </cell>
        </row>
        <row r="10185">
          <cell r="B10185">
            <v>1010455</v>
          </cell>
          <cell r="C10185" t="str">
            <v>Bloco Concr Meio 14X19X14 10Mpa</v>
          </cell>
          <cell r="D10185" t="str">
            <v>UN</v>
          </cell>
          <cell r="E10185">
            <v>0</v>
          </cell>
          <cell r="F10185">
            <v>0</v>
          </cell>
        </row>
        <row r="10186">
          <cell r="B10186">
            <v>1010456</v>
          </cell>
          <cell r="C10186" t="str">
            <v>Bloco Concr Meio 14X19X14 8Mpa</v>
          </cell>
          <cell r="D10186" t="str">
            <v>UN</v>
          </cell>
          <cell r="E10186">
            <v>0</v>
          </cell>
          <cell r="F10186">
            <v>0</v>
          </cell>
        </row>
        <row r="10187">
          <cell r="B10187">
            <v>1010457</v>
          </cell>
          <cell r="C10187" t="str">
            <v>Bloco Concr Meio 14X19X14 6Mpa</v>
          </cell>
          <cell r="D10187" t="str">
            <v>UN</v>
          </cell>
          <cell r="E10187">
            <v>0</v>
          </cell>
          <cell r="F10187">
            <v>0</v>
          </cell>
        </row>
        <row r="10188">
          <cell r="B10188">
            <v>1010458</v>
          </cell>
          <cell r="C10188" t="str">
            <v>Bloco Concr Meio 14X19X14 4,5Mpa</v>
          </cell>
          <cell r="D10188" t="str">
            <v>UN</v>
          </cell>
          <cell r="E10188">
            <v>0</v>
          </cell>
          <cell r="F10188">
            <v>0</v>
          </cell>
        </row>
        <row r="10189">
          <cell r="B10189">
            <v>1010459</v>
          </cell>
          <cell r="C10189" t="str">
            <v>Bloco Concr Canaleta 14X19X54 18Mpa</v>
          </cell>
          <cell r="D10189" t="str">
            <v>UN</v>
          </cell>
          <cell r="E10189">
            <v>0</v>
          </cell>
          <cell r="F10189">
            <v>0</v>
          </cell>
        </row>
        <row r="10190">
          <cell r="B10190">
            <v>1010460</v>
          </cell>
          <cell r="C10190" t="str">
            <v>Bloco Concr Canaleta 14X19X54 16Mpa</v>
          </cell>
          <cell r="D10190" t="str">
            <v>UN</v>
          </cell>
          <cell r="E10190">
            <v>0</v>
          </cell>
          <cell r="F10190">
            <v>0</v>
          </cell>
        </row>
        <row r="10191">
          <cell r="B10191">
            <v>1010461</v>
          </cell>
          <cell r="C10191" t="str">
            <v>Bloco Concr Canaleta 14X19X54 14Mpa</v>
          </cell>
          <cell r="D10191" t="str">
            <v>UN</v>
          </cell>
          <cell r="E10191">
            <v>0</v>
          </cell>
          <cell r="F10191">
            <v>0</v>
          </cell>
        </row>
        <row r="10192">
          <cell r="B10192">
            <v>1010462</v>
          </cell>
          <cell r="C10192" t="str">
            <v>Bloco Concr Canaleta 14X19X54 12Mpa</v>
          </cell>
          <cell r="D10192" t="str">
            <v>UN</v>
          </cell>
          <cell r="E10192">
            <v>0</v>
          </cell>
          <cell r="F10192">
            <v>0</v>
          </cell>
        </row>
        <row r="10193">
          <cell r="B10193">
            <v>1010463</v>
          </cell>
          <cell r="C10193" t="str">
            <v>Bloco Concr Canaleta 14X19X54 10Mpa</v>
          </cell>
          <cell r="D10193" t="str">
            <v>UN</v>
          </cell>
          <cell r="E10193">
            <v>0</v>
          </cell>
          <cell r="F10193">
            <v>0</v>
          </cell>
        </row>
        <row r="10194">
          <cell r="B10194">
            <v>1010464</v>
          </cell>
          <cell r="C10194" t="str">
            <v>Bloco Concr Canaleta 14X19X54 8Mpa</v>
          </cell>
          <cell r="D10194" t="str">
            <v>UN</v>
          </cell>
          <cell r="E10194">
            <v>0</v>
          </cell>
          <cell r="F10194">
            <v>0</v>
          </cell>
        </row>
        <row r="10195">
          <cell r="B10195">
            <v>1010465</v>
          </cell>
          <cell r="C10195" t="str">
            <v>Bloco Concr Canaleta 14X19X54 6Mpa</v>
          </cell>
          <cell r="D10195" t="str">
            <v>UN</v>
          </cell>
          <cell r="E10195">
            <v>0</v>
          </cell>
          <cell r="F10195">
            <v>0</v>
          </cell>
        </row>
        <row r="10196">
          <cell r="B10196">
            <v>1010466</v>
          </cell>
          <cell r="C10196" t="str">
            <v>Bloco Concr Canaleta 14X19X54 4,5Mpa</v>
          </cell>
          <cell r="D10196" t="str">
            <v>UN</v>
          </cell>
          <cell r="E10196">
            <v>0</v>
          </cell>
          <cell r="F10196">
            <v>0</v>
          </cell>
        </row>
        <row r="10197">
          <cell r="B10197">
            <v>1010467</v>
          </cell>
          <cell r="C10197" t="str">
            <v>Bloco Concr Canaleta 14X19X34 18Mpa</v>
          </cell>
          <cell r="D10197" t="str">
            <v>UN</v>
          </cell>
          <cell r="E10197">
            <v>0</v>
          </cell>
          <cell r="F10197">
            <v>0</v>
          </cell>
        </row>
        <row r="10198">
          <cell r="B10198">
            <v>1010468</v>
          </cell>
          <cell r="C10198" t="str">
            <v>Bloco Concr Canaleta 14X19X34 16Mpa</v>
          </cell>
          <cell r="D10198" t="str">
            <v>UN</v>
          </cell>
          <cell r="E10198">
            <v>0</v>
          </cell>
          <cell r="F10198">
            <v>0</v>
          </cell>
        </row>
        <row r="10199">
          <cell r="B10199">
            <v>1010469</v>
          </cell>
          <cell r="C10199" t="str">
            <v>Bloco Concr Canaleta 14X19X34 14Mpa</v>
          </cell>
          <cell r="D10199" t="str">
            <v>UN</v>
          </cell>
          <cell r="E10199">
            <v>0</v>
          </cell>
          <cell r="F10199">
            <v>0</v>
          </cell>
        </row>
        <row r="10200">
          <cell r="B10200">
            <v>1010470</v>
          </cell>
          <cell r="C10200" t="str">
            <v>Bloco Concr Canaleta 14X19X34 12Mpa</v>
          </cell>
          <cell r="D10200" t="str">
            <v>UN</v>
          </cell>
          <cell r="E10200">
            <v>0</v>
          </cell>
          <cell r="F10200">
            <v>0</v>
          </cell>
        </row>
        <row r="10201">
          <cell r="B10201">
            <v>1010471</v>
          </cell>
          <cell r="C10201" t="str">
            <v>Bloco Concr Canaleta 14X19X34 10Mpa</v>
          </cell>
          <cell r="D10201" t="str">
            <v>UN</v>
          </cell>
          <cell r="E10201">
            <v>0</v>
          </cell>
          <cell r="F10201">
            <v>0</v>
          </cell>
        </row>
        <row r="10202">
          <cell r="B10202">
            <v>1010472</v>
          </cell>
          <cell r="C10202" t="str">
            <v>Bloco Concr Canaleta 14X19X34 8Mpa</v>
          </cell>
          <cell r="D10202" t="str">
            <v>UN</v>
          </cell>
          <cell r="E10202">
            <v>0</v>
          </cell>
          <cell r="F10202">
            <v>0</v>
          </cell>
        </row>
        <row r="10203">
          <cell r="B10203">
            <v>1010473</v>
          </cell>
          <cell r="C10203" t="str">
            <v>Bloco Concr Canaleta 14X19X34 6Mpa</v>
          </cell>
          <cell r="D10203" t="str">
            <v>UN</v>
          </cell>
          <cell r="E10203">
            <v>0</v>
          </cell>
          <cell r="F10203">
            <v>0</v>
          </cell>
        </row>
        <row r="10204">
          <cell r="B10204">
            <v>1010474</v>
          </cell>
          <cell r="C10204" t="str">
            <v>Bloco Concr Canaleta 14X19X34 4,5Mpa</v>
          </cell>
          <cell r="D10204" t="str">
            <v>UN</v>
          </cell>
          <cell r="E10204">
            <v>0</v>
          </cell>
          <cell r="F10204">
            <v>0</v>
          </cell>
        </row>
        <row r="10205">
          <cell r="B10205">
            <v>1010475</v>
          </cell>
          <cell r="C10205" t="str">
            <v>Plug Macho 4P 63A 200/240V  S-4579 Steck</v>
          </cell>
          <cell r="D10205" t="str">
            <v>UN</v>
          </cell>
          <cell r="E10205">
            <v>0</v>
          </cell>
          <cell r="F10205">
            <v>0</v>
          </cell>
        </row>
        <row r="10206">
          <cell r="B10206">
            <v>1010476</v>
          </cell>
          <cell r="C10206" t="str">
            <v>Plug Macho 250V 16A  S-2076 Steck</v>
          </cell>
          <cell r="D10206" t="str">
            <v>UN</v>
          </cell>
          <cell r="E10206">
            <v>0</v>
          </cell>
          <cell r="F10206">
            <v>0</v>
          </cell>
        </row>
        <row r="10207">
          <cell r="B10207">
            <v>1010477</v>
          </cell>
          <cell r="C10207" t="str">
            <v>Lavatório Branco Izy L1517 Deca</v>
          </cell>
          <cell r="D10207" t="str">
            <v>UN</v>
          </cell>
          <cell r="E10207">
            <v>0</v>
          </cell>
          <cell r="F10207">
            <v>0</v>
          </cell>
        </row>
        <row r="10208">
          <cell r="B10208">
            <v>1010478</v>
          </cell>
          <cell r="C10208" t="str">
            <v>Lavatório Plástico Branco Lv0Br1 Astra</v>
          </cell>
          <cell r="D10208" t="str">
            <v>UN</v>
          </cell>
          <cell r="E10208">
            <v>0</v>
          </cell>
          <cell r="F10208">
            <v>0</v>
          </cell>
        </row>
        <row r="10209">
          <cell r="B10209">
            <v>1010479</v>
          </cell>
          <cell r="C10209" t="str">
            <v>Pedra Brita Nº 1 Ensacada</v>
          </cell>
          <cell r="D10209" t="str">
            <v>UN</v>
          </cell>
          <cell r="E10209">
            <v>0</v>
          </cell>
          <cell r="F10209">
            <v>0</v>
          </cell>
        </row>
        <row r="10210">
          <cell r="B10210">
            <v>1010480</v>
          </cell>
          <cell r="C10210" t="str">
            <v>Arame Recozido Torcido Nº 18Mm</v>
          </cell>
          <cell r="D10210" t="str">
            <v>KG</v>
          </cell>
          <cell r="E10210">
            <v>0</v>
          </cell>
          <cell r="F10210">
            <v>0</v>
          </cell>
        </row>
        <row r="10211">
          <cell r="B10211">
            <v>1010481</v>
          </cell>
          <cell r="C10211" t="str">
            <v>Grama Bermuda Celebration</v>
          </cell>
          <cell r="D10211" t="str">
            <v>M2</v>
          </cell>
          <cell r="E10211">
            <v>0</v>
          </cell>
          <cell r="F10211">
            <v>0</v>
          </cell>
        </row>
        <row r="10212">
          <cell r="B10212">
            <v>1010482</v>
          </cell>
          <cell r="C10212" t="str">
            <v>Manta Para Drenagem Op020 Bidim</v>
          </cell>
          <cell r="D10212" t="str">
            <v>M2</v>
          </cell>
          <cell r="E10212">
            <v>0</v>
          </cell>
          <cell r="F10212">
            <v>0</v>
          </cell>
        </row>
        <row r="10213">
          <cell r="B10213">
            <v>1010483</v>
          </cell>
          <cell r="C10213" t="str">
            <v>Conexão Y Pvc Kananet 100X100Mm</v>
          </cell>
          <cell r="D10213" t="str">
            <v>UN</v>
          </cell>
          <cell r="E10213">
            <v>0</v>
          </cell>
          <cell r="F10213">
            <v>0</v>
          </cell>
        </row>
        <row r="10214">
          <cell r="B10214">
            <v>1010484</v>
          </cell>
          <cell r="C10214" t="str">
            <v>Redução Kananet Roscável 170X100X65Mm</v>
          </cell>
          <cell r="D10214" t="str">
            <v>UN</v>
          </cell>
          <cell r="E10214">
            <v>0</v>
          </cell>
          <cell r="F10214">
            <v>0</v>
          </cell>
        </row>
        <row r="10215">
          <cell r="B10215">
            <v>1010485</v>
          </cell>
          <cell r="C10215" t="str">
            <v>Tinta Látex Pva Branco Neve 3,6L</v>
          </cell>
          <cell r="D10215" t="str">
            <v>UN</v>
          </cell>
          <cell r="E10215">
            <v>0</v>
          </cell>
          <cell r="F10215">
            <v>0</v>
          </cell>
        </row>
        <row r="10216">
          <cell r="B10216">
            <v>1010486</v>
          </cell>
          <cell r="C10216" t="str">
            <v>Placa 4X4 1+1Posto Branca 618511 Pial</v>
          </cell>
          <cell r="D10216" t="str">
            <v>UN</v>
          </cell>
          <cell r="E10216">
            <v>0</v>
          </cell>
          <cell r="F10216">
            <v>0</v>
          </cell>
        </row>
        <row r="10217">
          <cell r="B10217">
            <v>1010487</v>
          </cell>
          <cell r="C10217" t="str">
            <v>Placa 4X4 2+2Postos Branca 618512 Pial</v>
          </cell>
          <cell r="D10217" t="str">
            <v>UN</v>
          </cell>
          <cell r="E10217">
            <v>0</v>
          </cell>
          <cell r="F10217">
            <v>0</v>
          </cell>
        </row>
        <row r="10218">
          <cell r="B10218">
            <v>1010488</v>
          </cell>
          <cell r="C10218" t="str">
            <v>Conj.4X4 Sup/Placa 3+3Posto 618516 Pial</v>
          </cell>
          <cell r="D10218" t="str">
            <v>UN</v>
          </cell>
          <cell r="E10218">
            <v>0</v>
          </cell>
          <cell r="F10218">
            <v>0</v>
          </cell>
        </row>
        <row r="10219">
          <cell r="B10219">
            <v>1010489</v>
          </cell>
          <cell r="C10219" t="str">
            <v>Módulo 1 Tomada P/Tel Rj11 615011 Pial</v>
          </cell>
          <cell r="D10219" t="str">
            <v>UN</v>
          </cell>
          <cell r="E10219">
            <v>0</v>
          </cell>
          <cell r="F10219">
            <v>0</v>
          </cell>
        </row>
        <row r="10220">
          <cell r="B10220">
            <v>1010490</v>
          </cell>
          <cell r="C10220" t="str">
            <v>Módulo 1 Tomada P/Antena 615030 Pial</v>
          </cell>
          <cell r="D10220" t="str">
            <v>UN</v>
          </cell>
          <cell r="E10220">
            <v>0</v>
          </cell>
          <cell r="F10220">
            <v>0</v>
          </cell>
        </row>
        <row r="10221">
          <cell r="B10221">
            <v>1010491</v>
          </cell>
          <cell r="C10221" t="str">
            <v>Conj.4X2 Sup/Placa 1Posto 618501 Pial</v>
          </cell>
          <cell r="D10221" t="str">
            <v>UN</v>
          </cell>
          <cell r="E10221">
            <v>0</v>
          </cell>
          <cell r="F10221">
            <v>0</v>
          </cell>
        </row>
        <row r="10222">
          <cell r="B10222">
            <v>1010492</v>
          </cell>
          <cell r="C10222" t="str">
            <v>Conj.4X2 Sup/Placa 2Postos 618502 Pial</v>
          </cell>
          <cell r="D10222" t="str">
            <v>UN</v>
          </cell>
          <cell r="E10222">
            <v>0</v>
          </cell>
          <cell r="F10222">
            <v>0</v>
          </cell>
        </row>
        <row r="10223">
          <cell r="B10223">
            <v>1010493</v>
          </cell>
          <cell r="C10223" t="str">
            <v>Placa 4X2 3Postos Branca 618503 Pial</v>
          </cell>
          <cell r="D10223" t="str">
            <v>UN</v>
          </cell>
          <cell r="E10223">
            <v>0</v>
          </cell>
          <cell r="F10223">
            <v>0</v>
          </cell>
        </row>
        <row r="10224">
          <cell r="B10224">
            <v>1010494</v>
          </cell>
          <cell r="C10224" t="str">
            <v>Módulo 1Interrup Simp Horiz 611000 Pial</v>
          </cell>
          <cell r="D10224" t="str">
            <v>UN</v>
          </cell>
          <cell r="E10224">
            <v>0</v>
          </cell>
          <cell r="F10224">
            <v>0</v>
          </cell>
        </row>
        <row r="10225">
          <cell r="B10225">
            <v>1010495</v>
          </cell>
          <cell r="C10225" t="str">
            <v>Módulo 1Interrup Paralelo 611001 Pial</v>
          </cell>
          <cell r="D10225" t="str">
            <v>UN</v>
          </cell>
          <cell r="E10225">
            <v>0</v>
          </cell>
          <cell r="F10225">
            <v>0</v>
          </cell>
        </row>
        <row r="10226">
          <cell r="B10226">
            <v>1010496</v>
          </cell>
          <cell r="C10226" t="str">
            <v>Módulo 1 Tomada 2P+T 615070 Pial</v>
          </cell>
          <cell r="D10226" t="str">
            <v>UN</v>
          </cell>
          <cell r="E10226">
            <v>0</v>
          </cell>
          <cell r="F10226">
            <v>0</v>
          </cell>
        </row>
        <row r="10227">
          <cell r="B10227">
            <v>1010497</v>
          </cell>
          <cell r="C10227" t="str">
            <v>Módulo 1 Tomada 3P 20A-250V 615022 Pial</v>
          </cell>
          <cell r="D10227" t="str">
            <v>UN</v>
          </cell>
          <cell r="E10227">
            <v>0</v>
          </cell>
          <cell r="F10227">
            <v>0</v>
          </cell>
        </row>
        <row r="10228">
          <cell r="B10228">
            <v>1010498</v>
          </cell>
          <cell r="C10228" t="str">
            <v>Conj.4X2 Sup/Placa 1Tom 2P+T 615071 Pial</v>
          </cell>
          <cell r="D10228" t="str">
            <v>UN</v>
          </cell>
          <cell r="E10228">
            <v>0</v>
          </cell>
          <cell r="F10228">
            <v>0</v>
          </cell>
        </row>
        <row r="10229">
          <cell r="B10229">
            <v>1010499</v>
          </cell>
          <cell r="C10229" t="str">
            <v>Conj.4X2 Sup/Placa 2Tom 2P+T 614109 Pial</v>
          </cell>
          <cell r="D10229" t="str">
            <v>UN</v>
          </cell>
          <cell r="E10229">
            <v>0</v>
          </cell>
          <cell r="F10229">
            <v>0</v>
          </cell>
        </row>
        <row r="10230">
          <cell r="B10230">
            <v>1010500</v>
          </cell>
          <cell r="C10230" t="str">
            <v>Conj.4X2 Sup/Placa 1Tom 3P 615122 Pial</v>
          </cell>
          <cell r="D10230" t="str">
            <v>UN</v>
          </cell>
          <cell r="E10230">
            <v>0</v>
          </cell>
          <cell r="F10230">
            <v>0</v>
          </cell>
        </row>
        <row r="10231">
          <cell r="B10231">
            <v>1010501</v>
          </cell>
          <cell r="C10231" t="str">
            <v>Conj.4X2 Sup/Placa 1Int Horiz 611110Pial</v>
          </cell>
          <cell r="D10231" t="str">
            <v>UN</v>
          </cell>
          <cell r="E10231">
            <v>0</v>
          </cell>
          <cell r="F10231">
            <v>0</v>
          </cell>
        </row>
        <row r="10232">
          <cell r="B10232">
            <v>1010502</v>
          </cell>
          <cell r="C10232" t="str">
            <v>Conj.4X2Sup/Pl 1Int+1Tom 2P+T 614103Pial</v>
          </cell>
          <cell r="D10232" t="str">
            <v>UN</v>
          </cell>
          <cell r="E10232">
            <v>0</v>
          </cell>
          <cell r="F10232">
            <v>0</v>
          </cell>
        </row>
        <row r="10233">
          <cell r="B10233">
            <v>1010503</v>
          </cell>
          <cell r="C10233" t="str">
            <v>Conj.4X2 Sup/Pl 1Int+1Tom 2P 614104 Pial</v>
          </cell>
          <cell r="D10233" t="str">
            <v>UN</v>
          </cell>
          <cell r="E10233">
            <v>0</v>
          </cell>
          <cell r="F10233">
            <v>0</v>
          </cell>
        </row>
        <row r="10234">
          <cell r="B10234">
            <v>1010504</v>
          </cell>
          <cell r="C10234" t="str">
            <v>Conj.4X2 Sup/Pl 1Int+1Par 612101 Pial</v>
          </cell>
          <cell r="D10234" t="str">
            <v>UN</v>
          </cell>
          <cell r="E10234">
            <v>0</v>
          </cell>
          <cell r="F10234">
            <v>0</v>
          </cell>
        </row>
        <row r="10235">
          <cell r="B10235">
            <v>1010505</v>
          </cell>
          <cell r="C10235" t="str">
            <v>Conj.4X2 Sup/Placa 2Int Simp 612100 Pial</v>
          </cell>
          <cell r="D10235" t="str">
            <v>UN</v>
          </cell>
          <cell r="E10235">
            <v>0</v>
          </cell>
          <cell r="F10235">
            <v>0</v>
          </cell>
        </row>
        <row r="10236">
          <cell r="B10236">
            <v>1010506</v>
          </cell>
          <cell r="C10236" t="str">
            <v>Conj.4X2 Sup/Pl Camp Cigarra 611140 Pial</v>
          </cell>
          <cell r="D10236" t="str">
            <v>UN</v>
          </cell>
          <cell r="E10236">
            <v>0</v>
          </cell>
          <cell r="F10236">
            <v>0</v>
          </cell>
        </row>
        <row r="10237">
          <cell r="B10237">
            <v>1010507</v>
          </cell>
          <cell r="C10237" t="str">
            <v>Campainha Ding Dong 41721 Pial</v>
          </cell>
          <cell r="D10237" t="str">
            <v>UN</v>
          </cell>
          <cell r="E10237">
            <v>0</v>
          </cell>
          <cell r="F10237">
            <v>0</v>
          </cell>
        </row>
        <row r="10238">
          <cell r="B10238">
            <v>1010508</v>
          </cell>
          <cell r="C10238" t="str">
            <v>Conj.4X2 Sup/Pl 1Saída De Fio 611148Pial</v>
          </cell>
          <cell r="D10238" t="str">
            <v>UN</v>
          </cell>
          <cell r="E10238">
            <v>0</v>
          </cell>
          <cell r="F10238">
            <v>0</v>
          </cell>
        </row>
        <row r="10239">
          <cell r="B10239">
            <v>1010509</v>
          </cell>
          <cell r="C10239" t="str">
            <v>Disjuntor Monofásico 16A</v>
          </cell>
          <cell r="D10239" t="str">
            <v>UN</v>
          </cell>
          <cell r="E10239">
            <v>0</v>
          </cell>
          <cell r="F10239">
            <v>0</v>
          </cell>
        </row>
        <row r="10240">
          <cell r="B10240">
            <v>1010510</v>
          </cell>
          <cell r="C10240" t="str">
            <v>Disjuntor Monofásico 32A</v>
          </cell>
          <cell r="D10240" t="str">
            <v>UN</v>
          </cell>
          <cell r="E10240">
            <v>0</v>
          </cell>
          <cell r="F10240">
            <v>0</v>
          </cell>
        </row>
        <row r="10241">
          <cell r="B10241">
            <v>1010511</v>
          </cell>
          <cell r="C10241" t="str">
            <v>Disjuntor Monofásico 40A</v>
          </cell>
          <cell r="D10241" t="str">
            <v>UN</v>
          </cell>
          <cell r="E10241">
            <v>0</v>
          </cell>
          <cell r="F10241">
            <v>0</v>
          </cell>
        </row>
        <row r="10242">
          <cell r="B10242">
            <v>1010512</v>
          </cell>
          <cell r="C10242" t="str">
            <v>Disjuntor Monofásico 50A</v>
          </cell>
          <cell r="D10242" t="str">
            <v>UN</v>
          </cell>
          <cell r="E10242">
            <v>0</v>
          </cell>
          <cell r="F10242">
            <v>0</v>
          </cell>
        </row>
        <row r="10243">
          <cell r="B10243">
            <v>1010513</v>
          </cell>
          <cell r="C10243" t="str">
            <v>Disjuntor Bifásico 16A</v>
          </cell>
          <cell r="D10243" t="str">
            <v>UN</v>
          </cell>
          <cell r="E10243">
            <v>0</v>
          </cell>
          <cell r="F10243">
            <v>0</v>
          </cell>
        </row>
        <row r="10244">
          <cell r="B10244">
            <v>1010514</v>
          </cell>
          <cell r="C10244" t="str">
            <v>Disjuntor Bifásico 32A</v>
          </cell>
          <cell r="D10244" t="str">
            <v>UN</v>
          </cell>
          <cell r="E10244">
            <v>0</v>
          </cell>
          <cell r="F10244">
            <v>0</v>
          </cell>
        </row>
        <row r="10245">
          <cell r="B10245">
            <v>1010515</v>
          </cell>
          <cell r="C10245" t="str">
            <v>Disjuntor Trifásico 16A</v>
          </cell>
          <cell r="D10245" t="str">
            <v>UN</v>
          </cell>
          <cell r="E10245">
            <v>0</v>
          </cell>
          <cell r="F10245">
            <v>0</v>
          </cell>
        </row>
        <row r="10246">
          <cell r="B10246">
            <v>1010516</v>
          </cell>
          <cell r="C10246" t="str">
            <v>Disjuntor Trifásico 32A</v>
          </cell>
          <cell r="D10246" t="str">
            <v>UN</v>
          </cell>
          <cell r="E10246">
            <v>0</v>
          </cell>
          <cell r="F10246">
            <v>0</v>
          </cell>
        </row>
        <row r="10247">
          <cell r="B10247">
            <v>1010517</v>
          </cell>
          <cell r="C10247" t="str">
            <v>Barramento De Neutro E Terra Sbtn14 Stec</v>
          </cell>
          <cell r="D10247" t="str">
            <v>UN</v>
          </cell>
          <cell r="E10247">
            <v>0</v>
          </cell>
          <cell r="F10247">
            <v>0</v>
          </cell>
        </row>
        <row r="10248">
          <cell r="B10248">
            <v>1010518</v>
          </cell>
          <cell r="C10248" t="str">
            <v>Barramento Trif 80A 3X4P S-3F210B Steck</v>
          </cell>
          <cell r="D10248" t="str">
            <v>UN</v>
          </cell>
          <cell r="E10248">
            <v>0</v>
          </cell>
          <cell r="F10248">
            <v>0</v>
          </cell>
        </row>
        <row r="10249">
          <cell r="B10249">
            <v>1010519</v>
          </cell>
          <cell r="C10249" t="str">
            <v>Barramento Trif 80A 3X5+1P S-3F285Bsteck</v>
          </cell>
          <cell r="D10249" t="str">
            <v>UN</v>
          </cell>
          <cell r="E10249">
            <v>0</v>
          </cell>
          <cell r="F10249">
            <v>0</v>
          </cell>
        </row>
        <row r="10250">
          <cell r="B10250">
            <v>1010520</v>
          </cell>
          <cell r="C10250" t="str">
            <v>Interrup.Dif 32A 4P 30Ma Sdr-432-30Steck</v>
          </cell>
          <cell r="D10250" t="str">
            <v>UN</v>
          </cell>
          <cell r="E10250">
            <v>0</v>
          </cell>
          <cell r="F10250">
            <v>0</v>
          </cell>
        </row>
        <row r="10251">
          <cell r="B10251">
            <v>1010521</v>
          </cell>
          <cell r="C10251" t="str">
            <v>Interrup.Dif 40A 4P 30Ma Sdr-440-30Steck</v>
          </cell>
          <cell r="D10251" t="str">
            <v>UN</v>
          </cell>
          <cell r="E10251">
            <v>0</v>
          </cell>
          <cell r="F10251">
            <v>0</v>
          </cell>
        </row>
        <row r="10252">
          <cell r="B10252">
            <v>1010522</v>
          </cell>
          <cell r="C10252" t="str">
            <v>Interrup.Dif 63A 4P 30Ma Sdr-463-30Steck</v>
          </cell>
          <cell r="D10252" t="str">
            <v>UN</v>
          </cell>
          <cell r="E10252">
            <v>0</v>
          </cell>
          <cell r="F10252">
            <v>0</v>
          </cell>
        </row>
        <row r="10253">
          <cell r="B10253">
            <v>1010523</v>
          </cell>
          <cell r="C10253" t="str">
            <v>Quadro Distrib 16Din Emb S.Cm.16Obrsteck</v>
          </cell>
          <cell r="D10253" t="str">
            <v>UN</v>
          </cell>
          <cell r="E10253">
            <v>0</v>
          </cell>
          <cell r="F10253">
            <v>0</v>
          </cell>
        </row>
        <row r="10254">
          <cell r="B10254">
            <v>1010524</v>
          </cell>
          <cell r="C10254" t="str">
            <v>Quadro Distrib 24Din Emb S.Cm.24Obrsteck</v>
          </cell>
          <cell r="D10254" t="str">
            <v>UN</v>
          </cell>
          <cell r="E10254">
            <v>0</v>
          </cell>
          <cell r="F10254">
            <v>0</v>
          </cell>
        </row>
        <row r="10255">
          <cell r="B10255">
            <v>1010525</v>
          </cell>
          <cell r="C10255" t="str">
            <v>Trilho Pré Galv Liso 35Mm 96.66.04 Cemar</v>
          </cell>
          <cell r="D10255" t="str">
            <v>UN</v>
          </cell>
          <cell r="E10255">
            <v>0</v>
          </cell>
          <cell r="F10255">
            <v>0</v>
          </cell>
        </row>
        <row r="10256">
          <cell r="B10256">
            <v>1010526</v>
          </cell>
          <cell r="C10256" t="str">
            <v>Correia Em V 13X8X865Mm A32</v>
          </cell>
          <cell r="D10256" t="str">
            <v>UN</v>
          </cell>
          <cell r="E10256">
            <v>0</v>
          </cell>
          <cell r="F10256">
            <v>0</v>
          </cell>
        </row>
        <row r="10257">
          <cell r="B10257">
            <v>1010527</v>
          </cell>
          <cell r="C10257" t="str">
            <v>Bloco Concr Estrutural 14X19X09 20Mpa</v>
          </cell>
          <cell r="D10257" t="str">
            <v>UN</v>
          </cell>
          <cell r="E10257">
            <v>0</v>
          </cell>
          <cell r="F10257">
            <v>0</v>
          </cell>
        </row>
        <row r="10258">
          <cell r="B10258">
            <v>1010528</v>
          </cell>
          <cell r="C10258" t="str">
            <v>Bloco Concr Estrutural 14X19X09 18Mpa</v>
          </cell>
          <cell r="D10258" t="str">
            <v>UN</v>
          </cell>
          <cell r="E10258">
            <v>0</v>
          </cell>
          <cell r="F10258">
            <v>0</v>
          </cell>
        </row>
        <row r="10259">
          <cell r="B10259">
            <v>1010529</v>
          </cell>
          <cell r="C10259" t="str">
            <v>Bloco Concr Estrutural 14X19X09 16Mpa</v>
          </cell>
          <cell r="D10259" t="str">
            <v>UN</v>
          </cell>
          <cell r="E10259">
            <v>0</v>
          </cell>
          <cell r="F10259">
            <v>0</v>
          </cell>
        </row>
        <row r="10260">
          <cell r="B10260">
            <v>1010530</v>
          </cell>
          <cell r="C10260" t="str">
            <v>Bloco Concr Estrutural 14X19X04 20Mpa</v>
          </cell>
          <cell r="D10260" t="str">
            <v>UN</v>
          </cell>
          <cell r="E10260">
            <v>0</v>
          </cell>
          <cell r="F10260">
            <v>0</v>
          </cell>
        </row>
        <row r="10261">
          <cell r="B10261">
            <v>1010531</v>
          </cell>
          <cell r="C10261" t="str">
            <v>Bloco Concr Estrutural 14X19X04 18Mpa</v>
          </cell>
          <cell r="D10261" t="str">
            <v>UN</v>
          </cell>
          <cell r="E10261">
            <v>0</v>
          </cell>
          <cell r="F10261">
            <v>0</v>
          </cell>
        </row>
        <row r="10262">
          <cell r="B10262">
            <v>1010532</v>
          </cell>
          <cell r="C10262" t="str">
            <v>Bloco Concr Estrutural 14X19X04 16Mpa</v>
          </cell>
          <cell r="D10262" t="str">
            <v>UN</v>
          </cell>
          <cell r="E10262">
            <v>0</v>
          </cell>
          <cell r="F10262">
            <v>0</v>
          </cell>
        </row>
        <row r="10263">
          <cell r="B10263">
            <v>1010533</v>
          </cell>
          <cell r="C10263" t="str">
            <v>Bloco Concr Vedacao 14X19X09</v>
          </cell>
          <cell r="D10263" t="str">
            <v>UN</v>
          </cell>
          <cell r="E10263">
            <v>0</v>
          </cell>
          <cell r="F10263">
            <v>0</v>
          </cell>
        </row>
        <row r="10264">
          <cell r="B10264">
            <v>1010534</v>
          </cell>
          <cell r="C10264" t="str">
            <v>Canaleta Ext. 2,5X20Cm Az.Oceano-Eliane</v>
          </cell>
          <cell r="D10264" t="str">
            <v>UN</v>
          </cell>
          <cell r="E10264">
            <v>0</v>
          </cell>
          <cell r="F10264">
            <v>0</v>
          </cell>
        </row>
        <row r="10265">
          <cell r="B10265">
            <v>1010535</v>
          </cell>
          <cell r="C10265" t="str">
            <v>Porcelanato Soho Bege 60X60 Fosco Incepa</v>
          </cell>
          <cell r="D10265" t="str">
            <v>M2</v>
          </cell>
          <cell r="E10265">
            <v>0</v>
          </cell>
          <cell r="F10265">
            <v>0</v>
          </cell>
        </row>
        <row r="10266">
          <cell r="B10266">
            <v>1010536</v>
          </cell>
          <cell r="C10266" t="str">
            <v>Pastilha Branca Premium 2X2 Crystalcolor</v>
          </cell>
          <cell r="D10266" t="str">
            <v>M2</v>
          </cell>
          <cell r="E10266">
            <v>0</v>
          </cell>
          <cell r="F10266">
            <v>0</v>
          </cell>
        </row>
        <row r="10267">
          <cell r="B10267">
            <v>1010537</v>
          </cell>
          <cell r="C10267" t="str">
            <v>Pastilha Cinza L.Arquit.2X2 Wa22Colortil</v>
          </cell>
          <cell r="D10267" t="str">
            <v>M2</v>
          </cell>
          <cell r="E10267">
            <v>0</v>
          </cell>
          <cell r="F10267">
            <v>0</v>
          </cell>
        </row>
        <row r="10268">
          <cell r="B10268">
            <v>1010538</v>
          </cell>
          <cell r="C10268" t="str">
            <v>Pastilha Preta L.Arquit.2X2 Wa50Colortil</v>
          </cell>
          <cell r="D10268" t="str">
            <v>M2</v>
          </cell>
          <cell r="E10268">
            <v>0</v>
          </cell>
          <cell r="F10268">
            <v>0</v>
          </cell>
        </row>
        <row r="10269">
          <cell r="B10269">
            <v>1010539</v>
          </cell>
          <cell r="C10269" t="str">
            <v>Pastilha Verde L.Arquit.2X2 Wa43Colortil</v>
          </cell>
          <cell r="D10269" t="str">
            <v>M2</v>
          </cell>
          <cell r="E10269">
            <v>0</v>
          </cell>
          <cell r="F10269">
            <v>0</v>
          </cell>
        </row>
        <row r="10270">
          <cell r="B10270">
            <v>1010540</v>
          </cell>
          <cell r="C10270" t="str">
            <v>Pastilha Azul L.Arquit.2X2 Wa29 Colortil</v>
          </cell>
          <cell r="D10270" t="str">
            <v>M2</v>
          </cell>
          <cell r="E10270">
            <v>0</v>
          </cell>
          <cell r="F10270">
            <v>0</v>
          </cell>
        </row>
        <row r="10271">
          <cell r="B10271">
            <v>1010541</v>
          </cell>
          <cell r="C10271" t="str">
            <v>Pastilha Camburi 5X5 Sg-8450 Atlas</v>
          </cell>
          <cell r="D10271" t="str">
            <v>M2</v>
          </cell>
          <cell r="E10271">
            <v>0</v>
          </cell>
          <cell r="F10271">
            <v>0</v>
          </cell>
        </row>
        <row r="10272">
          <cell r="B10272">
            <v>1010542</v>
          </cell>
          <cell r="C10272" t="str">
            <v>Cadeira Longarina C/4 Lugares</v>
          </cell>
          <cell r="D10272" t="str">
            <v>UN</v>
          </cell>
          <cell r="E10272">
            <v>0</v>
          </cell>
          <cell r="F10272">
            <v>0</v>
          </cell>
        </row>
        <row r="10273">
          <cell r="B10273">
            <v>1010543</v>
          </cell>
          <cell r="C10273" t="str">
            <v>Estação Trabalho C/Divisória 120X80X35Cm</v>
          </cell>
          <cell r="D10273" t="str">
            <v>UN</v>
          </cell>
          <cell r="E10273">
            <v>0</v>
          </cell>
          <cell r="F10273">
            <v>0</v>
          </cell>
        </row>
        <row r="10274">
          <cell r="B10274">
            <v>1010544</v>
          </cell>
          <cell r="C10274" t="str">
            <v>Gaveteiro Volante C/Chave 46X54X68Cm</v>
          </cell>
          <cell r="D10274" t="str">
            <v>UN</v>
          </cell>
          <cell r="E10274">
            <v>0</v>
          </cell>
          <cell r="F10274">
            <v>0</v>
          </cell>
        </row>
        <row r="10275">
          <cell r="B10275">
            <v>1010545</v>
          </cell>
          <cell r="C10275" t="str">
            <v>Balcão Atendimento C/Chave 180X220X110Cm</v>
          </cell>
          <cell r="D10275" t="str">
            <v>UN</v>
          </cell>
          <cell r="E10275">
            <v>0</v>
          </cell>
          <cell r="F10275">
            <v>0</v>
          </cell>
        </row>
        <row r="10276">
          <cell r="B10276">
            <v>1010546</v>
          </cell>
          <cell r="C10276" t="str">
            <v>Mesa Simples C/2 Gavetas 180X68X74Cm</v>
          </cell>
          <cell r="D10276" t="str">
            <v>UN</v>
          </cell>
          <cell r="E10276">
            <v>0</v>
          </cell>
          <cell r="F10276">
            <v>0</v>
          </cell>
        </row>
        <row r="10277">
          <cell r="B10277">
            <v>1010547</v>
          </cell>
          <cell r="C10277" t="str">
            <v>Balcão Baixo C/Chave 80X35X75Cm</v>
          </cell>
          <cell r="D10277" t="str">
            <v>UN</v>
          </cell>
          <cell r="E10277">
            <v>0</v>
          </cell>
          <cell r="F10277">
            <v>0</v>
          </cell>
        </row>
        <row r="10278">
          <cell r="B10278">
            <v>1010548</v>
          </cell>
          <cell r="C10278" t="str">
            <v>Balcão Baixo C/Chave 100X45X75Cm</v>
          </cell>
          <cell r="D10278" t="str">
            <v>UN</v>
          </cell>
          <cell r="E10278">
            <v>0</v>
          </cell>
          <cell r="F10278">
            <v>0</v>
          </cell>
        </row>
        <row r="10279">
          <cell r="B10279">
            <v>1010549</v>
          </cell>
          <cell r="C10279" t="str">
            <v>Prateleira De Aço 300X45X42Cm</v>
          </cell>
          <cell r="D10279" t="str">
            <v>UN</v>
          </cell>
          <cell r="E10279">
            <v>0</v>
          </cell>
          <cell r="F10279">
            <v>0</v>
          </cell>
        </row>
        <row r="10280">
          <cell r="B10280">
            <v>1010550</v>
          </cell>
          <cell r="C10280" t="str">
            <v>Prateleira De Aço 3,00X0,45X042Cm</v>
          </cell>
          <cell r="D10280" t="str">
            <v>UN</v>
          </cell>
          <cell r="E10280">
            <v>0</v>
          </cell>
          <cell r="F10280">
            <v>0</v>
          </cell>
        </row>
        <row r="10281">
          <cell r="B10281">
            <v>1010551</v>
          </cell>
          <cell r="C10281" t="str">
            <v>Prateleira De Aço 1,78X0,72X0,42Cm</v>
          </cell>
          <cell r="D10281" t="str">
            <v>UN</v>
          </cell>
          <cell r="E10281">
            <v>0</v>
          </cell>
          <cell r="F10281">
            <v>0</v>
          </cell>
        </row>
        <row r="10282">
          <cell r="B10282">
            <v>1010552</v>
          </cell>
          <cell r="C10282" t="str">
            <v>Armário Alto De 2 Portas 170X50Cm</v>
          </cell>
          <cell r="D10282" t="str">
            <v>UN</v>
          </cell>
          <cell r="E10282">
            <v>0</v>
          </cell>
          <cell r="F10282">
            <v>0</v>
          </cell>
        </row>
        <row r="10283">
          <cell r="B10283">
            <v>1010553</v>
          </cell>
          <cell r="C10283" t="str">
            <v>Armário Para Cozinha 1,98X0,90X0,40Cm</v>
          </cell>
          <cell r="D10283" t="str">
            <v>UN</v>
          </cell>
          <cell r="E10283">
            <v>0</v>
          </cell>
          <cell r="F10283">
            <v>0</v>
          </cell>
        </row>
        <row r="10284">
          <cell r="B10284">
            <v>1010554</v>
          </cell>
          <cell r="C10284" t="str">
            <v>Cadeira Secret.S/Braços Estofado Simples</v>
          </cell>
          <cell r="D10284" t="str">
            <v>UN</v>
          </cell>
          <cell r="E10284">
            <v>0</v>
          </cell>
          <cell r="F10284">
            <v>0</v>
          </cell>
        </row>
        <row r="10285">
          <cell r="B10285">
            <v>1010555</v>
          </cell>
          <cell r="C10285" t="str">
            <v>Cadeira Secret.S/Braços C/Rodinha Estof.</v>
          </cell>
          <cell r="D10285" t="str">
            <v>UN</v>
          </cell>
          <cell r="E10285">
            <v>0</v>
          </cell>
          <cell r="F10285">
            <v>0</v>
          </cell>
        </row>
        <row r="10286">
          <cell r="B10286">
            <v>1010556</v>
          </cell>
          <cell r="C10286" t="str">
            <v>Chave De Grifo Nº18</v>
          </cell>
          <cell r="D10286" t="str">
            <v>UN</v>
          </cell>
          <cell r="E10286">
            <v>0</v>
          </cell>
          <cell r="F10286">
            <v>0</v>
          </cell>
        </row>
        <row r="10287">
          <cell r="B10287">
            <v>1010557</v>
          </cell>
          <cell r="C10287" t="str">
            <v>Pastilha 5X5Cm Rubi Sg 8409-Atlas</v>
          </cell>
          <cell r="D10287" t="str">
            <v>M2</v>
          </cell>
          <cell r="E10287">
            <v>0</v>
          </cell>
          <cell r="F10287">
            <v>0</v>
          </cell>
        </row>
        <row r="10288">
          <cell r="B10288">
            <v>1010558</v>
          </cell>
          <cell r="C10288" t="str">
            <v>Pastilha 5X5Cm Jásper Sg 8405-Atlas</v>
          </cell>
          <cell r="D10288" t="str">
            <v>M2</v>
          </cell>
          <cell r="E10288">
            <v>0</v>
          </cell>
          <cell r="F10288">
            <v>0</v>
          </cell>
        </row>
        <row r="10289">
          <cell r="B10289">
            <v>1010559</v>
          </cell>
          <cell r="C10289" t="str">
            <v>Pastilha 5X5Cm Grafite M 4336-Atlas</v>
          </cell>
          <cell r="D10289" t="str">
            <v>M2</v>
          </cell>
          <cell r="E10289">
            <v>0</v>
          </cell>
          <cell r="F10289">
            <v>0</v>
          </cell>
        </row>
        <row r="10290">
          <cell r="B10290">
            <v>1010560</v>
          </cell>
          <cell r="C10290" t="str">
            <v>Manta Asfaltica Denvermanta Tipo Iii 4Mm</v>
          </cell>
          <cell r="D10290" t="str">
            <v>M2</v>
          </cell>
          <cell r="E10290">
            <v>0</v>
          </cell>
          <cell r="F10290">
            <v>0</v>
          </cell>
        </row>
        <row r="10291">
          <cell r="B10291">
            <v>1010561</v>
          </cell>
          <cell r="C10291" t="str">
            <v>Emulsão Asf Denvermanta Primer Acqua (L)</v>
          </cell>
          <cell r="D10291" t="str">
            <v>UN</v>
          </cell>
          <cell r="E10291">
            <v>0</v>
          </cell>
          <cell r="F10291">
            <v>0</v>
          </cell>
        </row>
        <row r="10292">
          <cell r="B10292">
            <v>1010562</v>
          </cell>
          <cell r="C10292" t="str">
            <v>Asfalto Poliasfalto Denver (Kg)</v>
          </cell>
          <cell r="D10292" t="str">
            <v>PAK</v>
          </cell>
          <cell r="E10292">
            <v>0</v>
          </cell>
          <cell r="F10292">
            <v>0</v>
          </cell>
        </row>
        <row r="10293">
          <cell r="B10293">
            <v>1010563</v>
          </cell>
          <cell r="C10293" t="str">
            <v>Imperm. Flex. Monocomp Denverpren  Eco</v>
          </cell>
          <cell r="D10293" t="str">
            <v>UN</v>
          </cell>
          <cell r="E10293">
            <v>0</v>
          </cell>
          <cell r="F10293">
            <v>0</v>
          </cell>
        </row>
        <row r="10294">
          <cell r="B10294">
            <v>1010564</v>
          </cell>
          <cell r="C10294" t="str">
            <v>Argamassa Polimerica Denvertec100 (18Kg)</v>
          </cell>
          <cell r="D10294" t="str">
            <v>KI</v>
          </cell>
          <cell r="E10294">
            <v>0</v>
          </cell>
          <cell r="F10294">
            <v>0</v>
          </cell>
        </row>
        <row r="10295">
          <cell r="B10295">
            <v>1010565</v>
          </cell>
          <cell r="C10295" t="str">
            <v>Filme Polietileno Baixa Dens. Linear</v>
          </cell>
          <cell r="D10295" t="str">
            <v>M</v>
          </cell>
          <cell r="E10295">
            <v>0</v>
          </cell>
          <cell r="F10295">
            <v>0</v>
          </cell>
        </row>
        <row r="10296">
          <cell r="B10296">
            <v>1010566</v>
          </cell>
          <cell r="C10296" t="str">
            <v>Pastilha 5X5 Azul Itapuã Rnr218 Ngk</v>
          </cell>
          <cell r="D10296" t="str">
            <v>M2</v>
          </cell>
          <cell r="E10296">
            <v>0</v>
          </cell>
          <cell r="F10296">
            <v>0</v>
          </cell>
        </row>
        <row r="10297">
          <cell r="B10297">
            <v>1010567</v>
          </cell>
          <cell r="C10297" t="str">
            <v>Pastilha 5X5 Azul Conchas Rnr219 Ngk</v>
          </cell>
          <cell r="D10297" t="str">
            <v>M2</v>
          </cell>
          <cell r="E10297">
            <v>0</v>
          </cell>
          <cell r="F10297">
            <v>0</v>
          </cell>
        </row>
        <row r="10298">
          <cell r="B10298">
            <v>1010568</v>
          </cell>
          <cell r="C10298" t="str">
            <v>Mosaico Vidro 2X2Cm Az Mar C050Kolorines</v>
          </cell>
          <cell r="D10298" t="str">
            <v>M2</v>
          </cell>
          <cell r="E10298">
            <v>0</v>
          </cell>
          <cell r="F10298">
            <v>0</v>
          </cell>
        </row>
        <row r="10299">
          <cell r="B10299">
            <v>1010569</v>
          </cell>
          <cell r="C10299" t="str">
            <v>Argamassa P/Mosaico Vidro Branca 20Kg</v>
          </cell>
          <cell r="D10299" t="str">
            <v>KG</v>
          </cell>
          <cell r="E10299">
            <v>0</v>
          </cell>
          <cell r="F10299">
            <v>0</v>
          </cell>
        </row>
        <row r="10300">
          <cell r="B10300">
            <v>1010570</v>
          </cell>
          <cell r="C10300" t="str">
            <v>Fibra Texturizada Neofibra Cr Neomatex</v>
          </cell>
          <cell r="D10300" t="str">
            <v>KG</v>
          </cell>
          <cell r="E10300">
            <v>0</v>
          </cell>
          <cell r="F10300">
            <v>0</v>
          </cell>
        </row>
        <row r="10301">
          <cell r="B10301">
            <v>1010571</v>
          </cell>
          <cell r="C10301" t="str">
            <v>Barra Transf.Quadrada Btq-16X350 Fameth</v>
          </cell>
          <cell r="D10301" t="str">
            <v>UN</v>
          </cell>
          <cell r="E10301">
            <v>0</v>
          </cell>
          <cell r="F10301">
            <v>0</v>
          </cell>
        </row>
        <row r="10302">
          <cell r="B10302">
            <v>1010572</v>
          </cell>
          <cell r="C10302" t="str">
            <v>Porcel Carib Lap Nata 45X45Ret Portinari</v>
          </cell>
          <cell r="D10302" t="str">
            <v>M2</v>
          </cell>
          <cell r="E10302">
            <v>0</v>
          </cell>
          <cell r="F10302">
            <v>0</v>
          </cell>
        </row>
        <row r="10303">
          <cell r="B10303">
            <v>1010573</v>
          </cell>
          <cell r="C10303" t="str">
            <v>Faixa Caribbean Light 7,5X45Retportinari</v>
          </cell>
          <cell r="D10303" t="str">
            <v>M2</v>
          </cell>
          <cell r="E10303">
            <v>0</v>
          </cell>
          <cell r="F10303">
            <v>0</v>
          </cell>
        </row>
        <row r="10304">
          <cell r="B10304">
            <v>1010574</v>
          </cell>
          <cell r="C10304" t="str">
            <v>Porcelanato Eco Ipe Bold 30X60 Portinari</v>
          </cell>
          <cell r="D10304" t="str">
            <v>M2</v>
          </cell>
          <cell r="E10304">
            <v>0</v>
          </cell>
          <cell r="F10304">
            <v>0</v>
          </cell>
        </row>
        <row r="10305">
          <cell r="B10305">
            <v>1010575</v>
          </cell>
          <cell r="C10305" t="str">
            <v>Ceramica Trav.Bernini 45X90 Portinari</v>
          </cell>
          <cell r="D10305" t="str">
            <v>M2</v>
          </cell>
          <cell r="E10305">
            <v>0</v>
          </cell>
          <cell r="F10305">
            <v>0</v>
          </cell>
        </row>
        <row r="10306">
          <cell r="B10306">
            <v>1010576</v>
          </cell>
          <cell r="C10306" t="str">
            <v>Imperm Flex Bicomp Denvertec 540 (Kg)</v>
          </cell>
          <cell r="D10306" t="str">
            <v>KI</v>
          </cell>
          <cell r="E10306">
            <v>0</v>
          </cell>
          <cell r="F10306">
            <v>0</v>
          </cell>
        </row>
        <row r="10307">
          <cell r="B10307">
            <v>1010577</v>
          </cell>
          <cell r="C10307" t="str">
            <v>Adesivo Sel. Denverflex Poliuretano 330</v>
          </cell>
          <cell r="D10307" t="str">
            <v>UN</v>
          </cell>
          <cell r="E10307">
            <v>0</v>
          </cell>
          <cell r="F10307">
            <v>0</v>
          </cell>
        </row>
        <row r="10308">
          <cell r="B10308">
            <v>1010578</v>
          </cell>
          <cell r="C10308" t="str">
            <v>Misturador Lav.Loft C-1876-Lo Fabrimar</v>
          </cell>
          <cell r="D10308" t="str">
            <v>UN</v>
          </cell>
          <cell r="E10308">
            <v>0</v>
          </cell>
          <cell r="F10308">
            <v>0</v>
          </cell>
        </row>
        <row r="10309">
          <cell r="B10309">
            <v>1010579</v>
          </cell>
          <cell r="C10309" t="str">
            <v>Ducha Hig.Loft 2195-Lo-Cr Fabrimar</v>
          </cell>
          <cell r="D10309" t="str">
            <v>UN</v>
          </cell>
          <cell r="E10309">
            <v>0</v>
          </cell>
          <cell r="F10309">
            <v>0</v>
          </cell>
        </row>
        <row r="10310">
          <cell r="B10310">
            <v>1010580</v>
          </cell>
          <cell r="C10310" t="str">
            <v>Misturador De Argamassa Anvi 300</v>
          </cell>
          <cell r="D10310" t="str">
            <v>UN</v>
          </cell>
          <cell r="E10310">
            <v>0</v>
          </cell>
          <cell r="F10310">
            <v>0</v>
          </cell>
        </row>
        <row r="10311">
          <cell r="B10311">
            <v>1010581</v>
          </cell>
          <cell r="C10311" t="str">
            <v>Bloco Concr Estrut 14X19X39 16.0Mpa</v>
          </cell>
          <cell r="D10311" t="str">
            <v>UN</v>
          </cell>
          <cell r="E10311">
            <v>0</v>
          </cell>
          <cell r="F10311">
            <v>0</v>
          </cell>
        </row>
        <row r="10312">
          <cell r="B10312">
            <v>1010582</v>
          </cell>
          <cell r="C10312" t="str">
            <v>Bloco Concr Estrut 14X19X19 16.0Mpa</v>
          </cell>
          <cell r="D10312" t="str">
            <v>UN</v>
          </cell>
          <cell r="E10312">
            <v>0</v>
          </cell>
          <cell r="F10312">
            <v>0</v>
          </cell>
        </row>
        <row r="10313">
          <cell r="B10313">
            <v>1010583</v>
          </cell>
          <cell r="C10313" t="str">
            <v>Vidro Aramado Incolor Fantasia 6Mm</v>
          </cell>
          <cell r="D10313" t="str">
            <v>M2</v>
          </cell>
          <cell r="E10313">
            <v>0</v>
          </cell>
          <cell r="F10313">
            <v>0</v>
          </cell>
        </row>
        <row r="10314">
          <cell r="B10314">
            <v>1010584</v>
          </cell>
          <cell r="C10314" t="str">
            <v>Misturador P/Lavatório 1877C37 Deca</v>
          </cell>
          <cell r="D10314" t="str">
            <v>UN</v>
          </cell>
          <cell r="E10314">
            <v>0</v>
          </cell>
          <cell r="F10314">
            <v>0</v>
          </cell>
        </row>
        <row r="10315">
          <cell r="B10315">
            <v>1010585</v>
          </cell>
          <cell r="C10315" t="str">
            <v>Misturador De Bidê Izy 1895C37 Cr-Deca</v>
          </cell>
          <cell r="D10315" t="str">
            <v>UN</v>
          </cell>
          <cell r="E10315">
            <v>0</v>
          </cell>
          <cell r="F10315">
            <v>0</v>
          </cell>
        </row>
        <row r="10316">
          <cell r="B10316">
            <v>1010586</v>
          </cell>
          <cell r="C10316" t="str">
            <v>Pastilha Linha Cristal Mix01 Colortil</v>
          </cell>
          <cell r="D10316" t="str">
            <v>M2</v>
          </cell>
          <cell r="E10316">
            <v>0</v>
          </cell>
          <cell r="F10316">
            <v>0</v>
          </cell>
        </row>
        <row r="10317">
          <cell r="B10317">
            <v>1010587</v>
          </cell>
          <cell r="C10317" t="str">
            <v>Pastilha Mármore 5X5Cm Sg8408 Atlas</v>
          </cell>
          <cell r="D10317" t="str">
            <v>M2</v>
          </cell>
          <cell r="E10317">
            <v>0</v>
          </cell>
          <cell r="F10317">
            <v>0</v>
          </cell>
        </row>
        <row r="10318">
          <cell r="B10318">
            <v>1010588</v>
          </cell>
          <cell r="C10318" t="str">
            <v>Pastilha Buzios 5X5Cm Sg8456 Atlas</v>
          </cell>
          <cell r="D10318" t="str">
            <v>M2</v>
          </cell>
          <cell r="E10318">
            <v>0</v>
          </cell>
          <cell r="F10318">
            <v>0</v>
          </cell>
        </row>
        <row r="10319">
          <cell r="B10319">
            <v>1010589</v>
          </cell>
          <cell r="C10319" t="str">
            <v>Rodapé Frost Bone 8X33,5 Eliane</v>
          </cell>
          <cell r="D10319" t="str">
            <v>UN</v>
          </cell>
          <cell r="E10319">
            <v>0</v>
          </cell>
          <cell r="F10319">
            <v>0</v>
          </cell>
        </row>
        <row r="10320">
          <cell r="B10320">
            <v>1010590</v>
          </cell>
          <cell r="C10320" t="str">
            <v>Armário P/Coz. C/Chave 1,30X0,70X0,35M</v>
          </cell>
          <cell r="D10320" t="str">
            <v>UN</v>
          </cell>
          <cell r="E10320">
            <v>0</v>
          </cell>
          <cell r="F10320">
            <v>0</v>
          </cell>
        </row>
        <row r="10321">
          <cell r="B10321">
            <v>1010591</v>
          </cell>
          <cell r="C10321" t="str">
            <v>Mesa P/ Refeitorio</v>
          </cell>
          <cell r="D10321" t="str">
            <v>UN</v>
          </cell>
          <cell r="E10321">
            <v>0</v>
          </cell>
          <cell r="F10321">
            <v>0</v>
          </cell>
        </row>
        <row r="10322">
          <cell r="B10322">
            <v>1010592</v>
          </cell>
          <cell r="C10322" t="str">
            <v>Rev. Granilhar Branco Lata 25Kg</v>
          </cell>
          <cell r="D10322" t="str">
            <v>UN</v>
          </cell>
          <cell r="E10322">
            <v>0</v>
          </cell>
          <cell r="F10322">
            <v>0</v>
          </cell>
        </row>
        <row r="10323">
          <cell r="B10323">
            <v>1010593</v>
          </cell>
          <cell r="C10323" t="str">
            <v>Válvula Escoam.P/Tanque 1605-Cr Fabrimar</v>
          </cell>
          <cell r="D10323" t="str">
            <v>UN</v>
          </cell>
          <cell r="E10323">
            <v>0</v>
          </cell>
          <cell r="F10323">
            <v>0</v>
          </cell>
        </row>
        <row r="10324">
          <cell r="B10324">
            <v>1010594</v>
          </cell>
          <cell r="C10324" t="str">
            <v>Rodapé Camburi White 7,5X31 Eliane</v>
          </cell>
          <cell r="D10324" t="str">
            <v>UN</v>
          </cell>
          <cell r="E10324">
            <v>0</v>
          </cell>
          <cell r="F10324">
            <v>0</v>
          </cell>
        </row>
        <row r="10325">
          <cell r="B10325">
            <v>1010595</v>
          </cell>
          <cell r="C10325" t="str">
            <v>Espaçador Treliçado Etg10L Gerdau</v>
          </cell>
          <cell r="D10325" t="str">
            <v>KG</v>
          </cell>
          <cell r="E10325">
            <v>0</v>
          </cell>
          <cell r="F10325">
            <v>0</v>
          </cell>
        </row>
        <row r="10326">
          <cell r="B10326">
            <v>1010596</v>
          </cell>
          <cell r="C10326" t="str">
            <v>Granito Itaúnas</v>
          </cell>
          <cell r="D10326" t="str">
            <v>M2</v>
          </cell>
          <cell r="E10326">
            <v>0</v>
          </cell>
          <cell r="F10326">
            <v>0</v>
          </cell>
        </row>
        <row r="10327">
          <cell r="B10327">
            <v>1010597</v>
          </cell>
          <cell r="C10327" t="str">
            <v>Mármore Crema Marfil</v>
          </cell>
          <cell r="D10327" t="str">
            <v>M2</v>
          </cell>
          <cell r="E10327">
            <v>0</v>
          </cell>
          <cell r="F10327">
            <v>0</v>
          </cell>
        </row>
        <row r="10328">
          <cell r="B10328">
            <v>1010598</v>
          </cell>
          <cell r="C10328" t="str">
            <v>Granito Preto</v>
          </cell>
          <cell r="D10328" t="str">
            <v>M2</v>
          </cell>
          <cell r="E10328">
            <v>0</v>
          </cell>
          <cell r="F10328">
            <v>0</v>
          </cell>
        </row>
        <row r="10329">
          <cell r="B10329">
            <v>1010599</v>
          </cell>
          <cell r="C10329" t="str">
            <v>Pino De Aço P/Gastalho 1/4X55Mm Walsywa</v>
          </cell>
          <cell r="D10329" t="str">
            <v>KI</v>
          </cell>
          <cell r="E10329">
            <v>0</v>
          </cell>
          <cell r="F10329">
            <v>0</v>
          </cell>
        </row>
        <row r="10330">
          <cell r="B10330">
            <v>1010600</v>
          </cell>
          <cell r="C10330" t="str">
            <v>Acab Registro Izzy  4900C37Pq Deca</v>
          </cell>
          <cell r="D10330" t="str">
            <v>UN</v>
          </cell>
          <cell r="E10330">
            <v>0</v>
          </cell>
          <cell r="F10330">
            <v>0</v>
          </cell>
        </row>
        <row r="10331">
          <cell r="B10331">
            <v>1010601</v>
          </cell>
          <cell r="C10331" t="str">
            <v>Acab Registro Spot 4900C43Pq Deca</v>
          </cell>
          <cell r="D10331" t="str">
            <v>UN</v>
          </cell>
          <cell r="E10331">
            <v>0</v>
          </cell>
          <cell r="F10331">
            <v>0</v>
          </cell>
        </row>
        <row r="10332">
          <cell r="B10332">
            <v>1010602</v>
          </cell>
          <cell r="C10332" t="str">
            <v>Ducha Manu.Activa Izy 1984C37Actbr-Deca</v>
          </cell>
          <cell r="D10332" t="str">
            <v>UN</v>
          </cell>
          <cell r="E10332">
            <v>0</v>
          </cell>
          <cell r="F10332">
            <v>0</v>
          </cell>
        </row>
        <row r="10333">
          <cell r="B10333">
            <v>1010603</v>
          </cell>
          <cell r="C10333" t="str">
            <v>Misturador Duna Clássica 1877C64 Deca</v>
          </cell>
          <cell r="D10333" t="str">
            <v>UN</v>
          </cell>
          <cell r="E10333">
            <v>0</v>
          </cell>
          <cell r="F10333">
            <v>0</v>
          </cell>
        </row>
        <row r="10334">
          <cell r="B10334">
            <v>1010604</v>
          </cell>
          <cell r="C10334" t="str">
            <v>Misturador Linha Spin 1877C72 Deca</v>
          </cell>
          <cell r="D10334" t="str">
            <v>UN</v>
          </cell>
          <cell r="E10334">
            <v>0</v>
          </cell>
          <cell r="F10334">
            <v>0</v>
          </cell>
        </row>
        <row r="10335">
          <cell r="B10335">
            <v>1010605</v>
          </cell>
          <cell r="C10335" t="str">
            <v>Acab.Reg. Link  4900Cpqlnk Deca</v>
          </cell>
          <cell r="D10335" t="str">
            <v>UN</v>
          </cell>
          <cell r="E10335">
            <v>0</v>
          </cell>
          <cell r="F10335">
            <v>0</v>
          </cell>
        </row>
        <row r="10336">
          <cell r="B10336">
            <v>1010606</v>
          </cell>
          <cell r="C10336" t="str">
            <v>Torneira Parede P/Lavatório 428606 Docol</v>
          </cell>
          <cell r="D10336" t="str">
            <v>UN</v>
          </cell>
          <cell r="E10336">
            <v>0</v>
          </cell>
          <cell r="F10336">
            <v>0</v>
          </cell>
        </row>
        <row r="10337">
          <cell r="B10337">
            <v>1010607</v>
          </cell>
          <cell r="C10337" t="str">
            <v>Tanque Plástico 15 Litros Tqdbg8 Astra</v>
          </cell>
          <cell r="D10337" t="str">
            <v>UN</v>
          </cell>
          <cell r="E10337">
            <v>0</v>
          </cell>
          <cell r="F10337">
            <v>0</v>
          </cell>
        </row>
        <row r="10338">
          <cell r="B10338">
            <v>1010608</v>
          </cell>
          <cell r="C10338" t="str">
            <v>Condulete S/Rosca Lr 1" Alumínio</v>
          </cell>
          <cell r="D10338" t="str">
            <v>UN</v>
          </cell>
          <cell r="E10338">
            <v>0</v>
          </cell>
          <cell r="F10338">
            <v>0</v>
          </cell>
        </row>
        <row r="10339">
          <cell r="B10339">
            <v>1010609</v>
          </cell>
          <cell r="C10339" t="str">
            <v>Condulete S/Rosca Lr 1 1/4" Alumínio</v>
          </cell>
          <cell r="D10339" t="str">
            <v>UN</v>
          </cell>
          <cell r="E10339">
            <v>0</v>
          </cell>
          <cell r="F10339">
            <v>0</v>
          </cell>
        </row>
        <row r="10340">
          <cell r="B10340">
            <v>1010610</v>
          </cell>
          <cell r="C10340" t="str">
            <v>Condulete S/Rosca Lr 1 1/2" Alumínio</v>
          </cell>
          <cell r="D10340" t="str">
            <v>UN</v>
          </cell>
          <cell r="E10340">
            <v>0</v>
          </cell>
          <cell r="F10340">
            <v>0</v>
          </cell>
        </row>
        <row r="10341">
          <cell r="B10341">
            <v>1010611</v>
          </cell>
          <cell r="C10341" t="str">
            <v>Condulete S/Rosca Lr 2" Alumínio</v>
          </cell>
          <cell r="D10341" t="str">
            <v>UN</v>
          </cell>
          <cell r="E10341">
            <v>0</v>
          </cell>
          <cell r="F10341">
            <v>0</v>
          </cell>
        </row>
        <row r="10342">
          <cell r="B10342">
            <v>1010612</v>
          </cell>
          <cell r="C10342" t="str">
            <v>Condulete S/Rosca Lb 3/4" Alumínio</v>
          </cell>
          <cell r="D10342" t="str">
            <v>UN</v>
          </cell>
          <cell r="E10342">
            <v>0</v>
          </cell>
          <cell r="F10342">
            <v>0</v>
          </cell>
        </row>
        <row r="10343">
          <cell r="B10343">
            <v>1010613</v>
          </cell>
          <cell r="C10343" t="str">
            <v>Condulete S/Rosca Lb 1" Alumínio</v>
          </cell>
          <cell r="D10343" t="str">
            <v>UN</v>
          </cell>
          <cell r="E10343">
            <v>0</v>
          </cell>
          <cell r="F10343">
            <v>0</v>
          </cell>
        </row>
        <row r="10344">
          <cell r="B10344">
            <v>1010614</v>
          </cell>
          <cell r="C10344" t="str">
            <v>Condulete S/Rosca Lb 1 1/4" Alumínio</v>
          </cell>
          <cell r="D10344" t="str">
            <v>UN</v>
          </cell>
          <cell r="E10344">
            <v>0</v>
          </cell>
          <cell r="F10344">
            <v>0</v>
          </cell>
        </row>
        <row r="10345">
          <cell r="B10345">
            <v>1010615</v>
          </cell>
          <cell r="C10345" t="str">
            <v>Condulete S/Rosca Lb 1 1/2" Alumínio</v>
          </cell>
          <cell r="D10345" t="str">
            <v>UN</v>
          </cell>
          <cell r="E10345">
            <v>0</v>
          </cell>
          <cell r="F10345">
            <v>0</v>
          </cell>
        </row>
        <row r="10346">
          <cell r="B10346">
            <v>1010616</v>
          </cell>
          <cell r="C10346" t="str">
            <v>Condulete S/Rosca Lb 2" Alumínio</v>
          </cell>
          <cell r="D10346" t="str">
            <v>UN</v>
          </cell>
          <cell r="E10346">
            <v>0</v>
          </cell>
          <cell r="F10346">
            <v>0</v>
          </cell>
        </row>
        <row r="10347">
          <cell r="B10347">
            <v>1010617</v>
          </cell>
          <cell r="C10347" t="str">
            <v>Condulete S/Rosca T 1" Alumínio</v>
          </cell>
          <cell r="D10347" t="str">
            <v>UN</v>
          </cell>
          <cell r="E10347">
            <v>0</v>
          </cell>
          <cell r="F10347">
            <v>0</v>
          </cell>
        </row>
        <row r="10348">
          <cell r="B10348">
            <v>1010618</v>
          </cell>
          <cell r="C10348" t="str">
            <v>Condulete S/Rosca T 1 1/4" Alumínio</v>
          </cell>
          <cell r="D10348" t="str">
            <v>UN</v>
          </cell>
          <cell r="E10348">
            <v>0</v>
          </cell>
          <cell r="F10348">
            <v>0</v>
          </cell>
        </row>
        <row r="10349">
          <cell r="B10349">
            <v>1010619</v>
          </cell>
          <cell r="C10349" t="str">
            <v>Condulete S/Rosca T 1 1/2" Alumínio</v>
          </cell>
          <cell r="D10349" t="str">
            <v>UN</v>
          </cell>
          <cell r="E10349">
            <v>0</v>
          </cell>
          <cell r="F10349">
            <v>0</v>
          </cell>
        </row>
        <row r="10350">
          <cell r="B10350">
            <v>1010620</v>
          </cell>
          <cell r="C10350" t="str">
            <v>Condulete S/Rosca T 2" Alumínio</v>
          </cell>
          <cell r="D10350" t="str">
            <v>UN</v>
          </cell>
          <cell r="E10350">
            <v>0</v>
          </cell>
          <cell r="F10350">
            <v>0</v>
          </cell>
        </row>
        <row r="10351">
          <cell r="B10351">
            <v>1010621</v>
          </cell>
          <cell r="C10351" t="str">
            <v>Condulete S/Rosca C 1" Alumínio</v>
          </cell>
          <cell r="D10351" t="str">
            <v>UN</v>
          </cell>
          <cell r="E10351">
            <v>0</v>
          </cell>
          <cell r="F10351">
            <v>0</v>
          </cell>
        </row>
        <row r="10352">
          <cell r="B10352">
            <v>1010622</v>
          </cell>
          <cell r="C10352" t="str">
            <v>Condulete S/Rosca C 1 1/4" Alumínio</v>
          </cell>
          <cell r="D10352" t="str">
            <v>UN</v>
          </cell>
          <cell r="E10352">
            <v>0</v>
          </cell>
          <cell r="F10352">
            <v>0</v>
          </cell>
        </row>
        <row r="10353">
          <cell r="B10353">
            <v>1010623</v>
          </cell>
          <cell r="C10353" t="str">
            <v>Condulete S/Rosca C 1 1/2" Alumínio</v>
          </cell>
          <cell r="D10353" t="str">
            <v>UN</v>
          </cell>
          <cell r="E10353">
            <v>0</v>
          </cell>
          <cell r="F10353">
            <v>0</v>
          </cell>
        </row>
        <row r="10354">
          <cell r="B10354">
            <v>1010624</v>
          </cell>
          <cell r="C10354" t="str">
            <v>Condulete S/Rosca C 2" Alumínio</v>
          </cell>
          <cell r="D10354" t="str">
            <v>UN</v>
          </cell>
          <cell r="E10354">
            <v>0</v>
          </cell>
          <cell r="F10354">
            <v>0</v>
          </cell>
        </row>
        <row r="10355">
          <cell r="B10355">
            <v>1010625</v>
          </cell>
          <cell r="C10355" t="str">
            <v>Condulete S/Rosca E 3/4" Alumínio</v>
          </cell>
          <cell r="D10355" t="str">
            <v>UN</v>
          </cell>
          <cell r="E10355">
            <v>0</v>
          </cell>
          <cell r="F10355">
            <v>0</v>
          </cell>
        </row>
        <row r="10356">
          <cell r="B10356">
            <v>1010626</v>
          </cell>
          <cell r="C10356" t="str">
            <v>Condulete S/Rosca E 1" Alumínio</v>
          </cell>
          <cell r="D10356" t="str">
            <v>UN</v>
          </cell>
          <cell r="E10356">
            <v>0</v>
          </cell>
          <cell r="F10356">
            <v>0</v>
          </cell>
        </row>
        <row r="10357">
          <cell r="B10357">
            <v>1010627</v>
          </cell>
          <cell r="C10357" t="str">
            <v>Condulete S/Rosca E 1 1/4" Alumínio</v>
          </cell>
          <cell r="D10357" t="str">
            <v>UN</v>
          </cell>
          <cell r="E10357">
            <v>0</v>
          </cell>
          <cell r="F10357">
            <v>0</v>
          </cell>
        </row>
        <row r="10358">
          <cell r="B10358">
            <v>1010628</v>
          </cell>
          <cell r="C10358" t="str">
            <v>Condulete S/Rosca E 1 1/2" Alumínio</v>
          </cell>
          <cell r="D10358" t="str">
            <v>UN</v>
          </cell>
          <cell r="E10358">
            <v>0</v>
          </cell>
          <cell r="F10358">
            <v>0</v>
          </cell>
        </row>
        <row r="10359">
          <cell r="B10359">
            <v>1010629</v>
          </cell>
          <cell r="C10359" t="str">
            <v>Condulete S/Rosca E 2" Alumínio</v>
          </cell>
          <cell r="D10359" t="str">
            <v>UN</v>
          </cell>
          <cell r="E10359">
            <v>0</v>
          </cell>
          <cell r="F10359">
            <v>0</v>
          </cell>
        </row>
        <row r="10360">
          <cell r="B10360">
            <v>1010630</v>
          </cell>
          <cell r="C10360" t="str">
            <v>Unidute Cônico Em Alumínio 1"</v>
          </cell>
          <cell r="D10360" t="str">
            <v>UN</v>
          </cell>
          <cell r="E10360">
            <v>0</v>
          </cell>
          <cell r="F10360">
            <v>0</v>
          </cell>
        </row>
        <row r="10361">
          <cell r="B10361">
            <v>1010631</v>
          </cell>
          <cell r="C10361" t="str">
            <v>Unidute Cônico Em Alumínio 1 1/4"</v>
          </cell>
          <cell r="D10361" t="str">
            <v>UN</v>
          </cell>
          <cell r="E10361">
            <v>0</v>
          </cell>
          <cell r="F10361">
            <v>0</v>
          </cell>
        </row>
        <row r="10362">
          <cell r="B10362">
            <v>1010632</v>
          </cell>
          <cell r="C10362" t="str">
            <v>Unidute Cônico Em Alumínio 1 1/2"</v>
          </cell>
          <cell r="D10362" t="str">
            <v>UN</v>
          </cell>
          <cell r="E10362">
            <v>0</v>
          </cell>
          <cell r="F10362">
            <v>0</v>
          </cell>
        </row>
        <row r="10363">
          <cell r="B10363">
            <v>1010633</v>
          </cell>
          <cell r="C10363" t="str">
            <v>Unidute Cônico Em Alumínio 2"</v>
          </cell>
          <cell r="D10363" t="str">
            <v>UN</v>
          </cell>
          <cell r="E10363">
            <v>0</v>
          </cell>
          <cell r="F10363">
            <v>0</v>
          </cell>
        </row>
        <row r="10364">
          <cell r="B10364">
            <v>1010634</v>
          </cell>
          <cell r="C10364" t="str">
            <v>Unidute Reto Em Alumínio 1"</v>
          </cell>
          <cell r="D10364" t="str">
            <v>UN</v>
          </cell>
          <cell r="E10364">
            <v>0</v>
          </cell>
          <cell r="F10364">
            <v>0</v>
          </cell>
        </row>
        <row r="10365">
          <cell r="B10365">
            <v>1010635</v>
          </cell>
          <cell r="C10365" t="str">
            <v>Unidute Reto Em Alumínio 1 1/4"</v>
          </cell>
          <cell r="D10365" t="str">
            <v>UN</v>
          </cell>
          <cell r="E10365">
            <v>0</v>
          </cell>
          <cell r="F10365">
            <v>0</v>
          </cell>
        </row>
        <row r="10366">
          <cell r="B10366">
            <v>1010636</v>
          </cell>
          <cell r="C10366" t="str">
            <v>Unidute Reto Em Alumínio 1 1/2"</v>
          </cell>
          <cell r="D10366" t="str">
            <v>UN</v>
          </cell>
          <cell r="E10366">
            <v>0</v>
          </cell>
          <cell r="F10366">
            <v>0</v>
          </cell>
        </row>
        <row r="10367">
          <cell r="B10367">
            <v>1010637</v>
          </cell>
          <cell r="C10367" t="str">
            <v>Unidute Reto Em Alumínio 2"</v>
          </cell>
          <cell r="D10367" t="str">
            <v>UN</v>
          </cell>
          <cell r="E10367">
            <v>0</v>
          </cell>
          <cell r="F10367">
            <v>0</v>
          </cell>
        </row>
        <row r="10368">
          <cell r="B10368">
            <v>1010638</v>
          </cell>
          <cell r="C10368" t="str">
            <v>Eletrocalha Galv. Lisa 100X50X3000Mm</v>
          </cell>
          <cell r="D10368" t="str">
            <v>UN</v>
          </cell>
          <cell r="E10368">
            <v>0</v>
          </cell>
          <cell r="F10368">
            <v>0</v>
          </cell>
        </row>
        <row r="10369">
          <cell r="B10369">
            <v>1010639</v>
          </cell>
          <cell r="C10369" t="str">
            <v>Eletrocalha Galv. Lisa 150X75X3000Mm</v>
          </cell>
          <cell r="D10369" t="str">
            <v>UN</v>
          </cell>
          <cell r="E10369">
            <v>0</v>
          </cell>
          <cell r="F10369">
            <v>0</v>
          </cell>
        </row>
        <row r="10370">
          <cell r="B10370">
            <v>1010640</v>
          </cell>
          <cell r="C10370" t="str">
            <v>Eletrocalha Galv. Lisa 500X100X3000Mm</v>
          </cell>
          <cell r="D10370" t="str">
            <v>UN</v>
          </cell>
          <cell r="E10370">
            <v>0</v>
          </cell>
          <cell r="F10370">
            <v>0</v>
          </cell>
        </row>
        <row r="10371">
          <cell r="B10371">
            <v>1010641</v>
          </cell>
          <cell r="C10371" t="str">
            <v>Curva 45 Horiz.Calha Lisa 100X100Mm</v>
          </cell>
          <cell r="D10371" t="str">
            <v>UN</v>
          </cell>
          <cell r="E10371">
            <v>0</v>
          </cell>
          <cell r="F10371">
            <v>0</v>
          </cell>
        </row>
        <row r="10372">
          <cell r="B10372">
            <v>1010642</v>
          </cell>
          <cell r="C10372" t="str">
            <v>Curva 45 Horiz.Calha Lisa 150X75Mm</v>
          </cell>
          <cell r="D10372" t="str">
            <v>UN</v>
          </cell>
          <cell r="E10372">
            <v>0</v>
          </cell>
          <cell r="F10372">
            <v>0</v>
          </cell>
        </row>
        <row r="10373">
          <cell r="B10373">
            <v>1010643</v>
          </cell>
          <cell r="C10373" t="str">
            <v>Curva 45 Horiz.Calha Lisa 400X100Mm</v>
          </cell>
          <cell r="D10373" t="str">
            <v>UN</v>
          </cell>
          <cell r="E10373">
            <v>0</v>
          </cell>
          <cell r="F10373">
            <v>0</v>
          </cell>
        </row>
        <row r="10374">
          <cell r="B10374">
            <v>1010644</v>
          </cell>
          <cell r="C10374" t="str">
            <v>Curva 45 Horiz.Calha Lisa 500X100Mm</v>
          </cell>
          <cell r="D10374" t="str">
            <v>UN</v>
          </cell>
          <cell r="E10374">
            <v>0</v>
          </cell>
          <cell r="F10374">
            <v>0</v>
          </cell>
        </row>
        <row r="10375">
          <cell r="B10375">
            <v>1010645</v>
          </cell>
          <cell r="C10375" t="str">
            <v>Curva 90 Horiz.Calha Lisa 100X50Mm</v>
          </cell>
          <cell r="D10375" t="str">
            <v>UN</v>
          </cell>
          <cell r="E10375">
            <v>0</v>
          </cell>
          <cell r="F10375">
            <v>0</v>
          </cell>
        </row>
        <row r="10376">
          <cell r="B10376">
            <v>1010646</v>
          </cell>
          <cell r="C10376" t="str">
            <v>Curva 90 Horiz.Calha Lisa 150X75Mm</v>
          </cell>
          <cell r="D10376" t="str">
            <v>UN</v>
          </cell>
          <cell r="E10376">
            <v>0</v>
          </cell>
          <cell r="F10376">
            <v>0</v>
          </cell>
        </row>
        <row r="10377">
          <cell r="B10377">
            <v>1010647</v>
          </cell>
          <cell r="C10377" t="str">
            <v>Curva 90 Horiz.Calha Lisa 400X100Mm</v>
          </cell>
          <cell r="D10377" t="str">
            <v>UN</v>
          </cell>
          <cell r="E10377">
            <v>0</v>
          </cell>
          <cell r="F10377">
            <v>0</v>
          </cell>
        </row>
        <row r="10378">
          <cell r="B10378">
            <v>1010648</v>
          </cell>
          <cell r="C10378" t="str">
            <v>Curva 90 Horiz.Calha Lisa 500X100Mm</v>
          </cell>
          <cell r="D10378" t="str">
            <v>UN</v>
          </cell>
          <cell r="E10378">
            <v>0</v>
          </cell>
          <cell r="F10378">
            <v>0</v>
          </cell>
        </row>
        <row r="10379">
          <cell r="B10379">
            <v>1010649</v>
          </cell>
          <cell r="C10379" t="str">
            <v>Curva 45 Vert.Int.Calha Lisa 100X100Mm</v>
          </cell>
          <cell r="D10379" t="str">
            <v>UN</v>
          </cell>
          <cell r="E10379">
            <v>0</v>
          </cell>
          <cell r="F10379">
            <v>0</v>
          </cell>
        </row>
        <row r="10380">
          <cell r="B10380">
            <v>1010650</v>
          </cell>
          <cell r="C10380" t="str">
            <v>Curva 45 Vert.Int.Calha Lisa 150X75Mm</v>
          </cell>
          <cell r="D10380" t="str">
            <v>UN</v>
          </cell>
          <cell r="E10380">
            <v>0</v>
          </cell>
          <cell r="F10380">
            <v>0</v>
          </cell>
        </row>
        <row r="10381">
          <cell r="B10381">
            <v>1010651</v>
          </cell>
          <cell r="C10381" t="str">
            <v>Curva 45 Vert.Int.Calha Lisa 200X100Mm</v>
          </cell>
          <cell r="D10381" t="str">
            <v>UN</v>
          </cell>
          <cell r="E10381">
            <v>0</v>
          </cell>
          <cell r="F10381">
            <v>0</v>
          </cell>
        </row>
        <row r="10382">
          <cell r="B10382">
            <v>1010652</v>
          </cell>
          <cell r="C10382" t="str">
            <v>Curva 45 Vert.Int.Calha Lisa 300X100Mm</v>
          </cell>
          <cell r="D10382" t="str">
            <v>UN</v>
          </cell>
          <cell r="E10382">
            <v>0</v>
          </cell>
          <cell r="F10382">
            <v>0</v>
          </cell>
        </row>
        <row r="10383">
          <cell r="B10383">
            <v>1010653</v>
          </cell>
          <cell r="C10383" t="str">
            <v>Curva 45 Vert.Int.Calha Lisa 400X100Mm</v>
          </cell>
          <cell r="D10383" t="str">
            <v>UN</v>
          </cell>
          <cell r="E10383">
            <v>0</v>
          </cell>
          <cell r="F10383">
            <v>0</v>
          </cell>
        </row>
        <row r="10384">
          <cell r="B10384">
            <v>1010654</v>
          </cell>
          <cell r="C10384" t="str">
            <v>Curva 45 Vert.Int.Calha Lisa 500X100Mm</v>
          </cell>
          <cell r="D10384" t="str">
            <v>UN</v>
          </cell>
          <cell r="E10384">
            <v>0</v>
          </cell>
          <cell r="F10384">
            <v>0</v>
          </cell>
        </row>
        <row r="10385">
          <cell r="B10385">
            <v>1010655</v>
          </cell>
          <cell r="C10385" t="str">
            <v>Curva 45 Vert.Ext.Calha Lisa 100X100Mm</v>
          </cell>
          <cell r="D10385" t="str">
            <v>UN</v>
          </cell>
          <cell r="E10385">
            <v>0</v>
          </cell>
          <cell r="F10385">
            <v>0</v>
          </cell>
        </row>
        <row r="10386">
          <cell r="B10386">
            <v>1010656</v>
          </cell>
          <cell r="C10386" t="str">
            <v>Curva 45 Vert.Ext.Calha Lisa 150X75Mm</v>
          </cell>
          <cell r="D10386" t="str">
            <v>UN</v>
          </cell>
          <cell r="E10386">
            <v>0</v>
          </cell>
          <cell r="F10386">
            <v>0</v>
          </cell>
        </row>
        <row r="10387">
          <cell r="B10387">
            <v>1010657</v>
          </cell>
          <cell r="C10387" t="str">
            <v>Curva 45 Vert.Ext.Calha Lisa 200X100Mm</v>
          </cell>
          <cell r="D10387" t="str">
            <v>UN</v>
          </cell>
          <cell r="E10387">
            <v>0</v>
          </cell>
          <cell r="F10387">
            <v>0</v>
          </cell>
        </row>
        <row r="10388">
          <cell r="B10388">
            <v>1010658</v>
          </cell>
          <cell r="C10388" t="str">
            <v>Curva 45 Vert.Ext.Calha Lisa 300X100Mm</v>
          </cell>
          <cell r="D10388" t="str">
            <v>UN</v>
          </cell>
          <cell r="E10388">
            <v>0</v>
          </cell>
          <cell r="F10388">
            <v>0</v>
          </cell>
        </row>
        <row r="10389">
          <cell r="B10389">
            <v>1010659</v>
          </cell>
          <cell r="C10389" t="str">
            <v>Curva 45 Vert.Ext.Calha Lisa 400X100Mm</v>
          </cell>
          <cell r="D10389" t="str">
            <v>UN</v>
          </cell>
          <cell r="E10389">
            <v>0</v>
          </cell>
          <cell r="F10389">
            <v>0</v>
          </cell>
        </row>
        <row r="10390">
          <cell r="B10390">
            <v>1010660</v>
          </cell>
          <cell r="C10390" t="str">
            <v>Curva 45 Vert.Ext.Calha Lisa 500X100Mm</v>
          </cell>
          <cell r="D10390" t="str">
            <v>UN</v>
          </cell>
          <cell r="E10390">
            <v>0</v>
          </cell>
          <cell r="F10390">
            <v>0</v>
          </cell>
        </row>
        <row r="10391">
          <cell r="B10391">
            <v>1010661</v>
          </cell>
          <cell r="C10391" t="str">
            <v>Curva 90 Vert.Int.Calha Lisa 100X100Mm</v>
          </cell>
          <cell r="D10391" t="str">
            <v>UN</v>
          </cell>
          <cell r="E10391">
            <v>0</v>
          </cell>
          <cell r="F10391">
            <v>0</v>
          </cell>
        </row>
        <row r="10392">
          <cell r="B10392">
            <v>1010662</v>
          </cell>
          <cell r="C10392" t="str">
            <v>Curva 90 Vert.Int.Calha Lisa 150X75Mm</v>
          </cell>
          <cell r="D10392" t="str">
            <v>UN</v>
          </cell>
          <cell r="E10392">
            <v>0</v>
          </cell>
          <cell r="F10392">
            <v>0</v>
          </cell>
        </row>
        <row r="10393">
          <cell r="B10393">
            <v>1010663</v>
          </cell>
          <cell r="C10393" t="str">
            <v>Curva 90 Vert.Int.Calha Lisa 200X100Mm</v>
          </cell>
          <cell r="D10393" t="str">
            <v>UN</v>
          </cell>
          <cell r="E10393">
            <v>0</v>
          </cell>
          <cell r="F10393">
            <v>0</v>
          </cell>
        </row>
        <row r="10394">
          <cell r="B10394">
            <v>1010664</v>
          </cell>
          <cell r="C10394" t="str">
            <v>Curva 90 Vert.Int.Calha Lisa 300X100Mm</v>
          </cell>
          <cell r="D10394" t="str">
            <v>UN</v>
          </cell>
          <cell r="E10394">
            <v>0</v>
          </cell>
          <cell r="F10394">
            <v>0</v>
          </cell>
        </row>
        <row r="10395">
          <cell r="B10395">
            <v>1010665</v>
          </cell>
          <cell r="C10395" t="str">
            <v>Curva 90 Vert.Int.Calha Lisa 400X100Mm</v>
          </cell>
          <cell r="D10395" t="str">
            <v>UN</v>
          </cell>
          <cell r="E10395">
            <v>0</v>
          </cell>
          <cell r="F10395">
            <v>0</v>
          </cell>
        </row>
        <row r="10396">
          <cell r="B10396">
            <v>1010666</v>
          </cell>
          <cell r="C10396" t="str">
            <v>Curva 90 Vert.Int.Calha Lisa 500X100Mm</v>
          </cell>
          <cell r="D10396" t="str">
            <v>UN</v>
          </cell>
          <cell r="E10396">
            <v>0</v>
          </cell>
          <cell r="F10396">
            <v>0</v>
          </cell>
        </row>
        <row r="10397">
          <cell r="B10397">
            <v>1010667</v>
          </cell>
          <cell r="C10397" t="str">
            <v>Curva 90 Vert.Ext.Calha Lisa 100X100Mm</v>
          </cell>
          <cell r="D10397" t="str">
            <v>UN</v>
          </cell>
          <cell r="E10397">
            <v>0</v>
          </cell>
          <cell r="F10397">
            <v>0</v>
          </cell>
        </row>
        <row r="10398">
          <cell r="B10398">
            <v>1010668</v>
          </cell>
          <cell r="C10398" t="str">
            <v>Curva 90 Vert.Ext.Calha Lisa 150X75Mm</v>
          </cell>
          <cell r="D10398" t="str">
            <v>UN</v>
          </cell>
          <cell r="E10398">
            <v>0</v>
          </cell>
          <cell r="F10398">
            <v>0</v>
          </cell>
        </row>
        <row r="10399">
          <cell r="B10399">
            <v>1010669</v>
          </cell>
          <cell r="C10399" t="str">
            <v>Curva 90 Vert.Ext.Calha Lisa 200X100Mm</v>
          </cell>
          <cell r="D10399" t="str">
            <v>UN</v>
          </cell>
          <cell r="E10399">
            <v>0</v>
          </cell>
          <cell r="F10399">
            <v>0</v>
          </cell>
        </row>
        <row r="10400">
          <cell r="B10400">
            <v>1010670</v>
          </cell>
          <cell r="C10400" t="str">
            <v>Curva 90 Vert.Ext.Calha Lisa 300X100Mm</v>
          </cell>
          <cell r="D10400" t="str">
            <v>UN</v>
          </cell>
          <cell r="E10400">
            <v>0</v>
          </cell>
          <cell r="F10400">
            <v>0</v>
          </cell>
        </row>
        <row r="10401">
          <cell r="B10401">
            <v>1010671</v>
          </cell>
          <cell r="C10401" t="str">
            <v>Curva 90 Vert.Ext.Calha Lisa 400X100Mm</v>
          </cell>
          <cell r="D10401" t="str">
            <v>UN</v>
          </cell>
          <cell r="E10401">
            <v>0</v>
          </cell>
          <cell r="F10401">
            <v>0</v>
          </cell>
        </row>
        <row r="10402">
          <cell r="B10402">
            <v>1010672</v>
          </cell>
          <cell r="C10402" t="str">
            <v>Curva 90 Vert.Ext.Calha Lisa 500X100Mm</v>
          </cell>
          <cell r="D10402" t="str">
            <v>UN</v>
          </cell>
          <cell r="E10402">
            <v>0</v>
          </cell>
          <cell r="F10402">
            <v>0</v>
          </cell>
        </row>
        <row r="10403">
          <cell r="B10403">
            <v>1010673</v>
          </cell>
          <cell r="C10403" t="str">
            <v>Curva 90 Inversão Calha Lisa 100X100Mm</v>
          </cell>
          <cell r="D10403" t="str">
            <v>UN</v>
          </cell>
          <cell r="E10403">
            <v>0</v>
          </cell>
          <cell r="F10403">
            <v>0</v>
          </cell>
        </row>
        <row r="10404">
          <cell r="B10404">
            <v>1010674</v>
          </cell>
          <cell r="C10404" t="str">
            <v>Curva 90 Inversão Calha Lisa 150X75Mm</v>
          </cell>
          <cell r="D10404" t="str">
            <v>UN</v>
          </cell>
          <cell r="E10404">
            <v>0</v>
          </cell>
          <cell r="F10404">
            <v>0</v>
          </cell>
        </row>
        <row r="10405">
          <cell r="B10405">
            <v>1010675</v>
          </cell>
          <cell r="C10405" t="str">
            <v>Curva 90 Inversão Calha Lisa 200X100Mm</v>
          </cell>
          <cell r="D10405" t="str">
            <v>UN</v>
          </cell>
          <cell r="E10405">
            <v>0</v>
          </cell>
          <cell r="F10405">
            <v>0</v>
          </cell>
        </row>
        <row r="10406">
          <cell r="B10406">
            <v>1010676</v>
          </cell>
          <cell r="C10406" t="str">
            <v>Curva 90 Inversão Calha Lisa 300X100Mm</v>
          </cell>
          <cell r="D10406" t="str">
            <v>UN</v>
          </cell>
          <cell r="E10406">
            <v>0</v>
          </cell>
          <cell r="F10406">
            <v>0</v>
          </cell>
        </row>
        <row r="10407">
          <cell r="B10407">
            <v>1010677</v>
          </cell>
          <cell r="C10407" t="str">
            <v>Curva 90 Inversão Calha Lisa 400X100Mm</v>
          </cell>
          <cell r="D10407" t="str">
            <v>UN</v>
          </cell>
          <cell r="E10407">
            <v>0</v>
          </cell>
          <cell r="F10407">
            <v>0</v>
          </cell>
        </row>
        <row r="10408">
          <cell r="B10408">
            <v>1010678</v>
          </cell>
          <cell r="C10408" t="str">
            <v>Curva 90 Inversão Calha Lisa 500X100Mm</v>
          </cell>
          <cell r="D10408" t="str">
            <v>UN</v>
          </cell>
          <cell r="E10408">
            <v>0</v>
          </cell>
          <cell r="F10408">
            <v>0</v>
          </cell>
        </row>
        <row r="10409">
          <cell r="B10409">
            <v>1010679</v>
          </cell>
          <cell r="C10409" t="str">
            <v>Flange Para Eletrocalha Lisa 100X100Mm</v>
          </cell>
          <cell r="D10409" t="str">
            <v>UN</v>
          </cell>
          <cell r="E10409">
            <v>0</v>
          </cell>
          <cell r="F10409">
            <v>0</v>
          </cell>
        </row>
        <row r="10410">
          <cell r="B10410">
            <v>1010680</v>
          </cell>
          <cell r="C10410" t="str">
            <v>Flange Para Eletrocalha Lisa 150X75Mm</v>
          </cell>
          <cell r="D10410" t="str">
            <v>UN</v>
          </cell>
          <cell r="E10410">
            <v>0</v>
          </cell>
          <cell r="F10410">
            <v>0</v>
          </cell>
        </row>
        <row r="10411">
          <cell r="B10411">
            <v>1010681</v>
          </cell>
          <cell r="C10411" t="str">
            <v>Flange Para Eletrocalha Lisa 200X100Mm</v>
          </cell>
          <cell r="D10411" t="str">
            <v>UN</v>
          </cell>
          <cell r="E10411">
            <v>0</v>
          </cell>
          <cell r="F10411">
            <v>0</v>
          </cell>
        </row>
        <row r="10412">
          <cell r="B10412">
            <v>1010682</v>
          </cell>
          <cell r="C10412" t="str">
            <v>Flange Para Eletrocalha Lisa 300X100Mm</v>
          </cell>
          <cell r="D10412" t="str">
            <v>UN</v>
          </cell>
          <cell r="E10412">
            <v>0</v>
          </cell>
          <cell r="F10412">
            <v>0</v>
          </cell>
        </row>
        <row r="10413">
          <cell r="B10413">
            <v>1010683</v>
          </cell>
          <cell r="C10413" t="str">
            <v>Flange Para Eletrocalha Lisa 400X100Mm</v>
          </cell>
          <cell r="D10413" t="str">
            <v>UN</v>
          </cell>
          <cell r="E10413">
            <v>0</v>
          </cell>
          <cell r="F10413">
            <v>0</v>
          </cell>
        </row>
        <row r="10414">
          <cell r="B10414">
            <v>1010684</v>
          </cell>
          <cell r="C10414" t="str">
            <v>Flange Para Eletrocalha Lisa 500X100Mm</v>
          </cell>
          <cell r="D10414" t="str">
            <v>UN</v>
          </cell>
          <cell r="E10414">
            <v>0</v>
          </cell>
          <cell r="F10414">
            <v>0</v>
          </cell>
        </row>
        <row r="10415">
          <cell r="B10415">
            <v>1010685</v>
          </cell>
          <cell r="C10415" t="str">
            <v>Suporte P/Eletrocalha Lisa 100X100Mm</v>
          </cell>
          <cell r="D10415" t="str">
            <v>UN</v>
          </cell>
          <cell r="E10415">
            <v>0</v>
          </cell>
          <cell r="F10415">
            <v>0</v>
          </cell>
        </row>
        <row r="10416">
          <cell r="B10416">
            <v>1010686</v>
          </cell>
          <cell r="C10416" t="str">
            <v>Suporte P/Eletrocalha Lisa 150X75Mm</v>
          </cell>
          <cell r="D10416" t="str">
            <v>UN</v>
          </cell>
          <cell r="E10416">
            <v>0</v>
          </cell>
          <cell r="F10416">
            <v>0</v>
          </cell>
        </row>
        <row r="10417">
          <cell r="B10417">
            <v>1010687</v>
          </cell>
          <cell r="C10417" t="str">
            <v>Suporte P/Eletrocalha Lisa 200X100Mm</v>
          </cell>
          <cell r="D10417" t="str">
            <v>UN</v>
          </cell>
          <cell r="E10417">
            <v>0</v>
          </cell>
          <cell r="F10417">
            <v>0</v>
          </cell>
        </row>
        <row r="10418">
          <cell r="B10418">
            <v>1010688</v>
          </cell>
          <cell r="C10418" t="str">
            <v>Suporte P/Eletrocalha Lisa 300X100Mm</v>
          </cell>
          <cell r="D10418" t="str">
            <v>UN</v>
          </cell>
          <cell r="E10418">
            <v>0</v>
          </cell>
          <cell r="F10418">
            <v>0</v>
          </cell>
        </row>
        <row r="10419">
          <cell r="B10419">
            <v>1010689</v>
          </cell>
          <cell r="C10419" t="str">
            <v>Suporte P/Eletrocalha Lisa 400X100Mm</v>
          </cell>
          <cell r="D10419" t="str">
            <v>UN</v>
          </cell>
          <cell r="E10419">
            <v>0</v>
          </cell>
          <cell r="F10419">
            <v>0</v>
          </cell>
        </row>
        <row r="10420">
          <cell r="B10420">
            <v>1010690</v>
          </cell>
          <cell r="C10420" t="str">
            <v>Suporte P/Eletrocalha Lisa 500X100Mm</v>
          </cell>
          <cell r="D10420" t="str">
            <v>UN</v>
          </cell>
          <cell r="E10420">
            <v>0</v>
          </cell>
          <cell r="F10420">
            <v>0</v>
          </cell>
        </row>
        <row r="10421">
          <cell r="B10421">
            <v>1010691</v>
          </cell>
          <cell r="C10421" t="str">
            <v>Tê 90 Horiz.P/Calha Lisa 100X100Mm</v>
          </cell>
          <cell r="D10421" t="str">
            <v>UN</v>
          </cell>
          <cell r="E10421">
            <v>0</v>
          </cell>
          <cell r="F10421">
            <v>0</v>
          </cell>
        </row>
        <row r="10422">
          <cell r="B10422">
            <v>1010692</v>
          </cell>
          <cell r="C10422" t="str">
            <v>Tê 90 Horiz.P/Calha Lisa 150X75Mm</v>
          </cell>
          <cell r="D10422" t="str">
            <v>UN</v>
          </cell>
          <cell r="E10422">
            <v>0</v>
          </cell>
          <cell r="F10422">
            <v>0</v>
          </cell>
        </row>
        <row r="10423">
          <cell r="B10423">
            <v>1010693</v>
          </cell>
          <cell r="C10423" t="str">
            <v>Tê 90 Horiz.P/Calha Lisa 200X100Mm</v>
          </cell>
          <cell r="D10423" t="str">
            <v>UN</v>
          </cell>
          <cell r="E10423">
            <v>0</v>
          </cell>
          <cell r="F10423">
            <v>0</v>
          </cell>
        </row>
        <row r="10424">
          <cell r="B10424">
            <v>1010694</v>
          </cell>
          <cell r="C10424" t="str">
            <v>Tê 90 Horiz.P/Calha Lisa 300X100Mm</v>
          </cell>
          <cell r="D10424" t="str">
            <v>UN</v>
          </cell>
          <cell r="E10424">
            <v>0</v>
          </cell>
          <cell r="F10424">
            <v>0</v>
          </cell>
        </row>
        <row r="10425">
          <cell r="B10425">
            <v>1010695</v>
          </cell>
          <cell r="C10425" t="str">
            <v>Tê 90 Horiz.P/Calha Lisa 400X100Mm</v>
          </cell>
          <cell r="D10425" t="str">
            <v>UN</v>
          </cell>
          <cell r="E10425">
            <v>0</v>
          </cell>
          <cell r="F10425">
            <v>0</v>
          </cell>
        </row>
        <row r="10426">
          <cell r="B10426">
            <v>1010696</v>
          </cell>
          <cell r="C10426" t="str">
            <v>Tê 90 Horiz.P/Calha Lisa 500X100Mm</v>
          </cell>
          <cell r="D10426" t="str">
            <v>UN</v>
          </cell>
          <cell r="E10426">
            <v>0</v>
          </cell>
          <cell r="F10426">
            <v>0</v>
          </cell>
        </row>
        <row r="10427">
          <cell r="B10427">
            <v>1010697</v>
          </cell>
          <cell r="C10427" t="str">
            <v>Emenda Int.Galv.P/Calha Perf. 100X100Mm</v>
          </cell>
          <cell r="D10427" t="str">
            <v>UN</v>
          </cell>
          <cell r="E10427">
            <v>0</v>
          </cell>
          <cell r="F10427">
            <v>0</v>
          </cell>
        </row>
        <row r="10428">
          <cell r="B10428">
            <v>1010698</v>
          </cell>
          <cell r="C10428" t="str">
            <v>Emenda Int.Galv.P/Calha Perf. 150X75Mm</v>
          </cell>
          <cell r="D10428" t="str">
            <v>UN</v>
          </cell>
          <cell r="E10428">
            <v>0</v>
          </cell>
          <cell r="F10428">
            <v>0</v>
          </cell>
        </row>
        <row r="10429">
          <cell r="B10429">
            <v>1010699</v>
          </cell>
          <cell r="C10429" t="str">
            <v>Emenda Int.Galv.P/Calha Perf. 200X100Mm</v>
          </cell>
          <cell r="D10429" t="str">
            <v>UN</v>
          </cell>
          <cell r="E10429">
            <v>0</v>
          </cell>
          <cell r="F10429">
            <v>0</v>
          </cell>
        </row>
        <row r="10430">
          <cell r="B10430">
            <v>1010700</v>
          </cell>
          <cell r="C10430" t="str">
            <v>Emenda Int.Galv.P/Calha Perf. 300X100Mm</v>
          </cell>
          <cell r="D10430" t="str">
            <v>UN</v>
          </cell>
          <cell r="E10430">
            <v>0</v>
          </cell>
          <cell r="F10430">
            <v>0</v>
          </cell>
        </row>
        <row r="10431">
          <cell r="B10431">
            <v>1010701</v>
          </cell>
          <cell r="C10431" t="str">
            <v>Emenda Int.Galv.P/Calha Perf. 400X100Mm</v>
          </cell>
          <cell r="D10431" t="str">
            <v>UN</v>
          </cell>
          <cell r="E10431">
            <v>0</v>
          </cell>
          <cell r="F10431">
            <v>0</v>
          </cell>
        </row>
        <row r="10432">
          <cell r="B10432">
            <v>1010702</v>
          </cell>
          <cell r="C10432" t="str">
            <v>Emenda Int.Galv.P/Calha Perf. 500X100Mm</v>
          </cell>
          <cell r="D10432" t="str">
            <v>UN</v>
          </cell>
          <cell r="E10432">
            <v>0</v>
          </cell>
          <cell r="F10432">
            <v>0</v>
          </cell>
        </row>
        <row r="10433">
          <cell r="B10433">
            <v>1010703</v>
          </cell>
          <cell r="C10433" t="str">
            <v>Textura Acrílica Rustic Médio Assunção</v>
          </cell>
          <cell r="D10433" t="str">
            <v>KG</v>
          </cell>
          <cell r="E10433">
            <v>0</v>
          </cell>
          <cell r="F10433">
            <v>0</v>
          </cell>
        </row>
        <row r="10434">
          <cell r="B10434">
            <v>1010704</v>
          </cell>
          <cell r="C10434" t="str">
            <v>Cantoneira Cromada 464-30 La Fonte</v>
          </cell>
          <cell r="D10434" t="str">
            <v>UN</v>
          </cell>
          <cell r="E10434">
            <v>0</v>
          </cell>
          <cell r="F10434">
            <v>0</v>
          </cell>
        </row>
        <row r="10435">
          <cell r="B10435">
            <v>1010705</v>
          </cell>
          <cell r="C10435" t="str">
            <v>Chapa Cromada 466-30 La Fonte</v>
          </cell>
          <cell r="D10435" t="str">
            <v>UN</v>
          </cell>
          <cell r="E10435">
            <v>0</v>
          </cell>
          <cell r="F10435">
            <v>0</v>
          </cell>
        </row>
        <row r="10436">
          <cell r="B10436">
            <v>1010706</v>
          </cell>
          <cell r="C10436" t="str">
            <v>Suporte Cromado La Fonte</v>
          </cell>
          <cell r="D10436" t="str">
            <v>UN</v>
          </cell>
          <cell r="E10436">
            <v>0</v>
          </cell>
          <cell r="F10436">
            <v>0</v>
          </cell>
        </row>
        <row r="10437">
          <cell r="B10437">
            <v>1010707</v>
          </cell>
          <cell r="C10437" t="str">
            <v>Parafuso Cromado 462C La Fonte</v>
          </cell>
          <cell r="D10437" t="str">
            <v>UN</v>
          </cell>
          <cell r="E10437">
            <v>0</v>
          </cell>
          <cell r="F10437">
            <v>0</v>
          </cell>
        </row>
        <row r="10438">
          <cell r="B10438">
            <v>1010708</v>
          </cell>
          <cell r="C10438" t="str">
            <v>Aço P/Concr.Arm.Ca-25 12,5Mm Barra/Reta</v>
          </cell>
          <cell r="D10438" t="str">
            <v>KG</v>
          </cell>
          <cell r="E10438">
            <v>0</v>
          </cell>
          <cell r="F10438">
            <v>0</v>
          </cell>
        </row>
        <row r="10439">
          <cell r="B10439">
            <v>1010709</v>
          </cell>
          <cell r="C10439" t="str">
            <v>Aço P/Concr.Arm.Ca-25 16Mm Barra/Reta</v>
          </cell>
          <cell r="D10439" t="str">
            <v>KG</v>
          </cell>
          <cell r="E10439">
            <v>0</v>
          </cell>
          <cell r="F10439">
            <v>0</v>
          </cell>
        </row>
        <row r="10440">
          <cell r="B10440">
            <v>1010710</v>
          </cell>
          <cell r="C10440" t="str">
            <v>Aço P/Concr.Arm.Ca-25 20Mm Barra/Reta</v>
          </cell>
          <cell r="D10440" t="str">
            <v>KG</v>
          </cell>
          <cell r="E10440">
            <v>0</v>
          </cell>
          <cell r="F10440">
            <v>0</v>
          </cell>
        </row>
        <row r="10441">
          <cell r="B10441">
            <v>1010711</v>
          </cell>
          <cell r="C10441" t="str">
            <v>Aço P/Concr.Arm.Ca-25 6,3Mm Barra/Reta</v>
          </cell>
          <cell r="D10441" t="str">
            <v>KG</v>
          </cell>
          <cell r="E10441">
            <v>0</v>
          </cell>
          <cell r="F10441">
            <v>0</v>
          </cell>
        </row>
        <row r="10442">
          <cell r="B10442">
            <v>1010712</v>
          </cell>
          <cell r="C10442" t="str">
            <v>Aço P/Concr.Arm.Ca-25 8Mm Barra/Reta</v>
          </cell>
          <cell r="D10442" t="str">
            <v>KG</v>
          </cell>
          <cell r="E10442">
            <v>0</v>
          </cell>
          <cell r="F10442">
            <v>0</v>
          </cell>
        </row>
        <row r="10443">
          <cell r="B10443">
            <v>1010713</v>
          </cell>
          <cell r="C10443" t="str">
            <v>Aço P/Concr.Arm.Ca-50 10Mm Barra/Reta</v>
          </cell>
          <cell r="D10443" t="str">
            <v>KG</v>
          </cell>
          <cell r="E10443">
            <v>0</v>
          </cell>
          <cell r="F10443">
            <v>0</v>
          </cell>
        </row>
        <row r="10444">
          <cell r="B10444">
            <v>1010714</v>
          </cell>
          <cell r="C10444" t="str">
            <v>Aço P/Concr.Arm.Ca-50 12,5Mm Barra/Reta</v>
          </cell>
          <cell r="D10444" t="str">
            <v>KG</v>
          </cell>
          <cell r="E10444">
            <v>0</v>
          </cell>
          <cell r="F10444">
            <v>0</v>
          </cell>
        </row>
        <row r="10445">
          <cell r="B10445">
            <v>1010715</v>
          </cell>
          <cell r="C10445" t="str">
            <v>Aço P/Concr.Arm.Ca-50 16Mm Barra/Reta</v>
          </cell>
          <cell r="D10445" t="str">
            <v>KG</v>
          </cell>
          <cell r="E10445">
            <v>0</v>
          </cell>
          <cell r="F10445">
            <v>0</v>
          </cell>
        </row>
        <row r="10446">
          <cell r="B10446">
            <v>1010716</v>
          </cell>
          <cell r="C10446" t="str">
            <v>Aço P/Concr.Arm.Ca-50 20Mm Barra/Reta</v>
          </cell>
          <cell r="D10446" t="str">
            <v>KG</v>
          </cell>
          <cell r="E10446">
            <v>0</v>
          </cell>
          <cell r="F10446">
            <v>0</v>
          </cell>
        </row>
        <row r="10447">
          <cell r="B10447">
            <v>1010717</v>
          </cell>
          <cell r="C10447" t="str">
            <v>Aço P/Concr.Arm.Ca-25 25Mm Barra/Reta</v>
          </cell>
          <cell r="D10447" t="str">
            <v>KG</v>
          </cell>
          <cell r="E10447">
            <v>0</v>
          </cell>
          <cell r="F10447">
            <v>0</v>
          </cell>
        </row>
        <row r="10448">
          <cell r="B10448">
            <v>1010718</v>
          </cell>
          <cell r="C10448" t="str">
            <v>Aço P/Concr.Arm.Ca-50 25Mm Barra/Reta</v>
          </cell>
          <cell r="D10448" t="str">
            <v>KG</v>
          </cell>
          <cell r="E10448">
            <v>0</v>
          </cell>
          <cell r="F10448">
            <v>0</v>
          </cell>
        </row>
        <row r="10449">
          <cell r="B10449">
            <v>1010719</v>
          </cell>
          <cell r="C10449" t="str">
            <v>Aço P/Concr.Arm.Ca-50 32Mm Barra/Reta</v>
          </cell>
          <cell r="D10449" t="str">
            <v>KG</v>
          </cell>
          <cell r="E10449">
            <v>0</v>
          </cell>
          <cell r="F10449">
            <v>0</v>
          </cell>
        </row>
        <row r="10450">
          <cell r="B10450">
            <v>1010720</v>
          </cell>
          <cell r="C10450" t="str">
            <v>Aço P/Concr.Arm.Ca-50 6,3Mm Barra/Reta</v>
          </cell>
          <cell r="D10450" t="str">
            <v>KG</v>
          </cell>
          <cell r="E10450">
            <v>0</v>
          </cell>
          <cell r="F10450">
            <v>0</v>
          </cell>
        </row>
        <row r="10451">
          <cell r="B10451">
            <v>1010721</v>
          </cell>
          <cell r="C10451" t="str">
            <v>Aço P/Concr.Arm.Ca-25 32Mm Barra/Reta</v>
          </cell>
          <cell r="D10451" t="str">
            <v>KG</v>
          </cell>
          <cell r="E10451">
            <v>0</v>
          </cell>
          <cell r="F10451">
            <v>0</v>
          </cell>
        </row>
        <row r="10452">
          <cell r="B10452">
            <v>1010722</v>
          </cell>
          <cell r="C10452" t="str">
            <v>Aço P/Concr.Arm.Ca-50 8Mm Barra/Reta</v>
          </cell>
          <cell r="D10452" t="str">
            <v>KG</v>
          </cell>
          <cell r="E10452">
            <v>0</v>
          </cell>
          <cell r="F10452">
            <v>0</v>
          </cell>
        </row>
        <row r="10453">
          <cell r="B10453">
            <v>1010723</v>
          </cell>
          <cell r="C10453" t="str">
            <v>Aço P/Concr.Arm.Ca-60 4,2Mm Barra/Reta</v>
          </cell>
          <cell r="D10453" t="str">
            <v>KG</v>
          </cell>
          <cell r="E10453">
            <v>0</v>
          </cell>
          <cell r="F10453">
            <v>0</v>
          </cell>
        </row>
        <row r="10454">
          <cell r="B10454">
            <v>1010724</v>
          </cell>
          <cell r="C10454" t="str">
            <v>Aço P/Concr.Arm.Ca-60 5Mm Barra/Reta</v>
          </cell>
          <cell r="D10454" t="str">
            <v>KG</v>
          </cell>
          <cell r="E10454">
            <v>0</v>
          </cell>
          <cell r="F10454">
            <v>0</v>
          </cell>
        </row>
        <row r="10455">
          <cell r="B10455">
            <v>1010725</v>
          </cell>
          <cell r="C10455" t="str">
            <v>Aço P/Concr.Arm.Ca-60 6Mm Barra/Reta</v>
          </cell>
          <cell r="D10455" t="str">
            <v>KG</v>
          </cell>
          <cell r="E10455">
            <v>0</v>
          </cell>
          <cell r="F10455">
            <v>0</v>
          </cell>
        </row>
        <row r="10456">
          <cell r="B10456">
            <v>1010726</v>
          </cell>
          <cell r="C10456" t="str">
            <v>Aço P/Concr.Arm.Ca-60 7Mm Barra/Reta</v>
          </cell>
          <cell r="D10456" t="str">
            <v>KG</v>
          </cell>
          <cell r="E10456">
            <v>0</v>
          </cell>
          <cell r="F10456">
            <v>0</v>
          </cell>
        </row>
        <row r="10457">
          <cell r="B10457">
            <v>1010727</v>
          </cell>
          <cell r="C10457" t="str">
            <v>Guia De Concreto 100X30X15X13Cm Pmsp</v>
          </cell>
          <cell r="D10457" t="str">
            <v>UN</v>
          </cell>
          <cell r="E10457">
            <v>0</v>
          </cell>
          <cell r="F10457">
            <v>0</v>
          </cell>
        </row>
        <row r="10458">
          <cell r="B10458">
            <v>1010728</v>
          </cell>
          <cell r="C10458" t="str">
            <v>Box De Vidro - Blindex</v>
          </cell>
          <cell r="D10458" t="str">
            <v>M2</v>
          </cell>
          <cell r="E10458">
            <v>0</v>
          </cell>
          <cell r="F10458">
            <v>0</v>
          </cell>
        </row>
        <row r="10459">
          <cell r="B10459">
            <v>1010729</v>
          </cell>
          <cell r="C10459" t="str">
            <v>Misturador Monocomando Axis 2885C73 Deca</v>
          </cell>
          <cell r="D10459" t="str">
            <v>UN</v>
          </cell>
          <cell r="E10459">
            <v>0</v>
          </cell>
          <cell r="F10459">
            <v>0</v>
          </cell>
        </row>
        <row r="10460">
          <cell r="B10460">
            <v>1010730</v>
          </cell>
          <cell r="C10460" t="str">
            <v>Placa De Concreto Pré-Moldada 60X60</v>
          </cell>
          <cell r="D10460" t="str">
            <v>M2</v>
          </cell>
          <cell r="E10460">
            <v>0</v>
          </cell>
          <cell r="F10460">
            <v>0</v>
          </cell>
        </row>
        <row r="10461">
          <cell r="B10461">
            <v>1010731</v>
          </cell>
          <cell r="C10461" t="str">
            <v>Bloco Concr Meio Eletr 09X19X19 Furo 4X2</v>
          </cell>
          <cell r="D10461" t="str">
            <v>UN</v>
          </cell>
          <cell r="E10461">
            <v>0</v>
          </cell>
          <cell r="F10461">
            <v>0</v>
          </cell>
        </row>
        <row r="10462">
          <cell r="B10462">
            <v>1010732</v>
          </cell>
          <cell r="C10462" t="str">
            <v>Bloco Concr Meio Eletr 09X19X19 Furo 4X4</v>
          </cell>
          <cell r="D10462" t="str">
            <v>UN</v>
          </cell>
          <cell r="E10462">
            <v>0</v>
          </cell>
          <cell r="F10462">
            <v>0</v>
          </cell>
        </row>
        <row r="10463">
          <cell r="B10463">
            <v>1010733</v>
          </cell>
          <cell r="C10463" t="str">
            <v>Bloco Concr Meio Eletr 14X19X19 Furo 4X2</v>
          </cell>
          <cell r="D10463" t="str">
            <v>UN</v>
          </cell>
          <cell r="E10463">
            <v>0</v>
          </cell>
          <cell r="F10463">
            <v>0</v>
          </cell>
        </row>
        <row r="10464">
          <cell r="B10464">
            <v>1010734</v>
          </cell>
          <cell r="C10464" t="str">
            <v>Bloco Concr Meio Eletr 14X19X19 Furo 4/4</v>
          </cell>
          <cell r="D10464" t="str">
            <v>UN</v>
          </cell>
          <cell r="E10464">
            <v>0</v>
          </cell>
          <cell r="F10464">
            <v>0</v>
          </cell>
        </row>
        <row r="10465">
          <cell r="B10465">
            <v>1010735</v>
          </cell>
          <cell r="C10465" t="str">
            <v>Bloco Concr Meio Eletr 19X19X19 Furo 4/2</v>
          </cell>
          <cell r="D10465" t="str">
            <v>UN</v>
          </cell>
          <cell r="E10465">
            <v>0</v>
          </cell>
          <cell r="F10465">
            <v>0</v>
          </cell>
        </row>
        <row r="10466">
          <cell r="B10466">
            <v>1010736</v>
          </cell>
          <cell r="C10466" t="str">
            <v>Bloco Concr Meio Eletr 19X19X19 Furo 4/4</v>
          </cell>
          <cell r="D10466" t="str">
            <v>UN</v>
          </cell>
          <cell r="E10466">
            <v>0</v>
          </cell>
          <cell r="F10466">
            <v>0</v>
          </cell>
        </row>
        <row r="10467">
          <cell r="B10467">
            <v>1010737</v>
          </cell>
          <cell r="C10467" t="str">
            <v>Cuba De Embutir Oval Br L5917 Deca</v>
          </cell>
          <cell r="D10467" t="str">
            <v>UN</v>
          </cell>
          <cell r="E10467">
            <v>0</v>
          </cell>
          <cell r="F10467">
            <v>0</v>
          </cell>
        </row>
        <row r="10468">
          <cell r="B10468">
            <v>1010738</v>
          </cell>
          <cell r="C10468" t="str">
            <v>Lavatório De Canto Br L10117 Deca</v>
          </cell>
          <cell r="D10468" t="str">
            <v>UN</v>
          </cell>
          <cell r="E10468">
            <v>0</v>
          </cell>
          <cell r="F10468">
            <v>0</v>
          </cell>
        </row>
        <row r="10469">
          <cell r="B10469">
            <v>1010739</v>
          </cell>
          <cell r="C10469" t="str">
            <v>Tanque 560X430 Br C/Coluna Tq01+Ct11Deca</v>
          </cell>
          <cell r="D10469" t="str">
            <v>UN</v>
          </cell>
          <cell r="E10469">
            <v>0</v>
          </cell>
          <cell r="F10469">
            <v>0</v>
          </cell>
        </row>
        <row r="10470">
          <cell r="B10470">
            <v>1010740</v>
          </cell>
          <cell r="C10470" t="str">
            <v>Tijolo Aparente 10,5X5X22,5Cm</v>
          </cell>
          <cell r="D10470" t="str">
            <v>UN</v>
          </cell>
          <cell r="E10470">
            <v>0</v>
          </cell>
          <cell r="F10470">
            <v>0</v>
          </cell>
        </row>
        <row r="10471">
          <cell r="B10471">
            <v>1010741</v>
          </cell>
          <cell r="C10471" t="str">
            <v>Telha Trapezoidal Galvanizada 1040X0,43M</v>
          </cell>
          <cell r="D10471" t="str">
            <v>M</v>
          </cell>
          <cell r="E10471">
            <v>0</v>
          </cell>
          <cell r="F10471">
            <v>0</v>
          </cell>
        </row>
        <row r="10472">
          <cell r="B10472">
            <v>1010742</v>
          </cell>
          <cell r="C10472" t="str">
            <v>Pedra Britada Nº 4</v>
          </cell>
          <cell r="D10472" t="str">
            <v>M3</v>
          </cell>
          <cell r="E10472">
            <v>0</v>
          </cell>
          <cell r="F10472">
            <v>0</v>
          </cell>
        </row>
        <row r="10473">
          <cell r="B10473">
            <v>1010743</v>
          </cell>
          <cell r="C10473" t="str">
            <v>Parafuso Autobrocante 1/4 X 1"P/Telha</v>
          </cell>
          <cell r="D10473" t="str">
            <v>UN</v>
          </cell>
          <cell r="E10473">
            <v>0</v>
          </cell>
          <cell r="F10473">
            <v>0</v>
          </cell>
        </row>
        <row r="10474">
          <cell r="B10474">
            <v>1010744</v>
          </cell>
          <cell r="C10474" t="str">
            <v>Material Substituido Por 1002332</v>
          </cell>
          <cell r="D10474" t="str">
            <v>M</v>
          </cell>
          <cell r="E10474">
            <v>0</v>
          </cell>
          <cell r="F10474">
            <v>0</v>
          </cell>
        </row>
        <row r="10475">
          <cell r="B10475">
            <v>1010745</v>
          </cell>
          <cell r="C10475" t="str">
            <v>Chapa P/Drywall St Br 12,5X1200 Esp</v>
          </cell>
          <cell r="D10475" t="str">
            <v>M2</v>
          </cell>
          <cell r="E10475">
            <v>0</v>
          </cell>
          <cell r="F10475">
            <v>0</v>
          </cell>
        </row>
        <row r="10476">
          <cell r="B10476">
            <v>1010746</v>
          </cell>
          <cell r="C10476" t="str">
            <v>Chapa P/Drywall Ru Br 12,5X1200 Esp</v>
          </cell>
          <cell r="D10476" t="str">
            <v>M2</v>
          </cell>
          <cell r="E10476">
            <v>0</v>
          </cell>
          <cell r="F10476">
            <v>0</v>
          </cell>
        </row>
        <row r="10477">
          <cell r="B10477">
            <v>1010747</v>
          </cell>
          <cell r="C10477" t="str">
            <v>Massa P/Drywall Pre Misturada (Balde)</v>
          </cell>
          <cell r="D10477" t="str">
            <v>KG</v>
          </cell>
          <cell r="E10477">
            <v>0</v>
          </cell>
          <cell r="F10477">
            <v>0</v>
          </cell>
        </row>
        <row r="10478">
          <cell r="B10478">
            <v>1010748</v>
          </cell>
          <cell r="C10478" t="str">
            <v>Massa P/Drywall Em Po (Saco)</v>
          </cell>
          <cell r="D10478" t="str">
            <v>KG</v>
          </cell>
          <cell r="E10478">
            <v>0</v>
          </cell>
          <cell r="F10478">
            <v>0</v>
          </cell>
        </row>
        <row r="10479">
          <cell r="B10479">
            <v>1010749</v>
          </cell>
          <cell r="C10479" t="str">
            <v>Perfil G P/Drywall 70X30</v>
          </cell>
          <cell r="D10479" t="str">
            <v>M</v>
          </cell>
          <cell r="E10479">
            <v>0</v>
          </cell>
          <cell r="F10479">
            <v>0</v>
          </cell>
        </row>
        <row r="10480">
          <cell r="B10480">
            <v>1010750</v>
          </cell>
          <cell r="C10480" t="str">
            <v>Perfil G P/Drywall 90X30</v>
          </cell>
          <cell r="D10480" t="str">
            <v>M</v>
          </cell>
          <cell r="E10480">
            <v>0</v>
          </cell>
          <cell r="F10480">
            <v>0</v>
          </cell>
        </row>
        <row r="10481">
          <cell r="B10481">
            <v>1010751</v>
          </cell>
          <cell r="C10481" t="str">
            <v>Perfil M P/Drywall 90X36</v>
          </cell>
          <cell r="D10481" t="str">
            <v>M</v>
          </cell>
          <cell r="E10481">
            <v>0</v>
          </cell>
          <cell r="F10481">
            <v>0</v>
          </cell>
        </row>
        <row r="10482">
          <cell r="B10482">
            <v>1010752</v>
          </cell>
          <cell r="C10482" t="str">
            <v>Perfil M P/Drywall 70X36 Esp</v>
          </cell>
          <cell r="D10482" t="str">
            <v>M</v>
          </cell>
          <cell r="E10482">
            <v>0</v>
          </cell>
          <cell r="F10482">
            <v>0</v>
          </cell>
        </row>
        <row r="10483">
          <cell r="B10483">
            <v>1010753</v>
          </cell>
          <cell r="C10483" t="str">
            <v>Cantoneira Perf.P/Drywall 23X23X3000</v>
          </cell>
          <cell r="D10483" t="str">
            <v>UN</v>
          </cell>
          <cell r="E10483">
            <v>0</v>
          </cell>
          <cell r="F10483">
            <v>0</v>
          </cell>
        </row>
        <row r="10484">
          <cell r="B10484">
            <v>1010754</v>
          </cell>
          <cell r="C10484" t="str">
            <v>Parafuso T25 P/Drywall C/1000 - Rs</v>
          </cell>
          <cell r="D10484" t="str">
            <v>UN</v>
          </cell>
          <cell r="E10484">
            <v>0</v>
          </cell>
          <cell r="F10484">
            <v>0</v>
          </cell>
        </row>
        <row r="10485">
          <cell r="B10485">
            <v>1010755</v>
          </cell>
          <cell r="C10485" t="str">
            <v>Parafuso Lm P/Drywall 3,5X9Mm</v>
          </cell>
          <cell r="D10485" t="str">
            <v>UN</v>
          </cell>
          <cell r="E10485">
            <v>0</v>
          </cell>
          <cell r="F10485">
            <v>0</v>
          </cell>
        </row>
        <row r="10486">
          <cell r="B10486">
            <v>1010756</v>
          </cell>
          <cell r="C10486" t="str">
            <v>Fita P/Juntas De Drywall Rolo 150Mmx50M</v>
          </cell>
          <cell r="D10486" t="str">
            <v>UN</v>
          </cell>
          <cell r="E10486">
            <v>0</v>
          </cell>
          <cell r="F10486">
            <v>0</v>
          </cell>
        </row>
        <row r="10487">
          <cell r="B10487">
            <v>1010757</v>
          </cell>
          <cell r="C10487" t="str">
            <v>Vibrador Concreto 220V Racoon Dynapac</v>
          </cell>
          <cell r="D10487" t="str">
            <v>UN</v>
          </cell>
          <cell r="E10487">
            <v>0</v>
          </cell>
          <cell r="F10487">
            <v>0</v>
          </cell>
        </row>
        <row r="10488">
          <cell r="B10488">
            <v>1010758</v>
          </cell>
          <cell r="C10488" t="str">
            <v>Eixo Flex P/Vibr 2M Superflex20 Dynapac</v>
          </cell>
          <cell r="D10488" t="str">
            <v>UN</v>
          </cell>
          <cell r="E10488">
            <v>0</v>
          </cell>
          <cell r="F10488">
            <v>0</v>
          </cell>
        </row>
        <row r="10489">
          <cell r="B10489">
            <v>1010759</v>
          </cell>
          <cell r="C10489" t="str">
            <v>Vibrador De Imersao 29Mm At29 Dynapac</v>
          </cell>
          <cell r="D10489" t="str">
            <v>UN</v>
          </cell>
          <cell r="E10489">
            <v>0</v>
          </cell>
          <cell r="F10489">
            <v>0</v>
          </cell>
        </row>
        <row r="10490">
          <cell r="B10490">
            <v>1010760</v>
          </cell>
          <cell r="C10490" t="str">
            <v>Vibrador De Imersao 39Mm At39 Dynapac</v>
          </cell>
          <cell r="D10490" t="str">
            <v>UN</v>
          </cell>
          <cell r="E10490">
            <v>0</v>
          </cell>
          <cell r="F10490">
            <v>0</v>
          </cell>
        </row>
        <row r="10491">
          <cell r="B10491">
            <v>1010761</v>
          </cell>
          <cell r="C10491" t="str">
            <v>Perfil Metálico W 250X38,5Mm 12M</v>
          </cell>
          <cell r="D10491" t="str">
            <v>KG</v>
          </cell>
          <cell r="E10491">
            <v>0</v>
          </cell>
          <cell r="F10491">
            <v>0</v>
          </cell>
        </row>
        <row r="10492">
          <cell r="B10492">
            <v>1010762</v>
          </cell>
          <cell r="C10492" t="str">
            <v>Perfil Metálico W 200X26,6Mm 12M</v>
          </cell>
          <cell r="D10492" t="str">
            <v>KG</v>
          </cell>
          <cell r="E10492">
            <v>0</v>
          </cell>
          <cell r="F10492">
            <v>0</v>
          </cell>
        </row>
        <row r="10493">
          <cell r="B10493">
            <v>1010763</v>
          </cell>
          <cell r="C10493" t="str">
            <v>Piso Laminado Life Patina Bege Durafloor</v>
          </cell>
          <cell r="D10493" t="str">
            <v>M2</v>
          </cell>
          <cell r="E10493">
            <v>0</v>
          </cell>
          <cell r="F10493">
            <v>0</v>
          </cell>
        </row>
        <row r="10494">
          <cell r="B10494">
            <v>1010764</v>
          </cell>
          <cell r="C10494" t="str">
            <v>Piso Lamin Life Patina Carv Durafloor</v>
          </cell>
          <cell r="D10494" t="str">
            <v>M2</v>
          </cell>
          <cell r="E10494">
            <v>0</v>
          </cell>
          <cell r="F10494">
            <v>0</v>
          </cell>
        </row>
        <row r="10495">
          <cell r="B10495">
            <v>1010765</v>
          </cell>
          <cell r="C10495" t="str">
            <v>Piso Lamin Studio Carv Malta Durafloor</v>
          </cell>
          <cell r="D10495" t="str">
            <v>M2</v>
          </cell>
          <cell r="E10495">
            <v>0</v>
          </cell>
          <cell r="F10495">
            <v>0</v>
          </cell>
        </row>
        <row r="10496">
          <cell r="B10496">
            <v>1010766</v>
          </cell>
          <cell r="C10496" t="str">
            <v>Manta Duraero (Rl 1,20 X 50M) Durafloor</v>
          </cell>
          <cell r="D10496" t="str">
            <v>UN</v>
          </cell>
          <cell r="E10496">
            <v>0</v>
          </cell>
          <cell r="F10496">
            <v>0</v>
          </cell>
        </row>
        <row r="10497">
          <cell r="B10497">
            <v>1010767</v>
          </cell>
          <cell r="C10497" t="str">
            <v>Cola P/Piso Laminado Durafloor</v>
          </cell>
          <cell r="D10497" t="str">
            <v>UN</v>
          </cell>
          <cell r="E10497">
            <v>0</v>
          </cell>
          <cell r="F10497">
            <v>0</v>
          </cell>
        </row>
        <row r="10498">
          <cell r="B10498">
            <v>1010768</v>
          </cell>
          <cell r="C10498" t="str">
            <v>Rodape Fixo Patina Bege Durafloor</v>
          </cell>
          <cell r="D10498" t="str">
            <v>KI</v>
          </cell>
          <cell r="E10498">
            <v>0</v>
          </cell>
          <cell r="F10498">
            <v>0</v>
          </cell>
        </row>
        <row r="10499">
          <cell r="B10499">
            <v>1010769</v>
          </cell>
          <cell r="C10499" t="str">
            <v>Perfil T Mdf Patina Bege Durafloor</v>
          </cell>
          <cell r="D10499" t="str">
            <v>KI</v>
          </cell>
          <cell r="E10499">
            <v>0</v>
          </cell>
          <cell r="F10499">
            <v>0</v>
          </cell>
        </row>
        <row r="10500">
          <cell r="B10500">
            <v>1010770</v>
          </cell>
          <cell r="C10500" t="str">
            <v>Rodape Fixo Carvalho Durafloor</v>
          </cell>
          <cell r="D10500" t="str">
            <v>KI</v>
          </cell>
          <cell r="E10500">
            <v>0</v>
          </cell>
          <cell r="F10500">
            <v>0</v>
          </cell>
        </row>
        <row r="10501">
          <cell r="B10501">
            <v>1010771</v>
          </cell>
          <cell r="C10501" t="str">
            <v>Perfil T Mdf Carvalho Durafloor</v>
          </cell>
          <cell r="D10501" t="str">
            <v>KI</v>
          </cell>
          <cell r="E10501">
            <v>0</v>
          </cell>
          <cell r="F10501">
            <v>0</v>
          </cell>
        </row>
        <row r="10502">
          <cell r="B10502">
            <v>1010772</v>
          </cell>
          <cell r="C10502" t="str">
            <v>Rodape Clean Carvalho Malta Durafloor</v>
          </cell>
          <cell r="D10502" t="str">
            <v>KI</v>
          </cell>
          <cell r="E10502">
            <v>0</v>
          </cell>
          <cell r="F10502">
            <v>0</v>
          </cell>
        </row>
        <row r="10503">
          <cell r="B10503">
            <v>1010773</v>
          </cell>
          <cell r="C10503" t="str">
            <v>Valvula Escoam.Universal 1601 Fabrimar</v>
          </cell>
          <cell r="D10503" t="str">
            <v>UN</v>
          </cell>
          <cell r="E10503">
            <v>0</v>
          </cell>
          <cell r="F10503">
            <v>0</v>
          </cell>
        </row>
        <row r="10504">
          <cell r="B10504">
            <v>1010774</v>
          </cell>
          <cell r="C10504" t="str">
            <v>Acab.Reg.Aquarius A-3-A Fabrimar</v>
          </cell>
          <cell r="D10504" t="str">
            <v>UN</v>
          </cell>
          <cell r="E10504">
            <v>0</v>
          </cell>
          <cell r="F10504">
            <v>0</v>
          </cell>
        </row>
        <row r="10505">
          <cell r="B10505">
            <v>1010775</v>
          </cell>
          <cell r="C10505" t="str">
            <v>Pedra Goiana Serrada 30Cm</v>
          </cell>
          <cell r="D10505" t="str">
            <v>M2</v>
          </cell>
          <cell r="E10505">
            <v>0</v>
          </cell>
          <cell r="F10505">
            <v>0</v>
          </cell>
        </row>
        <row r="10506">
          <cell r="B10506">
            <v>1010776</v>
          </cell>
          <cell r="C10506" t="str">
            <v>Pedra Goiana Boleada 50Cm</v>
          </cell>
          <cell r="D10506" t="str">
            <v>M</v>
          </cell>
          <cell r="E10506">
            <v>0</v>
          </cell>
          <cell r="F10506">
            <v>0</v>
          </cell>
        </row>
        <row r="10507">
          <cell r="B10507">
            <v>1010777</v>
          </cell>
          <cell r="C10507" t="str">
            <v>Filete Pedra Goiana</v>
          </cell>
          <cell r="D10507" t="str">
            <v>M2</v>
          </cell>
          <cell r="E10507">
            <v>0</v>
          </cell>
          <cell r="F10507">
            <v>0</v>
          </cell>
        </row>
        <row r="10508">
          <cell r="B10508">
            <v>1010778</v>
          </cell>
          <cell r="C10508" t="str">
            <v>Torneira Mesa Izzy 1167C37 Deca</v>
          </cell>
          <cell r="D10508" t="str">
            <v>UN</v>
          </cell>
          <cell r="E10508">
            <v>0</v>
          </cell>
          <cell r="F10508">
            <v>0</v>
          </cell>
        </row>
        <row r="10509">
          <cell r="B10509">
            <v>1010779</v>
          </cell>
          <cell r="C10509" t="str">
            <v>Torneira Mesa Spot 1198C43 Deca</v>
          </cell>
          <cell r="D10509" t="str">
            <v>UN</v>
          </cell>
          <cell r="E10509">
            <v>0</v>
          </cell>
          <cell r="F10509">
            <v>0</v>
          </cell>
        </row>
        <row r="10510">
          <cell r="B10510">
            <v>1010780</v>
          </cell>
          <cell r="C10510" t="str">
            <v>Registro Pressão C/Acab.1416C43034 Deca</v>
          </cell>
          <cell r="D10510" t="str">
            <v>UN</v>
          </cell>
          <cell r="E10510">
            <v>0</v>
          </cell>
          <cell r="F10510">
            <v>0</v>
          </cell>
        </row>
        <row r="10511">
          <cell r="B10511">
            <v>1010781</v>
          </cell>
          <cell r="C10511" t="str">
            <v>Registro De Gaveta Spot  1509C43034 Deca</v>
          </cell>
          <cell r="D10511" t="str">
            <v>UN</v>
          </cell>
          <cell r="E10511">
            <v>0</v>
          </cell>
          <cell r="F10511">
            <v>0</v>
          </cell>
        </row>
        <row r="10512">
          <cell r="B10512">
            <v>1010782</v>
          </cell>
          <cell r="C10512" t="str">
            <v>Torneira Mesa Spot 1167C43 Deca</v>
          </cell>
          <cell r="D10512" t="str">
            <v>UN</v>
          </cell>
          <cell r="E10512">
            <v>0</v>
          </cell>
          <cell r="F10512">
            <v>0</v>
          </cell>
        </row>
        <row r="10513">
          <cell r="B10513">
            <v>1010783</v>
          </cell>
          <cell r="C10513" t="str">
            <v>Placas De Sinal. Segurança 25 X 33 Cm</v>
          </cell>
          <cell r="D10513" t="str">
            <v>UN</v>
          </cell>
          <cell r="E10513">
            <v>0</v>
          </cell>
          <cell r="F10513">
            <v>0</v>
          </cell>
        </row>
        <row r="10514">
          <cell r="B10514">
            <v>1010784</v>
          </cell>
          <cell r="C10514" t="str">
            <v>Quadro Mod.1 Dot 150 X 200 Cm</v>
          </cell>
          <cell r="D10514" t="str">
            <v>UN</v>
          </cell>
          <cell r="E10514">
            <v>0</v>
          </cell>
          <cell r="F10514">
            <v>0</v>
          </cell>
        </row>
        <row r="10515">
          <cell r="B10515">
            <v>1010785</v>
          </cell>
          <cell r="C10515" t="str">
            <v>Quadro Mod.2 Dot 150 X 200 Cm</v>
          </cell>
          <cell r="D10515" t="str">
            <v>UN</v>
          </cell>
          <cell r="E10515">
            <v>0</v>
          </cell>
          <cell r="F10515">
            <v>0</v>
          </cell>
        </row>
        <row r="10516">
          <cell r="B10516">
            <v>1010786</v>
          </cell>
          <cell r="C10516" t="str">
            <v>Quadro Mod.3 Dot 150 X 200 Cm</v>
          </cell>
          <cell r="D10516" t="str">
            <v>UN</v>
          </cell>
          <cell r="E10516">
            <v>0</v>
          </cell>
          <cell r="F10516">
            <v>0</v>
          </cell>
        </row>
        <row r="10517">
          <cell r="B10517">
            <v>1010787</v>
          </cell>
          <cell r="C10517" t="str">
            <v>Kit Chas Chuv.Aq16/Af16 Cpd5035 Fabrimar</v>
          </cell>
          <cell r="D10517" t="str">
            <v>UN</v>
          </cell>
          <cell r="E10517">
            <v>0</v>
          </cell>
          <cell r="F10517">
            <v>0</v>
          </cell>
        </row>
        <row r="10518">
          <cell r="B10518">
            <v>1010788</v>
          </cell>
          <cell r="C10518" t="str">
            <v>Kit Chas Chuv.Aq20/Af20 Cpd5332 Fabrimar</v>
          </cell>
          <cell r="D10518" t="str">
            <v>UN</v>
          </cell>
          <cell r="E10518">
            <v>0</v>
          </cell>
          <cell r="F10518">
            <v>0</v>
          </cell>
        </row>
        <row r="10519">
          <cell r="B10519">
            <v>1010789</v>
          </cell>
          <cell r="C10519" t="str">
            <v>Kit Chas Chuv.Aq16/Af25 Cpd5331 Fabrimar</v>
          </cell>
          <cell r="D10519" t="str">
            <v>UN</v>
          </cell>
          <cell r="E10519">
            <v>0</v>
          </cell>
          <cell r="F10519">
            <v>0</v>
          </cell>
        </row>
        <row r="10520">
          <cell r="B10520">
            <v>1010790</v>
          </cell>
          <cell r="C10520" t="str">
            <v>Modulo Cego Branco Prm048011 Prime</v>
          </cell>
          <cell r="D10520" t="str">
            <v>UN</v>
          </cell>
          <cell r="E10520">
            <v>0</v>
          </cell>
          <cell r="F10520">
            <v>0</v>
          </cell>
        </row>
        <row r="10521">
          <cell r="B10521">
            <v>1010791</v>
          </cell>
          <cell r="C10521" t="str">
            <v>Material Substituido Por 1001894</v>
          </cell>
          <cell r="D10521" t="str">
            <v>M</v>
          </cell>
          <cell r="E10521">
            <v>0</v>
          </cell>
          <cell r="F10521">
            <v>0</v>
          </cell>
        </row>
        <row r="10522">
          <cell r="B10522">
            <v>1010792</v>
          </cell>
          <cell r="C10522" t="str">
            <v>1010792-Substituido Por  - 1014691</v>
          </cell>
          <cell r="D10522" t="str">
            <v>M</v>
          </cell>
          <cell r="E10522">
            <v>0</v>
          </cell>
          <cell r="F10522">
            <v>0</v>
          </cell>
        </row>
        <row r="10523">
          <cell r="B10523">
            <v>1010793</v>
          </cell>
          <cell r="C10523" t="str">
            <v>Porcel Wh Plain Matte Bd 33X33 Portinari</v>
          </cell>
          <cell r="D10523" t="str">
            <v>M2</v>
          </cell>
          <cell r="E10523">
            <v>0</v>
          </cell>
          <cell r="F10523">
            <v>0</v>
          </cell>
        </row>
        <row r="10524">
          <cell r="B10524">
            <v>1010794</v>
          </cell>
          <cell r="C10524" t="str">
            <v>Ceram Wh Plain Matte Bd 33X66 Cecrisa</v>
          </cell>
          <cell r="D10524" t="str">
            <v>M2</v>
          </cell>
          <cell r="E10524">
            <v>0</v>
          </cell>
          <cell r="F10524">
            <v>0</v>
          </cell>
        </row>
        <row r="10525">
          <cell r="B10525">
            <v>1010795</v>
          </cell>
          <cell r="C10525" t="str">
            <v>Pistola Manual Up 600Ml Sika</v>
          </cell>
          <cell r="D10525" t="str">
            <v>UN</v>
          </cell>
          <cell r="E10525">
            <v>0</v>
          </cell>
          <cell r="F10525">
            <v>0</v>
          </cell>
        </row>
        <row r="10526">
          <cell r="B10526">
            <v>1010796</v>
          </cell>
          <cell r="C10526" t="str">
            <v>Maçaneta Zamak Cr 404 La Fonte</v>
          </cell>
          <cell r="D10526" t="str">
            <v>UN</v>
          </cell>
          <cell r="E10526">
            <v>0</v>
          </cell>
          <cell r="F10526">
            <v>0</v>
          </cell>
        </row>
        <row r="10527">
          <cell r="B10527">
            <v>1010797</v>
          </cell>
          <cell r="C10527" t="str">
            <v>Roseta Latão Cr 311 La Fonte</v>
          </cell>
          <cell r="D10527" t="str">
            <v>UN</v>
          </cell>
          <cell r="E10527">
            <v>0</v>
          </cell>
          <cell r="F10527">
            <v>0</v>
          </cell>
        </row>
        <row r="10528">
          <cell r="B10528">
            <v>1010798</v>
          </cell>
          <cell r="C10528" t="str">
            <v>Andaime Cavalete Reg/Plataf. 1,20X0,90M</v>
          </cell>
          <cell r="D10528" t="str">
            <v>UN</v>
          </cell>
          <cell r="E10528">
            <v>0</v>
          </cell>
          <cell r="F10528">
            <v>0</v>
          </cell>
        </row>
        <row r="10529">
          <cell r="B10529">
            <v>1010799</v>
          </cell>
          <cell r="C10529" t="str">
            <v>Pastilha 2,5X2,5 Miscel.Az Bland21 Atlas</v>
          </cell>
          <cell r="D10529" t="str">
            <v>M2</v>
          </cell>
          <cell r="E10529">
            <v>0</v>
          </cell>
          <cell r="F10529">
            <v>0</v>
          </cell>
        </row>
        <row r="10530">
          <cell r="B10530">
            <v>1010800</v>
          </cell>
          <cell r="C10530" t="str">
            <v>Ceramica 5X5Cm Aracati Atlas</v>
          </cell>
          <cell r="D10530" t="str">
            <v>M2</v>
          </cell>
          <cell r="E10530">
            <v>0</v>
          </cell>
          <cell r="F10530">
            <v>0</v>
          </cell>
        </row>
        <row r="10531">
          <cell r="B10531">
            <v>1010801</v>
          </cell>
          <cell r="C10531" t="str">
            <v>Ceramica 5X5Cm Acarau Atlas</v>
          </cell>
          <cell r="D10531" t="str">
            <v>M2</v>
          </cell>
          <cell r="E10531">
            <v>0</v>
          </cell>
          <cell r="F10531">
            <v>0</v>
          </cell>
        </row>
        <row r="10532">
          <cell r="B10532">
            <v>1010802</v>
          </cell>
          <cell r="C10532" t="str">
            <v>Ceramica 5X5Cm Maraca Atlas</v>
          </cell>
          <cell r="D10532" t="str">
            <v>M2</v>
          </cell>
          <cell r="E10532">
            <v>0</v>
          </cell>
          <cell r="F10532">
            <v>0</v>
          </cell>
        </row>
        <row r="10533">
          <cell r="B10533">
            <v>1010803</v>
          </cell>
          <cell r="C10533" t="str">
            <v>Pastilha 30X30Cm Iris Esmeralda Cecrisa</v>
          </cell>
          <cell r="D10533" t="str">
            <v>UN</v>
          </cell>
          <cell r="E10533">
            <v>0</v>
          </cell>
          <cell r="F10533">
            <v>0</v>
          </cell>
        </row>
        <row r="10534">
          <cell r="B10534">
            <v>1010804</v>
          </cell>
          <cell r="C10534" t="str">
            <v>Pastilha 30X30Cm Iris Concreto Cecrisa</v>
          </cell>
          <cell r="D10534" t="str">
            <v>UN</v>
          </cell>
          <cell r="E10534">
            <v>0</v>
          </cell>
          <cell r="F10534">
            <v>0</v>
          </cell>
        </row>
        <row r="10535">
          <cell r="B10535">
            <v>1010805</v>
          </cell>
          <cell r="C10535" t="str">
            <v>Porcel. Black Carbon Nat 45X45 Portinari</v>
          </cell>
          <cell r="D10535" t="str">
            <v>M2</v>
          </cell>
          <cell r="E10535">
            <v>0</v>
          </cell>
          <cell r="F10535">
            <v>0</v>
          </cell>
        </row>
        <row r="10536">
          <cell r="B10536">
            <v>1010806</v>
          </cell>
          <cell r="C10536" t="str">
            <v>Porcel.Trav.Venato Lap Be 45X45Portinari</v>
          </cell>
          <cell r="D10536" t="str">
            <v>M2</v>
          </cell>
          <cell r="E10536">
            <v>0</v>
          </cell>
          <cell r="F10536">
            <v>0</v>
          </cell>
        </row>
        <row r="10537">
          <cell r="B10537">
            <v>1010807</v>
          </cell>
          <cell r="C10537" t="str">
            <v>Porcel. Black Carbon Pol 60X60 Portinari</v>
          </cell>
          <cell r="D10537" t="str">
            <v>M2</v>
          </cell>
          <cell r="E10537">
            <v>0</v>
          </cell>
          <cell r="F10537">
            <v>0</v>
          </cell>
        </row>
        <row r="10538">
          <cell r="B10538">
            <v>1010808</v>
          </cell>
          <cell r="C10538" t="str">
            <v>Chapa De Aço 80X250Mm Esp.12,5Mm</v>
          </cell>
          <cell r="D10538" t="str">
            <v>UN</v>
          </cell>
          <cell r="E10538">
            <v>0</v>
          </cell>
          <cell r="F10538">
            <v>0</v>
          </cell>
        </row>
        <row r="10539">
          <cell r="B10539">
            <v>1010809</v>
          </cell>
          <cell r="C10539" t="str">
            <v>Chapa De Aço 120X300Mm Esp.12,5Mm</v>
          </cell>
          <cell r="D10539" t="str">
            <v>UN</v>
          </cell>
          <cell r="E10539">
            <v>0</v>
          </cell>
          <cell r="F10539">
            <v>0</v>
          </cell>
        </row>
        <row r="10540">
          <cell r="B10540">
            <v>1010810</v>
          </cell>
          <cell r="C10540" t="str">
            <v>Chapa De Aço 150X400Mm Esp.12,5Mm</v>
          </cell>
          <cell r="D10540" t="str">
            <v>UN</v>
          </cell>
          <cell r="E10540">
            <v>0</v>
          </cell>
          <cell r="F10540">
            <v>0</v>
          </cell>
        </row>
        <row r="10541">
          <cell r="B10541">
            <v>1010811</v>
          </cell>
          <cell r="C10541" t="str">
            <v>Chapa De Aço 200X450Mm Esp.12,5Mm</v>
          </cell>
          <cell r="D10541" t="str">
            <v>UN</v>
          </cell>
          <cell r="E10541">
            <v>0</v>
          </cell>
          <cell r="F10541">
            <v>0</v>
          </cell>
        </row>
        <row r="10542">
          <cell r="B10542">
            <v>1010812</v>
          </cell>
          <cell r="C10542" t="str">
            <v>Chapa De Aço 200X500Mm Esp.12,5Mm</v>
          </cell>
          <cell r="D10542" t="str">
            <v>UN</v>
          </cell>
          <cell r="E10542">
            <v>0</v>
          </cell>
          <cell r="F10542">
            <v>0</v>
          </cell>
        </row>
        <row r="10543">
          <cell r="B10543">
            <v>1010813</v>
          </cell>
          <cell r="C10543" t="str">
            <v>Balança Movel Manual Filizola</v>
          </cell>
          <cell r="D10543" t="str">
            <v>UN</v>
          </cell>
          <cell r="E10543">
            <v>0</v>
          </cell>
          <cell r="F10543">
            <v>0</v>
          </cell>
        </row>
        <row r="10544">
          <cell r="B10544">
            <v>1010814</v>
          </cell>
          <cell r="C10544" t="str">
            <v>1010814 - Substituido Por - 1014768</v>
          </cell>
          <cell r="D10544" t="str">
            <v>KG</v>
          </cell>
          <cell r="E10544">
            <v>0</v>
          </cell>
          <cell r="F10544">
            <v>0</v>
          </cell>
        </row>
        <row r="10545">
          <cell r="B10545">
            <v>1010815</v>
          </cell>
          <cell r="C10545" t="str">
            <v>1010815 - Substituido Por - 1014777</v>
          </cell>
          <cell r="D10545" t="str">
            <v>KG</v>
          </cell>
          <cell r="E10545">
            <v>0</v>
          </cell>
          <cell r="F10545">
            <v>0</v>
          </cell>
        </row>
        <row r="10546">
          <cell r="B10546">
            <v>1010816</v>
          </cell>
          <cell r="C10546" t="str">
            <v>1010816 - Substituido Por - 1014748</v>
          </cell>
          <cell r="D10546" t="str">
            <v>KG</v>
          </cell>
          <cell r="E10546">
            <v>0</v>
          </cell>
          <cell r="F10546">
            <v>0</v>
          </cell>
        </row>
        <row r="10547">
          <cell r="B10547">
            <v>1010817</v>
          </cell>
          <cell r="C10547" t="str">
            <v>Espaçador Treliçado E7L Gerdau</v>
          </cell>
          <cell r="D10547" t="str">
            <v>KG</v>
          </cell>
          <cell r="E10547">
            <v>0</v>
          </cell>
          <cell r="F10547">
            <v>0</v>
          </cell>
        </row>
        <row r="10548">
          <cell r="B10548">
            <v>1010818</v>
          </cell>
          <cell r="C10548" t="str">
            <v>Torneira Jardim Misty 1128-My Fabrimar</v>
          </cell>
          <cell r="D10548" t="str">
            <v>UN</v>
          </cell>
          <cell r="E10548">
            <v>0</v>
          </cell>
          <cell r="F10548">
            <v>0</v>
          </cell>
        </row>
        <row r="10549">
          <cell r="B10549">
            <v>1010819</v>
          </cell>
          <cell r="C10549" t="str">
            <v>Torneira Coz.Misty 1158-My-Cr Fabrimar</v>
          </cell>
          <cell r="D10549" t="str">
            <v>UN</v>
          </cell>
          <cell r="E10549">
            <v>0</v>
          </cell>
          <cell r="F10549">
            <v>0</v>
          </cell>
        </row>
        <row r="10550">
          <cell r="B10550">
            <v>1010820</v>
          </cell>
          <cell r="C10550" t="str">
            <v>Cuba De Apoio Quadrada L8717 Deca</v>
          </cell>
          <cell r="D10550" t="str">
            <v>UN</v>
          </cell>
          <cell r="E10550">
            <v>0</v>
          </cell>
          <cell r="F10550">
            <v>0</v>
          </cell>
        </row>
        <row r="10551">
          <cell r="B10551">
            <v>1010821</v>
          </cell>
          <cell r="C10551" t="str">
            <v>Roseta Inox Cr 311 La Fonte</v>
          </cell>
          <cell r="D10551" t="str">
            <v>UN</v>
          </cell>
          <cell r="E10551">
            <v>0</v>
          </cell>
          <cell r="F10551">
            <v>0</v>
          </cell>
        </row>
        <row r="10552">
          <cell r="B10552">
            <v>1010822</v>
          </cell>
          <cell r="C10552" t="str">
            <v>Entrada De Chave Inox 60213 La Fonte</v>
          </cell>
          <cell r="D10552" t="str">
            <v>UN</v>
          </cell>
          <cell r="E10552">
            <v>0</v>
          </cell>
          <cell r="F10552">
            <v>0</v>
          </cell>
        </row>
        <row r="10553">
          <cell r="B10553">
            <v>1010823</v>
          </cell>
          <cell r="C10553" t="str">
            <v>Material Duplicado - Utilizar 1008658</v>
          </cell>
          <cell r="D10553" t="str">
            <v>UN</v>
          </cell>
          <cell r="E10553">
            <v>0</v>
          </cell>
          <cell r="F10553">
            <v>0</v>
          </cell>
        </row>
        <row r="10554">
          <cell r="B10554">
            <v>1010824</v>
          </cell>
          <cell r="C10554" t="str">
            <v>Tranqueta Inox Cr 311 La Fonte</v>
          </cell>
          <cell r="D10554" t="str">
            <v>UN</v>
          </cell>
          <cell r="E10554">
            <v>0</v>
          </cell>
          <cell r="F10554">
            <v>0</v>
          </cell>
        </row>
        <row r="10555">
          <cell r="B10555">
            <v>1010825</v>
          </cell>
          <cell r="C10555" t="str">
            <v>Canaleta Ext.2,5X20Cm Azul Naval Eliane</v>
          </cell>
          <cell r="D10555" t="str">
            <v>UN</v>
          </cell>
          <cell r="E10555">
            <v>0</v>
          </cell>
          <cell r="F10555">
            <v>0</v>
          </cell>
        </row>
        <row r="10556">
          <cell r="B10556">
            <v>1010826</v>
          </cell>
          <cell r="C10556" t="str">
            <v>Central De Agua Gelada 100L</v>
          </cell>
          <cell r="D10556" t="str">
            <v>UN</v>
          </cell>
          <cell r="E10556">
            <v>0</v>
          </cell>
          <cell r="F10556">
            <v>0</v>
          </cell>
        </row>
        <row r="10557">
          <cell r="B10557">
            <v>1010827</v>
          </cell>
          <cell r="C10557" t="str">
            <v>Material Substituido Por 1002336</v>
          </cell>
          <cell r="D10557" t="str">
            <v>M</v>
          </cell>
          <cell r="E10557">
            <v>0.54</v>
          </cell>
          <cell r="F10557">
            <v>0</v>
          </cell>
        </row>
        <row r="10558">
          <cell r="B10558">
            <v>1010828</v>
          </cell>
          <cell r="C10558" t="str">
            <v>Material Substituido Por 1010828</v>
          </cell>
          <cell r="D10558" t="str">
            <v>M</v>
          </cell>
          <cell r="E10558">
            <v>0.82680000000000009</v>
          </cell>
          <cell r="F10558">
            <v>0</v>
          </cell>
        </row>
        <row r="10559">
          <cell r="B10559">
            <v>1010829</v>
          </cell>
          <cell r="C10559" t="str">
            <v>Material Substituido Por 1002338</v>
          </cell>
          <cell r="D10559" t="str">
            <v>M</v>
          </cell>
          <cell r="E10559">
            <v>0</v>
          </cell>
          <cell r="F10559">
            <v>0</v>
          </cell>
        </row>
        <row r="10560">
          <cell r="B10560">
            <v>1010830</v>
          </cell>
          <cell r="C10560" t="str">
            <v>Material Substituido Por 1002339</v>
          </cell>
          <cell r="D10560" t="str">
            <v>M</v>
          </cell>
          <cell r="E10560">
            <v>0</v>
          </cell>
          <cell r="F10560">
            <v>0</v>
          </cell>
        </row>
        <row r="10561">
          <cell r="B10561">
            <v>1010831</v>
          </cell>
          <cell r="C10561" t="str">
            <v>Material Substituido Por 1002340</v>
          </cell>
          <cell r="D10561" t="str">
            <v>M</v>
          </cell>
          <cell r="E10561">
            <v>0</v>
          </cell>
          <cell r="F10561">
            <v>0</v>
          </cell>
        </row>
        <row r="10562">
          <cell r="B10562">
            <v>1010832</v>
          </cell>
          <cell r="C10562" t="str">
            <v>Material Substituido Por 1002335</v>
          </cell>
          <cell r="D10562" t="str">
            <v>M</v>
          </cell>
          <cell r="E10562">
            <v>0</v>
          </cell>
          <cell r="F10562">
            <v>0</v>
          </cell>
        </row>
        <row r="10563">
          <cell r="B10563">
            <v>1010833</v>
          </cell>
          <cell r="C10563" t="str">
            <v>Material Substituido Por 1002334</v>
          </cell>
          <cell r="D10563" t="str">
            <v>M</v>
          </cell>
          <cell r="E10563">
            <v>0</v>
          </cell>
          <cell r="F10563">
            <v>0</v>
          </cell>
        </row>
        <row r="10564">
          <cell r="B10564">
            <v>1010834</v>
          </cell>
          <cell r="C10564" t="str">
            <v>Caibro 2X2" De 1ª Aparelhado</v>
          </cell>
          <cell r="D10564" t="str">
            <v>M</v>
          </cell>
          <cell r="E10564">
            <v>0</v>
          </cell>
          <cell r="F10564">
            <v>0</v>
          </cell>
        </row>
        <row r="10565">
          <cell r="B10565">
            <v>1010835</v>
          </cell>
          <cell r="C10565" t="str">
            <v>Caibro 2X2" De 2ª Bruto</v>
          </cell>
          <cell r="D10565" t="str">
            <v>M</v>
          </cell>
          <cell r="E10565">
            <v>0</v>
          </cell>
          <cell r="F10565">
            <v>0</v>
          </cell>
        </row>
        <row r="10566">
          <cell r="B10566">
            <v>1014289</v>
          </cell>
          <cell r="C10566" t="str">
            <v>Boca De Lobo F. Fundo 90X30 T90 Fun Car</v>
          </cell>
          <cell r="D10566" t="str">
            <v>UN</v>
          </cell>
          <cell r="E10566">
            <v>450</v>
          </cell>
          <cell r="F10566">
            <v>246</v>
          </cell>
        </row>
        <row r="10567">
          <cell r="B10567">
            <v>1010837</v>
          </cell>
          <cell r="C10567" t="str">
            <v>Piso 45X45 Areia Abril4505New-Smaltcolor</v>
          </cell>
          <cell r="D10567" t="str">
            <v>M2</v>
          </cell>
          <cell r="E10567">
            <v>0</v>
          </cell>
          <cell r="F10567">
            <v>0</v>
          </cell>
        </row>
        <row r="10568">
          <cell r="B10568">
            <v>1010838</v>
          </cell>
          <cell r="C10568" t="str">
            <v>Rev.Ceram.25X33Cm Onda Classic Incepa</v>
          </cell>
          <cell r="D10568" t="str">
            <v>M2</v>
          </cell>
          <cell r="E10568">
            <v>0</v>
          </cell>
          <cell r="F10568">
            <v>0</v>
          </cell>
        </row>
        <row r="10569">
          <cell r="B10569">
            <v>1010839</v>
          </cell>
          <cell r="C10569" t="str">
            <v>Rejunte Interno/Externo Bege 5Kg</v>
          </cell>
          <cell r="D10569" t="str">
            <v>UN</v>
          </cell>
          <cell r="E10569">
            <v>0</v>
          </cell>
          <cell r="F10569">
            <v>0</v>
          </cell>
        </row>
        <row r="10570">
          <cell r="B10570">
            <v>1010840</v>
          </cell>
          <cell r="C10570" t="str">
            <v>Bianco 18Kg Otto Baumgart</v>
          </cell>
          <cell r="D10570" t="str">
            <v>UN</v>
          </cell>
          <cell r="E10570">
            <v>0</v>
          </cell>
          <cell r="F10570">
            <v>0</v>
          </cell>
        </row>
        <row r="10571">
          <cell r="B10571">
            <v>1010841</v>
          </cell>
          <cell r="C10571" t="str">
            <v>Tampa Em Alumínio P/ Poste 2 1/2Pol</v>
          </cell>
          <cell r="D10571" t="str">
            <v>UN</v>
          </cell>
          <cell r="E10571">
            <v>0</v>
          </cell>
          <cell r="F10571">
            <v>0</v>
          </cell>
        </row>
        <row r="10572">
          <cell r="B10572">
            <v>1010842</v>
          </cell>
          <cell r="C10572" t="str">
            <v>Tampa Em Alumínio P/ Poste 3Pol</v>
          </cell>
          <cell r="D10572" t="str">
            <v>UN</v>
          </cell>
          <cell r="E10572">
            <v>0</v>
          </cell>
          <cell r="F10572">
            <v>0</v>
          </cell>
        </row>
        <row r="10573">
          <cell r="B10573">
            <v>1010843</v>
          </cell>
          <cell r="C10573" t="str">
            <v>Curva 90 Galvpara Eletroduto 2 1/2</v>
          </cell>
          <cell r="D10573" t="str">
            <v>UN</v>
          </cell>
          <cell r="E10573">
            <v>0</v>
          </cell>
          <cell r="F10573">
            <v>0</v>
          </cell>
        </row>
        <row r="10574">
          <cell r="B10574">
            <v>1010844</v>
          </cell>
          <cell r="C10574" t="str">
            <v>Curva 90 Galvpara Eletroduto 3</v>
          </cell>
          <cell r="D10574" t="str">
            <v>UN</v>
          </cell>
          <cell r="E10574">
            <v>0</v>
          </cell>
          <cell r="F10574">
            <v>0</v>
          </cell>
        </row>
        <row r="10575">
          <cell r="B10575">
            <v>1010845</v>
          </cell>
          <cell r="C10575" t="str">
            <v>Unidute Reto Em Alumínio 2 1/2Pol</v>
          </cell>
          <cell r="D10575" t="str">
            <v>UN</v>
          </cell>
          <cell r="E10575">
            <v>0</v>
          </cell>
          <cell r="F10575">
            <v>0</v>
          </cell>
        </row>
        <row r="10576">
          <cell r="B10576">
            <v>1010846</v>
          </cell>
          <cell r="C10576" t="str">
            <v>Unidute Reto Em Alumínio 3Pol</v>
          </cell>
          <cell r="D10576" t="str">
            <v>UN</v>
          </cell>
          <cell r="E10576">
            <v>0</v>
          </cell>
          <cell r="F10576">
            <v>0</v>
          </cell>
        </row>
        <row r="10577">
          <cell r="B10577">
            <v>1010847</v>
          </cell>
          <cell r="C10577" t="str">
            <v>Emulsao Adesiva Viafix 3,6L Viapol</v>
          </cell>
          <cell r="D10577" t="str">
            <v>UN</v>
          </cell>
          <cell r="E10577">
            <v>0</v>
          </cell>
          <cell r="F10577">
            <v>0</v>
          </cell>
        </row>
        <row r="10578">
          <cell r="B10578">
            <v>1010848</v>
          </cell>
          <cell r="C10578" t="str">
            <v>Flange Galvanizada Sextavada 2</v>
          </cell>
          <cell r="D10578" t="str">
            <v>UN</v>
          </cell>
          <cell r="E10578">
            <v>0</v>
          </cell>
          <cell r="F10578">
            <v>0</v>
          </cell>
        </row>
        <row r="10579">
          <cell r="B10579">
            <v>1010849</v>
          </cell>
          <cell r="C10579" t="str">
            <v>Textura Selfcolor Clas.16,2L B142Suvinil</v>
          </cell>
          <cell r="D10579" t="str">
            <v>UN</v>
          </cell>
          <cell r="E10579">
            <v>0</v>
          </cell>
          <cell r="F10579">
            <v>0</v>
          </cell>
        </row>
        <row r="10580">
          <cell r="B10580">
            <v>1010850</v>
          </cell>
          <cell r="C10580" t="str">
            <v>Eletroduto Pvc Corrugado 1.1/2Pol</v>
          </cell>
          <cell r="D10580" t="str">
            <v>M</v>
          </cell>
          <cell r="E10580">
            <v>0</v>
          </cell>
          <cell r="F10580">
            <v>0</v>
          </cell>
        </row>
        <row r="10581">
          <cell r="B10581">
            <v>1010851</v>
          </cell>
          <cell r="C10581" t="str">
            <v>Registro Gaveta 2 1/2Pol 1510-B Fabrimar</v>
          </cell>
          <cell r="D10581" t="str">
            <v>UN</v>
          </cell>
          <cell r="E10581">
            <v>0</v>
          </cell>
          <cell r="F10581">
            <v>0</v>
          </cell>
        </row>
        <row r="10582">
          <cell r="B10582">
            <v>1010852</v>
          </cell>
          <cell r="C10582" t="str">
            <v>1010852 - Substituido Por - 1014764</v>
          </cell>
          <cell r="D10582" t="str">
            <v>KG</v>
          </cell>
          <cell r="E10582">
            <v>0</v>
          </cell>
          <cell r="F10582">
            <v>0</v>
          </cell>
        </row>
        <row r="10583">
          <cell r="B10583">
            <v>1010853</v>
          </cell>
          <cell r="C10583" t="str">
            <v>1010853 - Substituido Por - 1014767</v>
          </cell>
          <cell r="D10583" t="str">
            <v>KG</v>
          </cell>
          <cell r="E10583">
            <v>0</v>
          </cell>
          <cell r="F10583">
            <v>0</v>
          </cell>
        </row>
        <row r="10584">
          <cell r="B10584">
            <v>1010854</v>
          </cell>
          <cell r="C10584" t="str">
            <v>1010854 - Substituido Por - 1014792</v>
          </cell>
          <cell r="D10584" t="str">
            <v>KG</v>
          </cell>
          <cell r="E10584">
            <v>0</v>
          </cell>
          <cell r="F10584">
            <v>0</v>
          </cell>
        </row>
        <row r="10585">
          <cell r="B10585">
            <v>1010855</v>
          </cell>
          <cell r="C10585" t="str">
            <v>1010855 - Substituido Por - 1014751</v>
          </cell>
          <cell r="D10585" t="str">
            <v>KG</v>
          </cell>
          <cell r="E10585">
            <v>0</v>
          </cell>
          <cell r="F10585">
            <v>0</v>
          </cell>
        </row>
        <row r="10586">
          <cell r="B10586">
            <v>1010856</v>
          </cell>
          <cell r="C10586" t="str">
            <v>1010856 - Substituido Por - 1014755</v>
          </cell>
          <cell r="D10586" t="str">
            <v>KG</v>
          </cell>
          <cell r="E10586">
            <v>0</v>
          </cell>
          <cell r="F10586">
            <v>0</v>
          </cell>
        </row>
        <row r="10587">
          <cell r="B10587">
            <v>1010857</v>
          </cell>
          <cell r="C10587" t="str">
            <v>1010857 - Substituido Por - 1014763</v>
          </cell>
          <cell r="D10587" t="str">
            <v>KG</v>
          </cell>
          <cell r="E10587">
            <v>0</v>
          </cell>
          <cell r="F10587">
            <v>0</v>
          </cell>
        </row>
        <row r="10588">
          <cell r="B10588">
            <v>1010858</v>
          </cell>
          <cell r="C10588" t="str">
            <v>1010858 - Substituido Por - 1014780</v>
          </cell>
          <cell r="D10588" t="str">
            <v>KG</v>
          </cell>
          <cell r="E10588">
            <v>0</v>
          </cell>
          <cell r="F10588">
            <v>0</v>
          </cell>
        </row>
        <row r="10589">
          <cell r="B10589">
            <v>1010859</v>
          </cell>
          <cell r="C10589" t="str">
            <v>1010859 - Substituido Por - 1014750</v>
          </cell>
          <cell r="D10589" t="str">
            <v>KG</v>
          </cell>
          <cell r="E10589">
            <v>0</v>
          </cell>
          <cell r="F10589">
            <v>0</v>
          </cell>
        </row>
        <row r="10590">
          <cell r="B10590">
            <v>1010860</v>
          </cell>
          <cell r="C10590" t="str">
            <v>Ladr.Hidr.20X20X2 Pt 10Trav.Palito</v>
          </cell>
          <cell r="D10590" t="str">
            <v>M2</v>
          </cell>
          <cell r="E10590">
            <v>0</v>
          </cell>
          <cell r="F10590">
            <v>0</v>
          </cell>
        </row>
        <row r="10591">
          <cell r="B10591">
            <v>1010861</v>
          </cell>
          <cell r="C10591" t="str">
            <v>Ladr.Hidr.20X20X2 Az-Cz 10Trav.Palito</v>
          </cell>
          <cell r="D10591" t="str">
            <v>M2</v>
          </cell>
          <cell r="E10591">
            <v>0</v>
          </cell>
          <cell r="F10591">
            <v>0</v>
          </cell>
        </row>
        <row r="10592">
          <cell r="B10592">
            <v>1010862</v>
          </cell>
          <cell r="C10592" t="str">
            <v>Ladr.Hidr.20X20X2 Bg Caram.10Trav.Palito</v>
          </cell>
          <cell r="D10592" t="str">
            <v>M2</v>
          </cell>
          <cell r="E10592">
            <v>0</v>
          </cell>
          <cell r="F10592">
            <v>0</v>
          </cell>
        </row>
        <row r="10593">
          <cell r="B10593">
            <v>1010863</v>
          </cell>
          <cell r="C10593" t="str">
            <v>Ladr.Hidr.20X20X2 Czgrafit.10Trav.Palito</v>
          </cell>
          <cell r="D10593" t="str">
            <v>M2</v>
          </cell>
          <cell r="E10593">
            <v>0</v>
          </cell>
          <cell r="F10593">
            <v>0</v>
          </cell>
        </row>
        <row r="10594">
          <cell r="B10594">
            <v>1010864</v>
          </cell>
          <cell r="C10594" t="str">
            <v>Ladr.Hidr.20X20X2 Bg Palha 10Trav.Palito</v>
          </cell>
          <cell r="D10594" t="str">
            <v>M2</v>
          </cell>
          <cell r="E10594">
            <v>0</v>
          </cell>
          <cell r="F10594">
            <v>0</v>
          </cell>
        </row>
        <row r="10595">
          <cell r="B10595">
            <v>1010865</v>
          </cell>
          <cell r="C10595" t="str">
            <v>Ladr.Hidr.20X20X2 Vd 10Trav.Palito</v>
          </cell>
          <cell r="D10595" t="str">
            <v>M2</v>
          </cell>
          <cell r="E10595">
            <v>0</v>
          </cell>
          <cell r="F10595">
            <v>0</v>
          </cell>
        </row>
        <row r="10596">
          <cell r="B10596">
            <v>1010866</v>
          </cell>
          <cell r="C10596" t="str">
            <v>Ladr.Hidr.20X20X2 Br 10Trav.Palito</v>
          </cell>
          <cell r="D10596" t="str">
            <v>M2</v>
          </cell>
          <cell r="E10596">
            <v>0</v>
          </cell>
          <cell r="F10596">
            <v>0</v>
          </cell>
        </row>
        <row r="10597">
          <cell r="B10597">
            <v>1010867</v>
          </cell>
          <cell r="C10597" t="str">
            <v>Ladrilho Hidr.20X20X2Cm Branco 25Dados</v>
          </cell>
          <cell r="D10597" t="str">
            <v>M2</v>
          </cell>
          <cell r="E10597">
            <v>0</v>
          </cell>
          <cell r="F10597">
            <v>0</v>
          </cell>
        </row>
        <row r="10598">
          <cell r="B10598">
            <v>1010868</v>
          </cell>
          <cell r="C10598" t="str">
            <v>Ladrilho Hidr.20X20X2Cm Preto 25Dados</v>
          </cell>
          <cell r="D10598" t="str">
            <v>M2</v>
          </cell>
          <cell r="E10598">
            <v>0</v>
          </cell>
          <cell r="F10598">
            <v>0</v>
          </cell>
        </row>
        <row r="10599">
          <cell r="B10599">
            <v>1010869</v>
          </cell>
          <cell r="C10599" t="str">
            <v>Ladrilho Hidr.20X20X2Cm Azulacz 25Dados</v>
          </cell>
          <cell r="D10599" t="str">
            <v>M2</v>
          </cell>
          <cell r="E10599">
            <v>0</v>
          </cell>
          <cell r="F10599">
            <v>0</v>
          </cell>
        </row>
        <row r="10600">
          <cell r="B10600">
            <v>1010870</v>
          </cell>
          <cell r="C10600" t="str">
            <v>Ladrilho Hidr.20X20X2Cm Cz Grafi.25Dados</v>
          </cell>
          <cell r="D10600" t="str">
            <v>M2</v>
          </cell>
          <cell r="E10600">
            <v>0</v>
          </cell>
          <cell r="F10600">
            <v>0</v>
          </cell>
        </row>
        <row r="10601">
          <cell r="B10601">
            <v>1010871</v>
          </cell>
          <cell r="C10601" t="str">
            <v>Ladrilho Hidr.20X20X2Cm Bg Palha 25Dados</v>
          </cell>
          <cell r="D10601" t="str">
            <v>M2</v>
          </cell>
          <cell r="E10601">
            <v>0</v>
          </cell>
          <cell r="F10601">
            <v>0</v>
          </cell>
        </row>
        <row r="10602">
          <cell r="B10602">
            <v>1010872</v>
          </cell>
          <cell r="C10602" t="str">
            <v>Ladrilho Hidr.20X20X2Cm Verde 25Dados</v>
          </cell>
          <cell r="D10602" t="str">
            <v>M2</v>
          </cell>
          <cell r="E10602">
            <v>0</v>
          </cell>
          <cell r="F10602">
            <v>0</v>
          </cell>
        </row>
        <row r="10603">
          <cell r="B10603">
            <v>1010873</v>
          </cell>
          <cell r="C10603" t="str">
            <v>Ladrilho Hidr.20X20X2Cm Branco 16Dados</v>
          </cell>
          <cell r="D10603" t="str">
            <v>M2</v>
          </cell>
          <cell r="E10603">
            <v>0</v>
          </cell>
          <cell r="F10603">
            <v>0</v>
          </cell>
        </row>
        <row r="10604">
          <cell r="B10604">
            <v>1010874</v>
          </cell>
          <cell r="C10604" t="str">
            <v>Ladrilho Hidr.20X20X2Cm Preto 16Dados</v>
          </cell>
          <cell r="D10604" t="str">
            <v>M2</v>
          </cell>
          <cell r="E10604">
            <v>0</v>
          </cell>
          <cell r="F10604">
            <v>0</v>
          </cell>
        </row>
        <row r="10605">
          <cell r="B10605">
            <v>1010875</v>
          </cell>
          <cell r="C10605" t="str">
            <v>Ladrilho Hidr.20X20X2Cm Azulacz 16Dados</v>
          </cell>
          <cell r="D10605" t="str">
            <v>M2</v>
          </cell>
          <cell r="E10605">
            <v>0</v>
          </cell>
          <cell r="F10605">
            <v>0</v>
          </cell>
        </row>
        <row r="10606">
          <cell r="B10606">
            <v>1010876</v>
          </cell>
          <cell r="C10606" t="str">
            <v>Ladrilho Hidr.20X20X2Cm Cz Grafi.16Dados</v>
          </cell>
          <cell r="D10606" t="str">
            <v>M2</v>
          </cell>
          <cell r="E10606">
            <v>0</v>
          </cell>
          <cell r="F10606">
            <v>0</v>
          </cell>
        </row>
        <row r="10607">
          <cell r="B10607">
            <v>1010877</v>
          </cell>
          <cell r="C10607" t="str">
            <v>Ladrilho Hidr.20X20X2Cm Bg Palha 16Dados</v>
          </cell>
          <cell r="D10607" t="str">
            <v>M2</v>
          </cell>
          <cell r="E10607">
            <v>0</v>
          </cell>
          <cell r="F10607">
            <v>0</v>
          </cell>
        </row>
        <row r="10608">
          <cell r="B10608">
            <v>1010878</v>
          </cell>
          <cell r="C10608" t="str">
            <v>Ladrilho Hidr.20X20X2Cm Verde 16Dados</v>
          </cell>
          <cell r="D10608" t="str">
            <v>M2</v>
          </cell>
          <cell r="E10608">
            <v>0</v>
          </cell>
          <cell r="F10608">
            <v>0</v>
          </cell>
        </row>
        <row r="10609">
          <cell r="B10609">
            <v>1010879</v>
          </cell>
          <cell r="C10609" t="str">
            <v>Ladrilho Hidr.20X20X2Cm Branco 324Dados</v>
          </cell>
          <cell r="D10609" t="str">
            <v>M2</v>
          </cell>
          <cell r="E10609">
            <v>0</v>
          </cell>
          <cell r="F10609">
            <v>0</v>
          </cell>
        </row>
        <row r="10610">
          <cell r="B10610">
            <v>1010880</v>
          </cell>
          <cell r="C10610" t="str">
            <v>Ladrilho Hidr.20X20X2Cm Preto 324Dados</v>
          </cell>
          <cell r="D10610" t="str">
            <v>M2</v>
          </cell>
          <cell r="E10610">
            <v>0</v>
          </cell>
          <cell r="F10610">
            <v>0</v>
          </cell>
        </row>
        <row r="10611">
          <cell r="B10611">
            <v>1010881</v>
          </cell>
          <cell r="C10611" t="str">
            <v>Ladrilho Hidr.20X20X2Cm Azulacz 324Dados</v>
          </cell>
          <cell r="D10611" t="str">
            <v>M2</v>
          </cell>
          <cell r="E10611">
            <v>0</v>
          </cell>
          <cell r="F10611">
            <v>0</v>
          </cell>
        </row>
        <row r="10612">
          <cell r="B10612">
            <v>1010882</v>
          </cell>
          <cell r="C10612" t="str">
            <v>Ladrilho Hidr.20X20X2Cm Cz Graf.324Dados</v>
          </cell>
          <cell r="D10612" t="str">
            <v>M2</v>
          </cell>
          <cell r="E10612">
            <v>0</v>
          </cell>
          <cell r="F10612">
            <v>0</v>
          </cell>
        </row>
        <row r="10613">
          <cell r="B10613">
            <v>1010883</v>
          </cell>
          <cell r="C10613" t="str">
            <v>Ladrilho Hidr.20X20X2Cm Bgpalha 324Dados</v>
          </cell>
          <cell r="D10613" t="str">
            <v>M2</v>
          </cell>
          <cell r="E10613">
            <v>0</v>
          </cell>
          <cell r="F10613">
            <v>0</v>
          </cell>
        </row>
        <row r="10614">
          <cell r="B10614">
            <v>1010884</v>
          </cell>
          <cell r="C10614" t="str">
            <v>Ladrilho Hidr.20X20X2Cm Verde 324Dados</v>
          </cell>
          <cell r="D10614" t="str">
            <v>M2</v>
          </cell>
          <cell r="E10614">
            <v>0</v>
          </cell>
          <cell r="F10614">
            <v>0</v>
          </cell>
        </row>
        <row r="10615">
          <cell r="B10615">
            <v>1010885</v>
          </cell>
          <cell r="C10615" t="str">
            <v>Ladrilho Hidr.20X20X2Cm Branco 64Dados</v>
          </cell>
          <cell r="D10615" t="str">
            <v>M2</v>
          </cell>
          <cell r="E10615">
            <v>0</v>
          </cell>
          <cell r="F10615">
            <v>0</v>
          </cell>
        </row>
        <row r="10616">
          <cell r="B10616">
            <v>1010886</v>
          </cell>
          <cell r="C10616" t="str">
            <v>Ladrilho Hidr.20X20X2Cm Preto 64Dados</v>
          </cell>
          <cell r="D10616" t="str">
            <v>M2</v>
          </cell>
          <cell r="E10616">
            <v>0</v>
          </cell>
          <cell r="F10616">
            <v>0</v>
          </cell>
        </row>
        <row r="10617">
          <cell r="B10617">
            <v>1010887</v>
          </cell>
          <cell r="C10617" t="str">
            <v>Ladrilho Hidr.20X20X2Cm Azulacz 64Dados</v>
          </cell>
          <cell r="D10617" t="str">
            <v>M2</v>
          </cell>
          <cell r="E10617">
            <v>0</v>
          </cell>
          <cell r="F10617">
            <v>0</v>
          </cell>
        </row>
        <row r="10618">
          <cell r="B10618">
            <v>1010888</v>
          </cell>
          <cell r="C10618" t="str">
            <v>Ladrilho Hidr.20X20X2Cm Cz Grafi 64Dados</v>
          </cell>
          <cell r="D10618" t="str">
            <v>M2</v>
          </cell>
          <cell r="E10618">
            <v>0</v>
          </cell>
          <cell r="F10618">
            <v>0</v>
          </cell>
        </row>
        <row r="10619">
          <cell r="B10619">
            <v>1010889</v>
          </cell>
          <cell r="C10619" t="str">
            <v>Ladrilho Hidr.20X20X2Cm Bg Palha 64Dados</v>
          </cell>
          <cell r="D10619" t="str">
            <v>M2</v>
          </cell>
          <cell r="E10619">
            <v>0</v>
          </cell>
          <cell r="F10619">
            <v>0</v>
          </cell>
        </row>
        <row r="10620">
          <cell r="B10620">
            <v>1010890</v>
          </cell>
          <cell r="C10620" t="str">
            <v>Ladrilho Hidr.20X20X2Cm Verde 64Dados</v>
          </cell>
          <cell r="D10620" t="str">
            <v>M2</v>
          </cell>
          <cell r="E10620">
            <v>0</v>
          </cell>
          <cell r="F10620">
            <v>0</v>
          </cell>
        </row>
        <row r="10621">
          <cell r="B10621">
            <v>1010891</v>
          </cell>
          <cell r="C10621" t="str">
            <v>Rodape Ladrilho Hidr.10X20X2 Br Boleado</v>
          </cell>
          <cell r="D10621" t="str">
            <v>UN</v>
          </cell>
          <cell r="E10621">
            <v>0</v>
          </cell>
          <cell r="F10621">
            <v>0</v>
          </cell>
        </row>
        <row r="10622">
          <cell r="B10622">
            <v>1010892</v>
          </cell>
          <cell r="C10622" t="str">
            <v>Rodape Ladrilho Hidr.10X20X2 Pt Boleado</v>
          </cell>
          <cell r="D10622" t="str">
            <v>UN</v>
          </cell>
          <cell r="E10622">
            <v>0</v>
          </cell>
          <cell r="F10622">
            <v>0</v>
          </cell>
        </row>
        <row r="10623">
          <cell r="B10623">
            <v>1010893</v>
          </cell>
          <cell r="C10623" t="str">
            <v>Rodape Ladrilho Hidr.10X20X2Azcz Boleado</v>
          </cell>
          <cell r="D10623" t="str">
            <v>UN</v>
          </cell>
          <cell r="E10623">
            <v>0</v>
          </cell>
          <cell r="F10623">
            <v>0</v>
          </cell>
        </row>
        <row r="10624">
          <cell r="B10624">
            <v>1010894</v>
          </cell>
          <cell r="C10624" t="str">
            <v>Rp Ladrilho Hidr.10X20X2 Czgraf Boleado</v>
          </cell>
          <cell r="D10624" t="str">
            <v>UN</v>
          </cell>
          <cell r="E10624">
            <v>0</v>
          </cell>
          <cell r="F10624">
            <v>0</v>
          </cell>
        </row>
        <row r="10625">
          <cell r="B10625">
            <v>1010895</v>
          </cell>
          <cell r="C10625" t="str">
            <v>Rp Ladrilho Hidr.10X20X2 Bgpalha Boleado</v>
          </cell>
          <cell r="D10625" t="str">
            <v>UN</v>
          </cell>
          <cell r="E10625">
            <v>0</v>
          </cell>
          <cell r="F10625">
            <v>0</v>
          </cell>
        </row>
        <row r="10626">
          <cell r="B10626">
            <v>1010896</v>
          </cell>
          <cell r="C10626" t="str">
            <v>Rodape Ladrilho Hidr.10X20X2 Vd Boleado</v>
          </cell>
          <cell r="D10626" t="str">
            <v>UN</v>
          </cell>
          <cell r="E10626">
            <v>0</v>
          </cell>
          <cell r="F10626">
            <v>0</v>
          </cell>
        </row>
        <row r="10627">
          <cell r="B10627">
            <v>1010897</v>
          </cell>
          <cell r="C10627" t="str">
            <v>Piso 18X18X9Cm Alaranjado 7100 Gail</v>
          </cell>
          <cell r="D10627" t="str">
            <v>UN</v>
          </cell>
          <cell r="E10627">
            <v>0</v>
          </cell>
          <cell r="F10627">
            <v>0</v>
          </cell>
        </row>
        <row r="10628">
          <cell r="B10628">
            <v>1010898</v>
          </cell>
          <cell r="C10628" t="str">
            <v>Rev.Ceram.24X11,6X9Cm Amendoa 1230 Gail</v>
          </cell>
          <cell r="D10628" t="str">
            <v>UN</v>
          </cell>
          <cell r="E10628">
            <v>0</v>
          </cell>
          <cell r="F10628">
            <v>0</v>
          </cell>
        </row>
        <row r="10629">
          <cell r="B10629">
            <v>1010899</v>
          </cell>
          <cell r="C10629" t="str">
            <v>Acab.Reg.Digital Line A-1-Dl Fabrimar</v>
          </cell>
          <cell r="D10629" t="str">
            <v>UN</v>
          </cell>
          <cell r="E10629">
            <v>0</v>
          </cell>
          <cell r="F10629">
            <v>0</v>
          </cell>
        </row>
        <row r="10630">
          <cell r="B10630">
            <v>1010900</v>
          </cell>
          <cell r="C10630" t="str">
            <v>Chuveiro Cr.Geriba 1990-Ger Fbrimar</v>
          </cell>
          <cell r="D10630" t="str">
            <v>UN</v>
          </cell>
          <cell r="E10630">
            <v>0</v>
          </cell>
          <cell r="F10630">
            <v>0</v>
          </cell>
        </row>
        <row r="10631">
          <cell r="B10631">
            <v>1010901</v>
          </cell>
          <cell r="C10631" t="str">
            <v>Torneira Lav.Loft 1194-Lo-Cr Fabrimar</v>
          </cell>
          <cell r="D10631" t="str">
            <v>UN</v>
          </cell>
          <cell r="E10631">
            <v>0</v>
          </cell>
          <cell r="F10631">
            <v>0</v>
          </cell>
        </row>
        <row r="10632">
          <cell r="B10632">
            <v>1010902</v>
          </cell>
          <cell r="C10632" t="str">
            <v>Chuveiro Teto Geriba1990-Ger-Te Fabrimar</v>
          </cell>
          <cell r="D10632" t="str">
            <v>UN</v>
          </cell>
          <cell r="E10632">
            <v>0</v>
          </cell>
          <cell r="F10632">
            <v>0</v>
          </cell>
        </row>
        <row r="10633">
          <cell r="B10633">
            <v>1010903</v>
          </cell>
          <cell r="C10633" t="str">
            <v>Kit Cuba Dupla C/Esgoto Direito Chassi</v>
          </cell>
          <cell r="D10633" t="str">
            <v>UN</v>
          </cell>
          <cell r="E10633">
            <v>0</v>
          </cell>
          <cell r="F10633">
            <v>0</v>
          </cell>
        </row>
        <row r="10634">
          <cell r="B10634">
            <v>1010904</v>
          </cell>
          <cell r="C10634" t="str">
            <v>Kit Cuba Dupla C/Esgoto Dir. Carenagem</v>
          </cell>
          <cell r="D10634" t="str">
            <v>UN</v>
          </cell>
          <cell r="E10634">
            <v>0</v>
          </cell>
          <cell r="F10634">
            <v>0</v>
          </cell>
        </row>
        <row r="10635">
          <cell r="B10635">
            <v>1010905</v>
          </cell>
          <cell r="C10635" t="str">
            <v>Kit Cuba Dupla C/Esgoto Esquerdo Chassi</v>
          </cell>
          <cell r="D10635" t="str">
            <v>UN</v>
          </cell>
          <cell r="E10635">
            <v>0</v>
          </cell>
          <cell r="F10635">
            <v>0</v>
          </cell>
        </row>
        <row r="10636">
          <cell r="B10636">
            <v>1010906</v>
          </cell>
          <cell r="C10636" t="str">
            <v>Kit Cuba Dupla C/Esgoto Esq. Carenagem</v>
          </cell>
          <cell r="D10636" t="str">
            <v>UN</v>
          </cell>
          <cell r="E10636">
            <v>0</v>
          </cell>
          <cell r="F10636">
            <v>0</v>
          </cell>
        </row>
        <row r="10637">
          <cell r="B10637">
            <v>1010907</v>
          </cell>
          <cell r="C10637" t="str">
            <v>Kit Tanque C/Esgoto Direito Chassi</v>
          </cell>
          <cell r="D10637" t="str">
            <v>UN</v>
          </cell>
          <cell r="E10637">
            <v>0</v>
          </cell>
          <cell r="F10637">
            <v>0</v>
          </cell>
        </row>
        <row r="10638">
          <cell r="B10638">
            <v>1010908</v>
          </cell>
          <cell r="C10638" t="str">
            <v>Kit Tanque C/Esgoto Direito Carenagem</v>
          </cell>
          <cell r="D10638" t="str">
            <v>UN</v>
          </cell>
          <cell r="E10638">
            <v>0</v>
          </cell>
          <cell r="F10638">
            <v>0</v>
          </cell>
        </row>
        <row r="10639">
          <cell r="B10639">
            <v>1010909</v>
          </cell>
          <cell r="C10639" t="str">
            <v>Kit Tanque C/Esgoto Esquerdo Chassi</v>
          </cell>
          <cell r="D10639" t="str">
            <v>UN</v>
          </cell>
          <cell r="E10639">
            <v>0</v>
          </cell>
          <cell r="F10639">
            <v>0</v>
          </cell>
        </row>
        <row r="10640">
          <cell r="B10640">
            <v>1010910</v>
          </cell>
          <cell r="C10640" t="str">
            <v>Kit Tanque C/Esgoto Esquerdo Carenagem</v>
          </cell>
          <cell r="D10640" t="str">
            <v>UN</v>
          </cell>
          <cell r="E10640">
            <v>0</v>
          </cell>
          <cell r="F10640">
            <v>0</v>
          </cell>
        </row>
        <row r="10641">
          <cell r="B10641">
            <v>1010911</v>
          </cell>
          <cell r="C10641" t="str">
            <v>Kit Wce Chassi</v>
          </cell>
          <cell r="D10641" t="str">
            <v>UN</v>
          </cell>
          <cell r="E10641">
            <v>0</v>
          </cell>
          <cell r="F10641">
            <v>0</v>
          </cell>
        </row>
        <row r="10642">
          <cell r="B10642">
            <v>1010912</v>
          </cell>
          <cell r="C10642" t="str">
            <v>Kit Wce Carenagem</v>
          </cell>
          <cell r="D10642" t="str">
            <v>UN</v>
          </cell>
          <cell r="E10642">
            <v>0</v>
          </cell>
          <cell r="F10642">
            <v>0</v>
          </cell>
        </row>
        <row r="10643">
          <cell r="B10643">
            <v>1010913</v>
          </cell>
          <cell r="C10643" t="str">
            <v>Kit Lavatorio Chassi</v>
          </cell>
          <cell r="D10643" t="str">
            <v>UN</v>
          </cell>
          <cell r="E10643">
            <v>0</v>
          </cell>
          <cell r="F10643">
            <v>0</v>
          </cell>
        </row>
        <row r="10644">
          <cell r="B10644">
            <v>1010914</v>
          </cell>
          <cell r="C10644" t="str">
            <v>Kit Lavatorio Carenagem</v>
          </cell>
          <cell r="D10644" t="str">
            <v>UN</v>
          </cell>
          <cell r="E10644">
            <v>0</v>
          </cell>
          <cell r="F10644">
            <v>0</v>
          </cell>
        </row>
        <row r="10645">
          <cell r="B10645">
            <v>1010915</v>
          </cell>
          <cell r="C10645" t="str">
            <v>Kit Lavabo Chassi</v>
          </cell>
          <cell r="D10645" t="str">
            <v>UN</v>
          </cell>
          <cell r="E10645">
            <v>0</v>
          </cell>
          <cell r="F10645">
            <v>0</v>
          </cell>
        </row>
        <row r="10646">
          <cell r="B10646">
            <v>1010916</v>
          </cell>
          <cell r="C10646" t="str">
            <v>Kit Lavabo Carenagem</v>
          </cell>
          <cell r="D10646" t="str">
            <v>UN</v>
          </cell>
          <cell r="E10646">
            <v>0</v>
          </cell>
          <cell r="F10646">
            <v>0</v>
          </cell>
        </row>
        <row r="10647">
          <cell r="B10647">
            <v>1010917</v>
          </cell>
          <cell r="C10647" t="str">
            <v>Kit Churrasqueira Chassi</v>
          </cell>
          <cell r="D10647" t="str">
            <v>UN</v>
          </cell>
          <cell r="E10647">
            <v>0</v>
          </cell>
          <cell r="F10647">
            <v>0</v>
          </cell>
        </row>
        <row r="10648">
          <cell r="B10648">
            <v>1010918</v>
          </cell>
          <cell r="C10648" t="str">
            <v>Kit Churrasqueira Carenagem</v>
          </cell>
          <cell r="D10648" t="str">
            <v>UN</v>
          </cell>
          <cell r="E10648">
            <v>0</v>
          </cell>
          <cell r="F10648">
            <v>0</v>
          </cell>
        </row>
        <row r="10649">
          <cell r="B10649">
            <v>1010919</v>
          </cell>
          <cell r="C10649" t="str">
            <v>Conexão Fixo Macho 16-1/2 Krc/1612 Astra</v>
          </cell>
          <cell r="D10649" t="str">
            <v>UN</v>
          </cell>
          <cell r="E10649">
            <v>0</v>
          </cell>
          <cell r="F10649">
            <v>0</v>
          </cell>
        </row>
        <row r="10650">
          <cell r="B10650">
            <v>1010920</v>
          </cell>
          <cell r="C10650" t="str">
            <v>Conexão Fixo Macho 20-3/4 Krc/2034 Astra</v>
          </cell>
          <cell r="D10650" t="str">
            <v>UN</v>
          </cell>
          <cell r="E10650">
            <v>0</v>
          </cell>
          <cell r="F10650">
            <v>0</v>
          </cell>
        </row>
        <row r="10651">
          <cell r="B10651">
            <v>1010921</v>
          </cell>
          <cell r="C10651" t="str">
            <v>Coroa A Seco Dc-Sc 4" 3129701-Hilti</v>
          </cell>
          <cell r="D10651" t="str">
            <v>UN</v>
          </cell>
          <cell r="E10651">
            <v>0</v>
          </cell>
          <cell r="F10651">
            <v>0</v>
          </cell>
        </row>
        <row r="10652">
          <cell r="B10652">
            <v>1010922</v>
          </cell>
          <cell r="C10652" t="str">
            <v>Coroa A Seco Dd-Sc 5" 3129630-Hilti</v>
          </cell>
          <cell r="D10652" t="str">
            <v>UN</v>
          </cell>
          <cell r="E10652">
            <v>0</v>
          </cell>
          <cell r="F10652">
            <v>0</v>
          </cell>
        </row>
        <row r="10653">
          <cell r="B10653">
            <v>1010924</v>
          </cell>
          <cell r="C10653" t="str">
            <v>Módulo Subs.Coroa 2 1/4" P4 369983-Hilti</v>
          </cell>
          <cell r="D10653" t="str">
            <v>UN</v>
          </cell>
          <cell r="E10653">
            <v>0</v>
          </cell>
          <cell r="F10653">
            <v>0</v>
          </cell>
        </row>
        <row r="10654">
          <cell r="B10654">
            <v>1010925</v>
          </cell>
          <cell r="C10654" t="str">
            <v>Módulo Subs.Coroa 3 1/4" P4 369988-Hilti</v>
          </cell>
          <cell r="D10654" t="str">
            <v>UN</v>
          </cell>
          <cell r="E10654">
            <v>0</v>
          </cell>
          <cell r="F10654">
            <v>0</v>
          </cell>
        </row>
        <row r="10655">
          <cell r="B10655">
            <v>1010926</v>
          </cell>
          <cell r="C10655" t="str">
            <v>Módulo Subs.Coroa 4 1/4" P4 369992-Hilti</v>
          </cell>
          <cell r="D10655" t="str">
            <v>UN</v>
          </cell>
          <cell r="E10655">
            <v>0</v>
          </cell>
          <cell r="F10655">
            <v>0</v>
          </cell>
        </row>
        <row r="10656">
          <cell r="B10656">
            <v>1010927</v>
          </cell>
          <cell r="C10656" t="str">
            <v>Eletrocalha Galv. Lisa 100X75X3000Mm</v>
          </cell>
          <cell r="D10656" t="str">
            <v>UN</v>
          </cell>
          <cell r="E10656">
            <v>0</v>
          </cell>
          <cell r="F10656">
            <v>0</v>
          </cell>
        </row>
        <row r="10657">
          <cell r="B10657">
            <v>1010928</v>
          </cell>
          <cell r="C10657" t="str">
            <v>Eletrocalha Galv. Lisa 700X100X3000Mm</v>
          </cell>
          <cell r="D10657" t="str">
            <v>UN</v>
          </cell>
          <cell r="E10657">
            <v>0</v>
          </cell>
          <cell r="F10657">
            <v>0</v>
          </cell>
        </row>
        <row r="10658">
          <cell r="B10658">
            <v>1010929</v>
          </cell>
          <cell r="C10658" t="str">
            <v>Curva 45 Horiz.Calha Lisa 100X50Mm</v>
          </cell>
          <cell r="D10658" t="str">
            <v>UN</v>
          </cell>
          <cell r="E10658">
            <v>0</v>
          </cell>
          <cell r="F10658">
            <v>0</v>
          </cell>
        </row>
        <row r="10659">
          <cell r="B10659">
            <v>1010930</v>
          </cell>
          <cell r="C10659" t="str">
            <v>Curva 45 Horiz.Calha Lisa 100X75Mm</v>
          </cell>
          <cell r="D10659" t="str">
            <v>UN</v>
          </cell>
          <cell r="E10659">
            <v>0</v>
          </cell>
          <cell r="F10659">
            <v>0</v>
          </cell>
        </row>
        <row r="10660">
          <cell r="B10660">
            <v>1010931</v>
          </cell>
          <cell r="C10660" t="str">
            <v>Curva 45 Horiz.Calha Lisa 700X100Mm</v>
          </cell>
          <cell r="D10660" t="str">
            <v>UN</v>
          </cell>
          <cell r="E10660">
            <v>0</v>
          </cell>
          <cell r="F10660">
            <v>0</v>
          </cell>
        </row>
        <row r="10661">
          <cell r="B10661">
            <v>1010932</v>
          </cell>
          <cell r="C10661" t="str">
            <v>Curva 45 Horiz.Calha Lisa 800X100Mm</v>
          </cell>
          <cell r="D10661" t="str">
            <v>UN</v>
          </cell>
          <cell r="E10661">
            <v>0</v>
          </cell>
          <cell r="F10661">
            <v>0</v>
          </cell>
        </row>
        <row r="10662">
          <cell r="B10662">
            <v>1010933</v>
          </cell>
          <cell r="C10662" t="str">
            <v>Curva 90 Horiz.Calha Lisa 600X100Mm</v>
          </cell>
          <cell r="D10662" t="str">
            <v>UN</v>
          </cell>
          <cell r="E10662">
            <v>0</v>
          </cell>
          <cell r="F10662">
            <v>0</v>
          </cell>
        </row>
        <row r="10663">
          <cell r="B10663">
            <v>1010934</v>
          </cell>
          <cell r="C10663" t="str">
            <v>Curva 45 Vert.Int.Calha Lisa 100X50Mm</v>
          </cell>
          <cell r="D10663" t="str">
            <v>UN</v>
          </cell>
          <cell r="E10663">
            <v>0</v>
          </cell>
          <cell r="F10663">
            <v>0</v>
          </cell>
        </row>
        <row r="10664">
          <cell r="B10664">
            <v>1010935</v>
          </cell>
          <cell r="C10664" t="str">
            <v>Curva 45 Vert.Int.Calha Lisa 600X100Mm</v>
          </cell>
          <cell r="D10664" t="str">
            <v>UN</v>
          </cell>
          <cell r="E10664">
            <v>0</v>
          </cell>
          <cell r="F10664">
            <v>0</v>
          </cell>
        </row>
        <row r="10665">
          <cell r="B10665">
            <v>1010936</v>
          </cell>
          <cell r="C10665" t="str">
            <v>Curva 45 Vert.Int.Calha Lisa 700X100Mm</v>
          </cell>
          <cell r="D10665" t="str">
            <v>UN</v>
          </cell>
          <cell r="E10665">
            <v>0</v>
          </cell>
          <cell r="F10665">
            <v>0</v>
          </cell>
        </row>
        <row r="10666">
          <cell r="B10666">
            <v>1010937</v>
          </cell>
          <cell r="C10666" t="str">
            <v>Curva 45 Vert.Int.Calha Lisa 800X100Mm</v>
          </cell>
          <cell r="D10666" t="str">
            <v>UN</v>
          </cell>
          <cell r="E10666">
            <v>0</v>
          </cell>
          <cell r="F10666">
            <v>0</v>
          </cell>
        </row>
        <row r="10667">
          <cell r="B10667">
            <v>1010938</v>
          </cell>
          <cell r="C10667" t="str">
            <v>Curva 45 Vert.Ext.Calha Lisa 100X50Mm</v>
          </cell>
          <cell r="D10667" t="str">
            <v>UN</v>
          </cell>
          <cell r="E10667">
            <v>0</v>
          </cell>
          <cell r="F10667">
            <v>0</v>
          </cell>
        </row>
        <row r="10668">
          <cell r="B10668">
            <v>1010939</v>
          </cell>
          <cell r="C10668" t="str">
            <v>Curva 45 Vert.Ext.Calha Lisa 600X100Mm</v>
          </cell>
          <cell r="D10668" t="str">
            <v>UN</v>
          </cell>
          <cell r="E10668">
            <v>0</v>
          </cell>
          <cell r="F10668">
            <v>0</v>
          </cell>
        </row>
        <row r="10669">
          <cell r="B10669">
            <v>1010940</v>
          </cell>
          <cell r="C10669" t="str">
            <v>Curva 45 Vert.Ext.Calha Lisa 700X100Mm</v>
          </cell>
          <cell r="D10669" t="str">
            <v>UN</v>
          </cell>
          <cell r="E10669">
            <v>0</v>
          </cell>
          <cell r="F10669">
            <v>0</v>
          </cell>
        </row>
        <row r="10670">
          <cell r="B10670">
            <v>1010941</v>
          </cell>
          <cell r="C10670" t="str">
            <v>Curva 45 Vert.Ext.Calha Lisa 800X100Mm</v>
          </cell>
          <cell r="D10670" t="str">
            <v>UN</v>
          </cell>
          <cell r="E10670">
            <v>0</v>
          </cell>
          <cell r="F10670">
            <v>0</v>
          </cell>
        </row>
        <row r="10671">
          <cell r="B10671">
            <v>1010942</v>
          </cell>
          <cell r="C10671" t="str">
            <v>Curva 90 Vert.Int.Calha Lisa 100X50Mm</v>
          </cell>
          <cell r="D10671" t="str">
            <v>UN</v>
          </cell>
          <cell r="E10671">
            <v>0</v>
          </cell>
          <cell r="F10671">
            <v>0</v>
          </cell>
        </row>
        <row r="10672">
          <cell r="B10672">
            <v>1010943</v>
          </cell>
          <cell r="C10672" t="str">
            <v>Curva 90 Vert.Int.Calha Lisa 600X100Mm</v>
          </cell>
          <cell r="D10672" t="str">
            <v>UN</v>
          </cell>
          <cell r="E10672">
            <v>0</v>
          </cell>
          <cell r="F10672">
            <v>0</v>
          </cell>
        </row>
        <row r="10673">
          <cell r="B10673">
            <v>1010944</v>
          </cell>
          <cell r="C10673" t="str">
            <v>Curva 90 Vert.Int.Calha Lisa 700X100Mm</v>
          </cell>
          <cell r="D10673" t="str">
            <v>UN</v>
          </cell>
          <cell r="E10673">
            <v>0</v>
          </cell>
          <cell r="F10673">
            <v>0</v>
          </cell>
        </row>
        <row r="10674">
          <cell r="B10674">
            <v>1010945</v>
          </cell>
          <cell r="C10674" t="str">
            <v>Curva 90 Vert.Int.Calha Lisa 800X100Mm</v>
          </cell>
          <cell r="D10674" t="str">
            <v>UN</v>
          </cell>
          <cell r="E10674">
            <v>0</v>
          </cell>
          <cell r="F10674">
            <v>0</v>
          </cell>
        </row>
        <row r="10675">
          <cell r="B10675">
            <v>1010946</v>
          </cell>
          <cell r="C10675" t="str">
            <v>Curva 90 Vert.Ext.Calha Lisa 100X50Mm</v>
          </cell>
          <cell r="D10675" t="str">
            <v>UN</v>
          </cell>
          <cell r="E10675">
            <v>0</v>
          </cell>
          <cell r="F10675">
            <v>0</v>
          </cell>
        </row>
        <row r="10676">
          <cell r="B10676">
            <v>1010947</v>
          </cell>
          <cell r="C10676" t="str">
            <v>Curva 90 Vert.Ext.Calha Lisa 600X100Mm</v>
          </cell>
          <cell r="D10676" t="str">
            <v>UN</v>
          </cell>
          <cell r="E10676">
            <v>0</v>
          </cell>
          <cell r="F10676">
            <v>0</v>
          </cell>
        </row>
        <row r="10677">
          <cell r="B10677">
            <v>1010948</v>
          </cell>
          <cell r="C10677" t="str">
            <v>Curva 90 Vert.Ext.Calha Lisa 700X100Mm</v>
          </cell>
          <cell r="D10677" t="str">
            <v>UN</v>
          </cell>
          <cell r="E10677">
            <v>0</v>
          </cell>
          <cell r="F10677">
            <v>0</v>
          </cell>
        </row>
        <row r="10678">
          <cell r="B10678">
            <v>1010949</v>
          </cell>
          <cell r="C10678" t="str">
            <v>Curva 90 Vert.Ext.Calha Lisa 800X100Mm</v>
          </cell>
          <cell r="D10678" t="str">
            <v>UN</v>
          </cell>
          <cell r="E10678">
            <v>0</v>
          </cell>
          <cell r="F10678">
            <v>0</v>
          </cell>
        </row>
        <row r="10679">
          <cell r="B10679">
            <v>1010950</v>
          </cell>
          <cell r="C10679" t="str">
            <v>Curva 90 Inversao Calha Lisa 100X50Mm</v>
          </cell>
          <cell r="D10679" t="str">
            <v>UN</v>
          </cell>
          <cell r="E10679">
            <v>0</v>
          </cell>
          <cell r="F10679">
            <v>0</v>
          </cell>
        </row>
        <row r="10680">
          <cell r="B10680">
            <v>1010951</v>
          </cell>
          <cell r="C10680" t="str">
            <v>Curva 90 Inversao Calha Lisa 600X100Mm</v>
          </cell>
          <cell r="D10680" t="str">
            <v>UN</v>
          </cell>
          <cell r="E10680">
            <v>0</v>
          </cell>
          <cell r="F10680">
            <v>0</v>
          </cell>
        </row>
        <row r="10681">
          <cell r="B10681">
            <v>1010952</v>
          </cell>
          <cell r="C10681" t="str">
            <v>Curva 90 Inversao Calha Lisa 700X100Mm</v>
          </cell>
          <cell r="D10681" t="str">
            <v>UN</v>
          </cell>
          <cell r="E10681">
            <v>0</v>
          </cell>
          <cell r="F10681">
            <v>0</v>
          </cell>
        </row>
        <row r="10682">
          <cell r="B10682">
            <v>1010953</v>
          </cell>
          <cell r="C10682" t="str">
            <v>Curva 90 Inversao Calha Lisa 800X100Mm</v>
          </cell>
          <cell r="D10682" t="str">
            <v>UN</v>
          </cell>
          <cell r="E10682">
            <v>0</v>
          </cell>
          <cell r="F10682">
            <v>0</v>
          </cell>
        </row>
        <row r="10683">
          <cell r="B10683">
            <v>1010954</v>
          </cell>
          <cell r="C10683" t="str">
            <v>Flange Para Eletrocalha Lisa 100X50Mm</v>
          </cell>
          <cell r="D10683" t="str">
            <v>UN</v>
          </cell>
          <cell r="E10683">
            <v>0</v>
          </cell>
          <cell r="F10683">
            <v>0</v>
          </cell>
        </row>
        <row r="10684">
          <cell r="B10684">
            <v>1010955</v>
          </cell>
          <cell r="C10684" t="str">
            <v>Flange Para Eletrocalha Lisa 600X100Mm</v>
          </cell>
          <cell r="D10684" t="str">
            <v>UN</v>
          </cell>
          <cell r="E10684">
            <v>0</v>
          </cell>
          <cell r="F10684">
            <v>0</v>
          </cell>
        </row>
        <row r="10685">
          <cell r="B10685">
            <v>1010956</v>
          </cell>
          <cell r="C10685" t="str">
            <v>Flange Para Eletrocalha Lisa 700X100Mm</v>
          </cell>
          <cell r="D10685" t="str">
            <v>UN</v>
          </cell>
          <cell r="E10685">
            <v>0</v>
          </cell>
          <cell r="F10685">
            <v>0</v>
          </cell>
        </row>
        <row r="10686">
          <cell r="B10686">
            <v>1010957</v>
          </cell>
          <cell r="C10686" t="str">
            <v>Flange Para Eletrocalha Lisa 800X100Mm</v>
          </cell>
          <cell r="D10686" t="str">
            <v>UN</v>
          </cell>
          <cell r="E10686">
            <v>0</v>
          </cell>
          <cell r="F10686">
            <v>0</v>
          </cell>
        </row>
        <row r="10687">
          <cell r="B10687">
            <v>1010958</v>
          </cell>
          <cell r="C10687" t="str">
            <v>Suporte Vert.Calha Lisa 100X50Mm</v>
          </cell>
          <cell r="D10687" t="str">
            <v>UN</v>
          </cell>
          <cell r="E10687">
            <v>0</v>
          </cell>
          <cell r="F10687">
            <v>0</v>
          </cell>
        </row>
        <row r="10688">
          <cell r="B10688">
            <v>1010959</v>
          </cell>
          <cell r="C10688" t="str">
            <v>Suporte Vert.Calha Lisa 100X100Mm</v>
          </cell>
          <cell r="D10688" t="str">
            <v>UN</v>
          </cell>
          <cell r="E10688">
            <v>0</v>
          </cell>
          <cell r="F10688">
            <v>0</v>
          </cell>
        </row>
        <row r="10689">
          <cell r="B10689">
            <v>1010960</v>
          </cell>
          <cell r="C10689" t="str">
            <v>Suporte Vert.Calha Lisa 150X75Mm</v>
          </cell>
          <cell r="D10689" t="str">
            <v>UN</v>
          </cell>
          <cell r="E10689">
            <v>0</v>
          </cell>
          <cell r="F10689">
            <v>0</v>
          </cell>
        </row>
        <row r="10690">
          <cell r="B10690">
            <v>1010961</v>
          </cell>
          <cell r="C10690" t="str">
            <v>Suporte Vert.Calha Lisa 200X100Mm</v>
          </cell>
          <cell r="D10690" t="str">
            <v>UN</v>
          </cell>
          <cell r="E10690">
            <v>0</v>
          </cell>
          <cell r="F10690">
            <v>0</v>
          </cell>
        </row>
        <row r="10691">
          <cell r="B10691">
            <v>1010962</v>
          </cell>
          <cell r="C10691" t="str">
            <v>Suporte Vert.Calha Lisa 300X100Mm</v>
          </cell>
          <cell r="D10691" t="str">
            <v>UN</v>
          </cell>
          <cell r="E10691">
            <v>0</v>
          </cell>
          <cell r="F10691">
            <v>0</v>
          </cell>
        </row>
        <row r="10692">
          <cell r="B10692">
            <v>1010963</v>
          </cell>
          <cell r="C10692" t="str">
            <v>Te Horiz.Para Eletrocalha Lisa 100X50Mm</v>
          </cell>
          <cell r="D10692" t="str">
            <v>UN</v>
          </cell>
          <cell r="E10692">
            <v>0</v>
          </cell>
          <cell r="F10692">
            <v>0</v>
          </cell>
        </row>
        <row r="10693">
          <cell r="B10693">
            <v>1010964</v>
          </cell>
          <cell r="C10693" t="str">
            <v>Te Horiz.Para Eletrocalha Lisa 600X100Mm</v>
          </cell>
          <cell r="D10693" t="str">
            <v>UN</v>
          </cell>
          <cell r="E10693">
            <v>0</v>
          </cell>
          <cell r="F10693">
            <v>0</v>
          </cell>
        </row>
        <row r="10694">
          <cell r="B10694">
            <v>1010965</v>
          </cell>
          <cell r="C10694" t="str">
            <v>Te Horiz.Para Eletrocalha Lisa 700X100Mm</v>
          </cell>
          <cell r="D10694" t="str">
            <v>UN</v>
          </cell>
          <cell r="E10694">
            <v>0</v>
          </cell>
          <cell r="F10694">
            <v>0</v>
          </cell>
        </row>
        <row r="10695">
          <cell r="B10695">
            <v>1010966</v>
          </cell>
          <cell r="C10695" t="str">
            <v>Te Horiz.Para Eletrocalha Lisa 800X100Mm</v>
          </cell>
          <cell r="D10695" t="str">
            <v>UN</v>
          </cell>
          <cell r="E10695">
            <v>0</v>
          </cell>
          <cell r="F10695">
            <v>0</v>
          </cell>
        </row>
        <row r="10696">
          <cell r="B10696">
            <v>1010967</v>
          </cell>
          <cell r="C10696" t="str">
            <v>Emenda Int.Galv.P/Calha Perf. 100X50Mm</v>
          </cell>
          <cell r="D10696" t="str">
            <v>UN</v>
          </cell>
          <cell r="E10696">
            <v>0</v>
          </cell>
          <cell r="F10696">
            <v>0</v>
          </cell>
        </row>
        <row r="10697">
          <cell r="B10697">
            <v>1010968</v>
          </cell>
          <cell r="C10697" t="str">
            <v>Emenda Int.Galv.P/Calha Perf. 600X100Mm</v>
          </cell>
          <cell r="D10697" t="str">
            <v>UN</v>
          </cell>
          <cell r="E10697">
            <v>0</v>
          </cell>
          <cell r="F10697">
            <v>0</v>
          </cell>
        </row>
        <row r="10698">
          <cell r="B10698">
            <v>1010969</v>
          </cell>
          <cell r="C10698" t="str">
            <v>Emenda Int.Galv.P/Calha Perf. 700X100Mm</v>
          </cell>
          <cell r="D10698" t="str">
            <v>UN</v>
          </cell>
          <cell r="E10698">
            <v>0</v>
          </cell>
          <cell r="F10698">
            <v>0</v>
          </cell>
        </row>
        <row r="10699">
          <cell r="B10699">
            <v>1010970</v>
          </cell>
          <cell r="C10699" t="str">
            <v>Emenda Int.Galv.P/Calha Perf. 800X100Mm</v>
          </cell>
          <cell r="D10699" t="str">
            <v>UN</v>
          </cell>
          <cell r="E10699">
            <v>0</v>
          </cell>
          <cell r="F10699">
            <v>0</v>
          </cell>
        </row>
        <row r="10700">
          <cell r="B10700">
            <v>1010971</v>
          </cell>
          <cell r="C10700" t="str">
            <v>Tubo Pvc Irrigacao Pn60 Jei Defofo 200Mm</v>
          </cell>
          <cell r="D10700" t="str">
            <v>M</v>
          </cell>
          <cell r="E10700">
            <v>0</v>
          </cell>
          <cell r="F10700">
            <v>0</v>
          </cell>
        </row>
        <row r="10701">
          <cell r="B10701">
            <v>1006846</v>
          </cell>
          <cell r="C10701" t="str">
            <v>Caixa De Passagem C/Disp.80X80X25Cm</v>
          </cell>
          <cell r="D10701" t="str">
            <v>UN</v>
          </cell>
          <cell r="E10701">
            <v>250</v>
          </cell>
          <cell r="F10701">
            <v>436</v>
          </cell>
        </row>
        <row r="10702">
          <cell r="B10702">
            <v>1010973</v>
          </cell>
          <cell r="C10702" t="str">
            <v>Mangueira Flexivel Kp 8Pol Kanaflex</v>
          </cell>
          <cell r="D10702" t="str">
            <v>M</v>
          </cell>
          <cell r="E10702">
            <v>0</v>
          </cell>
          <cell r="F10702">
            <v>0</v>
          </cell>
        </row>
        <row r="10703">
          <cell r="B10703">
            <v>1010974</v>
          </cell>
          <cell r="C10703" t="str">
            <v>Tubo Pvc Infra 12 Defofo 200Mm</v>
          </cell>
          <cell r="D10703" t="str">
            <v>M</v>
          </cell>
          <cell r="E10703">
            <v>0</v>
          </cell>
          <cell r="F10703">
            <v>0</v>
          </cell>
        </row>
        <row r="10704">
          <cell r="B10704">
            <v>1010975</v>
          </cell>
          <cell r="C10704" t="str">
            <v>Ventosa Trip.Funcao 50 Vtfdn50 S-Gobain</v>
          </cell>
          <cell r="D10704" t="str">
            <v>UN</v>
          </cell>
          <cell r="E10704">
            <v>0</v>
          </cell>
          <cell r="F10704">
            <v>0</v>
          </cell>
        </row>
        <row r="10705">
          <cell r="B10705">
            <v>1010976</v>
          </cell>
          <cell r="C10705" t="str">
            <v>Ventosa Trip.Funcao 100 Vtfdn100S-Gobain</v>
          </cell>
          <cell r="D10705" t="str">
            <v>UN</v>
          </cell>
          <cell r="E10705">
            <v>0</v>
          </cell>
          <cell r="F10705">
            <v>0</v>
          </cell>
        </row>
        <row r="10706">
          <cell r="B10706">
            <v>1010977</v>
          </cell>
          <cell r="C10706" t="str">
            <v>Mictório Inox 40X51Cm 10000226-Palmetal</v>
          </cell>
          <cell r="D10706" t="str">
            <v>UN</v>
          </cell>
          <cell r="E10706">
            <v>0</v>
          </cell>
          <cell r="F10706">
            <v>0</v>
          </cell>
        </row>
        <row r="10707">
          <cell r="B10707">
            <v>1010978</v>
          </cell>
          <cell r="C10707" t="str">
            <v>Conj.Valvula/Sifao 1" 120203001-Palmetal</v>
          </cell>
          <cell r="D10707" t="str">
            <v>UN</v>
          </cell>
          <cell r="E10707">
            <v>0</v>
          </cell>
          <cell r="F10707">
            <v>0</v>
          </cell>
        </row>
        <row r="10708">
          <cell r="B10708">
            <v>1010979</v>
          </cell>
          <cell r="C10708" t="str">
            <v>Motor Circular Trifásico 7,5Cv 220-380V</v>
          </cell>
          <cell r="D10708" t="str">
            <v>UN</v>
          </cell>
          <cell r="E10708">
            <v>0</v>
          </cell>
          <cell r="F10708">
            <v>0</v>
          </cell>
        </row>
        <row r="10709">
          <cell r="B10709">
            <v>1010980</v>
          </cell>
          <cell r="C10709" t="str">
            <v>Chave Liga/Des.Trif.220V Cs602-Margirius</v>
          </cell>
          <cell r="D10709" t="str">
            <v>UN</v>
          </cell>
          <cell r="E10709">
            <v>0</v>
          </cell>
          <cell r="F10709">
            <v>0</v>
          </cell>
        </row>
        <row r="10710">
          <cell r="B10710">
            <v>1010981</v>
          </cell>
          <cell r="C10710" t="str">
            <v>Mangote Flexível Para Bomba Ø 3Pol</v>
          </cell>
          <cell r="D10710" t="str">
            <v>UN</v>
          </cell>
          <cell r="E10710">
            <v>0</v>
          </cell>
          <cell r="F10710">
            <v>0</v>
          </cell>
        </row>
        <row r="10711">
          <cell r="B10711">
            <v>1010982</v>
          </cell>
          <cell r="C10711" t="str">
            <v>Chave Combinada 15Mm</v>
          </cell>
          <cell r="D10711" t="str">
            <v>UN</v>
          </cell>
          <cell r="E10711">
            <v>0</v>
          </cell>
          <cell r="F10711">
            <v>0</v>
          </cell>
        </row>
        <row r="10712">
          <cell r="B10712">
            <v>1010983</v>
          </cell>
          <cell r="C10712" t="str">
            <v>Chave Combinada 17Mm</v>
          </cell>
          <cell r="D10712" t="str">
            <v>UN</v>
          </cell>
          <cell r="E10712">
            <v>0</v>
          </cell>
          <cell r="F10712">
            <v>0</v>
          </cell>
        </row>
        <row r="10713">
          <cell r="B10713">
            <v>1010984</v>
          </cell>
          <cell r="C10713" t="str">
            <v>Chave Combinada 19Mm</v>
          </cell>
          <cell r="D10713" t="str">
            <v>UN</v>
          </cell>
          <cell r="E10713">
            <v>0</v>
          </cell>
          <cell r="F10713">
            <v>0</v>
          </cell>
        </row>
        <row r="10714">
          <cell r="B10714">
            <v>1010985</v>
          </cell>
          <cell r="C10714" t="str">
            <v>Broca  Chata P/ Madeira 25Mm</v>
          </cell>
          <cell r="D10714" t="str">
            <v>UN</v>
          </cell>
          <cell r="E10714">
            <v>0</v>
          </cell>
          <cell r="F10714">
            <v>0</v>
          </cell>
        </row>
        <row r="10715">
          <cell r="B10715">
            <v>1010986</v>
          </cell>
          <cell r="C10715" t="str">
            <v>Broca  Chata P/ Madeira 32Mm</v>
          </cell>
          <cell r="D10715" t="str">
            <v>UN</v>
          </cell>
          <cell r="E10715">
            <v>0</v>
          </cell>
          <cell r="F10715">
            <v>0</v>
          </cell>
        </row>
        <row r="10716">
          <cell r="B10716">
            <v>1010987</v>
          </cell>
          <cell r="C10716" t="str">
            <v>Broca  Chata P/ Madeira 38Mm</v>
          </cell>
          <cell r="D10716" t="str">
            <v>UN</v>
          </cell>
          <cell r="E10716">
            <v>0</v>
          </cell>
          <cell r="F10716">
            <v>0</v>
          </cell>
        </row>
        <row r="10717">
          <cell r="B10717">
            <v>1010988</v>
          </cell>
          <cell r="C10717" t="str">
            <v>Chave De Grifo Num.10</v>
          </cell>
          <cell r="D10717" t="str">
            <v>UN</v>
          </cell>
          <cell r="E10717">
            <v>0</v>
          </cell>
          <cell r="F10717">
            <v>0</v>
          </cell>
        </row>
        <row r="10718">
          <cell r="B10718">
            <v>1010989</v>
          </cell>
          <cell r="C10718" t="str">
            <v>Adaptador P/ Cone Morse Serra Copo</v>
          </cell>
          <cell r="D10718" t="str">
            <v>UN</v>
          </cell>
          <cell r="E10718">
            <v>0</v>
          </cell>
          <cell r="F10718">
            <v>0</v>
          </cell>
        </row>
        <row r="10719">
          <cell r="B10719">
            <v>1010990</v>
          </cell>
          <cell r="C10719" t="str">
            <v>Adaptador P/ Suporte Serra Copo</v>
          </cell>
          <cell r="D10719" t="str">
            <v>UN</v>
          </cell>
          <cell r="E10719">
            <v>0</v>
          </cell>
          <cell r="F10719">
            <v>0</v>
          </cell>
        </row>
        <row r="10720">
          <cell r="B10720">
            <v>1010991</v>
          </cell>
          <cell r="C10720" t="str">
            <v>Serra Copo Aco Rapido Bi-Metal 3Pol</v>
          </cell>
          <cell r="D10720" t="str">
            <v>UN</v>
          </cell>
          <cell r="E10720">
            <v>0</v>
          </cell>
          <cell r="F10720">
            <v>0</v>
          </cell>
        </row>
        <row r="10721">
          <cell r="B10721">
            <v>1010992</v>
          </cell>
          <cell r="C10721" t="str">
            <v>Chave Corrente Tipo Pesado 12Pol</v>
          </cell>
          <cell r="D10721" t="str">
            <v>UN</v>
          </cell>
          <cell r="E10721">
            <v>0</v>
          </cell>
          <cell r="F10721">
            <v>0</v>
          </cell>
        </row>
        <row r="10722">
          <cell r="B10722">
            <v>1010993</v>
          </cell>
          <cell r="C10722" t="str">
            <v>Chave Combinada 10Mm</v>
          </cell>
          <cell r="D10722" t="str">
            <v>UN</v>
          </cell>
          <cell r="E10722">
            <v>0</v>
          </cell>
          <cell r="F10722">
            <v>0</v>
          </cell>
        </row>
        <row r="10723">
          <cell r="B10723">
            <v>1010994</v>
          </cell>
          <cell r="C10723" t="str">
            <v>Chave Combinada 11Mm</v>
          </cell>
          <cell r="D10723" t="str">
            <v>UN</v>
          </cell>
          <cell r="E10723">
            <v>0</v>
          </cell>
          <cell r="F10723">
            <v>0</v>
          </cell>
        </row>
        <row r="10724">
          <cell r="B10724">
            <v>1010995</v>
          </cell>
          <cell r="C10724" t="str">
            <v>Chave Combinada 12Mm</v>
          </cell>
          <cell r="D10724" t="str">
            <v>UN</v>
          </cell>
          <cell r="E10724">
            <v>0</v>
          </cell>
          <cell r="F10724">
            <v>0</v>
          </cell>
        </row>
        <row r="10725">
          <cell r="B10725">
            <v>1010996</v>
          </cell>
          <cell r="C10725" t="str">
            <v>Chave Combinada 13Mm</v>
          </cell>
          <cell r="D10725" t="str">
            <v>UN</v>
          </cell>
          <cell r="E10725">
            <v>0</v>
          </cell>
          <cell r="F10725">
            <v>0</v>
          </cell>
        </row>
        <row r="10726">
          <cell r="B10726">
            <v>1010997</v>
          </cell>
          <cell r="C10726" t="str">
            <v>Chave Combinada 14Mm</v>
          </cell>
          <cell r="D10726" t="str">
            <v>UN</v>
          </cell>
          <cell r="E10726">
            <v>0</v>
          </cell>
          <cell r="F10726">
            <v>0</v>
          </cell>
        </row>
        <row r="10727">
          <cell r="B10727">
            <v>1010998</v>
          </cell>
          <cell r="C10727" t="str">
            <v>Desempenadeira Em Pvc 17X30Cm</v>
          </cell>
          <cell r="D10727" t="str">
            <v>UN</v>
          </cell>
          <cell r="E10727">
            <v>0</v>
          </cell>
          <cell r="F10727">
            <v>0</v>
          </cell>
        </row>
        <row r="10728">
          <cell r="B10728">
            <v>1010999</v>
          </cell>
          <cell r="C10728" t="str">
            <v>Telha Ondulada 2,44X1,10Mx5Mm</v>
          </cell>
          <cell r="D10728" t="str">
            <v>UN</v>
          </cell>
          <cell r="E10728">
            <v>0</v>
          </cell>
          <cell r="F10728">
            <v>0</v>
          </cell>
        </row>
        <row r="10729">
          <cell r="B10729">
            <v>1011000</v>
          </cell>
          <cell r="C10729" t="str">
            <v>Adubo Npk</v>
          </cell>
          <cell r="D10729" t="str">
            <v>KG</v>
          </cell>
          <cell r="E10729">
            <v>0</v>
          </cell>
          <cell r="F10729">
            <v>0</v>
          </cell>
        </row>
        <row r="10730">
          <cell r="B10730">
            <v>1011001</v>
          </cell>
          <cell r="C10730" t="str">
            <v>Calcario Calcitico</v>
          </cell>
          <cell r="D10730" t="str">
            <v>KG</v>
          </cell>
          <cell r="E10730">
            <v>0</v>
          </cell>
          <cell r="F10730">
            <v>0</v>
          </cell>
        </row>
        <row r="10731">
          <cell r="B10731" t="str">
            <v>M1105</v>
          </cell>
          <cell r="C10731" t="str">
            <v>Engenheiro Civil Júnior</v>
          </cell>
          <cell r="D10731" t="str">
            <v>MÊS</v>
          </cell>
          <cell r="E10731">
            <v>4500</v>
          </cell>
          <cell r="F10731">
            <v>30</v>
          </cell>
        </row>
        <row r="10732">
          <cell r="B10732">
            <v>3001101</v>
          </cell>
          <cell r="C10732" t="str">
            <v>Plantio De Grama Esmeralda</v>
          </cell>
          <cell r="D10732" t="str">
            <v>M2</v>
          </cell>
          <cell r="E10732">
            <v>5.51</v>
          </cell>
          <cell r="F10732">
            <v>18195</v>
          </cell>
        </row>
        <row r="10733">
          <cell r="B10733">
            <v>1011004</v>
          </cell>
          <cell r="C10733" t="str">
            <v>Corda De Nylon Tranc Branca 4Mm</v>
          </cell>
          <cell r="D10733" t="str">
            <v>M</v>
          </cell>
          <cell r="E10733">
            <v>0</v>
          </cell>
          <cell r="F10733">
            <v>0</v>
          </cell>
        </row>
        <row r="10734">
          <cell r="B10734">
            <v>1011006</v>
          </cell>
          <cell r="C10734" t="str">
            <v>Kit Anal.Agua Piscina Genkit 407600Genco</v>
          </cell>
          <cell r="D10734" t="str">
            <v>UN</v>
          </cell>
          <cell r="E10734">
            <v>0</v>
          </cell>
          <cell r="F10734">
            <v>0</v>
          </cell>
        </row>
        <row r="10735">
          <cell r="B10735">
            <v>1011007</v>
          </cell>
          <cell r="C10735" t="str">
            <v>Algicida Pool P/ Piscina 403230 Genco</v>
          </cell>
          <cell r="D10735" t="str">
            <v>L</v>
          </cell>
          <cell r="E10735">
            <v>0</v>
          </cell>
          <cell r="F10735">
            <v>0</v>
          </cell>
        </row>
        <row r="10736">
          <cell r="B10736">
            <v>1011008</v>
          </cell>
          <cell r="C10736" t="str">
            <v>Reagente Solucao 407620/407630 Genco</v>
          </cell>
          <cell r="D10736" t="str">
            <v>UN</v>
          </cell>
          <cell r="E10736">
            <v>0</v>
          </cell>
          <cell r="F10736">
            <v>0</v>
          </cell>
        </row>
        <row r="10737">
          <cell r="B10737">
            <v>1011009</v>
          </cell>
          <cell r="C10737" t="str">
            <v>Tela De Polietileno 14X14Mm 205Gr/Mm2</v>
          </cell>
          <cell r="D10737" t="str">
            <v>M2</v>
          </cell>
          <cell r="E10737">
            <v>0</v>
          </cell>
          <cell r="F10737">
            <v>0</v>
          </cell>
        </row>
        <row r="10738">
          <cell r="B10738">
            <v>1011010</v>
          </cell>
          <cell r="C10738" t="str">
            <v>Chuveiro Redondo Acqua Plus 1990Cct Deca</v>
          </cell>
          <cell r="D10738" t="str">
            <v>UN</v>
          </cell>
          <cell r="E10738">
            <v>0</v>
          </cell>
          <cell r="F10738">
            <v>0</v>
          </cell>
        </row>
        <row r="10739">
          <cell r="B10739">
            <v>1011011</v>
          </cell>
          <cell r="C10739" t="str">
            <v>Material Argiloso</v>
          </cell>
          <cell r="D10739" t="str">
            <v>M3</v>
          </cell>
          <cell r="E10739">
            <v>0</v>
          </cell>
          <cell r="F10739">
            <v>0</v>
          </cell>
        </row>
        <row r="10740">
          <cell r="B10740">
            <v>1011012</v>
          </cell>
          <cell r="C10740" t="str">
            <v>1011012 - Substituido Por - 1014766</v>
          </cell>
          <cell r="D10740" t="str">
            <v>KG</v>
          </cell>
          <cell r="E10740">
            <v>0</v>
          </cell>
          <cell r="F10740">
            <v>0</v>
          </cell>
        </row>
        <row r="10741">
          <cell r="B10741">
            <v>1011013</v>
          </cell>
          <cell r="C10741" t="str">
            <v>1011013 - Substituido Por - 1014779</v>
          </cell>
          <cell r="D10741" t="str">
            <v>KG</v>
          </cell>
          <cell r="E10741">
            <v>0</v>
          </cell>
          <cell r="F10741">
            <v>0</v>
          </cell>
        </row>
        <row r="10742">
          <cell r="B10742">
            <v>1011014</v>
          </cell>
          <cell r="C10742" t="str">
            <v>1011014 - Substituido Por - 1014753</v>
          </cell>
          <cell r="D10742" t="str">
            <v>KG</v>
          </cell>
          <cell r="E10742">
            <v>0</v>
          </cell>
          <cell r="F10742">
            <v>0</v>
          </cell>
        </row>
        <row r="10743">
          <cell r="B10743">
            <v>1011015</v>
          </cell>
          <cell r="C10743" t="str">
            <v>1011015 - Substituido Por - 1014754</v>
          </cell>
          <cell r="D10743" t="str">
            <v>KG</v>
          </cell>
          <cell r="E10743">
            <v>0</v>
          </cell>
          <cell r="F10743">
            <v>0</v>
          </cell>
        </row>
        <row r="10744">
          <cell r="B10744">
            <v>1011016</v>
          </cell>
          <cell r="C10744" t="str">
            <v>1011016 - Substituido Por - 1014756</v>
          </cell>
          <cell r="D10744" t="str">
            <v>KG</v>
          </cell>
          <cell r="E10744">
            <v>0</v>
          </cell>
          <cell r="F10744">
            <v>0</v>
          </cell>
        </row>
        <row r="10745">
          <cell r="B10745">
            <v>1011017</v>
          </cell>
          <cell r="C10745" t="str">
            <v>Kit Adap.Fabrimar P/Docol 25992000-Docol</v>
          </cell>
          <cell r="D10745" t="str">
            <v>UN</v>
          </cell>
          <cell r="E10745">
            <v>0</v>
          </cell>
          <cell r="F10745">
            <v>0</v>
          </cell>
        </row>
        <row r="10746">
          <cell r="B10746">
            <v>1011018</v>
          </cell>
          <cell r="C10746" t="str">
            <v>Abracadeira Tipo D C/Parafuso 1 1/2Pol</v>
          </cell>
          <cell r="D10746" t="str">
            <v>UN</v>
          </cell>
          <cell r="E10746">
            <v>0</v>
          </cell>
          <cell r="F10746">
            <v>0</v>
          </cell>
        </row>
        <row r="10747">
          <cell r="B10747">
            <v>1011019</v>
          </cell>
          <cell r="C10747" t="str">
            <v>Abracadeira Tipo D C/Parafuso  2Pol</v>
          </cell>
          <cell r="D10747" t="str">
            <v>UN</v>
          </cell>
          <cell r="E10747">
            <v>0</v>
          </cell>
          <cell r="F10747">
            <v>0</v>
          </cell>
        </row>
        <row r="10748">
          <cell r="B10748">
            <v>1011020</v>
          </cell>
          <cell r="C10748" t="str">
            <v>Terminal Compressão Pino 2,5Mm2 C/Isol</v>
          </cell>
          <cell r="D10748" t="str">
            <v>PAK</v>
          </cell>
          <cell r="E10748">
            <v>0</v>
          </cell>
          <cell r="F10748">
            <v>0</v>
          </cell>
        </row>
        <row r="10749">
          <cell r="B10749">
            <v>1011021</v>
          </cell>
          <cell r="C10749" t="str">
            <v>Terminal Compressão Pino 6Mm2 C/Isol</v>
          </cell>
          <cell r="D10749" t="str">
            <v>PAK</v>
          </cell>
          <cell r="E10749">
            <v>0</v>
          </cell>
          <cell r="F10749">
            <v>0</v>
          </cell>
        </row>
        <row r="10750">
          <cell r="B10750">
            <v>1011022</v>
          </cell>
          <cell r="C10750" t="str">
            <v>Tinta Latex Pva Preta 18L</v>
          </cell>
          <cell r="D10750" t="str">
            <v>L</v>
          </cell>
          <cell r="E10750">
            <v>0</v>
          </cell>
          <cell r="F10750">
            <v>0</v>
          </cell>
        </row>
        <row r="10751">
          <cell r="B10751">
            <v>1011023</v>
          </cell>
          <cell r="C10751" t="str">
            <v>Porc.50X50Cm Paradiso Bone Eliane</v>
          </cell>
          <cell r="D10751" t="str">
            <v>M2</v>
          </cell>
          <cell r="E10751">
            <v>0</v>
          </cell>
          <cell r="F10751">
            <v>0</v>
          </cell>
        </row>
        <row r="10752">
          <cell r="B10752">
            <v>1011024</v>
          </cell>
          <cell r="C10752" t="str">
            <v>Caçamba Para Grua De 500 Litros</v>
          </cell>
          <cell r="D10752" t="str">
            <v>UN</v>
          </cell>
          <cell r="E10752">
            <v>0</v>
          </cell>
          <cell r="F10752">
            <v>0</v>
          </cell>
        </row>
        <row r="10753">
          <cell r="B10753">
            <v>1011025</v>
          </cell>
          <cell r="C10753" t="str">
            <v>Cantoneira Plástica 300Cm Cfc2-Astra</v>
          </cell>
          <cell r="D10753" t="str">
            <v>UN</v>
          </cell>
          <cell r="E10753">
            <v>0</v>
          </cell>
          <cell r="F10753">
            <v>0</v>
          </cell>
        </row>
        <row r="10754">
          <cell r="B10754">
            <v>1011026</v>
          </cell>
          <cell r="C10754" t="str">
            <v>Conj.Pulsador/Campainha Br 611102 Pial</v>
          </cell>
          <cell r="D10754" t="str">
            <v>UN</v>
          </cell>
          <cell r="E10754">
            <v>0</v>
          </cell>
          <cell r="F10754">
            <v>0</v>
          </cell>
        </row>
        <row r="10755">
          <cell r="B10755">
            <v>1011027</v>
          </cell>
          <cell r="C10755" t="str">
            <v>Módulo Cego Branco 1Posicao 611047 Pial</v>
          </cell>
          <cell r="D10755" t="str">
            <v>UN</v>
          </cell>
          <cell r="E10755">
            <v>0</v>
          </cell>
          <cell r="F10755">
            <v>0</v>
          </cell>
        </row>
        <row r="10756">
          <cell r="B10756">
            <v>1011028</v>
          </cell>
          <cell r="C10756" t="str">
            <v>Módulo Interruptor Bipolar 612005 Pial</v>
          </cell>
          <cell r="D10756" t="str">
            <v>UN</v>
          </cell>
          <cell r="E10756">
            <v>0</v>
          </cell>
          <cell r="F10756">
            <v>0</v>
          </cell>
        </row>
        <row r="10757">
          <cell r="B10757">
            <v>1011029</v>
          </cell>
          <cell r="C10757" t="str">
            <v>Módulo Saida Fio 11Mm Branco 611048 Pial</v>
          </cell>
          <cell r="D10757" t="str">
            <v>UN</v>
          </cell>
          <cell r="E10757">
            <v>0</v>
          </cell>
          <cell r="F10757">
            <v>0</v>
          </cell>
        </row>
        <row r="10758">
          <cell r="B10758">
            <v>1011030</v>
          </cell>
          <cell r="C10758" t="str">
            <v>Módulo Telefone Rj11 Branco 615010 Pial</v>
          </cell>
          <cell r="D10758" t="str">
            <v>UN</v>
          </cell>
          <cell r="E10758">
            <v>0</v>
          </cell>
          <cell r="F10758">
            <v>0</v>
          </cell>
        </row>
        <row r="10759">
          <cell r="B10759">
            <v>1011031</v>
          </cell>
          <cell r="C10759" t="str">
            <v>Placa 4X2 1Posto Horiz.Br 618505 Pial</v>
          </cell>
          <cell r="D10759" t="str">
            <v>UN</v>
          </cell>
          <cell r="E10759">
            <v>0</v>
          </cell>
          <cell r="F10759">
            <v>0</v>
          </cell>
        </row>
        <row r="10760">
          <cell r="B10760">
            <v>1011032</v>
          </cell>
          <cell r="C10760" t="str">
            <v>Placa 4X2 2Postos Br 618506 Pial</v>
          </cell>
          <cell r="D10760" t="str">
            <v>UN</v>
          </cell>
          <cell r="E10760">
            <v>0</v>
          </cell>
          <cell r="F10760">
            <v>0</v>
          </cell>
        </row>
        <row r="10761">
          <cell r="B10761">
            <v>1011033</v>
          </cell>
          <cell r="C10761" t="str">
            <v>Placa 4X4 1Posto + 1Saída Fio 8558 Pial</v>
          </cell>
          <cell r="D10761" t="str">
            <v>UN</v>
          </cell>
          <cell r="E10761">
            <v>0</v>
          </cell>
          <cell r="F10761">
            <v>0</v>
          </cell>
        </row>
        <row r="10762">
          <cell r="B10762">
            <v>1011034</v>
          </cell>
          <cell r="C10762" t="str">
            <v>Suporte 4X2 Branco 3Modulos 612122 Pial</v>
          </cell>
          <cell r="D10762" t="str">
            <v>UN</v>
          </cell>
          <cell r="E10762">
            <v>0</v>
          </cell>
          <cell r="F10762">
            <v>0</v>
          </cell>
        </row>
        <row r="10763">
          <cell r="B10763">
            <v>1011035</v>
          </cell>
          <cell r="C10763" t="str">
            <v>Suporte 4X4 Branco 6Modulos 612124 Pial</v>
          </cell>
          <cell r="D10763" t="str">
            <v>UN</v>
          </cell>
          <cell r="E10763">
            <v>0</v>
          </cell>
          <cell r="F10763">
            <v>0</v>
          </cell>
        </row>
        <row r="10764">
          <cell r="B10764">
            <v>1011036</v>
          </cell>
          <cell r="C10764" t="str">
            <v>Tomada 3P+T 30A 440V Branca 56403 Pial</v>
          </cell>
          <cell r="D10764" t="str">
            <v>UN</v>
          </cell>
          <cell r="E10764">
            <v>0</v>
          </cell>
          <cell r="F10764">
            <v>0</v>
          </cell>
        </row>
        <row r="10765">
          <cell r="B10765">
            <v>1011037</v>
          </cell>
          <cell r="C10765" t="str">
            <v>Transformador 13.8Kv 380/220V 150Kva</v>
          </cell>
          <cell r="D10765" t="str">
            <v>UN</v>
          </cell>
          <cell r="E10765">
            <v>0</v>
          </cell>
          <cell r="F10765">
            <v>0</v>
          </cell>
        </row>
        <row r="10766">
          <cell r="B10766">
            <v>1011038</v>
          </cell>
          <cell r="C10766" t="str">
            <v>Terminal Compressão Olhal 2,5Mm2 S/Isol</v>
          </cell>
          <cell r="D10766" t="str">
            <v>PAK</v>
          </cell>
          <cell r="E10766">
            <v>0</v>
          </cell>
          <cell r="F10766">
            <v>0</v>
          </cell>
        </row>
        <row r="10767">
          <cell r="B10767">
            <v>1011039</v>
          </cell>
          <cell r="C10767" t="str">
            <v>Terminal Compressão Olhal 6Mm2 S/Isol</v>
          </cell>
          <cell r="D10767" t="str">
            <v>PAK</v>
          </cell>
          <cell r="E10767">
            <v>0</v>
          </cell>
          <cell r="F10767">
            <v>0</v>
          </cell>
        </row>
        <row r="10768">
          <cell r="B10768">
            <v>1011040</v>
          </cell>
          <cell r="C10768" t="str">
            <v>Pino Acao Indireta 1/4X55Mm Ancora</v>
          </cell>
          <cell r="D10768" t="str">
            <v>KG</v>
          </cell>
          <cell r="E10768">
            <v>0</v>
          </cell>
          <cell r="F10768">
            <v>0</v>
          </cell>
        </row>
        <row r="10769">
          <cell r="B10769">
            <v>1011041</v>
          </cell>
          <cell r="C10769" t="str">
            <v>Aditivo P/Concr.Tecfluid1000 200L Rheote</v>
          </cell>
          <cell r="D10769" t="str">
            <v>UN</v>
          </cell>
          <cell r="E10769">
            <v>0</v>
          </cell>
          <cell r="F10769">
            <v>0</v>
          </cell>
        </row>
        <row r="10770">
          <cell r="B10770">
            <v>1011042</v>
          </cell>
          <cell r="C10770" t="str">
            <v>Aditivo P/Concr.Tecfluid1000 20L Rheotec</v>
          </cell>
          <cell r="D10770" t="str">
            <v>UN</v>
          </cell>
          <cell r="E10770">
            <v>0</v>
          </cell>
          <cell r="F10770">
            <v>0</v>
          </cell>
        </row>
        <row r="10771">
          <cell r="B10771">
            <v>1002684</v>
          </cell>
          <cell r="C10771" t="str">
            <v>Tubo Pvc Infra Ultra Jei 150Mm  6M</v>
          </cell>
          <cell r="D10771" t="str">
            <v>M</v>
          </cell>
          <cell r="E10771">
            <v>12.21</v>
          </cell>
          <cell r="F10771">
            <v>8159.17</v>
          </cell>
        </row>
        <row r="10772">
          <cell r="B10772">
            <v>1011044</v>
          </cell>
          <cell r="C10772" t="str">
            <v>Radio De Comunicacao Vlr150</v>
          </cell>
          <cell r="D10772" t="str">
            <v>UN</v>
          </cell>
          <cell r="E10772">
            <v>0</v>
          </cell>
          <cell r="F10772">
            <v>0</v>
          </cell>
        </row>
        <row r="10773">
          <cell r="B10773">
            <v>1011045</v>
          </cell>
          <cell r="C10773" t="str">
            <v>Radio De Comunicacao Xtn</v>
          </cell>
          <cell r="D10773" t="str">
            <v>UN</v>
          </cell>
          <cell r="E10773">
            <v>0</v>
          </cell>
          <cell r="F10773">
            <v>0</v>
          </cell>
        </row>
        <row r="10774">
          <cell r="B10774">
            <v>1011046</v>
          </cell>
          <cell r="C10774" t="str">
            <v>Radio De Comunicacao Ep450</v>
          </cell>
          <cell r="D10774" t="str">
            <v>UN</v>
          </cell>
          <cell r="E10774">
            <v>0</v>
          </cell>
          <cell r="F10774">
            <v>0</v>
          </cell>
        </row>
        <row r="10775">
          <cell r="B10775">
            <v>1011047</v>
          </cell>
          <cell r="C10775" t="str">
            <v>Radio De Comunicacao Dtr-620</v>
          </cell>
          <cell r="D10775" t="str">
            <v>UN</v>
          </cell>
          <cell r="E10775">
            <v>0</v>
          </cell>
          <cell r="F10775">
            <v>0</v>
          </cell>
        </row>
        <row r="10776">
          <cell r="B10776">
            <v>1011048</v>
          </cell>
          <cell r="C10776" t="str">
            <v>Vidro Cristal Incolor 4Mm</v>
          </cell>
          <cell r="D10776" t="str">
            <v>M2</v>
          </cell>
          <cell r="E10776">
            <v>0</v>
          </cell>
          <cell r="F10776">
            <v>0</v>
          </cell>
        </row>
        <row r="10777">
          <cell r="B10777">
            <v>1011049</v>
          </cell>
          <cell r="C10777" t="str">
            <v>Vidro Cristal Incolor 6Mm</v>
          </cell>
          <cell r="D10777" t="str">
            <v>M2</v>
          </cell>
          <cell r="E10777">
            <v>0</v>
          </cell>
          <cell r="F10777">
            <v>0</v>
          </cell>
        </row>
        <row r="10778">
          <cell r="B10778">
            <v>1011050</v>
          </cell>
          <cell r="C10778" t="str">
            <v>Vidro Cristal Incolor Jateado 4Mm</v>
          </cell>
          <cell r="D10778" t="str">
            <v>M2</v>
          </cell>
          <cell r="E10778">
            <v>0</v>
          </cell>
          <cell r="F10778">
            <v>0</v>
          </cell>
        </row>
        <row r="10779">
          <cell r="B10779">
            <v>1011051</v>
          </cell>
          <cell r="C10779" t="str">
            <v>Vidro Cristal Laminado Verde 8Mm</v>
          </cell>
          <cell r="D10779" t="str">
            <v>M2</v>
          </cell>
          <cell r="E10779">
            <v>0</v>
          </cell>
          <cell r="F10779">
            <v>0</v>
          </cell>
        </row>
        <row r="10780">
          <cell r="B10780">
            <v>1011052</v>
          </cell>
          <cell r="C10780" t="str">
            <v>Vidro Cristal Laminado Verde 10Mm</v>
          </cell>
          <cell r="D10780" t="str">
            <v>M2</v>
          </cell>
          <cell r="E10780">
            <v>0</v>
          </cell>
          <cell r="F10780">
            <v>0</v>
          </cell>
        </row>
        <row r="10781">
          <cell r="B10781">
            <v>1011053</v>
          </cell>
          <cell r="C10781" t="str">
            <v>Vidro Cristal Lamin.Verde Espelhado 6Mm</v>
          </cell>
          <cell r="D10781" t="str">
            <v>M2</v>
          </cell>
          <cell r="E10781">
            <v>0</v>
          </cell>
          <cell r="F10781">
            <v>0</v>
          </cell>
        </row>
        <row r="10782">
          <cell r="B10782">
            <v>1011057</v>
          </cell>
          <cell r="C10782" t="str">
            <v>Vidro Comum Verde 4Mm</v>
          </cell>
          <cell r="D10782" t="str">
            <v>M2</v>
          </cell>
          <cell r="E10782">
            <v>0</v>
          </cell>
          <cell r="F10782">
            <v>0</v>
          </cell>
        </row>
        <row r="10783">
          <cell r="B10783">
            <v>1011058</v>
          </cell>
          <cell r="C10783" t="str">
            <v>Tubo Quadrang.Alum. 2Pol X 2Mm Branca</v>
          </cell>
          <cell r="D10783" t="str">
            <v>M</v>
          </cell>
          <cell r="E10783">
            <v>0</v>
          </cell>
          <cell r="F10783">
            <v>0</v>
          </cell>
        </row>
        <row r="10784">
          <cell r="B10784">
            <v>1011059</v>
          </cell>
          <cell r="C10784" t="str">
            <v>Perfil U Alum. 1 X 5/8Pol Branca</v>
          </cell>
          <cell r="D10784" t="str">
            <v>M</v>
          </cell>
          <cell r="E10784">
            <v>0</v>
          </cell>
          <cell r="F10784">
            <v>0</v>
          </cell>
        </row>
        <row r="10785">
          <cell r="B10785">
            <v>1011060</v>
          </cell>
          <cell r="C10785" t="str">
            <v>Perfil L Alum. 1Pol X 2Mm Branca</v>
          </cell>
          <cell r="D10785" t="str">
            <v>M</v>
          </cell>
          <cell r="E10785">
            <v>0</v>
          </cell>
          <cell r="F10785">
            <v>0</v>
          </cell>
        </row>
        <row r="10786">
          <cell r="B10786">
            <v>1011061</v>
          </cell>
          <cell r="C10786" t="str">
            <v>Dobradica Inf.P/Mola Cromada 3110 Gms</v>
          </cell>
          <cell r="D10786" t="str">
            <v>UN</v>
          </cell>
          <cell r="E10786">
            <v>0</v>
          </cell>
          <cell r="F10786">
            <v>0</v>
          </cell>
        </row>
        <row r="10787">
          <cell r="B10787">
            <v>1011062</v>
          </cell>
          <cell r="C10787" t="str">
            <v>Dobradica Sup/Inf P/Porta S/Mola 3140Gms</v>
          </cell>
          <cell r="D10787" t="str">
            <v>UN</v>
          </cell>
          <cell r="E10787">
            <v>0</v>
          </cell>
          <cell r="F10787">
            <v>0</v>
          </cell>
        </row>
        <row r="10788">
          <cell r="B10788">
            <v>1011063</v>
          </cell>
          <cell r="C10788" t="str">
            <v>Mancal Sup.Lat.Retangular Cr 3107 Gms</v>
          </cell>
          <cell r="D10788" t="str">
            <v>UN</v>
          </cell>
          <cell r="E10788">
            <v>0</v>
          </cell>
          <cell r="F10788">
            <v>0</v>
          </cell>
        </row>
        <row r="10789">
          <cell r="B10789">
            <v>1011064</v>
          </cell>
          <cell r="C10789" t="str">
            <v>Mola Hidraulica Piso Bts75V Dorma</v>
          </cell>
          <cell r="D10789" t="str">
            <v>UN</v>
          </cell>
          <cell r="E10789">
            <v>0</v>
          </cell>
          <cell r="F10789">
            <v>0</v>
          </cell>
        </row>
        <row r="10790">
          <cell r="B10790">
            <v>1011065</v>
          </cell>
          <cell r="C10790" t="str">
            <v>Espelho Tampa P/Mola Bts75V Dorma</v>
          </cell>
          <cell r="D10790" t="str">
            <v>UN</v>
          </cell>
          <cell r="E10790">
            <v>0</v>
          </cell>
          <cell r="F10790">
            <v>0</v>
          </cell>
        </row>
        <row r="10791">
          <cell r="B10791">
            <v>1011066</v>
          </cell>
          <cell r="C10791" t="str">
            <v>Eixo Intercambiavel Blindex 3000E Dorma</v>
          </cell>
          <cell r="D10791" t="str">
            <v>UN</v>
          </cell>
          <cell r="E10791">
            <v>0</v>
          </cell>
          <cell r="F10791">
            <v>0</v>
          </cell>
        </row>
        <row r="10792">
          <cell r="B10792">
            <v>1011067</v>
          </cell>
          <cell r="C10792" t="str">
            <v>Fechadura De Centro Cromado 3210 Gms</v>
          </cell>
          <cell r="D10792" t="str">
            <v>UN</v>
          </cell>
          <cell r="E10792">
            <v>0</v>
          </cell>
          <cell r="F10792">
            <v>0</v>
          </cell>
        </row>
        <row r="10793">
          <cell r="B10793">
            <v>1011068</v>
          </cell>
          <cell r="C10793" t="str">
            <v>Espelho P/Fechadura C/Aparador 3230 Gms</v>
          </cell>
          <cell r="D10793" t="str">
            <v>UN</v>
          </cell>
          <cell r="E10793">
            <v>0</v>
          </cell>
          <cell r="F10793">
            <v>0</v>
          </cell>
        </row>
        <row r="10794">
          <cell r="B10794">
            <v>1011069</v>
          </cell>
          <cell r="C10794" t="str">
            <v>Prolongador P/Puxador De Vidro 1636 Gms</v>
          </cell>
          <cell r="D10794" t="str">
            <v>UN</v>
          </cell>
          <cell r="E10794">
            <v>0</v>
          </cell>
          <cell r="F10794">
            <v>0</v>
          </cell>
        </row>
        <row r="10795">
          <cell r="B10795">
            <v>1011070</v>
          </cell>
          <cell r="C10795" t="str">
            <v>Cacamba Para Grua De 750 Litros</v>
          </cell>
          <cell r="D10795" t="str">
            <v>UN</v>
          </cell>
          <cell r="E10795">
            <v>0</v>
          </cell>
          <cell r="F10795">
            <v>0</v>
          </cell>
        </row>
        <row r="10796">
          <cell r="B10796">
            <v>1011071</v>
          </cell>
          <cell r="C10796" t="str">
            <v>Pastilha 5X15Cm Om 9446 Atlas</v>
          </cell>
          <cell r="D10796" t="str">
            <v>M2</v>
          </cell>
          <cell r="E10796">
            <v>0</v>
          </cell>
          <cell r="F10796">
            <v>0</v>
          </cell>
        </row>
        <row r="10797">
          <cell r="B10797">
            <v>1011072</v>
          </cell>
          <cell r="C10797" t="str">
            <v>Porcel.45X45Cm Intense Al Bold Cecrisa</v>
          </cell>
          <cell r="D10797" t="str">
            <v>M2</v>
          </cell>
          <cell r="E10797">
            <v>0</v>
          </cell>
          <cell r="F10797">
            <v>0</v>
          </cell>
        </row>
        <row r="10798">
          <cell r="B10798">
            <v>1011073</v>
          </cell>
          <cell r="C10798" t="str">
            <v>Material Duplicado - Utilizar 1000646</v>
          </cell>
          <cell r="D10798" t="str">
            <v>M</v>
          </cell>
          <cell r="E10798">
            <v>0</v>
          </cell>
          <cell r="F10798">
            <v>0</v>
          </cell>
        </row>
        <row r="10799">
          <cell r="B10799">
            <v>1011074</v>
          </cell>
          <cell r="C10799" t="str">
            <v>Cabo Flexivel Pp 750V 2X4,0Mm2</v>
          </cell>
          <cell r="D10799" t="str">
            <v>M</v>
          </cell>
          <cell r="E10799">
            <v>0</v>
          </cell>
          <cell r="F10799">
            <v>0</v>
          </cell>
        </row>
        <row r="10800">
          <cell r="B10800">
            <v>1011075</v>
          </cell>
          <cell r="C10800" t="str">
            <v>Cabo Flexivel Pp 750V 3X4,0Mm2</v>
          </cell>
          <cell r="D10800" t="str">
            <v>M</v>
          </cell>
          <cell r="E10800">
            <v>0</v>
          </cell>
          <cell r="F10800">
            <v>0</v>
          </cell>
        </row>
        <row r="10801">
          <cell r="B10801">
            <v>1011076</v>
          </cell>
          <cell r="C10801" t="str">
            <v>Material Duplicado - Utilizar 1000651</v>
          </cell>
          <cell r="D10801" t="str">
            <v>M</v>
          </cell>
          <cell r="E10801">
            <v>0</v>
          </cell>
          <cell r="F10801">
            <v>0</v>
          </cell>
        </row>
        <row r="10802">
          <cell r="B10802">
            <v>1011077</v>
          </cell>
          <cell r="C10802" t="str">
            <v>Conexao Redonda Preta 4X4 - Forcon</v>
          </cell>
          <cell r="D10802" t="str">
            <v>UN</v>
          </cell>
          <cell r="E10802">
            <v>0</v>
          </cell>
          <cell r="F10802">
            <v>0</v>
          </cell>
        </row>
        <row r="10803">
          <cell r="B10803">
            <v>1011078</v>
          </cell>
          <cell r="C10803" t="str">
            <v>Conexao Oval Preta 4X2 - Forcon</v>
          </cell>
          <cell r="D10803" t="str">
            <v>UN</v>
          </cell>
          <cell r="E10803">
            <v>0</v>
          </cell>
          <cell r="F10803">
            <v>0</v>
          </cell>
        </row>
        <row r="10804">
          <cell r="B10804">
            <v>1011079</v>
          </cell>
          <cell r="C10804" t="str">
            <v>Tampa Oval Preta 4X2 - Forcon</v>
          </cell>
          <cell r="D10804" t="str">
            <v>UN</v>
          </cell>
          <cell r="E10804">
            <v>0</v>
          </cell>
          <cell r="F10804">
            <v>0</v>
          </cell>
        </row>
        <row r="10805">
          <cell r="B10805">
            <v>1011080</v>
          </cell>
          <cell r="C10805" t="str">
            <v>Conexao 4X4 U Cinza Anti-Chamas - Forcon</v>
          </cell>
          <cell r="D10805" t="str">
            <v>UN</v>
          </cell>
          <cell r="E10805">
            <v>0</v>
          </cell>
          <cell r="F10805">
            <v>0</v>
          </cell>
        </row>
        <row r="10806">
          <cell r="B10806">
            <v>1011081</v>
          </cell>
          <cell r="C10806" t="str">
            <v>Conexao 4X2 G - Forcon</v>
          </cell>
          <cell r="D10806" t="str">
            <v>UN</v>
          </cell>
          <cell r="E10806">
            <v>0</v>
          </cell>
          <cell r="F10806">
            <v>0</v>
          </cell>
        </row>
        <row r="10807">
          <cell r="B10807">
            <v>1011082</v>
          </cell>
          <cell r="C10807" t="str">
            <v>Bucha De Engate 3/4 - Forcon</v>
          </cell>
          <cell r="D10807" t="str">
            <v>UN</v>
          </cell>
          <cell r="E10807">
            <v>0</v>
          </cell>
          <cell r="F10807">
            <v>0</v>
          </cell>
        </row>
        <row r="10808">
          <cell r="B10808">
            <v>1011083</v>
          </cell>
          <cell r="C10808" t="str">
            <v>Conexao 4X2 U Cinza Anti-Chamas - Forcon</v>
          </cell>
          <cell r="D10808" t="str">
            <v>UN</v>
          </cell>
          <cell r="E10808">
            <v>0</v>
          </cell>
          <cell r="F10808">
            <v>0</v>
          </cell>
        </row>
        <row r="10809">
          <cell r="B10809">
            <v>1011084</v>
          </cell>
          <cell r="C10809" t="str">
            <v>Cabo Flexivel Pp 750V 3X16Mm2</v>
          </cell>
          <cell r="D10809" t="str">
            <v>M</v>
          </cell>
          <cell r="E10809">
            <v>0</v>
          </cell>
          <cell r="F10809">
            <v>0</v>
          </cell>
        </row>
        <row r="10810">
          <cell r="B10810">
            <v>1011085</v>
          </cell>
          <cell r="C10810" t="str">
            <v>Cabo Flexivel Pp 750V 2X6,0Mm2</v>
          </cell>
          <cell r="D10810" t="str">
            <v>M</v>
          </cell>
          <cell r="E10810">
            <v>0</v>
          </cell>
          <cell r="F10810">
            <v>0</v>
          </cell>
        </row>
        <row r="10811">
          <cell r="B10811">
            <v>1011086</v>
          </cell>
          <cell r="C10811" t="str">
            <v>Curva  90Gr Bb Je Ferro Fundido 80Mm</v>
          </cell>
          <cell r="D10811" t="str">
            <v>UN</v>
          </cell>
          <cell r="E10811">
            <v>0</v>
          </cell>
          <cell r="F10811">
            <v>0</v>
          </cell>
        </row>
        <row r="10812">
          <cell r="B10812">
            <v>1011087</v>
          </cell>
          <cell r="C10812" t="str">
            <v>Reducao Conc.Fofo C/Flanges Dn100X80Mm</v>
          </cell>
          <cell r="D10812" t="str">
            <v>UN</v>
          </cell>
          <cell r="E10812">
            <v>0</v>
          </cell>
          <cell r="F10812">
            <v>0</v>
          </cell>
        </row>
        <row r="10813">
          <cell r="B10813">
            <v>1011088</v>
          </cell>
          <cell r="C10813" t="str">
            <v>Reducao Conc.Fofo C/Flanges Dn200X100Mm</v>
          </cell>
          <cell r="D10813" t="str">
            <v>UN</v>
          </cell>
          <cell r="E10813">
            <v>0</v>
          </cell>
          <cell r="F10813">
            <v>0</v>
          </cell>
        </row>
        <row r="10814">
          <cell r="B10814">
            <v>1011089</v>
          </cell>
          <cell r="C10814" t="str">
            <v>Valvula Gaveta R23Fc16 80Mm Saint Gobain</v>
          </cell>
          <cell r="D10814" t="str">
            <v>UN</v>
          </cell>
          <cell r="E10814">
            <v>0</v>
          </cell>
          <cell r="F10814">
            <v>0</v>
          </cell>
        </row>
        <row r="10815">
          <cell r="B10815">
            <v>1011090</v>
          </cell>
          <cell r="C10815" t="str">
            <v>Valvula Gaveta R23Fc10 200Mmsaint Gobain</v>
          </cell>
          <cell r="D10815" t="str">
            <v>UN</v>
          </cell>
          <cell r="E10815">
            <v>0</v>
          </cell>
          <cell r="F10815">
            <v>0</v>
          </cell>
        </row>
        <row r="10816">
          <cell r="B10816">
            <v>1011091</v>
          </cell>
          <cell r="C10816" t="str">
            <v>Valvula Gaveta R23Fc16 100Mmsaint Gobain</v>
          </cell>
          <cell r="D10816" t="str">
            <v>UN</v>
          </cell>
          <cell r="E10816">
            <v>0</v>
          </cell>
          <cell r="F10816">
            <v>0</v>
          </cell>
        </row>
        <row r="10817">
          <cell r="B10817">
            <v>1011092</v>
          </cell>
          <cell r="C10817" t="str">
            <v>Juncao 45Gr Yff10 200X100Mm Saint Gobain</v>
          </cell>
          <cell r="D10817" t="str">
            <v>UN</v>
          </cell>
          <cell r="E10817">
            <v>0</v>
          </cell>
          <cell r="F10817">
            <v>0</v>
          </cell>
        </row>
        <row r="10818">
          <cell r="B10818">
            <v>1011093</v>
          </cell>
          <cell r="C10818" t="str">
            <v>Flange Cego Fc10 200Mm Saint Gobain</v>
          </cell>
          <cell r="D10818" t="str">
            <v>UN</v>
          </cell>
          <cell r="E10818">
            <v>0</v>
          </cell>
          <cell r="F10818">
            <v>0</v>
          </cell>
        </row>
        <row r="10819">
          <cell r="B10819">
            <v>1011094</v>
          </cell>
          <cell r="C10819" t="str">
            <v>Valvula Retencao Vrpus10 200Mm Angolini</v>
          </cell>
          <cell r="D10819" t="str">
            <v>UN</v>
          </cell>
          <cell r="E10819">
            <v>0</v>
          </cell>
          <cell r="F10819">
            <v>0</v>
          </cell>
        </row>
        <row r="10820">
          <cell r="B10820">
            <v>1011095</v>
          </cell>
          <cell r="C10820" t="str">
            <v>Te Ferro Fundido Dn200X100Mm C/Flanges</v>
          </cell>
          <cell r="D10820" t="str">
            <v>UN</v>
          </cell>
          <cell r="E10820">
            <v>0</v>
          </cell>
          <cell r="F10820">
            <v>0</v>
          </cell>
        </row>
        <row r="10821">
          <cell r="B10821">
            <v>1011096</v>
          </cell>
          <cell r="C10821" t="str">
            <v>Junta Montagem 200Mm Jgi200 Saint Gobain</v>
          </cell>
          <cell r="D10821" t="str">
            <v>UN</v>
          </cell>
          <cell r="E10821">
            <v>0</v>
          </cell>
          <cell r="F10821">
            <v>0</v>
          </cell>
        </row>
        <row r="10822">
          <cell r="B10822">
            <v>1011097</v>
          </cell>
          <cell r="C10822" t="str">
            <v>Porcel.Forest Ebano 14,5X59Cm Eliane</v>
          </cell>
          <cell r="D10822" t="str">
            <v>M2</v>
          </cell>
          <cell r="E10822">
            <v>0</v>
          </cell>
          <cell r="F10822">
            <v>0</v>
          </cell>
        </row>
        <row r="10823">
          <cell r="B10823">
            <v>1011098</v>
          </cell>
          <cell r="C10823" t="str">
            <v>Porcel.Forest Ebano 29X59Cm Eliane</v>
          </cell>
          <cell r="D10823" t="str">
            <v>M2</v>
          </cell>
          <cell r="E10823">
            <v>0</v>
          </cell>
          <cell r="F10823">
            <v>0</v>
          </cell>
        </row>
        <row r="10824">
          <cell r="B10824">
            <v>1011099</v>
          </cell>
          <cell r="C10824" t="str">
            <v>Tubo Irrig.Defofo 200Mm Fc2151 Asperbras</v>
          </cell>
          <cell r="D10824" t="str">
            <v>M</v>
          </cell>
          <cell r="E10824">
            <v>0</v>
          </cell>
          <cell r="F10824">
            <v>0</v>
          </cell>
        </row>
        <row r="10825">
          <cell r="B10825">
            <v>1011100</v>
          </cell>
          <cell r="C10825" t="str">
            <v>Lona Polietileno Trançada 8X5M</v>
          </cell>
          <cell r="D10825" t="str">
            <v>UN</v>
          </cell>
          <cell r="E10825">
            <v>0</v>
          </cell>
          <cell r="F10825">
            <v>0</v>
          </cell>
        </row>
        <row r="10826">
          <cell r="B10826">
            <v>1011101</v>
          </cell>
          <cell r="C10826" t="str">
            <v>Duto Flexivel Aluminio 4Pol (109Mm)</v>
          </cell>
          <cell r="D10826" t="str">
            <v>UN</v>
          </cell>
          <cell r="E10826">
            <v>0</v>
          </cell>
          <cell r="F10826">
            <v>0</v>
          </cell>
        </row>
        <row r="10827">
          <cell r="B10827">
            <v>1011102</v>
          </cell>
          <cell r="C10827" t="str">
            <v>Difusor De Ar Ventidec 100Mm</v>
          </cell>
          <cell r="D10827" t="str">
            <v>UN</v>
          </cell>
          <cell r="E10827">
            <v>0</v>
          </cell>
          <cell r="F10827">
            <v>0</v>
          </cell>
        </row>
        <row r="10828">
          <cell r="B10828">
            <v>1011103</v>
          </cell>
          <cell r="C10828" t="str">
            <v>Ventilador Centrifugo Dupla Asp. Siroco</v>
          </cell>
          <cell r="D10828" t="str">
            <v>UN</v>
          </cell>
          <cell r="E10828">
            <v>0</v>
          </cell>
          <cell r="F10828">
            <v>0</v>
          </cell>
        </row>
        <row r="10829">
          <cell r="B10829">
            <v>1011104</v>
          </cell>
          <cell r="C10829" t="str">
            <v>Tubo De Cobre Flexivel 1/4Pol</v>
          </cell>
          <cell r="D10829" t="str">
            <v>M</v>
          </cell>
          <cell r="E10829">
            <v>0</v>
          </cell>
          <cell r="F10829">
            <v>0</v>
          </cell>
        </row>
        <row r="10830">
          <cell r="B10830">
            <v>1011105</v>
          </cell>
          <cell r="C10830" t="str">
            <v>Tubo De Cobre Flexivel 1/2Pol</v>
          </cell>
          <cell r="D10830" t="str">
            <v>M</v>
          </cell>
          <cell r="E10830">
            <v>0</v>
          </cell>
          <cell r="F10830">
            <v>0</v>
          </cell>
        </row>
        <row r="10831">
          <cell r="B10831">
            <v>1011106</v>
          </cell>
          <cell r="C10831" t="str">
            <v>Porc.60X120Cm City Straw Ant-Portobello</v>
          </cell>
          <cell r="D10831" t="str">
            <v>M2</v>
          </cell>
          <cell r="E10831">
            <v>0</v>
          </cell>
          <cell r="F10831">
            <v>0</v>
          </cell>
        </row>
        <row r="10832">
          <cell r="B10832">
            <v>1011107</v>
          </cell>
          <cell r="C10832" t="str">
            <v>Porc.60X60Cm City Straw Ant-Portobello</v>
          </cell>
          <cell r="D10832" t="str">
            <v>M2</v>
          </cell>
          <cell r="E10832">
            <v>0</v>
          </cell>
          <cell r="F10832">
            <v>0</v>
          </cell>
        </row>
        <row r="10833">
          <cell r="B10833">
            <v>1011108</v>
          </cell>
          <cell r="C10833" t="str">
            <v>Porc.60X120Cm City Fendi Ant-Portobello</v>
          </cell>
          <cell r="D10833" t="str">
            <v>M2</v>
          </cell>
          <cell r="E10833">
            <v>0</v>
          </cell>
          <cell r="F10833">
            <v>0</v>
          </cell>
        </row>
        <row r="10834">
          <cell r="B10834">
            <v>1011109</v>
          </cell>
          <cell r="C10834" t="str">
            <v>Porc.60X60Cm City Fendi Ant-Portobello</v>
          </cell>
          <cell r="D10834" t="str">
            <v>M2</v>
          </cell>
          <cell r="E10834">
            <v>0</v>
          </cell>
          <cell r="F10834">
            <v>0</v>
          </cell>
        </row>
        <row r="10835">
          <cell r="B10835">
            <v>1011110</v>
          </cell>
          <cell r="C10835" t="str">
            <v>Rev.9,5X9,5Cm Arq Design Neve-Portobello</v>
          </cell>
          <cell r="D10835" t="str">
            <v>M2</v>
          </cell>
          <cell r="E10835">
            <v>0</v>
          </cell>
          <cell r="F10835">
            <v>0</v>
          </cell>
        </row>
        <row r="10836">
          <cell r="B10836">
            <v>1011111</v>
          </cell>
          <cell r="C10836" t="str">
            <v>Porc.60X60Cm Simples Br Pol-Portobello</v>
          </cell>
          <cell r="D10836" t="str">
            <v>M2</v>
          </cell>
          <cell r="E10836">
            <v>0</v>
          </cell>
          <cell r="F10836">
            <v>0</v>
          </cell>
        </row>
        <row r="10837">
          <cell r="B10837">
            <v>1011112</v>
          </cell>
          <cell r="C10837" t="str">
            <v>Porc.30X30Cm Bianco Mix Slpol-Portobello</v>
          </cell>
          <cell r="D10837" t="str">
            <v>M2</v>
          </cell>
          <cell r="E10837">
            <v>0</v>
          </cell>
          <cell r="F10837">
            <v>0</v>
          </cell>
        </row>
        <row r="10838">
          <cell r="B10838">
            <v>1011113</v>
          </cell>
          <cell r="C10838" t="str">
            <v>Porc.45X90Cm Belize Sand Nat-Portobello</v>
          </cell>
          <cell r="D10838" t="str">
            <v>M2</v>
          </cell>
          <cell r="E10838">
            <v>0</v>
          </cell>
          <cell r="F10838">
            <v>0</v>
          </cell>
        </row>
        <row r="10839">
          <cell r="B10839">
            <v>1011114</v>
          </cell>
          <cell r="C10839" t="str">
            <v>Porc.22,5X45Cm Belize Sand-Portobello</v>
          </cell>
          <cell r="D10839" t="str">
            <v>M2</v>
          </cell>
          <cell r="E10839">
            <v>0</v>
          </cell>
          <cell r="F10839">
            <v>0</v>
          </cell>
        </row>
        <row r="10840">
          <cell r="B10840">
            <v>1011115</v>
          </cell>
          <cell r="C10840" t="str">
            <v>Porc.9,5X9,5Cm Artes.Turquesa-Portobello</v>
          </cell>
          <cell r="D10840" t="str">
            <v>M2</v>
          </cell>
          <cell r="E10840">
            <v>0</v>
          </cell>
          <cell r="F10840">
            <v>0</v>
          </cell>
        </row>
        <row r="10841">
          <cell r="B10841">
            <v>1011116</v>
          </cell>
          <cell r="C10841" t="str">
            <v>Piso Intertrav.Concregrama 13,4X20,10X10</v>
          </cell>
          <cell r="D10841" t="str">
            <v>M2</v>
          </cell>
          <cell r="E10841">
            <v>0</v>
          </cell>
          <cell r="F10841">
            <v>0</v>
          </cell>
        </row>
        <row r="10842">
          <cell r="B10842">
            <v>1011117</v>
          </cell>
          <cell r="C10842" t="str">
            <v>Piso Inter Ret 7X21X08Cm Cinza</v>
          </cell>
          <cell r="D10842" t="str">
            <v>M2</v>
          </cell>
          <cell r="E10842">
            <v>0</v>
          </cell>
          <cell r="F10842">
            <v>0</v>
          </cell>
        </row>
        <row r="10843">
          <cell r="B10843">
            <v>1011118</v>
          </cell>
          <cell r="C10843" t="str">
            <v>Piso Intertrav.Retang.7,00X21,00X08Cm</v>
          </cell>
          <cell r="D10843" t="str">
            <v>M2</v>
          </cell>
          <cell r="E10843">
            <v>0</v>
          </cell>
          <cell r="F10843">
            <v>0</v>
          </cell>
        </row>
        <row r="10844">
          <cell r="B10844">
            <v>1011119</v>
          </cell>
          <cell r="C10844" t="str">
            <v>Piso Intertrav.Retang.7X21X08Cm Ceramica</v>
          </cell>
          <cell r="D10844" t="str">
            <v>M2</v>
          </cell>
          <cell r="E10844">
            <v>0</v>
          </cell>
          <cell r="F10844">
            <v>0</v>
          </cell>
        </row>
        <row r="10845">
          <cell r="B10845">
            <v>1011120</v>
          </cell>
          <cell r="C10845" t="str">
            <v>Tela Amaracao Alvenaria 50X17,5Cm Perame</v>
          </cell>
          <cell r="D10845" t="str">
            <v>KI</v>
          </cell>
          <cell r="E10845">
            <v>0</v>
          </cell>
          <cell r="F10845">
            <v>0</v>
          </cell>
        </row>
        <row r="10846">
          <cell r="B10846">
            <v>1011121</v>
          </cell>
          <cell r="C10846" t="str">
            <v>Pastilhas 5X5Cm Maraca B762 Atlas</v>
          </cell>
          <cell r="D10846" t="str">
            <v>M2</v>
          </cell>
          <cell r="E10846">
            <v>0</v>
          </cell>
          <cell r="F10846">
            <v>0</v>
          </cell>
        </row>
        <row r="10847">
          <cell r="B10847">
            <v>1011122</v>
          </cell>
          <cell r="C10847" t="str">
            <v>Pastilhas 5X5Cm Una Sg8443 Atlas</v>
          </cell>
          <cell r="D10847" t="str">
            <v>M2</v>
          </cell>
          <cell r="E10847">
            <v>0</v>
          </cell>
          <cell r="F10847">
            <v>0</v>
          </cell>
        </row>
        <row r="10848">
          <cell r="B10848">
            <v>1011123</v>
          </cell>
          <cell r="C10848" t="str">
            <v>Masseira Chapa14 320L 2,0X0,8M</v>
          </cell>
          <cell r="D10848" t="str">
            <v>UN</v>
          </cell>
          <cell r="E10848">
            <v>0</v>
          </cell>
          <cell r="F10848">
            <v>0</v>
          </cell>
        </row>
        <row r="10849">
          <cell r="B10849">
            <v>1011124</v>
          </cell>
          <cell r="C10849" t="str">
            <v>Porcelanato Florida 40X40Cm Elisabeth</v>
          </cell>
          <cell r="D10849" t="str">
            <v>M2</v>
          </cell>
          <cell r="E10849">
            <v>0</v>
          </cell>
          <cell r="F10849">
            <v>0</v>
          </cell>
        </row>
        <row r="10850">
          <cell r="B10850">
            <v>1011125</v>
          </cell>
          <cell r="C10850" t="str">
            <v>Valvula Jato P/Bebedouro Canovas 180Lp</v>
          </cell>
          <cell r="D10850" t="str">
            <v>UN</v>
          </cell>
          <cell r="E10850">
            <v>0</v>
          </cell>
          <cell r="F10850">
            <v>0</v>
          </cell>
        </row>
        <row r="10851">
          <cell r="B10851">
            <v>1011126</v>
          </cell>
          <cell r="C10851" t="str">
            <v>Cabo Flexivel 750V 1,5Mm2 Preto</v>
          </cell>
          <cell r="D10851" t="str">
            <v>M</v>
          </cell>
          <cell r="E10851">
            <v>0</v>
          </cell>
          <cell r="F10851">
            <v>0</v>
          </cell>
        </row>
        <row r="10852">
          <cell r="B10852">
            <v>1011127</v>
          </cell>
          <cell r="C10852" t="str">
            <v>Cabo Flexivel 750V 1,5Mm2 Vermelho</v>
          </cell>
          <cell r="D10852" t="str">
            <v>M</v>
          </cell>
          <cell r="E10852">
            <v>0</v>
          </cell>
          <cell r="F10852">
            <v>0</v>
          </cell>
        </row>
        <row r="10853">
          <cell r="B10853">
            <v>1011128</v>
          </cell>
          <cell r="C10853" t="str">
            <v>Cabo Flexivel 750V 1,5Mm2 Amarelo</v>
          </cell>
          <cell r="D10853" t="str">
            <v>M</v>
          </cell>
          <cell r="E10853">
            <v>0</v>
          </cell>
          <cell r="F10853">
            <v>0</v>
          </cell>
        </row>
        <row r="10854">
          <cell r="B10854">
            <v>1011129</v>
          </cell>
          <cell r="C10854" t="str">
            <v>Cabo Flexivel 750V 1,5Mm2 Cinza</v>
          </cell>
          <cell r="D10854" t="str">
            <v>M</v>
          </cell>
          <cell r="E10854">
            <v>0</v>
          </cell>
          <cell r="F10854">
            <v>0</v>
          </cell>
        </row>
        <row r="10855">
          <cell r="B10855">
            <v>1011130</v>
          </cell>
          <cell r="C10855" t="str">
            <v>Abraçadeira Nylon 140X2,5Mm Diam.35Mm</v>
          </cell>
          <cell r="D10855" t="str">
            <v>UN</v>
          </cell>
          <cell r="E10855">
            <v>0</v>
          </cell>
          <cell r="F10855">
            <v>0</v>
          </cell>
        </row>
        <row r="10856">
          <cell r="B10856">
            <v>1011131</v>
          </cell>
          <cell r="C10856" t="str">
            <v>Abraçadeira Nylon 200X2,5Mm Diam.55Mm</v>
          </cell>
          <cell r="D10856" t="str">
            <v>UN</v>
          </cell>
          <cell r="E10856">
            <v>0</v>
          </cell>
          <cell r="F10856">
            <v>0</v>
          </cell>
        </row>
        <row r="10857">
          <cell r="B10857">
            <v>1011132</v>
          </cell>
          <cell r="C10857" t="str">
            <v>Rev.Cerâm.Loft Areia Ston.6840/6200-Gail</v>
          </cell>
          <cell r="D10857" t="str">
            <v>UN</v>
          </cell>
          <cell r="E10857">
            <v>0</v>
          </cell>
          <cell r="F10857">
            <v>0</v>
          </cell>
        </row>
        <row r="10858">
          <cell r="B10858">
            <v>1011133</v>
          </cell>
          <cell r="C10858" t="str">
            <v>Porcel.45X90 Lioz Montemor Act Portinari</v>
          </cell>
          <cell r="D10858" t="str">
            <v>M2</v>
          </cell>
          <cell r="E10858">
            <v>0</v>
          </cell>
          <cell r="F10858">
            <v>0</v>
          </cell>
        </row>
        <row r="10859">
          <cell r="B10859">
            <v>1011134</v>
          </cell>
          <cell r="C10859" t="str">
            <v>Porcel.45X90 Lioz Montemor Pol Portinari</v>
          </cell>
          <cell r="D10859" t="str">
            <v>M2</v>
          </cell>
          <cell r="E10859">
            <v>0</v>
          </cell>
          <cell r="F10859">
            <v>0</v>
          </cell>
        </row>
        <row r="10860">
          <cell r="B10860">
            <v>1011135</v>
          </cell>
          <cell r="C10860" t="str">
            <v>Rodapé 9X45 Lioz Montemor Act Portinari</v>
          </cell>
          <cell r="D10860" t="str">
            <v>UN</v>
          </cell>
          <cell r="E10860">
            <v>0</v>
          </cell>
          <cell r="F10860">
            <v>0</v>
          </cell>
        </row>
        <row r="10861">
          <cell r="B10861">
            <v>1011136</v>
          </cell>
          <cell r="C10861" t="str">
            <v>Rodapé 9X45 Lioz Montemor Pol Portinari</v>
          </cell>
          <cell r="D10861" t="str">
            <v>UN</v>
          </cell>
          <cell r="E10861">
            <v>0</v>
          </cell>
          <cell r="F10861">
            <v>0</v>
          </cell>
        </row>
        <row r="10862">
          <cell r="B10862">
            <v>1011137</v>
          </cell>
          <cell r="C10862" t="str">
            <v>Porcel.90X45Crema Valencia Pol Portinari</v>
          </cell>
          <cell r="D10862" t="str">
            <v>M2</v>
          </cell>
          <cell r="E10862">
            <v>0</v>
          </cell>
          <cell r="F10862">
            <v>0</v>
          </cell>
        </row>
        <row r="10863">
          <cell r="B10863">
            <v>1011138</v>
          </cell>
          <cell r="C10863" t="str">
            <v>Rodapé 9X60Cm Crema Reale Pol Portinari</v>
          </cell>
          <cell r="D10863" t="str">
            <v>UN</v>
          </cell>
          <cell r="E10863">
            <v>0</v>
          </cell>
          <cell r="F10863">
            <v>0</v>
          </cell>
        </row>
        <row r="10864">
          <cell r="B10864">
            <v>1011139</v>
          </cell>
          <cell r="C10864" t="str">
            <v>Porcel.33X33 White Plain Matte Portinari</v>
          </cell>
          <cell r="D10864" t="str">
            <v>M2</v>
          </cell>
          <cell r="E10864">
            <v>0</v>
          </cell>
          <cell r="F10864">
            <v>0</v>
          </cell>
        </row>
        <row r="10865">
          <cell r="B10865">
            <v>1011140</v>
          </cell>
          <cell r="C10865" t="str">
            <v>Rodapé 8X33 White Plain Matte Portinari</v>
          </cell>
          <cell r="D10865" t="str">
            <v>UN</v>
          </cell>
          <cell r="E10865">
            <v>0</v>
          </cell>
          <cell r="F10865">
            <v>0</v>
          </cell>
        </row>
        <row r="10866">
          <cell r="B10866">
            <v>1011141</v>
          </cell>
          <cell r="C10866" t="str">
            <v>Porcel.33X45Cm White Plain Matte</v>
          </cell>
          <cell r="D10866" t="str">
            <v>M2</v>
          </cell>
          <cell r="E10866">
            <v>0</v>
          </cell>
          <cell r="F10866">
            <v>0</v>
          </cell>
        </row>
        <row r="10867">
          <cell r="B10867">
            <v>1011142</v>
          </cell>
          <cell r="C10867" t="str">
            <v>Porcel.45X45Caribbean Natabold Portinari</v>
          </cell>
          <cell r="D10867" t="str">
            <v>M2</v>
          </cell>
          <cell r="E10867">
            <v>0</v>
          </cell>
          <cell r="F10867">
            <v>0</v>
          </cell>
        </row>
        <row r="10868">
          <cell r="B10868">
            <v>1011143</v>
          </cell>
          <cell r="C10868" t="str">
            <v>Rodapé 8X45 Caribbean Natabold Portinari</v>
          </cell>
          <cell r="D10868" t="str">
            <v>UN</v>
          </cell>
          <cell r="E10868">
            <v>0</v>
          </cell>
          <cell r="F10868">
            <v>0</v>
          </cell>
        </row>
        <row r="10869">
          <cell r="B10869">
            <v>1011144</v>
          </cell>
          <cell r="C10869" t="str">
            <v>Porcel.30X60Cm Canela Bold Portinari</v>
          </cell>
          <cell r="D10869" t="str">
            <v>M2</v>
          </cell>
          <cell r="E10869">
            <v>0</v>
          </cell>
          <cell r="F10869">
            <v>0</v>
          </cell>
        </row>
        <row r="10870">
          <cell r="B10870">
            <v>1011145</v>
          </cell>
          <cell r="C10870" t="str">
            <v>Fibra De Sisal Ensacado 500Gr</v>
          </cell>
          <cell r="D10870" t="str">
            <v>PAK</v>
          </cell>
          <cell r="E10870">
            <v>0</v>
          </cell>
          <cell r="F10870">
            <v>0</v>
          </cell>
        </row>
        <row r="10871">
          <cell r="B10871">
            <v>1011146</v>
          </cell>
          <cell r="C10871" t="str">
            <v>Rejunte Azul Cobalto Sc 20Kg</v>
          </cell>
          <cell r="D10871" t="str">
            <v>UN</v>
          </cell>
          <cell r="E10871">
            <v>0</v>
          </cell>
          <cell r="F10871">
            <v>0</v>
          </cell>
        </row>
        <row r="10872">
          <cell r="B10872">
            <v>1011147</v>
          </cell>
          <cell r="C10872" t="str">
            <v>Te De Inspecao Pvc Serie R Dn150X100Mm</v>
          </cell>
          <cell r="D10872" t="str">
            <v>UN</v>
          </cell>
          <cell r="E10872">
            <v>0</v>
          </cell>
          <cell r="F10872">
            <v>0</v>
          </cell>
        </row>
        <row r="10873">
          <cell r="B10873">
            <v>1011148</v>
          </cell>
          <cell r="C10873" t="str">
            <v>Mat. Bloq-Cap Esgoto Pvc-R 50Mm</v>
          </cell>
          <cell r="D10873" t="str">
            <v>UN</v>
          </cell>
          <cell r="E10873">
            <v>0</v>
          </cell>
          <cell r="F10873">
            <v>0</v>
          </cell>
        </row>
        <row r="10874">
          <cell r="B10874">
            <v>1011149</v>
          </cell>
          <cell r="C10874" t="str">
            <v>Grelha Hemisférica Ferro Fundido Ø 150Mm</v>
          </cell>
          <cell r="D10874" t="str">
            <v>UN</v>
          </cell>
          <cell r="E10874">
            <v>0</v>
          </cell>
          <cell r="F10874">
            <v>0</v>
          </cell>
        </row>
        <row r="10875">
          <cell r="B10875">
            <v>1011150</v>
          </cell>
          <cell r="C10875" t="str">
            <v>Mat. Bloq-Tubo Pvc-Tcc Ø 250Mm 6M</v>
          </cell>
          <cell r="D10875" t="str">
            <v>UN</v>
          </cell>
          <cell r="E10875">
            <v>0</v>
          </cell>
          <cell r="F10875">
            <v>0</v>
          </cell>
        </row>
        <row r="10876">
          <cell r="B10876">
            <v>1011151</v>
          </cell>
          <cell r="C10876" t="str">
            <v>Tubo Pvc Esgoto Marrom Dn400  6M</v>
          </cell>
          <cell r="D10876" t="str">
            <v>UN</v>
          </cell>
          <cell r="E10876">
            <v>0</v>
          </cell>
          <cell r="F10876">
            <v>0</v>
          </cell>
        </row>
        <row r="10877">
          <cell r="B10877">
            <v>1011152</v>
          </cell>
          <cell r="C10877" t="str">
            <v>Joelho 90 Pvc Esgoto Marrom Pb Jei Dn300</v>
          </cell>
          <cell r="D10877" t="str">
            <v>UN</v>
          </cell>
          <cell r="E10877">
            <v>0</v>
          </cell>
          <cell r="F10877">
            <v>0</v>
          </cell>
        </row>
        <row r="10878">
          <cell r="B10878">
            <v>1011153</v>
          </cell>
          <cell r="C10878" t="str">
            <v>Joelho 45 Pvc Infra 200Mm</v>
          </cell>
          <cell r="D10878" t="str">
            <v>UN</v>
          </cell>
          <cell r="E10878">
            <v>0</v>
          </cell>
          <cell r="F10878">
            <v>0</v>
          </cell>
        </row>
        <row r="10879">
          <cell r="B10879">
            <v>1011154</v>
          </cell>
          <cell r="C10879" t="str">
            <v>Joelho 45 Pvc Infra 300Mm</v>
          </cell>
          <cell r="D10879" t="str">
            <v>UN</v>
          </cell>
          <cell r="E10879">
            <v>0</v>
          </cell>
          <cell r="F10879">
            <v>0</v>
          </cell>
        </row>
        <row r="10880">
          <cell r="B10880">
            <v>1011155</v>
          </cell>
          <cell r="C10880" t="str">
            <v>Anel De Borracha Pvc Infra Dn250</v>
          </cell>
          <cell r="D10880" t="str">
            <v>UN</v>
          </cell>
          <cell r="E10880">
            <v>0</v>
          </cell>
          <cell r="F10880">
            <v>0</v>
          </cell>
        </row>
        <row r="10881">
          <cell r="B10881">
            <v>1011156</v>
          </cell>
          <cell r="C10881" t="str">
            <v>Anel De Borracha Pvc Infra Dn400</v>
          </cell>
          <cell r="D10881" t="str">
            <v>UN</v>
          </cell>
          <cell r="E10881">
            <v>0</v>
          </cell>
          <cell r="F10881">
            <v>0</v>
          </cell>
        </row>
        <row r="10882">
          <cell r="B10882">
            <v>1011157</v>
          </cell>
          <cell r="C10882" t="str">
            <v>Abraçadeira Perfil Ø 1/2"</v>
          </cell>
          <cell r="D10882" t="str">
            <v>UN</v>
          </cell>
          <cell r="E10882">
            <v>0</v>
          </cell>
          <cell r="F10882">
            <v>0</v>
          </cell>
        </row>
        <row r="10883">
          <cell r="B10883">
            <v>1011158</v>
          </cell>
          <cell r="C10883" t="str">
            <v>Abraçadeira Perfil Ø 3"</v>
          </cell>
          <cell r="D10883" t="str">
            <v>UN</v>
          </cell>
          <cell r="E10883">
            <v>0</v>
          </cell>
          <cell r="F10883">
            <v>0</v>
          </cell>
        </row>
        <row r="10884">
          <cell r="B10884">
            <v>1011159</v>
          </cell>
          <cell r="C10884" t="str">
            <v>Caixa De Passagem Em Alumínio 20X20X10Cm</v>
          </cell>
          <cell r="D10884" t="str">
            <v>UN</v>
          </cell>
          <cell r="E10884">
            <v>0</v>
          </cell>
          <cell r="F10884">
            <v>0</v>
          </cell>
        </row>
        <row r="10885">
          <cell r="B10885">
            <v>1011160</v>
          </cell>
          <cell r="C10885" t="str">
            <v>Caixa De Passagem Em Chapa 40X40X20Cm</v>
          </cell>
          <cell r="D10885" t="str">
            <v>UN</v>
          </cell>
          <cell r="E10885">
            <v>0</v>
          </cell>
          <cell r="F10885">
            <v>0</v>
          </cell>
        </row>
        <row r="10886">
          <cell r="B10886">
            <v>1011161</v>
          </cell>
          <cell r="C10886" t="str">
            <v>Eletroduto Pvc Ponta Azul Ø 1 1/4"</v>
          </cell>
          <cell r="D10886" t="str">
            <v>UN</v>
          </cell>
          <cell r="E10886">
            <v>0</v>
          </cell>
          <cell r="F10886">
            <v>0</v>
          </cell>
        </row>
        <row r="10887">
          <cell r="B10887">
            <v>1011162</v>
          </cell>
          <cell r="C10887" t="str">
            <v>Piso Poliuretano Tijolo Pu200B11Playpiso</v>
          </cell>
          <cell r="D10887" t="str">
            <v>M2</v>
          </cell>
          <cell r="E10887">
            <v>0</v>
          </cell>
          <cell r="F10887">
            <v>0</v>
          </cell>
        </row>
        <row r="10888">
          <cell r="B10888">
            <v>1011163</v>
          </cell>
          <cell r="C10888" t="str">
            <v>Piso Poliuret.Verde Esc.Pu200B11Playpiso</v>
          </cell>
          <cell r="D10888" t="str">
            <v>M2</v>
          </cell>
          <cell r="E10888">
            <v>0</v>
          </cell>
          <cell r="F10888">
            <v>0</v>
          </cell>
        </row>
        <row r="10889">
          <cell r="B10889">
            <v>1011164</v>
          </cell>
          <cell r="C10889" t="str">
            <v>Porcel.Rust.Br Santome Bd 45X45Portinari</v>
          </cell>
          <cell r="D10889" t="str">
            <v>M2</v>
          </cell>
          <cell r="E10889">
            <v>0</v>
          </cell>
          <cell r="F10889">
            <v>0</v>
          </cell>
        </row>
        <row r="10890">
          <cell r="B10890">
            <v>1011165</v>
          </cell>
          <cell r="C10890" t="str">
            <v>Pastilha 5X5 Batan Sg10766 Atlas</v>
          </cell>
          <cell r="D10890" t="str">
            <v>M2</v>
          </cell>
          <cell r="E10890">
            <v>0</v>
          </cell>
          <cell r="F10890">
            <v>0</v>
          </cell>
        </row>
        <row r="10891">
          <cell r="B10891">
            <v>1011166</v>
          </cell>
          <cell r="C10891" t="str">
            <v>Porcelanato 45X45 Fuoco Bianco Eliane</v>
          </cell>
          <cell r="D10891" t="str">
            <v>M2</v>
          </cell>
          <cell r="E10891">
            <v>0</v>
          </cell>
          <cell r="F10891">
            <v>0</v>
          </cell>
        </row>
        <row r="10892">
          <cell r="B10892">
            <v>1011167</v>
          </cell>
          <cell r="C10892" t="str">
            <v>Porcel.45X45 Caribean Creme Bd Portinari</v>
          </cell>
          <cell r="D10892" t="str">
            <v>M2</v>
          </cell>
          <cell r="E10892">
            <v>0</v>
          </cell>
          <cell r="F10892">
            <v>0</v>
          </cell>
        </row>
        <row r="10893">
          <cell r="B10893">
            <v>1011168</v>
          </cell>
          <cell r="C10893" t="str">
            <v>Rodape 8X45 Caribean Creme Bd Portinari</v>
          </cell>
          <cell r="D10893" t="str">
            <v>M</v>
          </cell>
          <cell r="E10893">
            <v>0</v>
          </cell>
          <cell r="F10893">
            <v>0</v>
          </cell>
        </row>
        <row r="10894">
          <cell r="B10894">
            <v>1011169</v>
          </cell>
          <cell r="C10894" t="str">
            <v>Rodapé Element Wh Ret 8X45 Portinari</v>
          </cell>
          <cell r="D10894" t="str">
            <v>M</v>
          </cell>
          <cell r="E10894">
            <v>0</v>
          </cell>
          <cell r="F10894">
            <v>0</v>
          </cell>
        </row>
        <row r="10895">
          <cell r="B10895">
            <v>1011170</v>
          </cell>
          <cell r="C10895" t="str">
            <v>Rodapé Cargo White 8X31 Eliane</v>
          </cell>
          <cell r="D10895" t="str">
            <v>M</v>
          </cell>
          <cell r="E10895">
            <v>0</v>
          </cell>
          <cell r="F10895">
            <v>0</v>
          </cell>
        </row>
        <row r="10896">
          <cell r="B10896">
            <v>1011171</v>
          </cell>
          <cell r="C10896" t="str">
            <v>Tinta Latéx Fosco Cor 9678-Coral Dulux</v>
          </cell>
          <cell r="D10896" t="str">
            <v>UN</v>
          </cell>
          <cell r="E10896">
            <v>0</v>
          </cell>
          <cell r="F10896">
            <v>0</v>
          </cell>
        </row>
        <row r="10897">
          <cell r="B10897">
            <v>1011172</v>
          </cell>
          <cell r="C10897" t="str">
            <v>Tinta Latéx Fosco Cor 5317-Coral Dulux</v>
          </cell>
          <cell r="D10897" t="str">
            <v>UN</v>
          </cell>
          <cell r="E10897">
            <v>0</v>
          </cell>
          <cell r="F10897">
            <v>0</v>
          </cell>
        </row>
        <row r="10898">
          <cell r="B10898">
            <v>1011173</v>
          </cell>
          <cell r="C10898" t="str">
            <v>Tinta Latéx Fosco Cor 5209-Coral Dulux</v>
          </cell>
          <cell r="D10898" t="str">
            <v>UN</v>
          </cell>
          <cell r="E10898">
            <v>0</v>
          </cell>
          <cell r="F10898">
            <v>0</v>
          </cell>
        </row>
        <row r="10899">
          <cell r="B10899">
            <v>1011174</v>
          </cell>
          <cell r="C10899" t="str">
            <v>Tinta Latéx Fosco Cor 6163-Coral Dulux</v>
          </cell>
          <cell r="D10899" t="str">
            <v>UN</v>
          </cell>
          <cell r="E10899">
            <v>0</v>
          </cell>
          <cell r="F10899">
            <v>0</v>
          </cell>
        </row>
        <row r="10900">
          <cell r="B10900">
            <v>1011175</v>
          </cell>
          <cell r="C10900" t="str">
            <v>Tinta Latéx Fosco Cor 4755-Coral Dulux</v>
          </cell>
          <cell r="D10900" t="str">
            <v>UN</v>
          </cell>
          <cell r="E10900">
            <v>0</v>
          </cell>
          <cell r="F10900">
            <v>0</v>
          </cell>
        </row>
        <row r="10901">
          <cell r="B10901">
            <v>1011176</v>
          </cell>
          <cell r="C10901" t="str">
            <v>Tinta Latéx Fosco Cor 6120-Coral Dulux</v>
          </cell>
          <cell r="D10901" t="str">
            <v>UN</v>
          </cell>
          <cell r="E10901">
            <v>0</v>
          </cell>
          <cell r="F10901">
            <v>0</v>
          </cell>
        </row>
        <row r="10902">
          <cell r="B10902">
            <v>1011177</v>
          </cell>
          <cell r="C10902" t="str">
            <v>Piso Listatil Pare 10X20X06 Amarelo</v>
          </cell>
          <cell r="D10902" t="str">
            <v>M2</v>
          </cell>
          <cell r="E10902">
            <v>0</v>
          </cell>
          <cell r="F10902">
            <v>0</v>
          </cell>
        </row>
        <row r="10903">
          <cell r="B10903">
            <v>1011178</v>
          </cell>
          <cell r="C10903" t="str">
            <v>Piso Listatil Siga 10X20X06 Vermelho</v>
          </cell>
          <cell r="D10903" t="str">
            <v>M2</v>
          </cell>
          <cell r="E10903">
            <v>0</v>
          </cell>
          <cell r="F10903">
            <v>0</v>
          </cell>
        </row>
        <row r="10904">
          <cell r="B10904">
            <v>1011179</v>
          </cell>
          <cell r="C10904" t="str">
            <v>Selador Acrilico 3,6L</v>
          </cell>
          <cell r="D10904" t="str">
            <v>UN</v>
          </cell>
          <cell r="E10904">
            <v>0</v>
          </cell>
          <cell r="F10904">
            <v>0</v>
          </cell>
        </row>
        <row r="10905">
          <cell r="B10905">
            <v>1011180</v>
          </cell>
          <cell r="C10905" t="str">
            <v>Textura Terracryl Plus Terracor</v>
          </cell>
          <cell r="D10905" t="str">
            <v>KG</v>
          </cell>
          <cell r="E10905">
            <v>0</v>
          </cell>
          <cell r="F10905">
            <v>0</v>
          </cell>
        </row>
        <row r="10906">
          <cell r="B10906">
            <v>1011181</v>
          </cell>
          <cell r="C10906" t="str">
            <v>Massa Stone 18L Terracor</v>
          </cell>
          <cell r="D10906" t="str">
            <v>UN</v>
          </cell>
          <cell r="E10906">
            <v>0</v>
          </cell>
          <cell r="F10906">
            <v>0</v>
          </cell>
        </row>
        <row r="10907">
          <cell r="B10907">
            <v>1011182</v>
          </cell>
          <cell r="C10907" t="str">
            <v>Reagente Stone Terracryl Terracor</v>
          </cell>
          <cell r="D10907" t="str">
            <v>L</v>
          </cell>
          <cell r="E10907">
            <v>0</v>
          </cell>
          <cell r="F10907">
            <v>0</v>
          </cell>
        </row>
        <row r="10908">
          <cell r="B10908">
            <v>1011183</v>
          </cell>
          <cell r="C10908" t="str">
            <v>Alicate Para Molde Exotermico</v>
          </cell>
          <cell r="D10908" t="str">
            <v>UN</v>
          </cell>
          <cell r="E10908">
            <v>0</v>
          </cell>
          <cell r="F10908">
            <v>0</v>
          </cell>
        </row>
        <row r="10909">
          <cell r="B10909">
            <v>1011184</v>
          </cell>
          <cell r="C10909" t="str">
            <v>Chave De Fluxo 170Mm At-2011 Contech</v>
          </cell>
          <cell r="D10909" t="str">
            <v>UN</v>
          </cell>
          <cell r="E10909">
            <v>0</v>
          </cell>
          <cell r="F10909">
            <v>0</v>
          </cell>
        </row>
        <row r="10910">
          <cell r="B10910">
            <v>1011185</v>
          </cell>
          <cell r="C10910" t="str">
            <v>Correia Em V 13X8X130Mm A-50</v>
          </cell>
          <cell r="D10910" t="str">
            <v>UN</v>
          </cell>
          <cell r="E10910">
            <v>0</v>
          </cell>
          <cell r="F10910">
            <v>0</v>
          </cell>
        </row>
        <row r="10911">
          <cell r="B10911">
            <v>1011186</v>
          </cell>
          <cell r="C10911" t="str">
            <v>Faixa Cer.Acps Arzon Oasis Bege 6.7X43.8</v>
          </cell>
          <cell r="D10911" t="str">
            <v>KI</v>
          </cell>
          <cell r="E10911">
            <v>0</v>
          </cell>
          <cell r="F10911">
            <v>0</v>
          </cell>
        </row>
        <row r="10912">
          <cell r="B10912">
            <v>1011187</v>
          </cell>
          <cell r="C10912" t="str">
            <v>Piso Intertravado Concregrama 50X50X10Cm</v>
          </cell>
          <cell r="D10912" t="str">
            <v>M2</v>
          </cell>
          <cell r="E10912">
            <v>0</v>
          </cell>
          <cell r="F10912">
            <v>0</v>
          </cell>
        </row>
        <row r="10913">
          <cell r="B10913">
            <v>1011188</v>
          </cell>
          <cell r="C10913" t="str">
            <v>Piso Intertrav.Retangular Ocre 10X20Cm</v>
          </cell>
          <cell r="D10913" t="str">
            <v>M2</v>
          </cell>
          <cell r="E10913">
            <v>0</v>
          </cell>
          <cell r="F10913">
            <v>0</v>
          </cell>
        </row>
        <row r="10914">
          <cell r="B10914">
            <v>1011189</v>
          </cell>
          <cell r="C10914" t="str">
            <v>Piso Intertrav.Retang.Cinza Esc.10X20X08</v>
          </cell>
          <cell r="D10914" t="str">
            <v>M2</v>
          </cell>
          <cell r="E10914">
            <v>0</v>
          </cell>
          <cell r="F10914">
            <v>0</v>
          </cell>
        </row>
        <row r="10915">
          <cell r="B10915">
            <v>1011190</v>
          </cell>
          <cell r="C10915" t="str">
            <v>Piso Intertrav.Retang.Vermelho 10X20X08</v>
          </cell>
          <cell r="D10915" t="str">
            <v>M2</v>
          </cell>
          <cell r="E10915">
            <v>0</v>
          </cell>
          <cell r="F10915">
            <v>0</v>
          </cell>
        </row>
        <row r="10916">
          <cell r="B10916">
            <v>1011191</v>
          </cell>
          <cell r="C10916" t="str">
            <v>Broca Chata P/Madeira 6X157Mm</v>
          </cell>
          <cell r="D10916" t="str">
            <v>UN</v>
          </cell>
          <cell r="E10916">
            <v>0</v>
          </cell>
          <cell r="F10916">
            <v>0</v>
          </cell>
        </row>
        <row r="10917">
          <cell r="B10917">
            <v>1011192</v>
          </cell>
          <cell r="C10917" t="str">
            <v>Broca Chata P/Madeira 8X157Mm</v>
          </cell>
          <cell r="D10917" t="str">
            <v>UN</v>
          </cell>
          <cell r="E10917">
            <v>0</v>
          </cell>
          <cell r="F10917">
            <v>0</v>
          </cell>
        </row>
        <row r="10918">
          <cell r="B10918">
            <v>1011193</v>
          </cell>
          <cell r="C10918" t="str">
            <v>Broca Chata P/Madeira 10X157Mm</v>
          </cell>
          <cell r="D10918" t="str">
            <v>UN</v>
          </cell>
          <cell r="E10918">
            <v>0</v>
          </cell>
          <cell r="F10918">
            <v>0</v>
          </cell>
        </row>
        <row r="10919">
          <cell r="B10919">
            <v>1011194</v>
          </cell>
          <cell r="C10919" t="str">
            <v>Revest.Epoxi Poliamida Viapoxi Coat 20Kg</v>
          </cell>
          <cell r="D10919" t="str">
            <v>UN</v>
          </cell>
          <cell r="E10919">
            <v>0</v>
          </cell>
          <cell r="F10919">
            <v>0</v>
          </cell>
        </row>
        <row r="10920">
          <cell r="B10920">
            <v>1011195</v>
          </cell>
          <cell r="C10920" t="str">
            <v>Poste Reto Aço Carbono H=10M Pesado</v>
          </cell>
          <cell r="D10920" t="str">
            <v>UN</v>
          </cell>
          <cell r="E10920">
            <v>0</v>
          </cell>
          <cell r="F10920">
            <v>0</v>
          </cell>
        </row>
        <row r="10921">
          <cell r="B10921">
            <v>1011196</v>
          </cell>
          <cell r="C10921" t="str">
            <v>Poste Reto Aço Carbono H=10M Leve</v>
          </cell>
          <cell r="D10921" t="str">
            <v>UN</v>
          </cell>
          <cell r="E10921">
            <v>0</v>
          </cell>
          <cell r="F10921">
            <v>0</v>
          </cell>
        </row>
        <row r="10922">
          <cell r="B10922">
            <v>1011197</v>
          </cell>
          <cell r="C10922" t="str">
            <v>Ladr.Hidr.40X40 Costela Pt Plt Tecnogran</v>
          </cell>
          <cell r="D10922" t="str">
            <v>M2</v>
          </cell>
          <cell r="E10922">
            <v>0</v>
          </cell>
          <cell r="F10922">
            <v>0</v>
          </cell>
        </row>
        <row r="10923">
          <cell r="B10923">
            <v>1011198</v>
          </cell>
          <cell r="C10923" t="str">
            <v>Ladr.Hidr.40X40 Terrazzo Br Qd Tecnogran</v>
          </cell>
          <cell r="D10923" t="str">
            <v>M2</v>
          </cell>
          <cell r="E10923">
            <v>0</v>
          </cell>
          <cell r="F10923">
            <v>0</v>
          </cell>
        </row>
        <row r="10924">
          <cell r="B10924">
            <v>1011199</v>
          </cell>
          <cell r="C10924" t="str">
            <v>Ladr.Hidr.40X40 Terrazzo Bg Qd Tecnogran</v>
          </cell>
          <cell r="D10924" t="str">
            <v>M2</v>
          </cell>
          <cell r="E10924">
            <v>0</v>
          </cell>
          <cell r="F10924">
            <v>0</v>
          </cell>
        </row>
        <row r="10925">
          <cell r="B10925">
            <v>1011200</v>
          </cell>
          <cell r="C10925" t="str">
            <v>Parafuso M4/M5 Dosador De Registro</v>
          </cell>
          <cell r="D10925" t="str">
            <v>UN</v>
          </cell>
          <cell r="E10925">
            <v>0</v>
          </cell>
          <cell r="F10925">
            <v>0</v>
          </cell>
        </row>
        <row r="10926">
          <cell r="B10926">
            <v>1011201</v>
          </cell>
          <cell r="C10926" t="str">
            <v>Porcel.Caribean Lap Creme 45X45Portinari</v>
          </cell>
          <cell r="D10926" t="str">
            <v>M2</v>
          </cell>
          <cell r="E10926">
            <v>0</v>
          </cell>
          <cell r="F10926">
            <v>0</v>
          </cell>
        </row>
        <row r="10927">
          <cell r="B10927">
            <v>1011202</v>
          </cell>
          <cell r="C10927" t="str">
            <v>Porcel. Element Wh Ret 45X45 Portinari</v>
          </cell>
          <cell r="D10927" t="str">
            <v>M2</v>
          </cell>
          <cell r="E10927">
            <v>0</v>
          </cell>
          <cell r="F10927">
            <v>0</v>
          </cell>
        </row>
        <row r="10928">
          <cell r="B10928">
            <v>1011203</v>
          </cell>
          <cell r="C10928" t="str">
            <v>Rodapé Caribean Lap Creme 8X45 Portinari</v>
          </cell>
          <cell r="D10928" t="str">
            <v>M</v>
          </cell>
          <cell r="E10928">
            <v>0</v>
          </cell>
          <cell r="F10928">
            <v>0</v>
          </cell>
        </row>
        <row r="10929">
          <cell r="B10929">
            <v>1011204</v>
          </cell>
          <cell r="C10929" t="str">
            <v>Projetor 250/400W Pl400Ma Tecnowatt</v>
          </cell>
          <cell r="D10929" t="str">
            <v>UN</v>
          </cell>
          <cell r="E10929">
            <v>0</v>
          </cell>
          <cell r="F10929">
            <v>0</v>
          </cell>
        </row>
        <row r="10930">
          <cell r="B10930">
            <v>1011205</v>
          </cell>
          <cell r="C10930" t="str">
            <v>Tubo Espuma Elastom.1/4 Ac09X06 Armacell</v>
          </cell>
          <cell r="D10930" t="str">
            <v>M</v>
          </cell>
          <cell r="E10930">
            <v>0</v>
          </cell>
          <cell r="F10930">
            <v>0</v>
          </cell>
        </row>
        <row r="10931">
          <cell r="B10931">
            <v>1011206</v>
          </cell>
          <cell r="C10931" t="str">
            <v>Tubo Espuma Elastom.1/2 Ac19X12 Armacell</v>
          </cell>
          <cell r="D10931" t="str">
            <v>M</v>
          </cell>
          <cell r="E10931">
            <v>0</v>
          </cell>
          <cell r="F10931">
            <v>0</v>
          </cell>
        </row>
        <row r="10932">
          <cell r="B10932">
            <v>1011207</v>
          </cell>
          <cell r="C10932" t="str">
            <v>Catraca Com Olhal 2439-Perame</v>
          </cell>
          <cell r="D10932" t="str">
            <v>UN</v>
          </cell>
          <cell r="E10932">
            <v>0</v>
          </cell>
          <cell r="F10932">
            <v>0</v>
          </cell>
        </row>
        <row r="10933">
          <cell r="B10933">
            <v>1011208</v>
          </cell>
          <cell r="C10933" t="str">
            <v>Hdi 3/8Pol 1615-Perame</v>
          </cell>
          <cell r="D10933" t="str">
            <v>UN</v>
          </cell>
          <cell r="E10933">
            <v>0</v>
          </cell>
          <cell r="F10933">
            <v>0</v>
          </cell>
        </row>
        <row r="10934">
          <cell r="B10934">
            <v>1011209</v>
          </cell>
          <cell r="C10934" t="str">
            <v>Parafuso Olhal 3/8 M10 3116-Perame</v>
          </cell>
          <cell r="D10934" t="str">
            <v>UN</v>
          </cell>
          <cell r="E10934">
            <v>0</v>
          </cell>
          <cell r="F10934">
            <v>0</v>
          </cell>
        </row>
        <row r="10935">
          <cell r="B10935">
            <v>1011210</v>
          </cell>
          <cell r="C10935" t="str">
            <v>Presilha Abrac.K12 C/200 2236-Perame</v>
          </cell>
          <cell r="D10935" t="str">
            <v>PAK</v>
          </cell>
          <cell r="E10935">
            <v>0</v>
          </cell>
          <cell r="F10935">
            <v>0</v>
          </cell>
        </row>
        <row r="10936">
          <cell r="B10936">
            <v>1011211</v>
          </cell>
          <cell r="C10936" t="str">
            <v>Grade De Aluminio Dn25Mm 1,50X0,40M</v>
          </cell>
          <cell r="D10936" t="str">
            <v>UN</v>
          </cell>
          <cell r="E10936">
            <v>0</v>
          </cell>
          <cell r="F10936">
            <v>0</v>
          </cell>
        </row>
        <row r="10937">
          <cell r="B10937">
            <v>1011212</v>
          </cell>
          <cell r="C10937" t="str">
            <v>Comporta Fibra 0,80X0,40M C/Haste Inox</v>
          </cell>
          <cell r="D10937" t="str">
            <v>UN</v>
          </cell>
          <cell r="E10937">
            <v>0</v>
          </cell>
          <cell r="F10937">
            <v>0</v>
          </cell>
        </row>
        <row r="10938">
          <cell r="B10938">
            <v>1011213</v>
          </cell>
          <cell r="C10938" t="str">
            <v>Tampa Em Aluminio 1,20X0,80M Dupla</v>
          </cell>
          <cell r="D10938" t="str">
            <v>UN</v>
          </cell>
          <cell r="E10938">
            <v>0</v>
          </cell>
          <cell r="F10938">
            <v>0</v>
          </cell>
        </row>
        <row r="10939">
          <cell r="B10939">
            <v>1011214</v>
          </cell>
          <cell r="C10939" t="str">
            <v>Tampa Em Aluminio 0,80X0,80M</v>
          </cell>
          <cell r="D10939" t="str">
            <v>UN</v>
          </cell>
          <cell r="E10939">
            <v>0</v>
          </cell>
          <cell r="F10939">
            <v>0</v>
          </cell>
        </row>
        <row r="10940">
          <cell r="B10940">
            <v>1011215</v>
          </cell>
          <cell r="C10940" t="str">
            <v>Remendo Diam.100Mm R05 Vipal</v>
          </cell>
          <cell r="D10940" t="str">
            <v>KI</v>
          </cell>
          <cell r="E10940">
            <v>0</v>
          </cell>
          <cell r="F10940">
            <v>0</v>
          </cell>
        </row>
        <row r="10941">
          <cell r="B10941">
            <v>1011216</v>
          </cell>
          <cell r="C10941" t="str">
            <v>Cola P/Reparo Camara 20Ml Cb-01 Vipal</v>
          </cell>
          <cell r="D10941" t="str">
            <v>KI</v>
          </cell>
          <cell r="E10941">
            <v>0</v>
          </cell>
          <cell r="F10941">
            <v>0</v>
          </cell>
        </row>
        <row r="10942">
          <cell r="B10942">
            <v>1011217</v>
          </cell>
          <cell r="C10942" t="str">
            <v>Broca Chata P/Madeira 3/8X6Pol</v>
          </cell>
          <cell r="D10942" t="str">
            <v>UN</v>
          </cell>
          <cell r="E10942">
            <v>0</v>
          </cell>
          <cell r="F10942">
            <v>0</v>
          </cell>
        </row>
        <row r="10943">
          <cell r="B10943">
            <v>1011218</v>
          </cell>
          <cell r="C10943" t="str">
            <v>Broca Chata P/Madeira 1/2X6Pol</v>
          </cell>
          <cell r="D10943" t="str">
            <v>UN</v>
          </cell>
          <cell r="E10943">
            <v>0</v>
          </cell>
          <cell r="F10943">
            <v>0</v>
          </cell>
        </row>
        <row r="10944">
          <cell r="B10944">
            <v>1011219</v>
          </cell>
          <cell r="C10944" t="str">
            <v>Broca Chata P/Madeira 5/8X6Pol</v>
          </cell>
          <cell r="D10944" t="str">
            <v>UN</v>
          </cell>
          <cell r="E10944">
            <v>0</v>
          </cell>
          <cell r="F10944">
            <v>0</v>
          </cell>
        </row>
        <row r="10945">
          <cell r="B10945">
            <v>1011220</v>
          </cell>
          <cell r="C10945" t="str">
            <v>Broca Chata P/Madeira 3/4X6Pol</v>
          </cell>
          <cell r="D10945" t="str">
            <v>UN</v>
          </cell>
          <cell r="E10945">
            <v>0</v>
          </cell>
          <cell r="F10945">
            <v>0</v>
          </cell>
        </row>
        <row r="10946">
          <cell r="B10946">
            <v>1011221</v>
          </cell>
          <cell r="C10946" t="str">
            <v>Broca Chata P/Madeira 1X6Pol</v>
          </cell>
          <cell r="D10946" t="str">
            <v>UN</v>
          </cell>
          <cell r="E10946">
            <v>0</v>
          </cell>
          <cell r="F10946">
            <v>0</v>
          </cell>
        </row>
        <row r="10947">
          <cell r="B10947">
            <v>1011222</v>
          </cell>
          <cell r="C10947" t="str">
            <v>Broca Chata P/Madeira 7/8X6Pol</v>
          </cell>
          <cell r="D10947" t="str">
            <v>UN</v>
          </cell>
          <cell r="E10947">
            <v>0</v>
          </cell>
          <cell r="F10947">
            <v>0</v>
          </cell>
        </row>
        <row r="10948">
          <cell r="B10948">
            <v>1011223</v>
          </cell>
          <cell r="C10948" t="str">
            <v>Mangueira Pvc Cristal Trançada 3/4Pol</v>
          </cell>
          <cell r="D10948" t="str">
            <v>UN</v>
          </cell>
          <cell r="E10948">
            <v>0</v>
          </cell>
          <cell r="F10948">
            <v>0</v>
          </cell>
        </row>
        <row r="10949">
          <cell r="B10949">
            <v>1011224</v>
          </cell>
          <cell r="C10949" t="str">
            <v>Corda Trancada Poliester De 10Mm</v>
          </cell>
          <cell r="D10949" t="str">
            <v>UN</v>
          </cell>
          <cell r="E10949">
            <v>0</v>
          </cell>
          <cell r="F10949">
            <v>0</v>
          </cell>
        </row>
        <row r="10950">
          <cell r="B10950">
            <v>1011225</v>
          </cell>
          <cell r="C10950" t="str">
            <v>Bateria Alta Capac.P/Pro5150-Motorola</v>
          </cell>
          <cell r="D10950" t="str">
            <v>UN</v>
          </cell>
          <cell r="E10950">
            <v>0</v>
          </cell>
          <cell r="F10950">
            <v>0</v>
          </cell>
        </row>
        <row r="10951">
          <cell r="B10951">
            <v>1011226</v>
          </cell>
          <cell r="C10951" t="str">
            <v>Bateria P/Radio Pro3150-Motorola</v>
          </cell>
          <cell r="D10951" t="str">
            <v>UN</v>
          </cell>
          <cell r="E10951">
            <v>0</v>
          </cell>
          <cell r="F10951">
            <v>0</v>
          </cell>
        </row>
        <row r="10952">
          <cell r="B10952">
            <v>1011227</v>
          </cell>
          <cell r="C10952" t="str">
            <v>Poste Metalico 9,0M C/1 Proj.P/Lamp.400W</v>
          </cell>
          <cell r="D10952" t="str">
            <v>UN</v>
          </cell>
          <cell r="E10952">
            <v>0</v>
          </cell>
          <cell r="F10952">
            <v>0</v>
          </cell>
        </row>
        <row r="10953">
          <cell r="B10953">
            <v>1011228</v>
          </cell>
          <cell r="C10953" t="str">
            <v>Poste Metalico 9,0M C/2 Proj.P/Lamp.400W</v>
          </cell>
          <cell r="D10953" t="str">
            <v>UN</v>
          </cell>
          <cell r="E10953">
            <v>0</v>
          </cell>
          <cell r="F10953">
            <v>0</v>
          </cell>
        </row>
        <row r="10954">
          <cell r="B10954">
            <v>1011229</v>
          </cell>
          <cell r="C10954" t="str">
            <v>Adaptador P/Poste Metalico 1 Petala</v>
          </cell>
          <cell r="D10954" t="str">
            <v>UN</v>
          </cell>
          <cell r="E10954">
            <v>0</v>
          </cell>
          <cell r="F10954">
            <v>0</v>
          </cell>
        </row>
        <row r="10955">
          <cell r="B10955">
            <v>1011230</v>
          </cell>
          <cell r="C10955" t="str">
            <v>Adaptador P/Poste Metalico 2 Petalas</v>
          </cell>
          <cell r="D10955" t="str">
            <v>UN</v>
          </cell>
          <cell r="E10955">
            <v>0</v>
          </cell>
          <cell r="F10955">
            <v>0</v>
          </cell>
        </row>
        <row r="10956">
          <cell r="B10956">
            <v>1011231</v>
          </cell>
          <cell r="C10956" t="str">
            <v>Ofurô 1,80X0,91M 1800L - Spas Versati</v>
          </cell>
          <cell r="D10956" t="str">
            <v>UN</v>
          </cell>
          <cell r="E10956">
            <v>0</v>
          </cell>
          <cell r="F10956">
            <v>0</v>
          </cell>
        </row>
        <row r="10957">
          <cell r="B10957">
            <v>1011232</v>
          </cell>
          <cell r="C10957" t="str">
            <v>Porc.Diamante Flash Pol Ret60X120Cecrisa</v>
          </cell>
          <cell r="D10957" t="str">
            <v>M2</v>
          </cell>
          <cell r="E10957">
            <v>0</v>
          </cell>
          <cell r="F10957">
            <v>0</v>
          </cell>
        </row>
        <row r="10958">
          <cell r="B10958">
            <v>1011234</v>
          </cell>
          <cell r="C10958" t="str">
            <v>Laje Trelicada C/Eps Nbr6120 300 Kgf/M2</v>
          </cell>
          <cell r="D10958" t="str">
            <v>M2</v>
          </cell>
          <cell r="E10958">
            <v>0</v>
          </cell>
          <cell r="F10958">
            <v>0</v>
          </cell>
        </row>
        <row r="10959">
          <cell r="B10959">
            <v>1011235</v>
          </cell>
          <cell r="C10959" t="str">
            <v>1011235 - Substituido Por - 1014778</v>
          </cell>
          <cell r="D10959" t="str">
            <v>KG</v>
          </cell>
          <cell r="E10959">
            <v>0</v>
          </cell>
          <cell r="F10959">
            <v>0</v>
          </cell>
        </row>
        <row r="10960">
          <cell r="B10960">
            <v>1011236</v>
          </cell>
          <cell r="C10960" t="str">
            <v>1011236 - Substituido Por - 1014781</v>
          </cell>
          <cell r="D10960" t="str">
            <v>KG</v>
          </cell>
          <cell r="E10960">
            <v>0</v>
          </cell>
          <cell r="F10960">
            <v>0</v>
          </cell>
        </row>
        <row r="10961">
          <cell r="B10961">
            <v>1011237</v>
          </cell>
          <cell r="C10961" t="str">
            <v>1011237 - Substituido Por - 1014760</v>
          </cell>
          <cell r="D10961" t="str">
            <v>KG</v>
          </cell>
          <cell r="E10961">
            <v>0</v>
          </cell>
          <cell r="F10961">
            <v>0</v>
          </cell>
        </row>
        <row r="10962">
          <cell r="B10962">
            <v>1011238</v>
          </cell>
          <cell r="C10962" t="str">
            <v>1011238 - Substituido Por - 1014782</v>
          </cell>
          <cell r="D10962" t="str">
            <v>KG</v>
          </cell>
          <cell r="E10962">
            <v>0</v>
          </cell>
          <cell r="F10962">
            <v>0</v>
          </cell>
        </row>
        <row r="10963">
          <cell r="B10963">
            <v>1011239</v>
          </cell>
          <cell r="C10963" t="str">
            <v>1011239 - Substituido Por - 1014761</v>
          </cell>
          <cell r="D10963" t="str">
            <v>KG</v>
          </cell>
          <cell r="E10963">
            <v>0</v>
          </cell>
          <cell r="F10963">
            <v>0</v>
          </cell>
        </row>
        <row r="10964">
          <cell r="B10964">
            <v>1011240</v>
          </cell>
          <cell r="C10964" t="str">
            <v>1011240 - Substituido Por - 1014783</v>
          </cell>
          <cell r="D10964" t="str">
            <v>KG</v>
          </cell>
          <cell r="E10964">
            <v>0</v>
          </cell>
          <cell r="F10964">
            <v>0</v>
          </cell>
        </row>
        <row r="10965">
          <cell r="B10965">
            <v>1011241</v>
          </cell>
          <cell r="C10965" t="str">
            <v>1011241 - Substituido Por - 1014769</v>
          </cell>
          <cell r="D10965" t="str">
            <v>KG</v>
          </cell>
          <cell r="E10965">
            <v>0</v>
          </cell>
          <cell r="F10965">
            <v>0</v>
          </cell>
        </row>
        <row r="10966">
          <cell r="B10966">
            <v>1011242</v>
          </cell>
          <cell r="C10966" t="str">
            <v>1011242 - Substituido Por - 1014770</v>
          </cell>
          <cell r="D10966" t="str">
            <v>UN</v>
          </cell>
          <cell r="E10966">
            <v>0</v>
          </cell>
          <cell r="F10966">
            <v>0</v>
          </cell>
        </row>
        <row r="10967">
          <cell r="B10967">
            <v>1011243</v>
          </cell>
          <cell r="C10967" t="str">
            <v>1011243 - Substituido Por - 1014784</v>
          </cell>
          <cell r="D10967" t="str">
            <v>KG</v>
          </cell>
          <cell r="E10967">
            <v>0</v>
          </cell>
          <cell r="F10967">
            <v>0</v>
          </cell>
        </row>
        <row r="10968">
          <cell r="B10968">
            <v>1011244</v>
          </cell>
          <cell r="C10968" t="str">
            <v>1011244 - Substituido Por - 1014772</v>
          </cell>
          <cell r="D10968" t="str">
            <v>KG</v>
          </cell>
          <cell r="E10968">
            <v>0</v>
          </cell>
          <cell r="F10968">
            <v>0</v>
          </cell>
        </row>
        <row r="10969">
          <cell r="B10969">
            <v>1011245</v>
          </cell>
          <cell r="C10969" t="str">
            <v>1011245 - Substituido Por - 1014774</v>
          </cell>
          <cell r="D10969" t="str">
            <v>UN</v>
          </cell>
          <cell r="E10969">
            <v>0</v>
          </cell>
          <cell r="F10969">
            <v>0</v>
          </cell>
        </row>
        <row r="10970">
          <cell r="B10970">
            <v>1011246</v>
          </cell>
          <cell r="C10970" t="str">
            <v>1011246 - Substituido Por - 1014775</v>
          </cell>
          <cell r="D10970" t="str">
            <v>KG</v>
          </cell>
          <cell r="E10970">
            <v>0</v>
          </cell>
          <cell r="F10970">
            <v>0</v>
          </cell>
        </row>
        <row r="10971">
          <cell r="B10971">
            <v>1011247</v>
          </cell>
          <cell r="C10971" t="str">
            <v>1011247 - Substituido Por - 1014776</v>
          </cell>
          <cell r="D10971" t="str">
            <v>KG</v>
          </cell>
          <cell r="E10971">
            <v>0</v>
          </cell>
          <cell r="F10971">
            <v>0</v>
          </cell>
        </row>
        <row r="10972">
          <cell r="B10972">
            <v>1011248</v>
          </cell>
          <cell r="C10972" t="str">
            <v>1011248 - Substituido Por - 1014757</v>
          </cell>
          <cell r="D10972" t="str">
            <v>UN</v>
          </cell>
          <cell r="E10972">
            <v>0</v>
          </cell>
          <cell r="F10972">
            <v>0</v>
          </cell>
        </row>
        <row r="10973">
          <cell r="B10973">
            <v>1011249</v>
          </cell>
          <cell r="C10973" t="str">
            <v>1011249 - Substituido Por - 1014791</v>
          </cell>
          <cell r="D10973" t="str">
            <v>UN</v>
          </cell>
          <cell r="E10973">
            <v>0</v>
          </cell>
          <cell r="F10973">
            <v>0</v>
          </cell>
        </row>
        <row r="10974">
          <cell r="B10974">
            <v>1011250</v>
          </cell>
          <cell r="C10974" t="str">
            <v>1011250 - Substituido Por - 1014793</v>
          </cell>
          <cell r="D10974" t="str">
            <v>UN</v>
          </cell>
          <cell r="E10974">
            <v>0</v>
          </cell>
          <cell r="F10974">
            <v>0</v>
          </cell>
        </row>
        <row r="10975">
          <cell r="B10975">
            <v>1011251</v>
          </cell>
          <cell r="C10975" t="str">
            <v>Espaçador Treliçado Tg8L Gerdau</v>
          </cell>
          <cell r="D10975" t="str">
            <v>KG</v>
          </cell>
          <cell r="E10975">
            <v>0</v>
          </cell>
          <cell r="F10975">
            <v>0</v>
          </cell>
        </row>
        <row r="10976">
          <cell r="B10976">
            <v>1011252</v>
          </cell>
          <cell r="C10976" t="str">
            <v>Rodapé Bianco Arni Act 9X45 Cecrisa</v>
          </cell>
          <cell r="D10976" t="str">
            <v>M2</v>
          </cell>
          <cell r="E10976">
            <v>0</v>
          </cell>
          <cell r="F10976">
            <v>0</v>
          </cell>
        </row>
        <row r="10977">
          <cell r="B10977">
            <v>1011253</v>
          </cell>
          <cell r="C10977" t="str">
            <v>Rodapé Onix Natural 9X45 Cerisa</v>
          </cell>
          <cell r="D10977" t="str">
            <v>M2</v>
          </cell>
          <cell r="E10977">
            <v>0</v>
          </cell>
          <cell r="F10977">
            <v>0</v>
          </cell>
        </row>
        <row r="10978">
          <cell r="B10978">
            <v>1011254</v>
          </cell>
          <cell r="C10978" t="str">
            <v>Rodapé Loft Be Bold 8X45 Cecrisa</v>
          </cell>
          <cell r="D10978" t="str">
            <v>M2</v>
          </cell>
          <cell r="E10978">
            <v>0</v>
          </cell>
          <cell r="F10978">
            <v>0</v>
          </cell>
        </row>
        <row r="10979">
          <cell r="B10979">
            <v>1011255</v>
          </cell>
          <cell r="C10979" t="str">
            <v>Rodapé Ipê Bold 7,5X30 Cecrisa</v>
          </cell>
          <cell r="D10979" t="str">
            <v>M2</v>
          </cell>
          <cell r="E10979">
            <v>0</v>
          </cell>
          <cell r="F10979">
            <v>0</v>
          </cell>
        </row>
        <row r="10980">
          <cell r="B10980">
            <v>1011256</v>
          </cell>
          <cell r="C10980" t="str">
            <v>Cancela Aut.Linear 3,50M Selecta Pl Ppa</v>
          </cell>
          <cell r="D10980" t="str">
            <v>UN</v>
          </cell>
          <cell r="E10980">
            <v>0</v>
          </cell>
          <cell r="F10980">
            <v>0</v>
          </cell>
        </row>
        <row r="10981">
          <cell r="B10981">
            <v>1011257</v>
          </cell>
          <cell r="C10981" t="str">
            <v>Cancela Aut.Linear 5,00M Selecta Pl Ppa</v>
          </cell>
          <cell r="D10981" t="str">
            <v>UN</v>
          </cell>
          <cell r="E10981">
            <v>0</v>
          </cell>
          <cell r="F10981">
            <v>0</v>
          </cell>
        </row>
        <row r="10982">
          <cell r="B10982">
            <v>1011258</v>
          </cell>
          <cell r="C10982" t="str">
            <v>Luminária Cilind. 70/150W Mdl3100 Edesa</v>
          </cell>
          <cell r="D10982" t="str">
            <v>UN</v>
          </cell>
          <cell r="E10982">
            <v>0</v>
          </cell>
          <cell r="F10982">
            <v>0</v>
          </cell>
        </row>
        <row r="10983">
          <cell r="B10983">
            <v>1011259</v>
          </cell>
          <cell r="C10983" t="str">
            <v>Chave Latão 5 Pinos St2 La Fonte</v>
          </cell>
          <cell r="D10983" t="str">
            <v>UN</v>
          </cell>
          <cell r="E10983">
            <v>0</v>
          </cell>
          <cell r="F10983">
            <v>0</v>
          </cell>
        </row>
        <row r="10984">
          <cell r="B10984">
            <v>1011260</v>
          </cell>
          <cell r="C10984" t="str">
            <v>Adesivo Hy 150 330Ml 246650-Hilti</v>
          </cell>
          <cell r="D10984" t="str">
            <v>UN</v>
          </cell>
          <cell r="E10984">
            <v>0</v>
          </cell>
          <cell r="F10984">
            <v>0</v>
          </cell>
        </row>
        <row r="10985">
          <cell r="B10985">
            <v>1011261</v>
          </cell>
          <cell r="C10985" t="str">
            <v>Projetor Preto F-5010-Luminarias Projeto</v>
          </cell>
          <cell r="D10985" t="str">
            <v>UN</v>
          </cell>
          <cell r="E10985">
            <v>0</v>
          </cell>
          <cell r="F10985">
            <v>0</v>
          </cell>
        </row>
        <row r="10986">
          <cell r="B10986">
            <v>1011262</v>
          </cell>
          <cell r="C10986" t="str">
            <v>Luminaria Spot Embutir Ed5007 Alloy</v>
          </cell>
          <cell r="D10986" t="str">
            <v>UN</v>
          </cell>
          <cell r="E10986">
            <v>0</v>
          </cell>
          <cell r="F10986">
            <v>0</v>
          </cell>
        </row>
        <row r="10987">
          <cell r="B10987">
            <v>1011263</v>
          </cell>
          <cell r="C10987" t="str">
            <v>Luminaria Spot Embutir Ed1013 Alloy</v>
          </cell>
          <cell r="D10987" t="str">
            <v>UN</v>
          </cell>
          <cell r="E10987">
            <v>0</v>
          </cell>
          <cell r="F10987">
            <v>0</v>
          </cell>
        </row>
        <row r="10988">
          <cell r="B10988">
            <v>1011264</v>
          </cell>
          <cell r="C10988" t="str">
            <v>Lampada Halógena Par20 50W 127V Base E27</v>
          </cell>
          <cell r="D10988" t="str">
            <v>UN</v>
          </cell>
          <cell r="E10988">
            <v>0</v>
          </cell>
          <cell r="F10988">
            <v>0</v>
          </cell>
        </row>
        <row r="10989">
          <cell r="B10989">
            <v>1011265</v>
          </cell>
          <cell r="C10989" t="str">
            <v>Luminaria Embutir Fc3400 Alloy</v>
          </cell>
          <cell r="D10989" t="str">
            <v>UN</v>
          </cell>
          <cell r="E10989">
            <v>0</v>
          </cell>
          <cell r="F10989">
            <v>0</v>
          </cell>
        </row>
        <row r="10990">
          <cell r="B10990">
            <v>1011266</v>
          </cell>
          <cell r="C10990" t="str">
            <v>Aprumador De Pilar - Scanmetal</v>
          </cell>
          <cell r="D10990" t="str">
            <v>UN</v>
          </cell>
          <cell r="E10990">
            <v>0</v>
          </cell>
          <cell r="F10990">
            <v>0</v>
          </cell>
        </row>
        <row r="10991">
          <cell r="B10991">
            <v>1011267</v>
          </cell>
          <cell r="C10991" t="str">
            <v>Chapa De Aço Zincado 200X200X2Mm</v>
          </cell>
          <cell r="D10991" t="str">
            <v>UN</v>
          </cell>
          <cell r="E10991">
            <v>0</v>
          </cell>
          <cell r="F10991">
            <v>0</v>
          </cell>
        </row>
        <row r="10992">
          <cell r="B10992">
            <v>1011268</v>
          </cell>
          <cell r="C10992" t="str">
            <v>Fechadura Auxiliar De Rolete Fa1550 Imab</v>
          </cell>
          <cell r="D10992" t="str">
            <v>UN</v>
          </cell>
          <cell r="E10992">
            <v>0</v>
          </cell>
          <cell r="F10992">
            <v>0</v>
          </cell>
        </row>
        <row r="10993">
          <cell r="B10993">
            <v>1011269</v>
          </cell>
          <cell r="C10993" t="str">
            <v>Lampada Halogena Dicroica 50W 12V 38A</v>
          </cell>
          <cell r="D10993" t="str">
            <v>UN</v>
          </cell>
          <cell r="E10993">
            <v>0</v>
          </cell>
          <cell r="F10993">
            <v>0</v>
          </cell>
        </row>
        <row r="10994">
          <cell r="B10994">
            <v>1011270</v>
          </cell>
          <cell r="C10994" t="str">
            <v>Lampada Fluor Comp.Am 26W 4Pinos Bivolt</v>
          </cell>
          <cell r="D10994" t="str">
            <v>UN</v>
          </cell>
          <cell r="E10994">
            <v>0</v>
          </cell>
          <cell r="F10994">
            <v>0</v>
          </cell>
        </row>
        <row r="10995">
          <cell r="B10995">
            <v>1011271</v>
          </cell>
          <cell r="C10995" t="str">
            <v>Lampada Mini Spot Prata 60Wx127V</v>
          </cell>
          <cell r="D10995" t="str">
            <v>UN</v>
          </cell>
          <cell r="E10995">
            <v>0</v>
          </cell>
          <cell r="F10995">
            <v>0</v>
          </cell>
        </row>
        <row r="10996">
          <cell r="B10996">
            <v>1011272</v>
          </cell>
          <cell r="C10996" t="str">
            <v>Reator Elet. 2X26W Bivolt Rl226 Luxxel</v>
          </cell>
          <cell r="D10996" t="str">
            <v>UN</v>
          </cell>
          <cell r="E10996">
            <v>0</v>
          </cell>
          <cell r="F10996">
            <v>0</v>
          </cell>
        </row>
        <row r="10997">
          <cell r="B10997">
            <v>1011273</v>
          </cell>
          <cell r="C10997" t="str">
            <v>Luminaria Spot Embutir</v>
          </cell>
          <cell r="D10997" t="str">
            <v>UN</v>
          </cell>
          <cell r="E10997">
            <v>0</v>
          </cell>
          <cell r="F10997">
            <v>0</v>
          </cell>
        </row>
        <row r="10998">
          <cell r="B10998">
            <v>1011274</v>
          </cell>
          <cell r="C10998" t="str">
            <v>Lampada Halogena Par38 Led 120W X 220V</v>
          </cell>
          <cell r="D10998" t="str">
            <v>UN</v>
          </cell>
          <cell r="E10998">
            <v>0</v>
          </cell>
          <cell r="F10998">
            <v>0</v>
          </cell>
        </row>
        <row r="10999">
          <cell r="B10999">
            <v>1011275</v>
          </cell>
          <cell r="C10999" t="str">
            <v>Lampada Halogena Par20 Led 50W X 220V</v>
          </cell>
          <cell r="D10999" t="str">
            <v>UN</v>
          </cell>
          <cell r="E10999">
            <v>0</v>
          </cell>
          <cell r="F10999">
            <v>0</v>
          </cell>
        </row>
        <row r="11000">
          <cell r="B11000">
            <v>1011276</v>
          </cell>
          <cell r="C11000" t="str">
            <v>Lampada Incandescente Leitosa 60W X 220V</v>
          </cell>
          <cell r="D11000" t="str">
            <v>UN</v>
          </cell>
          <cell r="E11000">
            <v>0</v>
          </cell>
          <cell r="F11000">
            <v>0</v>
          </cell>
        </row>
        <row r="11001">
          <cell r="B11001">
            <v>1011277</v>
          </cell>
          <cell r="C11001" t="str">
            <v>Lumin.Sobrep. 2X60W Pf-Termo Plast Alloy</v>
          </cell>
          <cell r="D11001" t="str">
            <v>UN</v>
          </cell>
          <cell r="E11001">
            <v>0</v>
          </cell>
          <cell r="F11001">
            <v>0</v>
          </cell>
        </row>
        <row r="11002">
          <cell r="B11002">
            <v>1011278</v>
          </cell>
          <cell r="C11002" t="str">
            <v>Lampada Mini Spot Prata 60Wx220V</v>
          </cell>
          <cell r="D11002" t="str">
            <v>UN</v>
          </cell>
          <cell r="E11002">
            <v>0</v>
          </cell>
          <cell r="F11002">
            <v>0</v>
          </cell>
        </row>
        <row r="11003">
          <cell r="B11003">
            <v>1011279</v>
          </cell>
          <cell r="C11003" t="str">
            <v>Pastilha Verde L.Arquit.2X2 Wa46Colortil</v>
          </cell>
          <cell r="D11003" t="str">
            <v>M2</v>
          </cell>
          <cell r="E11003">
            <v>0</v>
          </cell>
          <cell r="F11003">
            <v>0</v>
          </cell>
        </row>
        <row r="11004">
          <cell r="B11004">
            <v>1011280</v>
          </cell>
          <cell r="C11004" t="str">
            <v>Martelo De Borracha 64Mm 580Gr</v>
          </cell>
          <cell r="D11004" t="str">
            <v>UN</v>
          </cell>
          <cell r="E11004">
            <v>0</v>
          </cell>
          <cell r="F11004">
            <v>0</v>
          </cell>
        </row>
        <row r="11005">
          <cell r="B11005">
            <v>1011281</v>
          </cell>
          <cell r="C11005" t="str">
            <v>Tampa De Ferro P/Caixa Esgoto 75X75X3Cm</v>
          </cell>
          <cell r="D11005" t="str">
            <v>UN</v>
          </cell>
          <cell r="E11005">
            <v>0</v>
          </cell>
          <cell r="F11005">
            <v>0</v>
          </cell>
        </row>
        <row r="11006">
          <cell r="B11006">
            <v>1011282</v>
          </cell>
          <cell r="C11006" t="str">
            <v>Rejunte Flex.Champagne Cimenticio Sc20Kg</v>
          </cell>
          <cell r="D11006" t="str">
            <v>KG</v>
          </cell>
          <cell r="E11006">
            <v>0</v>
          </cell>
          <cell r="F11006">
            <v>0</v>
          </cell>
        </row>
        <row r="11007">
          <cell r="B11007">
            <v>1011283</v>
          </cell>
          <cell r="C11007" t="str">
            <v>Rejunte Flex.Champagne Resinado Sc20Kg</v>
          </cell>
          <cell r="D11007" t="str">
            <v>KG</v>
          </cell>
          <cell r="E11007">
            <v>0</v>
          </cell>
          <cell r="F11007">
            <v>0</v>
          </cell>
        </row>
        <row r="11008">
          <cell r="B11008">
            <v>1011284</v>
          </cell>
          <cell r="C11008" t="str">
            <v>Rejunte Flexivel Sabbia Resinado Sc20Kg</v>
          </cell>
          <cell r="D11008" t="str">
            <v>KG</v>
          </cell>
          <cell r="E11008">
            <v>0</v>
          </cell>
          <cell r="F11008">
            <v>0</v>
          </cell>
        </row>
        <row r="11009">
          <cell r="B11009">
            <v>1011285</v>
          </cell>
          <cell r="C11009" t="str">
            <v>Rodapé Caribean Lap Nata 8X45</v>
          </cell>
          <cell r="D11009" t="str">
            <v>M</v>
          </cell>
          <cell r="E11009">
            <v>0</v>
          </cell>
          <cell r="F11009">
            <v>0</v>
          </cell>
        </row>
        <row r="11010">
          <cell r="B11010">
            <v>1011286</v>
          </cell>
          <cell r="C11010" t="str">
            <v>Porcel.Rúst.Br Santomé 45X45Retportinari</v>
          </cell>
          <cell r="D11010" t="str">
            <v>M2</v>
          </cell>
          <cell r="E11010">
            <v>0</v>
          </cell>
          <cell r="F11010">
            <v>0</v>
          </cell>
        </row>
        <row r="11011">
          <cell r="B11011">
            <v>1011287</v>
          </cell>
          <cell r="C11011" t="str">
            <v>Pastilha Vidro Verde Esc. Vc0016 Jatobá</v>
          </cell>
          <cell r="D11011" t="str">
            <v>M2</v>
          </cell>
          <cell r="E11011">
            <v>0</v>
          </cell>
          <cell r="F11011">
            <v>0</v>
          </cell>
        </row>
        <row r="11012">
          <cell r="B11012">
            <v>1011288</v>
          </cell>
          <cell r="C11012" t="str">
            <v>Pastilha De Vidro Vermelha Vc0004 Jatobá</v>
          </cell>
          <cell r="D11012" t="str">
            <v>M2</v>
          </cell>
          <cell r="E11012">
            <v>0</v>
          </cell>
          <cell r="F11012">
            <v>0</v>
          </cell>
        </row>
        <row r="11013">
          <cell r="B11013">
            <v>1011289</v>
          </cell>
          <cell r="C11013" t="str">
            <v>Pastilha De Vidro Branca Vc0001 Jatobá</v>
          </cell>
          <cell r="D11013" t="str">
            <v>M2</v>
          </cell>
          <cell r="E11013">
            <v>0</v>
          </cell>
          <cell r="F11013">
            <v>0</v>
          </cell>
        </row>
        <row r="11014">
          <cell r="B11014">
            <v>1011290</v>
          </cell>
          <cell r="C11014" t="str">
            <v>Fusivel Nh 36A</v>
          </cell>
          <cell r="D11014" t="str">
            <v>UN</v>
          </cell>
          <cell r="E11014">
            <v>0</v>
          </cell>
          <cell r="F11014">
            <v>0</v>
          </cell>
        </row>
        <row r="11015">
          <cell r="B11015">
            <v>1011291</v>
          </cell>
          <cell r="C11015" t="str">
            <v>Bebedouro  Horizontal  Sp 200L-Refrican</v>
          </cell>
          <cell r="D11015" t="str">
            <v>UN</v>
          </cell>
          <cell r="E11015">
            <v>0</v>
          </cell>
          <cell r="F11015">
            <v>0</v>
          </cell>
        </row>
        <row r="11016">
          <cell r="B11016">
            <v>1011292</v>
          </cell>
          <cell r="C11016" t="str">
            <v>Poste Duplo Tubo Aço 6M Px503/2Megalight</v>
          </cell>
          <cell r="D11016" t="str">
            <v>UN</v>
          </cell>
          <cell r="E11016">
            <v>0</v>
          </cell>
          <cell r="F11016">
            <v>0</v>
          </cell>
        </row>
        <row r="11017">
          <cell r="B11017">
            <v>1011293</v>
          </cell>
          <cell r="C11017" t="str">
            <v>Lâmpada Hqi Vapor Metálico 400W</v>
          </cell>
          <cell r="D11017" t="str">
            <v>UN</v>
          </cell>
          <cell r="E11017">
            <v>0</v>
          </cell>
          <cell r="F11017">
            <v>0</v>
          </cell>
        </row>
        <row r="11018">
          <cell r="B11018">
            <v>1011294</v>
          </cell>
          <cell r="C11018" t="str">
            <v>Pregador Pneumático Coil 250 Portercable</v>
          </cell>
          <cell r="D11018" t="str">
            <v>UN</v>
          </cell>
          <cell r="E11018">
            <v>0</v>
          </cell>
          <cell r="F11018">
            <v>0</v>
          </cell>
        </row>
        <row r="11019">
          <cell r="B11019">
            <v>1011295</v>
          </cell>
          <cell r="C11019" t="str">
            <v>Prego A90 P/Pregador Coil250 Portercable</v>
          </cell>
          <cell r="D11019" t="str">
            <v>UN</v>
          </cell>
          <cell r="E11019">
            <v>0</v>
          </cell>
          <cell r="F11019">
            <v>0</v>
          </cell>
        </row>
        <row r="11020">
          <cell r="B11020">
            <v>1011296</v>
          </cell>
          <cell r="C11020" t="str">
            <v>Corrente Galvanizada 4Mm</v>
          </cell>
          <cell r="D11020" t="str">
            <v>KG</v>
          </cell>
          <cell r="E11020">
            <v>0</v>
          </cell>
          <cell r="F11020">
            <v>0</v>
          </cell>
        </row>
        <row r="11021">
          <cell r="B11021">
            <v>1011297</v>
          </cell>
          <cell r="C11021" t="str">
            <v>Espuma Poliuretano 500Ml</v>
          </cell>
          <cell r="D11021" t="str">
            <v>UN</v>
          </cell>
          <cell r="E11021">
            <v>0</v>
          </cell>
          <cell r="F11021">
            <v>0</v>
          </cell>
        </row>
        <row r="11022">
          <cell r="B11022">
            <v>1011298</v>
          </cell>
          <cell r="C11022" t="str">
            <v>Broca Sds Plus 14X260Mm</v>
          </cell>
          <cell r="D11022" t="str">
            <v>UN</v>
          </cell>
          <cell r="E11022">
            <v>0</v>
          </cell>
          <cell r="F11022">
            <v>0</v>
          </cell>
        </row>
        <row r="11023">
          <cell r="B11023">
            <v>1011299</v>
          </cell>
          <cell r="C11023" t="str">
            <v>Vidro Comum Verde 6Mm</v>
          </cell>
          <cell r="D11023" t="str">
            <v>M2</v>
          </cell>
          <cell r="E11023">
            <v>0</v>
          </cell>
          <cell r="F11023">
            <v>0</v>
          </cell>
        </row>
        <row r="11024">
          <cell r="B11024">
            <v>1011300</v>
          </cell>
          <cell r="C11024" t="str">
            <v>Conector Parafuso Fendido  35Mm2</v>
          </cell>
          <cell r="D11024" t="str">
            <v>UN</v>
          </cell>
          <cell r="E11024">
            <v>0</v>
          </cell>
          <cell r="F11024">
            <v>0</v>
          </cell>
        </row>
        <row r="11025">
          <cell r="B11025">
            <v>1011301</v>
          </cell>
          <cell r="C11025" t="str">
            <v>Conector Parafuso Fendido  70Mm2</v>
          </cell>
          <cell r="D11025" t="str">
            <v>UN</v>
          </cell>
          <cell r="E11025">
            <v>0</v>
          </cell>
          <cell r="F11025">
            <v>0</v>
          </cell>
        </row>
        <row r="11026">
          <cell r="B11026">
            <v>1011302</v>
          </cell>
          <cell r="C11026" t="str">
            <v>Vidro Temperado Incolor 10Mm</v>
          </cell>
          <cell r="D11026" t="str">
            <v>M2</v>
          </cell>
          <cell r="E11026">
            <v>0</v>
          </cell>
          <cell r="F11026">
            <v>0</v>
          </cell>
        </row>
        <row r="11027">
          <cell r="B11027">
            <v>1011303</v>
          </cell>
          <cell r="C11027" t="str">
            <v>Luva De Ferro Galvanizado 1/2 Bsp</v>
          </cell>
          <cell r="D11027" t="str">
            <v>UN</v>
          </cell>
          <cell r="E11027">
            <v>0</v>
          </cell>
          <cell r="F11027">
            <v>0</v>
          </cell>
        </row>
        <row r="11028">
          <cell r="B11028">
            <v>1011304</v>
          </cell>
          <cell r="C11028" t="str">
            <v>Disjuntor Bipolar 60A 220-380V</v>
          </cell>
          <cell r="D11028" t="str">
            <v>UN</v>
          </cell>
          <cell r="E11028">
            <v>0</v>
          </cell>
          <cell r="F11028">
            <v>0</v>
          </cell>
        </row>
        <row r="11029">
          <cell r="B11029">
            <v>1011305</v>
          </cell>
          <cell r="C11029" t="str">
            <v>Disjuntor Tripolar 60A 220-380V</v>
          </cell>
          <cell r="D11029" t="str">
            <v>UN</v>
          </cell>
          <cell r="E11029">
            <v>0</v>
          </cell>
          <cell r="F11029">
            <v>0</v>
          </cell>
        </row>
        <row r="11030">
          <cell r="B11030">
            <v>1011306</v>
          </cell>
          <cell r="C11030" t="str">
            <v>Cimento Polimérico Branco Galão 4Kg</v>
          </cell>
          <cell r="D11030" t="str">
            <v>UN</v>
          </cell>
          <cell r="E11030">
            <v>0</v>
          </cell>
          <cell r="F11030">
            <v>0</v>
          </cell>
        </row>
        <row r="11031">
          <cell r="B11031">
            <v>1011307</v>
          </cell>
          <cell r="C11031" t="str">
            <v>Cimento Polimérico Cinza Galão 4Kg</v>
          </cell>
          <cell r="D11031" t="str">
            <v>UN</v>
          </cell>
          <cell r="E11031">
            <v>0</v>
          </cell>
          <cell r="F11031">
            <v>0</v>
          </cell>
        </row>
        <row r="11032">
          <cell r="B11032">
            <v>1011308</v>
          </cell>
          <cell r="C11032" t="str">
            <v>Cimento Polimérico Branco Balde 18Kg</v>
          </cell>
          <cell r="D11032" t="str">
            <v>UN</v>
          </cell>
          <cell r="E11032">
            <v>0</v>
          </cell>
          <cell r="F11032">
            <v>0</v>
          </cell>
        </row>
        <row r="11033">
          <cell r="B11033">
            <v>1011309</v>
          </cell>
          <cell r="C11033" t="str">
            <v>Cimento Polimérico Cinza Balde 18Kg</v>
          </cell>
          <cell r="D11033" t="str">
            <v>UN</v>
          </cell>
          <cell r="E11033">
            <v>0</v>
          </cell>
          <cell r="F11033">
            <v>0</v>
          </cell>
        </row>
        <row r="11034">
          <cell r="B11034">
            <v>1011310</v>
          </cell>
          <cell r="C11034" t="str">
            <v>Cimento Polimérico Cinza Caixa 18Kg</v>
          </cell>
          <cell r="D11034" t="str">
            <v>UN</v>
          </cell>
          <cell r="E11034">
            <v>0</v>
          </cell>
          <cell r="F11034">
            <v>0</v>
          </cell>
        </row>
        <row r="11035">
          <cell r="B11035">
            <v>1011311</v>
          </cell>
          <cell r="C11035" t="str">
            <v>Cimento Polimérico Branco Caixa 18Kg</v>
          </cell>
          <cell r="D11035" t="str">
            <v>UN</v>
          </cell>
          <cell r="E11035">
            <v>0</v>
          </cell>
          <cell r="F11035">
            <v>0</v>
          </cell>
        </row>
        <row r="11036">
          <cell r="B11036">
            <v>1011312</v>
          </cell>
          <cell r="C11036" t="str">
            <v>Mármore Carrara</v>
          </cell>
          <cell r="D11036" t="str">
            <v>M2</v>
          </cell>
          <cell r="E11036">
            <v>0</v>
          </cell>
          <cell r="F11036">
            <v>0</v>
          </cell>
        </row>
        <row r="11037">
          <cell r="B11037">
            <v>1011313</v>
          </cell>
          <cell r="C11037" t="str">
            <v>Adaptador Mandril/Furadeira Sds 1/2"X20</v>
          </cell>
          <cell r="D11037" t="str">
            <v>UN</v>
          </cell>
          <cell r="E11037">
            <v>0</v>
          </cell>
          <cell r="F11037">
            <v>0</v>
          </cell>
        </row>
        <row r="11038">
          <cell r="B11038">
            <v>1011314</v>
          </cell>
          <cell r="C11038" t="str">
            <v>Adaptador Mandril/Furadeira Sds 3/8"X24</v>
          </cell>
          <cell r="D11038" t="str">
            <v>UN</v>
          </cell>
          <cell r="E11038">
            <v>0</v>
          </cell>
          <cell r="F11038">
            <v>0</v>
          </cell>
        </row>
        <row r="11039">
          <cell r="B11039">
            <v>1011315</v>
          </cell>
          <cell r="C11039" t="str">
            <v>Paraf.Autoatarr.Fenda Cab.Chata 4.8X50Mm</v>
          </cell>
          <cell r="D11039" t="str">
            <v>UN</v>
          </cell>
          <cell r="E11039">
            <v>0</v>
          </cell>
          <cell r="F11039">
            <v>0</v>
          </cell>
        </row>
        <row r="11040">
          <cell r="B11040">
            <v>1011316</v>
          </cell>
          <cell r="C11040" t="str">
            <v>Paraf.Autoatarr.Fenda Cab.Chata 4.2X50Mm</v>
          </cell>
          <cell r="D11040" t="str">
            <v>UN</v>
          </cell>
          <cell r="E11040">
            <v>0</v>
          </cell>
          <cell r="F11040">
            <v>0</v>
          </cell>
        </row>
        <row r="11041">
          <cell r="B11041">
            <v>1011317</v>
          </cell>
          <cell r="C11041" t="str">
            <v>Paraf.Autoatarr.Fenda Cab.Chata 4.8X75Mm</v>
          </cell>
          <cell r="D11041" t="str">
            <v>UN</v>
          </cell>
          <cell r="E11041">
            <v>0</v>
          </cell>
          <cell r="F11041">
            <v>0</v>
          </cell>
        </row>
        <row r="11042">
          <cell r="B11042">
            <v>1011318</v>
          </cell>
          <cell r="C11042" t="str">
            <v>Paraf.Autoatarr.Fenda Cab.Chata 6.3X75Mm</v>
          </cell>
          <cell r="D11042" t="str">
            <v>UN</v>
          </cell>
          <cell r="E11042">
            <v>0</v>
          </cell>
          <cell r="F11042">
            <v>0</v>
          </cell>
        </row>
        <row r="11043">
          <cell r="B11043">
            <v>1011319</v>
          </cell>
          <cell r="C11043" t="str">
            <v>Prego Comum C/Cab 15X21 (2X13)</v>
          </cell>
          <cell r="D11043" t="str">
            <v>KG</v>
          </cell>
          <cell r="E11043">
            <v>0</v>
          </cell>
          <cell r="F11043">
            <v>0</v>
          </cell>
        </row>
        <row r="11044">
          <cell r="B11044">
            <v>1011320</v>
          </cell>
          <cell r="C11044" t="str">
            <v>Prego Comum C/Cab 18X36 (3 1/4X10)</v>
          </cell>
          <cell r="D11044" t="str">
            <v>KG</v>
          </cell>
          <cell r="E11044">
            <v>0</v>
          </cell>
          <cell r="F11044">
            <v>0</v>
          </cell>
        </row>
        <row r="11045">
          <cell r="B11045">
            <v>1011321</v>
          </cell>
          <cell r="C11045" t="str">
            <v>Balaustre Concr. Pre-Moldado 80X80X20Cm</v>
          </cell>
          <cell r="D11045" t="str">
            <v>UN</v>
          </cell>
          <cell r="E11045">
            <v>0</v>
          </cell>
          <cell r="F11045">
            <v>0</v>
          </cell>
        </row>
        <row r="11046">
          <cell r="B11046">
            <v>1011322</v>
          </cell>
          <cell r="C11046" t="str">
            <v>Rev.Cerâm.Parma Creme 40X40Cm Incepa</v>
          </cell>
          <cell r="D11046" t="str">
            <v>M2</v>
          </cell>
          <cell r="E11046">
            <v>0</v>
          </cell>
          <cell r="F11046">
            <v>0</v>
          </cell>
        </row>
        <row r="11047">
          <cell r="B11047">
            <v>1011323</v>
          </cell>
          <cell r="C11047" t="str">
            <v>Rev.Cerâm.Ráfia Br 44,4X44,4Cm Incepa</v>
          </cell>
          <cell r="D11047" t="str">
            <v>M2</v>
          </cell>
          <cell r="E11047">
            <v>0</v>
          </cell>
          <cell r="F11047">
            <v>0</v>
          </cell>
        </row>
        <row r="11048">
          <cell r="B11048">
            <v>1011324</v>
          </cell>
          <cell r="C11048" t="str">
            <v>Rev.Cerâm.Ráfia Bege 44,4X44,4Cm Incepa</v>
          </cell>
          <cell r="D11048" t="str">
            <v>M2</v>
          </cell>
          <cell r="E11048">
            <v>0</v>
          </cell>
          <cell r="F11048">
            <v>0</v>
          </cell>
        </row>
        <row r="11049">
          <cell r="B11049">
            <v>1011325</v>
          </cell>
          <cell r="C11049" t="str">
            <v>Rev.Cerâm.Nórdico Biscuit 40X40Cm Incepa</v>
          </cell>
          <cell r="D11049" t="str">
            <v>M2</v>
          </cell>
          <cell r="E11049">
            <v>0</v>
          </cell>
          <cell r="F11049">
            <v>0</v>
          </cell>
        </row>
        <row r="11050">
          <cell r="B11050">
            <v>1011326</v>
          </cell>
          <cell r="C11050" t="str">
            <v>Rev.Cerâm.Couro Branco 33X33Cm Incepa</v>
          </cell>
          <cell r="D11050" t="str">
            <v>M2</v>
          </cell>
          <cell r="E11050">
            <v>0</v>
          </cell>
          <cell r="F11050">
            <v>0</v>
          </cell>
        </row>
        <row r="11051">
          <cell r="B11051">
            <v>1011327</v>
          </cell>
          <cell r="C11051" t="str">
            <v>Rodapé Couro Branco 9,5X33Cm Incepa</v>
          </cell>
          <cell r="D11051" t="str">
            <v>UN</v>
          </cell>
          <cell r="E11051">
            <v>0</v>
          </cell>
          <cell r="F11051">
            <v>0</v>
          </cell>
        </row>
        <row r="11052">
          <cell r="B11052">
            <v>1011328</v>
          </cell>
          <cell r="C11052" t="str">
            <v>Rodapé Nascar Branco 9,5X60Cm Incepa</v>
          </cell>
          <cell r="D11052" t="str">
            <v>UN</v>
          </cell>
          <cell r="E11052">
            <v>0</v>
          </cell>
          <cell r="F11052">
            <v>0</v>
          </cell>
        </row>
        <row r="11053">
          <cell r="B11053">
            <v>1011329</v>
          </cell>
          <cell r="C11053" t="str">
            <v>Rodapé Nórdico Biscuit 9,5X40Cm Incepa</v>
          </cell>
          <cell r="D11053" t="str">
            <v>UN</v>
          </cell>
          <cell r="E11053">
            <v>0</v>
          </cell>
          <cell r="F11053">
            <v>0</v>
          </cell>
        </row>
        <row r="11054">
          <cell r="B11054">
            <v>1011330</v>
          </cell>
          <cell r="C11054" t="str">
            <v>Rodapé Biscuit 9,5X40Cm Incepa</v>
          </cell>
          <cell r="D11054" t="str">
            <v>UN</v>
          </cell>
          <cell r="E11054">
            <v>0</v>
          </cell>
          <cell r="F11054">
            <v>0</v>
          </cell>
        </row>
        <row r="11055">
          <cell r="B11055">
            <v>1011331</v>
          </cell>
          <cell r="C11055" t="str">
            <v>Luva Galv Macho-Femea Curta 1/2</v>
          </cell>
          <cell r="D11055" t="str">
            <v>UN</v>
          </cell>
          <cell r="E11055">
            <v>0</v>
          </cell>
          <cell r="F11055">
            <v>0</v>
          </cell>
        </row>
        <row r="11056">
          <cell r="B11056">
            <v>1011332</v>
          </cell>
          <cell r="C11056" t="str">
            <v>Luva Galv Macho-Femea Alongada 1/2</v>
          </cell>
          <cell r="D11056" t="str">
            <v>UN</v>
          </cell>
          <cell r="E11056">
            <v>0</v>
          </cell>
          <cell r="F11056">
            <v>0</v>
          </cell>
        </row>
        <row r="11057">
          <cell r="B11057">
            <v>1011333</v>
          </cell>
          <cell r="C11057" t="str">
            <v>Rev.Cerâm.Marfim 24X5,4Cm 2109/1075 Gail</v>
          </cell>
          <cell r="D11057" t="str">
            <v>M2</v>
          </cell>
          <cell r="E11057">
            <v>0</v>
          </cell>
          <cell r="F11057">
            <v>0</v>
          </cell>
        </row>
        <row r="11058">
          <cell r="B11058">
            <v>1011334</v>
          </cell>
          <cell r="C11058" t="str">
            <v>Lima Chata Murca Simples 8X11/16X1/8Pol</v>
          </cell>
          <cell r="D11058" t="str">
            <v>UN</v>
          </cell>
          <cell r="E11058">
            <v>0</v>
          </cell>
          <cell r="F11058">
            <v>0</v>
          </cell>
        </row>
        <row r="11059">
          <cell r="B11059">
            <v>1011335</v>
          </cell>
          <cell r="C11059" t="str">
            <v>Lima Para Motoserra 8X7/32Pol</v>
          </cell>
          <cell r="D11059" t="str">
            <v>UN</v>
          </cell>
          <cell r="E11059">
            <v>0</v>
          </cell>
          <cell r="F11059">
            <v>0</v>
          </cell>
        </row>
        <row r="11060">
          <cell r="B11060">
            <v>1011336</v>
          </cell>
          <cell r="C11060" t="str">
            <v>Cabo De Madeira P/Rastelo 1,30M</v>
          </cell>
          <cell r="D11060" t="str">
            <v>UN</v>
          </cell>
          <cell r="E11060">
            <v>0</v>
          </cell>
          <cell r="F11060">
            <v>0</v>
          </cell>
        </row>
        <row r="11061">
          <cell r="B11061">
            <v>1011337</v>
          </cell>
          <cell r="C11061" t="str">
            <v>Compensado Osb  122X244Cm  10Mm</v>
          </cell>
          <cell r="D11061" t="str">
            <v>UN</v>
          </cell>
          <cell r="E11061">
            <v>0</v>
          </cell>
          <cell r="F11061">
            <v>0</v>
          </cell>
        </row>
        <row r="11062">
          <cell r="B11062">
            <v>1011338</v>
          </cell>
          <cell r="C11062" t="str">
            <v>Quadro De Distribuição S23100324 Steck</v>
          </cell>
          <cell r="D11062" t="str">
            <v>UN</v>
          </cell>
          <cell r="E11062">
            <v>0</v>
          </cell>
          <cell r="F11062">
            <v>0</v>
          </cell>
        </row>
        <row r="11063">
          <cell r="B11063">
            <v>1011339</v>
          </cell>
          <cell r="C11063" t="str">
            <v>Arame Recozido Simples Numero 8</v>
          </cell>
          <cell r="D11063" t="str">
            <v>KG</v>
          </cell>
          <cell r="E11063">
            <v>0</v>
          </cell>
          <cell r="F11063">
            <v>0</v>
          </cell>
        </row>
        <row r="11064">
          <cell r="B11064">
            <v>1011340</v>
          </cell>
          <cell r="C11064" t="str">
            <v>Arandela Ol3365/40 - Omni Light</v>
          </cell>
          <cell r="D11064" t="str">
            <v>UN</v>
          </cell>
          <cell r="E11064">
            <v>0</v>
          </cell>
          <cell r="F11064">
            <v>0</v>
          </cell>
        </row>
        <row r="11065">
          <cell r="B11065">
            <v>1011341</v>
          </cell>
          <cell r="C11065" t="str">
            <v>Arandela Ol4205/60 - Omni Light</v>
          </cell>
          <cell r="D11065" t="str">
            <v>UN</v>
          </cell>
          <cell r="E11065">
            <v>0</v>
          </cell>
          <cell r="F11065">
            <v>0</v>
          </cell>
        </row>
        <row r="11066">
          <cell r="B11066">
            <v>1011342</v>
          </cell>
          <cell r="C11066" t="str">
            <v>Arandela Ol361/60 - Omni Light</v>
          </cell>
          <cell r="D11066" t="str">
            <v>UN</v>
          </cell>
          <cell r="E11066">
            <v>0</v>
          </cell>
          <cell r="F11066">
            <v>0</v>
          </cell>
        </row>
        <row r="11067">
          <cell r="B11067">
            <v>1011343</v>
          </cell>
          <cell r="C11067" t="str">
            <v>Arandela Ol727/100 - Omni Light</v>
          </cell>
          <cell r="D11067" t="str">
            <v>UN</v>
          </cell>
          <cell r="E11067">
            <v>0</v>
          </cell>
          <cell r="F11067">
            <v>0</v>
          </cell>
        </row>
        <row r="11068">
          <cell r="B11068">
            <v>1011344</v>
          </cell>
          <cell r="C11068" t="str">
            <v>Arandela Ol4205/11 - Omni Light</v>
          </cell>
          <cell r="D11068" t="str">
            <v>UN</v>
          </cell>
          <cell r="E11068">
            <v>0</v>
          </cell>
          <cell r="F11068">
            <v>0</v>
          </cell>
        </row>
        <row r="11069">
          <cell r="B11069">
            <v>1011345</v>
          </cell>
          <cell r="C11069" t="str">
            <v>Kit Lampada Kit116 - Omni Light</v>
          </cell>
          <cell r="D11069" t="str">
            <v>UN</v>
          </cell>
          <cell r="E11069">
            <v>0</v>
          </cell>
          <cell r="F11069">
            <v>0</v>
          </cell>
        </row>
        <row r="11070">
          <cell r="B11070">
            <v>1011346</v>
          </cell>
          <cell r="C11070" t="str">
            <v>Kit Lampada Kit132 - Omni Light</v>
          </cell>
          <cell r="D11070" t="str">
            <v>UN</v>
          </cell>
          <cell r="E11070">
            <v>0</v>
          </cell>
          <cell r="F11070">
            <v>0</v>
          </cell>
        </row>
        <row r="11071">
          <cell r="B11071">
            <v>1011347</v>
          </cell>
          <cell r="C11071" t="str">
            <v>Luminária Embutir Ol3711/60 - Omni Light</v>
          </cell>
          <cell r="D11071" t="str">
            <v>UN</v>
          </cell>
          <cell r="E11071">
            <v>0</v>
          </cell>
          <cell r="F11071">
            <v>0</v>
          </cell>
        </row>
        <row r="11072">
          <cell r="B11072">
            <v>1011348</v>
          </cell>
          <cell r="C11072" t="str">
            <v>Luminária Embutir Ol3716/26 - Omni Light</v>
          </cell>
          <cell r="D11072" t="str">
            <v>UN</v>
          </cell>
          <cell r="E11072">
            <v>0</v>
          </cell>
          <cell r="F11072">
            <v>0</v>
          </cell>
        </row>
        <row r="11073">
          <cell r="B11073">
            <v>1011349</v>
          </cell>
          <cell r="C11073" t="str">
            <v>Luminária Embutir Ol600/20 - Omni Light</v>
          </cell>
          <cell r="D11073" t="str">
            <v>UN</v>
          </cell>
          <cell r="E11073">
            <v>0</v>
          </cell>
          <cell r="F11073">
            <v>0</v>
          </cell>
        </row>
        <row r="11074">
          <cell r="B11074">
            <v>1011350</v>
          </cell>
          <cell r="C11074" t="str">
            <v>Luminária Direcion. Ol229/20-Omni Light</v>
          </cell>
          <cell r="D11074" t="str">
            <v>UN</v>
          </cell>
          <cell r="E11074">
            <v>0</v>
          </cell>
          <cell r="F11074">
            <v>0</v>
          </cell>
        </row>
        <row r="11075">
          <cell r="B11075">
            <v>1011351</v>
          </cell>
          <cell r="C11075" t="str">
            <v>Luminária Direcion. Ol2130/48-Omni Light</v>
          </cell>
          <cell r="D11075" t="str">
            <v>UN</v>
          </cell>
          <cell r="E11075">
            <v>0</v>
          </cell>
          <cell r="F11075">
            <v>0</v>
          </cell>
        </row>
        <row r="11076">
          <cell r="B11076">
            <v>1011352</v>
          </cell>
          <cell r="C11076" t="str">
            <v>Luminária Direcion. Ol223/50-Omni Light</v>
          </cell>
          <cell r="D11076" t="str">
            <v>UN</v>
          </cell>
          <cell r="E11076">
            <v>0</v>
          </cell>
          <cell r="F11076">
            <v>0</v>
          </cell>
        </row>
        <row r="11077">
          <cell r="B11077">
            <v>1011353</v>
          </cell>
          <cell r="C11077" t="str">
            <v>Luminária Embutir Ol3714/21 - Omni Light</v>
          </cell>
          <cell r="D11077" t="str">
            <v>UN</v>
          </cell>
          <cell r="E11077">
            <v>0</v>
          </cell>
          <cell r="F11077">
            <v>0</v>
          </cell>
        </row>
        <row r="11078">
          <cell r="B11078">
            <v>1011354</v>
          </cell>
          <cell r="C11078" t="str">
            <v>Luminária Embutir Ol7531/32 - Omni Light</v>
          </cell>
          <cell r="D11078" t="str">
            <v>UN</v>
          </cell>
          <cell r="E11078">
            <v>0</v>
          </cell>
          <cell r="F11078">
            <v>0</v>
          </cell>
        </row>
        <row r="11079">
          <cell r="B11079">
            <v>1011355</v>
          </cell>
          <cell r="C11079" t="str">
            <v>Luminária Embutir Ol278/60 - Omni Light</v>
          </cell>
          <cell r="D11079" t="str">
            <v>UN</v>
          </cell>
          <cell r="E11079">
            <v>0</v>
          </cell>
          <cell r="F11079">
            <v>0</v>
          </cell>
        </row>
        <row r="11080">
          <cell r="B11080">
            <v>1011356</v>
          </cell>
          <cell r="C11080" t="str">
            <v>Luminária Embutir Ol2130/20 - Omni Light</v>
          </cell>
          <cell r="D11080" t="str">
            <v>UN</v>
          </cell>
          <cell r="E11080">
            <v>0</v>
          </cell>
          <cell r="F11080">
            <v>0</v>
          </cell>
        </row>
        <row r="11081">
          <cell r="B11081">
            <v>1011357</v>
          </cell>
          <cell r="C11081" t="str">
            <v>Luminária Embutir Ol3711/16 - Omni Light</v>
          </cell>
          <cell r="D11081" t="str">
            <v>UN</v>
          </cell>
          <cell r="E11081">
            <v>0</v>
          </cell>
          <cell r="F11081">
            <v>0</v>
          </cell>
        </row>
        <row r="11082">
          <cell r="B11082">
            <v>1011358</v>
          </cell>
          <cell r="C11082" t="str">
            <v>Luminária Embutir Ol3714/16 - Omni Light</v>
          </cell>
          <cell r="D11082" t="str">
            <v>UN</v>
          </cell>
          <cell r="E11082">
            <v>0</v>
          </cell>
          <cell r="F11082">
            <v>0</v>
          </cell>
        </row>
        <row r="11083">
          <cell r="B11083">
            <v>1011359</v>
          </cell>
          <cell r="C11083" t="str">
            <v>Luminária Embutir Ol245/20 - Omni Light</v>
          </cell>
          <cell r="D11083" t="str">
            <v>UN</v>
          </cell>
          <cell r="E11083">
            <v>0</v>
          </cell>
          <cell r="F11083">
            <v>0</v>
          </cell>
        </row>
        <row r="11084">
          <cell r="B11084">
            <v>1011360</v>
          </cell>
          <cell r="C11084" t="str">
            <v>Luminária Embutir Ol242/60 - Omni Light</v>
          </cell>
          <cell r="D11084" t="str">
            <v>UN</v>
          </cell>
          <cell r="E11084">
            <v>0</v>
          </cell>
          <cell r="F11084">
            <v>0</v>
          </cell>
        </row>
        <row r="11085">
          <cell r="B11085">
            <v>1011361</v>
          </cell>
          <cell r="C11085" t="str">
            <v>Luminária Sobrepor Ol2210/21-Omni Light</v>
          </cell>
          <cell r="D11085" t="str">
            <v>UN</v>
          </cell>
          <cell r="E11085">
            <v>0</v>
          </cell>
          <cell r="F11085">
            <v>0</v>
          </cell>
        </row>
        <row r="11086">
          <cell r="B11086">
            <v>1011362</v>
          </cell>
          <cell r="C11086" t="str">
            <v>Luminária Sobrepor Ol308/60 - Omni Light</v>
          </cell>
          <cell r="D11086" t="str">
            <v>UN</v>
          </cell>
          <cell r="E11086">
            <v>0</v>
          </cell>
          <cell r="F11086">
            <v>0</v>
          </cell>
        </row>
        <row r="11087">
          <cell r="B11087">
            <v>1011363</v>
          </cell>
          <cell r="C11087" t="str">
            <v>Luminária Sobrepor Ol660/32 - Omni Light</v>
          </cell>
          <cell r="D11087" t="str">
            <v>UN</v>
          </cell>
          <cell r="E11087">
            <v>0</v>
          </cell>
          <cell r="F11087">
            <v>0</v>
          </cell>
        </row>
        <row r="11088">
          <cell r="B11088">
            <v>1011364</v>
          </cell>
          <cell r="C11088" t="str">
            <v>Luminária Balizad. Ol1666/25-Omni Light</v>
          </cell>
          <cell r="D11088" t="str">
            <v>UN</v>
          </cell>
          <cell r="E11088">
            <v>0</v>
          </cell>
          <cell r="F11088">
            <v>0</v>
          </cell>
        </row>
        <row r="11089">
          <cell r="B11089">
            <v>1011365</v>
          </cell>
          <cell r="C11089" t="str">
            <v>Luminária Balizad. Ol7188B/25-Omni Light</v>
          </cell>
          <cell r="D11089" t="str">
            <v>UN</v>
          </cell>
          <cell r="E11089">
            <v>0</v>
          </cell>
          <cell r="F11089">
            <v>0</v>
          </cell>
        </row>
        <row r="11090">
          <cell r="B11090">
            <v>1011366</v>
          </cell>
          <cell r="C11090" t="str">
            <v>Pendente Decorativo 015261/20-Omni Light</v>
          </cell>
          <cell r="D11090" t="str">
            <v>UN</v>
          </cell>
          <cell r="E11090">
            <v>0</v>
          </cell>
          <cell r="F11090">
            <v>0</v>
          </cell>
        </row>
        <row r="11091">
          <cell r="B11091">
            <v>1011367</v>
          </cell>
          <cell r="C11091" t="str">
            <v>Poste Ol2606/250 - Omni Light</v>
          </cell>
          <cell r="D11091" t="str">
            <v>UN</v>
          </cell>
          <cell r="E11091">
            <v>0</v>
          </cell>
          <cell r="F11091">
            <v>0</v>
          </cell>
        </row>
        <row r="11092">
          <cell r="B11092">
            <v>1011368</v>
          </cell>
          <cell r="C11092" t="str">
            <v>Poste Pt100.01/32 - Omni Light</v>
          </cell>
          <cell r="D11092" t="str">
            <v>UN</v>
          </cell>
          <cell r="E11092">
            <v>0</v>
          </cell>
          <cell r="F11092">
            <v>0</v>
          </cell>
        </row>
        <row r="11093">
          <cell r="B11093">
            <v>1011369</v>
          </cell>
          <cell r="C11093" t="str">
            <v>Projetor Piso Ol221/23 - Omni Light</v>
          </cell>
          <cell r="D11093" t="str">
            <v>UN</v>
          </cell>
          <cell r="E11093">
            <v>0</v>
          </cell>
          <cell r="F11093">
            <v>0</v>
          </cell>
        </row>
        <row r="11094">
          <cell r="B11094">
            <v>1011370</v>
          </cell>
          <cell r="C11094" t="str">
            <v>Projetor Piso Ol209/20 - Omni Light</v>
          </cell>
          <cell r="D11094" t="str">
            <v>UN</v>
          </cell>
          <cell r="E11094">
            <v>0</v>
          </cell>
          <cell r="F11094">
            <v>0</v>
          </cell>
        </row>
        <row r="11095">
          <cell r="B11095">
            <v>1011371</v>
          </cell>
          <cell r="C11095" t="str">
            <v>Projetor Piso Ol215/30 - Omni Light</v>
          </cell>
          <cell r="D11095" t="str">
            <v>UN</v>
          </cell>
          <cell r="E11095">
            <v>0</v>
          </cell>
          <cell r="F11095">
            <v>0</v>
          </cell>
        </row>
        <row r="11096">
          <cell r="B11096">
            <v>1011372</v>
          </cell>
          <cell r="C11096" t="str">
            <v>Projetor Piso Ol1771/11 - Omni Light</v>
          </cell>
          <cell r="D11096" t="str">
            <v>UN</v>
          </cell>
          <cell r="E11096">
            <v>0</v>
          </cell>
          <cell r="F11096">
            <v>0</v>
          </cell>
        </row>
        <row r="11097">
          <cell r="B11097">
            <v>1011373</v>
          </cell>
          <cell r="C11097" t="str">
            <v>Projetor Sobrepor Ol1083/30 - Omni Light</v>
          </cell>
          <cell r="D11097" t="str">
            <v>UN</v>
          </cell>
          <cell r="E11097">
            <v>0</v>
          </cell>
          <cell r="F11097">
            <v>0</v>
          </cell>
        </row>
        <row r="11098">
          <cell r="B11098">
            <v>1011374</v>
          </cell>
          <cell r="C11098" t="str">
            <v>Projetor Sobrepor Ol4083/50 - Omni Light</v>
          </cell>
          <cell r="D11098" t="str">
            <v>UN</v>
          </cell>
          <cell r="E11098">
            <v>0</v>
          </cell>
          <cell r="F11098">
            <v>0</v>
          </cell>
        </row>
        <row r="11099">
          <cell r="B11099">
            <v>1011375</v>
          </cell>
          <cell r="C11099" t="str">
            <v>Sensor De Presença Teto 984 - Omni Light</v>
          </cell>
          <cell r="D11099" t="str">
            <v>UN</v>
          </cell>
          <cell r="E11099">
            <v>0</v>
          </cell>
          <cell r="F11099">
            <v>0</v>
          </cell>
        </row>
        <row r="11100">
          <cell r="B11100">
            <v>1011376</v>
          </cell>
          <cell r="C11100" t="str">
            <v>Lavatório Susp.Flamingo Bco 11038 Incepa</v>
          </cell>
          <cell r="D11100" t="str">
            <v>UN</v>
          </cell>
          <cell r="E11100">
            <v>0</v>
          </cell>
          <cell r="F11100">
            <v>0</v>
          </cell>
        </row>
        <row r="11101">
          <cell r="B11101">
            <v>1011377</v>
          </cell>
          <cell r="C11101" t="str">
            <v>Mármore Crema Marfil Trabalhado</v>
          </cell>
          <cell r="D11101" t="str">
            <v>M2</v>
          </cell>
          <cell r="E11101">
            <v>0</v>
          </cell>
          <cell r="F11101">
            <v>0</v>
          </cell>
        </row>
        <row r="11102">
          <cell r="B11102">
            <v>1011378</v>
          </cell>
          <cell r="C11102" t="str">
            <v>Mármore Acquamarine</v>
          </cell>
          <cell r="D11102" t="str">
            <v>M2</v>
          </cell>
          <cell r="E11102">
            <v>0</v>
          </cell>
          <cell r="F11102">
            <v>0</v>
          </cell>
        </row>
        <row r="11103">
          <cell r="B11103">
            <v>1011379</v>
          </cell>
          <cell r="C11103" t="str">
            <v>Mármore Acquamarine Trabalhado</v>
          </cell>
          <cell r="D11103" t="str">
            <v>M2</v>
          </cell>
          <cell r="E11103">
            <v>0</v>
          </cell>
          <cell r="F11103">
            <v>0</v>
          </cell>
        </row>
        <row r="11104">
          <cell r="B11104">
            <v>1011380</v>
          </cell>
          <cell r="C11104" t="str">
            <v>Granito Verde Meroca Trabalhado</v>
          </cell>
          <cell r="D11104" t="str">
            <v>M2</v>
          </cell>
          <cell r="E11104">
            <v>0</v>
          </cell>
          <cell r="F11104">
            <v>0</v>
          </cell>
        </row>
        <row r="11105">
          <cell r="B11105">
            <v>1011385</v>
          </cell>
          <cell r="C11105" t="str">
            <v>Rodapé 8X45Cm Perlino Wh Cecrisa</v>
          </cell>
          <cell r="D11105" t="str">
            <v>M</v>
          </cell>
          <cell r="E11105">
            <v>0</v>
          </cell>
          <cell r="F11105">
            <v>0</v>
          </cell>
        </row>
        <row r="11106">
          <cell r="B11106">
            <v>1011386</v>
          </cell>
          <cell r="C11106" t="str">
            <v>Porcelanato 45X45Cm Perlino Wh Cecrisa</v>
          </cell>
          <cell r="D11106" t="str">
            <v>M2</v>
          </cell>
          <cell r="E11106">
            <v>0</v>
          </cell>
          <cell r="F11106">
            <v>0</v>
          </cell>
        </row>
        <row r="11107">
          <cell r="B11107">
            <v>1011387</v>
          </cell>
          <cell r="C11107" t="str">
            <v>Sela De Derivacao Ppr 90X32Mm</v>
          </cell>
          <cell r="D11107" t="str">
            <v>UN</v>
          </cell>
          <cell r="E11107">
            <v>0</v>
          </cell>
          <cell r="F11107">
            <v>0</v>
          </cell>
        </row>
        <row r="11108">
          <cell r="B11108">
            <v>1011388</v>
          </cell>
          <cell r="C11108" t="str">
            <v>Laje De Transição P/Esgoto 1,10X0,60M</v>
          </cell>
          <cell r="D11108" t="str">
            <v>UN</v>
          </cell>
          <cell r="E11108">
            <v>0</v>
          </cell>
          <cell r="F11108">
            <v>0</v>
          </cell>
        </row>
        <row r="11109">
          <cell r="B11109">
            <v>1011389</v>
          </cell>
          <cell r="C11109" t="str">
            <v>Tesoura Corta Vergalhao Numero 30</v>
          </cell>
          <cell r="D11109" t="str">
            <v>UN</v>
          </cell>
          <cell r="E11109">
            <v>0</v>
          </cell>
          <cell r="F11109">
            <v>0</v>
          </cell>
        </row>
        <row r="11110">
          <cell r="B11110">
            <v>1011390</v>
          </cell>
          <cell r="C11110" t="str">
            <v>Tesoura Corta Vergalhao Numero 36</v>
          </cell>
          <cell r="D11110" t="str">
            <v>UN</v>
          </cell>
          <cell r="E11110">
            <v>0</v>
          </cell>
          <cell r="F11110">
            <v>0</v>
          </cell>
        </row>
        <row r="11111">
          <cell r="B11111">
            <v>1011391</v>
          </cell>
          <cell r="C11111" t="str">
            <v>Tesoura Corta Vergalhao Numero 42</v>
          </cell>
          <cell r="D11111" t="str">
            <v>UN</v>
          </cell>
          <cell r="E11111">
            <v>0</v>
          </cell>
          <cell r="F11111">
            <v>0</v>
          </cell>
        </row>
        <row r="11112">
          <cell r="B11112">
            <v>1011392</v>
          </cell>
          <cell r="C11112" t="str">
            <v>Espaçador De Azulejos/Pisos Pe 2Mm</v>
          </cell>
          <cell r="D11112" t="str">
            <v>BAG</v>
          </cell>
          <cell r="E11112">
            <v>0</v>
          </cell>
          <cell r="F11112">
            <v>0</v>
          </cell>
        </row>
        <row r="11113">
          <cell r="B11113">
            <v>1011393</v>
          </cell>
          <cell r="C11113" t="str">
            <v>Porcelanato Rústico Canyon No 45X45Cm Ce</v>
          </cell>
          <cell r="D11113" t="str">
            <v>M2</v>
          </cell>
          <cell r="E11113">
            <v>0</v>
          </cell>
          <cell r="F11113">
            <v>0</v>
          </cell>
        </row>
        <row r="11114">
          <cell r="B11114">
            <v>1011394</v>
          </cell>
          <cell r="C11114" t="str">
            <v>Broca Em Aço Rapido 3/32Pol</v>
          </cell>
          <cell r="D11114" t="str">
            <v>UN</v>
          </cell>
          <cell r="E11114">
            <v>0</v>
          </cell>
          <cell r="F11114">
            <v>0</v>
          </cell>
        </row>
        <row r="11115">
          <cell r="B11115">
            <v>1011395</v>
          </cell>
          <cell r="C11115" t="str">
            <v>Broca Em Aço Rápido 5/32Pol</v>
          </cell>
          <cell r="D11115" t="str">
            <v>UN</v>
          </cell>
          <cell r="E11115">
            <v>0</v>
          </cell>
          <cell r="F11115">
            <v>0</v>
          </cell>
        </row>
        <row r="11116">
          <cell r="B11116">
            <v>1011396</v>
          </cell>
          <cell r="C11116" t="str">
            <v>Material Substituido Por 1014461</v>
          </cell>
          <cell r="D11116" t="str">
            <v>KG</v>
          </cell>
          <cell r="E11116">
            <v>0</v>
          </cell>
          <cell r="F11116">
            <v>0</v>
          </cell>
        </row>
        <row r="11117">
          <cell r="B11117">
            <v>1011397</v>
          </cell>
          <cell r="C11117" t="str">
            <v>Material Substituido Por 1014462</v>
          </cell>
          <cell r="D11117" t="str">
            <v>KG</v>
          </cell>
          <cell r="E11117">
            <v>0</v>
          </cell>
          <cell r="F11117">
            <v>0</v>
          </cell>
        </row>
        <row r="11118">
          <cell r="B11118">
            <v>1011398</v>
          </cell>
          <cell r="C11118" t="str">
            <v>Material Substituido Por 1014463</v>
          </cell>
          <cell r="D11118" t="str">
            <v>KG</v>
          </cell>
          <cell r="E11118">
            <v>0</v>
          </cell>
          <cell r="F11118">
            <v>0</v>
          </cell>
        </row>
        <row r="11119">
          <cell r="B11119">
            <v>1011399</v>
          </cell>
          <cell r="C11119" t="str">
            <v>Material Substituido Por 1014464</v>
          </cell>
          <cell r="D11119" t="str">
            <v>KG</v>
          </cell>
          <cell r="E11119">
            <v>0</v>
          </cell>
          <cell r="F11119">
            <v>0</v>
          </cell>
        </row>
        <row r="11120">
          <cell r="B11120">
            <v>1011400</v>
          </cell>
          <cell r="C11120" t="str">
            <v>Material Substituido Por 1014465</v>
          </cell>
          <cell r="D11120" t="str">
            <v>KG</v>
          </cell>
          <cell r="E11120">
            <v>0</v>
          </cell>
          <cell r="F11120">
            <v>0</v>
          </cell>
        </row>
        <row r="11121">
          <cell r="B11121">
            <v>1011401</v>
          </cell>
          <cell r="C11121" t="str">
            <v>Material Substituido Por 1014466</v>
          </cell>
          <cell r="D11121" t="str">
            <v>KG</v>
          </cell>
          <cell r="E11121">
            <v>0</v>
          </cell>
          <cell r="F11121">
            <v>0</v>
          </cell>
        </row>
        <row r="11122">
          <cell r="B11122">
            <v>1011402</v>
          </cell>
          <cell r="C11122" t="str">
            <v>Material Substituido Por 1014467</v>
          </cell>
          <cell r="D11122" t="str">
            <v>KG</v>
          </cell>
          <cell r="E11122">
            <v>0</v>
          </cell>
          <cell r="F11122">
            <v>0</v>
          </cell>
        </row>
        <row r="11123">
          <cell r="B11123">
            <v>1011403</v>
          </cell>
          <cell r="C11123" t="str">
            <v>Material Substituido Por 1014468</v>
          </cell>
          <cell r="D11123" t="str">
            <v>KG</v>
          </cell>
          <cell r="E11123">
            <v>0</v>
          </cell>
          <cell r="F11123">
            <v>0</v>
          </cell>
        </row>
        <row r="11124">
          <cell r="B11124">
            <v>1011404</v>
          </cell>
          <cell r="C11124" t="str">
            <v>Material Substituido Por 1014469</v>
          </cell>
          <cell r="D11124" t="str">
            <v>KG</v>
          </cell>
          <cell r="E11124">
            <v>0</v>
          </cell>
          <cell r="F11124">
            <v>0</v>
          </cell>
        </row>
        <row r="11125">
          <cell r="B11125">
            <v>1011405</v>
          </cell>
          <cell r="C11125" t="str">
            <v>Material Substituido Por 1014470</v>
          </cell>
          <cell r="D11125" t="str">
            <v>KG</v>
          </cell>
          <cell r="E11125">
            <v>0</v>
          </cell>
          <cell r="F11125">
            <v>0</v>
          </cell>
        </row>
        <row r="11126">
          <cell r="B11126">
            <v>1011406</v>
          </cell>
          <cell r="C11126" t="str">
            <v>Material Substituido Por 1014471</v>
          </cell>
          <cell r="D11126" t="str">
            <v>KG</v>
          </cell>
          <cell r="E11126">
            <v>0</v>
          </cell>
          <cell r="F11126">
            <v>0</v>
          </cell>
        </row>
        <row r="11127">
          <cell r="B11127">
            <v>1011407</v>
          </cell>
          <cell r="C11127" t="str">
            <v>Material Substituido Por 1014476</v>
          </cell>
          <cell r="D11127" t="str">
            <v>KG</v>
          </cell>
          <cell r="E11127">
            <v>0</v>
          </cell>
          <cell r="F11127">
            <v>0</v>
          </cell>
        </row>
        <row r="11128">
          <cell r="B11128">
            <v>1011408</v>
          </cell>
          <cell r="C11128" t="str">
            <v>Material Substituido Por 1014475</v>
          </cell>
          <cell r="D11128" t="str">
            <v>KG</v>
          </cell>
          <cell r="E11128">
            <v>0</v>
          </cell>
          <cell r="F11128">
            <v>0</v>
          </cell>
        </row>
        <row r="11129">
          <cell r="B11129">
            <v>1011409</v>
          </cell>
          <cell r="C11129" t="str">
            <v>Material Substituido Por 1014477</v>
          </cell>
          <cell r="D11129" t="str">
            <v>KG</v>
          </cell>
          <cell r="E11129">
            <v>0</v>
          </cell>
          <cell r="F11129">
            <v>0</v>
          </cell>
        </row>
        <row r="11130">
          <cell r="B11130">
            <v>1011410</v>
          </cell>
          <cell r="C11130" t="str">
            <v>Tê De Redução Cobre 28X22Mm</v>
          </cell>
          <cell r="D11130" t="str">
            <v>UN</v>
          </cell>
          <cell r="E11130">
            <v>0</v>
          </cell>
          <cell r="F11130">
            <v>0</v>
          </cell>
        </row>
        <row r="11131">
          <cell r="B11131">
            <v>3001583</v>
          </cell>
          <cell r="C11131" t="str">
            <v>Exec.Da Estação De Tratamento De Água</v>
          </cell>
          <cell r="D11131" t="str">
            <v>UN</v>
          </cell>
          <cell r="E11131">
            <v>96551.724137931044</v>
          </cell>
          <cell r="F11131">
            <v>1</v>
          </cell>
        </row>
        <row r="11132">
          <cell r="B11132">
            <v>1011412</v>
          </cell>
          <cell r="C11132" t="str">
            <v>Rolo P/Pint.Poliamida Tramada 230X10Mm</v>
          </cell>
          <cell r="D11132" t="str">
            <v>UN</v>
          </cell>
          <cell r="E11132">
            <v>0</v>
          </cell>
          <cell r="F11132">
            <v>0</v>
          </cell>
        </row>
        <row r="11133">
          <cell r="B11133">
            <v>1011413</v>
          </cell>
          <cell r="C11133" t="str">
            <v>Suporte Ar Condic. Pre-Moldado 60X40Cm</v>
          </cell>
          <cell r="D11133" t="str">
            <v>UN</v>
          </cell>
          <cell r="E11133">
            <v>0</v>
          </cell>
          <cell r="F11133">
            <v>0</v>
          </cell>
        </row>
        <row r="11134">
          <cell r="B11134">
            <v>1011414</v>
          </cell>
          <cell r="C11134" t="str">
            <v>Material Substituido Por 1012709</v>
          </cell>
          <cell r="D11134" t="str">
            <v>UN</v>
          </cell>
          <cell r="E11134">
            <v>0</v>
          </cell>
          <cell r="F11134">
            <v>0</v>
          </cell>
        </row>
        <row r="11135">
          <cell r="B11135">
            <v>1011415</v>
          </cell>
          <cell r="C11135" t="str">
            <v>Material Substituido Por 1012707</v>
          </cell>
          <cell r="D11135" t="str">
            <v>UN</v>
          </cell>
          <cell r="E11135">
            <v>0</v>
          </cell>
          <cell r="F11135">
            <v>0</v>
          </cell>
        </row>
        <row r="11136">
          <cell r="B11136">
            <v>1011416</v>
          </cell>
          <cell r="C11136" t="str">
            <v>Material Substituido Por 1012708</v>
          </cell>
          <cell r="D11136" t="str">
            <v>UN</v>
          </cell>
          <cell r="E11136">
            <v>0</v>
          </cell>
          <cell r="F11136">
            <v>0</v>
          </cell>
        </row>
        <row r="11137">
          <cell r="B11137">
            <v>1011417</v>
          </cell>
          <cell r="C11137" t="str">
            <v>Material Substituido Por 1012712</v>
          </cell>
          <cell r="D11137" t="str">
            <v>UN</v>
          </cell>
          <cell r="E11137">
            <v>0</v>
          </cell>
          <cell r="F11137">
            <v>0</v>
          </cell>
        </row>
        <row r="11138">
          <cell r="B11138">
            <v>1011418</v>
          </cell>
          <cell r="C11138" t="str">
            <v>Material Substituido Por 1012711</v>
          </cell>
          <cell r="D11138" t="str">
            <v>UN</v>
          </cell>
          <cell r="E11138">
            <v>0</v>
          </cell>
          <cell r="F11138">
            <v>0</v>
          </cell>
        </row>
        <row r="11139">
          <cell r="B11139">
            <v>1011419</v>
          </cell>
          <cell r="C11139" t="str">
            <v>Gaveteiro Aço 3 Gavetas 34X70X70Cm</v>
          </cell>
          <cell r="D11139" t="str">
            <v>UN</v>
          </cell>
          <cell r="E11139">
            <v>0</v>
          </cell>
          <cell r="F11139">
            <v>0</v>
          </cell>
        </row>
        <row r="11140">
          <cell r="B11140">
            <v>1011420</v>
          </cell>
          <cell r="C11140" t="str">
            <v>Arquivo De Aço 2Gav.P/Pasta Susp.68X48Cm</v>
          </cell>
          <cell r="D11140" t="str">
            <v>UN</v>
          </cell>
          <cell r="E11140">
            <v>0</v>
          </cell>
          <cell r="F11140">
            <v>0</v>
          </cell>
        </row>
        <row r="11141">
          <cell r="B11141">
            <v>1011424</v>
          </cell>
          <cell r="C11141" t="str">
            <v>Kit De Limpeza Dx 259271-Hilti</v>
          </cell>
          <cell r="D11141" t="str">
            <v>UN</v>
          </cell>
          <cell r="E11141">
            <v>0</v>
          </cell>
          <cell r="F11141">
            <v>0</v>
          </cell>
        </row>
        <row r="11142">
          <cell r="B11142">
            <v>1011425</v>
          </cell>
          <cell r="C11142" t="str">
            <v>Esguicho Hidrante Jato Compacto 1 1/2Pol</v>
          </cell>
          <cell r="D11142" t="str">
            <v>UN</v>
          </cell>
          <cell r="E11142">
            <v>0</v>
          </cell>
          <cell r="F11142">
            <v>0</v>
          </cell>
        </row>
        <row r="11143">
          <cell r="B11143">
            <v>1011426</v>
          </cell>
          <cell r="C11143" t="str">
            <v>Quadro Distrib.Emb.Aço C/16Disj</v>
          </cell>
          <cell r="D11143" t="str">
            <v>UN</v>
          </cell>
          <cell r="E11143">
            <v>0</v>
          </cell>
          <cell r="F11143">
            <v>0</v>
          </cell>
        </row>
        <row r="11144">
          <cell r="B11144">
            <v>1011427</v>
          </cell>
          <cell r="C11144" t="str">
            <v>Quadro Distrib.Emb.Aço C/28Disj</v>
          </cell>
          <cell r="D11144" t="str">
            <v>UN</v>
          </cell>
          <cell r="E11144">
            <v>0</v>
          </cell>
          <cell r="F11144">
            <v>0</v>
          </cell>
        </row>
        <row r="11145">
          <cell r="B11145">
            <v>1011428</v>
          </cell>
          <cell r="C11145" t="str">
            <v>Quadro Distrib.Emb.Aço C/34Disj</v>
          </cell>
          <cell r="D11145" t="str">
            <v>UN</v>
          </cell>
          <cell r="E11145">
            <v>0</v>
          </cell>
          <cell r="F11145">
            <v>0</v>
          </cell>
        </row>
        <row r="11146">
          <cell r="B11146">
            <v>1011429</v>
          </cell>
          <cell r="C11146" t="str">
            <v>Quadro Distrib.Emb.Aço C/44Disj</v>
          </cell>
          <cell r="D11146" t="str">
            <v>UN</v>
          </cell>
          <cell r="E11146">
            <v>0</v>
          </cell>
          <cell r="F11146">
            <v>0</v>
          </cell>
        </row>
        <row r="11147">
          <cell r="B11147">
            <v>1011430</v>
          </cell>
          <cell r="C11147" t="str">
            <v>Quadro Distrib.Sobr.Aço C/16Disj</v>
          </cell>
          <cell r="D11147" t="str">
            <v>UN</v>
          </cell>
          <cell r="E11147">
            <v>0</v>
          </cell>
          <cell r="F11147">
            <v>0</v>
          </cell>
        </row>
        <row r="11148">
          <cell r="B11148">
            <v>1011431</v>
          </cell>
          <cell r="C11148" t="str">
            <v>Quadro Distrib.Sobr.Aço C/28Disj</v>
          </cell>
          <cell r="D11148" t="str">
            <v>UN</v>
          </cell>
          <cell r="E11148">
            <v>0</v>
          </cell>
          <cell r="F11148">
            <v>0</v>
          </cell>
        </row>
        <row r="11149">
          <cell r="B11149">
            <v>1011432</v>
          </cell>
          <cell r="C11149" t="str">
            <v>Quadro Distrib.Sobr.Aço C/34Disj</v>
          </cell>
          <cell r="D11149" t="str">
            <v>UN</v>
          </cell>
          <cell r="E11149">
            <v>0</v>
          </cell>
          <cell r="F11149">
            <v>0</v>
          </cell>
        </row>
        <row r="11150">
          <cell r="B11150">
            <v>1011433</v>
          </cell>
          <cell r="C11150" t="str">
            <v>Quadro Distrib.Sobr.Aço C/44Disj</v>
          </cell>
          <cell r="D11150" t="str">
            <v>UN</v>
          </cell>
          <cell r="E11150">
            <v>0</v>
          </cell>
          <cell r="F11150">
            <v>0</v>
          </cell>
        </row>
        <row r="11151">
          <cell r="B11151">
            <v>1011434</v>
          </cell>
          <cell r="C11151" t="str">
            <v>Quadro Distrib.Emb.Pvc Br. C/4Disj</v>
          </cell>
          <cell r="D11151" t="str">
            <v>UN</v>
          </cell>
          <cell r="E11151">
            <v>0</v>
          </cell>
          <cell r="F11151">
            <v>0</v>
          </cell>
        </row>
        <row r="11152">
          <cell r="B11152">
            <v>1011435</v>
          </cell>
          <cell r="C11152" t="str">
            <v>Quadro Distrib.Emb.Pvc Br. C/8Disj</v>
          </cell>
          <cell r="D11152" t="str">
            <v>UN</v>
          </cell>
          <cell r="E11152">
            <v>0</v>
          </cell>
          <cell r="F11152">
            <v>0</v>
          </cell>
        </row>
        <row r="11153">
          <cell r="B11153">
            <v>1011436</v>
          </cell>
          <cell r="C11153" t="str">
            <v>Quadro Distrib.Emb.Pvc Br. C/13Disj</v>
          </cell>
          <cell r="D11153" t="str">
            <v>UN</v>
          </cell>
          <cell r="E11153">
            <v>0</v>
          </cell>
          <cell r="F11153">
            <v>0</v>
          </cell>
        </row>
        <row r="11154">
          <cell r="B11154">
            <v>1011437</v>
          </cell>
          <cell r="C11154" t="str">
            <v>Quadro Distrib.Emb.Pvc Br. C/16Disj</v>
          </cell>
          <cell r="D11154" t="str">
            <v>UN</v>
          </cell>
          <cell r="E11154">
            <v>0</v>
          </cell>
          <cell r="F11154">
            <v>0</v>
          </cell>
        </row>
        <row r="11155">
          <cell r="B11155">
            <v>1011438</v>
          </cell>
          <cell r="C11155" t="str">
            <v>Quadro Distrib.Emb.Pvc Br. C/26Disj</v>
          </cell>
          <cell r="D11155" t="str">
            <v>UN</v>
          </cell>
          <cell r="E11155">
            <v>0</v>
          </cell>
          <cell r="F11155">
            <v>0</v>
          </cell>
        </row>
        <row r="11156">
          <cell r="B11156">
            <v>1011439</v>
          </cell>
          <cell r="C11156" t="str">
            <v>Quadro Distrib.Emb.Pvc Br. C/39Disj</v>
          </cell>
          <cell r="D11156" t="str">
            <v>UN</v>
          </cell>
          <cell r="E11156">
            <v>0</v>
          </cell>
          <cell r="F11156">
            <v>0</v>
          </cell>
        </row>
        <row r="11157">
          <cell r="B11157">
            <v>1011440</v>
          </cell>
          <cell r="C11157" t="str">
            <v>Quadro Distrib.Emb.Pvc Transp.4Disj</v>
          </cell>
          <cell r="D11157" t="str">
            <v>UN</v>
          </cell>
          <cell r="E11157">
            <v>0</v>
          </cell>
          <cell r="F11157">
            <v>0</v>
          </cell>
        </row>
        <row r="11158">
          <cell r="B11158">
            <v>1011441</v>
          </cell>
          <cell r="C11158" t="str">
            <v>Quadro Distrib.Emb.Pvc Transp.8Disj</v>
          </cell>
          <cell r="D11158" t="str">
            <v>UN</v>
          </cell>
          <cell r="E11158">
            <v>0</v>
          </cell>
          <cell r="F11158">
            <v>0</v>
          </cell>
        </row>
        <row r="11159">
          <cell r="B11159">
            <v>1011442</v>
          </cell>
          <cell r="C11159" t="str">
            <v>Quadro Distrib.Emb.Pvc Transp.13Disj</v>
          </cell>
          <cell r="D11159" t="str">
            <v>UN</v>
          </cell>
          <cell r="E11159">
            <v>0</v>
          </cell>
          <cell r="F11159">
            <v>0</v>
          </cell>
        </row>
        <row r="11160">
          <cell r="B11160">
            <v>1011443</v>
          </cell>
          <cell r="C11160" t="str">
            <v>Quadro Distrib.Emb.Pvc Transp.16Disj</v>
          </cell>
          <cell r="D11160" t="str">
            <v>UN</v>
          </cell>
          <cell r="E11160">
            <v>0</v>
          </cell>
          <cell r="F11160">
            <v>0</v>
          </cell>
        </row>
        <row r="11161">
          <cell r="B11161">
            <v>1011444</v>
          </cell>
          <cell r="C11161" t="str">
            <v>Quadro Distrib.Emb.Pvc Transp.26Disj</v>
          </cell>
          <cell r="D11161" t="str">
            <v>UN</v>
          </cell>
          <cell r="E11161">
            <v>0</v>
          </cell>
          <cell r="F11161">
            <v>0</v>
          </cell>
        </row>
        <row r="11162">
          <cell r="B11162">
            <v>1011445</v>
          </cell>
          <cell r="C11162" t="str">
            <v>Quadro Distrib.Emb.Pvc Transp.39Disj</v>
          </cell>
          <cell r="D11162" t="str">
            <v>UN</v>
          </cell>
          <cell r="E11162">
            <v>0</v>
          </cell>
          <cell r="F11162">
            <v>0</v>
          </cell>
        </row>
        <row r="11163">
          <cell r="B11163">
            <v>1011446</v>
          </cell>
          <cell r="C11163" t="str">
            <v>Quadro Distrib.Sobr.Pvc Br. C/4Disj</v>
          </cell>
          <cell r="D11163" t="str">
            <v>UN</v>
          </cell>
          <cell r="E11163">
            <v>0</v>
          </cell>
          <cell r="F11163">
            <v>0</v>
          </cell>
        </row>
        <row r="11164">
          <cell r="B11164">
            <v>1011447</v>
          </cell>
          <cell r="C11164" t="str">
            <v>Quadro Distrib.Sobr.Pvc Br. C/8Disj</v>
          </cell>
          <cell r="D11164" t="str">
            <v>UN</v>
          </cell>
          <cell r="E11164">
            <v>0</v>
          </cell>
          <cell r="F11164">
            <v>0</v>
          </cell>
        </row>
        <row r="11165">
          <cell r="B11165">
            <v>1011448</v>
          </cell>
          <cell r="C11165" t="str">
            <v>Quadro Distrib.Sobr.Pvc Br. C/13Disj</v>
          </cell>
          <cell r="D11165" t="str">
            <v>UN</v>
          </cell>
          <cell r="E11165">
            <v>0</v>
          </cell>
          <cell r="F11165">
            <v>0</v>
          </cell>
        </row>
        <row r="11166">
          <cell r="B11166">
            <v>1011449</v>
          </cell>
          <cell r="C11166" t="str">
            <v>Quadro Distrib.Sobr.Pvc Br. C/16Disj</v>
          </cell>
          <cell r="D11166" t="str">
            <v>UN</v>
          </cell>
          <cell r="E11166">
            <v>0</v>
          </cell>
          <cell r="F11166">
            <v>0</v>
          </cell>
        </row>
        <row r="11167">
          <cell r="B11167">
            <v>1011450</v>
          </cell>
          <cell r="C11167" t="str">
            <v>Quadro Distrib.Sobr.Pvc Br. C/26Disj</v>
          </cell>
          <cell r="D11167" t="str">
            <v>UN</v>
          </cell>
          <cell r="E11167">
            <v>0</v>
          </cell>
          <cell r="F11167">
            <v>0</v>
          </cell>
        </row>
        <row r="11168">
          <cell r="B11168">
            <v>1011451</v>
          </cell>
          <cell r="C11168" t="str">
            <v>Quadro Distrib.Sobr.Pvc Br. C/39Disj</v>
          </cell>
          <cell r="D11168" t="str">
            <v>UN</v>
          </cell>
          <cell r="E11168">
            <v>0</v>
          </cell>
          <cell r="F11168">
            <v>0</v>
          </cell>
        </row>
        <row r="11169">
          <cell r="B11169">
            <v>1011452</v>
          </cell>
          <cell r="C11169" t="str">
            <v>Quadro Distrib.Sobr.Pvc Transp. C/4Disj</v>
          </cell>
          <cell r="D11169" t="str">
            <v>UN</v>
          </cell>
          <cell r="E11169">
            <v>0</v>
          </cell>
          <cell r="F11169">
            <v>0</v>
          </cell>
        </row>
        <row r="11170">
          <cell r="B11170">
            <v>1011453</v>
          </cell>
          <cell r="C11170" t="str">
            <v>Quadro Distrib.Sobr.Pvc Transp. C/8Disj</v>
          </cell>
          <cell r="D11170" t="str">
            <v>UN</v>
          </cell>
          <cell r="E11170">
            <v>0</v>
          </cell>
          <cell r="F11170">
            <v>0</v>
          </cell>
        </row>
        <row r="11171">
          <cell r="B11171">
            <v>1011454</v>
          </cell>
          <cell r="C11171" t="str">
            <v>Quadro Distrib.Sobr.Pvc Transp.C/13Disj</v>
          </cell>
          <cell r="D11171" t="str">
            <v>UN</v>
          </cell>
          <cell r="E11171">
            <v>0</v>
          </cell>
          <cell r="F11171">
            <v>0</v>
          </cell>
        </row>
        <row r="11172">
          <cell r="B11172">
            <v>1011455</v>
          </cell>
          <cell r="C11172" t="str">
            <v>Quadro Distrib.Sobr.Pvc Transp.C/16Disj</v>
          </cell>
          <cell r="D11172" t="str">
            <v>UN</v>
          </cell>
          <cell r="E11172">
            <v>0</v>
          </cell>
          <cell r="F11172">
            <v>0</v>
          </cell>
        </row>
        <row r="11173">
          <cell r="B11173">
            <v>1011456</v>
          </cell>
          <cell r="C11173" t="str">
            <v>Quadro Distrib.Sobr.Pvc Transp.C/26Disj</v>
          </cell>
          <cell r="D11173" t="str">
            <v>UN</v>
          </cell>
          <cell r="E11173">
            <v>0</v>
          </cell>
          <cell r="F11173">
            <v>0</v>
          </cell>
        </row>
        <row r="11174">
          <cell r="B11174">
            <v>1011457</v>
          </cell>
          <cell r="C11174" t="str">
            <v>Quadro Distrib.Sobr.Pvc Transp.C/39Disj</v>
          </cell>
          <cell r="D11174" t="str">
            <v>UN</v>
          </cell>
          <cell r="E11174">
            <v>0</v>
          </cell>
          <cell r="F11174">
            <v>0</v>
          </cell>
        </row>
        <row r="11175">
          <cell r="B11175">
            <v>1011458</v>
          </cell>
          <cell r="C11175" t="str">
            <v>Conector Parafuso Fendido 95,0Mm2</v>
          </cell>
          <cell r="D11175" t="str">
            <v>UN</v>
          </cell>
          <cell r="E11175">
            <v>0</v>
          </cell>
          <cell r="F11175">
            <v>0</v>
          </cell>
        </row>
        <row r="11176">
          <cell r="B11176">
            <v>1011459</v>
          </cell>
          <cell r="C11176" t="str">
            <v>Conector Parafuso Fendido 120,0Mm2</v>
          </cell>
          <cell r="D11176" t="str">
            <v>UN</v>
          </cell>
          <cell r="E11176">
            <v>0</v>
          </cell>
          <cell r="F11176">
            <v>0</v>
          </cell>
        </row>
        <row r="11177">
          <cell r="B11177">
            <v>1011460</v>
          </cell>
          <cell r="C11177" t="str">
            <v>Conector Parafuso Fendido 150,0Mm2</v>
          </cell>
          <cell r="D11177" t="str">
            <v>UN</v>
          </cell>
          <cell r="E11177">
            <v>0</v>
          </cell>
          <cell r="F11177">
            <v>0</v>
          </cell>
        </row>
        <row r="11178">
          <cell r="B11178">
            <v>1011461</v>
          </cell>
          <cell r="C11178" t="str">
            <v>Terminal Pressão Cobre 70Mm2</v>
          </cell>
          <cell r="D11178" t="str">
            <v>UN</v>
          </cell>
          <cell r="E11178">
            <v>0</v>
          </cell>
          <cell r="F11178">
            <v>0</v>
          </cell>
        </row>
        <row r="11179">
          <cell r="B11179">
            <v>1011462</v>
          </cell>
          <cell r="C11179" t="str">
            <v>Terminial Forquilha 120Mm2 C/Isolação</v>
          </cell>
          <cell r="D11179" t="str">
            <v>UN</v>
          </cell>
          <cell r="E11179">
            <v>0</v>
          </cell>
          <cell r="F11179">
            <v>0</v>
          </cell>
        </row>
        <row r="11180">
          <cell r="B11180">
            <v>1011463</v>
          </cell>
          <cell r="C11180" t="str">
            <v>Terminal Compressão Forq. 150Mm2 S/Isol</v>
          </cell>
          <cell r="D11180" t="str">
            <v>UN</v>
          </cell>
          <cell r="E11180">
            <v>0</v>
          </cell>
          <cell r="F11180">
            <v>0</v>
          </cell>
        </row>
        <row r="11181">
          <cell r="B11181">
            <v>1011464</v>
          </cell>
          <cell r="C11181" t="str">
            <v>Conector Elétrico 2,5Mm2 Mr-2 3M</v>
          </cell>
          <cell r="D11181" t="str">
            <v>UN</v>
          </cell>
          <cell r="E11181">
            <v>0</v>
          </cell>
          <cell r="F11181">
            <v>0</v>
          </cell>
        </row>
        <row r="11182">
          <cell r="B11182">
            <v>1011465</v>
          </cell>
          <cell r="C11182" t="str">
            <v>Abraçadeira Nylon 175X4Mm Diam.45Mm</v>
          </cell>
          <cell r="D11182" t="str">
            <v>UN</v>
          </cell>
          <cell r="E11182">
            <v>0</v>
          </cell>
          <cell r="F11182">
            <v>0</v>
          </cell>
        </row>
        <row r="11183">
          <cell r="B11183">
            <v>1011466</v>
          </cell>
          <cell r="C11183" t="str">
            <v>Porca Losangular Sem Pino 1/4"</v>
          </cell>
          <cell r="D11183" t="str">
            <v>UN</v>
          </cell>
          <cell r="E11183">
            <v>0</v>
          </cell>
          <cell r="F11183">
            <v>0</v>
          </cell>
        </row>
        <row r="11184">
          <cell r="B11184">
            <v>1011467</v>
          </cell>
          <cell r="C11184" t="str">
            <v>Porca Losangular Sem Pino 5/16"</v>
          </cell>
          <cell r="D11184" t="str">
            <v>UN</v>
          </cell>
          <cell r="E11184">
            <v>0</v>
          </cell>
          <cell r="F11184">
            <v>0</v>
          </cell>
        </row>
        <row r="11185">
          <cell r="B11185">
            <v>1011468</v>
          </cell>
          <cell r="C11185" t="str">
            <v>Porca Losangular Sem Pino 3/8"</v>
          </cell>
          <cell r="D11185" t="str">
            <v>UN</v>
          </cell>
          <cell r="E11185">
            <v>0</v>
          </cell>
          <cell r="F11185">
            <v>0</v>
          </cell>
        </row>
        <row r="11186">
          <cell r="B11186">
            <v>1011469</v>
          </cell>
          <cell r="C11186" t="str">
            <v>Prolongador Sextavado 1/4"X50Mm</v>
          </cell>
          <cell r="D11186" t="str">
            <v>UN</v>
          </cell>
          <cell r="E11186">
            <v>0</v>
          </cell>
          <cell r="F11186">
            <v>0</v>
          </cell>
        </row>
        <row r="11187">
          <cell r="B11187">
            <v>1011470</v>
          </cell>
          <cell r="C11187" t="str">
            <v>Prolongador Sextavado 5/16"X50Mm</v>
          </cell>
          <cell r="D11187" t="str">
            <v>UN</v>
          </cell>
          <cell r="E11187">
            <v>0</v>
          </cell>
          <cell r="F11187">
            <v>0</v>
          </cell>
        </row>
        <row r="11188">
          <cell r="B11188">
            <v>1011471</v>
          </cell>
          <cell r="C11188" t="str">
            <v>Prolongador Sextavado 3/8"X50Mm</v>
          </cell>
          <cell r="D11188" t="str">
            <v>UN</v>
          </cell>
          <cell r="E11188">
            <v>0</v>
          </cell>
          <cell r="F11188">
            <v>0</v>
          </cell>
        </row>
        <row r="11189">
          <cell r="B11189">
            <v>1011472</v>
          </cell>
          <cell r="C11189" t="str">
            <v>Porca Losangular Com Pino 1/4"</v>
          </cell>
          <cell r="D11189" t="str">
            <v>UN</v>
          </cell>
          <cell r="E11189">
            <v>0</v>
          </cell>
          <cell r="F11189">
            <v>0</v>
          </cell>
        </row>
        <row r="11190">
          <cell r="B11190">
            <v>1011473</v>
          </cell>
          <cell r="C11190" t="str">
            <v>Porca Losangular Com Pino 5/16"</v>
          </cell>
          <cell r="D11190" t="str">
            <v>UN</v>
          </cell>
          <cell r="E11190">
            <v>0</v>
          </cell>
          <cell r="F11190">
            <v>0</v>
          </cell>
        </row>
        <row r="11191">
          <cell r="B11191">
            <v>1011474</v>
          </cell>
          <cell r="C11191" t="str">
            <v>Porca Losangular Com Pino 3/8"</v>
          </cell>
          <cell r="D11191" t="str">
            <v>UN</v>
          </cell>
          <cell r="E11191">
            <v>0</v>
          </cell>
          <cell r="F11191">
            <v>0</v>
          </cell>
        </row>
        <row r="11192">
          <cell r="B11192">
            <v>1011475</v>
          </cell>
          <cell r="C11192" t="str">
            <v>Saída Para Eletroduto Horizontal 3"</v>
          </cell>
          <cell r="D11192" t="str">
            <v>UN</v>
          </cell>
          <cell r="E11192">
            <v>0</v>
          </cell>
          <cell r="F11192">
            <v>0</v>
          </cell>
        </row>
        <row r="11193">
          <cell r="B11193">
            <v>1011476</v>
          </cell>
          <cell r="C11193" t="str">
            <v>Saída Para Eletroduto Horizontal 4"</v>
          </cell>
          <cell r="D11193" t="str">
            <v>UN</v>
          </cell>
          <cell r="E11193">
            <v>0</v>
          </cell>
          <cell r="F11193">
            <v>0</v>
          </cell>
        </row>
        <row r="11194">
          <cell r="B11194">
            <v>1011477</v>
          </cell>
          <cell r="C11194" t="str">
            <v>Tala De Emenda Aba 75Mm P/Leito</v>
          </cell>
          <cell r="D11194" t="str">
            <v>UN</v>
          </cell>
          <cell r="E11194">
            <v>0</v>
          </cell>
          <cell r="F11194">
            <v>0</v>
          </cell>
        </row>
        <row r="11195">
          <cell r="B11195">
            <v>1011478</v>
          </cell>
          <cell r="C11195" t="str">
            <v>Tala De Emenda Aba 100Mm P/Leito</v>
          </cell>
          <cell r="D11195" t="str">
            <v>UN</v>
          </cell>
          <cell r="E11195">
            <v>0</v>
          </cell>
          <cell r="F11195">
            <v>0</v>
          </cell>
        </row>
        <row r="11196">
          <cell r="B11196">
            <v>1011479</v>
          </cell>
          <cell r="C11196" t="str">
            <v>Suporte De Suspensão Aba 75Mm P/Leito</v>
          </cell>
          <cell r="D11196" t="str">
            <v>UN</v>
          </cell>
          <cell r="E11196">
            <v>0</v>
          </cell>
          <cell r="F11196">
            <v>0</v>
          </cell>
        </row>
        <row r="11197">
          <cell r="B11197">
            <v>1011480</v>
          </cell>
          <cell r="C11197" t="str">
            <v>Suporte De Suspensão Aba 100Mm P/Leito</v>
          </cell>
          <cell r="D11197" t="str">
            <v>UN</v>
          </cell>
          <cell r="E11197">
            <v>0</v>
          </cell>
          <cell r="F11197">
            <v>0</v>
          </cell>
        </row>
        <row r="11198">
          <cell r="B11198">
            <v>1011481</v>
          </cell>
          <cell r="C11198" t="str">
            <v>Tê Horizontal 200X100Mm Pré Zinc.P/Leito</v>
          </cell>
          <cell r="D11198" t="str">
            <v>UN</v>
          </cell>
          <cell r="E11198">
            <v>0</v>
          </cell>
          <cell r="F11198">
            <v>0</v>
          </cell>
        </row>
        <row r="11199">
          <cell r="B11199">
            <v>1011482</v>
          </cell>
          <cell r="C11199" t="str">
            <v>Tê Horizontal 300X100Mm Pré Zinc.P/Leito</v>
          </cell>
          <cell r="D11199" t="str">
            <v>UN</v>
          </cell>
          <cell r="E11199">
            <v>0</v>
          </cell>
          <cell r="F11199">
            <v>0</v>
          </cell>
        </row>
        <row r="11200">
          <cell r="B11200">
            <v>1011483</v>
          </cell>
          <cell r="C11200" t="str">
            <v>Tê Horizontal 400X100Mm Pré Zinc.P/Leito</v>
          </cell>
          <cell r="D11200" t="str">
            <v>UN</v>
          </cell>
          <cell r="E11200">
            <v>0</v>
          </cell>
          <cell r="F11200">
            <v>0</v>
          </cell>
        </row>
        <row r="11201">
          <cell r="B11201">
            <v>1011484</v>
          </cell>
          <cell r="C11201" t="str">
            <v>Tê Horizontal 500X100Mm Pré Zinc.P/Leito</v>
          </cell>
          <cell r="D11201" t="str">
            <v>UN</v>
          </cell>
          <cell r="E11201">
            <v>0</v>
          </cell>
          <cell r="F11201">
            <v>0</v>
          </cell>
        </row>
        <row r="11202">
          <cell r="B11202">
            <v>1011485</v>
          </cell>
          <cell r="C11202" t="str">
            <v>Jogo De Chave Hexagonal Curta 1/16A1/2"</v>
          </cell>
          <cell r="D11202" t="str">
            <v>UN</v>
          </cell>
          <cell r="E11202">
            <v>0</v>
          </cell>
          <cell r="F11202">
            <v>0</v>
          </cell>
        </row>
        <row r="11203">
          <cell r="B11203">
            <v>1011486</v>
          </cell>
          <cell r="C11203" t="str">
            <v>Jogo De Chave Hexagonal Longa 3 A 10Mm</v>
          </cell>
          <cell r="D11203" t="str">
            <v>UN</v>
          </cell>
          <cell r="E11203">
            <v>0</v>
          </cell>
          <cell r="F11203">
            <v>0</v>
          </cell>
        </row>
        <row r="11204">
          <cell r="B11204">
            <v>1011487</v>
          </cell>
          <cell r="C11204" t="str">
            <v>Jogo De Chave Hexagonal Longa 4 A 14Mm</v>
          </cell>
          <cell r="D11204" t="str">
            <v>UN</v>
          </cell>
          <cell r="E11204">
            <v>0</v>
          </cell>
          <cell r="F11204">
            <v>0</v>
          </cell>
        </row>
        <row r="11205">
          <cell r="B11205">
            <v>1011488</v>
          </cell>
          <cell r="C11205" t="str">
            <v>Jogo De Chave Hexagonal Longa 1/8 A 1/2"</v>
          </cell>
          <cell r="D11205" t="str">
            <v>UN</v>
          </cell>
          <cell r="E11205">
            <v>0</v>
          </cell>
          <cell r="F11205">
            <v>0</v>
          </cell>
        </row>
        <row r="11206">
          <cell r="B11206">
            <v>1011489</v>
          </cell>
          <cell r="C11206" t="str">
            <v>Jogo De Chave Fixa 6 A 41Mm</v>
          </cell>
          <cell r="D11206" t="str">
            <v>UN</v>
          </cell>
          <cell r="E11206">
            <v>0</v>
          </cell>
          <cell r="F11206">
            <v>0</v>
          </cell>
        </row>
        <row r="11207">
          <cell r="B11207">
            <v>1011490</v>
          </cell>
          <cell r="C11207" t="str">
            <v>Jogo De Chave Fixa 1/4 A 2"</v>
          </cell>
          <cell r="D11207" t="str">
            <v>UN</v>
          </cell>
          <cell r="E11207">
            <v>0</v>
          </cell>
          <cell r="F11207">
            <v>0</v>
          </cell>
        </row>
        <row r="11208">
          <cell r="B11208">
            <v>1011491</v>
          </cell>
          <cell r="C11208" t="str">
            <v>Jogo De Chave Combinada 6 A 41Mm</v>
          </cell>
          <cell r="D11208" t="str">
            <v>UN</v>
          </cell>
          <cell r="E11208">
            <v>0</v>
          </cell>
          <cell r="F11208">
            <v>0</v>
          </cell>
        </row>
        <row r="11209">
          <cell r="B11209">
            <v>1011492</v>
          </cell>
          <cell r="C11209" t="str">
            <v>Jogo De Chave Combinada 1/4 A 3/4"</v>
          </cell>
          <cell r="D11209" t="str">
            <v>UN</v>
          </cell>
          <cell r="E11209">
            <v>0</v>
          </cell>
          <cell r="F11209">
            <v>0</v>
          </cell>
        </row>
        <row r="11210">
          <cell r="B11210">
            <v>1011493</v>
          </cell>
          <cell r="C11210" t="str">
            <v>Jogo De Chave Combinada 1/4 A 1 1/4"</v>
          </cell>
          <cell r="D11210" t="str">
            <v>UN</v>
          </cell>
          <cell r="E11210">
            <v>0</v>
          </cell>
          <cell r="F11210">
            <v>0</v>
          </cell>
        </row>
        <row r="11211">
          <cell r="B11211">
            <v>1011494</v>
          </cell>
          <cell r="C11211" t="str">
            <v>Jogo De Chave Combinada 1/4 A 1 5/8"</v>
          </cell>
          <cell r="D11211" t="str">
            <v>UN</v>
          </cell>
          <cell r="E11211">
            <v>0</v>
          </cell>
          <cell r="F11211">
            <v>0</v>
          </cell>
        </row>
        <row r="11212">
          <cell r="B11212">
            <v>1011495</v>
          </cell>
          <cell r="C11212" t="str">
            <v>Pastilha 30X30 Iris Rosa Antigo Cecrisa</v>
          </cell>
          <cell r="D11212" t="str">
            <v>M2</v>
          </cell>
          <cell r="E11212">
            <v>0</v>
          </cell>
          <cell r="F11212">
            <v>0</v>
          </cell>
        </row>
        <row r="11213">
          <cell r="B11213">
            <v>1011496</v>
          </cell>
          <cell r="C11213" t="str">
            <v>Placa Núm.Empreend. 30X21Cm Aço Escov.</v>
          </cell>
          <cell r="D11213" t="str">
            <v>UN</v>
          </cell>
          <cell r="E11213">
            <v>0</v>
          </cell>
          <cell r="F11213">
            <v>0</v>
          </cell>
        </row>
        <row r="11214">
          <cell r="B11214">
            <v>1011497</v>
          </cell>
          <cell r="C11214" t="str">
            <v>Placa Logo Gafisa 30X21Cm Aço Escov.</v>
          </cell>
          <cell r="D11214" t="str">
            <v>UN</v>
          </cell>
          <cell r="E11214">
            <v>0</v>
          </cell>
          <cell r="F11214">
            <v>0</v>
          </cell>
        </row>
        <row r="11215">
          <cell r="B11215">
            <v>1011498</v>
          </cell>
          <cell r="C11215" t="str">
            <v>Placa Indicação De Área 18X9Cm Aço Escov</v>
          </cell>
          <cell r="D11215" t="str">
            <v>UN</v>
          </cell>
          <cell r="E11215">
            <v>0</v>
          </cell>
          <cell r="F11215">
            <v>0</v>
          </cell>
        </row>
        <row r="11216">
          <cell r="B11216">
            <v>1011499</v>
          </cell>
          <cell r="C11216" t="str">
            <v>Placa Indicação Apto 15X8Cm Aço Escov</v>
          </cell>
          <cell r="D11216" t="str">
            <v>UN</v>
          </cell>
          <cell r="E11216">
            <v>0</v>
          </cell>
          <cell r="F11216">
            <v>0</v>
          </cell>
        </row>
        <row r="11217">
          <cell r="B11217">
            <v>1011500</v>
          </cell>
          <cell r="C11217" t="str">
            <v>Placa Indicação Apto 15X8Cm Aço/Acrílico</v>
          </cell>
          <cell r="D11217" t="str">
            <v>UN</v>
          </cell>
          <cell r="E11217">
            <v>0</v>
          </cell>
          <cell r="F11217">
            <v>0</v>
          </cell>
        </row>
        <row r="11218">
          <cell r="B11218">
            <v>1011501</v>
          </cell>
          <cell r="C11218" t="str">
            <v>Quadro Dot Complementar Mod.1 100X150Cm</v>
          </cell>
          <cell r="D11218" t="str">
            <v>UN</v>
          </cell>
          <cell r="E11218">
            <v>0</v>
          </cell>
          <cell r="F11218">
            <v>0</v>
          </cell>
        </row>
        <row r="11219">
          <cell r="B11219">
            <v>1011502</v>
          </cell>
          <cell r="C11219" t="str">
            <v>Quadro Dot Complementar Mod.2 100X150Cm</v>
          </cell>
          <cell r="D11219" t="str">
            <v>UN</v>
          </cell>
          <cell r="E11219">
            <v>0</v>
          </cell>
          <cell r="F11219">
            <v>0</v>
          </cell>
        </row>
        <row r="11220">
          <cell r="B11220">
            <v>1011503</v>
          </cell>
          <cell r="C11220" t="str">
            <v>Quadro Dot Complementar Mod.3 100X150Cm</v>
          </cell>
          <cell r="D11220" t="str">
            <v>UN</v>
          </cell>
          <cell r="E11220">
            <v>0</v>
          </cell>
          <cell r="F11220">
            <v>0</v>
          </cell>
        </row>
        <row r="11221">
          <cell r="B11221">
            <v>1011504</v>
          </cell>
          <cell r="C11221" t="str">
            <v>Imperm.Pó 1+Pó 2+Líquido Selador-Viapol</v>
          </cell>
          <cell r="D11221" t="str">
            <v>UN</v>
          </cell>
          <cell r="E11221">
            <v>0</v>
          </cell>
          <cell r="F11221">
            <v>0</v>
          </cell>
        </row>
        <row r="11222">
          <cell r="B11222">
            <v>1011505</v>
          </cell>
          <cell r="C11222" t="str">
            <v>Parafuso Rosca Dupla 16X450Mm</v>
          </cell>
          <cell r="D11222" t="str">
            <v>UN</v>
          </cell>
          <cell r="E11222">
            <v>0</v>
          </cell>
          <cell r="F11222">
            <v>0</v>
          </cell>
        </row>
        <row r="11223">
          <cell r="B11223">
            <v>1011506</v>
          </cell>
          <cell r="C11223" t="str">
            <v>Isolador Bastão Polimérico Pte027Santana</v>
          </cell>
          <cell r="D11223" t="str">
            <v>UN</v>
          </cell>
          <cell r="E11223">
            <v>0</v>
          </cell>
          <cell r="F11223">
            <v>0</v>
          </cell>
        </row>
        <row r="11224">
          <cell r="B11224">
            <v>1011507</v>
          </cell>
          <cell r="C11224" t="str">
            <v>Grampo Linha Viva 10-70Mm Lv-30 Incesa</v>
          </cell>
          <cell r="D11224" t="str">
            <v>UN</v>
          </cell>
          <cell r="E11224">
            <v>0</v>
          </cell>
          <cell r="F11224">
            <v>0</v>
          </cell>
        </row>
        <row r="11225">
          <cell r="B11225">
            <v>1011508</v>
          </cell>
          <cell r="C11225" t="str">
            <v>Abraçadeira Galv. P/Poste Circular 180Mm</v>
          </cell>
          <cell r="D11225" t="str">
            <v>UN</v>
          </cell>
          <cell r="E11225">
            <v>0</v>
          </cell>
          <cell r="F11225">
            <v>0</v>
          </cell>
        </row>
        <row r="11226">
          <cell r="B11226">
            <v>1011509</v>
          </cell>
          <cell r="C11226" t="str">
            <v>Abraçadeira Galv. P/Poste Circular 190Mm</v>
          </cell>
          <cell r="D11226" t="str">
            <v>UN</v>
          </cell>
          <cell r="E11226">
            <v>0</v>
          </cell>
          <cell r="F11226">
            <v>0</v>
          </cell>
        </row>
        <row r="11227">
          <cell r="B11227">
            <v>1011510</v>
          </cell>
          <cell r="C11227" t="str">
            <v>Parafuso Máquina Galvanizado 16X125Mm</v>
          </cell>
          <cell r="D11227" t="str">
            <v>UN</v>
          </cell>
          <cell r="E11227">
            <v>0</v>
          </cell>
          <cell r="F11227">
            <v>0</v>
          </cell>
        </row>
        <row r="11228">
          <cell r="B11228">
            <v>1011511</v>
          </cell>
          <cell r="C11228" t="str">
            <v>Arruela Quadrada 50X3Mm Furo 18Mm</v>
          </cell>
          <cell r="D11228" t="str">
            <v>UN</v>
          </cell>
          <cell r="E11228">
            <v>0</v>
          </cell>
          <cell r="F11228">
            <v>0</v>
          </cell>
        </row>
        <row r="11229">
          <cell r="B11229">
            <v>1011512</v>
          </cell>
          <cell r="C11229" t="str">
            <v>Eletroduto Galvanizado Pesado 3 X 3M</v>
          </cell>
          <cell r="D11229" t="str">
            <v>UN</v>
          </cell>
          <cell r="E11229">
            <v>0</v>
          </cell>
          <cell r="F11229">
            <v>0</v>
          </cell>
        </row>
        <row r="11230">
          <cell r="B11230">
            <v>1011513</v>
          </cell>
          <cell r="C11230" t="str">
            <v>Luva Galvanizada Pesada 3</v>
          </cell>
          <cell r="D11230" t="str">
            <v>UN</v>
          </cell>
          <cell r="E11230">
            <v>0</v>
          </cell>
          <cell r="F11230">
            <v>0</v>
          </cell>
        </row>
        <row r="11231">
          <cell r="B11231">
            <v>1011514</v>
          </cell>
          <cell r="C11231" t="str">
            <v>Caixa Medição Polifásica Enersul D-Ms</v>
          </cell>
          <cell r="D11231" t="str">
            <v>UN</v>
          </cell>
          <cell r="E11231">
            <v>0</v>
          </cell>
          <cell r="F11231">
            <v>0</v>
          </cell>
        </row>
        <row r="11232">
          <cell r="B11232">
            <v>1011515</v>
          </cell>
          <cell r="C11232" t="str">
            <v>Caixa Med.C/Demanda Visor Enersul D-Ms</v>
          </cell>
          <cell r="D11232" t="str">
            <v>UN</v>
          </cell>
          <cell r="E11232">
            <v>0</v>
          </cell>
          <cell r="F11232">
            <v>0</v>
          </cell>
        </row>
        <row r="11233">
          <cell r="B11233">
            <v>1011516</v>
          </cell>
          <cell r="C11233" t="str">
            <v>Caixa Med.P/Term.Comercial Enersul D-Ms</v>
          </cell>
          <cell r="D11233" t="str">
            <v>UN</v>
          </cell>
          <cell r="E11233">
            <v>0</v>
          </cell>
          <cell r="F11233">
            <v>0</v>
          </cell>
        </row>
        <row r="11234">
          <cell r="B11234">
            <v>1011517</v>
          </cell>
          <cell r="C11234" t="str">
            <v>Caixa Passagem Concreto C/Tampa 30X30Cm</v>
          </cell>
          <cell r="D11234" t="str">
            <v>UN</v>
          </cell>
          <cell r="E11234">
            <v>0</v>
          </cell>
          <cell r="F11234">
            <v>0</v>
          </cell>
        </row>
        <row r="11235">
          <cell r="B11235">
            <v>1011518</v>
          </cell>
          <cell r="C11235" t="str">
            <v>Caixa Passagem Concreto C/Tampa 60X60Cm</v>
          </cell>
          <cell r="D11235" t="str">
            <v>UN</v>
          </cell>
          <cell r="E11235">
            <v>0</v>
          </cell>
          <cell r="F11235">
            <v>0</v>
          </cell>
        </row>
        <row r="11236">
          <cell r="B11236">
            <v>1011519</v>
          </cell>
          <cell r="C11236" t="str">
            <v>Tampa Ferro Fundido P/Elétr. 30X30X0,8Cm</v>
          </cell>
          <cell r="D11236" t="str">
            <v>UN</v>
          </cell>
          <cell r="E11236">
            <v>0</v>
          </cell>
          <cell r="F11236">
            <v>0</v>
          </cell>
        </row>
        <row r="11237">
          <cell r="B11237">
            <v>1011520</v>
          </cell>
          <cell r="C11237" t="str">
            <v>Tampa Ferro Fundido P/Elétr. 60X60X1,2Cm</v>
          </cell>
          <cell r="D11237" t="str">
            <v>UN</v>
          </cell>
          <cell r="E11237">
            <v>0</v>
          </cell>
          <cell r="F11237">
            <v>0</v>
          </cell>
        </row>
        <row r="11238">
          <cell r="B11238">
            <v>1011521</v>
          </cell>
          <cell r="C11238" t="str">
            <v>Cabo De Cobre Nu 120Mm2</v>
          </cell>
          <cell r="D11238" t="str">
            <v>M</v>
          </cell>
          <cell r="E11238">
            <v>0</v>
          </cell>
          <cell r="F11238">
            <v>0</v>
          </cell>
        </row>
        <row r="11239">
          <cell r="B11239">
            <v>1011522</v>
          </cell>
          <cell r="C11239" t="str">
            <v>Cabo De Cobre Nu 150Mm2</v>
          </cell>
          <cell r="D11239" t="str">
            <v>M</v>
          </cell>
          <cell r="E11239">
            <v>0</v>
          </cell>
          <cell r="F11239">
            <v>0</v>
          </cell>
        </row>
        <row r="11240">
          <cell r="B11240">
            <v>1011523</v>
          </cell>
          <cell r="C11240" t="str">
            <v>Cruzeta Concreto 70X90X2000Mm Diam.400</v>
          </cell>
          <cell r="D11240" t="str">
            <v>UN</v>
          </cell>
          <cell r="E11240">
            <v>0</v>
          </cell>
          <cell r="F11240">
            <v>0</v>
          </cell>
        </row>
        <row r="11241">
          <cell r="B11241">
            <v>1011524</v>
          </cell>
          <cell r="C11241" t="str">
            <v>Parafuso Rosca Dupla 16X600Mm</v>
          </cell>
          <cell r="D11241" t="str">
            <v>UN</v>
          </cell>
          <cell r="E11241">
            <v>0</v>
          </cell>
          <cell r="F11241">
            <v>0</v>
          </cell>
        </row>
        <row r="11242">
          <cell r="B11242">
            <v>1011525</v>
          </cell>
          <cell r="C11242" t="str">
            <v>Abraçadeira Galv. P/Poste Circular 210Mm</v>
          </cell>
          <cell r="D11242" t="str">
            <v>UN</v>
          </cell>
          <cell r="E11242">
            <v>0</v>
          </cell>
          <cell r="F11242">
            <v>0</v>
          </cell>
        </row>
        <row r="11243">
          <cell r="B11243">
            <v>1011526</v>
          </cell>
          <cell r="C11243" t="str">
            <v>Pino P/Isolador Autotrav. 3/4Polx140Mm</v>
          </cell>
          <cell r="D11243" t="str">
            <v>UN</v>
          </cell>
          <cell r="E11243">
            <v>0</v>
          </cell>
          <cell r="F11243">
            <v>0</v>
          </cell>
        </row>
        <row r="11244">
          <cell r="B11244">
            <v>1011527</v>
          </cell>
          <cell r="C11244" t="str">
            <v>Laço Distribuição Topo P/Cabo 2Ca/15Kv</v>
          </cell>
          <cell r="D11244" t="str">
            <v>UN</v>
          </cell>
          <cell r="E11244">
            <v>0</v>
          </cell>
          <cell r="F11244">
            <v>0</v>
          </cell>
        </row>
        <row r="11245">
          <cell r="B11245">
            <v>1011528</v>
          </cell>
          <cell r="C11245" t="str">
            <v>Cruzeta Concreto 70X90X2000Mm Diam.250</v>
          </cell>
          <cell r="D11245" t="str">
            <v>UN</v>
          </cell>
          <cell r="E11245">
            <v>0</v>
          </cell>
          <cell r="F11245">
            <v>0</v>
          </cell>
        </row>
        <row r="11246">
          <cell r="B11246">
            <v>1011529</v>
          </cell>
          <cell r="C11246" t="str">
            <v>Cabo De Aluminio Sem Alma 4Awg</v>
          </cell>
          <cell r="D11246" t="str">
            <v>KG</v>
          </cell>
          <cell r="E11246">
            <v>0</v>
          </cell>
          <cell r="F11246">
            <v>0</v>
          </cell>
        </row>
        <row r="11247">
          <cell r="B11247">
            <v>1011530</v>
          </cell>
          <cell r="C11247" t="str">
            <v>Quadro Distrib.C/Barramento 44Dij 100A</v>
          </cell>
          <cell r="D11247" t="str">
            <v>UN</v>
          </cell>
          <cell r="E11247">
            <v>0</v>
          </cell>
          <cell r="F11247">
            <v>0</v>
          </cell>
        </row>
        <row r="11248">
          <cell r="B11248">
            <v>1011531</v>
          </cell>
          <cell r="C11248" t="str">
            <v>Quadro Distrib.C/Barramento 44Dij 150A</v>
          </cell>
          <cell r="D11248" t="str">
            <v>UN</v>
          </cell>
          <cell r="E11248">
            <v>0</v>
          </cell>
          <cell r="F11248">
            <v>0</v>
          </cell>
        </row>
        <row r="11249">
          <cell r="B11249">
            <v>1011532</v>
          </cell>
          <cell r="C11249" t="str">
            <v>Mangueira Polietileno 2Pol X 4Mm</v>
          </cell>
          <cell r="D11249" t="str">
            <v>M</v>
          </cell>
          <cell r="E11249">
            <v>0</v>
          </cell>
          <cell r="F11249">
            <v>0</v>
          </cell>
        </row>
        <row r="11250">
          <cell r="B11250">
            <v>1011533</v>
          </cell>
          <cell r="C11250" t="str">
            <v>Cabo De Cobre Nu 95Mm2</v>
          </cell>
          <cell r="D11250" t="str">
            <v>M</v>
          </cell>
          <cell r="E11250">
            <v>0</v>
          </cell>
          <cell r="F11250">
            <v>0</v>
          </cell>
        </row>
        <row r="11251">
          <cell r="B11251">
            <v>1011534</v>
          </cell>
          <cell r="C11251" t="str">
            <v>Sela Cruzeta Poste Circ.400553 Romagnole</v>
          </cell>
          <cell r="D11251" t="str">
            <v>UN</v>
          </cell>
          <cell r="E11251">
            <v>0</v>
          </cell>
          <cell r="F11251">
            <v>0</v>
          </cell>
        </row>
        <row r="11252">
          <cell r="B11252">
            <v>1011537</v>
          </cell>
          <cell r="C11252" t="str">
            <v>Elemento Vazado 39X39X10Cm 23A Neo-Rex</v>
          </cell>
          <cell r="D11252" t="str">
            <v>UN</v>
          </cell>
          <cell r="E11252">
            <v>0</v>
          </cell>
          <cell r="F11252">
            <v>0</v>
          </cell>
        </row>
        <row r="11253">
          <cell r="B11253">
            <v>1011538</v>
          </cell>
          <cell r="C11253" t="str">
            <v>Coifa Flexível 20Mm Cf/2040 Astra</v>
          </cell>
          <cell r="D11253" t="str">
            <v>UN</v>
          </cell>
          <cell r="E11253">
            <v>0</v>
          </cell>
          <cell r="F11253">
            <v>0</v>
          </cell>
        </row>
        <row r="11254">
          <cell r="B11254">
            <v>1011539</v>
          </cell>
          <cell r="C11254" t="str">
            <v>Coifa Flexível 40Mm Cf/4050 Astra</v>
          </cell>
          <cell r="D11254" t="str">
            <v>UN</v>
          </cell>
          <cell r="E11254">
            <v>0</v>
          </cell>
          <cell r="F11254">
            <v>0</v>
          </cell>
        </row>
        <row r="11255">
          <cell r="B11255">
            <v>1011540</v>
          </cell>
          <cell r="C11255" t="str">
            <v>Niple Reducao Galvanizado 1/2X3/8</v>
          </cell>
          <cell r="D11255" t="str">
            <v>UN</v>
          </cell>
          <cell r="E11255">
            <v>0</v>
          </cell>
          <cell r="F11255">
            <v>0</v>
          </cell>
        </row>
        <row r="11256">
          <cell r="B11256">
            <v>1011541</v>
          </cell>
          <cell r="C11256" t="str">
            <v>Joelho 90 Galvanizado 1/2</v>
          </cell>
          <cell r="D11256" t="str">
            <v>UN</v>
          </cell>
          <cell r="E11256">
            <v>0</v>
          </cell>
          <cell r="F11256">
            <v>0</v>
          </cell>
        </row>
        <row r="11257">
          <cell r="B11257">
            <v>1011542</v>
          </cell>
          <cell r="C11257" t="str">
            <v>Luva Reducao Galvanizada 1 1/4 X 1/2</v>
          </cell>
          <cell r="D11257" t="str">
            <v>UN</v>
          </cell>
          <cell r="E11257">
            <v>0</v>
          </cell>
          <cell r="F11257">
            <v>0</v>
          </cell>
        </row>
        <row r="11258">
          <cell r="B11258">
            <v>1011543</v>
          </cell>
          <cell r="C11258" t="str">
            <v>Mat.Bloq-Tubo Esgoto Pvc-R 40Mmx6M</v>
          </cell>
          <cell r="D11258" t="str">
            <v>UN</v>
          </cell>
          <cell r="E11258">
            <v>0</v>
          </cell>
          <cell r="F11258">
            <v>0</v>
          </cell>
        </row>
        <row r="11259">
          <cell r="B11259">
            <v>1011544</v>
          </cell>
          <cell r="C11259" t="str">
            <v>Mat.Bloq-Tubo Ag Que Cpvc 22X3M Sold</v>
          </cell>
          <cell r="D11259" t="str">
            <v>UN</v>
          </cell>
          <cell r="E11259">
            <v>0</v>
          </cell>
          <cell r="F11259">
            <v>0</v>
          </cell>
        </row>
        <row r="11260">
          <cell r="B11260">
            <v>1011545</v>
          </cell>
          <cell r="C11260" t="str">
            <v>Mat. Bloq-Joelho 90Gr Trans.22X1/2Pol</v>
          </cell>
          <cell r="D11260" t="str">
            <v>UN</v>
          </cell>
          <cell r="E11260">
            <v>0</v>
          </cell>
          <cell r="F11260">
            <v>0</v>
          </cell>
        </row>
        <row r="11261">
          <cell r="B11261">
            <v>1011546</v>
          </cell>
          <cell r="C11261" t="str">
            <v>Luva De Transicao Cpvc 22X1/2</v>
          </cell>
          <cell r="D11261" t="str">
            <v>UN</v>
          </cell>
          <cell r="E11261">
            <v>0</v>
          </cell>
          <cell r="F11261">
            <v>0</v>
          </cell>
        </row>
        <row r="11262">
          <cell r="B11262">
            <v>1011547</v>
          </cell>
          <cell r="C11262" t="str">
            <v>Joelho 90 Cpvc 22</v>
          </cell>
          <cell r="D11262" t="str">
            <v>UN</v>
          </cell>
          <cell r="E11262">
            <v>0</v>
          </cell>
          <cell r="F11262">
            <v>0</v>
          </cell>
        </row>
        <row r="11263">
          <cell r="B11263">
            <v>1011548</v>
          </cell>
          <cell r="C11263" t="str">
            <v>Joelho 45 Cpvc 22</v>
          </cell>
          <cell r="D11263" t="str">
            <v>UN</v>
          </cell>
          <cell r="E11263">
            <v>0</v>
          </cell>
          <cell r="F11263">
            <v>0</v>
          </cell>
        </row>
        <row r="11264">
          <cell r="B11264">
            <v>1011549</v>
          </cell>
          <cell r="C11264" t="str">
            <v>Te 90 Cpvc 22</v>
          </cell>
          <cell r="D11264" t="str">
            <v>UN</v>
          </cell>
          <cell r="E11264">
            <v>0</v>
          </cell>
          <cell r="F11264">
            <v>0</v>
          </cell>
        </row>
        <row r="11265">
          <cell r="B11265">
            <v>1011550</v>
          </cell>
          <cell r="C11265" t="str">
            <v>Adesivo Plastico P/ Pvc/Cpvc 320G</v>
          </cell>
          <cell r="D11265" t="str">
            <v>UN</v>
          </cell>
          <cell r="E11265">
            <v>0</v>
          </cell>
          <cell r="F11265">
            <v>0</v>
          </cell>
        </row>
        <row r="11266">
          <cell r="B11266">
            <v>1011551</v>
          </cell>
          <cell r="C11266" t="str">
            <v>Chave De Corrente Tipo Pesado 6Pol</v>
          </cell>
          <cell r="D11266" t="str">
            <v>UN</v>
          </cell>
          <cell r="E11266">
            <v>0</v>
          </cell>
          <cell r="F11266">
            <v>0</v>
          </cell>
        </row>
        <row r="11267">
          <cell r="B11267">
            <v>1011552</v>
          </cell>
          <cell r="C11267" t="str">
            <v>Conector Encaixe Rápido Bl 305542 Hilti</v>
          </cell>
          <cell r="D11267" t="str">
            <v>UN</v>
          </cell>
          <cell r="E11267">
            <v>0</v>
          </cell>
          <cell r="F11267">
            <v>0</v>
          </cell>
        </row>
        <row r="11268">
          <cell r="B11268">
            <v>1011553</v>
          </cell>
          <cell r="C11268" t="str">
            <v>Cálice+Corôa Dd-B1.1/4X17Pol 283004Hilti</v>
          </cell>
          <cell r="D11268" t="str">
            <v>UN</v>
          </cell>
          <cell r="E11268">
            <v>0</v>
          </cell>
          <cell r="F11268">
            <v>0</v>
          </cell>
        </row>
        <row r="11269">
          <cell r="B11269">
            <v>1011554</v>
          </cell>
          <cell r="C11269" t="str">
            <v>Cálice+Corôa Dd-B3.1/4X17Pol 369919Hilti</v>
          </cell>
          <cell r="D11269" t="str">
            <v>UN</v>
          </cell>
          <cell r="E11269">
            <v>0</v>
          </cell>
          <cell r="F11269">
            <v>0</v>
          </cell>
        </row>
        <row r="11270">
          <cell r="B11270">
            <v>1011555</v>
          </cell>
          <cell r="C11270" t="str">
            <v>Cálice+Corôa Dd-B4.1/4X17Pol 369923Hilti</v>
          </cell>
          <cell r="D11270" t="str">
            <v>UN</v>
          </cell>
          <cell r="E11270">
            <v>0</v>
          </cell>
          <cell r="F11270">
            <v>0</v>
          </cell>
        </row>
        <row r="11271">
          <cell r="B11271">
            <v>1011556</v>
          </cell>
          <cell r="C11271" t="str">
            <v>Corôa Dd-Cm 2.1/4Pol 369983 Hilti</v>
          </cell>
          <cell r="D11271" t="str">
            <v>UN</v>
          </cell>
          <cell r="E11271">
            <v>0</v>
          </cell>
          <cell r="F11271">
            <v>0</v>
          </cell>
        </row>
        <row r="11272">
          <cell r="B11272">
            <v>1011557</v>
          </cell>
          <cell r="C11272" t="str">
            <v>Barra Apoio Benefit 80Cm Cr 446416 Docol</v>
          </cell>
          <cell r="D11272" t="str">
            <v>UN</v>
          </cell>
          <cell r="E11272">
            <v>0</v>
          </cell>
          <cell r="F11272">
            <v>0</v>
          </cell>
        </row>
        <row r="11273">
          <cell r="B11273">
            <v>1011558</v>
          </cell>
          <cell r="C11273" t="str">
            <v>Bolacha Granito/Marmore Fix.Do Flexivel</v>
          </cell>
          <cell r="D11273" t="str">
            <v>UN</v>
          </cell>
          <cell r="E11273">
            <v>0</v>
          </cell>
          <cell r="F11273">
            <v>0</v>
          </cell>
        </row>
        <row r="11274">
          <cell r="B11274">
            <v>1011559</v>
          </cell>
          <cell r="C11274" t="str">
            <v>Tubo Cpvc Laranja 3/4"X3M Tigrefire</v>
          </cell>
          <cell r="D11274" t="str">
            <v>UN</v>
          </cell>
          <cell r="E11274">
            <v>0</v>
          </cell>
          <cell r="F11274">
            <v>0</v>
          </cell>
        </row>
        <row r="11275">
          <cell r="B11275">
            <v>1011560</v>
          </cell>
          <cell r="C11275" t="str">
            <v>Tubo Cpvc Laranja 1"X3M Tigrefire</v>
          </cell>
          <cell r="D11275" t="str">
            <v>UN</v>
          </cell>
          <cell r="E11275">
            <v>0</v>
          </cell>
          <cell r="F11275">
            <v>0</v>
          </cell>
        </row>
        <row r="11276">
          <cell r="B11276">
            <v>1011561</v>
          </cell>
          <cell r="C11276" t="str">
            <v>Tubo Cpvc Laranja 1 1/4"X3M Tigrefire</v>
          </cell>
          <cell r="D11276" t="str">
            <v>UN</v>
          </cell>
          <cell r="E11276">
            <v>0</v>
          </cell>
          <cell r="F11276">
            <v>0</v>
          </cell>
        </row>
        <row r="11277">
          <cell r="B11277">
            <v>1011562</v>
          </cell>
          <cell r="C11277" t="str">
            <v>Tubo Cpvc Laranja 1 1/2"X3M Tigrefire</v>
          </cell>
          <cell r="D11277" t="str">
            <v>UN</v>
          </cell>
          <cell r="E11277">
            <v>0</v>
          </cell>
          <cell r="F11277">
            <v>0</v>
          </cell>
        </row>
        <row r="11278">
          <cell r="B11278">
            <v>1011563</v>
          </cell>
          <cell r="C11278" t="str">
            <v>Tubo Cpvc Laranja 2"X3M Tigrefire</v>
          </cell>
          <cell r="D11278" t="str">
            <v>UN</v>
          </cell>
          <cell r="E11278">
            <v>0</v>
          </cell>
          <cell r="F11278">
            <v>0</v>
          </cell>
        </row>
        <row r="11279">
          <cell r="B11279">
            <v>1011564</v>
          </cell>
          <cell r="C11279" t="str">
            <v>Tubo Cpvc Laranja 2 1/2"X3M Tigrefire</v>
          </cell>
          <cell r="D11279" t="str">
            <v>UN</v>
          </cell>
          <cell r="E11279">
            <v>0</v>
          </cell>
          <cell r="F11279">
            <v>0</v>
          </cell>
        </row>
        <row r="11280">
          <cell r="B11280">
            <v>1011565</v>
          </cell>
          <cell r="C11280" t="str">
            <v>Tubo Cpvc Laranja 3"X3M Tigrefire</v>
          </cell>
          <cell r="D11280" t="str">
            <v>UN</v>
          </cell>
          <cell r="E11280">
            <v>0</v>
          </cell>
          <cell r="F11280">
            <v>0</v>
          </cell>
        </row>
        <row r="11281">
          <cell r="B11281">
            <v>1011566</v>
          </cell>
          <cell r="C11281" t="str">
            <v>Bucha De Red.Cpvc 1X3/4" Tigrefire</v>
          </cell>
          <cell r="D11281" t="str">
            <v>UN</v>
          </cell>
          <cell r="E11281">
            <v>0</v>
          </cell>
          <cell r="F11281">
            <v>0</v>
          </cell>
        </row>
        <row r="11282">
          <cell r="B11282">
            <v>1011567</v>
          </cell>
          <cell r="C11282" t="str">
            <v>Bucha De Red.Cpvc 1 1/4X3/4" Tigrefire</v>
          </cell>
          <cell r="D11282" t="str">
            <v>UN</v>
          </cell>
          <cell r="E11282">
            <v>0</v>
          </cell>
          <cell r="F11282">
            <v>0</v>
          </cell>
        </row>
        <row r="11283">
          <cell r="B11283">
            <v>1011568</v>
          </cell>
          <cell r="C11283" t="str">
            <v>Bucha De Red.Cpvc 1 1/4X 1" Tigrefire</v>
          </cell>
          <cell r="D11283" t="str">
            <v>UN</v>
          </cell>
          <cell r="E11283">
            <v>0</v>
          </cell>
          <cell r="F11283">
            <v>0</v>
          </cell>
        </row>
        <row r="11284">
          <cell r="B11284">
            <v>1011569</v>
          </cell>
          <cell r="C11284" t="str">
            <v>Bucha De Red.Cpvc 1 1/2X 3/4" Tigrefire</v>
          </cell>
          <cell r="D11284" t="str">
            <v>UN</v>
          </cell>
          <cell r="E11284">
            <v>0</v>
          </cell>
          <cell r="F11284">
            <v>0</v>
          </cell>
        </row>
        <row r="11285">
          <cell r="B11285">
            <v>1011570</v>
          </cell>
          <cell r="C11285" t="str">
            <v>Bucha De Red.Cpvc 1 1/2X 1" Tigrefire</v>
          </cell>
          <cell r="D11285" t="str">
            <v>UN</v>
          </cell>
          <cell r="E11285">
            <v>0</v>
          </cell>
          <cell r="F11285">
            <v>0</v>
          </cell>
        </row>
        <row r="11286">
          <cell r="B11286">
            <v>1011571</v>
          </cell>
          <cell r="C11286" t="str">
            <v>Bucha De Red.Cpvc 1 1/2X 1 1/4"Tigrefire</v>
          </cell>
          <cell r="D11286" t="str">
            <v>UN</v>
          </cell>
          <cell r="E11286">
            <v>0</v>
          </cell>
          <cell r="F11286">
            <v>0</v>
          </cell>
        </row>
        <row r="11287">
          <cell r="B11287">
            <v>1011572</v>
          </cell>
          <cell r="C11287" t="str">
            <v>Bucha De Red.Cpvc 2X 3/4" Tigrefire</v>
          </cell>
          <cell r="D11287" t="str">
            <v>UN</v>
          </cell>
          <cell r="E11287">
            <v>0</v>
          </cell>
          <cell r="F11287">
            <v>0</v>
          </cell>
        </row>
        <row r="11288">
          <cell r="B11288">
            <v>1011573</v>
          </cell>
          <cell r="C11288" t="str">
            <v>Bucha De Red.Cpvc 2X 1" Tigrefire</v>
          </cell>
          <cell r="D11288" t="str">
            <v>UN</v>
          </cell>
          <cell r="E11288">
            <v>0</v>
          </cell>
          <cell r="F11288">
            <v>0</v>
          </cell>
        </row>
        <row r="11289">
          <cell r="B11289">
            <v>1011574</v>
          </cell>
          <cell r="C11289" t="str">
            <v>Bucha De Red.Cpvc 2X 1 1/4" Tigrefire</v>
          </cell>
          <cell r="D11289" t="str">
            <v>UN</v>
          </cell>
          <cell r="E11289">
            <v>0</v>
          </cell>
          <cell r="F11289">
            <v>0</v>
          </cell>
        </row>
        <row r="11290">
          <cell r="B11290">
            <v>1011575</v>
          </cell>
          <cell r="C11290" t="str">
            <v>Bucha De Red.Cpvc 2X 1 1/2" Tigrefire</v>
          </cell>
          <cell r="D11290" t="str">
            <v>UN</v>
          </cell>
          <cell r="E11290">
            <v>0</v>
          </cell>
          <cell r="F11290">
            <v>0</v>
          </cell>
        </row>
        <row r="11291">
          <cell r="B11291">
            <v>1011576</v>
          </cell>
          <cell r="C11291" t="str">
            <v>Bucha De Red.Cpvc 2 1/2X 1 1/4"Tigrefire</v>
          </cell>
          <cell r="D11291" t="str">
            <v>UN</v>
          </cell>
          <cell r="E11291">
            <v>0</v>
          </cell>
          <cell r="F11291">
            <v>0</v>
          </cell>
        </row>
        <row r="11292">
          <cell r="B11292">
            <v>1011577</v>
          </cell>
          <cell r="C11292" t="str">
            <v>Bucha De Red.Cpvc 2 1/2X 1 1/2"Tigrefire</v>
          </cell>
          <cell r="D11292" t="str">
            <v>UN</v>
          </cell>
          <cell r="E11292">
            <v>0</v>
          </cell>
          <cell r="F11292">
            <v>0</v>
          </cell>
        </row>
        <row r="11293">
          <cell r="B11293">
            <v>1011578</v>
          </cell>
          <cell r="C11293" t="str">
            <v>Bucha De Red.Cpvc 2 1/2X 2" Tigrefire</v>
          </cell>
          <cell r="D11293" t="str">
            <v>UN</v>
          </cell>
          <cell r="E11293">
            <v>0</v>
          </cell>
          <cell r="F11293">
            <v>0</v>
          </cell>
        </row>
        <row r="11294">
          <cell r="B11294">
            <v>1011579</v>
          </cell>
          <cell r="C11294" t="str">
            <v>Bucha De Red.Cpvc 3X 2" Tigrefire</v>
          </cell>
          <cell r="D11294" t="str">
            <v>UN</v>
          </cell>
          <cell r="E11294">
            <v>0</v>
          </cell>
          <cell r="F11294">
            <v>0</v>
          </cell>
        </row>
        <row r="11295">
          <cell r="B11295">
            <v>1011580</v>
          </cell>
          <cell r="C11295" t="str">
            <v>Bucha De Red.Cpvc 3X 2 1/2" Tigrefire</v>
          </cell>
          <cell r="D11295" t="str">
            <v>UN</v>
          </cell>
          <cell r="E11295">
            <v>0</v>
          </cell>
          <cell r="F11295">
            <v>0</v>
          </cell>
        </row>
        <row r="11296">
          <cell r="B11296">
            <v>1011581</v>
          </cell>
          <cell r="C11296" t="str">
            <v>Tê Adapt.P/Bico Cpvc 3/4X1/2" Tigrefire</v>
          </cell>
          <cell r="D11296" t="str">
            <v>UN</v>
          </cell>
          <cell r="E11296">
            <v>0</v>
          </cell>
          <cell r="F11296">
            <v>0</v>
          </cell>
        </row>
        <row r="11297">
          <cell r="B11297">
            <v>1011582</v>
          </cell>
          <cell r="C11297" t="str">
            <v>Tê Adapt.P/Bico Cpvc 1X1/2" Tigrefire</v>
          </cell>
          <cell r="D11297" t="str">
            <v>UN</v>
          </cell>
          <cell r="E11297">
            <v>0</v>
          </cell>
          <cell r="F11297">
            <v>0</v>
          </cell>
        </row>
        <row r="11298">
          <cell r="B11298">
            <v>1011583</v>
          </cell>
          <cell r="C11298" t="str">
            <v>Tê Adapt.P/Bico Cpvc 1 1/4X1/2"Tigrefire</v>
          </cell>
          <cell r="D11298" t="str">
            <v>UN</v>
          </cell>
          <cell r="E11298">
            <v>0</v>
          </cell>
          <cell r="F11298">
            <v>0</v>
          </cell>
        </row>
        <row r="11299">
          <cell r="B11299">
            <v>1011584</v>
          </cell>
          <cell r="C11299" t="str">
            <v>Tê Adapt.P/Bico Cpvc 1 1/2X1/2"Tigrefire</v>
          </cell>
          <cell r="D11299" t="str">
            <v>UN</v>
          </cell>
          <cell r="E11299">
            <v>0</v>
          </cell>
          <cell r="F11299">
            <v>0</v>
          </cell>
        </row>
        <row r="11300">
          <cell r="B11300">
            <v>1011585</v>
          </cell>
          <cell r="C11300" t="str">
            <v>Tê Adapt.P/Bico Cpvc 2X1/2" Tigrefire</v>
          </cell>
          <cell r="D11300" t="str">
            <v>UN</v>
          </cell>
          <cell r="E11300">
            <v>0</v>
          </cell>
          <cell r="F11300">
            <v>0</v>
          </cell>
        </row>
        <row r="11301">
          <cell r="B11301">
            <v>1011586</v>
          </cell>
          <cell r="C11301" t="str">
            <v>Adaptador P/Bico Cpvc 3/4X1/2" Tigrefire</v>
          </cell>
          <cell r="D11301" t="str">
            <v>UN</v>
          </cell>
          <cell r="E11301">
            <v>0</v>
          </cell>
          <cell r="F11301">
            <v>0</v>
          </cell>
        </row>
        <row r="11302">
          <cell r="B11302">
            <v>1011587</v>
          </cell>
          <cell r="C11302" t="str">
            <v>Adaptador P/Bico Cpvc 1X1/2" Tigrefire</v>
          </cell>
          <cell r="D11302" t="str">
            <v>UN</v>
          </cell>
          <cell r="E11302">
            <v>0</v>
          </cell>
          <cell r="F11302">
            <v>0</v>
          </cell>
        </row>
        <row r="11303">
          <cell r="B11303">
            <v>1011588</v>
          </cell>
          <cell r="C11303" t="str">
            <v>Joelho 90 Adapt.P/Bico 3/4X1/2"Tigrefire</v>
          </cell>
          <cell r="D11303" t="str">
            <v>UN</v>
          </cell>
          <cell r="E11303">
            <v>0</v>
          </cell>
          <cell r="F11303">
            <v>0</v>
          </cell>
        </row>
        <row r="11304">
          <cell r="B11304">
            <v>1011589</v>
          </cell>
          <cell r="C11304" t="str">
            <v>Joelho 90 Adapt.P/Bico 1X1/2"Tigrefire</v>
          </cell>
          <cell r="D11304" t="str">
            <v>UN</v>
          </cell>
          <cell r="E11304">
            <v>0</v>
          </cell>
          <cell r="F11304">
            <v>0</v>
          </cell>
        </row>
        <row r="11305">
          <cell r="B11305">
            <v>1011590</v>
          </cell>
          <cell r="C11305" t="str">
            <v>Joelho 90 Adapt.Bico 1 1/4X1/2"Tigrefire</v>
          </cell>
          <cell r="D11305" t="str">
            <v>UN</v>
          </cell>
          <cell r="E11305">
            <v>0</v>
          </cell>
          <cell r="F11305">
            <v>0</v>
          </cell>
        </row>
        <row r="11306">
          <cell r="B11306">
            <v>1011591</v>
          </cell>
          <cell r="C11306" t="str">
            <v>Cap Cpvc Laranja 3/4" Tigrefire</v>
          </cell>
          <cell r="D11306" t="str">
            <v>UN</v>
          </cell>
          <cell r="E11306">
            <v>0</v>
          </cell>
          <cell r="F11306">
            <v>0</v>
          </cell>
        </row>
        <row r="11307">
          <cell r="B11307">
            <v>1011592</v>
          </cell>
          <cell r="C11307" t="str">
            <v>Cap Cpvc Laranja 1" Tigrefire</v>
          </cell>
          <cell r="D11307" t="str">
            <v>UN</v>
          </cell>
          <cell r="E11307">
            <v>0</v>
          </cell>
          <cell r="F11307">
            <v>0</v>
          </cell>
        </row>
        <row r="11308">
          <cell r="B11308">
            <v>1011593</v>
          </cell>
          <cell r="C11308" t="str">
            <v>Cap Cpvc Laranja 1 1/4" Tigrefire</v>
          </cell>
          <cell r="D11308" t="str">
            <v>UN</v>
          </cell>
          <cell r="E11308">
            <v>0</v>
          </cell>
          <cell r="F11308">
            <v>0</v>
          </cell>
        </row>
        <row r="11309">
          <cell r="B11309">
            <v>1011594</v>
          </cell>
          <cell r="C11309" t="str">
            <v>Cap Cpvc Laranja 1 1/2" Tigrefire</v>
          </cell>
          <cell r="D11309" t="str">
            <v>UN</v>
          </cell>
          <cell r="E11309">
            <v>0</v>
          </cell>
          <cell r="F11309">
            <v>0</v>
          </cell>
        </row>
        <row r="11310">
          <cell r="B11310">
            <v>1011595</v>
          </cell>
          <cell r="C11310" t="str">
            <v>Cap Cpvc Laranja 2" Tigrefire</v>
          </cell>
          <cell r="D11310" t="str">
            <v>UN</v>
          </cell>
          <cell r="E11310">
            <v>0</v>
          </cell>
          <cell r="F11310">
            <v>0</v>
          </cell>
        </row>
        <row r="11311">
          <cell r="B11311">
            <v>1011596</v>
          </cell>
          <cell r="C11311" t="str">
            <v>Cap Cpvc Laranja 2 1/2" Tigrefire</v>
          </cell>
          <cell r="D11311" t="str">
            <v>UN</v>
          </cell>
          <cell r="E11311">
            <v>0</v>
          </cell>
          <cell r="F11311">
            <v>0</v>
          </cell>
        </row>
        <row r="11312">
          <cell r="B11312">
            <v>1011597</v>
          </cell>
          <cell r="C11312" t="str">
            <v>Cap Cpvc Laranja 3" Tigrefire</v>
          </cell>
          <cell r="D11312" t="str">
            <v>UN</v>
          </cell>
          <cell r="E11312">
            <v>0</v>
          </cell>
          <cell r="F11312">
            <v>0</v>
          </cell>
        </row>
        <row r="11313">
          <cell r="B11313">
            <v>1011598</v>
          </cell>
          <cell r="C11313" t="str">
            <v>Cruzeta Cpvc Laranja 3/4" Tigrefire</v>
          </cell>
          <cell r="D11313" t="str">
            <v>UN</v>
          </cell>
          <cell r="E11313">
            <v>0</v>
          </cell>
          <cell r="F11313">
            <v>0</v>
          </cell>
        </row>
        <row r="11314">
          <cell r="B11314">
            <v>1011599</v>
          </cell>
          <cell r="C11314" t="str">
            <v>Cruzeta Cpvc Laranja 1" Tigrefire</v>
          </cell>
          <cell r="D11314" t="str">
            <v>UN</v>
          </cell>
          <cell r="E11314">
            <v>0</v>
          </cell>
          <cell r="F11314">
            <v>0</v>
          </cell>
        </row>
        <row r="11315">
          <cell r="B11315">
            <v>1011600</v>
          </cell>
          <cell r="C11315" t="str">
            <v>Cruzeta Cpvc Laranja 1X3/4" Tigrefire</v>
          </cell>
          <cell r="D11315" t="str">
            <v>UN</v>
          </cell>
          <cell r="E11315">
            <v>0</v>
          </cell>
          <cell r="F11315">
            <v>0</v>
          </cell>
        </row>
        <row r="11316">
          <cell r="B11316">
            <v>1011601</v>
          </cell>
          <cell r="C11316" t="str">
            <v>Cruzeta Cpvc Laranja 1 1/4" Tigrefire</v>
          </cell>
          <cell r="D11316" t="str">
            <v>UN</v>
          </cell>
          <cell r="E11316">
            <v>0</v>
          </cell>
          <cell r="F11316">
            <v>0</v>
          </cell>
        </row>
        <row r="11317">
          <cell r="B11317">
            <v>1011602</v>
          </cell>
          <cell r="C11317" t="str">
            <v>Cruzeta Cpvc Laranja 1 1/4X3/4"Tigrefire</v>
          </cell>
          <cell r="D11317" t="str">
            <v>UN</v>
          </cell>
          <cell r="E11317">
            <v>0</v>
          </cell>
          <cell r="F11317">
            <v>0</v>
          </cell>
        </row>
        <row r="11318">
          <cell r="B11318">
            <v>1011603</v>
          </cell>
          <cell r="C11318" t="str">
            <v>Cruzeta Cpvc Laranja 1 1/2" Tigrefire</v>
          </cell>
          <cell r="D11318" t="str">
            <v>UN</v>
          </cell>
          <cell r="E11318">
            <v>0</v>
          </cell>
          <cell r="F11318">
            <v>0</v>
          </cell>
        </row>
        <row r="11319">
          <cell r="B11319">
            <v>1011604</v>
          </cell>
          <cell r="C11319" t="str">
            <v>Cruzeta Cpvc Laranja 2" Tigrefire</v>
          </cell>
          <cell r="D11319" t="str">
            <v>UN</v>
          </cell>
          <cell r="E11319">
            <v>0</v>
          </cell>
          <cell r="F11319">
            <v>0</v>
          </cell>
        </row>
        <row r="11320">
          <cell r="B11320">
            <v>1011605</v>
          </cell>
          <cell r="C11320" t="str">
            <v>Cruzeta Cpvc Laranja 2 1/2" Tigrefire</v>
          </cell>
          <cell r="D11320" t="str">
            <v>UN</v>
          </cell>
          <cell r="E11320">
            <v>0</v>
          </cell>
          <cell r="F11320">
            <v>0</v>
          </cell>
        </row>
        <row r="11321">
          <cell r="B11321">
            <v>1011606</v>
          </cell>
          <cell r="C11321" t="str">
            <v>Cruzeta Cpvc Laranja 3" Tigrefire</v>
          </cell>
          <cell r="D11321" t="str">
            <v>UN</v>
          </cell>
          <cell r="E11321">
            <v>0</v>
          </cell>
          <cell r="F11321">
            <v>0</v>
          </cell>
        </row>
        <row r="11322">
          <cell r="B11322">
            <v>1011607</v>
          </cell>
          <cell r="C11322" t="str">
            <v>Joelho 90Gr Cpvc Laranja 3/4" Tigrefire</v>
          </cell>
          <cell r="D11322" t="str">
            <v>UN</v>
          </cell>
          <cell r="E11322">
            <v>0</v>
          </cell>
          <cell r="F11322">
            <v>0</v>
          </cell>
        </row>
        <row r="11323">
          <cell r="B11323">
            <v>1011608</v>
          </cell>
          <cell r="C11323" t="str">
            <v>Joelho 90Gr Cpvc Laranja 1" Tigrefire</v>
          </cell>
          <cell r="D11323" t="str">
            <v>UN</v>
          </cell>
          <cell r="E11323">
            <v>0</v>
          </cell>
          <cell r="F11323">
            <v>0</v>
          </cell>
        </row>
        <row r="11324">
          <cell r="B11324">
            <v>1011609</v>
          </cell>
          <cell r="C11324" t="str">
            <v>Joelho 90Gr Cpvc Laranja 1 1/4"Tigrefire</v>
          </cell>
          <cell r="D11324" t="str">
            <v>UN</v>
          </cell>
          <cell r="E11324">
            <v>0</v>
          </cell>
          <cell r="F11324">
            <v>0</v>
          </cell>
        </row>
        <row r="11325">
          <cell r="B11325">
            <v>1011610</v>
          </cell>
          <cell r="C11325" t="str">
            <v>Joelho 90Gr Cpvc Laranja 1 1/2"Tigrefire</v>
          </cell>
          <cell r="D11325" t="str">
            <v>UN</v>
          </cell>
          <cell r="E11325">
            <v>0</v>
          </cell>
          <cell r="F11325">
            <v>0</v>
          </cell>
        </row>
        <row r="11326">
          <cell r="B11326">
            <v>1011611</v>
          </cell>
          <cell r="C11326" t="str">
            <v>Joelho 90Gr Cpvc Laranja 2" Tigrefire</v>
          </cell>
          <cell r="D11326" t="str">
            <v>UN</v>
          </cell>
          <cell r="E11326">
            <v>0</v>
          </cell>
          <cell r="F11326">
            <v>0</v>
          </cell>
        </row>
        <row r="11327">
          <cell r="B11327">
            <v>1011612</v>
          </cell>
          <cell r="C11327" t="str">
            <v>Joelho 90Gr Cpvc Laranja 2 1/2"Tigrefire</v>
          </cell>
          <cell r="D11327" t="str">
            <v>UN</v>
          </cell>
          <cell r="E11327">
            <v>0</v>
          </cell>
          <cell r="F11327">
            <v>0</v>
          </cell>
        </row>
        <row r="11328">
          <cell r="B11328">
            <v>1011613</v>
          </cell>
          <cell r="C11328" t="str">
            <v>Joelho 90Gr Cpvc Laranja 3" Tigrefire</v>
          </cell>
          <cell r="D11328" t="str">
            <v>UN</v>
          </cell>
          <cell r="E11328">
            <v>0</v>
          </cell>
          <cell r="F11328">
            <v>0</v>
          </cell>
        </row>
        <row r="11329">
          <cell r="B11329">
            <v>1011614</v>
          </cell>
          <cell r="C11329" t="str">
            <v>Joelho 45Gr Cpvc Laranja 3/4" Tigrefire</v>
          </cell>
          <cell r="D11329" t="str">
            <v>UN</v>
          </cell>
          <cell r="E11329">
            <v>0</v>
          </cell>
          <cell r="F11329">
            <v>0</v>
          </cell>
        </row>
        <row r="11330">
          <cell r="B11330">
            <v>1011615</v>
          </cell>
          <cell r="C11330" t="str">
            <v>Joelho 45Gr Cpvc Laranja 1" Tigrefire</v>
          </cell>
          <cell r="D11330" t="str">
            <v>UN</v>
          </cell>
          <cell r="E11330">
            <v>0</v>
          </cell>
          <cell r="F11330">
            <v>0</v>
          </cell>
        </row>
        <row r="11331">
          <cell r="B11331">
            <v>1011616</v>
          </cell>
          <cell r="C11331" t="str">
            <v>Joelho 45Gr Cpvc Laranja 1 1/4"Tigrefire</v>
          </cell>
          <cell r="D11331" t="str">
            <v>UN</v>
          </cell>
          <cell r="E11331">
            <v>0</v>
          </cell>
          <cell r="F11331">
            <v>0</v>
          </cell>
        </row>
        <row r="11332">
          <cell r="B11332">
            <v>1011617</v>
          </cell>
          <cell r="C11332" t="str">
            <v>Joelho 45Gr Cpvc Laranja 1 1/2"Tigrefire</v>
          </cell>
          <cell r="D11332" t="str">
            <v>UN</v>
          </cell>
          <cell r="E11332">
            <v>0</v>
          </cell>
          <cell r="F11332">
            <v>0</v>
          </cell>
        </row>
        <row r="11333">
          <cell r="B11333">
            <v>1011618</v>
          </cell>
          <cell r="C11333" t="str">
            <v>Joelho 45Gr Cpvc Laranja 2" Tigrefire</v>
          </cell>
          <cell r="D11333" t="str">
            <v>UN</v>
          </cell>
          <cell r="E11333">
            <v>0</v>
          </cell>
          <cell r="F11333">
            <v>0</v>
          </cell>
        </row>
        <row r="11334">
          <cell r="B11334">
            <v>1011619</v>
          </cell>
          <cell r="C11334" t="str">
            <v>Joelho 45Gr Cpvc Laranja 2 1/2"Tigrefire</v>
          </cell>
          <cell r="D11334" t="str">
            <v>UN</v>
          </cell>
          <cell r="E11334">
            <v>0</v>
          </cell>
          <cell r="F11334">
            <v>0</v>
          </cell>
        </row>
        <row r="11335">
          <cell r="B11335">
            <v>1011620</v>
          </cell>
          <cell r="C11335" t="str">
            <v>Joelho 45Gr Cpvc Laranja 3" Tigrefire</v>
          </cell>
          <cell r="D11335" t="str">
            <v>UN</v>
          </cell>
          <cell r="E11335">
            <v>0</v>
          </cell>
          <cell r="F11335">
            <v>0</v>
          </cell>
        </row>
        <row r="11336">
          <cell r="B11336">
            <v>1011621</v>
          </cell>
          <cell r="C11336" t="str">
            <v>Luva Cpvc Laranja 3/4" Tigrefire</v>
          </cell>
          <cell r="D11336" t="str">
            <v>UN</v>
          </cell>
          <cell r="E11336">
            <v>0</v>
          </cell>
          <cell r="F11336">
            <v>0</v>
          </cell>
        </row>
        <row r="11337">
          <cell r="B11337">
            <v>1011622</v>
          </cell>
          <cell r="C11337" t="str">
            <v>Luva Cpvc Laranja 1" Tigrefire</v>
          </cell>
          <cell r="D11337" t="str">
            <v>UN</v>
          </cell>
          <cell r="E11337">
            <v>0</v>
          </cell>
          <cell r="F11337">
            <v>0</v>
          </cell>
        </row>
        <row r="11338">
          <cell r="B11338">
            <v>1011623</v>
          </cell>
          <cell r="C11338" t="str">
            <v>Luva Cpvc Laranja 1 1/4" Tigrefire</v>
          </cell>
          <cell r="D11338" t="str">
            <v>UN</v>
          </cell>
          <cell r="E11338">
            <v>0</v>
          </cell>
          <cell r="F11338">
            <v>0</v>
          </cell>
        </row>
        <row r="11339">
          <cell r="B11339">
            <v>1011624</v>
          </cell>
          <cell r="C11339" t="str">
            <v>Luva Cpvc Laranja 1 1/4X3/4"Tigrefire</v>
          </cell>
          <cell r="D11339" t="str">
            <v>UN</v>
          </cell>
          <cell r="E11339">
            <v>0</v>
          </cell>
          <cell r="F11339">
            <v>0</v>
          </cell>
        </row>
        <row r="11340">
          <cell r="B11340">
            <v>1011625</v>
          </cell>
          <cell r="C11340" t="str">
            <v>Luva Cpvc Laranja 1 1/2" Tigrefire</v>
          </cell>
          <cell r="D11340" t="str">
            <v>UN</v>
          </cell>
          <cell r="E11340">
            <v>0</v>
          </cell>
          <cell r="F11340">
            <v>0</v>
          </cell>
        </row>
        <row r="11341">
          <cell r="B11341">
            <v>1011626</v>
          </cell>
          <cell r="C11341" t="str">
            <v>Luva Cpvc Laranja 1 1/2X3/4"Tigrefire</v>
          </cell>
          <cell r="D11341" t="str">
            <v>UN</v>
          </cell>
          <cell r="E11341">
            <v>0</v>
          </cell>
          <cell r="F11341">
            <v>0</v>
          </cell>
        </row>
        <row r="11342">
          <cell r="B11342">
            <v>1011627</v>
          </cell>
          <cell r="C11342" t="str">
            <v>Luva Cpvc Laranja 1 1/2X1 1/4" Tigrefire</v>
          </cell>
          <cell r="D11342" t="str">
            <v>UN</v>
          </cell>
          <cell r="E11342">
            <v>0</v>
          </cell>
          <cell r="F11342">
            <v>0</v>
          </cell>
        </row>
        <row r="11343">
          <cell r="B11343">
            <v>1011628</v>
          </cell>
          <cell r="C11343" t="str">
            <v>Luva Cpvc Laranja 2" Tigrefire</v>
          </cell>
          <cell r="D11343" t="str">
            <v>UN</v>
          </cell>
          <cell r="E11343">
            <v>0</v>
          </cell>
          <cell r="F11343">
            <v>0</v>
          </cell>
        </row>
        <row r="11344">
          <cell r="B11344">
            <v>1011629</v>
          </cell>
          <cell r="C11344" t="str">
            <v>Luva Cpvc Laranja 2 1/2" Tigrefire</v>
          </cell>
          <cell r="D11344" t="str">
            <v>UN</v>
          </cell>
          <cell r="E11344">
            <v>0</v>
          </cell>
          <cell r="F11344">
            <v>0</v>
          </cell>
        </row>
        <row r="11345">
          <cell r="B11345">
            <v>1011630</v>
          </cell>
          <cell r="C11345" t="str">
            <v>Luva Cpvc Laranja 2 1/2X1 1/2"Tigrefire</v>
          </cell>
          <cell r="D11345" t="str">
            <v>UN</v>
          </cell>
          <cell r="E11345">
            <v>0</v>
          </cell>
          <cell r="F11345">
            <v>0</v>
          </cell>
        </row>
        <row r="11346">
          <cell r="B11346">
            <v>1011631</v>
          </cell>
          <cell r="C11346" t="str">
            <v>Luva Cpvc Laranja 2 1/2X2" Tigrefire</v>
          </cell>
          <cell r="D11346" t="str">
            <v>UN</v>
          </cell>
          <cell r="E11346">
            <v>0</v>
          </cell>
          <cell r="F11346">
            <v>0</v>
          </cell>
        </row>
        <row r="11347">
          <cell r="B11347">
            <v>1011632</v>
          </cell>
          <cell r="C11347" t="str">
            <v>Luva Cpvc Laranja 3" Tigrefire</v>
          </cell>
          <cell r="D11347" t="str">
            <v>UN</v>
          </cell>
          <cell r="E11347">
            <v>0</v>
          </cell>
          <cell r="F11347">
            <v>0</v>
          </cell>
        </row>
        <row r="11348">
          <cell r="B11348">
            <v>1011633</v>
          </cell>
          <cell r="C11348" t="str">
            <v>Luva De Transição Cpvc  3/4" Tigrefire</v>
          </cell>
          <cell r="D11348" t="str">
            <v>UN</v>
          </cell>
          <cell r="E11348">
            <v>0</v>
          </cell>
          <cell r="F11348">
            <v>0</v>
          </cell>
        </row>
        <row r="11349">
          <cell r="B11349">
            <v>1011634</v>
          </cell>
          <cell r="C11349" t="str">
            <v>Luva De Transição Cpvc  1" Tigrefire</v>
          </cell>
          <cell r="D11349" t="str">
            <v>UN</v>
          </cell>
          <cell r="E11349">
            <v>0</v>
          </cell>
          <cell r="F11349">
            <v>0</v>
          </cell>
        </row>
        <row r="11350">
          <cell r="B11350">
            <v>1011635</v>
          </cell>
          <cell r="C11350" t="str">
            <v>Luva De Transição Cpvc  1 1/4" Tigrefire</v>
          </cell>
          <cell r="D11350" t="str">
            <v>UN</v>
          </cell>
          <cell r="E11350">
            <v>0</v>
          </cell>
          <cell r="F11350">
            <v>0</v>
          </cell>
        </row>
        <row r="11351">
          <cell r="B11351">
            <v>1011636</v>
          </cell>
          <cell r="C11351" t="str">
            <v>Luva De Transição Cpvc  1 1/2" Tigrefire</v>
          </cell>
          <cell r="D11351" t="str">
            <v>UN</v>
          </cell>
          <cell r="E11351">
            <v>0</v>
          </cell>
          <cell r="F11351">
            <v>0</v>
          </cell>
        </row>
        <row r="11352">
          <cell r="B11352">
            <v>1011637</v>
          </cell>
          <cell r="C11352" t="str">
            <v>Luva De Transição Cpvc  2" Tigrefire</v>
          </cell>
          <cell r="D11352" t="str">
            <v>UN</v>
          </cell>
          <cell r="E11352">
            <v>0</v>
          </cell>
          <cell r="F11352">
            <v>0</v>
          </cell>
        </row>
        <row r="11353">
          <cell r="B11353">
            <v>1011638</v>
          </cell>
          <cell r="C11353" t="str">
            <v>Tê Cpvc Laranja 3/4" Tigrefire</v>
          </cell>
          <cell r="D11353" t="str">
            <v>UN</v>
          </cell>
          <cell r="E11353">
            <v>0</v>
          </cell>
          <cell r="F11353">
            <v>0</v>
          </cell>
        </row>
        <row r="11354">
          <cell r="B11354">
            <v>1011639</v>
          </cell>
          <cell r="C11354" t="str">
            <v>Tê Cpvc Laranja 1" Tigrefire</v>
          </cell>
          <cell r="D11354" t="str">
            <v>UN</v>
          </cell>
          <cell r="E11354">
            <v>0</v>
          </cell>
          <cell r="F11354">
            <v>0</v>
          </cell>
        </row>
        <row r="11355">
          <cell r="B11355">
            <v>1011640</v>
          </cell>
          <cell r="C11355" t="str">
            <v>Tê Cpvc Laranja 1 1/4" Tigrefire</v>
          </cell>
          <cell r="D11355" t="str">
            <v>UN</v>
          </cell>
          <cell r="E11355">
            <v>0</v>
          </cell>
          <cell r="F11355">
            <v>0</v>
          </cell>
        </row>
        <row r="11356">
          <cell r="B11356">
            <v>1011641</v>
          </cell>
          <cell r="C11356" t="str">
            <v>Tê Cpvc Laranja 1X3/4" Tigrefire</v>
          </cell>
          <cell r="D11356" t="str">
            <v>UN</v>
          </cell>
          <cell r="E11356">
            <v>0</v>
          </cell>
          <cell r="F11356">
            <v>0</v>
          </cell>
        </row>
        <row r="11357">
          <cell r="B11357">
            <v>1011642</v>
          </cell>
          <cell r="C11357" t="str">
            <v>Tê Cpvc Laranja 1 1/4X1" Tigrefire</v>
          </cell>
          <cell r="D11357" t="str">
            <v>UN</v>
          </cell>
          <cell r="E11357">
            <v>0</v>
          </cell>
          <cell r="F11357">
            <v>0</v>
          </cell>
        </row>
        <row r="11358">
          <cell r="B11358">
            <v>1011643</v>
          </cell>
          <cell r="C11358" t="str">
            <v>Tê Cpvc Laranja 1 1/4X3/4" Tigrefire</v>
          </cell>
          <cell r="D11358" t="str">
            <v>UN</v>
          </cell>
          <cell r="E11358">
            <v>0</v>
          </cell>
          <cell r="F11358">
            <v>0</v>
          </cell>
        </row>
        <row r="11359">
          <cell r="B11359">
            <v>1011644</v>
          </cell>
          <cell r="C11359" t="str">
            <v>Tê Cpvc Laranja 1 1/2" Tigrefire</v>
          </cell>
          <cell r="D11359" t="str">
            <v>UN</v>
          </cell>
          <cell r="E11359">
            <v>0</v>
          </cell>
          <cell r="F11359">
            <v>0</v>
          </cell>
        </row>
        <row r="11360">
          <cell r="B11360">
            <v>1011645</v>
          </cell>
          <cell r="C11360" t="str">
            <v>Tê Cpvc Laranja 1 1/2X3/4" Tigrefire</v>
          </cell>
          <cell r="D11360" t="str">
            <v>UN</v>
          </cell>
          <cell r="E11360">
            <v>0</v>
          </cell>
          <cell r="F11360">
            <v>0</v>
          </cell>
        </row>
        <row r="11361">
          <cell r="B11361">
            <v>1011646</v>
          </cell>
          <cell r="C11361" t="str">
            <v>Tê Cpvc Laranja 1 1/2X1" Tigrefire</v>
          </cell>
          <cell r="D11361" t="str">
            <v>UN</v>
          </cell>
          <cell r="E11361">
            <v>0</v>
          </cell>
          <cell r="F11361">
            <v>0</v>
          </cell>
        </row>
        <row r="11362">
          <cell r="B11362">
            <v>1011647</v>
          </cell>
          <cell r="C11362" t="str">
            <v>Tê Cpvc Laranja 2" Tigrefire</v>
          </cell>
          <cell r="D11362" t="str">
            <v>UN</v>
          </cell>
          <cell r="E11362">
            <v>0</v>
          </cell>
          <cell r="F11362">
            <v>0</v>
          </cell>
        </row>
        <row r="11363">
          <cell r="B11363">
            <v>1011648</v>
          </cell>
          <cell r="C11363" t="str">
            <v>Tê Cpvc Laranja 2X3/4" Tigrefire</v>
          </cell>
          <cell r="D11363" t="str">
            <v>UN</v>
          </cell>
          <cell r="E11363">
            <v>0</v>
          </cell>
          <cell r="F11363">
            <v>0</v>
          </cell>
        </row>
        <row r="11364">
          <cell r="B11364">
            <v>1011649</v>
          </cell>
          <cell r="C11364" t="str">
            <v>Tê Cpvc Laranja 2X1" Tigrefire</v>
          </cell>
          <cell r="D11364" t="str">
            <v>UN</v>
          </cell>
          <cell r="E11364">
            <v>0</v>
          </cell>
          <cell r="F11364">
            <v>0</v>
          </cell>
        </row>
        <row r="11365">
          <cell r="B11365">
            <v>1011650</v>
          </cell>
          <cell r="C11365" t="str">
            <v>Tê Cpvc Laranja 2X1 1/4" Tigrefire</v>
          </cell>
          <cell r="D11365" t="str">
            <v>UN</v>
          </cell>
          <cell r="E11365">
            <v>0</v>
          </cell>
          <cell r="F11365">
            <v>0</v>
          </cell>
        </row>
        <row r="11366">
          <cell r="B11366">
            <v>1011651</v>
          </cell>
          <cell r="C11366" t="str">
            <v>Tê Cpvc Laranja 2X1 1/2" Tigrefire</v>
          </cell>
          <cell r="D11366" t="str">
            <v>UN</v>
          </cell>
          <cell r="E11366">
            <v>0</v>
          </cell>
          <cell r="F11366">
            <v>0</v>
          </cell>
        </row>
        <row r="11367">
          <cell r="B11367">
            <v>1011652</v>
          </cell>
          <cell r="C11367" t="str">
            <v>Tê Cpvc Laranja 2 1/2" Tigrefire</v>
          </cell>
          <cell r="D11367" t="str">
            <v>UN</v>
          </cell>
          <cell r="E11367">
            <v>0</v>
          </cell>
          <cell r="F11367">
            <v>0</v>
          </cell>
        </row>
        <row r="11368">
          <cell r="B11368">
            <v>1011653</v>
          </cell>
          <cell r="C11368" t="str">
            <v>Tê Cpvc Laranja 2 1/2X1" Tigrefire</v>
          </cell>
          <cell r="D11368" t="str">
            <v>UN</v>
          </cell>
          <cell r="E11368">
            <v>0</v>
          </cell>
          <cell r="F11368">
            <v>0</v>
          </cell>
        </row>
        <row r="11369">
          <cell r="B11369">
            <v>1011654</v>
          </cell>
          <cell r="C11369" t="str">
            <v>Tê Cpvc Laranja 2 1/2X2" Tigrefire</v>
          </cell>
          <cell r="D11369" t="str">
            <v>UN</v>
          </cell>
          <cell r="E11369">
            <v>0</v>
          </cell>
          <cell r="F11369">
            <v>0</v>
          </cell>
        </row>
        <row r="11370">
          <cell r="B11370">
            <v>1011655</v>
          </cell>
          <cell r="C11370" t="str">
            <v>Tê Cpvc Laranja 3" Tigrefire</v>
          </cell>
          <cell r="D11370" t="str">
            <v>UN</v>
          </cell>
          <cell r="E11370">
            <v>0</v>
          </cell>
          <cell r="F11370">
            <v>0</v>
          </cell>
        </row>
        <row r="11371">
          <cell r="B11371">
            <v>1011656</v>
          </cell>
          <cell r="C11371" t="str">
            <v>Tê Cpvc Laranja 3X1" Tigrefire</v>
          </cell>
          <cell r="D11371" t="str">
            <v>UN</v>
          </cell>
          <cell r="E11371">
            <v>0</v>
          </cell>
          <cell r="F11371">
            <v>0</v>
          </cell>
        </row>
        <row r="11372">
          <cell r="B11372">
            <v>1011657</v>
          </cell>
          <cell r="C11372" t="str">
            <v>Tê Cpvc Laranja 3X1 1/4" Tigrefire</v>
          </cell>
          <cell r="D11372" t="str">
            <v>UN</v>
          </cell>
          <cell r="E11372">
            <v>0</v>
          </cell>
          <cell r="F11372">
            <v>0</v>
          </cell>
        </row>
        <row r="11373">
          <cell r="B11373">
            <v>1011658</v>
          </cell>
          <cell r="C11373" t="str">
            <v>Tê Cpvc Laranja 3X1 1/2" Tigrefire</v>
          </cell>
          <cell r="D11373" t="str">
            <v>UN</v>
          </cell>
          <cell r="E11373">
            <v>0</v>
          </cell>
          <cell r="F11373">
            <v>0</v>
          </cell>
        </row>
        <row r="11374">
          <cell r="B11374">
            <v>1011659</v>
          </cell>
          <cell r="C11374" t="str">
            <v>Tê Cpvc Laranja 3X2" Tigrefire</v>
          </cell>
          <cell r="D11374" t="str">
            <v>UN</v>
          </cell>
          <cell r="E11374">
            <v>0</v>
          </cell>
          <cell r="F11374">
            <v>0</v>
          </cell>
        </row>
        <row r="11375">
          <cell r="B11375">
            <v>1011660</v>
          </cell>
          <cell r="C11375" t="str">
            <v>Tê Cpvc Laranja 3X2 1/2" Tigrefire</v>
          </cell>
          <cell r="D11375" t="str">
            <v>UN</v>
          </cell>
          <cell r="E11375">
            <v>0</v>
          </cell>
          <cell r="F11375">
            <v>0</v>
          </cell>
        </row>
        <row r="11376">
          <cell r="B11376">
            <v>1011661</v>
          </cell>
          <cell r="C11376" t="str">
            <v>Flange Cpvc Laranja Dn 2 1/2" Tigrefire</v>
          </cell>
          <cell r="D11376" t="str">
            <v>UN</v>
          </cell>
          <cell r="E11376">
            <v>0</v>
          </cell>
          <cell r="F11376">
            <v>0</v>
          </cell>
        </row>
        <row r="11377">
          <cell r="B11377">
            <v>1011662</v>
          </cell>
          <cell r="C11377" t="str">
            <v>Flange Cpvc Laranja Dn 3" Tigrefire</v>
          </cell>
          <cell r="D11377" t="str">
            <v>UN</v>
          </cell>
          <cell r="E11377">
            <v>0</v>
          </cell>
          <cell r="F11377">
            <v>0</v>
          </cell>
        </row>
        <row r="11378">
          <cell r="B11378">
            <v>1011663</v>
          </cell>
          <cell r="C11378" t="str">
            <v>Bucha Reducao Ferro Galv 3X1 1/2</v>
          </cell>
          <cell r="D11378" t="str">
            <v>UN</v>
          </cell>
          <cell r="E11378">
            <v>0</v>
          </cell>
          <cell r="F11378">
            <v>0</v>
          </cell>
        </row>
        <row r="11379">
          <cell r="B11379">
            <v>1011664</v>
          </cell>
          <cell r="C11379" t="str">
            <v>Bucha Reducao Ferro Galv 3X2</v>
          </cell>
          <cell r="D11379" t="str">
            <v>UN</v>
          </cell>
          <cell r="E11379">
            <v>0</v>
          </cell>
          <cell r="F11379">
            <v>0</v>
          </cell>
        </row>
        <row r="11380">
          <cell r="B11380">
            <v>1011665</v>
          </cell>
          <cell r="C11380" t="str">
            <v>Cruzeta Ferro Galvanizado 1</v>
          </cell>
          <cell r="D11380" t="str">
            <v>UN</v>
          </cell>
          <cell r="E11380">
            <v>0</v>
          </cell>
          <cell r="F11380">
            <v>0</v>
          </cell>
        </row>
        <row r="11381">
          <cell r="B11381">
            <v>1011666</v>
          </cell>
          <cell r="C11381" t="str">
            <v>Cruzeta Ferro Galvanizado 2</v>
          </cell>
          <cell r="D11381" t="str">
            <v>UN</v>
          </cell>
          <cell r="E11381">
            <v>0</v>
          </cell>
          <cell r="F11381">
            <v>0</v>
          </cell>
        </row>
        <row r="11382">
          <cell r="B11382">
            <v>1011667</v>
          </cell>
          <cell r="C11382" t="str">
            <v>Cruzeta Galvanizada 21/2</v>
          </cell>
          <cell r="D11382" t="str">
            <v>UN</v>
          </cell>
          <cell r="E11382">
            <v>0</v>
          </cell>
          <cell r="F11382">
            <v>0</v>
          </cell>
        </row>
        <row r="11383">
          <cell r="B11383">
            <v>1011668</v>
          </cell>
          <cell r="C11383" t="str">
            <v>Cruzeta Galvanizada 3</v>
          </cell>
          <cell r="D11383" t="str">
            <v>UN</v>
          </cell>
          <cell r="E11383">
            <v>0</v>
          </cell>
          <cell r="F11383">
            <v>0</v>
          </cell>
        </row>
        <row r="11384">
          <cell r="B11384">
            <v>1011669</v>
          </cell>
          <cell r="C11384" t="str">
            <v>Joelho Reducao 90 Galvanizado 1X3/4</v>
          </cell>
          <cell r="D11384" t="str">
            <v>UN</v>
          </cell>
          <cell r="E11384">
            <v>0</v>
          </cell>
          <cell r="F11384">
            <v>0</v>
          </cell>
        </row>
        <row r="11385">
          <cell r="B11385">
            <v>1011670</v>
          </cell>
          <cell r="C11385" t="str">
            <v>Te De Reducao Galvanizado 1 1/4X3/4</v>
          </cell>
          <cell r="D11385" t="str">
            <v>UN</v>
          </cell>
          <cell r="E11385">
            <v>0</v>
          </cell>
          <cell r="F11385">
            <v>0</v>
          </cell>
        </row>
        <row r="11386">
          <cell r="B11386">
            <v>1011671</v>
          </cell>
          <cell r="C11386" t="str">
            <v>Te De Reducao Galvanizado 1 1/2X3/4</v>
          </cell>
          <cell r="D11386" t="str">
            <v>UN</v>
          </cell>
          <cell r="E11386">
            <v>0</v>
          </cell>
          <cell r="F11386">
            <v>0</v>
          </cell>
        </row>
        <row r="11387">
          <cell r="B11387">
            <v>1011672</v>
          </cell>
          <cell r="C11387" t="str">
            <v>Te De Reducao Galvanizado 2X3/4</v>
          </cell>
          <cell r="D11387" t="str">
            <v>UN</v>
          </cell>
          <cell r="E11387">
            <v>0</v>
          </cell>
          <cell r="F11387">
            <v>0</v>
          </cell>
        </row>
        <row r="11388">
          <cell r="B11388">
            <v>1011673</v>
          </cell>
          <cell r="C11388" t="str">
            <v>Cuba De Apoio Odorare B 77097-01 Incepa</v>
          </cell>
          <cell r="D11388" t="str">
            <v>UN</v>
          </cell>
          <cell r="E11388">
            <v>0</v>
          </cell>
          <cell r="F11388">
            <v>0</v>
          </cell>
        </row>
        <row r="11389">
          <cell r="B11389">
            <v>1011674</v>
          </cell>
          <cell r="C11389" t="str">
            <v>Vidro Jateado Temperado Incolor 8Mm</v>
          </cell>
          <cell r="D11389" t="str">
            <v>M2</v>
          </cell>
          <cell r="E11389">
            <v>0</v>
          </cell>
          <cell r="F11389">
            <v>0</v>
          </cell>
        </row>
        <row r="11390">
          <cell r="B11390">
            <v>1011675</v>
          </cell>
          <cell r="C11390" t="str">
            <v>Vidro Monolítico Cortado Incolor 6Mm</v>
          </cell>
          <cell r="D11390" t="str">
            <v>M2</v>
          </cell>
          <cell r="E11390">
            <v>0</v>
          </cell>
          <cell r="F11390">
            <v>0</v>
          </cell>
        </row>
        <row r="11391">
          <cell r="B11391">
            <v>1011676</v>
          </cell>
          <cell r="C11391" t="str">
            <v>Vidro Temperado Incolor 6 Mm</v>
          </cell>
          <cell r="D11391" t="str">
            <v>M2</v>
          </cell>
          <cell r="E11391">
            <v>0</v>
          </cell>
          <cell r="F11391">
            <v>0</v>
          </cell>
        </row>
        <row r="11392">
          <cell r="B11392">
            <v>1011677</v>
          </cell>
          <cell r="C11392" t="str">
            <v>Vidro Temperado Refletivo Verde 6Mm</v>
          </cell>
          <cell r="D11392" t="str">
            <v>M2</v>
          </cell>
          <cell r="E11392">
            <v>0</v>
          </cell>
          <cell r="F11392">
            <v>0</v>
          </cell>
        </row>
        <row r="11393">
          <cell r="B11393">
            <v>1011678</v>
          </cell>
          <cell r="C11393" t="str">
            <v>Porc. Onix Polido 45X45Cm Cecrisa</v>
          </cell>
          <cell r="D11393" t="str">
            <v>M2</v>
          </cell>
          <cell r="E11393">
            <v>0</v>
          </cell>
          <cell r="F11393">
            <v>0</v>
          </cell>
        </row>
        <row r="11394">
          <cell r="B11394">
            <v>1011679</v>
          </cell>
          <cell r="C11394" t="str">
            <v>Tela De Proteção Nvii H=1,20M - Perame</v>
          </cell>
          <cell r="D11394" t="str">
            <v>M2</v>
          </cell>
          <cell r="E11394">
            <v>0</v>
          </cell>
          <cell r="F11394">
            <v>0</v>
          </cell>
        </row>
        <row r="11395">
          <cell r="B11395">
            <v>1011680</v>
          </cell>
          <cell r="C11395" t="str">
            <v>Porcel.45X45Cm Jura Marmo B Mc Cecrisa</v>
          </cell>
          <cell r="D11395" t="str">
            <v>M2</v>
          </cell>
          <cell r="E11395">
            <v>0</v>
          </cell>
          <cell r="F11395">
            <v>0</v>
          </cell>
        </row>
        <row r="11396">
          <cell r="B11396">
            <v>1011681</v>
          </cell>
          <cell r="C11396" t="str">
            <v>Porcel.30X60Cm Jacaranda B Bold Cecrisa</v>
          </cell>
          <cell r="D11396" t="str">
            <v>M2</v>
          </cell>
          <cell r="E11396">
            <v>0</v>
          </cell>
          <cell r="F11396">
            <v>0</v>
          </cell>
        </row>
        <row r="11397">
          <cell r="B11397">
            <v>1011682</v>
          </cell>
          <cell r="C11397" t="str">
            <v>Paraf.Ta Cab.Lentilha/Pt.Agulha 8X9/16"</v>
          </cell>
          <cell r="D11397" t="str">
            <v>KI</v>
          </cell>
          <cell r="E11397">
            <v>0</v>
          </cell>
          <cell r="F11397">
            <v>0</v>
          </cell>
        </row>
        <row r="11398">
          <cell r="B11398">
            <v>1011683</v>
          </cell>
          <cell r="C11398" t="str">
            <v>Grelha De Ventilação</v>
          </cell>
          <cell r="D11398" t="str">
            <v>UN</v>
          </cell>
          <cell r="E11398">
            <v>0</v>
          </cell>
          <cell r="F11398">
            <v>0</v>
          </cell>
        </row>
        <row r="11399">
          <cell r="B11399">
            <v>1011684</v>
          </cell>
          <cell r="C11399" t="str">
            <v>Coifa Flex. Dupla 20-20 Cfd/2020 Astra</v>
          </cell>
          <cell r="D11399" t="str">
            <v>UN</v>
          </cell>
          <cell r="E11399">
            <v>0</v>
          </cell>
          <cell r="F11399">
            <v>0</v>
          </cell>
        </row>
        <row r="11400">
          <cell r="B11400">
            <v>1011685</v>
          </cell>
          <cell r="C11400" t="str">
            <v>Coifa Flex. Tripla 16-16 Cft/1640 Astra</v>
          </cell>
          <cell r="D11400" t="str">
            <v>UN</v>
          </cell>
          <cell r="E11400">
            <v>0</v>
          </cell>
          <cell r="F11400">
            <v>0</v>
          </cell>
        </row>
        <row r="11401">
          <cell r="B11401">
            <v>1011686</v>
          </cell>
          <cell r="C11401" t="str">
            <v>Coifa Flex. Tripla 16-20 Cft/1620 Astra</v>
          </cell>
          <cell r="D11401" t="str">
            <v>UN</v>
          </cell>
          <cell r="E11401">
            <v>0</v>
          </cell>
          <cell r="F11401">
            <v>0</v>
          </cell>
        </row>
        <row r="11402">
          <cell r="B11402">
            <v>1011687</v>
          </cell>
          <cell r="C11402" t="str">
            <v>Conexão Tê 20-20-20 Pex Kt/20200 Astra</v>
          </cell>
          <cell r="D11402" t="str">
            <v>UN</v>
          </cell>
          <cell r="E11402">
            <v>0</v>
          </cell>
          <cell r="F11402">
            <v>0</v>
          </cell>
        </row>
        <row r="11403">
          <cell r="B11403">
            <v>1011688</v>
          </cell>
          <cell r="C11403" t="str">
            <v>Conexão Fixo Macho 25-3/4 Krc/2534 Astra</v>
          </cell>
          <cell r="D11403" t="str">
            <v>UN</v>
          </cell>
          <cell r="E11403">
            <v>0</v>
          </cell>
          <cell r="F11403">
            <v>0</v>
          </cell>
        </row>
        <row r="11404">
          <cell r="B11404">
            <v>1011689</v>
          </cell>
          <cell r="C11404" t="str">
            <v>Conexão Cotovelo 90Gr 20Mm Kc/20 Astra</v>
          </cell>
          <cell r="D11404" t="str">
            <v>UN</v>
          </cell>
          <cell r="E11404">
            <v>0</v>
          </cell>
          <cell r="F11404">
            <v>0</v>
          </cell>
        </row>
        <row r="11405">
          <cell r="B11405">
            <v>1011690</v>
          </cell>
          <cell r="C11405" t="str">
            <v>Bloco Concreto 09X19X39 2,5Mpa</v>
          </cell>
          <cell r="D11405" t="str">
            <v>UN</v>
          </cell>
          <cell r="E11405">
            <v>0</v>
          </cell>
          <cell r="F11405">
            <v>0</v>
          </cell>
        </row>
        <row r="11406">
          <cell r="B11406">
            <v>1011691</v>
          </cell>
          <cell r="C11406" t="str">
            <v>Bloco Concr. Compensador 09X19X09 2,5Mpa</v>
          </cell>
          <cell r="D11406" t="str">
            <v>UN</v>
          </cell>
          <cell r="E11406">
            <v>0</v>
          </cell>
          <cell r="F11406">
            <v>0</v>
          </cell>
        </row>
        <row r="11407">
          <cell r="B11407">
            <v>1011692</v>
          </cell>
          <cell r="C11407" t="str">
            <v>Bloco Canaleta Concreto 09X19X19 2,5Mpa</v>
          </cell>
          <cell r="D11407" t="str">
            <v>UN</v>
          </cell>
          <cell r="E11407">
            <v>0</v>
          </cell>
          <cell r="F11407">
            <v>0</v>
          </cell>
        </row>
        <row r="11408">
          <cell r="B11408">
            <v>1011693</v>
          </cell>
          <cell r="C11408" t="str">
            <v>Bloco Concreto 14X19X39 2,5Mpa</v>
          </cell>
          <cell r="D11408" t="str">
            <v>UN</v>
          </cell>
          <cell r="E11408">
            <v>0</v>
          </cell>
          <cell r="F11408">
            <v>0</v>
          </cell>
        </row>
        <row r="11409">
          <cell r="B11409">
            <v>1011694</v>
          </cell>
          <cell r="C11409" t="str">
            <v>Bloco Canaleta Concreto 14X19X19 2,5Mpa</v>
          </cell>
          <cell r="D11409" t="str">
            <v>UN</v>
          </cell>
          <cell r="E11409">
            <v>0</v>
          </cell>
          <cell r="F11409">
            <v>0</v>
          </cell>
        </row>
        <row r="11410">
          <cell r="B11410">
            <v>1011695</v>
          </cell>
          <cell r="C11410" t="str">
            <v>Bloco Concr.Compensador 14X19X09 2,5 Mpa</v>
          </cell>
          <cell r="D11410" t="str">
            <v>UN</v>
          </cell>
          <cell r="E11410">
            <v>0</v>
          </cell>
          <cell r="F11410">
            <v>0</v>
          </cell>
        </row>
        <row r="11411">
          <cell r="B11411">
            <v>1011696</v>
          </cell>
          <cell r="C11411" t="str">
            <v>Bloco Concr. Compensador 04X19X09 2,5Mpa</v>
          </cell>
          <cell r="D11411" t="str">
            <v>UN</v>
          </cell>
          <cell r="E11411">
            <v>0</v>
          </cell>
          <cell r="F11411">
            <v>0</v>
          </cell>
        </row>
        <row r="11412">
          <cell r="B11412">
            <v>1011697</v>
          </cell>
          <cell r="C11412" t="str">
            <v>Bloco Canaleta Concreto 09X19X39 2,5Mpa</v>
          </cell>
          <cell r="D11412" t="str">
            <v>UN</v>
          </cell>
          <cell r="E11412">
            <v>0</v>
          </cell>
          <cell r="F11412">
            <v>0</v>
          </cell>
        </row>
        <row r="11413">
          <cell r="B11413">
            <v>1011698</v>
          </cell>
          <cell r="C11413" t="str">
            <v>Bloco Concr. Compensador 14X4X19 2,5Mpa</v>
          </cell>
          <cell r="D11413" t="str">
            <v>UN</v>
          </cell>
          <cell r="E11413">
            <v>0</v>
          </cell>
          <cell r="F11413">
            <v>0</v>
          </cell>
        </row>
        <row r="11414">
          <cell r="B11414">
            <v>1011699</v>
          </cell>
          <cell r="C11414" t="str">
            <v>Bloco Canaleta Concreto 14X19X39 2,5Mpa</v>
          </cell>
          <cell r="D11414" t="str">
            <v>UN</v>
          </cell>
          <cell r="E11414">
            <v>0</v>
          </cell>
          <cell r="F11414">
            <v>0</v>
          </cell>
        </row>
        <row r="11415">
          <cell r="B11415">
            <v>1011700</v>
          </cell>
          <cell r="C11415" t="str">
            <v>Tampa De Ferro Fundido 40X40Cm</v>
          </cell>
          <cell r="D11415" t="str">
            <v>UN</v>
          </cell>
          <cell r="E11415">
            <v>0</v>
          </cell>
          <cell r="F11415">
            <v>0</v>
          </cell>
        </row>
        <row r="11416">
          <cell r="B11416">
            <v>1011701</v>
          </cell>
          <cell r="C11416" t="str">
            <v>Tampa De Ferro Fundido 60X60Cm</v>
          </cell>
          <cell r="D11416" t="str">
            <v>UN</v>
          </cell>
          <cell r="E11416">
            <v>0</v>
          </cell>
          <cell r="F11416">
            <v>0</v>
          </cell>
        </row>
        <row r="11417">
          <cell r="B11417">
            <v>1011702</v>
          </cell>
          <cell r="C11417" t="str">
            <v>Tampa De Ferro Fundido 70X70Cm</v>
          </cell>
          <cell r="D11417" t="str">
            <v>UN</v>
          </cell>
          <cell r="E11417">
            <v>0</v>
          </cell>
          <cell r="F11417">
            <v>0</v>
          </cell>
        </row>
        <row r="11418">
          <cell r="B11418">
            <v>1011703</v>
          </cell>
          <cell r="C11418" t="str">
            <v>Tampa De Ferro Fundido 80X80Cm</v>
          </cell>
          <cell r="D11418" t="str">
            <v>UN</v>
          </cell>
          <cell r="E11418">
            <v>0</v>
          </cell>
          <cell r="F11418">
            <v>0</v>
          </cell>
        </row>
        <row r="11419">
          <cell r="B11419">
            <v>1011704</v>
          </cell>
          <cell r="C11419" t="str">
            <v>Tampa De Ferro Fundido 100X100Cm</v>
          </cell>
          <cell r="D11419" t="str">
            <v>UN</v>
          </cell>
          <cell r="E11419">
            <v>0</v>
          </cell>
          <cell r="F11419">
            <v>0</v>
          </cell>
        </row>
        <row r="11420">
          <cell r="B11420">
            <v>1011705</v>
          </cell>
          <cell r="C11420" t="str">
            <v>Caixa Passagem Concr 60X60X60Cm C/Tampa</v>
          </cell>
          <cell r="D11420" t="str">
            <v>UN</v>
          </cell>
          <cell r="E11420">
            <v>0</v>
          </cell>
          <cell r="F11420">
            <v>0</v>
          </cell>
        </row>
        <row r="11421">
          <cell r="B11421">
            <v>1011706</v>
          </cell>
          <cell r="C11421" t="str">
            <v>Caixa Passagem Concr 60X35X30Cm S/Tampa</v>
          </cell>
          <cell r="D11421" t="str">
            <v>UN</v>
          </cell>
          <cell r="E11421">
            <v>0</v>
          </cell>
          <cell r="F11421">
            <v>0</v>
          </cell>
        </row>
        <row r="11422">
          <cell r="B11422">
            <v>1011707</v>
          </cell>
          <cell r="C11422" t="str">
            <v>Caixa Passagem Concr 60X60X35Cm C/Tampa</v>
          </cell>
          <cell r="D11422" t="str">
            <v>UN</v>
          </cell>
          <cell r="E11422">
            <v>0</v>
          </cell>
          <cell r="F11422">
            <v>0</v>
          </cell>
        </row>
        <row r="11423">
          <cell r="B11423">
            <v>1011708</v>
          </cell>
          <cell r="C11423" t="str">
            <v>Escada Alumínio Articul. 16Degraus Dupla</v>
          </cell>
          <cell r="D11423" t="str">
            <v>UN</v>
          </cell>
          <cell r="E11423">
            <v>0</v>
          </cell>
          <cell r="F11423">
            <v>0</v>
          </cell>
        </row>
        <row r="11424">
          <cell r="B11424">
            <v>1011709</v>
          </cell>
          <cell r="C11424" t="str">
            <v>Exaustor Trifasico 220V Em-200T -  Inmes</v>
          </cell>
          <cell r="D11424" t="str">
            <v>UN</v>
          </cell>
          <cell r="E11424">
            <v>0</v>
          </cell>
          <cell r="F11424">
            <v>0</v>
          </cell>
        </row>
        <row r="11425">
          <cell r="B11425">
            <v>1011710</v>
          </cell>
          <cell r="C11425" t="str">
            <v>Exaustor Coletor Pó Trif. 200V Cp-1 Tcr</v>
          </cell>
          <cell r="D11425" t="str">
            <v>UN</v>
          </cell>
          <cell r="E11425">
            <v>0</v>
          </cell>
          <cell r="F11425">
            <v>0</v>
          </cell>
        </row>
        <row r="11426">
          <cell r="B11426">
            <v>1011711</v>
          </cell>
          <cell r="C11426" t="str">
            <v>Sifão Cuba Br.1"X40Mm Spu40/G Astra</v>
          </cell>
          <cell r="D11426" t="str">
            <v>UN</v>
          </cell>
          <cell r="E11426">
            <v>0</v>
          </cell>
          <cell r="F11426">
            <v>0</v>
          </cell>
        </row>
        <row r="11427">
          <cell r="B11427">
            <v>1011712</v>
          </cell>
          <cell r="C11427" t="str">
            <v>Sifão Cuba Cr.1"X40Mm Spu40/G2 Astra</v>
          </cell>
          <cell r="D11427" t="str">
            <v>UN</v>
          </cell>
          <cell r="E11427">
            <v>0</v>
          </cell>
          <cell r="F11427">
            <v>0</v>
          </cell>
        </row>
        <row r="11428">
          <cell r="B11428">
            <v>1011713</v>
          </cell>
          <cell r="C11428" t="str">
            <v>Sifão Cr.1 1/2"X50Mm Spa50/G2 Astra</v>
          </cell>
          <cell r="D11428" t="str">
            <v>UN</v>
          </cell>
          <cell r="E11428">
            <v>0</v>
          </cell>
          <cell r="F11428">
            <v>0</v>
          </cell>
        </row>
        <row r="11429">
          <cell r="B11429">
            <v>1011714</v>
          </cell>
          <cell r="C11429" t="str">
            <v>Parafuso P/Fix. Tanque 12Cm Pf12L Japi</v>
          </cell>
          <cell r="D11429" t="str">
            <v>UN</v>
          </cell>
          <cell r="E11429">
            <v>0</v>
          </cell>
          <cell r="F11429">
            <v>0</v>
          </cell>
        </row>
        <row r="11430">
          <cell r="B11430">
            <v>1011715</v>
          </cell>
          <cell r="C11430" t="str">
            <v>Parafuso P/Fixação Lavatório Pf8 Japi</v>
          </cell>
          <cell r="D11430" t="str">
            <v>UN</v>
          </cell>
          <cell r="E11430">
            <v>0</v>
          </cell>
          <cell r="F11430">
            <v>0</v>
          </cell>
        </row>
        <row r="11431">
          <cell r="B11431">
            <v>1011716</v>
          </cell>
          <cell r="C11431" t="str">
            <v>Parafuso P/Fixação V.Sanitário Pf10 Japi</v>
          </cell>
          <cell r="D11431" t="str">
            <v>UN</v>
          </cell>
          <cell r="E11431">
            <v>0</v>
          </cell>
          <cell r="F11431">
            <v>0</v>
          </cell>
        </row>
        <row r="11432">
          <cell r="B11432">
            <v>1011717</v>
          </cell>
          <cell r="C11432" t="str">
            <v>Bolsa Preta 4" Bs4  Astra</v>
          </cell>
          <cell r="D11432" t="str">
            <v>UN</v>
          </cell>
          <cell r="E11432">
            <v>0</v>
          </cell>
          <cell r="F11432">
            <v>0</v>
          </cell>
        </row>
        <row r="11433">
          <cell r="B11433">
            <v>1011718</v>
          </cell>
          <cell r="C11433" t="str">
            <v>Válvula Americana P/ Cozinha Va2  Astra</v>
          </cell>
          <cell r="D11433" t="str">
            <v>UN</v>
          </cell>
          <cell r="E11433">
            <v>0</v>
          </cell>
          <cell r="F11433">
            <v>0</v>
          </cell>
        </row>
        <row r="11434">
          <cell r="B11434">
            <v>1011719</v>
          </cell>
          <cell r="C11434" t="str">
            <v>Válvula P/ Tanque Cr. Vt2  Astra</v>
          </cell>
          <cell r="D11434" t="str">
            <v>UN</v>
          </cell>
          <cell r="E11434">
            <v>0</v>
          </cell>
          <cell r="F11434">
            <v>0</v>
          </cell>
        </row>
        <row r="11435">
          <cell r="B11435">
            <v>1011720</v>
          </cell>
          <cell r="C11435" t="str">
            <v>Válvula Lavatório/Wc Br.C/Unho Vl5 Astra</v>
          </cell>
          <cell r="D11435" t="str">
            <v>UN</v>
          </cell>
          <cell r="E11435">
            <v>0</v>
          </cell>
          <cell r="F11435">
            <v>0</v>
          </cell>
        </row>
        <row r="11436">
          <cell r="B11436">
            <v>1011721</v>
          </cell>
          <cell r="C11436" t="str">
            <v>Válvula Lavatório Cr.C/ Unho Vl6 Astra</v>
          </cell>
          <cell r="D11436" t="str">
            <v>UN</v>
          </cell>
          <cell r="E11436">
            <v>0</v>
          </cell>
          <cell r="F11436">
            <v>0</v>
          </cell>
        </row>
        <row r="11437">
          <cell r="B11437">
            <v>1011722</v>
          </cell>
          <cell r="C11437" t="str">
            <v>Paquímetro Universal 150Mm Res.0,02Mm</v>
          </cell>
          <cell r="D11437" t="str">
            <v>UN</v>
          </cell>
          <cell r="E11437">
            <v>0</v>
          </cell>
          <cell r="F11437">
            <v>0</v>
          </cell>
        </row>
        <row r="11438">
          <cell r="B11438">
            <v>1011723</v>
          </cell>
          <cell r="C11438" t="str">
            <v>Dispenser Papel Higi. Lalekla 30180235</v>
          </cell>
          <cell r="D11438" t="str">
            <v>KI</v>
          </cell>
          <cell r="E11438">
            <v>0</v>
          </cell>
          <cell r="F11438">
            <v>0</v>
          </cell>
        </row>
        <row r="11439">
          <cell r="B11439">
            <v>1011724</v>
          </cell>
          <cell r="C11439" t="str">
            <v>Dispenser Toalha Papel Lalekla 30180225</v>
          </cell>
          <cell r="D11439" t="str">
            <v>KI</v>
          </cell>
          <cell r="E11439">
            <v>0</v>
          </cell>
          <cell r="F11439">
            <v>0</v>
          </cell>
        </row>
        <row r="11440">
          <cell r="B11440">
            <v>1011725</v>
          </cell>
          <cell r="C11440" t="str">
            <v>Dispenser Sabonete 3017580-Kimberlyclark</v>
          </cell>
          <cell r="D11440" t="str">
            <v>KI</v>
          </cell>
          <cell r="E11440">
            <v>0</v>
          </cell>
          <cell r="F11440">
            <v>0</v>
          </cell>
        </row>
        <row r="11441">
          <cell r="B11441">
            <v>1011726</v>
          </cell>
          <cell r="C11441" t="str">
            <v>Toalha De Papel Lalekla Plus 30206454</v>
          </cell>
          <cell r="D11441" t="str">
            <v>KI</v>
          </cell>
          <cell r="E11441">
            <v>0</v>
          </cell>
          <cell r="F11441">
            <v>0</v>
          </cell>
        </row>
        <row r="11442">
          <cell r="B11442">
            <v>1011727</v>
          </cell>
          <cell r="C11442" t="str">
            <v>Tronco De Bambu Dn 0,10M H=2,40M</v>
          </cell>
          <cell r="D11442" t="str">
            <v>UN</v>
          </cell>
          <cell r="E11442">
            <v>0</v>
          </cell>
          <cell r="F11442">
            <v>0</v>
          </cell>
        </row>
        <row r="11443">
          <cell r="B11443">
            <v>1011739</v>
          </cell>
          <cell r="C11443" t="str">
            <v>Régua Prumo E Nível 48" 1,22M 3Bolhas</v>
          </cell>
          <cell r="D11443" t="str">
            <v>UN</v>
          </cell>
          <cell r="E11443">
            <v>0</v>
          </cell>
          <cell r="F11443">
            <v>0</v>
          </cell>
        </row>
        <row r="11444">
          <cell r="B11444">
            <v>1011740</v>
          </cell>
          <cell r="C11444" t="str">
            <v>Trava Para Conduite 3/4" Cxl/Tr34 Astra</v>
          </cell>
          <cell r="D11444" t="str">
            <v>UN</v>
          </cell>
          <cell r="E11444">
            <v>0</v>
          </cell>
          <cell r="F11444">
            <v>0</v>
          </cell>
        </row>
        <row r="11445">
          <cell r="B11445">
            <v>1011741</v>
          </cell>
          <cell r="C11445" t="str">
            <v>Trava Para Conduite 1/2" Cxl/Tr12 Astra</v>
          </cell>
          <cell r="D11445" t="str">
            <v>UN</v>
          </cell>
          <cell r="E11445">
            <v>0</v>
          </cell>
          <cell r="F11445">
            <v>0</v>
          </cell>
        </row>
        <row r="11446">
          <cell r="B11446">
            <v>1011742</v>
          </cell>
          <cell r="C11446" t="str">
            <v>Passador De Tubos E Cabos Prt/Dw Astra</v>
          </cell>
          <cell r="D11446" t="str">
            <v>UN</v>
          </cell>
          <cell r="E11446">
            <v>0</v>
          </cell>
          <cell r="F11446">
            <v>0</v>
          </cell>
        </row>
        <row r="11447">
          <cell r="B11447">
            <v>1011743</v>
          </cell>
          <cell r="C11447" t="str">
            <v>Conversor P/Base Deca Cpd3160-Fabrimar</v>
          </cell>
          <cell r="D11447" t="str">
            <v>UN</v>
          </cell>
          <cell r="E11447">
            <v>0</v>
          </cell>
          <cell r="F11447">
            <v>0</v>
          </cell>
        </row>
        <row r="11448">
          <cell r="B11448">
            <v>1011744</v>
          </cell>
          <cell r="C11448" t="str">
            <v>Canopla Alta T1 / T2  Cpd8595-Fabrimar</v>
          </cell>
          <cell r="D11448" t="str">
            <v>UN</v>
          </cell>
          <cell r="E11448">
            <v>0</v>
          </cell>
          <cell r="F11448">
            <v>0</v>
          </cell>
        </row>
        <row r="11449">
          <cell r="B11449">
            <v>1011745</v>
          </cell>
          <cell r="C11449" t="str">
            <v>Saia Alta T2 Cpd6293-Fabrimar</v>
          </cell>
          <cell r="D11449" t="str">
            <v>UN</v>
          </cell>
          <cell r="E11449">
            <v>0</v>
          </cell>
          <cell r="F11449">
            <v>0</v>
          </cell>
        </row>
        <row r="11450">
          <cell r="B11450">
            <v>1011746</v>
          </cell>
          <cell r="C11450" t="str">
            <v>Borracha Amort. 10X6Mm 301 Perfillais</v>
          </cell>
          <cell r="D11450" t="str">
            <v>UN</v>
          </cell>
          <cell r="E11450">
            <v>0</v>
          </cell>
          <cell r="F11450">
            <v>0</v>
          </cell>
        </row>
        <row r="11451">
          <cell r="B11451">
            <v>1011747</v>
          </cell>
          <cell r="C11451" t="str">
            <v>Vidro Comum Incolor 8 Mm</v>
          </cell>
          <cell r="D11451" t="str">
            <v>M2</v>
          </cell>
          <cell r="E11451">
            <v>0</v>
          </cell>
          <cell r="F11451">
            <v>0</v>
          </cell>
        </row>
        <row r="11452">
          <cell r="B11452">
            <v>1011748</v>
          </cell>
          <cell r="C11452" t="str">
            <v>Vidro Multilaminado Incolor 20 Mm</v>
          </cell>
          <cell r="D11452" t="str">
            <v>M2</v>
          </cell>
          <cell r="E11452">
            <v>0</v>
          </cell>
          <cell r="F11452">
            <v>0</v>
          </cell>
        </row>
        <row r="11453">
          <cell r="B11453">
            <v>1011749</v>
          </cell>
          <cell r="C11453" t="str">
            <v>Vidro Multilaminado Incolor 25 Mm</v>
          </cell>
          <cell r="D11453" t="str">
            <v>M2</v>
          </cell>
          <cell r="E11453">
            <v>0</v>
          </cell>
          <cell r="F11453">
            <v>0</v>
          </cell>
        </row>
        <row r="11454">
          <cell r="B11454">
            <v>1011750</v>
          </cell>
          <cell r="C11454" t="str">
            <v>Vidro Multilaminado Incolor 30 Mm</v>
          </cell>
          <cell r="D11454" t="str">
            <v>M2</v>
          </cell>
          <cell r="E11454">
            <v>0</v>
          </cell>
          <cell r="F11454">
            <v>0</v>
          </cell>
        </row>
        <row r="11455">
          <cell r="B11455">
            <v>1011751</v>
          </cell>
          <cell r="C11455" t="str">
            <v>Vidro Multilaminado Incolor 35 Mm</v>
          </cell>
          <cell r="D11455" t="str">
            <v>M2</v>
          </cell>
          <cell r="E11455">
            <v>0</v>
          </cell>
          <cell r="F11455">
            <v>0</v>
          </cell>
        </row>
        <row r="11456">
          <cell r="B11456">
            <v>1011752</v>
          </cell>
          <cell r="C11456" t="str">
            <v>Vidro Pontilhado Incolor 3 Mm</v>
          </cell>
          <cell r="D11456" t="str">
            <v>M2</v>
          </cell>
          <cell r="E11456">
            <v>0</v>
          </cell>
          <cell r="F11456">
            <v>0</v>
          </cell>
        </row>
        <row r="11457">
          <cell r="B11457">
            <v>1011753</v>
          </cell>
          <cell r="C11457" t="str">
            <v>Vidro Pontilhado Incolor 4 Mm</v>
          </cell>
          <cell r="D11457" t="str">
            <v>M2</v>
          </cell>
          <cell r="E11457">
            <v>0</v>
          </cell>
          <cell r="F11457">
            <v>0</v>
          </cell>
        </row>
        <row r="11458">
          <cell r="B11458">
            <v>1011754</v>
          </cell>
          <cell r="C11458" t="str">
            <v>Vidro Pontilhado Incolor 5 Mm</v>
          </cell>
          <cell r="D11458" t="str">
            <v>M2</v>
          </cell>
          <cell r="E11458">
            <v>0</v>
          </cell>
          <cell r="F11458">
            <v>0</v>
          </cell>
        </row>
        <row r="11459">
          <cell r="B11459">
            <v>1011755</v>
          </cell>
          <cell r="C11459" t="str">
            <v>Vidro Pontilhado Incolor 6 Mm</v>
          </cell>
          <cell r="D11459" t="str">
            <v>M2</v>
          </cell>
          <cell r="E11459">
            <v>0</v>
          </cell>
          <cell r="F11459">
            <v>0</v>
          </cell>
        </row>
        <row r="11460">
          <cell r="B11460">
            <v>1011756</v>
          </cell>
          <cell r="C11460" t="str">
            <v>Vidro Pontilhado Incolor 8 Mm</v>
          </cell>
          <cell r="D11460" t="str">
            <v>M2</v>
          </cell>
          <cell r="E11460">
            <v>0</v>
          </cell>
          <cell r="F11460">
            <v>0</v>
          </cell>
        </row>
        <row r="11461">
          <cell r="B11461">
            <v>1011757</v>
          </cell>
          <cell r="C11461" t="str">
            <v>Vidro Temperado Bronze 10 Mm</v>
          </cell>
          <cell r="D11461" t="str">
            <v>M2</v>
          </cell>
          <cell r="E11461">
            <v>0</v>
          </cell>
          <cell r="F11461">
            <v>0</v>
          </cell>
        </row>
        <row r="11462">
          <cell r="B11462">
            <v>1011758</v>
          </cell>
          <cell r="C11462" t="str">
            <v>Vidro Temperado Bronze 4 Mm</v>
          </cell>
          <cell r="D11462" t="str">
            <v>M2</v>
          </cell>
          <cell r="E11462">
            <v>0</v>
          </cell>
          <cell r="F11462">
            <v>0</v>
          </cell>
        </row>
        <row r="11463">
          <cell r="B11463">
            <v>1011759</v>
          </cell>
          <cell r="C11463" t="str">
            <v>Vidro Temperado Bronze 5 Mm</v>
          </cell>
          <cell r="D11463" t="str">
            <v>M2</v>
          </cell>
          <cell r="E11463">
            <v>0</v>
          </cell>
          <cell r="F11463">
            <v>0</v>
          </cell>
        </row>
        <row r="11464">
          <cell r="B11464">
            <v>1011760</v>
          </cell>
          <cell r="C11464" t="str">
            <v>Vidro Temperado Bronze 8 Mm</v>
          </cell>
          <cell r="D11464" t="str">
            <v>M2</v>
          </cell>
          <cell r="E11464">
            <v>0</v>
          </cell>
          <cell r="F11464">
            <v>0</v>
          </cell>
        </row>
        <row r="11465">
          <cell r="B11465">
            <v>1011761</v>
          </cell>
          <cell r="C11465" t="str">
            <v>Vidro Temp.Bronze Jateado/Fantasia 10 Mm</v>
          </cell>
          <cell r="D11465" t="str">
            <v>M2</v>
          </cell>
          <cell r="E11465">
            <v>0</v>
          </cell>
          <cell r="F11465">
            <v>0</v>
          </cell>
        </row>
        <row r="11466">
          <cell r="B11466">
            <v>1011762</v>
          </cell>
          <cell r="C11466" t="str">
            <v>Vidro Temp.Bronze Jateado/Fantasia 4 Mm</v>
          </cell>
          <cell r="D11466" t="str">
            <v>M2</v>
          </cell>
          <cell r="E11466">
            <v>0</v>
          </cell>
          <cell r="F11466">
            <v>0</v>
          </cell>
        </row>
        <row r="11467">
          <cell r="B11467">
            <v>1011763</v>
          </cell>
          <cell r="C11467" t="str">
            <v>Vidro Temp.Bronze Jateado/Fantasia 5 Mm</v>
          </cell>
          <cell r="D11467" t="str">
            <v>M2</v>
          </cell>
          <cell r="E11467">
            <v>0</v>
          </cell>
          <cell r="F11467">
            <v>0</v>
          </cell>
        </row>
        <row r="11468">
          <cell r="B11468">
            <v>1011764</v>
          </cell>
          <cell r="C11468" t="str">
            <v>Vidro Temp.Bronze Jateado/Fantasia 6 Mm</v>
          </cell>
          <cell r="D11468" t="str">
            <v>M2</v>
          </cell>
          <cell r="E11468">
            <v>0</v>
          </cell>
          <cell r="F11468">
            <v>0</v>
          </cell>
        </row>
        <row r="11469">
          <cell r="B11469">
            <v>1011765</v>
          </cell>
          <cell r="C11469" t="str">
            <v>Vidro Temp.Bronze Jateado/Fantasia 8 Mm</v>
          </cell>
          <cell r="D11469" t="str">
            <v>M2</v>
          </cell>
          <cell r="E11469">
            <v>0</v>
          </cell>
          <cell r="F11469">
            <v>0</v>
          </cell>
        </row>
        <row r="11470">
          <cell r="B11470">
            <v>1011766</v>
          </cell>
          <cell r="C11470" t="str">
            <v>Vidro Temperado Incolor 4 Mm</v>
          </cell>
          <cell r="D11470" t="str">
            <v>M2</v>
          </cell>
          <cell r="E11470">
            <v>0</v>
          </cell>
          <cell r="F11470">
            <v>0</v>
          </cell>
        </row>
        <row r="11471">
          <cell r="B11471">
            <v>1011767</v>
          </cell>
          <cell r="C11471" t="str">
            <v>Vidro Temperado Incolor 8 Mm</v>
          </cell>
          <cell r="D11471" t="str">
            <v>M2</v>
          </cell>
          <cell r="E11471">
            <v>0</v>
          </cell>
          <cell r="F11471">
            <v>0</v>
          </cell>
        </row>
        <row r="11472">
          <cell r="B11472">
            <v>1011768</v>
          </cell>
          <cell r="C11472" t="str">
            <v>Material Substituido Por 1012710</v>
          </cell>
          <cell r="D11472" t="str">
            <v>UN</v>
          </cell>
          <cell r="E11472">
            <v>0</v>
          </cell>
          <cell r="F11472">
            <v>0</v>
          </cell>
        </row>
        <row r="11473">
          <cell r="B11473">
            <v>1011769</v>
          </cell>
          <cell r="C11473" t="str">
            <v>Porcel.Linho Beje Bold 45X45Cm Cecrisa</v>
          </cell>
          <cell r="D11473" t="str">
            <v>M2</v>
          </cell>
          <cell r="E11473">
            <v>0</v>
          </cell>
          <cell r="F11473">
            <v>0</v>
          </cell>
        </row>
        <row r="11474">
          <cell r="B11474">
            <v>1011770</v>
          </cell>
          <cell r="C11474" t="str">
            <v>Porcelanato Loft Sgr Ret 45X45Cm Cecrisa</v>
          </cell>
          <cell r="D11474" t="str">
            <v>M2</v>
          </cell>
          <cell r="E11474">
            <v>0</v>
          </cell>
          <cell r="F11474">
            <v>0</v>
          </cell>
        </row>
        <row r="11475">
          <cell r="B11475">
            <v>1011771</v>
          </cell>
          <cell r="C11475" t="str">
            <v>Porcel.Mc Linho Multicolor Ret 22,5X22,5</v>
          </cell>
          <cell r="D11475" t="str">
            <v>M2</v>
          </cell>
          <cell r="E11475">
            <v>0</v>
          </cell>
          <cell r="F11475">
            <v>0</v>
          </cell>
        </row>
        <row r="11476">
          <cell r="B11476">
            <v>1011772</v>
          </cell>
          <cell r="C11476" t="str">
            <v>Porcel.Mc Loft Metal Al 3X30Cm Cecrisa</v>
          </cell>
          <cell r="D11476" t="str">
            <v>M2</v>
          </cell>
          <cell r="E11476">
            <v>0</v>
          </cell>
          <cell r="F11476">
            <v>0</v>
          </cell>
        </row>
        <row r="11477">
          <cell r="B11477">
            <v>1011773</v>
          </cell>
          <cell r="C11477" t="str">
            <v>Quadro De Distribuição S23100384 Steck</v>
          </cell>
          <cell r="D11477" t="str">
            <v>UN</v>
          </cell>
          <cell r="E11477">
            <v>0</v>
          </cell>
          <cell r="F11477">
            <v>0</v>
          </cell>
        </row>
        <row r="11478">
          <cell r="B11478">
            <v>1011774</v>
          </cell>
          <cell r="C11478" t="str">
            <v>Espaçador Treliçado 6Cm  Be6-Belgo</v>
          </cell>
          <cell r="D11478" t="str">
            <v>KG</v>
          </cell>
          <cell r="E11478">
            <v>0</v>
          </cell>
          <cell r="F11478">
            <v>0</v>
          </cell>
        </row>
        <row r="11479">
          <cell r="B11479">
            <v>1011775</v>
          </cell>
          <cell r="C11479" t="str">
            <v>Caixa Acopl P/Bac Br Fiore 13570 Incepa</v>
          </cell>
          <cell r="D11479" t="str">
            <v>UN</v>
          </cell>
          <cell r="E11479">
            <v>0</v>
          </cell>
          <cell r="F11479">
            <v>0</v>
          </cell>
        </row>
        <row r="11480">
          <cell r="B11480">
            <v>1011776</v>
          </cell>
          <cell r="C11480" t="str">
            <v>Tubo P/Água Pvc Ríg.Az 300Mmx6M 1Mpa Jei</v>
          </cell>
          <cell r="D11480" t="str">
            <v>UN</v>
          </cell>
          <cell r="E11480">
            <v>0</v>
          </cell>
          <cell r="F11480">
            <v>0</v>
          </cell>
        </row>
        <row r="11481">
          <cell r="B11481">
            <v>1011777</v>
          </cell>
          <cell r="C11481" t="str">
            <v>Porcelanato Nascar Camurça 60X60 Incepa</v>
          </cell>
          <cell r="D11481" t="str">
            <v>M2</v>
          </cell>
          <cell r="E11481">
            <v>0</v>
          </cell>
          <cell r="F11481">
            <v>0</v>
          </cell>
        </row>
        <row r="11482">
          <cell r="B11482">
            <v>1011778</v>
          </cell>
          <cell r="C11482" t="str">
            <v>Barra Has 5/8X7 5/8"C/5Pç 03121855-Hilti</v>
          </cell>
          <cell r="D11482" t="str">
            <v>PAK</v>
          </cell>
          <cell r="E11482">
            <v>0</v>
          </cell>
          <cell r="F11482">
            <v>0</v>
          </cell>
        </row>
        <row r="11483">
          <cell r="B11483">
            <v>1011779</v>
          </cell>
          <cell r="C11483" t="str">
            <v>Tela Soldada Painel 6,00X2,45M Q113</v>
          </cell>
          <cell r="D11483" t="str">
            <v>KG</v>
          </cell>
          <cell r="E11483">
            <v>0</v>
          </cell>
          <cell r="F11483">
            <v>0</v>
          </cell>
        </row>
        <row r="11484">
          <cell r="B11484">
            <v>1011780</v>
          </cell>
          <cell r="C11484" t="str">
            <v>Tela Soldada Painel 6,00X2,45M L138</v>
          </cell>
          <cell r="D11484" t="str">
            <v>KG</v>
          </cell>
          <cell r="E11484">
            <v>0</v>
          </cell>
          <cell r="F11484">
            <v>0</v>
          </cell>
        </row>
        <row r="11485">
          <cell r="B11485">
            <v>1011781</v>
          </cell>
          <cell r="C11485" t="str">
            <v>Terminal Compressão Pino 16Mm2 C/Isol</v>
          </cell>
          <cell r="D11485" t="str">
            <v>UN</v>
          </cell>
          <cell r="E11485">
            <v>0</v>
          </cell>
          <cell r="F11485">
            <v>0</v>
          </cell>
        </row>
        <row r="11486">
          <cell r="B11486">
            <v>1011782</v>
          </cell>
          <cell r="C11486" t="str">
            <v>Terminal Compressão Pino 10Mm2 C/Isol</v>
          </cell>
          <cell r="D11486" t="str">
            <v>UN</v>
          </cell>
          <cell r="E11486">
            <v>0</v>
          </cell>
          <cell r="F11486">
            <v>0</v>
          </cell>
        </row>
        <row r="11487">
          <cell r="B11487">
            <v>1011784</v>
          </cell>
          <cell r="C11487" t="str">
            <v>Terminal Compressão Forq. 2,5Mm2 C/Isol</v>
          </cell>
          <cell r="D11487" t="str">
            <v>UN</v>
          </cell>
          <cell r="E11487">
            <v>0</v>
          </cell>
          <cell r="F11487">
            <v>0</v>
          </cell>
        </row>
        <row r="11488">
          <cell r="B11488">
            <v>1011785</v>
          </cell>
          <cell r="C11488" t="str">
            <v>Terminal Compressão Forq. 6Mm2 C/Isol</v>
          </cell>
          <cell r="D11488" t="str">
            <v>UN</v>
          </cell>
          <cell r="E11488">
            <v>0</v>
          </cell>
          <cell r="F11488">
            <v>0</v>
          </cell>
        </row>
        <row r="11489">
          <cell r="B11489">
            <v>1011786</v>
          </cell>
          <cell r="C11489" t="str">
            <v>Roupeiro Com 16 Vãos</v>
          </cell>
          <cell r="D11489" t="str">
            <v>UN</v>
          </cell>
          <cell r="E11489">
            <v>0</v>
          </cell>
          <cell r="F11489">
            <v>0</v>
          </cell>
        </row>
        <row r="11490">
          <cell r="B11490">
            <v>1011787</v>
          </cell>
          <cell r="C11490" t="str">
            <v>Porcel. Loft Lap Bw 45X45Cm Ret Cecrisa</v>
          </cell>
          <cell r="D11490" t="str">
            <v>M2</v>
          </cell>
          <cell r="E11490">
            <v>0</v>
          </cell>
          <cell r="F11490">
            <v>0</v>
          </cell>
        </row>
        <row r="11491">
          <cell r="B11491">
            <v>1011788</v>
          </cell>
          <cell r="C11491" t="str">
            <v>Conector Parafuso Fendido 70,0Mm2</v>
          </cell>
          <cell r="D11491" t="str">
            <v>UN</v>
          </cell>
          <cell r="E11491">
            <v>0</v>
          </cell>
          <cell r="F11491">
            <v>0</v>
          </cell>
        </row>
        <row r="11492">
          <cell r="B11492">
            <v>1011789</v>
          </cell>
          <cell r="C11492" t="str">
            <v>Tê Horizontal 200X75Mm Pré Zinc.P/Leito</v>
          </cell>
          <cell r="D11492" t="str">
            <v>UN</v>
          </cell>
          <cell r="E11492">
            <v>0</v>
          </cell>
          <cell r="F11492">
            <v>0</v>
          </cell>
        </row>
        <row r="11493">
          <cell r="B11493">
            <v>1011790</v>
          </cell>
          <cell r="C11493" t="str">
            <v>Tê Horizontal 300X75Mm Pré Zinc.P/Leito</v>
          </cell>
          <cell r="D11493" t="str">
            <v>UN</v>
          </cell>
          <cell r="E11493">
            <v>0</v>
          </cell>
          <cell r="F11493">
            <v>0</v>
          </cell>
        </row>
        <row r="11494">
          <cell r="B11494">
            <v>1011791</v>
          </cell>
          <cell r="C11494" t="str">
            <v>Tê Horizontal 400X75Mm Pré Zinc.P/Leito</v>
          </cell>
          <cell r="D11494" t="str">
            <v>UN</v>
          </cell>
          <cell r="E11494">
            <v>0</v>
          </cell>
          <cell r="F11494">
            <v>0</v>
          </cell>
        </row>
        <row r="11495">
          <cell r="B11495">
            <v>1011792</v>
          </cell>
          <cell r="C11495" t="str">
            <v>Tê Horizontal 500X75Mm Pré Zinc.P/Leito</v>
          </cell>
          <cell r="D11495" t="str">
            <v>UN</v>
          </cell>
          <cell r="E11495">
            <v>0</v>
          </cell>
          <cell r="F11495">
            <v>0</v>
          </cell>
        </row>
        <row r="11496">
          <cell r="B11496">
            <v>1011793</v>
          </cell>
          <cell r="C11496" t="str">
            <v>Tê Horizontal 600X75Mm Pré Zinc.P/Leito</v>
          </cell>
          <cell r="D11496" t="str">
            <v>UN</v>
          </cell>
          <cell r="E11496">
            <v>0</v>
          </cell>
          <cell r="F11496">
            <v>0</v>
          </cell>
        </row>
        <row r="11497">
          <cell r="B11497">
            <v>1011794</v>
          </cell>
          <cell r="C11497" t="str">
            <v>Tê Horizontal 600X100Mm Pré Zinc.P/Leito</v>
          </cell>
          <cell r="D11497" t="str">
            <v>UN</v>
          </cell>
          <cell r="E11497">
            <v>0</v>
          </cell>
          <cell r="F11497">
            <v>0</v>
          </cell>
        </row>
        <row r="11498">
          <cell r="B11498">
            <v>1011795</v>
          </cell>
          <cell r="C11498" t="str">
            <v>Curva 90 Horiz.200X75Mm Pré Zinc.P/Leito</v>
          </cell>
          <cell r="D11498" t="str">
            <v>UN</v>
          </cell>
          <cell r="E11498">
            <v>0</v>
          </cell>
          <cell r="F11498">
            <v>0</v>
          </cell>
        </row>
        <row r="11499">
          <cell r="B11499">
            <v>1011796</v>
          </cell>
          <cell r="C11499" t="str">
            <v>Curva 90 Horiz.300X75Mm Pré Zinc.P/Leito</v>
          </cell>
          <cell r="D11499" t="str">
            <v>UN</v>
          </cell>
          <cell r="E11499">
            <v>0</v>
          </cell>
          <cell r="F11499">
            <v>0</v>
          </cell>
        </row>
        <row r="11500">
          <cell r="B11500">
            <v>1011797</v>
          </cell>
          <cell r="C11500" t="str">
            <v>Curva 90 Horiz.400X75Mm Pré Zinc.P/Leito</v>
          </cell>
          <cell r="D11500" t="str">
            <v>UN</v>
          </cell>
          <cell r="E11500">
            <v>0</v>
          </cell>
          <cell r="F11500">
            <v>0</v>
          </cell>
        </row>
        <row r="11501">
          <cell r="B11501">
            <v>1011798</v>
          </cell>
          <cell r="C11501" t="str">
            <v>Curva 90 Horiz.500X75Mm Pré Zinc.P/Leito</v>
          </cell>
          <cell r="D11501" t="str">
            <v>UN</v>
          </cell>
          <cell r="E11501">
            <v>0</v>
          </cell>
          <cell r="F11501">
            <v>0</v>
          </cell>
        </row>
        <row r="11502">
          <cell r="B11502">
            <v>1011799</v>
          </cell>
          <cell r="C11502" t="str">
            <v>Curva 90 Horiz.600X75Mm Pré Zinc.P/Leito</v>
          </cell>
          <cell r="D11502" t="str">
            <v>UN</v>
          </cell>
          <cell r="E11502">
            <v>0</v>
          </cell>
          <cell r="F11502">
            <v>0</v>
          </cell>
        </row>
        <row r="11503">
          <cell r="B11503">
            <v>1011800</v>
          </cell>
          <cell r="C11503" t="str">
            <v>Curva 90Horiz.200X100Mm Pré Zinc.P/Leito</v>
          </cell>
          <cell r="D11503" t="str">
            <v>UN</v>
          </cell>
          <cell r="E11503">
            <v>0</v>
          </cell>
          <cell r="F11503">
            <v>0</v>
          </cell>
        </row>
        <row r="11504">
          <cell r="B11504">
            <v>1011801</v>
          </cell>
          <cell r="C11504" t="str">
            <v>Curva 90Horiz.300X100Mm Pré Zinc.P/Leito</v>
          </cell>
          <cell r="D11504" t="str">
            <v>UN</v>
          </cell>
          <cell r="E11504">
            <v>0</v>
          </cell>
          <cell r="F11504">
            <v>0</v>
          </cell>
        </row>
        <row r="11505">
          <cell r="B11505">
            <v>1011802</v>
          </cell>
          <cell r="C11505" t="str">
            <v>Curva 90Horiz.400X100Mm Pré Zinc.P/Leito</v>
          </cell>
          <cell r="D11505" t="str">
            <v>UN</v>
          </cell>
          <cell r="E11505">
            <v>0</v>
          </cell>
          <cell r="F11505">
            <v>0</v>
          </cell>
        </row>
        <row r="11506">
          <cell r="B11506">
            <v>1011803</v>
          </cell>
          <cell r="C11506" t="str">
            <v>Curva 90Horiz.500X100Mm Pré Zinc.P/Leito</v>
          </cell>
          <cell r="D11506" t="str">
            <v>UN</v>
          </cell>
          <cell r="E11506">
            <v>0</v>
          </cell>
          <cell r="F11506">
            <v>0</v>
          </cell>
        </row>
        <row r="11507">
          <cell r="B11507">
            <v>1011804</v>
          </cell>
          <cell r="C11507" t="str">
            <v>Curva 90Horiz.600X100Mm Pré Zinc.P/Leito</v>
          </cell>
          <cell r="D11507" t="str">
            <v>UN</v>
          </cell>
          <cell r="E11507">
            <v>0</v>
          </cell>
          <cell r="F11507">
            <v>0</v>
          </cell>
        </row>
        <row r="11508">
          <cell r="B11508">
            <v>1011805</v>
          </cell>
          <cell r="C11508" t="str">
            <v>Curva 45 Horiz.200X75Mm Pré Zinc.P/Leito</v>
          </cell>
          <cell r="D11508" t="str">
            <v>UN</v>
          </cell>
          <cell r="E11508">
            <v>0</v>
          </cell>
          <cell r="F11508">
            <v>0</v>
          </cell>
        </row>
        <row r="11509">
          <cell r="B11509">
            <v>1011806</v>
          </cell>
          <cell r="C11509" t="str">
            <v>Curva 45 Horiz.300X75Mm Pré Zinc.P/Leito</v>
          </cell>
          <cell r="D11509" t="str">
            <v>UN</v>
          </cell>
          <cell r="E11509">
            <v>0</v>
          </cell>
          <cell r="F11509">
            <v>0</v>
          </cell>
        </row>
        <row r="11510">
          <cell r="B11510">
            <v>1011807</v>
          </cell>
          <cell r="C11510" t="str">
            <v>Curva 45 Horiz.400X75Mm Pré Zinc.P/Leito</v>
          </cell>
          <cell r="D11510" t="str">
            <v>UN</v>
          </cell>
          <cell r="E11510">
            <v>0</v>
          </cell>
          <cell r="F11510">
            <v>0</v>
          </cell>
        </row>
        <row r="11511">
          <cell r="B11511">
            <v>1011808</v>
          </cell>
          <cell r="C11511" t="str">
            <v>Curva 45 Horiz.500X75Mm Pré Zinc.P/Leito</v>
          </cell>
          <cell r="D11511" t="str">
            <v>UN</v>
          </cell>
          <cell r="E11511">
            <v>0</v>
          </cell>
          <cell r="F11511">
            <v>0</v>
          </cell>
        </row>
        <row r="11512">
          <cell r="B11512">
            <v>1011809</v>
          </cell>
          <cell r="C11512" t="str">
            <v>Curva 45 Horiz.600X75Mm Pré Zinc.P/Leito</v>
          </cell>
          <cell r="D11512" t="str">
            <v>UN</v>
          </cell>
          <cell r="E11512">
            <v>0</v>
          </cell>
          <cell r="F11512">
            <v>0</v>
          </cell>
        </row>
        <row r="11513">
          <cell r="B11513">
            <v>1011810</v>
          </cell>
          <cell r="C11513" t="str">
            <v>Curva 45Horiz.200X100Mm Pré Zinc.P/Leito</v>
          </cell>
          <cell r="D11513" t="str">
            <v>UN</v>
          </cell>
          <cell r="E11513">
            <v>0</v>
          </cell>
          <cell r="F11513">
            <v>0</v>
          </cell>
        </row>
        <row r="11514">
          <cell r="B11514">
            <v>1011811</v>
          </cell>
          <cell r="C11514" t="str">
            <v>Curva 45Horiz.300X100Mm Pré Zinc.P/Leito</v>
          </cell>
          <cell r="D11514" t="str">
            <v>UN</v>
          </cell>
          <cell r="E11514">
            <v>0</v>
          </cell>
          <cell r="F11514">
            <v>0</v>
          </cell>
        </row>
        <row r="11515">
          <cell r="B11515">
            <v>1011812</v>
          </cell>
          <cell r="C11515" t="str">
            <v>Curva 45Horiz.400X100Mm Pré Zinc.P/Leito</v>
          </cell>
          <cell r="D11515" t="str">
            <v>UN</v>
          </cell>
          <cell r="E11515">
            <v>0</v>
          </cell>
          <cell r="F11515">
            <v>0</v>
          </cell>
        </row>
        <row r="11516">
          <cell r="B11516">
            <v>1011813</v>
          </cell>
          <cell r="C11516" t="str">
            <v>Curva 45Horiz.500X100Mm Pré Zinc.P/Leito</v>
          </cell>
          <cell r="D11516" t="str">
            <v>UN</v>
          </cell>
          <cell r="E11516">
            <v>0</v>
          </cell>
          <cell r="F11516">
            <v>0</v>
          </cell>
        </row>
        <row r="11517">
          <cell r="B11517">
            <v>1011814</v>
          </cell>
          <cell r="C11517" t="str">
            <v>Curva 45Horiz.600X100Mm Pré Zinc.P/Leito</v>
          </cell>
          <cell r="D11517" t="str">
            <v>UN</v>
          </cell>
          <cell r="E11517">
            <v>0</v>
          </cell>
          <cell r="F11517">
            <v>0</v>
          </cell>
        </row>
        <row r="11518">
          <cell r="B11518">
            <v>1011815</v>
          </cell>
          <cell r="C11518" t="str">
            <v>Leito P/Cabos 200X75Mm 3Mts Pré Zinc.</v>
          </cell>
          <cell r="D11518" t="str">
            <v>UN</v>
          </cell>
          <cell r="E11518">
            <v>0</v>
          </cell>
          <cell r="F11518">
            <v>0</v>
          </cell>
        </row>
        <row r="11519">
          <cell r="B11519">
            <v>1011816</v>
          </cell>
          <cell r="C11519" t="str">
            <v>Leito P/Cabos 300X75Mm 3Mts Pré Zinc.</v>
          </cell>
          <cell r="D11519" t="str">
            <v>UN</v>
          </cell>
          <cell r="E11519">
            <v>0</v>
          </cell>
          <cell r="F11519">
            <v>0</v>
          </cell>
        </row>
        <row r="11520">
          <cell r="B11520">
            <v>1011817</v>
          </cell>
          <cell r="C11520" t="str">
            <v>Leito P/Cabos 400X75Mm 3Mts Pré Zinc.</v>
          </cell>
          <cell r="D11520" t="str">
            <v>UN</v>
          </cell>
          <cell r="E11520">
            <v>0</v>
          </cell>
          <cell r="F11520">
            <v>0</v>
          </cell>
        </row>
        <row r="11521">
          <cell r="B11521">
            <v>1011818</v>
          </cell>
          <cell r="C11521" t="str">
            <v>Leito P/Cabos 500X75Mm 3Mts Pré Zinc.</v>
          </cell>
          <cell r="D11521" t="str">
            <v>UN</v>
          </cell>
          <cell r="E11521">
            <v>0</v>
          </cell>
          <cell r="F11521">
            <v>0</v>
          </cell>
        </row>
        <row r="11522">
          <cell r="B11522">
            <v>1011819</v>
          </cell>
          <cell r="C11522" t="str">
            <v>Leito P/Cabos 600X75Mm 3Mts Pré Zinc.</v>
          </cell>
          <cell r="D11522" t="str">
            <v>UN</v>
          </cell>
          <cell r="E11522">
            <v>0</v>
          </cell>
          <cell r="F11522">
            <v>0</v>
          </cell>
        </row>
        <row r="11523">
          <cell r="B11523">
            <v>1011820</v>
          </cell>
          <cell r="C11523" t="str">
            <v>Leito P/Cabos 200X100Mm 3Mts Pré Zinc.</v>
          </cell>
          <cell r="D11523" t="str">
            <v>UN</v>
          </cell>
          <cell r="E11523">
            <v>0</v>
          </cell>
          <cell r="F11523">
            <v>0</v>
          </cell>
        </row>
        <row r="11524">
          <cell r="B11524">
            <v>1011821</v>
          </cell>
          <cell r="C11524" t="str">
            <v>Leito P/Cabos 300X100Mm 3Mts Pré Zinc.</v>
          </cell>
          <cell r="D11524" t="str">
            <v>UN</v>
          </cell>
          <cell r="E11524">
            <v>0</v>
          </cell>
          <cell r="F11524">
            <v>0</v>
          </cell>
        </row>
        <row r="11525">
          <cell r="B11525">
            <v>1011822</v>
          </cell>
          <cell r="C11525" t="str">
            <v>Leito P/Cabos 400X100Mm 3Mts Pré Zinc.</v>
          </cell>
          <cell r="D11525" t="str">
            <v>UN</v>
          </cell>
          <cell r="E11525">
            <v>0</v>
          </cell>
          <cell r="F11525">
            <v>0</v>
          </cell>
        </row>
        <row r="11526">
          <cell r="B11526">
            <v>1011823</v>
          </cell>
          <cell r="C11526" t="str">
            <v>Leito P/Cabos 500X100Mm 3Mts Pré Zinc.</v>
          </cell>
          <cell r="D11526" t="str">
            <v>UN</v>
          </cell>
          <cell r="E11526">
            <v>0</v>
          </cell>
          <cell r="F11526">
            <v>0</v>
          </cell>
        </row>
        <row r="11527">
          <cell r="B11527">
            <v>1011824</v>
          </cell>
          <cell r="C11527" t="str">
            <v>Leito P/Cabos 600X100Mm 3Mts Pré Zinc.</v>
          </cell>
          <cell r="D11527" t="str">
            <v>UN</v>
          </cell>
          <cell r="E11527">
            <v>0</v>
          </cell>
          <cell r="F11527">
            <v>0</v>
          </cell>
        </row>
        <row r="11528">
          <cell r="B11528">
            <v>1011825</v>
          </cell>
          <cell r="C11528" t="str">
            <v>Juncao Invertida Pvc Esgoto 75X50Mm</v>
          </cell>
          <cell r="D11528" t="str">
            <v>UN</v>
          </cell>
          <cell r="E11528">
            <v>0</v>
          </cell>
          <cell r="F11528">
            <v>0</v>
          </cell>
        </row>
        <row r="11529">
          <cell r="B11529">
            <v>1011826</v>
          </cell>
          <cell r="C11529" t="str">
            <v>Ladrilho Hidr.20X20X2Cm Tcota Cl.16Dados</v>
          </cell>
          <cell r="D11529" t="str">
            <v>M2</v>
          </cell>
          <cell r="E11529">
            <v>0</v>
          </cell>
          <cell r="F11529">
            <v>0</v>
          </cell>
        </row>
        <row r="11530">
          <cell r="B11530">
            <v>1011827</v>
          </cell>
          <cell r="C11530" t="str">
            <v>Rpladrilho Hidr.10X20X2Terracota Boleado</v>
          </cell>
          <cell r="D11530" t="str">
            <v>M</v>
          </cell>
          <cell r="E11530">
            <v>0</v>
          </cell>
          <cell r="F11530">
            <v>0</v>
          </cell>
        </row>
        <row r="11531">
          <cell r="B11531">
            <v>1011828</v>
          </cell>
          <cell r="C11531" t="str">
            <v>Ladr.Hidr.20X20X2 Tcota Cl.10Trav.Palito</v>
          </cell>
          <cell r="D11531" t="str">
            <v>M2</v>
          </cell>
          <cell r="E11531">
            <v>0</v>
          </cell>
          <cell r="F11531">
            <v>0</v>
          </cell>
        </row>
        <row r="11532">
          <cell r="B11532">
            <v>1011829</v>
          </cell>
          <cell r="C11532" t="str">
            <v>Parafuso 4,5X45Mm C/100Pç 3121672-Hilti</v>
          </cell>
          <cell r="D11532" t="str">
            <v>KI</v>
          </cell>
          <cell r="E11532">
            <v>0</v>
          </cell>
          <cell r="F11532">
            <v>0</v>
          </cell>
        </row>
        <row r="11533">
          <cell r="B11533">
            <v>1011830</v>
          </cell>
          <cell r="C11533" t="str">
            <v>Parafuso 5,0X60Mm C/100Pç 3121878-Hilti</v>
          </cell>
          <cell r="D11533" t="str">
            <v>KI</v>
          </cell>
          <cell r="E11533">
            <v>0</v>
          </cell>
          <cell r="F11533">
            <v>0</v>
          </cell>
        </row>
        <row r="11534">
          <cell r="B11534">
            <v>1011831</v>
          </cell>
          <cell r="C11534" t="str">
            <v>Parafuso 6,0X60Mm C/100Pç 3121979-Hilti</v>
          </cell>
          <cell r="D11534" t="str">
            <v>KI</v>
          </cell>
          <cell r="E11534">
            <v>0</v>
          </cell>
          <cell r="F11534">
            <v>0</v>
          </cell>
        </row>
        <row r="11535">
          <cell r="B11535">
            <v>1011832</v>
          </cell>
          <cell r="C11535" t="str">
            <v>Bucha Hud M6 6X30 C/500 331616-Hilti</v>
          </cell>
          <cell r="D11535" t="str">
            <v>KI</v>
          </cell>
          <cell r="E11535">
            <v>0</v>
          </cell>
          <cell r="F11535">
            <v>0</v>
          </cell>
        </row>
        <row r="11536">
          <cell r="B11536">
            <v>1011833</v>
          </cell>
          <cell r="C11536" t="str">
            <v>Receptor Laser Pra 20 202586-Hilti</v>
          </cell>
          <cell r="D11536" t="str">
            <v>UN</v>
          </cell>
          <cell r="E11536">
            <v>0</v>
          </cell>
          <cell r="F11536">
            <v>0</v>
          </cell>
        </row>
        <row r="11537">
          <cell r="B11537">
            <v>1011834</v>
          </cell>
          <cell r="C11537" t="str">
            <v>Limpador Dispensador Cfr1 24631-Hilti</v>
          </cell>
          <cell r="D11537" t="str">
            <v>UN</v>
          </cell>
          <cell r="E11537">
            <v>0</v>
          </cell>
          <cell r="F11537">
            <v>0</v>
          </cell>
        </row>
        <row r="11538">
          <cell r="B11538">
            <v>1011835</v>
          </cell>
          <cell r="C11538" t="str">
            <v>Dispensador Cf Ds-1 259768-Hilti</v>
          </cell>
          <cell r="D11538" t="str">
            <v>UN</v>
          </cell>
          <cell r="E11538">
            <v>0</v>
          </cell>
          <cell r="F11538">
            <v>0</v>
          </cell>
        </row>
        <row r="11539">
          <cell r="B11539">
            <v>1011836</v>
          </cell>
          <cell r="C11539" t="str">
            <v>Adesivo Estrut.Hfx 275Ml 284262-Hilti</v>
          </cell>
          <cell r="D11539" t="str">
            <v>UN</v>
          </cell>
          <cell r="E11539">
            <v>0</v>
          </cell>
          <cell r="F11539">
            <v>0</v>
          </cell>
        </row>
        <row r="11540">
          <cell r="B11540">
            <v>1011837</v>
          </cell>
          <cell r="C11540" t="str">
            <v>Adesivo Estrut.Hit Mm 330Ml 332116-Hilti</v>
          </cell>
          <cell r="D11540" t="str">
            <v>UN</v>
          </cell>
          <cell r="E11540">
            <v>0</v>
          </cell>
          <cell r="F11540">
            <v>0</v>
          </cell>
        </row>
        <row r="11541">
          <cell r="B11541">
            <v>1011838</v>
          </cell>
          <cell r="C11541" t="str">
            <v>Perfuratriz Diamant.Dd120 4"</v>
          </cell>
          <cell r="D11541" t="str">
            <v>UN</v>
          </cell>
          <cell r="E11541">
            <v>0</v>
          </cell>
          <cell r="F11541">
            <v>0</v>
          </cell>
        </row>
        <row r="11542">
          <cell r="B11542">
            <v>1011839</v>
          </cell>
          <cell r="C11542" t="str">
            <v>Suporte P/Trava Teto Dd120 3129560-Hilti</v>
          </cell>
          <cell r="D11542" t="str">
            <v>UN</v>
          </cell>
          <cell r="E11542">
            <v>0</v>
          </cell>
          <cell r="F11542">
            <v>0</v>
          </cell>
        </row>
        <row r="11543">
          <cell r="B11543">
            <v>1011840</v>
          </cell>
          <cell r="C11543" t="str">
            <v>Base De Vácuo+Coluna Longa 335896-Hilti</v>
          </cell>
          <cell r="D11543" t="str">
            <v>UN</v>
          </cell>
          <cell r="E11543">
            <v>0</v>
          </cell>
          <cell r="F11543">
            <v>0</v>
          </cell>
        </row>
        <row r="11544">
          <cell r="B11544">
            <v>1011841</v>
          </cell>
          <cell r="C11544" t="str">
            <v>Motor Perfuratriz Dd200 283497-Hilti</v>
          </cell>
          <cell r="D11544" t="str">
            <v>UN</v>
          </cell>
          <cell r="E11544">
            <v>0</v>
          </cell>
          <cell r="F11544">
            <v>0</v>
          </cell>
        </row>
        <row r="11545">
          <cell r="B11545">
            <v>1011842</v>
          </cell>
          <cell r="C11545" t="str">
            <v>Coluna Perfuração Dd-Hd 30 305534-Hilti</v>
          </cell>
          <cell r="D11545" t="str">
            <v>UN</v>
          </cell>
          <cell r="E11545">
            <v>0</v>
          </cell>
          <cell r="F11545">
            <v>0</v>
          </cell>
        </row>
        <row r="11546">
          <cell r="B11546">
            <v>1011843</v>
          </cell>
          <cell r="C11546" t="str">
            <v>Base De Vácuo Dd-Hd-30-Vbp 305538-Hilti</v>
          </cell>
          <cell r="D11546" t="str">
            <v>UN</v>
          </cell>
          <cell r="E11546">
            <v>0</v>
          </cell>
          <cell r="F11546">
            <v>0</v>
          </cell>
        </row>
        <row r="11547">
          <cell r="B11547">
            <v>1011844</v>
          </cell>
          <cell r="C11547" t="str">
            <v>Kit Rodas Dd-Hd30-W 305541-Hilti</v>
          </cell>
          <cell r="D11547" t="str">
            <v>UN</v>
          </cell>
          <cell r="E11547">
            <v>0</v>
          </cell>
          <cell r="F11547">
            <v>0</v>
          </cell>
        </row>
        <row r="11548">
          <cell r="B11548">
            <v>1011845</v>
          </cell>
          <cell r="C11548" t="str">
            <v>Espaçadordd-Hd30-Sp P/Dd-200 305539Hilti</v>
          </cell>
          <cell r="D11548" t="str">
            <v>UN</v>
          </cell>
          <cell r="E11548">
            <v>0</v>
          </cell>
          <cell r="F11548">
            <v>0</v>
          </cell>
        </row>
        <row r="11549">
          <cell r="B11549">
            <v>1011846</v>
          </cell>
          <cell r="C11549" t="str">
            <v>Trava De Teto Dd-Hd30-Sl 305940-Hilti</v>
          </cell>
          <cell r="D11549" t="str">
            <v>UN</v>
          </cell>
          <cell r="E11549">
            <v>0</v>
          </cell>
          <cell r="F11549">
            <v>0</v>
          </cell>
        </row>
        <row r="11550">
          <cell r="B11550">
            <v>1011847</v>
          </cell>
          <cell r="C11550" t="str">
            <v>Módulo Subs.Coroa 5" P4 369994-Hilti</v>
          </cell>
          <cell r="D11550" t="str">
            <v>UN</v>
          </cell>
          <cell r="E11550">
            <v>0</v>
          </cell>
          <cell r="F11550">
            <v>0</v>
          </cell>
        </row>
        <row r="11551">
          <cell r="B11551">
            <v>1011848</v>
          </cell>
          <cell r="C11551" t="str">
            <v>Módulo Subs.Coroa 6 1/4" P4 369996-Hilti</v>
          </cell>
          <cell r="D11551" t="str">
            <v>UN</v>
          </cell>
          <cell r="E11551">
            <v>0</v>
          </cell>
          <cell r="F11551">
            <v>0</v>
          </cell>
        </row>
        <row r="11552">
          <cell r="B11552">
            <v>1011849</v>
          </cell>
          <cell r="C11552" t="str">
            <v>Módulo Subs.Coroa 2 1/4" P2 369960-Hilti</v>
          </cell>
          <cell r="D11552" t="str">
            <v>UN</v>
          </cell>
          <cell r="E11552">
            <v>0</v>
          </cell>
          <cell r="F11552">
            <v>0</v>
          </cell>
        </row>
        <row r="11553">
          <cell r="B11553">
            <v>1011850</v>
          </cell>
          <cell r="C11553" t="str">
            <v>Módulo Subs.Coroa 3 1/4" P2 369964-Hilti</v>
          </cell>
          <cell r="D11553" t="str">
            <v>UN</v>
          </cell>
          <cell r="E11553">
            <v>0</v>
          </cell>
          <cell r="F11553">
            <v>0</v>
          </cell>
        </row>
        <row r="11554">
          <cell r="B11554">
            <v>1011851</v>
          </cell>
          <cell r="C11554" t="str">
            <v>Módulo Subs.Coroa 4 1/4" Pu 211483-Hilti</v>
          </cell>
          <cell r="D11554" t="str">
            <v>UN</v>
          </cell>
          <cell r="E11554">
            <v>0</v>
          </cell>
          <cell r="F11554">
            <v>0</v>
          </cell>
        </row>
        <row r="11555">
          <cell r="B11555">
            <v>1011852</v>
          </cell>
          <cell r="C11555" t="str">
            <v>Módulo Subs.Coroa 5" Pu 211485-Hilti</v>
          </cell>
          <cell r="D11555" t="str">
            <v>UN</v>
          </cell>
          <cell r="E11555">
            <v>0</v>
          </cell>
          <cell r="F11555">
            <v>0</v>
          </cell>
        </row>
        <row r="11556">
          <cell r="B11556">
            <v>1011853</v>
          </cell>
          <cell r="C11556" t="str">
            <v>Módulo Subs.Coroa 6" Pu 211487-Hilti</v>
          </cell>
          <cell r="D11556" t="str">
            <v>UN</v>
          </cell>
          <cell r="E11556">
            <v>0</v>
          </cell>
          <cell r="F11556">
            <v>0</v>
          </cell>
        </row>
        <row r="11557">
          <cell r="B11557">
            <v>1011854</v>
          </cell>
          <cell r="C11557" t="str">
            <v>Coroa Diamant.1 1/4"X320 P4 370312-Hilti</v>
          </cell>
          <cell r="D11557" t="str">
            <v>UN</v>
          </cell>
          <cell r="E11557">
            <v>0</v>
          </cell>
          <cell r="F11557">
            <v>0</v>
          </cell>
        </row>
        <row r="11558">
          <cell r="B11558">
            <v>1011855</v>
          </cell>
          <cell r="C11558" t="str">
            <v>Coroa Diamant.1 1/2"X320 P4 211467-Hilti</v>
          </cell>
          <cell r="D11558" t="str">
            <v>UN</v>
          </cell>
          <cell r="E11558">
            <v>0</v>
          </cell>
          <cell r="F11558">
            <v>0</v>
          </cell>
        </row>
        <row r="11559">
          <cell r="B11559">
            <v>1011856</v>
          </cell>
          <cell r="C11559" t="str">
            <v>Coroa Diamant.2 3/8"X320 P2 211471-Hilti</v>
          </cell>
          <cell r="D11559" t="str">
            <v>UN</v>
          </cell>
          <cell r="E11559">
            <v>0</v>
          </cell>
          <cell r="F11559">
            <v>0</v>
          </cell>
        </row>
        <row r="11560">
          <cell r="B11560">
            <v>1011857</v>
          </cell>
          <cell r="C11560" t="str">
            <v>Coroa Diamant.3 1/4"X320 P2 211475-Hilti</v>
          </cell>
          <cell r="D11560" t="str">
            <v>UN</v>
          </cell>
          <cell r="E11560">
            <v>0</v>
          </cell>
          <cell r="F11560">
            <v>0</v>
          </cell>
        </row>
        <row r="11561">
          <cell r="B11561">
            <v>1011858</v>
          </cell>
          <cell r="C11561" t="str">
            <v>Coroa Diamant.4 1/4"X320 Pu 211477-Hilti</v>
          </cell>
          <cell r="D11561" t="str">
            <v>UN</v>
          </cell>
          <cell r="E11561">
            <v>0</v>
          </cell>
          <cell r="F11561">
            <v>0</v>
          </cell>
        </row>
        <row r="11562">
          <cell r="B11562">
            <v>1011859</v>
          </cell>
          <cell r="C11562" t="str">
            <v>Coroa Diamant.1 1/4"X17" P4 283008-Hilti</v>
          </cell>
          <cell r="D11562" t="str">
            <v>UN</v>
          </cell>
          <cell r="E11562">
            <v>0</v>
          </cell>
          <cell r="F11562">
            <v>0</v>
          </cell>
        </row>
        <row r="11563">
          <cell r="B11563">
            <v>1011860</v>
          </cell>
          <cell r="C11563" t="str">
            <v>Coroa Diamant.1 1/2"X17" P4 282622-Hilti</v>
          </cell>
          <cell r="D11563" t="str">
            <v>UN</v>
          </cell>
          <cell r="E11563">
            <v>0</v>
          </cell>
          <cell r="F11563">
            <v>0</v>
          </cell>
        </row>
        <row r="11564">
          <cell r="B11564">
            <v>1011861</v>
          </cell>
          <cell r="C11564" t="str">
            <v>Coroa Diamant.2 1/4"X17" P4 369914-Hilti</v>
          </cell>
          <cell r="D11564" t="str">
            <v>UN</v>
          </cell>
          <cell r="E11564">
            <v>0</v>
          </cell>
          <cell r="F11564">
            <v>0</v>
          </cell>
        </row>
        <row r="11565">
          <cell r="B11565">
            <v>1011862</v>
          </cell>
          <cell r="C11565" t="str">
            <v>Coroa Diamant.3 1/4"X17" P4 369919-Hilti</v>
          </cell>
          <cell r="D11565" t="str">
            <v>UN</v>
          </cell>
          <cell r="E11565">
            <v>0</v>
          </cell>
          <cell r="F11565">
            <v>0</v>
          </cell>
        </row>
        <row r="11566">
          <cell r="B11566">
            <v>1011863</v>
          </cell>
          <cell r="C11566" t="str">
            <v>Coroa Diamant.4 1/4"X17" P4 369923-Hilti</v>
          </cell>
          <cell r="D11566" t="str">
            <v>UN</v>
          </cell>
          <cell r="E11566">
            <v>0</v>
          </cell>
          <cell r="F11566">
            <v>0</v>
          </cell>
        </row>
        <row r="11567">
          <cell r="B11567">
            <v>1011864</v>
          </cell>
          <cell r="C11567" t="str">
            <v>Coroa Diamant.5"X17" P4 369925-Hilti</v>
          </cell>
          <cell r="D11567" t="str">
            <v>UN</v>
          </cell>
          <cell r="E11567">
            <v>0</v>
          </cell>
          <cell r="F11567">
            <v>0</v>
          </cell>
        </row>
        <row r="11568">
          <cell r="B11568">
            <v>1011865</v>
          </cell>
          <cell r="C11568" t="str">
            <v>Coroa Diamant.6 1/4"X17" P4 369927-Hilti</v>
          </cell>
          <cell r="D11568" t="str">
            <v>UN</v>
          </cell>
          <cell r="E11568">
            <v>0</v>
          </cell>
          <cell r="F11568">
            <v>0</v>
          </cell>
        </row>
        <row r="11569">
          <cell r="B11569">
            <v>1011866</v>
          </cell>
          <cell r="C11569" t="str">
            <v>Conector Bi-1 236120-Hilti</v>
          </cell>
          <cell r="D11569" t="str">
            <v>UN</v>
          </cell>
          <cell r="E11569">
            <v>0</v>
          </cell>
          <cell r="F11569">
            <v>0</v>
          </cell>
        </row>
        <row r="11570">
          <cell r="B11570">
            <v>1011867</v>
          </cell>
          <cell r="C11570" t="str">
            <v>Conector Bl 305542-Hilti</v>
          </cell>
          <cell r="D11570" t="str">
            <v>UN</v>
          </cell>
          <cell r="E11570">
            <v>0</v>
          </cell>
          <cell r="F11570">
            <v>0</v>
          </cell>
        </row>
        <row r="11571">
          <cell r="B11571">
            <v>1011868</v>
          </cell>
          <cell r="C11571" t="str">
            <v>Controle Remoto Pra 2 331418-Hilti</v>
          </cell>
          <cell r="D11571" t="str">
            <v>UN</v>
          </cell>
          <cell r="E11571">
            <v>0</v>
          </cell>
          <cell r="F11571">
            <v>0</v>
          </cell>
        </row>
        <row r="11572">
          <cell r="B11572">
            <v>1011869</v>
          </cell>
          <cell r="C11572" t="str">
            <v>Disco Corte 4 1/2" C/50Pçs 3122357-Hilti</v>
          </cell>
          <cell r="D11572" t="str">
            <v>KI</v>
          </cell>
          <cell r="E11572">
            <v>0</v>
          </cell>
          <cell r="F11572">
            <v>0</v>
          </cell>
        </row>
        <row r="11573">
          <cell r="B11573">
            <v>1011870</v>
          </cell>
          <cell r="C11573" t="str">
            <v>Disco Corte 7" C/30Peças 3122358-Hilti</v>
          </cell>
          <cell r="D11573" t="str">
            <v>KI</v>
          </cell>
          <cell r="E11573">
            <v>0</v>
          </cell>
          <cell r="F11573">
            <v>0</v>
          </cell>
        </row>
        <row r="11574">
          <cell r="B11574">
            <v>1011871</v>
          </cell>
          <cell r="C11574" t="str">
            <v>Disco Corte 9" C/30Peças 3122359-Hilti</v>
          </cell>
          <cell r="D11574" t="str">
            <v>KI</v>
          </cell>
          <cell r="E11574">
            <v>0</v>
          </cell>
          <cell r="F11574">
            <v>0</v>
          </cell>
        </row>
        <row r="11575">
          <cell r="B11575">
            <v>1011872</v>
          </cell>
          <cell r="C11575" t="str">
            <v>Disco Desbaste 4 1/2" C/40 3122360-Hilti</v>
          </cell>
          <cell r="D11575" t="str">
            <v>KI</v>
          </cell>
          <cell r="E11575">
            <v>0</v>
          </cell>
          <cell r="F11575">
            <v>0</v>
          </cell>
        </row>
        <row r="11576">
          <cell r="B11576">
            <v>1011873</v>
          </cell>
          <cell r="C11576" t="str">
            <v>Disco Desbaste 7" C/30Pçs 3122361-Hilti</v>
          </cell>
          <cell r="D11576" t="str">
            <v>KI</v>
          </cell>
          <cell r="E11576">
            <v>0</v>
          </cell>
          <cell r="F11576">
            <v>0</v>
          </cell>
        </row>
        <row r="11577">
          <cell r="B11577">
            <v>1011874</v>
          </cell>
          <cell r="C11577" t="str">
            <v>Disco Desbaste 9" C/25Pçs 3122362-Hilti</v>
          </cell>
          <cell r="D11577" t="str">
            <v>KI</v>
          </cell>
          <cell r="E11577">
            <v>0</v>
          </cell>
          <cell r="F11577">
            <v>0</v>
          </cell>
        </row>
        <row r="11578">
          <cell r="B11578">
            <v>1011875</v>
          </cell>
          <cell r="C11578" t="str">
            <v>Disco P/Serra 4 3/8" C/5Pçs 360507-Hilti</v>
          </cell>
          <cell r="D11578" t="str">
            <v>KI</v>
          </cell>
          <cell r="E11578">
            <v>0</v>
          </cell>
          <cell r="F11578">
            <v>0</v>
          </cell>
        </row>
        <row r="11579">
          <cell r="B11579">
            <v>1011876</v>
          </cell>
          <cell r="C11579" t="str">
            <v>Espuma Enchimento Cf-F500B 267717-Hilti</v>
          </cell>
          <cell r="D11579" t="str">
            <v>UN</v>
          </cell>
          <cell r="E11579">
            <v>0</v>
          </cell>
          <cell r="F11579">
            <v>0</v>
          </cell>
        </row>
        <row r="11580">
          <cell r="B11580">
            <v>1011877</v>
          </cell>
          <cell r="C11580" t="str">
            <v>Suporte Dx-U 3/8 C/100Pças 3121518-Hilti</v>
          </cell>
          <cell r="D11580" t="str">
            <v>KI</v>
          </cell>
          <cell r="E11580">
            <v>0</v>
          </cell>
          <cell r="F11580">
            <v>0</v>
          </cell>
        </row>
        <row r="11581">
          <cell r="B11581">
            <v>1011878</v>
          </cell>
          <cell r="C11581" t="str">
            <v>Bico Misturador Hfx 284267-Hilti</v>
          </cell>
          <cell r="D11581" t="str">
            <v>UN</v>
          </cell>
          <cell r="E11581">
            <v>0</v>
          </cell>
          <cell r="F11581">
            <v>0</v>
          </cell>
        </row>
        <row r="11582">
          <cell r="B11582">
            <v>1011879</v>
          </cell>
          <cell r="C11582" t="str">
            <v>Arruela Grande 23Mm C/100 3122545-Hilti</v>
          </cell>
          <cell r="D11582" t="str">
            <v>KI</v>
          </cell>
          <cell r="E11582">
            <v>0</v>
          </cell>
          <cell r="F11582">
            <v>0</v>
          </cell>
        </row>
        <row r="11583">
          <cell r="B11583">
            <v>1011880</v>
          </cell>
          <cell r="C11583" t="str">
            <v>Suporte Dx-Z 1/4 C/100Pçs 3121517-Hilti</v>
          </cell>
          <cell r="D11583" t="str">
            <v>KI</v>
          </cell>
          <cell r="E11583">
            <v>0</v>
          </cell>
          <cell r="F11583">
            <v>0</v>
          </cell>
        </row>
        <row r="11584">
          <cell r="B11584">
            <v>1011881</v>
          </cell>
          <cell r="C11584" t="str">
            <v>Pino X-Edni 19 P8 C/100Peças 34537-Hilti</v>
          </cell>
          <cell r="D11584" t="str">
            <v>KI</v>
          </cell>
          <cell r="E11584">
            <v>0</v>
          </cell>
          <cell r="F11584">
            <v>0</v>
          </cell>
        </row>
        <row r="11585">
          <cell r="B11585">
            <v>1011882</v>
          </cell>
          <cell r="C11585" t="str">
            <v>Pino X-Cs 27 S 23 C/100Pçs 3121863-Hilti</v>
          </cell>
          <cell r="D11585" t="str">
            <v>KI</v>
          </cell>
          <cell r="E11585">
            <v>0</v>
          </cell>
          <cell r="F11585">
            <v>0</v>
          </cell>
        </row>
        <row r="11586">
          <cell r="B11586">
            <v>1011883</v>
          </cell>
          <cell r="C11586" t="str">
            <v>Cartucho 6,8/11 Amarelo C/100 50352Hilti</v>
          </cell>
          <cell r="D11586" t="str">
            <v>KI</v>
          </cell>
          <cell r="E11586">
            <v>0</v>
          </cell>
          <cell r="F11586">
            <v>0</v>
          </cell>
        </row>
        <row r="11587">
          <cell r="B11587">
            <v>1011884</v>
          </cell>
          <cell r="C11587" t="str">
            <v>Conector Cunha P/Cabo 2-4Awg 6005280Amp</v>
          </cell>
          <cell r="D11587" t="str">
            <v>UN</v>
          </cell>
          <cell r="E11587">
            <v>0</v>
          </cell>
          <cell r="F11587">
            <v>0</v>
          </cell>
        </row>
        <row r="11588">
          <cell r="B11588">
            <v>1011885</v>
          </cell>
          <cell r="C11588" t="str">
            <v>Armário De Madeira 156X82X38Cm Azul</v>
          </cell>
          <cell r="D11588" t="str">
            <v>UN</v>
          </cell>
          <cell r="E11588">
            <v>0</v>
          </cell>
          <cell r="F11588">
            <v>0</v>
          </cell>
        </row>
        <row r="11589">
          <cell r="B11589">
            <v>1011886</v>
          </cell>
          <cell r="C11589" t="str">
            <v>Armário De Madeira 77X82X38Cm Prata</v>
          </cell>
          <cell r="D11589" t="str">
            <v>UN</v>
          </cell>
          <cell r="E11589">
            <v>0</v>
          </cell>
          <cell r="F11589">
            <v>0</v>
          </cell>
        </row>
        <row r="11590">
          <cell r="B11590">
            <v>1011887</v>
          </cell>
          <cell r="C11590" t="str">
            <v>Estopa Branca Comum Fardo C/ 100Kg</v>
          </cell>
          <cell r="D11590" t="str">
            <v>UN</v>
          </cell>
          <cell r="E11590">
            <v>0</v>
          </cell>
          <cell r="F11590">
            <v>0</v>
          </cell>
        </row>
        <row r="11591">
          <cell r="B11591">
            <v>1011888</v>
          </cell>
          <cell r="C11591" t="str">
            <v>Caixa D'Água Fibra Vidro 12000L Circular</v>
          </cell>
          <cell r="D11591" t="str">
            <v>UN</v>
          </cell>
          <cell r="E11591">
            <v>0</v>
          </cell>
          <cell r="F11591">
            <v>0</v>
          </cell>
        </row>
        <row r="11592">
          <cell r="B11592">
            <v>1011889</v>
          </cell>
          <cell r="C11592" t="str">
            <v>Rev.Cerâm.Quarter Branco Mt 20X20Cecrisa</v>
          </cell>
          <cell r="D11592" t="str">
            <v>M2</v>
          </cell>
          <cell r="E11592">
            <v>0</v>
          </cell>
          <cell r="F11592">
            <v>0</v>
          </cell>
        </row>
        <row r="11593">
          <cell r="B11593">
            <v>1011890</v>
          </cell>
          <cell r="C11593" t="str">
            <v>Rev.Cerâm.Quarter Creme Mt 20X20 Cecrisa</v>
          </cell>
          <cell r="D11593" t="str">
            <v>M2</v>
          </cell>
          <cell r="E11593">
            <v>0</v>
          </cell>
          <cell r="F11593">
            <v>0</v>
          </cell>
        </row>
        <row r="11594">
          <cell r="B11594">
            <v>1011891</v>
          </cell>
          <cell r="C11594" t="str">
            <v>Rev.Cerâm.Quarter Mr. Café 20X20 Cecrisa</v>
          </cell>
          <cell r="D11594" t="str">
            <v>M2</v>
          </cell>
          <cell r="E11594">
            <v>0</v>
          </cell>
          <cell r="F11594">
            <v>0</v>
          </cell>
        </row>
        <row r="11595">
          <cell r="B11595">
            <v>1011892</v>
          </cell>
          <cell r="C11595" t="str">
            <v>Porc.Kopenhagem Barbante 98X98Ret-Pietra</v>
          </cell>
          <cell r="D11595" t="str">
            <v>M2</v>
          </cell>
          <cell r="E11595">
            <v>0</v>
          </cell>
          <cell r="F11595">
            <v>0</v>
          </cell>
        </row>
        <row r="11596">
          <cell r="B11596">
            <v>1011893</v>
          </cell>
          <cell r="C11596" t="str">
            <v>Ceramica Dampezo Avana 45X45 Portobello</v>
          </cell>
          <cell r="D11596" t="str">
            <v>M2</v>
          </cell>
          <cell r="E11596">
            <v>0</v>
          </cell>
          <cell r="F11596">
            <v>0</v>
          </cell>
        </row>
        <row r="11597">
          <cell r="B11597">
            <v>1011894</v>
          </cell>
          <cell r="C11597" t="str">
            <v>Kit Porta Pron.C/Venez.90X210Cm Semi-Oca</v>
          </cell>
          <cell r="D11597" t="str">
            <v>UN</v>
          </cell>
          <cell r="E11597">
            <v>0</v>
          </cell>
          <cell r="F11597">
            <v>0</v>
          </cell>
        </row>
        <row r="11598">
          <cell r="B11598">
            <v>1011895</v>
          </cell>
          <cell r="C11598" t="str">
            <v>Kit Porta Pronta 100 X 210Cm Semi-Oca</v>
          </cell>
          <cell r="D11598" t="str">
            <v>UN</v>
          </cell>
          <cell r="E11598">
            <v>0</v>
          </cell>
          <cell r="F11598">
            <v>0</v>
          </cell>
        </row>
        <row r="11599">
          <cell r="B11599">
            <v>1011896</v>
          </cell>
          <cell r="C11599" t="str">
            <v>Kit Porta Pronta 90X210Cm Semi-Oca</v>
          </cell>
          <cell r="D11599" t="str">
            <v>UN</v>
          </cell>
          <cell r="E11599">
            <v>0</v>
          </cell>
          <cell r="F11599">
            <v>0</v>
          </cell>
        </row>
        <row r="11600">
          <cell r="B11600">
            <v>1011897</v>
          </cell>
          <cell r="C11600" t="str">
            <v>Mosaico Marm.Bizantino 5X30Cm Portobello</v>
          </cell>
          <cell r="D11600" t="str">
            <v>M</v>
          </cell>
          <cell r="E11600">
            <v>0</v>
          </cell>
          <cell r="F11600">
            <v>0</v>
          </cell>
        </row>
        <row r="11601">
          <cell r="B11601">
            <v>1011898</v>
          </cell>
          <cell r="C11601" t="str">
            <v>Mosaico Nero 6,50 X 30Cm Portobello</v>
          </cell>
          <cell r="D11601" t="str">
            <v>M</v>
          </cell>
          <cell r="E11601">
            <v>0</v>
          </cell>
          <cell r="F11601">
            <v>0</v>
          </cell>
        </row>
        <row r="11602">
          <cell r="B11602">
            <v>1011899</v>
          </cell>
          <cell r="C11602" t="str">
            <v>Porta Lisa  Para Cera  60 X 210 Cm</v>
          </cell>
          <cell r="D11602" t="str">
            <v>UN</v>
          </cell>
          <cell r="E11602">
            <v>0</v>
          </cell>
          <cell r="F11602">
            <v>0</v>
          </cell>
        </row>
        <row r="11603">
          <cell r="B11603">
            <v>1011900</v>
          </cell>
          <cell r="C11603" t="str">
            <v>Porta Lisa  Para Cera  70 X 210 Cm</v>
          </cell>
          <cell r="D11603" t="str">
            <v>UN</v>
          </cell>
          <cell r="E11603">
            <v>0</v>
          </cell>
          <cell r="F11603">
            <v>0</v>
          </cell>
        </row>
        <row r="11604">
          <cell r="B11604">
            <v>1011901</v>
          </cell>
          <cell r="C11604" t="str">
            <v>Porta Lisa  Para Cera  80 X 210 Cm</v>
          </cell>
          <cell r="D11604" t="str">
            <v>UN</v>
          </cell>
          <cell r="E11604">
            <v>0</v>
          </cell>
          <cell r="F11604">
            <v>0</v>
          </cell>
        </row>
        <row r="11605">
          <cell r="B11605">
            <v>1011902</v>
          </cell>
          <cell r="C11605" t="str">
            <v>Porta Lisa C/Bit Para Cera  80 X 210 Cm</v>
          </cell>
          <cell r="D11605" t="str">
            <v>UN</v>
          </cell>
          <cell r="E11605">
            <v>0</v>
          </cell>
          <cell r="F11605">
            <v>0</v>
          </cell>
        </row>
        <row r="11606">
          <cell r="B11606">
            <v>1011903</v>
          </cell>
          <cell r="C11606" t="str">
            <v>Porta Lisa Para Pintura 151 X 210 Cm</v>
          </cell>
          <cell r="D11606" t="str">
            <v>UN</v>
          </cell>
          <cell r="E11606">
            <v>0</v>
          </cell>
          <cell r="F11606">
            <v>0</v>
          </cell>
        </row>
        <row r="11607">
          <cell r="B11607">
            <v>1011904</v>
          </cell>
          <cell r="C11607" t="str">
            <v>Porta Lisa P/Pint.200X210Cm Folha Dupla</v>
          </cell>
          <cell r="D11607" t="str">
            <v>UN</v>
          </cell>
          <cell r="E11607">
            <v>0</v>
          </cell>
          <cell r="F11607">
            <v>0</v>
          </cell>
        </row>
        <row r="11608">
          <cell r="B11608">
            <v>1011905</v>
          </cell>
          <cell r="C11608" t="str">
            <v>Porta Lisa P/Pint.220X210Cm Folha Dupla</v>
          </cell>
          <cell r="D11608" t="str">
            <v>UN</v>
          </cell>
          <cell r="E11608">
            <v>0</v>
          </cell>
          <cell r="F11608">
            <v>0</v>
          </cell>
        </row>
        <row r="11609">
          <cell r="B11609">
            <v>1011906</v>
          </cell>
          <cell r="C11609" t="str">
            <v>Porta Lisa P/Pint.240X210Cm Folha Dupla</v>
          </cell>
          <cell r="D11609" t="str">
            <v>UN</v>
          </cell>
          <cell r="E11609">
            <v>0</v>
          </cell>
          <cell r="F11609">
            <v>0</v>
          </cell>
        </row>
        <row r="11610">
          <cell r="B11610">
            <v>1011907</v>
          </cell>
          <cell r="C11610" t="str">
            <v>Porta Lisa Para Pintura 41 X 80 Cm</v>
          </cell>
          <cell r="D11610" t="str">
            <v>UN</v>
          </cell>
          <cell r="E11610">
            <v>0</v>
          </cell>
          <cell r="F11610">
            <v>0</v>
          </cell>
        </row>
        <row r="11611">
          <cell r="B11611">
            <v>1011908</v>
          </cell>
          <cell r="C11611" t="str">
            <v>Porta Lisa Para Pintura 43 X 80 Cm</v>
          </cell>
          <cell r="D11611" t="str">
            <v>UN</v>
          </cell>
          <cell r="E11611">
            <v>0</v>
          </cell>
          <cell r="F11611">
            <v>0</v>
          </cell>
        </row>
        <row r="11612">
          <cell r="B11612">
            <v>1011909</v>
          </cell>
          <cell r="C11612" t="str">
            <v>Porta Lisa Para Pintura 50 X 55 Cm</v>
          </cell>
          <cell r="D11612" t="str">
            <v>UN</v>
          </cell>
          <cell r="E11612">
            <v>0</v>
          </cell>
          <cell r="F11612">
            <v>0</v>
          </cell>
        </row>
        <row r="11613">
          <cell r="B11613">
            <v>1011910</v>
          </cell>
          <cell r="C11613" t="str">
            <v>Porta Lisa Para Pintura 60 X 60 Cm</v>
          </cell>
          <cell r="D11613" t="str">
            <v>UN</v>
          </cell>
          <cell r="E11613">
            <v>0</v>
          </cell>
          <cell r="F11613">
            <v>0</v>
          </cell>
        </row>
        <row r="11614">
          <cell r="B11614">
            <v>1011911</v>
          </cell>
          <cell r="C11614" t="str">
            <v>Porta Veneziana  Para Cera  70 X 210 Cm</v>
          </cell>
          <cell r="D11614" t="str">
            <v>UN</v>
          </cell>
          <cell r="E11614">
            <v>0</v>
          </cell>
          <cell r="F11614">
            <v>0</v>
          </cell>
        </row>
        <row r="11615">
          <cell r="B11615">
            <v>1011912</v>
          </cell>
          <cell r="C11615" t="str">
            <v>Porta Veneziana Para Pintura 70 X 70 Cm</v>
          </cell>
          <cell r="D11615" t="str">
            <v>UN</v>
          </cell>
          <cell r="E11615">
            <v>0</v>
          </cell>
          <cell r="F11615">
            <v>0</v>
          </cell>
        </row>
        <row r="11616">
          <cell r="B11616">
            <v>1011913</v>
          </cell>
          <cell r="C11616" t="str">
            <v>Listello Track Bone 4 X 30 Cm Portobello</v>
          </cell>
          <cell r="D11616" t="str">
            <v>M</v>
          </cell>
          <cell r="E11616">
            <v>0</v>
          </cell>
          <cell r="F11616">
            <v>0</v>
          </cell>
        </row>
        <row r="11617">
          <cell r="B11617">
            <v>1011914</v>
          </cell>
          <cell r="C11617" t="str">
            <v>Coifa Flexível 50Mm Cf/5060 Astra</v>
          </cell>
          <cell r="D11617" t="str">
            <v>UN</v>
          </cell>
          <cell r="E11617">
            <v>0</v>
          </cell>
          <cell r="F11617">
            <v>0</v>
          </cell>
        </row>
        <row r="11618">
          <cell r="B11618">
            <v>1011915</v>
          </cell>
          <cell r="C11618" t="str">
            <v>Coadeira P/Piscina Concreto Wcii Jacuzzi</v>
          </cell>
          <cell r="D11618" t="str">
            <v>UN</v>
          </cell>
          <cell r="E11618">
            <v>0</v>
          </cell>
          <cell r="F11618">
            <v>0</v>
          </cell>
        </row>
        <row r="11619">
          <cell r="B11619">
            <v>1011916</v>
          </cell>
          <cell r="C11619" t="str">
            <v>Pastilha 5X5 Alor Sg10752 Atlas</v>
          </cell>
          <cell r="D11619" t="str">
            <v>M2</v>
          </cell>
          <cell r="E11619">
            <v>0</v>
          </cell>
          <cell r="F11619">
            <v>0</v>
          </cell>
        </row>
        <row r="11620">
          <cell r="B11620">
            <v>1011917</v>
          </cell>
          <cell r="C11620" t="str">
            <v>Ladrilho Hidr. 30X30Cm Preto Tipo Palito</v>
          </cell>
          <cell r="D11620" t="str">
            <v>M2</v>
          </cell>
          <cell r="E11620">
            <v>0</v>
          </cell>
          <cell r="F11620">
            <v>0</v>
          </cell>
        </row>
        <row r="11621">
          <cell r="B11621">
            <v>1011918</v>
          </cell>
          <cell r="C11621" t="str">
            <v>Misturador Lav.Misty C-1875-My Fabrimar</v>
          </cell>
          <cell r="D11621" t="str">
            <v>UN</v>
          </cell>
          <cell r="E11621">
            <v>0</v>
          </cell>
          <cell r="F11621">
            <v>0</v>
          </cell>
        </row>
        <row r="11622">
          <cell r="B11622">
            <v>1011919</v>
          </cell>
          <cell r="C11622" t="str">
            <v xml:space="preserve"> Torn.Acionamen.Restrito 1/2" 1122-Docol</v>
          </cell>
          <cell r="D11622" t="str">
            <v>UN</v>
          </cell>
          <cell r="E11622">
            <v>0</v>
          </cell>
          <cell r="F11622">
            <v>0</v>
          </cell>
        </row>
        <row r="11623">
          <cell r="B11623">
            <v>1011920</v>
          </cell>
          <cell r="C11623" t="str">
            <v>Perfilado Liso Dup.38X76Mm 4Furos/Pontas</v>
          </cell>
          <cell r="D11623" t="str">
            <v>M</v>
          </cell>
          <cell r="E11623">
            <v>0</v>
          </cell>
          <cell r="F11623">
            <v>0</v>
          </cell>
        </row>
        <row r="11624">
          <cell r="B11624">
            <v>1011921</v>
          </cell>
          <cell r="C11624" t="str">
            <v>Vergalhão Rosca Total 5/16'' Unc</v>
          </cell>
          <cell r="D11624" t="str">
            <v>M</v>
          </cell>
          <cell r="E11624">
            <v>0</v>
          </cell>
          <cell r="F11624">
            <v>0</v>
          </cell>
        </row>
        <row r="11625">
          <cell r="B11625">
            <v>1011922</v>
          </cell>
          <cell r="C11625" t="str">
            <v>Chumbador Cb  5/16''</v>
          </cell>
          <cell r="D11625" t="str">
            <v>UN</v>
          </cell>
          <cell r="E11625">
            <v>0</v>
          </cell>
          <cell r="F11625">
            <v>0</v>
          </cell>
        </row>
        <row r="11626">
          <cell r="B11626">
            <v>1011923</v>
          </cell>
          <cell r="C11626" t="str">
            <v>Porca Sextavada Aco Carbono 5/16" Unc</v>
          </cell>
          <cell r="D11626" t="str">
            <v>UN</v>
          </cell>
          <cell r="E11626">
            <v>0</v>
          </cell>
          <cell r="F11626">
            <v>0</v>
          </cell>
        </row>
        <row r="11627">
          <cell r="B11627">
            <v>1011924</v>
          </cell>
          <cell r="C11627" t="str">
            <v>Arruela Lisa Aco Carbono 5/16''</v>
          </cell>
          <cell r="D11627" t="str">
            <v>UN</v>
          </cell>
          <cell r="E11627">
            <v>0</v>
          </cell>
          <cell r="F11627">
            <v>0</v>
          </cell>
        </row>
        <row r="11628">
          <cell r="B11628">
            <v>1011925</v>
          </cell>
          <cell r="C11628" t="str">
            <v>Cruzeta 66Mm Cobre/Bronze S/Anel</v>
          </cell>
          <cell r="D11628" t="str">
            <v>UN</v>
          </cell>
          <cell r="E11628">
            <v>0</v>
          </cell>
          <cell r="F11628">
            <v>0</v>
          </cell>
        </row>
        <row r="11629">
          <cell r="B11629">
            <v>1011926</v>
          </cell>
          <cell r="C11629" t="str">
            <v>Bucha De Redução De Cobre 66X28Mm</v>
          </cell>
          <cell r="D11629" t="str">
            <v>UN</v>
          </cell>
          <cell r="E11629">
            <v>0</v>
          </cell>
          <cell r="F11629">
            <v>0</v>
          </cell>
        </row>
        <row r="11630">
          <cell r="B11630">
            <v>1011927</v>
          </cell>
          <cell r="C11630" t="str">
            <v>Curva De Transposição Cobre 28Mm S/Anel</v>
          </cell>
          <cell r="D11630" t="str">
            <v>UN</v>
          </cell>
          <cell r="E11630">
            <v>0</v>
          </cell>
          <cell r="F11630">
            <v>0</v>
          </cell>
        </row>
        <row r="11631">
          <cell r="B11631">
            <v>1011928</v>
          </cell>
          <cell r="C11631" t="str">
            <v>Joelho Pvc Rosca Femea 22Mmx1/2</v>
          </cell>
          <cell r="D11631" t="str">
            <v>UN</v>
          </cell>
          <cell r="E11631">
            <v>0</v>
          </cell>
          <cell r="F11631">
            <v>0</v>
          </cell>
        </row>
        <row r="11632">
          <cell r="B11632">
            <v>1011929</v>
          </cell>
          <cell r="C11632" t="str">
            <v>Estanho Em Barra 50X50% Chumbo/Estanho</v>
          </cell>
          <cell r="D11632" t="str">
            <v>KG</v>
          </cell>
          <cell r="E11632">
            <v>0</v>
          </cell>
          <cell r="F11632">
            <v>0</v>
          </cell>
        </row>
        <row r="11633">
          <cell r="B11633">
            <v>1011930</v>
          </cell>
          <cell r="C11633" t="str">
            <v>Pasta Solda Tubos/Conexões Cobre 48G</v>
          </cell>
          <cell r="D11633" t="str">
            <v>UN</v>
          </cell>
          <cell r="E11633">
            <v>0</v>
          </cell>
          <cell r="F11633">
            <v>0</v>
          </cell>
        </row>
        <row r="11634">
          <cell r="B11634">
            <v>1011931</v>
          </cell>
          <cell r="C11634" t="str">
            <v>Redução Concêntr.P/Eletrocalha 300X200Mm</v>
          </cell>
          <cell r="D11634" t="str">
            <v>UN</v>
          </cell>
          <cell r="E11634">
            <v>0</v>
          </cell>
          <cell r="F11634">
            <v>0</v>
          </cell>
        </row>
        <row r="11635">
          <cell r="B11635">
            <v>1011932</v>
          </cell>
          <cell r="C11635" t="str">
            <v>Perfilado Galv.Perf.19X38X6000Mm Chapa16</v>
          </cell>
          <cell r="D11635" t="str">
            <v>UN</v>
          </cell>
          <cell r="E11635">
            <v>0</v>
          </cell>
          <cell r="F11635">
            <v>0</v>
          </cell>
        </row>
        <row r="11636">
          <cell r="B11636">
            <v>1011933</v>
          </cell>
          <cell r="C11636" t="str">
            <v>Fita Anti-Corrosiva (Mr)50 Scotchrap  3M</v>
          </cell>
          <cell r="D11636" t="str">
            <v>UN</v>
          </cell>
          <cell r="E11636">
            <v>0</v>
          </cell>
          <cell r="F11636">
            <v>0</v>
          </cell>
        </row>
        <row r="11637">
          <cell r="B11637">
            <v>1011934</v>
          </cell>
          <cell r="C11637" t="str">
            <v>Eletroduto Pvc Corrugado 1/2Pol 50Metros</v>
          </cell>
          <cell r="D11637" t="str">
            <v>UN</v>
          </cell>
          <cell r="E11637">
            <v>0</v>
          </cell>
          <cell r="F11637">
            <v>0</v>
          </cell>
        </row>
        <row r="11638">
          <cell r="B11638">
            <v>1011935</v>
          </cell>
          <cell r="C11638" t="str">
            <v>Banca De Granito/Mármore 0,80 X 0,60M</v>
          </cell>
          <cell r="D11638" t="str">
            <v>UN</v>
          </cell>
          <cell r="E11638">
            <v>0</v>
          </cell>
          <cell r="F11638">
            <v>0</v>
          </cell>
        </row>
        <row r="11639">
          <cell r="B11639">
            <v>1011936</v>
          </cell>
          <cell r="C11639" t="str">
            <v>Banca De Granito/Mármore 1,00 X 0,60M</v>
          </cell>
          <cell r="D11639" t="str">
            <v>UN</v>
          </cell>
          <cell r="E11639">
            <v>0</v>
          </cell>
          <cell r="F11639">
            <v>0</v>
          </cell>
        </row>
        <row r="11640">
          <cell r="B11640">
            <v>1011937</v>
          </cell>
          <cell r="C11640" t="str">
            <v>Banca De Granito/Mármore 1,20 X 0,60M</v>
          </cell>
          <cell r="D11640" t="str">
            <v>UN</v>
          </cell>
          <cell r="E11640">
            <v>0</v>
          </cell>
          <cell r="F11640">
            <v>0</v>
          </cell>
        </row>
        <row r="11641">
          <cell r="B11641">
            <v>1011938</v>
          </cell>
          <cell r="C11641" t="str">
            <v>Banca De Granito/Mármore 1,40 X 0,60M</v>
          </cell>
          <cell r="D11641" t="str">
            <v>UN</v>
          </cell>
          <cell r="E11641">
            <v>0</v>
          </cell>
          <cell r="F11641">
            <v>0</v>
          </cell>
        </row>
        <row r="11642">
          <cell r="B11642">
            <v>1011939</v>
          </cell>
          <cell r="C11642" t="str">
            <v>Banca De Granito/Mármore 1,60 X 0,60M</v>
          </cell>
          <cell r="D11642" t="str">
            <v>UN</v>
          </cell>
          <cell r="E11642">
            <v>0</v>
          </cell>
          <cell r="F11642">
            <v>0</v>
          </cell>
        </row>
        <row r="11643">
          <cell r="B11643">
            <v>1011940</v>
          </cell>
          <cell r="C11643" t="str">
            <v>Banca De Granito/Mármore 1,80 X 0,60M</v>
          </cell>
          <cell r="D11643" t="str">
            <v>UN</v>
          </cell>
          <cell r="E11643">
            <v>0</v>
          </cell>
          <cell r="F11643">
            <v>0</v>
          </cell>
        </row>
        <row r="11644">
          <cell r="B11644">
            <v>1011941</v>
          </cell>
          <cell r="C11644" t="str">
            <v>Banca De Granito/Mármore 2,00 X 0,60M</v>
          </cell>
          <cell r="D11644" t="str">
            <v>UN</v>
          </cell>
          <cell r="E11644">
            <v>0</v>
          </cell>
          <cell r="F11644">
            <v>0</v>
          </cell>
        </row>
        <row r="11645">
          <cell r="B11645">
            <v>1011942</v>
          </cell>
          <cell r="C11645" t="str">
            <v>Banca De Granito/Mármore 2,20 X 0,60M</v>
          </cell>
          <cell r="D11645" t="str">
            <v>UN</v>
          </cell>
          <cell r="E11645">
            <v>0</v>
          </cell>
          <cell r="F11645">
            <v>0</v>
          </cell>
        </row>
        <row r="11646">
          <cell r="B11646">
            <v>1011943</v>
          </cell>
          <cell r="C11646" t="str">
            <v>Banca De Granito/Mármore 2,40 X 0,60M</v>
          </cell>
          <cell r="D11646" t="str">
            <v>UN</v>
          </cell>
          <cell r="E11646">
            <v>0</v>
          </cell>
          <cell r="F11646">
            <v>0</v>
          </cell>
        </row>
        <row r="11647">
          <cell r="B11647">
            <v>1011944</v>
          </cell>
          <cell r="C11647" t="str">
            <v>Sela Trinca Bisnaga De 310Ml</v>
          </cell>
          <cell r="D11647" t="str">
            <v>UN</v>
          </cell>
          <cell r="E11647">
            <v>0</v>
          </cell>
          <cell r="F11647">
            <v>0</v>
          </cell>
        </row>
        <row r="11648">
          <cell r="B11648">
            <v>1011945</v>
          </cell>
          <cell r="C11648" t="str">
            <v>Sela Trinca 3,6L</v>
          </cell>
          <cell r="D11648" t="str">
            <v>UN</v>
          </cell>
          <cell r="E11648">
            <v>0</v>
          </cell>
          <cell r="F11648">
            <v>0</v>
          </cell>
        </row>
        <row r="11649">
          <cell r="B11649">
            <v>1011946</v>
          </cell>
          <cell r="C11649" t="str">
            <v>Fundo Nivelador P/Madeira 5L</v>
          </cell>
          <cell r="D11649" t="str">
            <v>UN</v>
          </cell>
          <cell r="E11649">
            <v>0</v>
          </cell>
          <cell r="F11649">
            <v>0</v>
          </cell>
        </row>
        <row r="11650">
          <cell r="B11650">
            <v>1011947</v>
          </cell>
          <cell r="C11650" t="str">
            <v>Fundo Nivelador P/Madeira 18L</v>
          </cell>
          <cell r="D11650" t="str">
            <v>UN</v>
          </cell>
          <cell r="E11650">
            <v>0</v>
          </cell>
          <cell r="F11650">
            <v>0</v>
          </cell>
        </row>
        <row r="11651">
          <cell r="B11651">
            <v>1011948</v>
          </cell>
          <cell r="C11651" t="str">
            <v>Fundo Oxido De Ferro 0,9L</v>
          </cell>
          <cell r="D11651" t="str">
            <v>UN</v>
          </cell>
          <cell r="E11651">
            <v>0</v>
          </cell>
          <cell r="F11651">
            <v>0</v>
          </cell>
        </row>
        <row r="11652">
          <cell r="B11652">
            <v>1011949</v>
          </cell>
          <cell r="C11652" t="str">
            <v>Fundo Oxido De Ferro 3,6L</v>
          </cell>
          <cell r="D11652" t="str">
            <v>UN</v>
          </cell>
          <cell r="E11652">
            <v>0</v>
          </cell>
          <cell r="F11652">
            <v>0</v>
          </cell>
        </row>
        <row r="11653">
          <cell r="B11653">
            <v>1011950</v>
          </cell>
          <cell r="C11653" t="str">
            <v>Fundo Nivelador P/Madeira 3,6L</v>
          </cell>
          <cell r="D11653" t="str">
            <v>UN</v>
          </cell>
          <cell r="E11653">
            <v>0</v>
          </cell>
          <cell r="F11653">
            <v>0</v>
          </cell>
        </row>
        <row r="11654">
          <cell r="B11654">
            <v>1011951</v>
          </cell>
          <cell r="C11654" t="str">
            <v>Placa De Gesso 60X60Cm</v>
          </cell>
          <cell r="D11654" t="str">
            <v>UN</v>
          </cell>
          <cell r="E11654">
            <v>0</v>
          </cell>
          <cell r="F11654">
            <v>0</v>
          </cell>
        </row>
        <row r="11655">
          <cell r="B11655">
            <v>1011952</v>
          </cell>
          <cell r="C11655" t="str">
            <v>Placa De Pedra Ardosia 30X30Cm</v>
          </cell>
          <cell r="D11655" t="str">
            <v>UN</v>
          </cell>
          <cell r="E11655">
            <v>0</v>
          </cell>
          <cell r="F11655">
            <v>0</v>
          </cell>
        </row>
        <row r="11656">
          <cell r="B11656">
            <v>1011953</v>
          </cell>
          <cell r="C11656" t="str">
            <v>Placa De Pedra Ardosia 40X40Cm</v>
          </cell>
          <cell r="D11656" t="str">
            <v>UN</v>
          </cell>
          <cell r="E11656">
            <v>0</v>
          </cell>
          <cell r="F11656">
            <v>0</v>
          </cell>
        </row>
        <row r="11657">
          <cell r="B11657">
            <v>1011954</v>
          </cell>
          <cell r="C11657" t="str">
            <v>Placa De Pedra Ardosia 50X50Cm</v>
          </cell>
          <cell r="D11657" t="str">
            <v>UN</v>
          </cell>
          <cell r="E11657">
            <v>0</v>
          </cell>
          <cell r="F11657">
            <v>0</v>
          </cell>
        </row>
        <row r="11658">
          <cell r="B11658">
            <v>1011955</v>
          </cell>
          <cell r="C11658" t="str">
            <v>Rejunte Palha Sc 20Kg</v>
          </cell>
          <cell r="D11658" t="str">
            <v>UN</v>
          </cell>
          <cell r="E11658">
            <v>0</v>
          </cell>
          <cell r="F11658">
            <v>0</v>
          </cell>
        </row>
        <row r="11659">
          <cell r="B11659">
            <v>1011956</v>
          </cell>
          <cell r="C11659" t="str">
            <v>Rejunte Camurça Sc 20Kg</v>
          </cell>
          <cell r="D11659" t="str">
            <v>UN</v>
          </cell>
          <cell r="E11659">
            <v>0</v>
          </cell>
          <cell r="F11659">
            <v>0</v>
          </cell>
        </row>
        <row r="11660">
          <cell r="B11660">
            <v>1011957</v>
          </cell>
          <cell r="C11660" t="str">
            <v>Rejunte Pastilha Flex Azul Guara Sc 20Kg</v>
          </cell>
          <cell r="D11660" t="str">
            <v>UN</v>
          </cell>
          <cell r="E11660">
            <v>0</v>
          </cell>
          <cell r="F11660">
            <v>0</v>
          </cell>
        </row>
        <row r="11661">
          <cell r="B11661">
            <v>1011958</v>
          </cell>
          <cell r="C11661" t="str">
            <v>Rejunte  Azul Guara Sc 20Kg</v>
          </cell>
          <cell r="D11661" t="str">
            <v>UN</v>
          </cell>
          <cell r="E11661">
            <v>0</v>
          </cell>
          <cell r="F11661">
            <v>0</v>
          </cell>
        </row>
        <row r="11662">
          <cell r="B11662">
            <v>1011959</v>
          </cell>
          <cell r="C11662" t="str">
            <v>Rejunte  Champagne Juntafina Sc 20Kg</v>
          </cell>
          <cell r="D11662" t="str">
            <v>UN</v>
          </cell>
          <cell r="E11662">
            <v>0</v>
          </cell>
          <cell r="F11662">
            <v>0</v>
          </cell>
        </row>
        <row r="11663">
          <cell r="B11663">
            <v>1011960</v>
          </cell>
          <cell r="C11663" t="str">
            <v>Rejunte  Castor Juntafina Sc 20Kg</v>
          </cell>
          <cell r="D11663" t="str">
            <v>UN</v>
          </cell>
          <cell r="E11663">
            <v>0</v>
          </cell>
          <cell r="F11663">
            <v>0</v>
          </cell>
        </row>
        <row r="11664">
          <cell r="B11664">
            <v>1011961</v>
          </cell>
          <cell r="C11664" t="str">
            <v>Rejunte  Castor Juntacolor Resin. Sc 1Kg</v>
          </cell>
          <cell r="D11664" t="str">
            <v>UN</v>
          </cell>
          <cell r="E11664">
            <v>0</v>
          </cell>
          <cell r="F11664">
            <v>0</v>
          </cell>
        </row>
        <row r="11665">
          <cell r="B11665">
            <v>1011963</v>
          </cell>
          <cell r="C11665" t="str">
            <v>Fecho Datti Ii 150Mm Cromado 2814 Datti</v>
          </cell>
          <cell r="D11665" t="str">
            <v>UN</v>
          </cell>
          <cell r="E11665">
            <v>0</v>
          </cell>
          <cell r="F11665">
            <v>0</v>
          </cell>
        </row>
        <row r="11666">
          <cell r="B11666">
            <v>1011964</v>
          </cell>
          <cell r="C11666" t="str">
            <v>Spa Biela 2,20X0,80X0,40M C/H Mondialle</v>
          </cell>
          <cell r="D11666" t="str">
            <v>UN</v>
          </cell>
          <cell r="E11666">
            <v>0</v>
          </cell>
          <cell r="F11666">
            <v>0</v>
          </cell>
        </row>
        <row r="11667">
          <cell r="B11667">
            <v>1011965</v>
          </cell>
          <cell r="C11667" t="str">
            <v>Spa Veneza 1,70X1,70X0,90M C/H Mondialle</v>
          </cell>
          <cell r="D11667" t="str">
            <v>UN</v>
          </cell>
          <cell r="E11667">
            <v>0</v>
          </cell>
          <cell r="F11667">
            <v>0</v>
          </cell>
        </row>
        <row r="11668">
          <cell r="B11668">
            <v>1011966</v>
          </cell>
          <cell r="C11668" t="str">
            <v>Ofurô 1,75X0,70Cm  C/Hidr Mondialle</v>
          </cell>
          <cell r="D11668" t="str">
            <v>UN</v>
          </cell>
          <cell r="E11668">
            <v>0</v>
          </cell>
          <cell r="F11668">
            <v>0</v>
          </cell>
        </row>
        <row r="11669">
          <cell r="B11669">
            <v>1011967</v>
          </cell>
          <cell r="C11669" t="str">
            <v>Bomba Centrífuga Pré-Filtro 2B-T Jacuzzi</v>
          </cell>
          <cell r="D11669" t="str">
            <v>UN</v>
          </cell>
          <cell r="E11669">
            <v>0</v>
          </cell>
          <cell r="F11669">
            <v>0</v>
          </cell>
        </row>
        <row r="11670">
          <cell r="B11670">
            <v>1011968</v>
          </cell>
          <cell r="C11670" t="str">
            <v>Filtro De Alta Vazão 15Cfa2-M Jacuzzi</v>
          </cell>
          <cell r="D11670" t="str">
            <v>UN</v>
          </cell>
          <cell r="E11670">
            <v>0</v>
          </cell>
          <cell r="F11670">
            <v>0</v>
          </cell>
        </row>
        <row r="11671">
          <cell r="B11671">
            <v>1011969</v>
          </cell>
          <cell r="C11671" t="str">
            <v>Filtro De Alta Vazão 19Cfa4-M Jacuzzi</v>
          </cell>
          <cell r="D11671" t="str">
            <v>UN</v>
          </cell>
          <cell r="E11671">
            <v>0</v>
          </cell>
          <cell r="F11671">
            <v>0</v>
          </cell>
        </row>
        <row r="11672">
          <cell r="B11672">
            <v>1011970</v>
          </cell>
          <cell r="C11672" t="str">
            <v>Piso Intertrav.Retang. Cinza Nat 10X20X6</v>
          </cell>
          <cell r="D11672" t="str">
            <v>M2</v>
          </cell>
          <cell r="E11672">
            <v>25</v>
          </cell>
          <cell r="F11672">
            <v>0</v>
          </cell>
        </row>
        <row r="11673">
          <cell r="B11673">
            <v>1011971</v>
          </cell>
          <cell r="C11673" t="str">
            <v>Piso Intertrav.Retang. Cinza Esc 10X20X6</v>
          </cell>
          <cell r="D11673" t="str">
            <v>M2</v>
          </cell>
          <cell r="E11673">
            <v>0</v>
          </cell>
          <cell r="F11673">
            <v>0</v>
          </cell>
        </row>
        <row r="11674">
          <cell r="B11674">
            <v>1011972</v>
          </cell>
          <cell r="C11674" t="str">
            <v>Piso Intertrav.Retang. Ocre 10X20X6Cm</v>
          </cell>
          <cell r="D11674" t="str">
            <v>M2</v>
          </cell>
          <cell r="E11674">
            <v>0</v>
          </cell>
          <cell r="F11674">
            <v>0</v>
          </cell>
        </row>
        <row r="11675">
          <cell r="B11675">
            <v>1011973</v>
          </cell>
          <cell r="C11675" t="str">
            <v>Piso Intertrav.Retang. Camurça 10X20X6Cm</v>
          </cell>
          <cell r="D11675" t="str">
            <v>M2</v>
          </cell>
          <cell r="E11675">
            <v>0</v>
          </cell>
          <cell r="F11675">
            <v>0</v>
          </cell>
        </row>
        <row r="11676">
          <cell r="B11676">
            <v>1011974</v>
          </cell>
          <cell r="C11676" t="str">
            <v>Porcel.Naturale Branco 44,4X44,4 Incepa</v>
          </cell>
          <cell r="D11676" t="str">
            <v>M2</v>
          </cell>
          <cell r="E11676">
            <v>0</v>
          </cell>
          <cell r="F11676">
            <v>0</v>
          </cell>
        </row>
        <row r="11677">
          <cell r="B11677">
            <v>1011975</v>
          </cell>
          <cell r="C11677" t="str">
            <v>Porcel.Jacarandara 14,5X58,4 Ret-Cecrisa</v>
          </cell>
          <cell r="D11677" t="str">
            <v>M2</v>
          </cell>
          <cell r="E11677">
            <v>0</v>
          </cell>
          <cell r="F11677">
            <v>0</v>
          </cell>
        </row>
        <row r="11678">
          <cell r="B11678">
            <v>1011976</v>
          </cell>
          <cell r="C11678" t="str">
            <v>Cuba Embutir Retang. Branca 76107 Celite</v>
          </cell>
          <cell r="D11678" t="str">
            <v>UN</v>
          </cell>
          <cell r="E11678">
            <v>0</v>
          </cell>
          <cell r="F11678">
            <v>0</v>
          </cell>
        </row>
        <row r="11679">
          <cell r="B11679">
            <v>1011977</v>
          </cell>
          <cell r="C11679" t="str">
            <v>Cuba Apoio Retang.B Sentire 77068-01 Inc</v>
          </cell>
          <cell r="D11679" t="str">
            <v>UN</v>
          </cell>
          <cell r="E11679">
            <v>0</v>
          </cell>
          <cell r="F11679">
            <v>0</v>
          </cell>
        </row>
        <row r="11680">
          <cell r="B11680">
            <v>1011978</v>
          </cell>
          <cell r="C11680" t="str">
            <v>Cuba Semi-Encaixe Branca Pacif Incepa</v>
          </cell>
          <cell r="D11680" t="str">
            <v>UN</v>
          </cell>
          <cell r="E11680">
            <v>0</v>
          </cell>
          <cell r="F11680">
            <v>0</v>
          </cell>
        </row>
        <row r="11681">
          <cell r="B11681">
            <v>1011979</v>
          </cell>
          <cell r="C11681" t="str">
            <v>Bacia Infantil Branca 8769 Incepa</v>
          </cell>
          <cell r="D11681" t="str">
            <v>UN</v>
          </cell>
          <cell r="E11681">
            <v>0</v>
          </cell>
          <cell r="F11681">
            <v>0</v>
          </cell>
        </row>
        <row r="11682">
          <cell r="B11682">
            <v>1011980</v>
          </cell>
          <cell r="C11682" t="str">
            <v>Rodapé Element Wh Bold 8X45Cm Portinari</v>
          </cell>
          <cell r="D11682" t="str">
            <v>M</v>
          </cell>
          <cell r="E11682">
            <v>0</v>
          </cell>
          <cell r="F11682">
            <v>0</v>
          </cell>
        </row>
        <row r="11683">
          <cell r="B11683">
            <v>1011981</v>
          </cell>
          <cell r="C11683" t="str">
            <v>Porcel.Mc Loft Al 7,5X45Cm Ret Portinari</v>
          </cell>
          <cell r="D11683" t="str">
            <v>M</v>
          </cell>
          <cell r="E11683">
            <v>0</v>
          </cell>
          <cell r="F11683">
            <v>0</v>
          </cell>
        </row>
        <row r="11684">
          <cell r="B11684">
            <v>1011982</v>
          </cell>
          <cell r="C11684" t="str">
            <v>Porcel.Matrix Hot Gray Nat 45X45Cm Ret</v>
          </cell>
          <cell r="D11684" t="str">
            <v>M2</v>
          </cell>
          <cell r="E11684">
            <v>0</v>
          </cell>
          <cell r="F11684">
            <v>0</v>
          </cell>
        </row>
        <row r="11685">
          <cell r="B11685">
            <v>1011983</v>
          </cell>
          <cell r="C11685" t="str">
            <v>Porcel.Mc Loft No 7,5X45Cm Ret Portinari</v>
          </cell>
          <cell r="D11685" t="str">
            <v>M</v>
          </cell>
          <cell r="E11685">
            <v>0</v>
          </cell>
          <cell r="F11685">
            <v>0</v>
          </cell>
        </row>
        <row r="11686">
          <cell r="B11686">
            <v>1011984</v>
          </cell>
          <cell r="C11686" t="str">
            <v>Soprador Robóx Trilob.Srbs-25/1 Robuschi</v>
          </cell>
          <cell r="D11686" t="str">
            <v>UN</v>
          </cell>
          <cell r="E11686">
            <v>0</v>
          </cell>
          <cell r="F11686">
            <v>0</v>
          </cell>
        </row>
        <row r="11687">
          <cell r="B11687">
            <v>1011985</v>
          </cell>
          <cell r="C11687" t="str">
            <v>Patamar Em Pedra Ardósia</v>
          </cell>
          <cell r="D11687" t="str">
            <v>M2</v>
          </cell>
          <cell r="E11687">
            <v>0</v>
          </cell>
          <cell r="F11687">
            <v>0</v>
          </cell>
        </row>
        <row r="11688">
          <cell r="B11688">
            <v>1011986</v>
          </cell>
          <cell r="C11688" t="str">
            <v>Patamar Em Pedra Ardósia (Faixa)</v>
          </cell>
          <cell r="D11688" t="str">
            <v>M</v>
          </cell>
          <cell r="E11688">
            <v>0</v>
          </cell>
          <cell r="F11688">
            <v>0</v>
          </cell>
        </row>
        <row r="11689">
          <cell r="B11689">
            <v>1011987</v>
          </cell>
          <cell r="C11689" t="str">
            <v>Pisada Em Pedra Ardósia</v>
          </cell>
          <cell r="D11689" t="str">
            <v>M2</v>
          </cell>
          <cell r="E11689">
            <v>0</v>
          </cell>
          <cell r="F11689">
            <v>0</v>
          </cell>
        </row>
        <row r="11690">
          <cell r="B11690">
            <v>1011988</v>
          </cell>
          <cell r="C11690" t="str">
            <v>Pisada Em Pedra Ardósia (Faixa)</v>
          </cell>
          <cell r="D11690" t="str">
            <v>M</v>
          </cell>
          <cell r="E11690">
            <v>0</v>
          </cell>
          <cell r="F11690">
            <v>0</v>
          </cell>
        </row>
        <row r="11691">
          <cell r="B11691">
            <v>1011989</v>
          </cell>
          <cell r="C11691" t="str">
            <v>Espelho Em Pedra Ardósia</v>
          </cell>
          <cell r="D11691" t="str">
            <v>M</v>
          </cell>
          <cell r="E11691">
            <v>0</v>
          </cell>
          <cell r="F11691">
            <v>0</v>
          </cell>
        </row>
        <row r="11692">
          <cell r="B11692">
            <v>1011990</v>
          </cell>
          <cell r="C11692" t="str">
            <v>Ducha Circ.3Arc.Latão 8" 009106 Albacete</v>
          </cell>
          <cell r="D11692" t="str">
            <v>UN</v>
          </cell>
          <cell r="E11692">
            <v>0</v>
          </cell>
          <cell r="F11692">
            <v>0</v>
          </cell>
        </row>
        <row r="11693">
          <cell r="B11693">
            <v>1011991</v>
          </cell>
          <cell r="C11693" t="str">
            <v>Ducha Circ.4Arc.Latão 8" 017613 Albacete</v>
          </cell>
          <cell r="D11693" t="str">
            <v>UN</v>
          </cell>
          <cell r="E11693">
            <v>0</v>
          </cell>
          <cell r="F11693">
            <v>0</v>
          </cell>
        </row>
        <row r="11694">
          <cell r="B11694">
            <v>1011992</v>
          </cell>
          <cell r="C11694" t="str">
            <v>Mola Aérea Prata C/Braço 2002-Sb Lafonte</v>
          </cell>
          <cell r="D11694" t="str">
            <v>UN</v>
          </cell>
          <cell r="E11694">
            <v>0</v>
          </cell>
          <cell r="F11694">
            <v>0</v>
          </cell>
        </row>
        <row r="11695">
          <cell r="B11695">
            <v>1011993</v>
          </cell>
          <cell r="C11695" t="str">
            <v>Tinta Acrílica Marron 18Lts P/Piso</v>
          </cell>
          <cell r="D11695" t="str">
            <v>UN</v>
          </cell>
          <cell r="E11695">
            <v>0</v>
          </cell>
          <cell r="F11695">
            <v>0</v>
          </cell>
        </row>
        <row r="11696">
          <cell r="B11696">
            <v>1011994</v>
          </cell>
          <cell r="C11696" t="str">
            <v>Tinta Acrílica Azul 18Lts P/Piso</v>
          </cell>
          <cell r="D11696" t="str">
            <v>UN</v>
          </cell>
          <cell r="E11696">
            <v>0</v>
          </cell>
          <cell r="F11696">
            <v>0</v>
          </cell>
        </row>
        <row r="11697">
          <cell r="B11697">
            <v>1011995</v>
          </cell>
          <cell r="C11697" t="str">
            <v>Tinta Acrílica Vermelho 18Lts P/Piso</v>
          </cell>
          <cell r="D11697" t="str">
            <v>UN</v>
          </cell>
          <cell r="E11697">
            <v>0</v>
          </cell>
          <cell r="F11697">
            <v>0</v>
          </cell>
        </row>
        <row r="11698">
          <cell r="B11698">
            <v>1011996</v>
          </cell>
          <cell r="C11698" t="str">
            <v>Tinta Acrílica Amarelo 18Lts P/Piso</v>
          </cell>
          <cell r="D11698" t="str">
            <v>UN</v>
          </cell>
          <cell r="E11698">
            <v>0</v>
          </cell>
          <cell r="F11698">
            <v>0</v>
          </cell>
        </row>
        <row r="11699">
          <cell r="B11699">
            <v>1011997</v>
          </cell>
          <cell r="C11699" t="str">
            <v>Tinta Acrílica Verde 18Lts P/Piso</v>
          </cell>
          <cell r="D11699" t="str">
            <v>UN</v>
          </cell>
          <cell r="E11699">
            <v>0</v>
          </cell>
          <cell r="F11699">
            <v>0</v>
          </cell>
        </row>
        <row r="11700">
          <cell r="B11700">
            <v>1011998</v>
          </cell>
          <cell r="C11700" t="str">
            <v>Tinta Acrílica Laranja 18Lts P/Piso</v>
          </cell>
          <cell r="D11700" t="str">
            <v>UN</v>
          </cell>
          <cell r="E11700">
            <v>0</v>
          </cell>
          <cell r="F11700">
            <v>0</v>
          </cell>
        </row>
        <row r="11701">
          <cell r="B11701">
            <v>1011999</v>
          </cell>
          <cell r="C11701" t="str">
            <v>Tampa De Ferro Fundido Dn60Cm C/Grelha</v>
          </cell>
          <cell r="D11701" t="str">
            <v>UN</v>
          </cell>
          <cell r="E11701">
            <v>0</v>
          </cell>
          <cell r="F11701">
            <v>0</v>
          </cell>
        </row>
        <row r="11702">
          <cell r="B11702">
            <v>1012000</v>
          </cell>
          <cell r="C11702" t="str">
            <v>Torneira P/Lavatório Luxo - Jed</v>
          </cell>
          <cell r="D11702" t="str">
            <v>UN</v>
          </cell>
          <cell r="E11702">
            <v>0</v>
          </cell>
          <cell r="F11702">
            <v>0</v>
          </cell>
        </row>
        <row r="11703">
          <cell r="B11703">
            <v>1012001</v>
          </cell>
          <cell r="C11703" t="str">
            <v>Aditivo Plast.Sikament Pf171Rb 200L Sika</v>
          </cell>
          <cell r="D11703" t="str">
            <v>UN</v>
          </cell>
          <cell r="E11703">
            <v>0</v>
          </cell>
          <cell r="F11703">
            <v>0</v>
          </cell>
        </row>
        <row r="11704">
          <cell r="B11704">
            <v>1012002</v>
          </cell>
          <cell r="C11704" t="str">
            <v>Flexivel De 40 Cm Cpd3040 Fabrimar</v>
          </cell>
          <cell r="D11704" t="str">
            <v>UN</v>
          </cell>
          <cell r="E11704">
            <v>0</v>
          </cell>
          <cell r="F11704">
            <v>0</v>
          </cell>
        </row>
        <row r="11705">
          <cell r="B11705">
            <v>1012003</v>
          </cell>
          <cell r="C11705" t="str">
            <v>Tê Adaptador Cromado Cpd1715 Fabrimar</v>
          </cell>
          <cell r="D11705" t="str">
            <v>UN</v>
          </cell>
          <cell r="E11705">
            <v>0</v>
          </cell>
          <cell r="F11705">
            <v>0</v>
          </cell>
        </row>
        <row r="11706">
          <cell r="B11706">
            <v>1012004</v>
          </cell>
          <cell r="C11706" t="str">
            <v>Bloco De Isopor 200X100X0,50 Cm</v>
          </cell>
          <cell r="D11706" t="str">
            <v>UN</v>
          </cell>
          <cell r="E11706">
            <v>0</v>
          </cell>
          <cell r="F11706">
            <v>0</v>
          </cell>
        </row>
        <row r="11707">
          <cell r="B11707">
            <v>1012005</v>
          </cell>
          <cell r="C11707" t="str">
            <v>Bloco De Isopor 100X100X0,50Cm</v>
          </cell>
          <cell r="D11707" t="str">
            <v>UN</v>
          </cell>
          <cell r="E11707">
            <v>0</v>
          </cell>
          <cell r="F11707">
            <v>0</v>
          </cell>
        </row>
        <row r="11708">
          <cell r="B11708">
            <v>1012006</v>
          </cell>
          <cell r="C11708" t="str">
            <v>Bloco De Isopor 100X0,50X0,50 Cm</v>
          </cell>
          <cell r="D11708" t="str">
            <v>UN</v>
          </cell>
          <cell r="E11708">
            <v>0</v>
          </cell>
          <cell r="F11708">
            <v>0</v>
          </cell>
        </row>
        <row r="11709">
          <cell r="B11709">
            <v>1012007</v>
          </cell>
          <cell r="C11709" t="str">
            <v>Rejunte P/Porcelanato Branco C/4Kg</v>
          </cell>
          <cell r="D11709" t="str">
            <v>KI</v>
          </cell>
          <cell r="E11709">
            <v>0</v>
          </cell>
          <cell r="F11709">
            <v>0</v>
          </cell>
        </row>
        <row r="11710">
          <cell r="B11710">
            <v>1012008</v>
          </cell>
          <cell r="C11710" t="str">
            <v>Rejunte P/Porcelanato Bege C/4Kg</v>
          </cell>
          <cell r="D11710" t="str">
            <v>KI</v>
          </cell>
          <cell r="E11710">
            <v>0</v>
          </cell>
          <cell r="F11710">
            <v>0</v>
          </cell>
        </row>
        <row r="11711">
          <cell r="B11711">
            <v>1012009</v>
          </cell>
          <cell r="C11711" t="str">
            <v>Rejunte P/Porcelanato Preto C/4Kg</v>
          </cell>
          <cell r="D11711" t="str">
            <v>KI</v>
          </cell>
          <cell r="E11711">
            <v>0</v>
          </cell>
          <cell r="F11711">
            <v>0</v>
          </cell>
        </row>
        <row r="11712">
          <cell r="B11712">
            <v>1012010</v>
          </cell>
          <cell r="C11712" t="str">
            <v>Rejunte P/Porcelanato Castanho C/4Kg</v>
          </cell>
          <cell r="D11712" t="str">
            <v>KI</v>
          </cell>
          <cell r="E11712">
            <v>0</v>
          </cell>
          <cell r="F11712">
            <v>0</v>
          </cell>
        </row>
        <row r="11713">
          <cell r="B11713">
            <v>1012011</v>
          </cell>
          <cell r="C11713" t="str">
            <v>Cuba Apoio Suspensa Branca L10217 Deca</v>
          </cell>
          <cell r="D11713" t="str">
            <v>UN</v>
          </cell>
          <cell r="E11713">
            <v>0</v>
          </cell>
          <cell r="F11713">
            <v>0</v>
          </cell>
        </row>
        <row r="11714">
          <cell r="B11714">
            <v>1012012</v>
          </cell>
          <cell r="C11714" t="str">
            <v>Laço De Aço 3/8 Sj10 Cab.De Aço São José</v>
          </cell>
          <cell r="D11714" t="str">
            <v>UN</v>
          </cell>
          <cell r="E11714">
            <v>0</v>
          </cell>
          <cell r="F11714">
            <v>0</v>
          </cell>
        </row>
        <row r="11715">
          <cell r="B11715">
            <v>1012013</v>
          </cell>
          <cell r="C11715" t="str">
            <v>Kit Perfuratriz Dd120 + Coroas - Hilti</v>
          </cell>
          <cell r="D11715" t="str">
            <v>UN</v>
          </cell>
          <cell r="E11715">
            <v>0</v>
          </cell>
          <cell r="F11715">
            <v>0</v>
          </cell>
        </row>
        <row r="11716">
          <cell r="B11716">
            <v>1012014</v>
          </cell>
          <cell r="C11716" t="str">
            <v>Fio Telefonico Paralelo 2X0,80Mm C/100M</v>
          </cell>
          <cell r="D11716" t="str">
            <v>UN</v>
          </cell>
          <cell r="E11716">
            <v>0</v>
          </cell>
          <cell r="F11716">
            <v>0</v>
          </cell>
        </row>
        <row r="11717">
          <cell r="B11717">
            <v>1012015</v>
          </cell>
          <cell r="C11717" t="str">
            <v>Perfil Metálico Hp 250X85Mm 12M</v>
          </cell>
          <cell r="D11717" t="str">
            <v>KG</v>
          </cell>
          <cell r="E11717">
            <v>0</v>
          </cell>
          <cell r="F11717">
            <v>0</v>
          </cell>
        </row>
        <row r="11718">
          <cell r="B11718">
            <v>1012016</v>
          </cell>
          <cell r="C11718" t="str">
            <v>Perfil Metálico W 310X107Mm 12M</v>
          </cell>
          <cell r="D11718" t="str">
            <v>KG</v>
          </cell>
          <cell r="E11718">
            <v>0</v>
          </cell>
          <cell r="F11718">
            <v>0</v>
          </cell>
        </row>
        <row r="11719">
          <cell r="B11719">
            <v>1012017</v>
          </cell>
          <cell r="C11719" t="str">
            <v>Perfil Metálico W 310X117Mm 12M</v>
          </cell>
          <cell r="D11719" t="str">
            <v>KG</v>
          </cell>
          <cell r="E11719">
            <v>0</v>
          </cell>
          <cell r="F11719">
            <v>0</v>
          </cell>
        </row>
        <row r="11720">
          <cell r="B11720">
            <v>1012018</v>
          </cell>
          <cell r="C11720" t="str">
            <v>Misturador Lav.Innov. C-1876-In Fabrimar</v>
          </cell>
          <cell r="D11720" t="str">
            <v>UN</v>
          </cell>
          <cell r="E11720">
            <v>0</v>
          </cell>
          <cell r="F11720">
            <v>0</v>
          </cell>
        </row>
        <row r="11721">
          <cell r="B11721">
            <v>1012019</v>
          </cell>
          <cell r="C11721" t="str">
            <v>Torneira Lav.Innovare 1194-In Fabrimar</v>
          </cell>
          <cell r="D11721" t="str">
            <v>UN</v>
          </cell>
          <cell r="E11721">
            <v>0</v>
          </cell>
          <cell r="F11721">
            <v>0</v>
          </cell>
        </row>
        <row r="11722">
          <cell r="B11722">
            <v>1012020</v>
          </cell>
          <cell r="C11722" t="str">
            <v>Misturador Lav.Duello C-1876-Du Fabrimar</v>
          </cell>
          <cell r="D11722" t="str">
            <v>UN</v>
          </cell>
          <cell r="E11722">
            <v>0</v>
          </cell>
          <cell r="F11722">
            <v>0</v>
          </cell>
        </row>
        <row r="11723">
          <cell r="B11723">
            <v>1012021</v>
          </cell>
          <cell r="C11723" t="str">
            <v>Acab.Reg.Duello A-1-Du-Cr Fabrimar</v>
          </cell>
          <cell r="D11723" t="str">
            <v>UN</v>
          </cell>
          <cell r="E11723">
            <v>0</v>
          </cell>
          <cell r="F11723">
            <v>0</v>
          </cell>
        </row>
        <row r="11724">
          <cell r="B11724">
            <v>1012022</v>
          </cell>
          <cell r="C11724" t="str">
            <v>Misturador Coz.Digitall.1256-Dl Fabrimar</v>
          </cell>
          <cell r="D11724" t="str">
            <v>UN</v>
          </cell>
          <cell r="E11724">
            <v>0</v>
          </cell>
          <cell r="F11724">
            <v>0</v>
          </cell>
        </row>
        <row r="11725">
          <cell r="B11725">
            <v>1012023</v>
          </cell>
          <cell r="C11725" t="str">
            <v>Torneira Lav.Duello 1190-Du-Cr Fabrimar</v>
          </cell>
          <cell r="D11725" t="str">
            <v>UN</v>
          </cell>
          <cell r="E11725">
            <v>0</v>
          </cell>
          <cell r="F11725">
            <v>0</v>
          </cell>
        </row>
        <row r="11726">
          <cell r="B11726">
            <v>1012024</v>
          </cell>
          <cell r="C11726" t="str">
            <v>Torneira Coz.Digital L. 1198-Dl Fabrimar</v>
          </cell>
          <cell r="D11726" t="str">
            <v>UN</v>
          </cell>
          <cell r="E11726">
            <v>0</v>
          </cell>
          <cell r="F11726">
            <v>0</v>
          </cell>
        </row>
        <row r="11727">
          <cell r="B11727">
            <v>1012025</v>
          </cell>
          <cell r="C11727" t="str">
            <v>Ducha Hig.Duello 2195-Du-Cr Fabrimar</v>
          </cell>
          <cell r="D11727" t="str">
            <v>UN</v>
          </cell>
          <cell r="E11727">
            <v>0</v>
          </cell>
          <cell r="F11727">
            <v>0</v>
          </cell>
        </row>
        <row r="11728">
          <cell r="B11728">
            <v>1012026</v>
          </cell>
          <cell r="C11728" t="str">
            <v>Prensa De Montagem Pex Kp/20161 Astra</v>
          </cell>
          <cell r="D11728" t="str">
            <v>UN</v>
          </cell>
          <cell r="E11728">
            <v>0</v>
          </cell>
          <cell r="F11728">
            <v>0</v>
          </cell>
        </row>
        <row r="11729">
          <cell r="B11729">
            <v>1012027</v>
          </cell>
          <cell r="C11729" t="str">
            <v>Alicate Alarg.Tubo Pex Abo/Card Astra</v>
          </cell>
          <cell r="D11729" t="str">
            <v>UN</v>
          </cell>
          <cell r="E11729">
            <v>0</v>
          </cell>
          <cell r="F11729">
            <v>0</v>
          </cell>
        </row>
        <row r="11730">
          <cell r="B11730">
            <v>1012028</v>
          </cell>
          <cell r="C11730" t="str">
            <v>Tesoura Corta Tubos Pex Tijct/32 Astra</v>
          </cell>
          <cell r="D11730" t="str">
            <v>UN</v>
          </cell>
          <cell r="E11730">
            <v>0</v>
          </cell>
          <cell r="F11730">
            <v>0</v>
          </cell>
        </row>
        <row r="11731">
          <cell r="B11731">
            <v>1012029</v>
          </cell>
          <cell r="C11731" t="str">
            <v>Chapa De Aço Zincada 1200X200X0,5Mm</v>
          </cell>
          <cell r="D11731" t="str">
            <v>UN</v>
          </cell>
          <cell r="E11731">
            <v>0</v>
          </cell>
          <cell r="F11731">
            <v>0</v>
          </cell>
        </row>
        <row r="11732">
          <cell r="B11732">
            <v>1012030</v>
          </cell>
          <cell r="C11732" t="str">
            <v>Martelo Tipo Bola C/Cabo De Madeira 300G</v>
          </cell>
          <cell r="D11732" t="str">
            <v>UN</v>
          </cell>
          <cell r="E11732">
            <v>0</v>
          </cell>
          <cell r="F11732">
            <v>0</v>
          </cell>
        </row>
        <row r="11733">
          <cell r="B11733">
            <v>1012031</v>
          </cell>
          <cell r="C11733" t="str">
            <v>Terrômetro Digital Mtr-1520D Minipa</v>
          </cell>
          <cell r="D11733" t="str">
            <v>UN</v>
          </cell>
          <cell r="E11733">
            <v>0</v>
          </cell>
          <cell r="F11733">
            <v>0</v>
          </cell>
        </row>
        <row r="11734">
          <cell r="B11734">
            <v>1012032</v>
          </cell>
          <cell r="C11734" t="str">
            <v>Torno De Corrente Com Tripé 72037 Ridgid</v>
          </cell>
          <cell r="D11734" t="str">
            <v>UN</v>
          </cell>
          <cell r="E11734">
            <v>0</v>
          </cell>
          <cell r="F11734">
            <v>0</v>
          </cell>
        </row>
        <row r="11735">
          <cell r="B11735">
            <v>1012033</v>
          </cell>
          <cell r="C11735" t="str">
            <v>Chave Ajustável 6" Para Tubo Até 3/4"</v>
          </cell>
          <cell r="D11735" t="str">
            <v>UN</v>
          </cell>
          <cell r="E11735">
            <v>0</v>
          </cell>
          <cell r="F11735">
            <v>0</v>
          </cell>
        </row>
        <row r="11736">
          <cell r="B11736">
            <v>1012034</v>
          </cell>
          <cell r="C11736" t="str">
            <v>Chave Ajustável 10" Para Tubo Até 1 1/8"</v>
          </cell>
          <cell r="D11736" t="str">
            <v>UN</v>
          </cell>
          <cell r="E11736">
            <v>0</v>
          </cell>
          <cell r="F11736">
            <v>0</v>
          </cell>
        </row>
        <row r="11737">
          <cell r="B11737">
            <v>1012035</v>
          </cell>
          <cell r="C11737" t="str">
            <v>Alicate Bomba D'Água 7 1/2"</v>
          </cell>
          <cell r="D11737" t="str">
            <v>UN</v>
          </cell>
          <cell r="E11737">
            <v>0</v>
          </cell>
          <cell r="F11737">
            <v>0</v>
          </cell>
        </row>
        <row r="11738">
          <cell r="B11738">
            <v>1012036</v>
          </cell>
          <cell r="C11738" t="str">
            <v>Alicate Bomba D'Água 9 1/2"</v>
          </cell>
          <cell r="D11738" t="str">
            <v>UN</v>
          </cell>
          <cell r="E11738">
            <v>0</v>
          </cell>
          <cell r="F11738">
            <v>0</v>
          </cell>
        </row>
        <row r="11739">
          <cell r="B11739">
            <v>1012037</v>
          </cell>
          <cell r="C11739" t="str">
            <v>Alicate Bomba D'Água 10 1/2"</v>
          </cell>
          <cell r="D11739" t="str">
            <v>UN</v>
          </cell>
          <cell r="E11739">
            <v>0</v>
          </cell>
          <cell r="F11739">
            <v>0</v>
          </cell>
        </row>
        <row r="11740">
          <cell r="B11740">
            <v>1012038</v>
          </cell>
          <cell r="C11740" t="str">
            <v>Torno De Fuso Para Bancada 1/8 - 2"</v>
          </cell>
          <cell r="D11740" t="str">
            <v>UN</v>
          </cell>
          <cell r="E11740">
            <v>0</v>
          </cell>
          <cell r="F11740">
            <v>0</v>
          </cell>
        </row>
        <row r="11741">
          <cell r="B11741">
            <v>1012039</v>
          </cell>
          <cell r="C11741" t="str">
            <v>Torno De Fuso Para Bancada 1/8 - 2 1/2"</v>
          </cell>
          <cell r="D11741" t="str">
            <v>UN</v>
          </cell>
          <cell r="E11741">
            <v>0</v>
          </cell>
          <cell r="F11741">
            <v>0</v>
          </cell>
        </row>
        <row r="11742">
          <cell r="B11742">
            <v>1012040</v>
          </cell>
          <cell r="C11742" t="str">
            <v>Torno De Fuso Para Bancada 1/8 - 4"</v>
          </cell>
          <cell r="D11742" t="str">
            <v>UN</v>
          </cell>
          <cell r="E11742">
            <v>0</v>
          </cell>
          <cell r="F11742">
            <v>0</v>
          </cell>
        </row>
        <row r="11743">
          <cell r="B11743">
            <v>1012041</v>
          </cell>
          <cell r="C11743" t="str">
            <v>Torno Mecânico Com Base Giratória 4"</v>
          </cell>
          <cell r="D11743" t="str">
            <v>UN</v>
          </cell>
          <cell r="E11743">
            <v>0</v>
          </cell>
          <cell r="F11743">
            <v>0</v>
          </cell>
        </row>
        <row r="11744">
          <cell r="B11744">
            <v>1012042</v>
          </cell>
          <cell r="C11744" t="str">
            <v>Torno Mecânico Com Base Giratória 5"</v>
          </cell>
          <cell r="D11744" t="str">
            <v>UN</v>
          </cell>
          <cell r="E11744">
            <v>0</v>
          </cell>
          <cell r="F11744">
            <v>0</v>
          </cell>
        </row>
        <row r="11745">
          <cell r="B11745">
            <v>1012043</v>
          </cell>
          <cell r="C11745" t="str">
            <v>Torno Mecânico Com Base Giratória 6"</v>
          </cell>
          <cell r="D11745" t="str">
            <v>UN</v>
          </cell>
          <cell r="E11745">
            <v>0</v>
          </cell>
          <cell r="F11745">
            <v>0</v>
          </cell>
        </row>
        <row r="11746">
          <cell r="B11746">
            <v>1012044</v>
          </cell>
          <cell r="C11746" t="str">
            <v>Torno Mecânico Com Base Giratória 8"</v>
          </cell>
          <cell r="D11746" t="str">
            <v>UN</v>
          </cell>
          <cell r="E11746">
            <v>0</v>
          </cell>
          <cell r="F11746">
            <v>0</v>
          </cell>
        </row>
        <row r="11747">
          <cell r="B11747">
            <v>1012045</v>
          </cell>
          <cell r="C11747" t="str">
            <v>Cortatubo Serviço Pesado 1/8 - 2"</v>
          </cell>
          <cell r="D11747" t="str">
            <v>UN</v>
          </cell>
          <cell r="E11747">
            <v>0</v>
          </cell>
          <cell r="F11747">
            <v>0</v>
          </cell>
        </row>
        <row r="11748">
          <cell r="B11748">
            <v>1012046</v>
          </cell>
          <cell r="C11748" t="str">
            <v>Cortatubo Serviço Pesado 2 - 4"</v>
          </cell>
          <cell r="D11748" t="str">
            <v>UN</v>
          </cell>
          <cell r="E11748">
            <v>0</v>
          </cell>
          <cell r="F11748">
            <v>0</v>
          </cell>
        </row>
        <row r="11749">
          <cell r="B11749">
            <v>1012047</v>
          </cell>
          <cell r="C11749" t="str">
            <v>Cortatubo Serviço Leve 1/8 - 1 1/8"</v>
          </cell>
          <cell r="D11749" t="str">
            <v>UN</v>
          </cell>
          <cell r="E11749">
            <v>0</v>
          </cell>
          <cell r="F11749">
            <v>0</v>
          </cell>
        </row>
        <row r="11750">
          <cell r="B11750">
            <v>1012048</v>
          </cell>
          <cell r="C11750" t="str">
            <v>Cortatubo Serviço Leve 1/4 - 1 5/8"</v>
          </cell>
          <cell r="D11750" t="str">
            <v>UN</v>
          </cell>
          <cell r="E11750">
            <v>0</v>
          </cell>
          <cell r="F11750">
            <v>0</v>
          </cell>
        </row>
        <row r="11751">
          <cell r="B11751">
            <v>1012049</v>
          </cell>
          <cell r="C11751" t="str">
            <v>Cortatubo Serviço Leve 1/4 - 2 5/8"</v>
          </cell>
          <cell r="D11751" t="str">
            <v>UN</v>
          </cell>
          <cell r="E11751">
            <v>0</v>
          </cell>
          <cell r="F11751">
            <v>0</v>
          </cell>
        </row>
        <row r="11752">
          <cell r="B11752">
            <v>1012050</v>
          </cell>
          <cell r="C11752" t="str">
            <v>Cortatubo Serviço Leve 1 7/8 - 4 1/2"</v>
          </cell>
          <cell r="D11752" t="str">
            <v>UN</v>
          </cell>
          <cell r="E11752">
            <v>0</v>
          </cell>
          <cell r="F11752">
            <v>0</v>
          </cell>
        </row>
        <row r="11753">
          <cell r="B11753">
            <v>1012051</v>
          </cell>
          <cell r="C11753" t="str">
            <v>Cortatubo P/ Tubo Plástico 1/8 - 1 5/8"</v>
          </cell>
          <cell r="D11753" t="str">
            <v>UN</v>
          </cell>
          <cell r="E11753">
            <v>0</v>
          </cell>
          <cell r="F11753">
            <v>0</v>
          </cell>
        </row>
        <row r="11754">
          <cell r="B11754">
            <v>1012052</v>
          </cell>
          <cell r="C11754" t="str">
            <v>Jogo Tarraxa Manual 1/2 - 1" Rosca Bspt</v>
          </cell>
          <cell r="D11754" t="str">
            <v>UN</v>
          </cell>
          <cell r="E11754">
            <v>0</v>
          </cell>
          <cell r="F11754">
            <v>0</v>
          </cell>
        </row>
        <row r="11755">
          <cell r="B11755">
            <v>1012053</v>
          </cell>
          <cell r="C11755" t="str">
            <v>Jogo Tarraxa Manual 1/2 - 1" Rosca Npt</v>
          </cell>
          <cell r="D11755" t="str">
            <v>UN</v>
          </cell>
          <cell r="E11755">
            <v>0</v>
          </cell>
          <cell r="F11755">
            <v>0</v>
          </cell>
        </row>
        <row r="11756">
          <cell r="B11756">
            <v>1012054</v>
          </cell>
          <cell r="C11756" t="str">
            <v>Jogo Tarraxa Manual 1/2 - 2" Rosca Bspt</v>
          </cell>
          <cell r="D11756" t="str">
            <v>UN</v>
          </cell>
          <cell r="E11756">
            <v>0</v>
          </cell>
          <cell r="F11756">
            <v>0</v>
          </cell>
        </row>
        <row r="11757">
          <cell r="B11757">
            <v>1012055</v>
          </cell>
          <cell r="C11757" t="str">
            <v>Jogo Tarraxa Manual 1/2 - 2" Rosca Npt</v>
          </cell>
          <cell r="D11757" t="str">
            <v>UN</v>
          </cell>
          <cell r="E11757">
            <v>0</v>
          </cell>
          <cell r="F11757">
            <v>0</v>
          </cell>
        </row>
        <row r="11758">
          <cell r="B11758">
            <v>1012056</v>
          </cell>
          <cell r="C11758" t="str">
            <v>Cabo E Catraca Para Tarracha 3 1/2"</v>
          </cell>
          <cell r="D11758" t="str">
            <v>UN</v>
          </cell>
          <cell r="E11758">
            <v>0</v>
          </cell>
          <cell r="F11758">
            <v>0</v>
          </cell>
        </row>
        <row r="11759">
          <cell r="B11759">
            <v>1012057</v>
          </cell>
          <cell r="C11759" t="str">
            <v>Cabo E Catraca Para Tarracha 5 3/4"</v>
          </cell>
          <cell r="D11759" t="str">
            <v>UN</v>
          </cell>
          <cell r="E11759">
            <v>0</v>
          </cell>
          <cell r="F11759">
            <v>0</v>
          </cell>
        </row>
        <row r="11760">
          <cell r="B11760">
            <v>1012058</v>
          </cell>
          <cell r="C11760" t="str">
            <v>Tarraxa Man.Retrocedente 1-2" Rosca Npt</v>
          </cell>
          <cell r="D11760" t="str">
            <v>UN</v>
          </cell>
          <cell r="E11760">
            <v>0</v>
          </cell>
          <cell r="F11760">
            <v>0</v>
          </cell>
        </row>
        <row r="11761">
          <cell r="B11761">
            <v>1012059</v>
          </cell>
          <cell r="C11761" t="str">
            <v>Tarraxa Man.Retrocedente 1-2" Rosca Bspt</v>
          </cell>
          <cell r="D11761" t="str">
            <v>UN</v>
          </cell>
          <cell r="E11761">
            <v>0</v>
          </cell>
          <cell r="F11761">
            <v>0</v>
          </cell>
        </row>
        <row r="11762">
          <cell r="B11762">
            <v>1012060</v>
          </cell>
          <cell r="C11762" t="str">
            <v>Cossinete Aço Carb. P/Tarraxa 3/4" Bspt</v>
          </cell>
          <cell r="D11762" t="str">
            <v>UN</v>
          </cell>
          <cell r="E11762">
            <v>0</v>
          </cell>
          <cell r="F11762">
            <v>0</v>
          </cell>
        </row>
        <row r="11763">
          <cell r="B11763">
            <v>1012061</v>
          </cell>
          <cell r="C11763" t="str">
            <v>Cossinete Aço Carb. P/Tarraxa 1" Bspt</v>
          </cell>
          <cell r="D11763" t="str">
            <v>UN</v>
          </cell>
          <cell r="E11763">
            <v>0</v>
          </cell>
          <cell r="F11763">
            <v>0</v>
          </cell>
        </row>
        <row r="11764">
          <cell r="B11764">
            <v>1012062</v>
          </cell>
          <cell r="C11764" t="str">
            <v>Cossinete Aço Carb. P/Tarraxa 1 1/4"Bspt</v>
          </cell>
          <cell r="D11764" t="str">
            <v>UN</v>
          </cell>
          <cell r="E11764">
            <v>0</v>
          </cell>
          <cell r="F11764">
            <v>0</v>
          </cell>
        </row>
        <row r="11765">
          <cell r="B11765">
            <v>1012063</v>
          </cell>
          <cell r="C11765" t="str">
            <v>Cossinete Aço Carb. P/Tarraxa 1 1/2"Bspt</v>
          </cell>
          <cell r="D11765" t="str">
            <v>UN</v>
          </cell>
          <cell r="E11765">
            <v>0</v>
          </cell>
          <cell r="F11765">
            <v>0</v>
          </cell>
        </row>
        <row r="11766">
          <cell r="B11766">
            <v>1012064</v>
          </cell>
          <cell r="C11766" t="str">
            <v>Cossinete Aço Carb. P/Tarraxa 3/4" Npt</v>
          </cell>
          <cell r="D11766" t="str">
            <v>UN</v>
          </cell>
          <cell r="E11766">
            <v>0</v>
          </cell>
          <cell r="F11766">
            <v>0</v>
          </cell>
        </row>
        <row r="11767">
          <cell r="B11767">
            <v>1012065</v>
          </cell>
          <cell r="C11767" t="str">
            <v>Cossinete Aço Carb. P/Tarraxa 1" Npt</v>
          </cell>
          <cell r="D11767" t="str">
            <v>UN</v>
          </cell>
          <cell r="E11767">
            <v>0</v>
          </cell>
          <cell r="F11767">
            <v>0</v>
          </cell>
        </row>
        <row r="11768">
          <cell r="B11768">
            <v>1012066</v>
          </cell>
          <cell r="C11768" t="str">
            <v>Cossinete Aço Carb. P/Tarraxa 1 1/4" Npt</v>
          </cell>
          <cell r="D11768" t="str">
            <v>UN</v>
          </cell>
          <cell r="E11768">
            <v>0</v>
          </cell>
          <cell r="F11768">
            <v>0</v>
          </cell>
        </row>
        <row r="11769">
          <cell r="B11769">
            <v>1012067</v>
          </cell>
          <cell r="C11769" t="str">
            <v>Cossinete Aço Carb. P/Tarraxa 1 1/2" Npt</v>
          </cell>
          <cell r="D11769" t="str">
            <v>UN</v>
          </cell>
          <cell r="E11769">
            <v>0</v>
          </cell>
          <cell r="F11769">
            <v>0</v>
          </cell>
        </row>
        <row r="11770">
          <cell r="B11770">
            <v>1012068</v>
          </cell>
          <cell r="C11770" t="str">
            <v>Cossinete Aço Rápido P/Tarraxa 3/4" Bspt</v>
          </cell>
          <cell r="D11770" t="str">
            <v>UN</v>
          </cell>
          <cell r="E11770">
            <v>0</v>
          </cell>
          <cell r="F11770">
            <v>0</v>
          </cell>
        </row>
        <row r="11771">
          <cell r="B11771">
            <v>1012069</v>
          </cell>
          <cell r="C11771" t="str">
            <v>Cossinete Aço Rápido P/Tarraxa 1" Bspt</v>
          </cell>
          <cell r="D11771" t="str">
            <v>UN</v>
          </cell>
          <cell r="E11771">
            <v>0</v>
          </cell>
          <cell r="F11771">
            <v>0</v>
          </cell>
        </row>
        <row r="11772">
          <cell r="B11772">
            <v>1012070</v>
          </cell>
          <cell r="C11772" t="str">
            <v>Cossinete Aço Rápido P/Tarraxa 1 1/4Bspt</v>
          </cell>
          <cell r="D11772" t="str">
            <v>UN</v>
          </cell>
          <cell r="E11772">
            <v>0</v>
          </cell>
          <cell r="F11772">
            <v>0</v>
          </cell>
        </row>
        <row r="11773">
          <cell r="B11773">
            <v>1012071</v>
          </cell>
          <cell r="C11773" t="str">
            <v>Cossinete Aço Rápido P/Tarraxa 1 1/2Bspt</v>
          </cell>
          <cell r="D11773" t="str">
            <v>UN</v>
          </cell>
          <cell r="E11773">
            <v>0</v>
          </cell>
          <cell r="F11773">
            <v>0</v>
          </cell>
        </row>
        <row r="11774">
          <cell r="B11774">
            <v>1012072</v>
          </cell>
          <cell r="C11774" t="str">
            <v>Cossinete Aço Rápido P/Tarraxa 3/4" Npt</v>
          </cell>
          <cell r="D11774" t="str">
            <v>UN</v>
          </cell>
          <cell r="E11774">
            <v>0</v>
          </cell>
          <cell r="F11774">
            <v>0</v>
          </cell>
        </row>
        <row r="11775">
          <cell r="B11775">
            <v>1012073</v>
          </cell>
          <cell r="C11775" t="str">
            <v>Cossinete Aço Rápido P/Tarraxa 1" Npt</v>
          </cell>
          <cell r="D11775" t="str">
            <v>UN</v>
          </cell>
          <cell r="E11775">
            <v>0</v>
          </cell>
          <cell r="F11775">
            <v>0</v>
          </cell>
        </row>
        <row r="11776">
          <cell r="B11776">
            <v>1012074</v>
          </cell>
          <cell r="C11776" t="str">
            <v>Cossinete Aço Rápido P/Tarraxa 1 1/4"Npt</v>
          </cell>
          <cell r="D11776" t="str">
            <v>UN</v>
          </cell>
          <cell r="E11776">
            <v>0</v>
          </cell>
          <cell r="F11776">
            <v>0</v>
          </cell>
        </row>
        <row r="11777">
          <cell r="B11777">
            <v>1012075</v>
          </cell>
          <cell r="C11777" t="str">
            <v>Cossinete Aço Rápido P/Tarraxa 1 1/2"Npt</v>
          </cell>
          <cell r="D11777" t="str">
            <v>UN</v>
          </cell>
          <cell r="E11777">
            <v>0</v>
          </cell>
          <cell r="F11777">
            <v>0</v>
          </cell>
        </row>
        <row r="11778">
          <cell r="B11778">
            <v>1012076</v>
          </cell>
          <cell r="C11778" t="str">
            <v>Maçarico Para Solda Bico 1 Com Glp</v>
          </cell>
          <cell r="D11778" t="str">
            <v>UN</v>
          </cell>
          <cell r="E11778">
            <v>0</v>
          </cell>
          <cell r="F11778">
            <v>0</v>
          </cell>
        </row>
        <row r="11779">
          <cell r="B11779">
            <v>1012077</v>
          </cell>
          <cell r="C11779" t="str">
            <v>Maçarico Para Solda Bico 2 Com Glp</v>
          </cell>
          <cell r="D11779" t="str">
            <v>UN</v>
          </cell>
          <cell r="E11779">
            <v>0</v>
          </cell>
          <cell r="F11779">
            <v>0</v>
          </cell>
        </row>
        <row r="11780">
          <cell r="B11780">
            <v>1012078</v>
          </cell>
          <cell r="C11780" t="str">
            <v>Maçarico Para Solda Bico 3 Com Glp</v>
          </cell>
          <cell r="D11780" t="str">
            <v>UN</v>
          </cell>
          <cell r="E11780">
            <v>0</v>
          </cell>
          <cell r="F11780">
            <v>0</v>
          </cell>
        </row>
        <row r="11781">
          <cell r="B11781">
            <v>1012079</v>
          </cell>
          <cell r="C11781" t="str">
            <v>Anel De Concreto 100X80X5Cm</v>
          </cell>
          <cell r="D11781" t="str">
            <v>UN</v>
          </cell>
          <cell r="E11781">
            <v>0</v>
          </cell>
          <cell r="F11781">
            <v>0</v>
          </cell>
        </row>
        <row r="11782">
          <cell r="B11782">
            <v>1012080</v>
          </cell>
          <cell r="C11782" t="str">
            <v>Bucha Reducao Ferro Galv 3/8X1/4</v>
          </cell>
          <cell r="D11782" t="str">
            <v>UN</v>
          </cell>
          <cell r="E11782">
            <v>0</v>
          </cell>
          <cell r="F11782">
            <v>0</v>
          </cell>
        </row>
        <row r="11783">
          <cell r="B11783">
            <v>1012081</v>
          </cell>
          <cell r="C11783" t="str">
            <v>Bucha Reducao Ferro Galv 3/4X3/8</v>
          </cell>
          <cell r="D11783" t="str">
            <v>UN</v>
          </cell>
          <cell r="E11783">
            <v>0</v>
          </cell>
          <cell r="F11783">
            <v>0</v>
          </cell>
        </row>
        <row r="11784">
          <cell r="B11784">
            <v>1012082</v>
          </cell>
          <cell r="C11784" t="str">
            <v>Bucha Reducao Ferro Galv 1X1/2</v>
          </cell>
          <cell r="D11784" t="str">
            <v>UN</v>
          </cell>
          <cell r="E11784">
            <v>0</v>
          </cell>
          <cell r="F11784">
            <v>0</v>
          </cell>
        </row>
        <row r="11785">
          <cell r="B11785">
            <v>1012083</v>
          </cell>
          <cell r="C11785" t="str">
            <v>Bucha Reducao Ferro Galv 1 1/4X1/2</v>
          </cell>
          <cell r="D11785" t="str">
            <v>UN</v>
          </cell>
          <cell r="E11785">
            <v>0</v>
          </cell>
          <cell r="F11785">
            <v>0</v>
          </cell>
        </row>
        <row r="11786">
          <cell r="B11786">
            <v>1012084</v>
          </cell>
          <cell r="C11786" t="str">
            <v>Bucha Reducao Ferro Galv 1X3/8</v>
          </cell>
          <cell r="D11786" t="str">
            <v>UN</v>
          </cell>
          <cell r="E11786">
            <v>0</v>
          </cell>
          <cell r="F11786">
            <v>0</v>
          </cell>
        </row>
        <row r="11787">
          <cell r="B11787">
            <v>1012085</v>
          </cell>
          <cell r="C11787" t="str">
            <v>Cruzeta Ferro Galvanizado 1/4</v>
          </cell>
          <cell r="D11787" t="str">
            <v>UN</v>
          </cell>
          <cell r="E11787">
            <v>0</v>
          </cell>
          <cell r="F11787">
            <v>0</v>
          </cell>
        </row>
        <row r="11788">
          <cell r="B11788">
            <v>1012086</v>
          </cell>
          <cell r="C11788" t="str">
            <v>Cruzeta Ferro Galvanizado 1/2</v>
          </cell>
          <cell r="D11788" t="str">
            <v>UN</v>
          </cell>
          <cell r="E11788">
            <v>0</v>
          </cell>
          <cell r="F11788">
            <v>0</v>
          </cell>
        </row>
        <row r="11789">
          <cell r="B11789">
            <v>1012087</v>
          </cell>
          <cell r="C11789" t="str">
            <v>Cruzeta Ferro Galvanizado 3/4</v>
          </cell>
          <cell r="D11789" t="str">
            <v>UN</v>
          </cell>
          <cell r="E11789">
            <v>0</v>
          </cell>
          <cell r="F11789">
            <v>0</v>
          </cell>
        </row>
        <row r="11790">
          <cell r="B11790">
            <v>1012088</v>
          </cell>
          <cell r="C11790" t="str">
            <v>Cruzeta Ferro Galvanizado 1 1/4</v>
          </cell>
          <cell r="D11790" t="str">
            <v>UN</v>
          </cell>
          <cell r="E11790">
            <v>0</v>
          </cell>
          <cell r="F11790">
            <v>0</v>
          </cell>
        </row>
        <row r="11791">
          <cell r="B11791">
            <v>1012089</v>
          </cell>
          <cell r="C11791" t="str">
            <v>Cruzeta Ferro Galvanizado 1 1/2</v>
          </cell>
          <cell r="D11791" t="str">
            <v>UN</v>
          </cell>
          <cell r="E11791">
            <v>0</v>
          </cell>
          <cell r="F11791">
            <v>0</v>
          </cell>
        </row>
        <row r="11792">
          <cell r="B11792">
            <v>1012090</v>
          </cell>
          <cell r="C11792" t="str">
            <v>Fio Veda Roscas Loctite 55 373067 Henkel</v>
          </cell>
          <cell r="D11792" t="str">
            <v>UN</v>
          </cell>
          <cell r="E11792">
            <v>0</v>
          </cell>
          <cell r="F11792">
            <v>0</v>
          </cell>
        </row>
        <row r="11793">
          <cell r="B11793">
            <v>1012091</v>
          </cell>
          <cell r="C11793" t="str">
            <v>Te De Reducao Pvc Marrom Sold 110X75Mm</v>
          </cell>
          <cell r="D11793" t="str">
            <v>UN</v>
          </cell>
          <cell r="E11793">
            <v>0</v>
          </cell>
          <cell r="F11793">
            <v>0</v>
          </cell>
        </row>
        <row r="11794">
          <cell r="B11794">
            <v>1012092</v>
          </cell>
          <cell r="C11794" t="str">
            <v>Terminal De Ventilação Pvc 100Mm Br</v>
          </cell>
          <cell r="D11794" t="str">
            <v>UN</v>
          </cell>
          <cell r="E11794">
            <v>0</v>
          </cell>
          <cell r="F11794">
            <v>0</v>
          </cell>
        </row>
        <row r="11795">
          <cell r="B11795">
            <v>1012093</v>
          </cell>
          <cell r="C11795" t="str">
            <v>Ralo Semiesférico Ff 4Pol Cast Iron</v>
          </cell>
          <cell r="D11795" t="str">
            <v>UN</v>
          </cell>
          <cell r="E11795">
            <v>0</v>
          </cell>
          <cell r="F11795">
            <v>0</v>
          </cell>
        </row>
        <row r="11796">
          <cell r="B11796">
            <v>1012094</v>
          </cell>
          <cell r="C11796" t="str">
            <v>Ralo Semiesférico Ff 6Pol Cast Iron</v>
          </cell>
          <cell r="D11796" t="str">
            <v>UN</v>
          </cell>
          <cell r="E11796">
            <v>0</v>
          </cell>
          <cell r="F11796">
            <v>0</v>
          </cell>
        </row>
        <row r="11797">
          <cell r="B11797">
            <v>1012095</v>
          </cell>
          <cell r="C11797" t="str">
            <v>Ralo Côncavo Ff 10X10Cm Cast Iron</v>
          </cell>
          <cell r="D11797" t="str">
            <v>UN</v>
          </cell>
          <cell r="E11797">
            <v>0</v>
          </cell>
          <cell r="F11797">
            <v>0</v>
          </cell>
        </row>
        <row r="11798">
          <cell r="B11798">
            <v>1012096</v>
          </cell>
          <cell r="C11798" t="str">
            <v>Ralo Côncavo Ff 15X15Cm Cast Iron</v>
          </cell>
          <cell r="D11798" t="str">
            <v>UN</v>
          </cell>
          <cell r="E11798">
            <v>0</v>
          </cell>
          <cell r="F11798">
            <v>0</v>
          </cell>
        </row>
        <row r="11799">
          <cell r="B11799">
            <v>1012097</v>
          </cell>
          <cell r="C11799" t="str">
            <v>Esticador De Tensor P/ Forma De Concreto</v>
          </cell>
          <cell r="D11799" t="str">
            <v>UN</v>
          </cell>
          <cell r="E11799">
            <v>0</v>
          </cell>
          <cell r="F11799">
            <v>0</v>
          </cell>
        </row>
        <row r="11800">
          <cell r="B11800">
            <v>1012098</v>
          </cell>
          <cell r="C11800" t="str">
            <v>Quadro De Planejamento 120X100Cm</v>
          </cell>
          <cell r="D11800" t="str">
            <v>UN</v>
          </cell>
          <cell r="E11800">
            <v>0</v>
          </cell>
          <cell r="F11800">
            <v>0</v>
          </cell>
        </row>
        <row r="11801">
          <cell r="B11801">
            <v>1012099</v>
          </cell>
          <cell r="C11801" t="str">
            <v>Quadro Logística Do Canteiro 150X100Cm</v>
          </cell>
          <cell r="D11801" t="str">
            <v>UN</v>
          </cell>
          <cell r="E11801">
            <v>0</v>
          </cell>
          <cell r="F11801">
            <v>0</v>
          </cell>
        </row>
        <row r="11802">
          <cell r="B11802">
            <v>1012100</v>
          </cell>
          <cell r="C11802" t="str">
            <v>Luminária De Emergência 2X8Watts Bivolt</v>
          </cell>
          <cell r="D11802" t="str">
            <v>UN</v>
          </cell>
          <cell r="E11802">
            <v>0</v>
          </cell>
          <cell r="F11802">
            <v>0</v>
          </cell>
        </row>
        <row r="11803">
          <cell r="B11803">
            <v>1012101</v>
          </cell>
          <cell r="C11803" t="str">
            <v>Lâmpada Mini Dicróica 35W 12V</v>
          </cell>
          <cell r="D11803" t="str">
            <v>UN</v>
          </cell>
          <cell r="E11803">
            <v>0</v>
          </cell>
          <cell r="F11803">
            <v>0</v>
          </cell>
        </row>
        <row r="11804">
          <cell r="B11804">
            <v>1012102</v>
          </cell>
          <cell r="C11804" t="str">
            <v>Garfo De Grua 1,30X1,20X0,67M 175Kg</v>
          </cell>
          <cell r="D11804" t="str">
            <v>UN</v>
          </cell>
          <cell r="E11804">
            <v>0</v>
          </cell>
          <cell r="F11804">
            <v>0</v>
          </cell>
        </row>
        <row r="11805">
          <cell r="B11805">
            <v>1012103</v>
          </cell>
          <cell r="C11805" t="str">
            <v>Plataforma P/ Grua 3,05X5,00X2,00M 480Kg</v>
          </cell>
          <cell r="D11805" t="str">
            <v>UN</v>
          </cell>
          <cell r="E11805">
            <v>0</v>
          </cell>
          <cell r="F11805">
            <v>0</v>
          </cell>
        </row>
        <row r="11806">
          <cell r="B11806">
            <v>1012104</v>
          </cell>
          <cell r="C11806" t="str">
            <v>Regulador Nível Rn770/5 250V 770501Spv</v>
          </cell>
          <cell r="D11806" t="str">
            <v>UN</v>
          </cell>
          <cell r="E11806">
            <v>0</v>
          </cell>
          <cell r="F11806">
            <v>0</v>
          </cell>
        </row>
        <row r="11807">
          <cell r="B11807">
            <v>1012105</v>
          </cell>
          <cell r="C11807" t="str">
            <v>Escada Piscina 3 Degraus 3Lb Jacuzzi</v>
          </cell>
          <cell r="D11807" t="str">
            <v>UN</v>
          </cell>
          <cell r="E11807">
            <v>0</v>
          </cell>
          <cell r="F11807">
            <v>0</v>
          </cell>
        </row>
        <row r="11808">
          <cell r="B11808">
            <v>1012106</v>
          </cell>
          <cell r="C11808" t="str">
            <v>Valvula  Bronze Cr 1 1/2 024970 Albacete</v>
          </cell>
          <cell r="D11808" t="str">
            <v>UN</v>
          </cell>
          <cell r="E11808">
            <v>0</v>
          </cell>
          <cell r="F11808">
            <v>0</v>
          </cell>
        </row>
        <row r="11809">
          <cell r="B11809">
            <v>1012107</v>
          </cell>
          <cell r="C11809" t="str">
            <v>Banheira 1,50X0,80X0,53M 015954 Albacete</v>
          </cell>
          <cell r="D11809" t="str">
            <v>UN</v>
          </cell>
          <cell r="E11809">
            <v>0</v>
          </cell>
          <cell r="F11809">
            <v>0</v>
          </cell>
        </row>
        <row r="11810">
          <cell r="B11810">
            <v>1012108</v>
          </cell>
          <cell r="C11810" t="str">
            <v>Encosto De Cabeça 016319 Albacete</v>
          </cell>
          <cell r="D11810" t="str">
            <v>UN</v>
          </cell>
          <cell r="E11810">
            <v>0</v>
          </cell>
          <cell r="F11810">
            <v>0</v>
          </cell>
        </row>
        <row r="11811">
          <cell r="B11811">
            <v>1012109</v>
          </cell>
          <cell r="C11811" t="str">
            <v>Interruptor Pneum. Cr 006624  Albacete</v>
          </cell>
          <cell r="D11811" t="str">
            <v>UN</v>
          </cell>
          <cell r="E11811">
            <v>0</v>
          </cell>
          <cell r="F11811">
            <v>0</v>
          </cell>
        </row>
        <row r="11812">
          <cell r="B11812">
            <v>1012110</v>
          </cell>
          <cell r="C11812" t="str">
            <v>Pés Especiais Reguláveis 014537 Albacete</v>
          </cell>
          <cell r="D11812" t="str">
            <v>UN</v>
          </cell>
          <cell r="E11812">
            <v>0</v>
          </cell>
          <cell r="F11812">
            <v>0</v>
          </cell>
        </row>
        <row r="11813">
          <cell r="B11813">
            <v>1012111</v>
          </cell>
          <cell r="C11813" t="str">
            <v>Motobomba Hidro Drenante 020309 Albacete</v>
          </cell>
          <cell r="D11813" t="str">
            <v>UN</v>
          </cell>
          <cell r="E11813">
            <v>0</v>
          </cell>
          <cell r="F11813">
            <v>0</v>
          </cell>
        </row>
        <row r="11814">
          <cell r="B11814">
            <v>1012112</v>
          </cell>
          <cell r="C11814" t="str">
            <v>Oleo De Corte P/ Rosca 5 L</v>
          </cell>
          <cell r="D11814" t="str">
            <v>UN</v>
          </cell>
          <cell r="E11814">
            <v>0</v>
          </cell>
          <cell r="F11814">
            <v>0</v>
          </cell>
        </row>
        <row r="11815">
          <cell r="B11815">
            <v>1012113</v>
          </cell>
          <cell r="C11815" t="str">
            <v>Oleo De Corte P/ Rosca 20 L</v>
          </cell>
          <cell r="D11815" t="str">
            <v>UN</v>
          </cell>
          <cell r="E11815">
            <v>0</v>
          </cell>
          <cell r="F11815">
            <v>0</v>
          </cell>
        </row>
        <row r="11816">
          <cell r="B11816">
            <v>1012114</v>
          </cell>
          <cell r="C11816" t="str">
            <v>Ancoragem R.Int.Hdi-L1/4Pol 283608 Hilti</v>
          </cell>
          <cell r="D11816" t="str">
            <v>UN</v>
          </cell>
          <cell r="E11816">
            <v>0</v>
          </cell>
          <cell r="F11816">
            <v>0</v>
          </cell>
        </row>
        <row r="11817">
          <cell r="B11817">
            <v>1012115</v>
          </cell>
          <cell r="C11817" t="str">
            <v>Ancoragem R.Int.Hdi-L3/8Pol 283609 Hilti</v>
          </cell>
          <cell r="D11817" t="str">
            <v>UN</v>
          </cell>
          <cell r="E11817">
            <v>0</v>
          </cell>
          <cell r="F11817">
            <v>0</v>
          </cell>
        </row>
        <row r="11818">
          <cell r="B11818">
            <v>1012116</v>
          </cell>
          <cell r="C11818" t="str">
            <v>Ancoragem R.Int.Hdi-L1/2Pol 283610 Hilti</v>
          </cell>
          <cell r="D11818" t="str">
            <v>UN</v>
          </cell>
          <cell r="E11818">
            <v>0</v>
          </cell>
          <cell r="F11818">
            <v>0</v>
          </cell>
        </row>
        <row r="11819">
          <cell r="B11819">
            <v>1012117</v>
          </cell>
          <cell r="C11819" t="str">
            <v>Reserv.Água Perfuratriz 10L 365595 Hilti</v>
          </cell>
          <cell r="D11819" t="str">
            <v>UN</v>
          </cell>
          <cell r="E11819">
            <v>0</v>
          </cell>
          <cell r="F11819">
            <v>0</v>
          </cell>
        </row>
        <row r="11820">
          <cell r="B11820">
            <v>1012118</v>
          </cell>
          <cell r="C11820" t="str">
            <v>Perfil Metálico W 200X46,1Mm 12M</v>
          </cell>
          <cell r="D11820" t="str">
            <v>KG</v>
          </cell>
          <cell r="E11820">
            <v>0</v>
          </cell>
          <cell r="F11820">
            <v>0</v>
          </cell>
        </row>
        <row r="11821">
          <cell r="B11821">
            <v>1012119</v>
          </cell>
          <cell r="C11821" t="str">
            <v>Duto Pead Kanaflex 5Pol</v>
          </cell>
          <cell r="D11821" t="str">
            <v>M</v>
          </cell>
          <cell r="E11821">
            <v>0</v>
          </cell>
          <cell r="F11821">
            <v>0</v>
          </cell>
        </row>
        <row r="11822">
          <cell r="B11822">
            <v>1012120</v>
          </cell>
          <cell r="C11822" t="str">
            <v>Haste Aterramento Galv.Canton. 1Polx3,0M</v>
          </cell>
          <cell r="D11822" t="str">
            <v>UN</v>
          </cell>
          <cell r="E11822">
            <v>0</v>
          </cell>
          <cell r="F11822">
            <v>0</v>
          </cell>
        </row>
        <row r="11823">
          <cell r="B11823">
            <v>1012121</v>
          </cell>
          <cell r="C11823" t="str">
            <v>Cabo De Cobre Nu 240Mm2</v>
          </cell>
          <cell r="D11823" t="str">
            <v>M</v>
          </cell>
          <cell r="E11823">
            <v>0</v>
          </cell>
          <cell r="F11823">
            <v>0</v>
          </cell>
        </row>
        <row r="11824">
          <cell r="B11824">
            <v>1012122</v>
          </cell>
          <cell r="C11824" t="str">
            <v>Terminal Pressão Cobre 240Mm2</v>
          </cell>
          <cell r="D11824" t="str">
            <v>UN</v>
          </cell>
          <cell r="E11824">
            <v>0</v>
          </cell>
          <cell r="F11824">
            <v>0</v>
          </cell>
        </row>
        <row r="11825">
          <cell r="B11825">
            <v>1012123</v>
          </cell>
          <cell r="C11825" t="str">
            <v>Perfil Metálico W 250X101Mm 12M</v>
          </cell>
          <cell r="D11825" t="str">
            <v>KG</v>
          </cell>
          <cell r="E11825">
            <v>0</v>
          </cell>
          <cell r="F11825">
            <v>0</v>
          </cell>
        </row>
        <row r="11826">
          <cell r="B11826">
            <v>1012124</v>
          </cell>
          <cell r="C11826" t="str">
            <v>Luva De Emenda Pead Dn 40Mm Kanaflex</v>
          </cell>
          <cell r="D11826" t="str">
            <v>UN</v>
          </cell>
          <cell r="E11826">
            <v>0</v>
          </cell>
          <cell r="F11826">
            <v>0</v>
          </cell>
        </row>
        <row r="11827">
          <cell r="B11827">
            <v>1012125</v>
          </cell>
          <cell r="C11827" t="str">
            <v>Luva De Emenda Pead Dn 50Mm Kanaflex</v>
          </cell>
          <cell r="D11827" t="str">
            <v>UN</v>
          </cell>
          <cell r="E11827">
            <v>0</v>
          </cell>
          <cell r="F11827">
            <v>0</v>
          </cell>
        </row>
        <row r="11828">
          <cell r="B11828">
            <v>1012126</v>
          </cell>
          <cell r="C11828" t="str">
            <v>Pastilha 5X5 Cm Haiti Sg8424 Atlas</v>
          </cell>
          <cell r="D11828" t="str">
            <v>M2</v>
          </cell>
          <cell r="E11828">
            <v>0</v>
          </cell>
          <cell r="F11828">
            <v>0</v>
          </cell>
        </row>
        <row r="11829">
          <cell r="B11829">
            <v>1012127</v>
          </cell>
          <cell r="C11829" t="str">
            <v>Pastilha 5X5 Cm Juqueí Sg8442 Atlas</v>
          </cell>
          <cell r="D11829" t="str">
            <v>M2</v>
          </cell>
          <cell r="E11829">
            <v>0</v>
          </cell>
          <cell r="F11829">
            <v>0</v>
          </cell>
        </row>
        <row r="11830">
          <cell r="B11830">
            <v>1012128</v>
          </cell>
          <cell r="C11830" t="str">
            <v>Perfil Metálico Hp 200X53Mm 12M</v>
          </cell>
          <cell r="D11830" t="str">
            <v>KG</v>
          </cell>
          <cell r="E11830">
            <v>0</v>
          </cell>
          <cell r="F11830">
            <v>0</v>
          </cell>
        </row>
        <row r="11831">
          <cell r="B11831">
            <v>1012129</v>
          </cell>
          <cell r="C11831" t="str">
            <v>Perfil Metálico W 150X29,8Mm 12M</v>
          </cell>
          <cell r="D11831" t="str">
            <v>KG</v>
          </cell>
          <cell r="E11831">
            <v>0</v>
          </cell>
          <cell r="F11831">
            <v>0</v>
          </cell>
        </row>
        <row r="11832">
          <cell r="B11832">
            <v>1012130</v>
          </cell>
          <cell r="C11832" t="str">
            <v>Perfil Metálico W 150X37,1Mm 12M</v>
          </cell>
          <cell r="D11832" t="str">
            <v>KG</v>
          </cell>
          <cell r="E11832">
            <v>0</v>
          </cell>
          <cell r="F11832">
            <v>0</v>
          </cell>
        </row>
        <row r="11833">
          <cell r="B11833">
            <v>1012131</v>
          </cell>
          <cell r="C11833" t="str">
            <v>Perfil Metálico W 200X35,9Mm 12M</v>
          </cell>
          <cell r="D11833" t="str">
            <v>KG</v>
          </cell>
          <cell r="E11833">
            <v>0</v>
          </cell>
          <cell r="F11833">
            <v>0</v>
          </cell>
        </row>
        <row r="11834">
          <cell r="B11834">
            <v>1012132</v>
          </cell>
          <cell r="C11834" t="str">
            <v>Faixa Tz Pérola Polida  9X9Cm Cecrisa</v>
          </cell>
          <cell r="D11834" t="str">
            <v>UN</v>
          </cell>
          <cell r="E11834">
            <v>0</v>
          </cell>
          <cell r="F11834">
            <v>0</v>
          </cell>
        </row>
        <row r="11835">
          <cell r="B11835">
            <v>1012133</v>
          </cell>
          <cell r="C11835" t="str">
            <v>Inseticida Ciperprag 1L 250 Ce</v>
          </cell>
          <cell r="D11835" t="str">
            <v>UN</v>
          </cell>
          <cell r="E11835">
            <v>0</v>
          </cell>
          <cell r="F11835">
            <v>0</v>
          </cell>
        </row>
        <row r="11836">
          <cell r="B11836">
            <v>1012134</v>
          </cell>
          <cell r="C11836" t="str">
            <v>Porcel.45X45Cm Image Milk Bd Portobello</v>
          </cell>
          <cell r="D11836" t="str">
            <v>M2</v>
          </cell>
          <cell r="E11836">
            <v>0</v>
          </cell>
          <cell r="F11836">
            <v>0</v>
          </cell>
        </row>
        <row r="11837">
          <cell r="B11837">
            <v>1012135</v>
          </cell>
          <cell r="C11837" t="str">
            <v>Lâmpada Halógena Par20 50W 220V Base E27</v>
          </cell>
          <cell r="D11837" t="str">
            <v>UN</v>
          </cell>
          <cell r="E11837">
            <v>0</v>
          </cell>
          <cell r="F11837">
            <v>0</v>
          </cell>
        </row>
        <row r="11838">
          <cell r="B11838">
            <v>1012136</v>
          </cell>
          <cell r="C11838" t="str">
            <v>Luminária P/Jardim Preta 45Cm Della</v>
          </cell>
          <cell r="D11838" t="str">
            <v>UN</v>
          </cell>
          <cell r="E11838">
            <v>0</v>
          </cell>
          <cell r="F11838">
            <v>0</v>
          </cell>
        </row>
        <row r="11839">
          <cell r="B11839">
            <v>1012137</v>
          </cell>
          <cell r="C11839" t="str">
            <v>Borracha P/Kit Porta Pronta - Perfilisa</v>
          </cell>
          <cell r="D11839" t="str">
            <v>M</v>
          </cell>
          <cell r="E11839">
            <v>0</v>
          </cell>
          <cell r="F11839">
            <v>0</v>
          </cell>
        </row>
        <row r="11840">
          <cell r="B11840">
            <v>1012138</v>
          </cell>
          <cell r="C11840" t="str">
            <v>Acab.Reg.1 1/2E1 1/4" Lóg.00494406 Docol</v>
          </cell>
          <cell r="D11840" t="str">
            <v>UN</v>
          </cell>
          <cell r="E11840">
            <v>0</v>
          </cell>
          <cell r="F11840">
            <v>0</v>
          </cell>
        </row>
        <row r="11841">
          <cell r="B11841">
            <v>1012139</v>
          </cell>
          <cell r="C11841" t="str">
            <v>Placa Em Concreto 1000X200X100Mm 1600Dan</v>
          </cell>
          <cell r="D11841" t="str">
            <v>UN</v>
          </cell>
          <cell r="E11841">
            <v>0</v>
          </cell>
          <cell r="F11841">
            <v>0</v>
          </cell>
        </row>
        <row r="11842">
          <cell r="B11842">
            <v>1012140</v>
          </cell>
          <cell r="C11842" t="str">
            <v>Cabo Cobre Flexivel Xlpe 15Kv 16Mm</v>
          </cell>
          <cell r="D11842" t="str">
            <v>M</v>
          </cell>
          <cell r="E11842">
            <v>0</v>
          </cell>
          <cell r="F11842">
            <v>0</v>
          </cell>
        </row>
        <row r="11843">
          <cell r="B11843">
            <v>1012141</v>
          </cell>
          <cell r="C11843" t="str">
            <v>Mão Francesa Plana Aço 619X32X6Mm</v>
          </cell>
          <cell r="D11843" t="str">
            <v>UN</v>
          </cell>
          <cell r="E11843">
            <v>0</v>
          </cell>
          <cell r="F11843">
            <v>0</v>
          </cell>
        </row>
        <row r="11844">
          <cell r="B11844">
            <v>1012142</v>
          </cell>
          <cell r="C11844" t="str">
            <v>Sapatilha Para Cabo Aço Até 3/8Pol</v>
          </cell>
          <cell r="D11844" t="str">
            <v>UN</v>
          </cell>
          <cell r="E11844">
            <v>0</v>
          </cell>
          <cell r="F11844">
            <v>0</v>
          </cell>
        </row>
        <row r="11845">
          <cell r="B11845">
            <v>1012143</v>
          </cell>
          <cell r="C11845" t="str">
            <v>Perfil U Para Rede Compacta Protegida</v>
          </cell>
          <cell r="D11845" t="str">
            <v>UN</v>
          </cell>
          <cell r="E11845">
            <v>0</v>
          </cell>
          <cell r="F11845">
            <v>0</v>
          </cell>
        </row>
        <row r="11846">
          <cell r="B11846">
            <v>1012144</v>
          </cell>
          <cell r="C11846" t="str">
            <v>Chapa De Estai Aço 130X76X8Mm</v>
          </cell>
          <cell r="D11846" t="str">
            <v>UN</v>
          </cell>
          <cell r="E11846">
            <v>0</v>
          </cell>
          <cell r="F11846">
            <v>0</v>
          </cell>
        </row>
        <row r="11847">
          <cell r="B11847">
            <v>1012145</v>
          </cell>
          <cell r="C11847" t="str">
            <v>Parafuso Máq.Galvanizado M16X40Mm</v>
          </cell>
          <cell r="D11847" t="str">
            <v>UN</v>
          </cell>
          <cell r="E11847">
            <v>0</v>
          </cell>
          <cell r="F11847">
            <v>0</v>
          </cell>
        </row>
        <row r="11848">
          <cell r="B11848">
            <v>1012146</v>
          </cell>
          <cell r="C11848" t="str">
            <v>Parafuso Máq.Galvanizado M16X60Mm</v>
          </cell>
          <cell r="D11848" t="str">
            <v>UN</v>
          </cell>
          <cell r="E11848">
            <v>0</v>
          </cell>
          <cell r="F11848">
            <v>0</v>
          </cell>
        </row>
        <row r="11849">
          <cell r="B11849">
            <v>1012147</v>
          </cell>
          <cell r="C11849" t="str">
            <v>Parafuso Máq.Galvanizado M16X125Mm</v>
          </cell>
          <cell r="D11849" t="str">
            <v>UN</v>
          </cell>
          <cell r="E11849">
            <v>0</v>
          </cell>
          <cell r="F11849">
            <v>0</v>
          </cell>
        </row>
        <row r="11850">
          <cell r="B11850">
            <v>1012148</v>
          </cell>
          <cell r="C11850" t="str">
            <v>Parafuso Máq.Galvanizado M16X150Mm</v>
          </cell>
          <cell r="D11850" t="str">
            <v>UN</v>
          </cell>
          <cell r="E11850">
            <v>0</v>
          </cell>
          <cell r="F11850">
            <v>0</v>
          </cell>
        </row>
        <row r="11851">
          <cell r="B11851">
            <v>1012149</v>
          </cell>
          <cell r="C11851" t="str">
            <v>Parafuso Máq.Galvanizado M16X200Mm</v>
          </cell>
          <cell r="D11851" t="str">
            <v>UN</v>
          </cell>
          <cell r="E11851">
            <v>0</v>
          </cell>
          <cell r="F11851">
            <v>0</v>
          </cell>
        </row>
        <row r="11852">
          <cell r="B11852">
            <v>1012150</v>
          </cell>
          <cell r="C11852" t="str">
            <v>Parafuso Máq.Galvanizado M16X350Mm</v>
          </cell>
          <cell r="D11852" t="str">
            <v>UN</v>
          </cell>
          <cell r="E11852">
            <v>0</v>
          </cell>
          <cell r="F11852">
            <v>0</v>
          </cell>
        </row>
        <row r="11853">
          <cell r="B11853">
            <v>1012151</v>
          </cell>
          <cell r="C11853" t="str">
            <v>Parafuso S/Cab. Rosca Dupla M16X150Mm</v>
          </cell>
          <cell r="D11853" t="str">
            <v>UN</v>
          </cell>
          <cell r="E11853">
            <v>0</v>
          </cell>
          <cell r="F11853">
            <v>0</v>
          </cell>
        </row>
        <row r="11854">
          <cell r="B11854">
            <v>1012152</v>
          </cell>
          <cell r="C11854" t="str">
            <v>Parafuso S/Cab. Rosca Dupla M16X350Mm</v>
          </cell>
          <cell r="D11854" t="str">
            <v>UN</v>
          </cell>
          <cell r="E11854">
            <v>0</v>
          </cell>
          <cell r="F11854">
            <v>0</v>
          </cell>
        </row>
        <row r="11855">
          <cell r="B11855">
            <v>1012153</v>
          </cell>
          <cell r="C11855" t="str">
            <v>Parafuso S/Cab. Rosca Dupla M16X450Mm</v>
          </cell>
          <cell r="D11855" t="str">
            <v>UN</v>
          </cell>
          <cell r="E11855">
            <v>0</v>
          </cell>
          <cell r="F11855">
            <v>0</v>
          </cell>
        </row>
        <row r="11856">
          <cell r="B11856">
            <v>1012154</v>
          </cell>
          <cell r="C11856" t="str">
            <v>Parafuso Francês Cab. Abaulada M16X45Mm</v>
          </cell>
          <cell r="D11856" t="str">
            <v>UN</v>
          </cell>
          <cell r="E11856">
            <v>0</v>
          </cell>
          <cell r="F11856">
            <v>0</v>
          </cell>
        </row>
        <row r="11857">
          <cell r="B11857">
            <v>1012155</v>
          </cell>
          <cell r="C11857" t="str">
            <v>Terminal Compressão Olhal 16Mm2 S/Isol</v>
          </cell>
          <cell r="D11857" t="str">
            <v>UN</v>
          </cell>
          <cell r="E11857">
            <v>0</v>
          </cell>
          <cell r="F11857">
            <v>0</v>
          </cell>
        </row>
        <row r="11858">
          <cell r="B11858">
            <v>1012156</v>
          </cell>
          <cell r="C11858" t="str">
            <v>Conector De Aterramento Cunha Fio 16/Ha</v>
          </cell>
          <cell r="D11858" t="str">
            <v>UN</v>
          </cell>
          <cell r="E11858">
            <v>0</v>
          </cell>
          <cell r="F11858">
            <v>0</v>
          </cell>
        </row>
        <row r="11859">
          <cell r="B11859">
            <v>1012157</v>
          </cell>
          <cell r="C11859" t="str">
            <v>Conector De Aterramento Cunha Fio 16/Fio</v>
          </cell>
          <cell r="D11859" t="str">
            <v>UN</v>
          </cell>
          <cell r="E11859">
            <v>0</v>
          </cell>
          <cell r="F11859">
            <v>0</v>
          </cell>
        </row>
        <row r="11860">
          <cell r="B11860">
            <v>1012158</v>
          </cell>
          <cell r="C11860" t="str">
            <v>Haste Aterramento Aço-Cobre 1/2Polx2,4M</v>
          </cell>
          <cell r="D11860" t="str">
            <v>UN</v>
          </cell>
          <cell r="E11860">
            <v>0</v>
          </cell>
          <cell r="F11860">
            <v>0</v>
          </cell>
        </row>
        <row r="11861">
          <cell r="B11861">
            <v>1012159</v>
          </cell>
          <cell r="C11861" t="str">
            <v>Anel Amarração P/Isolador Pino Univ.15Kv</v>
          </cell>
          <cell r="D11861" t="str">
            <v>UN</v>
          </cell>
          <cell r="E11861">
            <v>0</v>
          </cell>
          <cell r="F11861">
            <v>0</v>
          </cell>
        </row>
        <row r="11862">
          <cell r="B11862">
            <v>1012160</v>
          </cell>
          <cell r="C11862" t="str">
            <v>Espaçador Vertical P/Cabos 15Kv Com Anel</v>
          </cell>
          <cell r="D11862" t="str">
            <v>UN</v>
          </cell>
          <cell r="E11862">
            <v>0</v>
          </cell>
          <cell r="F11862">
            <v>0</v>
          </cell>
        </row>
        <row r="11863">
          <cell r="B11863">
            <v>1012161</v>
          </cell>
          <cell r="C11863" t="str">
            <v>Grampo De Ancoragem 15Kv</v>
          </cell>
          <cell r="D11863" t="str">
            <v>UN</v>
          </cell>
          <cell r="E11863">
            <v>0</v>
          </cell>
          <cell r="F11863">
            <v>0</v>
          </cell>
        </row>
        <row r="11864">
          <cell r="B11864">
            <v>1012162</v>
          </cell>
          <cell r="C11864" t="str">
            <v>Protetor De Bucha At De Trafo 15Kv</v>
          </cell>
          <cell r="D11864" t="str">
            <v>UN</v>
          </cell>
          <cell r="E11864">
            <v>0</v>
          </cell>
          <cell r="F11864">
            <v>0</v>
          </cell>
        </row>
        <row r="11865">
          <cell r="B11865">
            <v>1012163</v>
          </cell>
          <cell r="C11865" t="str">
            <v>Cobertura Protetora P/Chave Faca 15Kv</v>
          </cell>
          <cell r="D11865" t="str">
            <v>UN</v>
          </cell>
          <cell r="E11865">
            <v>0</v>
          </cell>
          <cell r="F11865">
            <v>0</v>
          </cell>
        </row>
        <row r="11866">
          <cell r="B11866">
            <v>1012164</v>
          </cell>
          <cell r="C11866" t="str">
            <v>Elo Fusível 15-25Kv 5A 500Mm</v>
          </cell>
          <cell r="D11866" t="str">
            <v>UN</v>
          </cell>
          <cell r="E11866">
            <v>0</v>
          </cell>
          <cell r="F11866">
            <v>0</v>
          </cell>
        </row>
        <row r="11867">
          <cell r="B11867">
            <v>1012165</v>
          </cell>
          <cell r="C11867" t="str">
            <v>Massa P/ Isolamento Eletrico Scothfil 3M</v>
          </cell>
          <cell r="D11867" t="str">
            <v>UN</v>
          </cell>
          <cell r="E11867">
            <v>0</v>
          </cell>
          <cell r="F11867">
            <v>0</v>
          </cell>
        </row>
        <row r="11868">
          <cell r="B11868">
            <v>1012166</v>
          </cell>
          <cell r="C11868" t="str">
            <v>Suporte L Para Chave Fusível 3/8Pol</v>
          </cell>
          <cell r="D11868" t="str">
            <v>UN</v>
          </cell>
          <cell r="E11868">
            <v>0</v>
          </cell>
          <cell r="F11868">
            <v>0</v>
          </cell>
        </row>
        <row r="11869">
          <cell r="B11869">
            <v>1012167</v>
          </cell>
          <cell r="C11869" t="str">
            <v>Braço Tipo L 15Kv P/Poste D.T.</v>
          </cell>
          <cell r="D11869" t="str">
            <v>UN</v>
          </cell>
          <cell r="E11869">
            <v>0</v>
          </cell>
          <cell r="F11869">
            <v>0</v>
          </cell>
        </row>
        <row r="11870">
          <cell r="B11870">
            <v>1012168</v>
          </cell>
          <cell r="C11870" t="str">
            <v>Fixador De Perfil U 176X176X38Mm</v>
          </cell>
          <cell r="D11870" t="str">
            <v>UN</v>
          </cell>
          <cell r="E11870">
            <v>0</v>
          </cell>
          <cell r="F11870">
            <v>0</v>
          </cell>
        </row>
        <row r="11871">
          <cell r="B11871">
            <v>1012169</v>
          </cell>
          <cell r="C11871" t="str">
            <v>Pino Auto-Travante 38Mm Para Isolador</v>
          </cell>
          <cell r="D11871" t="str">
            <v>UN</v>
          </cell>
          <cell r="E11871">
            <v>0</v>
          </cell>
          <cell r="F11871">
            <v>0</v>
          </cell>
        </row>
        <row r="11872">
          <cell r="B11872">
            <v>1012170</v>
          </cell>
          <cell r="C11872" t="str">
            <v>Conector Derivação Cunha Com Capa 35/35</v>
          </cell>
          <cell r="D11872" t="str">
            <v>UN</v>
          </cell>
          <cell r="E11872">
            <v>0</v>
          </cell>
          <cell r="F11872">
            <v>0</v>
          </cell>
        </row>
        <row r="11873">
          <cell r="B11873">
            <v>1012171</v>
          </cell>
          <cell r="C11873" t="str">
            <v>Conector Cunha Ramal 60A 20Ca/16Mm</v>
          </cell>
          <cell r="D11873" t="str">
            <v>UN</v>
          </cell>
          <cell r="E11873">
            <v>0</v>
          </cell>
          <cell r="F11873">
            <v>0</v>
          </cell>
        </row>
        <row r="11874">
          <cell r="B11874">
            <v>1012172</v>
          </cell>
          <cell r="C11874" t="str">
            <v>Conector Perf.16-70 X 1,5-10 Incesa</v>
          </cell>
          <cell r="D11874" t="str">
            <v>UN</v>
          </cell>
          <cell r="E11874">
            <v>0</v>
          </cell>
          <cell r="F11874">
            <v>0</v>
          </cell>
        </row>
        <row r="11875">
          <cell r="B11875">
            <v>1012173</v>
          </cell>
          <cell r="C11875" t="str">
            <v>Conector Perf.35-70 X 35-70 Incesa</v>
          </cell>
          <cell r="D11875" t="str">
            <v>UN</v>
          </cell>
          <cell r="E11875">
            <v>0</v>
          </cell>
          <cell r="F11875">
            <v>0</v>
          </cell>
        </row>
        <row r="11876">
          <cell r="B11876">
            <v>1012174</v>
          </cell>
          <cell r="C11876" t="str">
            <v>Grampo Linha Viva Cobre Glv-49 Intelli</v>
          </cell>
          <cell r="D11876" t="str">
            <v>UN</v>
          </cell>
          <cell r="E11876">
            <v>0</v>
          </cell>
          <cell r="F11876">
            <v>0</v>
          </cell>
        </row>
        <row r="11877">
          <cell r="B11877">
            <v>1012175</v>
          </cell>
          <cell r="C11877" t="str">
            <v>Conector Derivação Cunha 2Ca-35Mm/2Ca-9M</v>
          </cell>
          <cell r="D11877" t="str">
            <v>UN</v>
          </cell>
          <cell r="E11877">
            <v>0</v>
          </cell>
          <cell r="F11877">
            <v>0</v>
          </cell>
        </row>
        <row r="11878">
          <cell r="B11878">
            <v>1012176</v>
          </cell>
          <cell r="C11878" t="str">
            <v>Fio De Aço-Cobre Aterramento Mole 16Mm2</v>
          </cell>
          <cell r="D11878" t="str">
            <v>KG</v>
          </cell>
          <cell r="E11878">
            <v>0</v>
          </cell>
          <cell r="F11878">
            <v>0</v>
          </cell>
        </row>
        <row r="11879">
          <cell r="B11879">
            <v>1012177</v>
          </cell>
          <cell r="C11879" t="str">
            <v>Estribo Aço Para Espaçador Losangular</v>
          </cell>
          <cell r="D11879" t="str">
            <v>UN</v>
          </cell>
          <cell r="E11879">
            <v>0</v>
          </cell>
          <cell r="F11879">
            <v>0</v>
          </cell>
        </row>
        <row r="11880">
          <cell r="B11880">
            <v>1012178</v>
          </cell>
          <cell r="C11880" t="str">
            <v>Braço Suspenção 52Mm P/Rede Secund.Isol.</v>
          </cell>
          <cell r="D11880" t="str">
            <v>UN</v>
          </cell>
          <cell r="E11880">
            <v>0</v>
          </cell>
          <cell r="F11880">
            <v>0</v>
          </cell>
        </row>
        <row r="11881">
          <cell r="B11881">
            <v>1012179</v>
          </cell>
          <cell r="C11881" t="str">
            <v>Caixa Descarga  Pvc Br  C/Engate</v>
          </cell>
          <cell r="D11881" t="str">
            <v>UN</v>
          </cell>
          <cell r="E11881">
            <v>0</v>
          </cell>
          <cell r="F11881">
            <v>0</v>
          </cell>
        </row>
        <row r="11882">
          <cell r="B11882">
            <v>1012180</v>
          </cell>
          <cell r="C11882" t="str">
            <v>Placa Numeração Apto 15X8Cm Acrílico</v>
          </cell>
          <cell r="D11882" t="str">
            <v>UN</v>
          </cell>
          <cell r="E11882">
            <v>0</v>
          </cell>
          <cell r="F11882">
            <v>0</v>
          </cell>
        </row>
        <row r="11883">
          <cell r="B11883">
            <v>1012181</v>
          </cell>
          <cell r="C11883" t="str">
            <v>Logo Gafisa P/Elevador 5,8X5Cm Aço Escov</v>
          </cell>
          <cell r="D11883" t="str">
            <v>UN</v>
          </cell>
          <cell r="E11883">
            <v>0</v>
          </cell>
          <cell r="F11883">
            <v>0</v>
          </cell>
        </row>
        <row r="11884">
          <cell r="B11884">
            <v>1012182</v>
          </cell>
          <cell r="C11884" t="str">
            <v>Placa Direcional 35X 15,5Cm Aço C/Grav.</v>
          </cell>
          <cell r="D11884" t="str">
            <v>UN</v>
          </cell>
          <cell r="E11884">
            <v>0</v>
          </cell>
          <cell r="F11884">
            <v>0</v>
          </cell>
        </row>
        <row r="11885">
          <cell r="B11885">
            <v>1012183</v>
          </cell>
          <cell r="C11885" t="str">
            <v>Placa Direcional 35X20Cm Aço C/Grav.</v>
          </cell>
          <cell r="D11885" t="str">
            <v>UN</v>
          </cell>
          <cell r="E11885">
            <v>0</v>
          </cell>
          <cell r="F11885">
            <v>0</v>
          </cell>
        </row>
        <row r="11886">
          <cell r="B11886">
            <v>1012184</v>
          </cell>
          <cell r="C11886" t="str">
            <v>Placa Direcional 35X 25Cm Aço C/Grav.</v>
          </cell>
          <cell r="D11886" t="str">
            <v>UN</v>
          </cell>
          <cell r="E11886">
            <v>0</v>
          </cell>
          <cell r="F11886">
            <v>0</v>
          </cell>
        </row>
        <row r="11887">
          <cell r="B11887">
            <v>1012185</v>
          </cell>
          <cell r="C11887" t="str">
            <v>Placa Identificação De Torres 35X15Cm</v>
          </cell>
          <cell r="D11887" t="str">
            <v>UN</v>
          </cell>
          <cell r="E11887">
            <v>0</v>
          </cell>
          <cell r="F11887">
            <v>0</v>
          </cell>
        </row>
        <row r="11888">
          <cell r="B11888">
            <v>1012186</v>
          </cell>
          <cell r="C11888" t="str">
            <v>Placa Apto Final 15X7,5Cm Aço C/Grav.</v>
          </cell>
          <cell r="D11888" t="str">
            <v>UN</v>
          </cell>
          <cell r="E11888">
            <v>0</v>
          </cell>
          <cell r="F11888">
            <v>0</v>
          </cell>
        </row>
        <row r="11889">
          <cell r="B11889">
            <v>1012187</v>
          </cell>
          <cell r="C11889" t="str">
            <v>Placa Elevador Soc/Serv 15X5Cm Aço Grav.</v>
          </cell>
          <cell r="D11889" t="str">
            <v>UN</v>
          </cell>
          <cell r="E11889">
            <v>0</v>
          </cell>
          <cell r="F11889">
            <v>0</v>
          </cell>
        </row>
        <row r="11890">
          <cell r="B11890">
            <v>1012188</v>
          </cell>
          <cell r="C11890" t="str">
            <v>Placa Elevador Leis 12X15Cm Aço C/Grav.</v>
          </cell>
          <cell r="D11890" t="str">
            <v>UN</v>
          </cell>
          <cell r="E11890">
            <v>0</v>
          </cell>
          <cell r="F11890">
            <v>0</v>
          </cell>
        </row>
        <row r="11891">
          <cell r="B11891">
            <v>1012189</v>
          </cell>
          <cell r="C11891" t="str">
            <v>Placa Segurança Bombeiros 15X15Cm Vinil</v>
          </cell>
          <cell r="D11891" t="str">
            <v>UN</v>
          </cell>
          <cell r="E11891">
            <v>0</v>
          </cell>
          <cell r="F11891">
            <v>0</v>
          </cell>
        </row>
        <row r="11892">
          <cell r="B11892">
            <v>1012190</v>
          </cell>
          <cell r="C11892" t="str">
            <v>Placa Garagem 55X30Cm</v>
          </cell>
          <cell r="D11892" t="str">
            <v>UN</v>
          </cell>
          <cell r="E11892">
            <v>0</v>
          </cell>
          <cell r="F11892">
            <v>0</v>
          </cell>
        </row>
        <row r="11893">
          <cell r="B11893">
            <v>1012191</v>
          </cell>
          <cell r="C11893" t="str">
            <v>Totem Direcional 180X45Cm</v>
          </cell>
          <cell r="D11893" t="str">
            <v>UN</v>
          </cell>
          <cell r="E11893">
            <v>0</v>
          </cell>
          <cell r="F11893">
            <v>0</v>
          </cell>
        </row>
        <row r="11894">
          <cell r="B11894">
            <v>1012192</v>
          </cell>
          <cell r="C11894" t="str">
            <v>Placa Numeração Apto 15X8Cm Aço C/Grav.</v>
          </cell>
          <cell r="D11894" t="str">
            <v>UN</v>
          </cell>
          <cell r="E11894">
            <v>0</v>
          </cell>
          <cell r="F11894">
            <v>0</v>
          </cell>
        </row>
        <row r="11895">
          <cell r="B11895">
            <v>1012193</v>
          </cell>
          <cell r="C11895" t="str">
            <v>Bloco Cerâmico 11,5X19X19Cm Paletizado</v>
          </cell>
          <cell r="D11895" t="str">
            <v>UN</v>
          </cell>
          <cell r="E11895">
            <v>0</v>
          </cell>
          <cell r="F11895">
            <v>0</v>
          </cell>
        </row>
        <row r="11896">
          <cell r="B11896">
            <v>1012194</v>
          </cell>
          <cell r="C11896" t="str">
            <v>Bebedouro Industrial 150L Aço Inox</v>
          </cell>
          <cell r="D11896" t="str">
            <v>UN</v>
          </cell>
          <cell r="E11896">
            <v>0</v>
          </cell>
          <cell r="F11896">
            <v>0</v>
          </cell>
        </row>
        <row r="11897">
          <cell r="B11897">
            <v>1012195</v>
          </cell>
          <cell r="C11897" t="str">
            <v>Fio Nylon Corte Redondo 3Mm P/Roçadeira</v>
          </cell>
          <cell r="D11897" t="str">
            <v>M</v>
          </cell>
          <cell r="E11897">
            <v>0</v>
          </cell>
          <cell r="F11897">
            <v>0</v>
          </cell>
        </row>
        <row r="11898">
          <cell r="B11898">
            <v>1012196</v>
          </cell>
          <cell r="C11898" t="str">
            <v>Cuba Inox Redonda 370Mm R37 Eternox</v>
          </cell>
          <cell r="D11898" t="str">
            <v>UN</v>
          </cell>
          <cell r="E11898">
            <v>0</v>
          </cell>
          <cell r="F11898">
            <v>0</v>
          </cell>
        </row>
        <row r="11899">
          <cell r="B11899">
            <v>1012197</v>
          </cell>
          <cell r="C11899" t="str">
            <v>Calha P/Lâmp.Fluorescente 2X40W S/Reator</v>
          </cell>
          <cell r="D11899" t="str">
            <v>UN</v>
          </cell>
          <cell r="E11899">
            <v>0</v>
          </cell>
          <cell r="F11899">
            <v>0</v>
          </cell>
        </row>
        <row r="11900">
          <cell r="B11900">
            <v>1012198</v>
          </cell>
          <cell r="C11900" t="str">
            <v>Marreta C/Cabo 1,5Kg</v>
          </cell>
          <cell r="D11900" t="str">
            <v>UN</v>
          </cell>
          <cell r="E11900">
            <v>0</v>
          </cell>
          <cell r="F11900">
            <v>0</v>
          </cell>
        </row>
        <row r="11901">
          <cell r="B11901">
            <v>1012199</v>
          </cell>
          <cell r="C11901" t="str">
            <v>Disco Diam.Segment.4 3/8X3/4 2145 Irwin</v>
          </cell>
          <cell r="D11901" t="str">
            <v>UN</v>
          </cell>
          <cell r="E11901">
            <v>0</v>
          </cell>
          <cell r="F11901">
            <v>0</v>
          </cell>
        </row>
        <row r="11902">
          <cell r="B11902">
            <v>1012200</v>
          </cell>
          <cell r="C11902" t="str">
            <v>Porta P/Quadro Emb. Qdac 36P Br36Pk Brum</v>
          </cell>
          <cell r="D11902" t="str">
            <v>UN</v>
          </cell>
          <cell r="E11902">
            <v>0</v>
          </cell>
          <cell r="F11902">
            <v>0</v>
          </cell>
        </row>
        <row r="11903">
          <cell r="B11903">
            <v>1012201</v>
          </cell>
          <cell r="C11903" t="str">
            <v>Porta P/Quadro Emb. Qdac 24P Br24Pk Brum</v>
          </cell>
          <cell r="D11903" t="str">
            <v>UN</v>
          </cell>
          <cell r="E11903">
            <v>0</v>
          </cell>
          <cell r="F11903">
            <v>0</v>
          </cell>
        </row>
        <row r="11904">
          <cell r="B11904">
            <v>1012202</v>
          </cell>
          <cell r="C11904" t="str">
            <v>Conj.Bacia C/Cx  Duomo Plus Cp12117 Deca</v>
          </cell>
          <cell r="D11904" t="str">
            <v>UN</v>
          </cell>
          <cell r="E11904">
            <v>0</v>
          </cell>
          <cell r="F11904">
            <v>0</v>
          </cell>
        </row>
        <row r="11905">
          <cell r="B11905">
            <v>1012203</v>
          </cell>
          <cell r="C11905" t="str">
            <v>Bide C/ 3 Furos Duomo Plus Br B1217 Deca</v>
          </cell>
          <cell r="D11905" t="str">
            <v>UN</v>
          </cell>
          <cell r="E11905">
            <v>0</v>
          </cell>
          <cell r="F11905">
            <v>0</v>
          </cell>
        </row>
        <row r="11906">
          <cell r="B11906">
            <v>1012204</v>
          </cell>
          <cell r="C11906" t="str">
            <v>Conj.Bacia C/Cx Izy Br Cp11117 Deca</v>
          </cell>
          <cell r="D11906" t="str">
            <v>UN</v>
          </cell>
          <cell r="E11906">
            <v>0</v>
          </cell>
          <cell r="F11906">
            <v>0</v>
          </cell>
        </row>
        <row r="11907">
          <cell r="B11907">
            <v>1012205</v>
          </cell>
          <cell r="C11907" t="str">
            <v>Bacia Century One-Piece Br P14317 Deca</v>
          </cell>
          <cell r="D11907" t="str">
            <v>UN</v>
          </cell>
          <cell r="E11907">
            <v>0</v>
          </cell>
          <cell r="F11907">
            <v>0</v>
          </cell>
        </row>
        <row r="11908">
          <cell r="B11908">
            <v>1012206</v>
          </cell>
          <cell r="C11908" t="str">
            <v>Misturador Bancada Aspen 1877C35 Deca</v>
          </cell>
          <cell r="D11908" t="str">
            <v>UN</v>
          </cell>
          <cell r="E11908">
            <v>0</v>
          </cell>
          <cell r="F11908">
            <v>0</v>
          </cell>
        </row>
        <row r="11909">
          <cell r="B11909">
            <v>1012207</v>
          </cell>
          <cell r="C11909" t="str">
            <v>Misturador Bide Aspen 1985C35 Deca</v>
          </cell>
          <cell r="D11909" t="str">
            <v>UN</v>
          </cell>
          <cell r="E11909">
            <v>0</v>
          </cell>
          <cell r="F11909">
            <v>0</v>
          </cell>
        </row>
        <row r="11910">
          <cell r="B11910">
            <v>1012208</v>
          </cell>
          <cell r="C11910" t="str">
            <v>Torneira Mesa Link 1198Clnk  Deca</v>
          </cell>
          <cell r="D11910" t="str">
            <v>UN</v>
          </cell>
          <cell r="E11910">
            <v>0</v>
          </cell>
          <cell r="F11910">
            <v>0</v>
          </cell>
        </row>
        <row r="11911">
          <cell r="B11911">
            <v>1012209</v>
          </cell>
          <cell r="C11911" t="str">
            <v>Misturador Pia Spot 1256C43 Deca</v>
          </cell>
          <cell r="D11911" t="str">
            <v>UN</v>
          </cell>
          <cell r="E11911">
            <v>0</v>
          </cell>
          <cell r="F11911">
            <v>0</v>
          </cell>
        </row>
        <row r="11912">
          <cell r="B11912">
            <v>1012210</v>
          </cell>
          <cell r="C11912" t="str">
            <v>Torneira Cozinha C/Ar.Stand.1159C39 Deca</v>
          </cell>
          <cell r="D11912" t="str">
            <v>UN</v>
          </cell>
          <cell r="E11912">
            <v>0</v>
          </cell>
          <cell r="F11912">
            <v>0</v>
          </cell>
        </row>
        <row r="11913">
          <cell r="B11913">
            <v>1012211</v>
          </cell>
          <cell r="C11913" t="str">
            <v>Torneira P/Lavatório Aspen 1198C35 Deca</v>
          </cell>
          <cell r="D11913" t="str">
            <v>UN</v>
          </cell>
          <cell r="E11913">
            <v>0</v>
          </cell>
          <cell r="F11913">
            <v>0</v>
          </cell>
        </row>
        <row r="11914">
          <cell r="B11914">
            <v>1012212</v>
          </cell>
          <cell r="C11914" t="str">
            <v>Torneira Bica Movel Aspen 1167C35 Deca</v>
          </cell>
          <cell r="D11914" t="str">
            <v>UN</v>
          </cell>
          <cell r="E11914">
            <v>0</v>
          </cell>
          <cell r="F11914">
            <v>0</v>
          </cell>
        </row>
        <row r="11915">
          <cell r="B11915">
            <v>1012213</v>
          </cell>
          <cell r="C11915" t="str">
            <v>Torneira Bica Alta Aspen 1195C35 Deca</v>
          </cell>
          <cell r="D11915" t="str">
            <v>UN</v>
          </cell>
          <cell r="E11915">
            <v>0</v>
          </cell>
          <cell r="F11915">
            <v>0</v>
          </cell>
        </row>
        <row r="11916">
          <cell r="B11916">
            <v>1012214</v>
          </cell>
          <cell r="C11916" t="str">
            <v>Misturador Coz.Duna Clássica 1256C64Deca</v>
          </cell>
          <cell r="D11916" t="str">
            <v>UN</v>
          </cell>
          <cell r="E11916">
            <v>0</v>
          </cell>
          <cell r="F11916">
            <v>0</v>
          </cell>
        </row>
        <row r="11917">
          <cell r="B11917">
            <v>1012215</v>
          </cell>
          <cell r="C11917" t="str">
            <v>Uniao P/Eletroduto Corr/Liso 1/2 - Astra</v>
          </cell>
          <cell r="D11917" t="str">
            <v>UN</v>
          </cell>
          <cell r="E11917">
            <v>0</v>
          </cell>
          <cell r="F11917">
            <v>0</v>
          </cell>
        </row>
        <row r="11918">
          <cell r="B11918">
            <v>1012216</v>
          </cell>
          <cell r="C11918" t="str">
            <v>Uniao P/Eletroduto Corrug/Liso 1 - Astra</v>
          </cell>
          <cell r="D11918" t="str">
            <v>UN</v>
          </cell>
          <cell r="E11918">
            <v>0</v>
          </cell>
          <cell r="F11918">
            <v>0</v>
          </cell>
        </row>
        <row r="11919">
          <cell r="B11919">
            <v>1012217</v>
          </cell>
          <cell r="C11919" t="str">
            <v>Mangueira Trançada Reforçada 1"Alta Pres</v>
          </cell>
          <cell r="D11919" t="str">
            <v>M</v>
          </cell>
          <cell r="E11919">
            <v>0</v>
          </cell>
          <cell r="F11919">
            <v>0</v>
          </cell>
        </row>
        <row r="11920">
          <cell r="B11920">
            <v>1012218</v>
          </cell>
          <cell r="C11920" t="str">
            <v>Caixa Eletr Pvc P/Alvenaria Estrut 4X2</v>
          </cell>
          <cell r="D11920" t="str">
            <v>UN</v>
          </cell>
          <cell r="E11920">
            <v>0</v>
          </cell>
          <cell r="F11920">
            <v>0</v>
          </cell>
        </row>
        <row r="11921">
          <cell r="B11921">
            <v>1012219</v>
          </cell>
          <cell r="C11921" t="str">
            <v>Caixa Eletr Pvc P/Alvenaria Estrut 4X4</v>
          </cell>
          <cell r="D11921" t="str">
            <v>UN</v>
          </cell>
          <cell r="E11921">
            <v>0</v>
          </cell>
          <cell r="F11921">
            <v>0</v>
          </cell>
        </row>
        <row r="11922">
          <cell r="B11922">
            <v>1012220</v>
          </cell>
          <cell r="C11922" t="str">
            <v>Caixa Luz Pvc Dryfix Eletroduto  4X2'</v>
          </cell>
          <cell r="D11922" t="str">
            <v>UN</v>
          </cell>
          <cell r="E11922">
            <v>0</v>
          </cell>
          <cell r="F11922">
            <v>0</v>
          </cell>
        </row>
        <row r="11923">
          <cell r="B11923">
            <v>1012221</v>
          </cell>
          <cell r="C11923" t="str">
            <v>Caixa Luz Pvc Dryfix Eletroduto 4X4'</v>
          </cell>
          <cell r="D11923" t="str">
            <v>UN</v>
          </cell>
          <cell r="E11923">
            <v>0</v>
          </cell>
          <cell r="F11923">
            <v>0</v>
          </cell>
        </row>
        <row r="11924">
          <cell r="B11924">
            <v>1012222</v>
          </cell>
          <cell r="C11924" t="str">
            <v>Tela Ond.Garimpo 1X1X1/4Pol 2,0X1,2M</v>
          </cell>
          <cell r="D11924" t="str">
            <v>UN</v>
          </cell>
          <cell r="E11924">
            <v>0</v>
          </cell>
          <cell r="F11924">
            <v>0</v>
          </cell>
        </row>
        <row r="11925">
          <cell r="B11925">
            <v>1012223</v>
          </cell>
          <cell r="C11925" t="str">
            <v>Tela Ond.Garimpo 1/2X1/2X3/16Pol2,0X1,2M</v>
          </cell>
          <cell r="D11925" t="str">
            <v>UN</v>
          </cell>
          <cell r="E11925">
            <v>0</v>
          </cell>
          <cell r="F11925">
            <v>0</v>
          </cell>
        </row>
        <row r="11926">
          <cell r="B11926">
            <v>1012224</v>
          </cell>
          <cell r="C11926" t="str">
            <v>Reator Partida Rápida 2X28W 127/220V</v>
          </cell>
          <cell r="D11926" t="str">
            <v>UN</v>
          </cell>
          <cell r="E11926">
            <v>0</v>
          </cell>
          <cell r="F11926">
            <v>0</v>
          </cell>
        </row>
        <row r="11927">
          <cell r="B11927">
            <v>1012225</v>
          </cell>
          <cell r="C11927" t="str">
            <v>Lâmpada Fluor.Tubular He830/28W 127/220V</v>
          </cell>
          <cell r="D11927" t="str">
            <v>UN</v>
          </cell>
          <cell r="E11927">
            <v>0</v>
          </cell>
          <cell r="F11927">
            <v>0</v>
          </cell>
        </row>
        <row r="11928">
          <cell r="B11928">
            <v>1012226</v>
          </cell>
          <cell r="C11928" t="str">
            <v>Herbicida Glifosato Roundup Monsanto</v>
          </cell>
          <cell r="D11928" t="str">
            <v>L</v>
          </cell>
          <cell r="E11928">
            <v>0</v>
          </cell>
          <cell r="F11928">
            <v>0</v>
          </cell>
        </row>
        <row r="11929">
          <cell r="B11929">
            <v>1012227</v>
          </cell>
          <cell r="C11929" t="str">
            <v>Mesa Melan.Estrut.Aço 120X60X74Cm Takaya</v>
          </cell>
          <cell r="D11929" t="str">
            <v>UN</v>
          </cell>
          <cell r="E11929">
            <v>0</v>
          </cell>
          <cell r="F11929">
            <v>0</v>
          </cell>
        </row>
        <row r="11930">
          <cell r="B11930">
            <v>1012228</v>
          </cell>
          <cell r="C11930" t="str">
            <v>Poltrona Diretor Braços Corsa Gir.Takaya</v>
          </cell>
          <cell r="D11930" t="str">
            <v>UN</v>
          </cell>
          <cell r="E11930">
            <v>0</v>
          </cell>
          <cell r="F11930">
            <v>0</v>
          </cell>
        </row>
        <row r="11931">
          <cell r="B11931">
            <v>1012229</v>
          </cell>
          <cell r="C11931" t="str">
            <v>Cadeira Secretária Braços T Gir.Takaya</v>
          </cell>
          <cell r="D11931" t="str">
            <v>UN</v>
          </cell>
          <cell r="E11931">
            <v>0</v>
          </cell>
          <cell r="F11931">
            <v>0</v>
          </cell>
        </row>
        <row r="11932">
          <cell r="B11932">
            <v>1012230</v>
          </cell>
          <cell r="C11932" t="str">
            <v>Puxador Classic 250Mm 177 União Mundial</v>
          </cell>
          <cell r="D11932" t="str">
            <v>UN</v>
          </cell>
          <cell r="E11932">
            <v>0</v>
          </cell>
          <cell r="F11932">
            <v>0</v>
          </cell>
        </row>
        <row r="11933">
          <cell r="B11933">
            <v>1012231</v>
          </cell>
          <cell r="C11933" t="str">
            <v>Puxador Master 150Mm 195 União Mundial</v>
          </cell>
          <cell r="D11933" t="str">
            <v>UN</v>
          </cell>
          <cell r="E11933">
            <v>0</v>
          </cell>
          <cell r="F11933">
            <v>0</v>
          </cell>
        </row>
        <row r="11934">
          <cell r="B11934">
            <v>1012237</v>
          </cell>
          <cell r="C11934" t="str">
            <v>Unidute Cônico Em Alumínio 2 1/2Pol</v>
          </cell>
          <cell r="D11934" t="str">
            <v>UN</v>
          </cell>
          <cell r="E11934">
            <v>0</v>
          </cell>
          <cell r="F11934">
            <v>0</v>
          </cell>
        </row>
        <row r="11935">
          <cell r="B11935">
            <v>1012238</v>
          </cell>
          <cell r="C11935" t="str">
            <v>Cabeçote Em Alumínio 2Pol</v>
          </cell>
          <cell r="D11935" t="str">
            <v>UN</v>
          </cell>
          <cell r="E11935">
            <v>0</v>
          </cell>
          <cell r="F11935">
            <v>0</v>
          </cell>
        </row>
        <row r="11936">
          <cell r="B11936">
            <v>1012239</v>
          </cell>
          <cell r="C11936" t="str">
            <v>Parafuso Aço Carb.Cab Chata 9/64X1 1/2Po</v>
          </cell>
          <cell r="D11936" t="str">
            <v>UN</v>
          </cell>
          <cell r="E11936">
            <v>0</v>
          </cell>
          <cell r="F11936">
            <v>0</v>
          </cell>
        </row>
        <row r="11937">
          <cell r="B11937">
            <v>1012240</v>
          </cell>
          <cell r="C11937" t="str">
            <v>Parafuso Aço Carb.Cab Chata 9/64X2Pol</v>
          </cell>
          <cell r="D11937" t="str">
            <v>UN</v>
          </cell>
          <cell r="E11937">
            <v>0</v>
          </cell>
          <cell r="F11937">
            <v>0</v>
          </cell>
        </row>
        <row r="11938">
          <cell r="B11938">
            <v>1012241</v>
          </cell>
          <cell r="C11938" t="str">
            <v>Parafuso Aço Carb.Cab Chata 9/64X3Pol</v>
          </cell>
          <cell r="D11938" t="str">
            <v>UN</v>
          </cell>
          <cell r="E11938">
            <v>0</v>
          </cell>
          <cell r="F11938">
            <v>0</v>
          </cell>
        </row>
        <row r="11939">
          <cell r="B11939">
            <v>1012242</v>
          </cell>
          <cell r="C11939" t="str">
            <v>Caixa Passagem 154X110X70 S.Sx.161Steck</v>
          </cell>
          <cell r="D11939" t="str">
            <v>UN</v>
          </cell>
          <cell r="E11939">
            <v>0</v>
          </cell>
          <cell r="F11939">
            <v>0</v>
          </cell>
        </row>
        <row r="11940">
          <cell r="B11940">
            <v>1012243</v>
          </cell>
          <cell r="C11940" t="str">
            <v>Caixa Porta-Base Disj 60X60X35Cm Chapa14</v>
          </cell>
          <cell r="D11940" t="str">
            <v>UN</v>
          </cell>
          <cell r="E11940">
            <v>0</v>
          </cell>
          <cell r="F11940">
            <v>0</v>
          </cell>
        </row>
        <row r="11941">
          <cell r="B11941">
            <v>1012244</v>
          </cell>
          <cell r="C11941" t="str">
            <v>Caixa Porta-Base Disj 60X60X25Cm Chapa14</v>
          </cell>
          <cell r="D11941" t="str">
            <v>UN</v>
          </cell>
          <cell r="E11941">
            <v>0</v>
          </cell>
          <cell r="F11941">
            <v>0</v>
          </cell>
        </row>
        <row r="11942">
          <cell r="B11942">
            <v>1012245</v>
          </cell>
          <cell r="C11942" t="str">
            <v>Caixa De Med.Tipo"E" 62,5X35X2Cm Chapa14</v>
          </cell>
          <cell r="D11942" t="str">
            <v>UN</v>
          </cell>
          <cell r="E11942">
            <v>0</v>
          </cell>
          <cell r="F11942">
            <v>0</v>
          </cell>
        </row>
        <row r="11943">
          <cell r="B11943">
            <v>1012246</v>
          </cell>
          <cell r="C11943" t="str">
            <v>Tê 611 Rc Cobre 66X28X66Mm S/Anel Eluma</v>
          </cell>
          <cell r="D11943" t="str">
            <v>UN</v>
          </cell>
          <cell r="E11943">
            <v>0</v>
          </cell>
          <cell r="F11943">
            <v>0</v>
          </cell>
        </row>
        <row r="11944">
          <cell r="B11944">
            <v>1012247</v>
          </cell>
          <cell r="C11944" t="str">
            <v>Tê 611 Rc Cobre 35X28X35Mm Eluma</v>
          </cell>
          <cell r="D11944" t="str">
            <v>UN</v>
          </cell>
          <cell r="E11944">
            <v>0</v>
          </cell>
          <cell r="F11944">
            <v>0</v>
          </cell>
        </row>
        <row r="11945">
          <cell r="B11945">
            <v>1012248</v>
          </cell>
          <cell r="C11945" t="str">
            <v>Cleats C/Parafuso 4 Berços P/Cabo 16Mm2</v>
          </cell>
          <cell r="D11945" t="str">
            <v>UN</v>
          </cell>
          <cell r="E11945">
            <v>0</v>
          </cell>
          <cell r="F11945">
            <v>0</v>
          </cell>
        </row>
        <row r="11946">
          <cell r="B11946">
            <v>1012249</v>
          </cell>
          <cell r="C11946" t="str">
            <v>Cleats C/Parafuso 4 Berços P/Cabo 35Mm2</v>
          </cell>
          <cell r="D11946" t="str">
            <v>UN</v>
          </cell>
          <cell r="E11946">
            <v>0</v>
          </cell>
          <cell r="F11946">
            <v>0</v>
          </cell>
        </row>
        <row r="11947">
          <cell r="B11947">
            <v>1012250</v>
          </cell>
          <cell r="C11947" t="str">
            <v>Cleats C/Parafuso 4 Berços P/Cabo 50Mm2</v>
          </cell>
          <cell r="D11947" t="str">
            <v>UN</v>
          </cell>
          <cell r="E11947">
            <v>0</v>
          </cell>
          <cell r="F11947">
            <v>0</v>
          </cell>
        </row>
        <row r="11948">
          <cell r="B11948">
            <v>1012251</v>
          </cell>
          <cell r="C11948" t="str">
            <v>Vidro Liso P/Cx De Med.Padrões E,K,L,M,N</v>
          </cell>
          <cell r="D11948" t="str">
            <v>UN</v>
          </cell>
          <cell r="E11948">
            <v>0</v>
          </cell>
          <cell r="F11948">
            <v>0</v>
          </cell>
        </row>
        <row r="11949">
          <cell r="B11949">
            <v>1012252</v>
          </cell>
          <cell r="C11949" t="str">
            <v>Anel De Concreto 300X50X5Cm</v>
          </cell>
          <cell r="D11949" t="str">
            <v>UN</v>
          </cell>
          <cell r="E11949">
            <v>0</v>
          </cell>
          <cell r="F11949">
            <v>0</v>
          </cell>
        </row>
        <row r="11950">
          <cell r="B11950">
            <v>1012253</v>
          </cell>
          <cell r="C11950" t="str">
            <v>Tampão Bronze C/Corrente 2 1/2Pol</v>
          </cell>
          <cell r="D11950" t="str">
            <v>UN</v>
          </cell>
          <cell r="E11950">
            <v>0</v>
          </cell>
          <cell r="F11950">
            <v>0</v>
          </cell>
        </row>
        <row r="11951">
          <cell r="B11951">
            <v>1012254</v>
          </cell>
          <cell r="C11951" t="str">
            <v>Reator Partida Rápida 1X40W 220V</v>
          </cell>
          <cell r="D11951" t="str">
            <v>UN</v>
          </cell>
          <cell r="E11951">
            <v>0</v>
          </cell>
          <cell r="F11951">
            <v>0</v>
          </cell>
        </row>
        <row r="11952">
          <cell r="B11952">
            <v>1012255</v>
          </cell>
          <cell r="C11952" t="str">
            <v>Te De Reducao Pvc Marrom Sold 60X25Mm</v>
          </cell>
          <cell r="D11952" t="str">
            <v>UN</v>
          </cell>
          <cell r="E11952">
            <v>0</v>
          </cell>
          <cell r="F11952">
            <v>0</v>
          </cell>
        </row>
        <row r="11953">
          <cell r="B11953">
            <v>1012256</v>
          </cell>
          <cell r="C11953" t="str">
            <v>Curva 45Vert.Int.300X100Mm Zinc.P/Leito</v>
          </cell>
          <cell r="D11953" t="str">
            <v>UN</v>
          </cell>
          <cell r="E11953">
            <v>0</v>
          </cell>
          <cell r="F11953">
            <v>0</v>
          </cell>
        </row>
        <row r="11954">
          <cell r="B11954">
            <v>1012257</v>
          </cell>
          <cell r="C11954" t="str">
            <v>Curva 90Vert.Ext.300X100Mm Zinc.P/Leito</v>
          </cell>
          <cell r="D11954" t="str">
            <v>UN</v>
          </cell>
          <cell r="E11954">
            <v>0</v>
          </cell>
          <cell r="F11954">
            <v>0</v>
          </cell>
        </row>
        <row r="11955">
          <cell r="B11955">
            <v>1012258</v>
          </cell>
          <cell r="C11955" t="str">
            <v>Redução Conc.500X100/300X100Mm P/Leito</v>
          </cell>
          <cell r="D11955" t="str">
            <v>UN</v>
          </cell>
          <cell r="E11955">
            <v>0</v>
          </cell>
          <cell r="F11955">
            <v>0</v>
          </cell>
        </row>
        <row r="11956">
          <cell r="B11956">
            <v>1012259</v>
          </cell>
          <cell r="C11956" t="str">
            <v>Emenda Int.Galv P/Calha Lisa 150X100Mm</v>
          </cell>
          <cell r="D11956" t="str">
            <v>UN</v>
          </cell>
          <cell r="E11956">
            <v>0</v>
          </cell>
          <cell r="F11956">
            <v>0</v>
          </cell>
        </row>
        <row r="11957">
          <cell r="B11957">
            <v>1012260</v>
          </cell>
          <cell r="C11957" t="str">
            <v>Emenda Int.Galv P/Calha Lisa 200X100Mm</v>
          </cell>
          <cell r="D11957" t="str">
            <v>UN</v>
          </cell>
          <cell r="E11957">
            <v>0</v>
          </cell>
          <cell r="F11957">
            <v>0</v>
          </cell>
        </row>
        <row r="11958">
          <cell r="B11958">
            <v>1012261</v>
          </cell>
          <cell r="C11958" t="str">
            <v>Emenda Int.Galv P/Calha Lisa 300X100Mm</v>
          </cell>
          <cell r="D11958" t="str">
            <v>UN</v>
          </cell>
          <cell r="E11958">
            <v>0</v>
          </cell>
          <cell r="F11958">
            <v>0</v>
          </cell>
        </row>
        <row r="11959">
          <cell r="B11959">
            <v>1012262</v>
          </cell>
          <cell r="C11959" t="str">
            <v>Caixa P/ Bloco Med. Eletr. 25X16X12Cm</v>
          </cell>
          <cell r="D11959" t="str">
            <v>UN</v>
          </cell>
          <cell r="E11959">
            <v>0</v>
          </cell>
          <cell r="F11959">
            <v>0</v>
          </cell>
        </row>
        <row r="11960">
          <cell r="B11960">
            <v>1012263</v>
          </cell>
          <cell r="C11960" t="str">
            <v>Matriz P/Alicate Prensa Term.Hidr. 16Mm2</v>
          </cell>
          <cell r="D11960" t="str">
            <v>UN</v>
          </cell>
          <cell r="E11960">
            <v>0</v>
          </cell>
          <cell r="F11960">
            <v>0</v>
          </cell>
        </row>
        <row r="11961">
          <cell r="B11961">
            <v>1012264</v>
          </cell>
          <cell r="C11961" t="str">
            <v>Matriz P/Alicate Prensa Term.Hidr. 25Mm2</v>
          </cell>
          <cell r="D11961" t="str">
            <v>UN</v>
          </cell>
          <cell r="E11961">
            <v>0</v>
          </cell>
          <cell r="F11961">
            <v>0</v>
          </cell>
        </row>
        <row r="11962">
          <cell r="B11962">
            <v>1012265</v>
          </cell>
          <cell r="C11962" t="str">
            <v>Matriz P/Alicate Prensa Term.Hidr. 35Mm2</v>
          </cell>
          <cell r="D11962" t="str">
            <v>UN</v>
          </cell>
          <cell r="E11962">
            <v>0</v>
          </cell>
          <cell r="F11962">
            <v>0</v>
          </cell>
        </row>
        <row r="11963">
          <cell r="B11963">
            <v>1012266</v>
          </cell>
          <cell r="C11963" t="str">
            <v>Matriz P/Alicate Prensa Term.Hidr. 50Mm2</v>
          </cell>
          <cell r="D11963" t="str">
            <v>UN</v>
          </cell>
          <cell r="E11963">
            <v>0</v>
          </cell>
          <cell r="F11963">
            <v>0</v>
          </cell>
        </row>
        <row r="11964">
          <cell r="B11964">
            <v>1012267</v>
          </cell>
          <cell r="C11964" t="str">
            <v>Matriz P/Alicate Prensa Term.Hidr. 70Mm2</v>
          </cell>
          <cell r="D11964" t="str">
            <v>UN</v>
          </cell>
          <cell r="E11964">
            <v>0</v>
          </cell>
          <cell r="F11964">
            <v>0</v>
          </cell>
        </row>
        <row r="11965">
          <cell r="B11965">
            <v>1012268</v>
          </cell>
          <cell r="C11965" t="str">
            <v>Matriz P/Alicate Prensa Term.Hidr. 95Mm2</v>
          </cell>
          <cell r="D11965" t="str">
            <v>UN</v>
          </cell>
          <cell r="E11965">
            <v>0</v>
          </cell>
          <cell r="F11965">
            <v>0</v>
          </cell>
        </row>
        <row r="11966">
          <cell r="B11966">
            <v>1012269</v>
          </cell>
          <cell r="C11966" t="str">
            <v>Matriz P/Alicate Prensa Term.Hidr.120Mm2</v>
          </cell>
          <cell r="D11966" t="str">
            <v>UN</v>
          </cell>
          <cell r="E11966">
            <v>0</v>
          </cell>
          <cell r="F11966">
            <v>0</v>
          </cell>
        </row>
        <row r="11967">
          <cell r="B11967">
            <v>1012270</v>
          </cell>
          <cell r="C11967" t="str">
            <v>Matriz P/Alicate Prensa Term.Hidr.150Mm2</v>
          </cell>
          <cell r="D11967" t="str">
            <v>UN</v>
          </cell>
          <cell r="E11967">
            <v>0</v>
          </cell>
          <cell r="F11967">
            <v>0</v>
          </cell>
        </row>
        <row r="11968">
          <cell r="B11968">
            <v>1012271</v>
          </cell>
          <cell r="C11968" t="str">
            <v>Matriz P/Alicate Prensa Term.Hidr.185Mm2</v>
          </cell>
          <cell r="D11968" t="str">
            <v>UN</v>
          </cell>
          <cell r="E11968">
            <v>0</v>
          </cell>
          <cell r="F11968">
            <v>0</v>
          </cell>
        </row>
        <row r="11969">
          <cell r="B11969">
            <v>1012272</v>
          </cell>
          <cell r="C11969" t="str">
            <v>Matriz P/Alicate Prensa Term.Hidr.240Mm2</v>
          </cell>
          <cell r="D11969" t="str">
            <v>UN</v>
          </cell>
          <cell r="E11969">
            <v>0</v>
          </cell>
          <cell r="F11969">
            <v>0</v>
          </cell>
        </row>
        <row r="11970">
          <cell r="B11970">
            <v>1012273</v>
          </cell>
          <cell r="C11970" t="str">
            <v>Chapa Galv.0,95Mm Fix. Kit Lavabo Ananda</v>
          </cell>
          <cell r="D11970" t="str">
            <v>UN</v>
          </cell>
          <cell r="E11970">
            <v>0</v>
          </cell>
          <cell r="F11970">
            <v>0</v>
          </cell>
        </row>
        <row r="11971">
          <cell r="B11971">
            <v>1012274</v>
          </cell>
          <cell r="C11971" t="str">
            <v>Bloco Concr Meio Bl 14X14X19Cm 20Mpa</v>
          </cell>
          <cell r="D11971" t="str">
            <v>UN</v>
          </cell>
          <cell r="E11971">
            <v>0</v>
          </cell>
          <cell r="F11971">
            <v>0</v>
          </cell>
        </row>
        <row r="11972">
          <cell r="B11972">
            <v>1012275</v>
          </cell>
          <cell r="C11972" t="str">
            <v>Bloco Concr Canaleta 14X14X19Cm 20Mpa</v>
          </cell>
          <cell r="D11972" t="str">
            <v>UN</v>
          </cell>
          <cell r="E11972">
            <v>0</v>
          </cell>
          <cell r="F11972">
            <v>0</v>
          </cell>
        </row>
        <row r="11973">
          <cell r="B11973">
            <v>1012276</v>
          </cell>
          <cell r="C11973" t="str">
            <v>Porta Toalha Latão Polaris 00371406Docol</v>
          </cell>
          <cell r="D11973" t="str">
            <v>UN</v>
          </cell>
          <cell r="E11973">
            <v>0</v>
          </cell>
          <cell r="F11973">
            <v>0</v>
          </cell>
        </row>
        <row r="11974">
          <cell r="B11974">
            <v>1012277</v>
          </cell>
          <cell r="C11974" t="str">
            <v>Véu De Poliester 1X50M Perame</v>
          </cell>
          <cell r="D11974" t="str">
            <v>UN</v>
          </cell>
          <cell r="E11974">
            <v>0</v>
          </cell>
          <cell r="F11974">
            <v>0</v>
          </cell>
        </row>
        <row r="11975">
          <cell r="B11975">
            <v>1012278</v>
          </cell>
          <cell r="C11975" t="str">
            <v>Textura Permalit Nobre 790Aol Ibratin</v>
          </cell>
          <cell r="D11975" t="str">
            <v>KG</v>
          </cell>
          <cell r="E11975">
            <v>0</v>
          </cell>
          <cell r="F11975">
            <v>0</v>
          </cell>
        </row>
        <row r="11976">
          <cell r="B11976">
            <v>1012279</v>
          </cell>
          <cell r="C11976" t="str">
            <v>Válvula Mictório Standard Vta010 Esteves</v>
          </cell>
          <cell r="D11976" t="str">
            <v>UN</v>
          </cell>
          <cell r="E11976">
            <v>0</v>
          </cell>
          <cell r="F11976">
            <v>0</v>
          </cell>
        </row>
        <row r="11977">
          <cell r="B11977">
            <v>1012280</v>
          </cell>
          <cell r="C11977" t="str">
            <v>Plaqueta Esmaltada Oval P/Numero Helzin</v>
          </cell>
          <cell r="D11977" t="str">
            <v>UN</v>
          </cell>
          <cell r="E11977">
            <v>0</v>
          </cell>
          <cell r="F11977">
            <v>0</v>
          </cell>
        </row>
        <row r="11978">
          <cell r="B11978">
            <v>1012281</v>
          </cell>
          <cell r="C11978" t="str">
            <v>Plaqueta Esmaltada Retang.Conces. Helzin</v>
          </cell>
          <cell r="D11978" t="str">
            <v>UN</v>
          </cell>
          <cell r="E11978">
            <v>0</v>
          </cell>
          <cell r="F11978">
            <v>0</v>
          </cell>
        </row>
        <row r="11979">
          <cell r="B11979">
            <v>1012282</v>
          </cell>
          <cell r="C11979" t="str">
            <v>Valvula Pia 3 1/2Pol 94510/012Tramontina</v>
          </cell>
          <cell r="D11979" t="str">
            <v>UN</v>
          </cell>
          <cell r="E11979">
            <v>0</v>
          </cell>
          <cell r="F11979">
            <v>0</v>
          </cell>
        </row>
        <row r="11980">
          <cell r="B11980">
            <v>1012283</v>
          </cell>
          <cell r="C11980" t="str">
            <v>Cerâm 11,5X24 Tijoleta 91335 Cotto Bahia</v>
          </cell>
          <cell r="D11980" t="str">
            <v>UN</v>
          </cell>
          <cell r="E11980">
            <v>0</v>
          </cell>
          <cell r="F11980">
            <v>0</v>
          </cell>
        </row>
        <row r="11981">
          <cell r="B11981">
            <v>1012288</v>
          </cell>
          <cell r="C11981" t="str">
            <v>Acab Reg Pressão D.Class 4900C64Pq Deca</v>
          </cell>
          <cell r="D11981" t="str">
            <v>UN</v>
          </cell>
          <cell r="E11981">
            <v>0</v>
          </cell>
          <cell r="F11981">
            <v>0</v>
          </cell>
        </row>
        <row r="11982">
          <cell r="B11982">
            <v>1012289</v>
          </cell>
          <cell r="C11982" t="str">
            <v>Tampa De Encaixe Para Perfilado  76Mm</v>
          </cell>
          <cell r="D11982" t="str">
            <v>UN</v>
          </cell>
          <cell r="E11982">
            <v>0</v>
          </cell>
          <cell r="F11982">
            <v>0</v>
          </cell>
        </row>
        <row r="11983">
          <cell r="B11983">
            <v>1012290</v>
          </cell>
          <cell r="C11983" t="str">
            <v>Bebedouro De Pressão 127/220V Brx80Begel</v>
          </cell>
          <cell r="D11983" t="str">
            <v>UN</v>
          </cell>
          <cell r="E11983">
            <v>0</v>
          </cell>
          <cell r="F11983">
            <v>0</v>
          </cell>
        </row>
        <row r="11984">
          <cell r="B11984">
            <v>1012291</v>
          </cell>
          <cell r="C11984" t="str">
            <v>Caixa De Descarga 6,8L C15/S Astra</v>
          </cell>
          <cell r="D11984" t="str">
            <v>UN</v>
          </cell>
          <cell r="E11984">
            <v>0</v>
          </cell>
          <cell r="F11984">
            <v>0</v>
          </cell>
        </row>
        <row r="11985">
          <cell r="B11985">
            <v>1012292</v>
          </cell>
          <cell r="C11985" t="str">
            <v>Tela Soldada Painel 6,00X2,45M Q75</v>
          </cell>
          <cell r="D11985" t="str">
            <v>KG</v>
          </cell>
          <cell r="E11985">
            <v>0</v>
          </cell>
          <cell r="F11985">
            <v>0</v>
          </cell>
        </row>
        <row r="11986">
          <cell r="B11986">
            <v>1012293</v>
          </cell>
          <cell r="C11986" t="str">
            <v>Conj.Fechadura Latão Cra 6235B La Fonte</v>
          </cell>
          <cell r="D11986" t="str">
            <v>UN</v>
          </cell>
          <cell r="E11986">
            <v>0</v>
          </cell>
          <cell r="F11986">
            <v>0</v>
          </cell>
        </row>
        <row r="11987">
          <cell r="B11987">
            <v>1012294</v>
          </cell>
          <cell r="C11987" t="str">
            <v>Conj.Fechadura Latão Cra 6235E La Fonte</v>
          </cell>
          <cell r="D11987" t="str">
            <v>UN</v>
          </cell>
          <cell r="E11987">
            <v>0</v>
          </cell>
          <cell r="F11987">
            <v>0</v>
          </cell>
        </row>
        <row r="11988">
          <cell r="B11988">
            <v>1012295</v>
          </cell>
          <cell r="C11988" t="str">
            <v>Conj.Fechadura Latão Cra 6235I La Fonte</v>
          </cell>
          <cell r="D11988" t="str">
            <v>UN</v>
          </cell>
          <cell r="E11988">
            <v>0</v>
          </cell>
          <cell r="F11988">
            <v>0</v>
          </cell>
        </row>
        <row r="11989">
          <cell r="B11989">
            <v>1012296</v>
          </cell>
          <cell r="C11989" t="str">
            <v>Conj.Fechadura Latão Cra 6236B La Fonte</v>
          </cell>
          <cell r="D11989" t="str">
            <v>UN</v>
          </cell>
          <cell r="E11989">
            <v>0</v>
          </cell>
          <cell r="F11989">
            <v>0</v>
          </cell>
        </row>
        <row r="11990">
          <cell r="B11990">
            <v>1012297</v>
          </cell>
          <cell r="C11990" t="str">
            <v>Conj.Fechadura Latão Cra 6236E La Fonte</v>
          </cell>
          <cell r="D11990" t="str">
            <v>UN</v>
          </cell>
          <cell r="E11990">
            <v>0</v>
          </cell>
          <cell r="F11990">
            <v>0</v>
          </cell>
        </row>
        <row r="11991">
          <cell r="B11991">
            <v>1012298</v>
          </cell>
          <cell r="C11991" t="str">
            <v>Conj.Fechadura Latão Cra 6236I La Fonte</v>
          </cell>
          <cell r="D11991" t="str">
            <v>UN</v>
          </cell>
          <cell r="E11991">
            <v>0</v>
          </cell>
          <cell r="F11991">
            <v>0</v>
          </cell>
        </row>
        <row r="11992">
          <cell r="B11992">
            <v>1012299</v>
          </cell>
          <cell r="C11992" t="str">
            <v>Conj.Fechadura Zamak Cr40Mm 235B Lafonte</v>
          </cell>
          <cell r="D11992" t="str">
            <v>UN</v>
          </cell>
          <cell r="E11992">
            <v>0</v>
          </cell>
          <cell r="F11992">
            <v>0</v>
          </cell>
        </row>
        <row r="11993">
          <cell r="B11993">
            <v>1012300</v>
          </cell>
          <cell r="C11993" t="str">
            <v>Conj.Fechadura Zamak Cr40Mm 235E Lafonte</v>
          </cell>
          <cell r="D11993" t="str">
            <v>UN</v>
          </cell>
          <cell r="E11993">
            <v>0</v>
          </cell>
          <cell r="F11993">
            <v>0</v>
          </cell>
        </row>
        <row r="11994">
          <cell r="B11994">
            <v>1012301</v>
          </cell>
          <cell r="C11994" t="str">
            <v>Conj.Fechadura Zamak Cr40Mm 235I Lafonte</v>
          </cell>
          <cell r="D11994" t="str">
            <v>UN</v>
          </cell>
          <cell r="E11994">
            <v>0</v>
          </cell>
          <cell r="F11994">
            <v>0</v>
          </cell>
        </row>
        <row r="11995">
          <cell r="B11995">
            <v>1012302</v>
          </cell>
          <cell r="C11995" t="str">
            <v>Conj.Fechadura Zamak Cr 6235B La Fonte</v>
          </cell>
          <cell r="D11995" t="str">
            <v>UN</v>
          </cell>
          <cell r="E11995">
            <v>0</v>
          </cell>
          <cell r="F11995">
            <v>0</v>
          </cell>
        </row>
        <row r="11996">
          <cell r="B11996">
            <v>1012303</v>
          </cell>
          <cell r="C11996" t="str">
            <v>Conj.Fechadura Zamak Cr 6235E La Fonte</v>
          </cell>
          <cell r="D11996" t="str">
            <v>UN</v>
          </cell>
          <cell r="E11996">
            <v>0</v>
          </cell>
          <cell r="F11996">
            <v>0</v>
          </cell>
        </row>
        <row r="11997">
          <cell r="B11997">
            <v>1012304</v>
          </cell>
          <cell r="C11997" t="str">
            <v>Conj.Fechadura Zamak Cr 6235I La Fonte</v>
          </cell>
          <cell r="D11997" t="str">
            <v>UN</v>
          </cell>
          <cell r="E11997">
            <v>0</v>
          </cell>
          <cell r="F11997">
            <v>0</v>
          </cell>
        </row>
        <row r="11998">
          <cell r="B11998">
            <v>1012305</v>
          </cell>
          <cell r="C11998" t="str">
            <v>Conj.Fechad Zamak Cra 40Mm 235B La Fonte</v>
          </cell>
          <cell r="D11998" t="str">
            <v>UN</v>
          </cell>
          <cell r="E11998">
            <v>0</v>
          </cell>
          <cell r="F11998">
            <v>0</v>
          </cell>
        </row>
        <row r="11999">
          <cell r="B11999">
            <v>1012306</v>
          </cell>
          <cell r="C11999" t="str">
            <v>Conj.Fechad Zamak Cra 40Mm 235E La Fonte</v>
          </cell>
          <cell r="D11999" t="str">
            <v>UN</v>
          </cell>
          <cell r="E11999">
            <v>0</v>
          </cell>
          <cell r="F11999">
            <v>0</v>
          </cell>
        </row>
        <row r="12000">
          <cell r="B12000">
            <v>1012307</v>
          </cell>
          <cell r="C12000" t="str">
            <v>Conj.Fechad Zamak Cra 40Mm 235I La Fonte</v>
          </cell>
          <cell r="D12000" t="str">
            <v>UN</v>
          </cell>
          <cell r="E12000">
            <v>0</v>
          </cell>
          <cell r="F12000">
            <v>0</v>
          </cell>
        </row>
        <row r="12001">
          <cell r="B12001">
            <v>1012308</v>
          </cell>
          <cell r="C12001" t="str">
            <v>Conj.Fechadura Zamak Cra 6235B La Fonte</v>
          </cell>
          <cell r="D12001" t="str">
            <v>UN</v>
          </cell>
          <cell r="E12001">
            <v>0</v>
          </cell>
          <cell r="F12001">
            <v>0</v>
          </cell>
        </row>
        <row r="12002">
          <cell r="B12002">
            <v>1012309</v>
          </cell>
          <cell r="C12002" t="str">
            <v>Conj.Fechadura Zamak Cra 6235E La Fonte</v>
          </cell>
          <cell r="D12002" t="str">
            <v>UN</v>
          </cell>
          <cell r="E12002">
            <v>0</v>
          </cell>
          <cell r="F12002">
            <v>0</v>
          </cell>
        </row>
        <row r="12003">
          <cell r="B12003">
            <v>1012310</v>
          </cell>
          <cell r="C12003" t="str">
            <v>Conj.Fechadura Zamak Cra 6235I La Fonte</v>
          </cell>
          <cell r="D12003" t="str">
            <v>UN</v>
          </cell>
          <cell r="E12003">
            <v>0</v>
          </cell>
          <cell r="F12003">
            <v>0</v>
          </cell>
        </row>
        <row r="12004">
          <cell r="B12004">
            <v>1012311</v>
          </cell>
          <cell r="C12004" t="str">
            <v>Conj.Fechadura Zamak Cra 6236I La Fonte</v>
          </cell>
          <cell r="D12004" t="str">
            <v>UN</v>
          </cell>
          <cell r="E12004">
            <v>0</v>
          </cell>
          <cell r="F12004">
            <v>0</v>
          </cell>
        </row>
        <row r="12005">
          <cell r="B12005">
            <v>1012312</v>
          </cell>
          <cell r="C12005" t="str">
            <v>Pivo Latao Cr 100 71001008 La Fonte</v>
          </cell>
          <cell r="D12005" t="str">
            <v>UN</v>
          </cell>
          <cell r="E12005">
            <v>0</v>
          </cell>
          <cell r="F12005">
            <v>0</v>
          </cell>
        </row>
        <row r="12006">
          <cell r="B12006">
            <v>1012313</v>
          </cell>
          <cell r="C12006" t="str">
            <v>Pivo Latao Cra 100 71001028 La Fonte</v>
          </cell>
          <cell r="D12006" t="str">
            <v>UN</v>
          </cell>
          <cell r="E12006">
            <v>0</v>
          </cell>
          <cell r="F12006">
            <v>0</v>
          </cell>
        </row>
        <row r="12007">
          <cell r="B12007">
            <v>1012314</v>
          </cell>
          <cell r="C12007" t="str">
            <v>Puxador Qua Lat Cr 60X60 81011008 L.Font</v>
          </cell>
          <cell r="D12007" t="str">
            <v>UN</v>
          </cell>
          <cell r="E12007">
            <v>0</v>
          </cell>
          <cell r="F12007">
            <v>0</v>
          </cell>
        </row>
        <row r="12008">
          <cell r="B12008">
            <v>1012315</v>
          </cell>
          <cell r="C12008" t="str">
            <v>Puxador Quadr Latão Cr 60Cm 060 La Fonte</v>
          </cell>
          <cell r="D12008" t="str">
            <v>UN</v>
          </cell>
          <cell r="E12008">
            <v>0</v>
          </cell>
          <cell r="F12008">
            <v>0</v>
          </cell>
        </row>
        <row r="12009">
          <cell r="B12009">
            <v>1012316</v>
          </cell>
          <cell r="C12009" t="str">
            <v>Puxador Qua Lat 60X60 Cra 81011028 L Fon</v>
          </cell>
          <cell r="D12009" t="str">
            <v>UN</v>
          </cell>
          <cell r="E12009">
            <v>0</v>
          </cell>
          <cell r="F12009">
            <v>0</v>
          </cell>
        </row>
        <row r="12010">
          <cell r="B12010">
            <v>1012317</v>
          </cell>
          <cell r="C12010" t="str">
            <v>Puxador Tubular Inox 60Cm 061 La Fonte</v>
          </cell>
          <cell r="D12010" t="str">
            <v>UN</v>
          </cell>
          <cell r="E12010">
            <v>0</v>
          </cell>
          <cell r="F12010">
            <v>0</v>
          </cell>
        </row>
        <row r="12011">
          <cell r="B12011">
            <v>1012318</v>
          </cell>
          <cell r="C12011" t="str">
            <v>Bloco De Isopor 100X100X35Cm</v>
          </cell>
          <cell r="D12011" t="str">
            <v>UN</v>
          </cell>
          <cell r="E12011">
            <v>0</v>
          </cell>
          <cell r="F12011">
            <v>0</v>
          </cell>
        </row>
        <row r="12012">
          <cell r="B12012">
            <v>1012319</v>
          </cell>
          <cell r="C12012" t="str">
            <v>Bloco De Isopor 820X210X10Cm</v>
          </cell>
          <cell r="D12012" t="str">
            <v>UN</v>
          </cell>
          <cell r="E12012">
            <v>0</v>
          </cell>
          <cell r="F12012">
            <v>0</v>
          </cell>
        </row>
        <row r="12013">
          <cell r="B12013">
            <v>1012320</v>
          </cell>
          <cell r="C12013" t="str">
            <v>Ripa Pinus Do Paraná 1Pol X 10Cm</v>
          </cell>
          <cell r="D12013" t="str">
            <v>M</v>
          </cell>
          <cell r="E12013">
            <v>0</v>
          </cell>
          <cell r="F12013">
            <v>0</v>
          </cell>
        </row>
        <row r="12014">
          <cell r="B12014">
            <v>1002636</v>
          </cell>
          <cell r="C12014" t="str">
            <v>Tubo Concreto Pa2 Pb 1200Mm</v>
          </cell>
          <cell r="D12014" t="str">
            <v>M</v>
          </cell>
          <cell r="E12014">
            <v>441.12385319999999</v>
          </cell>
          <cell r="F12014">
            <v>218.4</v>
          </cell>
        </row>
        <row r="12015">
          <cell r="B12015">
            <v>1012322</v>
          </cell>
          <cell r="C12015" t="str">
            <v>Radio De Comunicação Vx-354 Vertex</v>
          </cell>
          <cell r="D12015" t="str">
            <v>UN</v>
          </cell>
          <cell r="E12015">
            <v>0</v>
          </cell>
          <cell r="F12015">
            <v>0</v>
          </cell>
        </row>
        <row r="12016">
          <cell r="B12016">
            <v>1012323</v>
          </cell>
          <cell r="C12016" t="str">
            <v>Base Aluminio P/Mastro 1 1/2Pol C/4Furos</v>
          </cell>
          <cell r="D12016" t="str">
            <v>UN</v>
          </cell>
          <cell r="E12016">
            <v>0</v>
          </cell>
          <cell r="F12016">
            <v>0</v>
          </cell>
        </row>
        <row r="12017">
          <cell r="B12017">
            <v>1012324</v>
          </cell>
          <cell r="C12017" t="str">
            <v>Base Aluminio Para Mastro 2Pol C/4Furos</v>
          </cell>
          <cell r="D12017" t="str">
            <v>UN</v>
          </cell>
          <cell r="E12017">
            <v>0</v>
          </cell>
          <cell r="F12017">
            <v>0</v>
          </cell>
        </row>
        <row r="12018">
          <cell r="B12018">
            <v>1012325</v>
          </cell>
          <cell r="C12018" t="str">
            <v>Base Aço Galv.P/Mastro 1 1/2Pol C/4Furos</v>
          </cell>
          <cell r="D12018" t="str">
            <v>UN</v>
          </cell>
          <cell r="E12018">
            <v>0</v>
          </cell>
          <cell r="F12018">
            <v>0</v>
          </cell>
        </row>
        <row r="12019">
          <cell r="B12019">
            <v>1012326</v>
          </cell>
          <cell r="C12019" t="str">
            <v>Base Aço Galv.P/Mastro 2Pol C/4Furos</v>
          </cell>
          <cell r="D12019" t="str">
            <v>UN</v>
          </cell>
          <cell r="E12019">
            <v>0</v>
          </cell>
          <cell r="F12019">
            <v>0</v>
          </cell>
        </row>
        <row r="12020">
          <cell r="B12020">
            <v>1012327</v>
          </cell>
          <cell r="C12020" t="str">
            <v>Mastro P/Para Raio Galv. 3,0M X 1 1/2Pol</v>
          </cell>
          <cell r="D12020" t="str">
            <v>UN</v>
          </cell>
          <cell r="E12020">
            <v>0</v>
          </cell>
          <cell r="F12020">
            <v>0</v>
          </cell>
        </row>
        <row r="12021">
          <cell r="B12021">
            <v>1012328</v>
          </cell>
          <cell r="C12021" t="str">
            <v>Mastro P/Para Raio Galv. 3,0M X 2Pol</v>
          </cell>
          <cell r="D12021" t="str">
            <v>UN</v>
          </cell>
          <cell r="E12021">
            <v>0</v>
          </cell>
          <cell r="F12021">
            <v>0</v>
          </cell>
        </row>
        <row r="12022">
          <cell r="B12022">
            <v>1012329</v>
          </cell>
          <cell r="C12022" t="str">
            <v>Mastro P/Para Raio Galv. 6,0M X 1 1/2Pol</v>
          </cell>
          <cell r="D12022" t="str">
            <v>UN</v>
          </cell>
          <cell r="E12022">
            <v>0</v>
          </cell>
          <cell r="F12022">
            <v>0</v>
          </cell>
        </row>
        <row r="12023">
          <cell r="B12023">
            <v>1012330</v>
          </cell>
          <cell r="C12023" t="str">
            <v>Mastro P/Para Raio Galv. 6,0M X 2Pol</v>
          </cell>
          <cell r="D12023" t="str">
            <v>UN</v>
          </cell>
          <cell r="E12023">
            <v>0</v>
          </cell>
          <cell r="F12023">
            <v>0</v>
          </cell>
        </row>
        <row r="12024">
          <cell r="B12024">
            <v>1012331</v>
          </cell>
          <cell r="C12024" t="str">
            <v>Ceramica 33,5X45Cm Trama Bianco Eliane</v>
          </cell>
          <cell r="D12024" t="str">
            <v>M2</v>
          </cell>
          <cell r="E12024">
            <v>0</v>
          </cell>
          <cell r="F12024">
            <v>0</v>
          </cell>
        </row>
        <row r="12025">
          <cell r="B12025">
            <v>1012332</v>
          </cell>
          <cell r="C12025" t="str">
            <v>Dobradiça Slon Curva 311.90501 La Fonte</v>
          </cell>
          <cell r="D12025" t="str">
            <v>UN</v>
          </cell>
          <cell r="E12025">
            <v>0</v>
          </cell>
          <cell r="F12025">
            <v>0</v>
          </cell>
        </row>
        <row r="12026">
          <cell r="B12026">
            <v>1012333</v>
          </cell>
          <cell r="C12026" t="str">
            <v>Fecho Datti Ii 100Mm 2812Cr Datti</v>
          </cell>
          <cell r="D12026" t="str">
            <v>UN</v>
          </cell>
          <cell r="E12026">
            <v>0</v>
          </cell>
          <cell r="F12026">
            <v>0</v>
          </cell>
        </row>
        <row r="12027">
          <cell r="B12027">
            <v>1012334</v>
          </cell>
          <cell r="C12027" t="str">
            <v>Puxador Tipo U 128Mm 36349 Metalferco</v>
          </cell>
          <cell r="D12027" t="str">
            <v>UN</v>
          </cell>
          <cell r="E12027">
            <v>0</v>
          </cell>
          <cell r="F12027">
            <v>0</v>
          </cell>
        </row>
        <row r="12028">
          <cell r="B12028">
            <v>1012335</v>
          </cell>
          <cell r="C12028" t="str">
            <v>Coroa Diamant 1 3/4Pol 20029825 Tyrolit</v>
          </cell>
          <cell r="D12028" t="str">
            <v>UN</v>
          </cell>
          <cell r="E12028">
            <v>0</v>
          </cell>
          <cell r="F12028">
            <v>0</v>
          </cell>
        </row>
        <row r="12029">
          <cell r="B12029">
            <v>1012336</v>
          </cell>
          <cell r="C12029" t="str">
            <v>Calice Diamant 2 1/4Pol 584115 Tyrolit</v>
          </cell>
          <cell r="D12029" t="str">
            <v>UN</v>
          </cell>
          <cell r="E12029">
            <v>0</v>
          </cell>
          <cell r="F12029">
            <v>0</v>
          </cell>
        </row>
        <row r="12030">
          <cell r="B12030">
            <v>1012337</v>
          </cell>
          <cell r="C12030" t="str">
            <v>Calice Diamant 3 1/4Pol 584117 Tyrolit</v>
          </cell>
          <cell r="D12030" t="str">
            <v>UN</v>
          </cell>
          <cell r="E12030">
            <v>0</v>
          </cell>
          <cell r="F12030">
            <v>0</v>
          </cell>
        </row>
        <row r="12031">
          <cell r="B12031">
            <v>1012338</v>
          </cell>
          <cell r="C12031" t="str">
            <v>Calice Diamant 4 1/4Pol 584122 Tyrolit</v>
          </cell>
          <cell r="D12031" t="str">
            <v>UN</v>
          </cell>
          <cell r="E12031">
            <v>0</v>
          </cell>
          <cell r="F12031">
            <v>0</v>
          </cell>
        </row>
        <row r="12032">
          <cell r="B12032">
            <v>1012339</v>
          </cell>
          <cell r="C12032" t="str">
            <v>Calice Diamant 6 1/4Pol 584125 Tyrolit</v>
          </cell>
          <cell r="D12032" t="str">
            <v>UN</v>
          </cell>
          <cell r="E12032">
            <v>0</v>
          </cell>
          <cell r="F12032">
            <v>0</v>
          </cell>
        </row>
        <row r="12033">
          <cell r="B12033">
            <v>1012340</v>
          </cell>
          <cell r="C12033" t="str">
            <v>Selo Garantia Tipo Lacre 45X10Mm</v>
          </cell>
          <cell r="D12033" t="str">
            <v>UN</v>
          </cell>
          <cell r="E12033">
            <v>0</v>
          </cell>
          <cell r="F12033">
            <v>0</v>
          </cell>
        </row>
        <row r="12034">
          <cell r="B12034">
            <v>1012341</v>
          </cell>
          <cell r="C12034" t="str">
            <v>Jogo Lâmina P/Corta-Vergalhão Faca 24Pol</v>
          </cell>
          <cell r="D12034" t="str">
            <v>UN</v>
          </cell>
          <cell r="E12034">
            <v>0</v>
          </cell>
          <cell r="F12034">
            <v>0</v>
          </cell>
        </row>
        <row r="12035">
          <cell r="B12035">
            <v>1012342</v>
          </cell>
          <cell r="C12035" t="str">
            <v>Jogo Lâmina P/Corta-Vergalhão Faca 36Pol</v>
          </cell>
          <cell r="D12035" t="str">
            <v>UN</v>
          </cell>
          <cell r="E12035">
            <v>0</v>
          </cell>
          <cell r="F12035">
            <v>0</v>
          </cell>
        </row>
        <row r="12036">
          <cell r="B12036">
            <v>1012343</v>
          </cell>
          <cell r="C12036" t="str">
            <v>Porcel.45X45Cm Villa Vechi Bianco Eliane</v>
          </cell>
          <cell r="D12036" t="str">
            <v>M2</v>
          </cell>
          <cell r="E12036">
            <v>0</v>
          </cell>
          <cell r="F12036">
            <v>0</v>
          </cell>
        </row>
        <row r="12037">
          <cell r="B12037">
            <v>1012344</v>
          </cell>
          <cell r="C12037" t="str">
            <v>Spa Aero Br 213X193X79Cm 99604811Jacuzzi</v>
          </cell>
          <cell r="D12037" t="str">
            <v>UN</v>
          </cell>
          <cell r="E12037">
            <v>0</v>
          </cell>
          <cell r="F12037">
            <v>0</v>
          </cell>
        </row>
        <row r="12038">
          <cell r="B12038">
            <v>1012345</v>
          </cell>
          <cell r="C12038" t="str">
            <v>Cuba Retangular De Embutir Br L1071 Deca</v>
          </cell>
          <cell r="D12038" t="str">
            <v>UN</v>
          </cell>
          <cell r="E12038">
            <v>0</v>
          </cell>
          <cell r="F12038">
            <v>0</v>
          </cell>
        </row>
        <row r="12039">
          <cell r="B12039">
            <v>1012346</v>
          </cell>
          <cell r="C12039" t="str">
            <v>Coroa Diamantada 2 1/4Pol 584100 Tyrolit</v>
          </cell>
          <cell r="D12039" t="str">
            <v>UN</v>
          </cell>
          <cell r="E12039">
            <v>0</v>
          </cell>
          <cell r="F12039">
            <v>0</v>
          </cell>
        </row>
        <row r="12040">
          <cell r="B12040">
            <v>1012347</v>
          </cell>
          <cell r="C12040" t="str">
            <v>Coroa Diamantada 3 1/4Pol 584103 Tyrolit</v>
          </cell>
          <cell r="D12040" t="str">
            <v>UN</v>
          </cell>
          <cell r="E12040">
            <v>0</v>
          </cell>
          <cell r="F12040">
            <v>0</v>
          </cell>
        </row>
        <row r="12041">
          <cell r="B12041">
            <v>1012348</v>
          </cell>
          <cell r="C12041" t="str">
            <v>Coroa Diamantada 4 1/4Pol 584104 Tyrolit</v>
          </cell>
          <cell r="D12041" t="str">
            <v>UN</v>
          </cell>
          <cell r="E12041">
            <v>0</v>
          </cell>
          <cell r="F12041">
            <v>0</v>
          </cell>
        </row>
        <row r="12042">
          <cell r="B12042">
            <v>1012349</v>
          </cell>
          <cell r="C12042" t="str">
            <v>Coroa Diamantada 6 1/4Pol 584111 Tyrolit</v>
          </cell>
          <cell r="D12042" t="str">
            <v>UN</v>
          </cell>
          <cell r="E12042">
            <v>0</v>
          </cell>
          <cell r="F12042">
            <v>0</v>
          </cell>
        </row>
        <row r="12043">
          <cell r="B12043">
            <v>1012350</v>
          </cell>
          <cell r="C12043" t="str">
            <v>Broca Sd8265 100Mm C.Seco 591815 Tyrolit</v>
          </cell>
          <cell r="D12043" t="str">
            <v>UN</v>
          </cell>
          <cell r="E12043">
            <v>0</v>
          </cell>
          <cell r="F12043">
            <v>0</v>
          </cell>
        </row>
        <row r="12044">
          <cell r="B12044">
            <v>1012351</v>
          </cell>
          <cell r="C12044" t="str">
            <v>Broca Sd8265 125Mm C.Seco 591616 Tyrolit</v>
          </cell>
          <cell r="D12044" t="str">
            <v>UN</v>
          </cell>
          <cell r="E12044">
            <v>0</v>
          </cell>
          <cell r="F12044">
            <v>0</v>
          </cell>
        </row>
        <row r="12045">
          <cell r="B12045">
            <v>1012352</v>
          </cell>
          <cell r="C12045" t="str">
            <v>Pastilha 5X5Cm Batu Sg9883 Atlas</v>
          </cell>
          <cell r="D12045" t="str">
            <v>M2</v>
          </cell>
          <cell r="E12045">
            <v>0</v>
          </cell>
          <cell r="F12045">
            <v>0</v>
          </cell>
        </row>
        <row r="12046">
          <cell r="B12046">
            <v>1012353</v>
          </cell>
          <cell r="C12046" t="str">
            <v>Porcelanato 45X45 Blu Tu Pol Portobello</v>
          </cell>
          <cell r="D12046" t="str">
            <v>M2</v>
          </cell>
          <cell r="E12046">
            <v>0</v>
          </cell>
          <cell r="F12046">
            <v>0</v>
          </cell>
        </row>
        <row r="12047">
          <cell r="B12047">
            <v>1012354</v>
          </cell>
          <cell r="C12047" t="str">
            <v>Rodapé 10X45 Blu Tu Pol Portobello</v>
          </cell>
          <cell r="D12047" t="str">
            <v>M2</v>
          </cell>
          <cell r="E12047">
            <v>0</v>
          </cell>
          <cell r="F12047">
            <v>0</v>
          </cell>
        </row>
        <row r="12048">
          <cell r="B12048">
            <v>1012355</v>
          </cell>
          <cell r="C12048" t="str">
            <v>Pastilha 2X2Cm Azul Esc A-37 Colortil</v>
          </cell>
          <cell r="D12048" t="str">
            <v>M2</v>
          </cell>
          <cell r="E12048">
            <v>0</v>
          </cell>
          <cell r="F12048">
            <v>0</v>
          </cell>
        </row>
        <row r="12049">
          <cell r="B12049">
            <v>1012356</v>
          </cell>
          <cell r="C12049" t="str">
            <v>Porcelanato 60X60 Contemp Br Lap Eliane</v>
          </cell>
          <cell r="D12049" t="str">
            <v>M2</v>
          </cell>
          <cell r="E12049">
            <v>0</v>
          </cell>
          <cell r="F12049">
            <v>0</v>
          </cell>
        </row>
        <row r="12050">
          <cell r="B12050">
            <v>1012357</v>
          </cell>
          <cell r="C12050" t="str">
            <v>Cerâmica Forma Slim Branco 28X45 Eliane</v>
          </cell>
          <cell r="D12050" t="str">
            <v>M2</v>
          </cell>
          <cell r="E12050">
            <v>0</v>
          </cell>
          <cell r="F12050">
            <v>0</v>
          </cell>
        </row>
        <row r="12051">
          <cell r="B12051">
            <v>1012358</v>
          </cell>
          <cell r="C12051" t="str">
            <v>Cerâmica Amaralina Alpe 41X41 Eliane</v>
          </cell>
          <cell r="D12051" t="str">
            <v>M2</v>
          </cell>
          <cell r="E12051">
            <v>0</v>
          </cell>
          <cell r="F12051">
            <v>0</v>
          </cell>
        </row>
        <row r="12052">
          <cell r="B12052">
            <v>1012359</v>
          </cell>
          <cell r="C12052" t="str">
            <v>Porcelanato 50X50 Olimpo Crema Po Eliane</v>
          </cell>
          <cell r="D12052" t="str">
            <v>M2</v>
          </cell>
          <cell r="E12052">
            <v>0</v>
          </cell>
          <cell r="F12052">
            <v>0</v>
          </cell>
        </row>
        <row r="12053">
          <cell r="B12053">
            <v>1012360</v>
          </cell>
          <cell r="C12053" t="str">
            <v>Cerâmica Alamo Bone 41X41 Eliane</v>
          </cell>
          <cell r="D12053" t="str">
            <v>M2</v>
          </cell>
          <cell r="E12053">
            <v>0</v>
          </cell>
          <cell r="F12053">
            <v>0</v>
          </cell>
        </row>
        <row r="12054">
          <cell r="B12054">
            <v>1012361</v>
          </cell>
          <cell r="C12054" t="str">
            <v>Porcelanato Susa Siena 45X45 Eliane</v>
          </cell>
          <cell r="D12054" t="str">
            <v>M2</v>
          </cell>
          <cell r="E12054">
            <v>0</v>
          </cell>
          <cell r="F12054">
            <v>0</v>
          </cell>
        </row>
        <row r="12055">
          <cell r="B12055">
            <v>1012362</v>
          </cell>
          <cell r="C12055" t="str">
            <v>Faixa Mosaico C-1600 7,5X20 Eliane</v>
          </cell>
          <cell r="D12055" t="str">
            <v>M2</v>
          </cell>
          <cell r="E12055">
            <v>0</v>
          </cell>
          <cell r="F12055">
            <v>0</v>
          </cell>
        </row>
        <row r="12056">
          <cell r="B12056">
            <v>1012363</v>
          </cell>
          <cell r="C12056" t="str">
            <v>Porcelanato Beton Sand Ac 44X44 Eliane</v>
          </cell>
          <cell r="D12056" t="str">
            <v>M2</v>
          </cell>
          <cell r="E12056">
            <v>0</v>
          </cell>
          <cell r="F12056">
            <v>0</v>
          </cell>
        </row>
        <row r="12057">
          <cell r="B12057">
            <v>1012364</v>
          </cell>
          <cell r="C12057" t="str">
            <v>Porcel We-4 Protec Decor Po 45X90 Eliane</v>
          </cell>
          <cell r="D12057" t="str">
            <v>M2</v>
          </cell>
          <cell r="E12057">
            <v>0</v>
          </cell>
          <cell r="F12057">
            <v>0</v>
          </cell>
        </row>
        <row r="12058">
          <cell r="B12058">
            <v>1012365</v>
          </cell>
          <cell r="C12058" t="str">
            <v>Porcelanato  Bianco Plus Na 40X40 Eliane</v>
          </cell>
          <cell r="D12058" t="str">
            <v>M2</v>
          </cell>
          <cell r="E12058">
            <v>0</v>
          </cell>
          <cell r="F12058">
            <v>0</v>
          </cell>
        </row>
        <row r="12059">
          <cell r="B12059">
            <v>1012366</v>
          </cell>
          <cell r="C12059" t="str">
            <v>Porcelanato Beton Gray Ac 44X44 Eliane</v>
          </cell>
          <cell r="D12059" t="str">
            <v>M2</v>
          </cell>
          <cell r="E12059">
            <v>0</v>
          </cell>
          <cell r="F12059">
            <v>0</v>
          </cell>
        </row>
        <row r="12060">
          <cell r="B12060">
            <v>1012367</v>
          </cell>
          <cell r="C12060" t="str">
            <v>Porcelanato Vivaldi Bianco 45X45 Eliane</v>
          </cell>
          <cell r="D12060" t="str">
            <v>M2</v>
          </cell>
          <cell r="E12060">
            <v>0</v>
          </cell>
          <cell r="F12060">
            <v>0</v>
          </cell>
        </row>
        <row r="12061">
          <cell r="B12061">
            <v>1012368</v>
          </cell>
          <cell r="C12061" t="str">
            <v>Faixa Versatile Veneza Bianco 11X44 Elia</v>
          </cell>
          <cell r="D12061" t="str">
            <v>M</v>
          </cell>
          <cell r="E12061">
            <v>0</v>
          </cell>
          <cell r="F12061">
            <v>0</v>
          </cell>
        </row>
        <row r="12062">
          <cell r="B12062">
            <v>1012369</v>
          </cell>
          <cell r="C12062" t="str">
            <v>Porcel Nero Plus Na Mate 40X40 Eliane</v>
          </cell>
          <cell r="D12062" t="str">
            <v>M2</v>
          </cell>
          <cell r="E12062">
            <v>0</v>
          </cell>
          <cell r="F12062">
            <v>0</v>
          </cell>
        </row>
        <row r="12063">
          <cell r="B12063">
            <v>1012370</v>
          </cell>
          <cell r="C12063" t="str">
            <v>Tinta Acrílica Fosco Terracota 3,6L</v>
          </cell>
          <cell r="D12063" t="str">
            <v>UN</v>
          </cell>
          <cell r="E12063">
            <v>0</v>
          </cell>
          <cell r="F12063">
            <v>0</v>
          </cell>
        </row>
        <row r="12064">
          <cell r="B12064">
            <v>1012371</v>
          </cell>
          <cell r="C12064" t="str">
            <v>Tinta Acrílica Fosco Amarelo Terra 3,6L</v>
          </cell>
          <cell r="D12064" t="str">
            <v>UN</v>
          </cell>
          <cell r="E12064">
            <v>0</v>
          </cell>
          <cell r="F12064">
            <v>0</v>
          </cell>
        </row>
        <row r="12065">
          <cell r="B12065">
            <v>1012372</v>
          </cell>
          <cell r="C12065" t="str">
            <v>Piso Intertravado Pigment.Am 11,5X23X6Cm</v>
          </cell>
          <cell r="D12065" t="str">
            <v>M2</v>
          </cell>
          <cell r="E12065">
            <v>0</v>
          </cell>
          <cell r="F12065">
            <v>0</v>
          </cell>
        </row>
        <row r="12066">
          <cell r="B12066">
            <v>1012373</v>
          </cell>
          <cell r="C12066" t="str">
            <v>Piso Intertravado Concr Nat 11,5X23X6Cm</v>
          </cell>
          <cell r="D12066" t="str">
            <v>M2</v>
          </cell>
          <cell r="E12066">
            <v>0</v>
          </cell>
          <cell r="F12066">
            <v>0</v>
          </cell>
        </row>
        <row r="12067">
          <cell r="B12067">
            <v>1012374</v>
          </cell>
          <cell r="C12067" t="str">
            <v>Piso Intertravado Pig.T Cota 11,5X23X6Cm</v>
          </cell>
          <cell r="D12067" t="str">
            <v>M2</v>
          </cell>
          <cell r="E12067">
            <v>0</v>
          </cell>
          <cell r="F12067">
            <v>0</v>
          </cell>
        </row>
        <row r="12068">
          <cell r="B12068">
            <v>1012375</v>
          </cell>
          <cell r="C12068" t="str">
            <v>Piso Intertravado Pigment.Am 10X20X6Cm</v>
          </cell>
          <cell r="D12068" t="str">
            <v>M2</v>
          </cell>
          <cell r="E12068">
            <v>0</v>
          </cell>
          <cell r="F12068">
            <v>0</v>
          </cell>
        </row>
        <row r="12069">
          <cell r="B12069">
            <v>1012376</v>
          </cell>
          <cell r="C12069" t="str">
            <v>Piso Intertrav Pig.Grafite Cr 10X20X6Cm</v>
          </cell>
          <cell r="D12069" t="str">
            <v>M2</v>
          </cell>
          <cell r="E12069">
            <v>0</v>
          </cell>
          <cell r="F12069">
            <v>0</v>
          </cell>
        </row>
        <row r="12070">
          <cell r="B12070">
            <v>1012377</v>
          </cell>
          <cell r="C12070" t="str">
            <v>Placa De Argamassa 40 X 50 Cm</v>
          </cell>
          <cell r="D12070" t="str">
            <v>UN</v>
          </cell>
          <cell r="E12070">
            <v>0</v>
          </cell>
          <cell r="F12070">
            <v>0</v>
          </cell>
        </row>
        <row r="12071">
          <cell r="B12071">
            <v>1012378</v>
          </cell>
          <cell r="C12071" t="str">
            <v>Placa De Groute 40 X 50 Cm</v>
          </cell>
          <cell r="D12071" t="str">
            <v>UN</v>
          </cell>
          <cell r="E12071">
            <v>0</v>
          </cell>
          <cell r="F12071">
            <v>0</v>
          </cell>
        </row>
        <row r="12072">
          <cell r="B12072">
            <v>1012379</v>
          </cell>
          <cell r="C12072" t="str">
            <v>Barra De Apoio 80Cm 2310 Ebr Deca</v>
          </cell>
          <cell r="D12072" t="str">
            <v>UN</v>
          </cell>
          <cell r="E12072">
            <v>0</v>
          </cell>
          <cell r="F12072">
            <v>0</v>
          </cell>
        </row>
        <row r="12073">
          <cell r="B12073">
            <v>1012380</v>
          </cell>
          <cell r="C12073" t="str">
            <v>Contra Chapa St2 Inox Cr Ac 95091Lafonte</v>
          </cell>
          <cell r="D12073" t="str">
            <v>UN</v>
          </cell>
          <cell r="E12073">
            <v>0</v>
          </cell>
          <cell r="F12073">
            <v>0</v>
          </cell>
        </row>
        <row r="12074">
          <cell r="B12074">
            <v>1012381</v>
          </cell>
          <cell r="C12074" t="str">
            <v>Restaurador De Rejunte Preto 200Ml</v>
          </cell>
          <cell r="D12074" t="str">
            <v>UN</v>
          </cell>
          <cell r="E12074">
            <v>0</v>
          </cell>
          <cell r="F12074">
            <v>0</v>
          </cell>
        </row>
        <row r="12075">
          <cell r="B12075">
            <v>1012382</v>
          </cell>
          <cell r="C12075" t="str">
            <v>Restaurador De Rejunte Branco 200Ml</v>
          </cell>
          <cell r="D12075" t="str">
            <v>UN</v>
          </cell>
          <cell r="E12075">
            <v>0</v>
          </cell>
          <cell r="F12075">
            <v>0</v>
          </cell>
        </row>
        <row r="12076">
          <cell r="B12076">
            <v>1012383</v>
          </cell>
          <cell r="C12076" t="str">
            <v>Interruptor Diferencial 63A Trip 30Ma</v>
          </cell>
          <cell r="D12076" t="str">
            <v>UN</v>
          </cell>
          <cell r="E12076">
            <v>0</v>
          </cell>
          <cell r="F12076">
            <v>0</v>
          </cell>
        </row>
        <row r="12077">
          <cell r="B12077">
            <v>1012384</v>
          </cell>
          <cell r="C12077" t="str">
            <v>Interruptor Diferencial 40A Trip 30Ma</v>
          </cell>
          <cell r="D12077" t="str">
            <v>UN</v>
          </cell>
          <cell r="E12077">
            <v>0</v>
          </cell>
          <cell r="F12077">
            <v>0</v>
          </cell>
        </row>
        <row r="12078">
          <cell r="B12078">
            <v>1012385</v>
          </cell>
          <cell r="C12078" t="str">
            <v>Acabamento Reg 1/2E3/4 4900C51Pq Deca</v>
          </cell>
          <cell r="D12078" t="str">
            <v>UN</v>
          </cell>
          <cell r="E12078">
            <v>0</v>
          </cell>
          <cell r="F12078">
            <v>0</v>
          </cell>
        </row>
        <row r="12079">
          <cell r="B12079">
            <v>1012386</v>
          </cell>
          <cell r="C12079" t="str">
            <v>Motor Diesel Monocil 7,6Cv M90-Agrale</v>
          </cell>
          <cell r="D12079" t="str">
            <v>UN</v>
          </cell>
          <cell r="E12079">
            <v>0</v>
          </cell>
          <cell r="F12079">
            <v>0</v>
          </cell>
        </row>
        <row r="12080">
          <cell r="B12080">
            <v>1012387</v>
          </cell>
          <cell r="C12080" t="str">
            <v>Calcário Dolomítico</v>
          </cell>
          <cell r="D12080" t="str">
            <v>KG</v>
          </cell>
          <cell r="E12080">
            <v>0</v>
          </cell>
          <cell r="F12080">
            <v>0</v>
          </cell>
        </row>
        <row r="12081">
          <cell r="B12081">
            <v>1012390</v>
          </cell>
          <cell r="C12081" t="str">
            <v>Porcelanato Limestone Wh Lp 44X89 Eliane</v>
          </cell>
          <cell r="D12081" t="str">
            <v>M2</v>
          </cell>
          <cell r="E12081">
            <v>0</v>
          </cell>
          <cell r="F12081">
            <v>0</v>
          </cell>
        </row>
        <row r="12082">
          <cell r="B12082">
            <v>1012391</v>
          </cell>
          <cell r="C12082" t="str">
            <v>Aduela De Concreto Retang 4X3,50X1M</v>
          </cell>
          <cell r="D12082" t="str">
            <v>UN</v>
          </cell>
          <cell r="E12082">
            <v>3500</v>
          </cell>
          <cell r="F12082">
            <v>0</v>
          </cell>
        </row>
        <row r="12083">
          <cell r="B12083">
            <v>1012392</v>
          </cell>
          <cell r="C12083" t="str">
            <v>Diluente Denversolvente 300 18L Denver</v>
          </cell>
          <cell r="D12083" t="str">
            <v>UN</v>
          </cell>
          <cell r="E12083">
            <v>0</v>
          </cell>
          <cell r="F12083">
            <v>0</v>
          </cell>
        </row>
        <row r="12084">
          <cell r="B12084">
            <v>1012393</v>
          </cell>
          <cell r="C12084" t="str">
            <v>Barra De Transferência Btg16-Gerdau</v>
          </cell>
          <cell r="D12084" t="str">
            <v>KG</v>
          </cell>
          <cell r="E12084">
            <v>0</v>
          </cell>
          <cell r="F12084">
            <v>0</v>
          </cell>
        </row>
        <row r="12085">
          <cell r="B12085">
            <v>1012394</v>
          </cell>
          <cell r="C12085" t="str">
            <v>Porcel 45X45Cm Malibu Cr Bold Portinari</v>
          </cell>
          <cell r="D12085" t="str">
            <v>M2</v>
          </cell>
          <cell r="E12085">
            <v>0</v>
          </cell>
          <cell r="F12085">
            <v>0</v>
          </cell>
        </row>
        <row r="12086">
          <cell r="B12086">
            <v>1012395</v>
          </cell>
          <cell r="C12086" t="str">
            <v>Perfuratriz Diamant Dd130 6"</v>
          </cell>
          <cell r="D12086" t="str">
            <v>UN</v>
          </cell>
          <cell r="E12086">
            <v>0</v>
          </cell>
          <cell r="F12086">
            <v>0</v>
          </cell>
        </row>
        <row r="12087">
          <cell r="B12087">
            <v>1012396</v>
          </cell>
          <cell r="C12087" t="str">
            <v>Grampo Tipo Crosby 3/8 Pk-0959 Paraklin</v>
          </cell>
          <cell r="D12087" t="str">
            <v>UN</v>
          </cell>
          <cell r="E12087">
            <v>0</v>
          </cell>
          <cell r="F12087">
            <v>0</v>
          </cell>
        </row>
        <row r="12088">
          <cell r="B12088">
            <v>1012397</v>
          </cell>
          <cell r="C12088" t="str">
            <v>Porcelanato Super Bianco Po 40X40 Eliane</v>
          </cell>
          <cell r="D12088" t="str">
            <v>M2</v>
          </cell>
          <cell r="E12088">
            <v>0</v>
          </cell>
          <cell r="F12088">
            <v>0</v>
          </cell>
        </row>
        <row r="12089">
          <cell r="B12089">
            <v>1012398</v>
          </cell>
          <cell r="C12089" t="str">
            <v>Serra Circular Esquadr Esqt.2400 Maksiwa</v>
          </cell>
          <cell r="D12089" t="str">
            <v>UN</v>
          </cell>
          <cell r="E12089">
            <v>0</v>
          </cell>
          <cell r="F12089">
            <v>0</v>
          </cell>
        </row>
        <row r="12090">
          <cell r="B12090">
            <v>1012399</v>
          </cell>
          <cell r="C12090" t="str">
            <v>Caixa Acopl Handicap St Exc 54510 Celite</v>
          </cell>
          <cell r="D12090" t="str">
            <v>UN</v>
          </cell>
          <cell r="E12090">
            <v>0</v>
          </cell>
          <cell r="F12090">
            <v>0</v>
          </cell>
        </row>
        <row r="12091">
          <cell r="B12091">
            <v>1012400</v>
          </cell>
          <cell r="C12091" t="str">
            <v>Lavatório Handicap St Exc 54005 Celite</v>
          </cell>
          <cell r="D12091" t="str">
            <v>UN</v>
          </cell>
          <cell r="E12091">
            <v>0</v>
          </cell>
          <cell r="F12091">
            <v>0</v>
          </cell>
        </row>
        <row r="12092">
          <cell r="B12092">
            <v>1012401</v>
          </cell>
          <cell r="C12092" t="str">
            <v>Coluna Susp St Excellence 56202 Celite</v>
          </cell>
          <cell r="D12092" t="str">
            <v>UN</v>
          </cell>
          <cell r="E12092">
            <v>0</v>
          </cell>
          <cell r="F12092">
            <v>0</v>
          </cell>
        </row>
        <row r="12093">
          <cell r="B12093">
            <v>1012402</v>
          </cell>
          <cell r="C12093" t="str">
            <v>Broca P/Fechadura 30Mm Hm2608596980Bosch</v>
          </cell>
          <cell r="D12093" t="str">
            <v>UN</v>
          </cell>
          <cell r="E12093">
            <v>0</v>
          </cell>
          <cell r="F12093">
            <v>0</v>
          </cell>
        </row>
        <row r="12094">
          <cell r="B12094">
            <v>1012403</v>
          </cell>
          <cell r="C12094" t="str">
            <v>Mat.Bloq-Tubo Aco Preto C/Cost 5</v>
          </cell>
          <cell r="D12094" t="str">
            <v>UN</v>
          </cell>
          <cell r="E12094">
            <v>0</v>
          </cell>
          <cell r="F12094">
            <v>0</v>
          </cell>
        </row>
        <row r="12095">
          <cell r="B12095">
            <v>1012404</v>
          </cell>
          <cell r="C12095" t="str">
            <v>Abraçadeira Rápida 5'' P/Bomba Concreto</v>
          </cell>
          <cell r="D12095" t="str">
            <v>UN</v>
          </cell>
          <cell r="E12095">
            <v>0</v>
          </cell>
          <cell r="F12095">
            <v>0</v>
          </cell>
        </row>
        <row r="12096">
          <cell r="B12096">
            <v>1012405</v>
          </cell>
          <cell r="C12096" t="str">
            <v>Guanição 5'' P/ Mangote Bomba Concreto</v>
          </cell>
          <cell r="D12096" t="str">
            <v>UN</v>
          </cell>
          <cell r="E12096">
            <v>0</v>
          </cell>
          <cell r="F12096">
            <v>0</v>
          </cell>
        </row>
        <row r="12097">
          <cell r="B12097">
            <v>1012406</v>
          </cell>
          <cell r="C12097" t="str">
            <v>Curva 90º 1000 5'' P/Bomba De Concreto</v>
          </cell>
          <cell r="D12097" t="str">
            <v>UN</v>
          </cell>
          <cell r="E12097">
            <v>0</v>
          </cell>
          <cell r="F12097">
            <v>0</v>
          </cell>
        </row>
        <row r="12098">
          <cell r="B12098">
            <v>1012407</v>
          </cell>
          <cell r="C12098" t="str">
            <v>Curva 90º 250 5'' P/Bomba De Concreto</v>
          </cell>
          <cell r="D12098" t="str">
            <v>UN</v>
          </cell>
          <cell r="E12098">
            <v>0</v>
          </cell>
          <cell r="F12098">
            <v>0</v>
          </cell>
        </row>
        <row r="12099">
          <cell r="B12099">
            <v>1012408</v>
          </cell>
          <cell r="C12099" t="str">
            <v>Mangote Flexivel Para Bomba 5Pol</v>
          </cell>
          <cell r="D12099" t="str">
            <v>M</v>
          </cell>
          <cell r="E12099">
            <v>0</v>
          </cell>
          <cell r="F12099">
            <v>0</v>
          </cell>
        </row>
        <row r="12100">
          <cell r="B12100">
            <v>1012409</v>
          </cell>
          <cell r="C12100" t="str">
            <v>Cuba De Sobrepor Retangular L107017 Deca</v>
          </cell>
          <cell r="D12100" t="str">
            <v>UN</v>
          </cell>
          <cell r="E12100">
            <v>0</v>
          </cell>
          <cell r="F12100">
            <v>0</v>
          </cell>
        </row>
        <row r="12101">
          <cell r="B12101">
            <v>1012410</v>
          </cell>
          <cell r="C12101" t="str">
            <v>Tela Galvanizada Alambrado 3Polx1,80M</v>
          </cell>
          <cell r="D12101" t="str">
            <v>M</v>
          </cell>
          <cell r="E12101">
            <v>0</v>
          </cell>
          <cell r="F12101">
            <v>0</v>
          </cell>
        </row>
        <row r="12102">
          <cell r="B12102">
            <v>1012413</v>
          </cell>
          <cell r="C12102" t="str">
            <v>Conector Cunha Ramal Lig. Tipoiii Incesa</v>
          </cell>
          <cell r="D12102" t="str">
            <v>UN</v>
          </cell>
          <cell r="E12102">
            <v>0</v>
          </cell>
          <cell r="F12102">
            <v>0</v>
          </cell>
        </row>
        <row r="12103">
          <cell r="B12103">
            <v>1012414</v>
          </cell>
          <cell r="C12103" t="str">
            <v>Conector Cunha Al C/Estr Caen312 Intelli</v>
          </cell>
          <cell r="D12103" t="str">
            <v>UN</v>
          </cell>
          <cell r="E12103">
            <v>0</v>
          </cell>
          <cell r="F12103">
            <v>0</v>
          </cell>
        </row>
        <row r="12104">
          <cell r="B12104">
            <v>1012415</v>
          </cell>
          <cell r="C12104" t="str">
            <v>Terminal Compressão Aluminio 1Furo 35Mm2</v>
          </cell>
          <cell r="D12104" t="str">
            <v>UN</v>
          </cell>
          <cell r="E12104">
            <v>0</v>
          </cell>
          <cell r="F12104">
            <v>0</v>
          </cell>
        </row>
        <row r="12105">
          <cell r="B12105">
            <v>1012416</v>
          </cell>
          <cell r="C12105" t="str">
            <v>Espaçador Treliçado Tg12M Gerdau</v>
          </cell>
          <cell r="D12105" t="str">
            <v>KG</v>
          </cell>
          <cell r="E12105">
            <v>0</v>
          </cell>
          <cell r="F12105">
            <v>0</v>
          </cell>
        </row>
        <row r="12106">
          <cell r="B12106">
            <v>1012417</v>
          </cell>
          <cell r="C12106" t="str">
            <v>Quadro Dist 48Din Emb S.Ce.48Po/Br Steck</v>
          </cell>
          <cell r="D12106" t="str">
            <v>UN</v>
          </cell>
          <cell r="E12106">
            <v>0</v>
          </cell>
          <cell r="F12106">
            <v>0</v>
          </cell>
        </row>
        <row r="12107">
          <cell r="B12107">
            <v>1012418</v>
          </cell>
          <cell r="C12107" t="str">
            <v>Quadro Dist 36Din Emb S.Ce.36.Po Steck</v>
          </cell>
          <cell r="D12107" t="str">
            <v>UN</v>
          </cell>
          <cell r="E12107">
            <v>0</v>
          </cell>
          <cell r="F12107">
            <v>0</v>
          </cell>
        </row>
        <row r="12108">
          <cell r="B12108">
            <v>1012419</v>
          </cell>
          <cell r="C12108" t="str">
            <v>Interrup.Dif 25A 4P 30Ma Sdr-425-30Steck</v>
          </cell>
          <cell r="D12108" t="str">
            <v>UN</v>
          </cell>
          <cell r="E12108">
            <v>0</v>
          </cell>
          <cell r="F12108">
            <v>0</v>
          </cell>
        </row>
        <row r="12109">
          <cell r="B12109">
            <v>1012420</v>
          </cell>
          <cell r="C12109" t="str">
            <v>Disjuntor Monofásico 10A Sd-61B10 Steck</v>
          </cell>
          <cell r="D12109" t="str">
            <v>UN</v>
          </cell>
          <cell r="E12109">
            <v>0</v>
          </cell>
          <cell r="F12109">
            <v>0</v>
          </cell>
        </row>
        <row r="12110">
          <cell r="B12110">
            <v>1012421</v>
          </cell>
          <cell r="C12110" t="str">
            <v>Disjuntor Monofásico 20A Sd-61B20 Steck</v>
          </cell>
          <cell r="D12110" t="str">
            <v>UN</v>
          </cell>
          <cell r="E12110">
            <v>0</v>
          </cell>
          <cell r="F12110">
            <v>0</v>
          </cell>
        </row>
        <row r="12111">
          <cell r="B12111">
            <v>1012422</v>
          </cell>
          <cell r="C12111" t="str">
            <v>Disjuntor Monofásico 25A Sd-61B25 Steck</v>
          </cell>
          <cell r="D12111" t="str">
            <v>UN</v>
          </cell>
          <cell r="E12111">
            <v>0</v>
          </cell>
          <cell r="F12111">
            <v>0</v>
          </cell>
        </row>
        <row r="12112">
          <cell r="B12112">
            <v>1012423</v>
          </cell>
          <cell r="C12112" t="str">
            <v>Interrup.Dif 25A 2P 30Ma Sdr-225-30Steck</v>
          </cell>
          <cell r="D12112" t="str">
            <v>UN</v>
          </cell>
          <cell r="E12112">
            <v>0</v>
          </cell>
          <cell r="F12112">
            <v>0</v>
          </cell>
        </row>
        <row r="12113">
          <cell r="B12113">
            <v>1012424</v>
          </cell>
          <cell r="C12113" t="str">
            <v>Interrup.Dif 40A 2P 30Ma Sdr-240-30Steck</v>
          </cell>
          <cell r="D12113" t="str">
            <v>UN</v>
          </cell>
          <cell r="E12113">
            <v>0</v>
          </cell>
          <cell r="F12113">
            <v>0</v>
          </cell>
        </row>
        <row r="12114">
          <cell r="B12114">
            <v>1012425</v>
          </cell>
          <cell r="C12114" t="str">
            <v>Interrup.Dif 63A 2P 30Ma Sdr-463-30Steck</v>
          </cell>
          <cell r="D12114" t="str">
            <v>UN</v>
          </cell>
          <cell r="E12114">
            <v>0</v>
          </cell>
          <cell r="F12114">
            <v>0</v>
          </cell>
        </row>
        <row r="12115">
          <cell r="B12115">
            <v>1012426</v>
          </cell>
          <cell r="C12115" t="str">
            <v>Barramento Quadro 48Polos Sbtn12 Steck</v>
          </cell>
          <cell r="D12115" t="str">
            <v>UN</v>
          </cell>
          <cell r="E12115">
            <v>0</v>
          </cell>
          <cell r="F12115">
            <v>0</v>
          </cell>
        </row>
        <row r="12116">
          <cell r="B12116">
            <v>1012427</v>
          </cell>
          <cell r="C12116" t="str">
            <v>Barramento Quadro 24Polos Sbtn12 Steck</v>
          </cell>
          <cell r="D12116" t="str">
            <v>UN</v>
          </cell>
          <cell r="E12116">
            <v>0</v>
          </cell>
          <cell r="F12116">
            <v>0</v>
          </cell>
        </row>
        <row r="12117">
          <cell r="B12117">
            <v>1012428</v>
          </cell>
          <cell r="C12117" t="str">
            <v>Barramento Quadro 36Polos Sbtn1802 Steck</v>
          </cell>
          <cell r="D12117" t="str">
            <v>UN</v>
          </cell>
          <cell r="E12117">
            <v>0</v>
          </cell>
          <cell r="F12117">
            <v>0</v>
          </cell>
        </row>
        <row r="12118">
          <cell r="B12118">
            <v>1012429</v>
          </cell>
          <cell r="C12118" t="str">
            <v>Alça Préformada De Estai Cabo D=6,09Mm</v>
          </cell>
          <cell r="D12118" t="str">
            <v>UN</v>
          </cell>
          <cell r="E12118">
            <v>0</v>
          </cell>
          <cell r="F12118">
            <v>0</v>
          </cell>
        </row>
        <row r="12119">
          <cell r="B12119">
            <v>1012430</v>
          </cell>
          <cell r="C12119" t="str">
            <v>Armação Secundária 125Mm 1 Estribo</v>
          </cell>
          <cell r="D12119" t="str">
            <v>UN</v>
          </cell>
          <cell r="E12119">
            <v>0</v>
          </cell>
          <cell r="F12119">
            <v>0</v>
          </cell>
        </row>
        <row r="12120">
          <cell r="B12120">
            <v>1012431</v>
          </cell>
          <cell r="C12120" t="str">
            <v>Ducha Regatta 2001-Sta-Cr Fabrimar</v>
          </cell>
          <cell r="D12120" t="str">
            <v>UN</v>
          </cell>
          <cell r="E12120">
            <v>0</v>
          </cell>
          <cell r="F12120">
            <v>0</v>
          </cell>
        </row>
        <row r="12121">
          <cell r="B12121">
            <v>1012432</v>
          </cell>
          <cell r="C12121" t="str">
            <v>Torneira Alta Fatto 1198Ft Fabrimar</v>
          </cell>
          <cell r="D12121" t="str">
            <v>UN</v>
          </cell>
          <cell r="E12121">
            <v>0</v>
          </cell>
          <cell r="F12121">
            <v>0</v>
          </cell>
        </row>
        <row r="12122">
          <cell r="B12122">
            <v>1012433</v>
          </cell>
          <cell r="C12122" t="str">
            <v>Mictório Biopress 1181Bio Fabrimar</v>
          </cell>
          <cell r="D12122" t="str">
            <v>UN</v>
          </cell>
          <cell r="E12122">
            <v>0</v>
          </cell>
          <cell r="F12122">
            <v>0</v>
          </cell>
        </row>
        <row r="12123">
          <cell r="B12123">
            <v>1012434</v>
          </cell>
          <cell r="C12123" t="str">
            <v>Cuba Redonda 38X17Cm 94014/207Tramontina</v>
          </cell>
          <cell r="D12123" t="str">
            <v>UN</v>
          </cell>
          <cell r="E12123">
            <v>0</v>
          </cell>
          <cell r="F12123">
            <v>0</v>
          </cell>
        </row>
        <row r="12124">
          <cell r="B12124">
            <v>1012435</v>
          </cell>
          <cell r="C12124" t="str">
            <v>Cuba Retang 47X30Cm 94022/207 Tramontina</v>
          </cell>
          <cell r="D12124" t="str">
            <v>UN</v>
          </cell>
          <cell r="E12124">
            <v>0</v>
          </cell>
          <cell r="F12124">
            <v>0</v>
          </cell>
        </row>
        <row r="12125">
          <cell r="B12125">
            <v>1012436</v>
          </cell>
          <cell r="C12125" t="str">
            <v>Cuba Dup.89X39X17Cm 94031/207 Tramontina</v>
          </cell>
          <cell r="D12125" t="str">
            <v>UN</v>
          </cell>
          <cell r="E12125">
            <v>0</v>
          </cell>
          <cell r="F12125">
            <v>0</v>
          </cell>
        </row>
        <row r="12126">
          <cell r="B12126">
            <v>1012437</v>
          </cell>
          <cell r="C12126" t="str">
            <v>Lavatório Handicap St Br 54055 Celite</v>
          </cell>
          <cell r="D12126" t="str">
            <v>UN</v>
          </cell>
          <cell r="E12126">
            <v>0</v>
          </cell>
          <cell r="F12126">
            <v>0</v>
          </cell>
        </row>
        <row r="12127">
          <cell r="B12127">
            <v>1012438</v>
          </cell>
          <cell r="C12127" t="str">
            <v>Bacia C/Cx Acopl Hand St Br 54714 Celite</v>
          </cell>
          <cell r="D12127" t="str">
            <v>UN</v>
          </cell>
          <cell r="E12127">
            <v>0</v>
          </cell>
          <cell r="F12127">
            <v>0</v>
          </cell>
        </row>
        <row r="12128">
          <cell r="B12128" t="str">
            <v>M1121</v>
          </cell>
          <cell r="C12128" t="str">
            <v>Tubo De Concreto Classe Ps2 Tipo Pb 400mm NBR 8890/2003</v>
          </cell>
          <cell r="D12128" t="str">
            <v>M</v>
          </cell>
          <cell r="E12128">
            <v>67.348837199999991</v>
          </cell>
          <cell r="F12128">
            <v>1425.9</v>
          </cell>
        </row>
        <row r="12129">
          <cell r="B12129">
            <v>1012440</v>
          </cell>
          <cell r="C12129" t="str">
            <v>Lâmpada Fluorescente 40W 220V</v>
          </cell>
          <cell r="D12129" t="str">
            <v>UN</v>
          </cell>
          <cell r="E12129">
            <v>0</v>
          </cell>
          <cell r="F12129">
            <v>0</v>
          </cell>
        </row>
        <row r="12130">
          <cell r="B12130">
            <v>1012441</v>
          </cell>
          <cell r="C12130" t="str">
            <v>Chave Controle De Nivel Enm-10 Itt</v>
          </cell>
          <cell r="D12130" t="str">
            <v>UN</v>
          </cell>
          <cell r="E12130">
            <v>0</v>
          </cell>
          <cell r="F12130">
            <v>0</v>
          </cell>
        </row>
        <row r="12131">
          <cell r="B12131">
            <v>1012442</v>
          </cell>
          <cell r="C12131" t="str">
            <v>Barra Transf.Redonda Btc-16X300 Fameth</v>
          </cell>
          <cell r="D12131" t="str">
            <v>UN</v>
          </cell>
          <cell r="E12131">
            <v>0</v>
          </cell>
          <cell r="F12131">
            <v>0</v>
          </cell>
        </row>
        <row r="12132">
          <cell r="B12132">
            <v>1012443</v>
          </cell>
          <cell r="C12132" t="str">
            <v>Medidor Vazão Magn 3Pol Kc1000 Conaut</v>
          </cell>
          <cell r="D12132" t="str">
            <v>UN</v>
          </cell>
          <cell r="E12132">
            <v>0</v>
          </cell>
          <cell r="F12132">
            <v>0</v>
          </cell>
        </row>
        <row r="12133">
          <cell r="B12133">
            <v>1012444</v>
          </cell>
          <cell r="C12133" t="str">
            <v>Medidor Vazão Magn Fl 2Pol Kc4000 Conaut</v>
          </cell>
          <cell r="D12133" t="str">
            <v>UN</v>
          </cell>
          <cell r="E12133">
            <v>0</v>
          </cell>
          <cell r="F12133">
            <v>0</v>
          </cell>
        </row>
        <row r="12134">
          <cell r="B12134">
            <v>1012445</v>
          </cell>
          <cell r="C12134" t="str">
            <v>Conector Macho 42 X 1 1/2Pol Bronze</v>
          </cell>
          <cell r="D12134" t="str">
            <v>UN</v>
          </cell>
          <cell r="E12134">
            <v>0</v>
          </cell>
          <cell r="F12134">
            <v>0</v>
          </cell>
        </row>
        <row r="12135">
          <cell r="B12135">
            <v>1012446</v>
          </cell>
          <cell r="C12135" t="str">
            <v>Conector Macho 104 X 4Pol Bronze</v>
          </cell>
          <cell r="D12135" t="str">
            <v>UN</v>
          </cell>
          <cell r="E12135">
            <v>0</v>
          </cell>
          <cell r="F12135">
            <v>0</v>
          </cell>
        </row>
        <row r="12136">
          <cell r="B12136">
            <v>1012447</v>
          </cell>
          <cell r="C12136" t="str">
            <v>Bucha Redução 104X79Mm Bronze Pb</v>
          </cell>
          <cell r="D12136" t="str">
            <v>UN</v>
          </cell>
          <cell r="E12136">
            <v>0</v>
          </cell>
          <cell r="F12136">
            <v>0</v>
          </cell>
        </row>
        <row r="12137">
          <cell r="B12137">
            <v>1012448</v>
          </cell>
          <cell r="C12137" t="str">
            <v>Bucha Redução 54X42Mm Bronze Pb</v>
          </cell>
          <cell r="D12137" t="str">
            <v>UN</v>
          </cell>
          <cell r="E12137">
            <v>0</v>
          </cell>
          <cell r="F12137">
            <v>0</v>
          </cell>
        </row>
        <row r="12138">
          <cell r="B12138">
            <v>1012449</v>
          </cell>
          <cell r="C12138" t="str">
            <v>Conector Femea 54X2Pol Bronze</v>
          </cell>
          <cell r="D12138" t="str">
            <v>UN</v>
          </cell>
          <cell r="E12138">
            <v>0</v>
          </cell>
          <cell r="F12138">
            <v>0</v>
          </cell>
        </row>
        <row r="12139">
          <cell r="B12139">
            <v>1012450</v>
          </cell>
          <cell r="C12139" t="str">
            <v>Mangueira Incêndio Tipo I Pred 1 1/2X30M</v>
          </cell>
          <cell r="D12139" t="str">
            <v>UN</v>
          </cell>
          <cell r="E12139">
            <v>0</v>
          </cell>
          <cell r="F12139">
            <v>0</v>
          </cell>
        </row>
        <row r="12140">
          <cell r="B12140">
            <v>1012451</v>
          </cell>
          <cell r="C12140" t="str">
            <v>Suporte P/ Mangueira Incêndio</v>
          </cell>
          <cell r="D12140" t="str">
            <v>UN</v>
          </cell>
          <cell r="E12140">
            <v>0</v>
          </cell>
          <cell r="F12140">
            <v>0</v>
          </cell>
        </row>
        <row r="12141">
          <cell r="B12141">
            <v>1012452</v>
          </cell>
          <cell r="C12141" t="str">
            <v>Adubo Fte Br 12</v>
          </cell>
          <cell r="D12141" t="str">
            <v>KG</v>
          </cell>
          <cell r="E12141">
            <v>0</v>
          </cell>
          <cell r="F12141">
            <v>0</v>
          </cell>
        </row>
        <row r="12142">
          <cell r="B12142">
            <v>1012453</v>
          </cell>
          <cell r="C12142" t="str">
            <v>Barra De Transferência Btg12 Gerdau</v>
          </cell>
          <cell r="D12142" t="str">
            <v>KG</v>
          </cell>
          <cell r="E12142">
            <v>0</v>
          </cell>
          <cell r="F12142">
            <v>0</v>
          </cell>
        </row>
        <row r="12143">
          <cell r="B12143">
            <v>1012454</v>
          </cell>
          <cell r="C12143" t="str">
            <v>Eletrocalha Galv. Lisa 800X150X3000Mm</v>
          </cell>
          <cell r="D12143" t="str">
            <v>UN</v>
          </cell>
          <cell r="E12143">
            <v>0</v>
          </cell>
          <cell r="F12143">
            <v>0</v>
          </cell>
        </row>
        <row r="12144">
          <cell r="B12144">
            <v>1012455</v>
          </cell>
          <cell r="C12144" t="str">
            <v>Eletrocalha Galv. Lisa 600X150X3000Mm</v>
          </cell>
          <cell r="D12144" t="str">
            <v>UN</v>
          </cell>
          <cell r="E12144">
            <v>0</v>
          </cell>
          <cell r="F12144">
            <v>0</v>
          </cell>
        </row>
        <row r="12145">
          <cell r="B12145">
            <v>1012456</v>
          </cell>
          <cell r="C12145" t="str">
            <v>Eletrocalha Galv. Lisa 300X150X3000Mm</v>
          </cell>
          <cell r="D12145" t="str">
            <v>UN</v>
          </cell>
          <cell r="E12145">
            <v>0</v>
          </cell>
          <cell r="F12145">
            <v>0</v>
          </cell>
        </row>
        <row r="12146">
          <cell r="B12146">
            <v>1012457</v>
          </cell>
          <cell r="C12146" t="str">
            <v>Redução Eletrocalha Esq800X150/600X150Mm</v>
          </cell>
          <cell r="D12146" t="str">
            <v>UN</v>
          </cell>
          <cell r="E12146">
            <v>0</v>
          </cell>
          <cell r="F12146">
            <v>0</v>
          </cell>
        </row>
        <row r="12147">
          <cell r="B12147">
            <v>1012458</v>
          </cell>
          <cell r="C12147" t="str">
            <v>Redução Eletrocalha Esq600X150/300X150Mm</v>
          </cell>
          <cell r="D12147" t="str">
            <v>UN</v>
          </cell>
          <cell r="E12147">
            <v>0</v>
          </cell>
          <cell r="F12147">
            <v>0</v>
          </cell>
        </row>
        <row r="12148">
          <cell r="B12148">
            <v>1012459</v>
          </cell>
          <cell r="C12148" t="str">
            <v>Redução Eletrocalha Esq500X100/300X100Mm</v>
          </cell>
          <cell r="D12148" t="str">
            <v>UN</v>
          </cell>
          <cell r="E12148">
            <v>0</v>
          </cell>
          <cell r="F12148">
            <v>0</v>
          </cell>
        </row>
        <row r="12149">
          <cell r="B12149">
            <v>1012460</v>
          </cell>
          <cell r="C12149" t="str">
            <v>Terminal De Fechamento Galvanizado 200X1</v>
          </cell>
          <cell r="D12149" t="str">
            <v>UN</v>
          </cell>
          <cell r="E12149">
            <v>0</v>
          </cell>
          <cell r="F12149">
            <v>0</v>
          </cell>
        </row>
        <row r="12150">
          <cell r="B12150">
            <v>1012461</v>
          </cell>
          <cell r="C12150" t="str">
            <v>Terminal De Fechamento Galvanizado 300X1</v>
          </cell>
          <cell r="D12150" t="str">
            <v>UN</v>
          </cell>
          <cell r="E12150">
            <v>0</v>
          </cell>
          <cell r="F12150">
            <v>0</v>
          </cell>
        </row>
        <row r="12151">
          <cell r="B12151">
            <v>1012462</v>
          </cell>
          <cell r="C12151" t="str">
            <v>Tê Vertical Desc P/Eletrocalha 300X100Mm</v>
          </cell>
          <cell r="D12151" t="str">
            <v>UN</v>
          </cell>
          <cell r="E12151">
            <v>0</v>
          </cell>
          <cell r="F12151">
            <v>0</v>
          </cell>
        </row>
        <row r="12152">
          <cell r="B12152">
            <v>1012463</v>
          </cell>
          <cell r="C12152" t="str">
            <v>Curva 90 Vert Interna P/Leito 500X75Mm</v>
          </cell>
          <cell r="D12152" t="str">
            <v>UN</v>
          </cell>
          <cell r="E12152">
            <v>0</v>
          </cell>
          <cell r="F12152">
            <v>0</v>
          </cell>
        </row>
        <row r="12153">
          <cell r="B12153">
            <v>1012464</v>
          </cell>
          <cell r="C12153" t="str">
            <v>Curva 90 Vert Interna P/Leito 400X75Mm</v>
          </cell>
          <cell r="D12153" t="str">
            <v>UN</v>
          </cell>
          <cell r="E12153">
            <v>0</v>
          </cell>
          <cell r="F12153">
            <v>0</v>
          </cell>
        </row>
        <row r="12154">
          <cell r="B12154">
            <v>1012465</v>
          </cell>
          <cell r="C12154" t="str">
            <v>Redução Conc 500X75Mm/300X75Mm P/Leito</v>
          </cell>
          <cell r="D12154" t="str">
            <v>UN</v>
          </cell>
          <cell r="E12154">
            <v>0</v>
          </cell>
          <cell r="F12154">
            <v>0</v>
          </cell>
        </row>
        <row r="12155">
          <cell r="B12155">
            <v>1012466</v>
          </cell>
          <cell r="C12155" t="str">
            <v>Redução Conc 400X75Mm/200X75Mm P/Leito</v>
          </cell>
          <cell r="D12155" t="str">
            <v>UN</v>
          </cell>
          <cell r="E12155">
            <v>0</v>
          </cell>
          <cell r="F12155">
            <v>0</v>
          </cell>
        </row>
        <row r="12156">
          <cell r="B12156">
            <v>1012467</v>
          </cell>
          <cell r="C12156" t="str">
            <v>Junção Simples Curta P/Eletrocalha 150Mm</v>
          </cell>
          <cell r="D12156" t="str">
            <v>UN</v>
          </cell>
          <cell r="E12156">
            <v>0</v>
          </cell>
          <cell r="F12156">
            <v>0</v>
          </cell>
        </row>
        <row r="12157">
          <cell r="B12157">
            <v>1012468</v>
          </cell>
          <cell r="C12157" t="str">
            <v>Filme Stretch Larg 500Mm 25Micra Rl 5Kg</v>
          </cell>
          <cell r="D12157" t="str">
            <v>UN</v>
          </cell>
          <cell r="E12157">
            <v>0</v>
          </cell>
          <cell r="F12157">
            <v>0</v>
          </cell>
        </row>
        <row r="12158">
          <cell r="B12158">
            <v>1012469</v>
          </cell>
          <cell r="C12158" t="str">
            <v>Pastilha 5X5Cm Guaruja Sg8441 Atlas</v>
          </cell>
          <cell r="D12158" t="str">
            <v>M2</v>
          </cell>
          <cell r="E12158">
            <v>0</v>
          </cell>
          <cell r="F12158">
            <v>0</v>
          </cell>
        </row>
        <row r="12159">
          <cell r="B12159">
            <v>1012470</v>
          </cell>
          <cell r="C12159" t="str">
            <v>Aditivo Expansor Para Concreto 25 Kg</v>
          </cell>
          <cell r="D12159" t="str">
            <v>UN</v>
          </cell>
          <cell r="E12159">
            <v>0</v>
          </cell>
          <cell r="F12159">
            <v>0</v>
          </cell>
        </row>
        <row r="12160">
          <cell r="B12160">
            <v>1012471</v>
          </cell>
          <cell r="C12160" t="str">
            <v>Aditivo Expansor Para Concreto 9 Kg</v>
          </cell>
          <cell r="D12160" t="str">
            <v>UN</v>
          </cell>
          <cell r="E12160">
            <v>0</v>
          </cell>
          <cell r="F12160">
            <v>0</v>
          </cell>
        </row>
        <row r="12161">
          <cell r="B12161">
            <v>1012472</v>
          </cell>
          <cell r="C12161" t="str">
            <v>Aditivo Fazgrauth Para Concreto 20 Kg</v>
          </cell>
          <cell r="D12161" t="str">
            <v>UN</v>
          </cell>
          <cell r="E12161">
            <v>0</v>
          </cell>
          <cell r="F12161">
            <v>0</v>
          </cell>
        </row>
        <row r="12162">
          <cell r="B12162">
            <v>1012473</v>
          </cell>
          <cell r="C12162" t="str">
            <v>Pedra Portuguesa Bege</v>
          </cell>
          <cell r="D12162" t="str">
            <v>M2</v>
          </cell>
          <cell r="E12162">
            <v>0</v>
          </cell>
          <cell r="F12162">
            <v>0</v>
          </cell>
        </row>
        <row r="12163">
          <cell r="B12163">
            <v>1012474</v>
          </cell>
          <cell r="C12163" t="str">
            <v>Decibelimetro Dig 30-130 Db Dl-4100 Icel</v>
          </cell>
          <cell r="D12163" t="str">
            <v>UN</v>
          </cell>
          <cell r="E12163">
            <v>0</v>
          </cell>
          <cell r="F12163">
            <v>0</v>
          </cell>
        </row>
        <row r="12164">
          <cell r="B12164">
            <v>1012475</v>
          </cell>
          <cell r="C12164" t="str">
            <v>Decibelimetro Dig 30-100 Db Dl-4020 Icel</v>
          </cell>
          <cell r="D12164" t="str">
            <v>UN</v>
          </cell>
          <cell r="E12164">
            <v>0</v>
          </cell>
          <cell r="F12164">
            <v>0</v>
          </cell>
        </row>
        <row r="12165">
          <cell r="B12165">
            <v>1012476</v>
          </cell>
          <cell r="C12165" t="str">
            <v>Gaveteiro Volante 5Gav C/Chave 64X40Cm</v>
          </cell>
          <cell r="D12165" t="str">
            <v>UN</v>
          </cell>
          <cell r="E12165">
            <v>0</v>
          </cell>
          <cell r="F12165">
            <v>0</v>
          </cell>
        </row>
        <row r="12166">
          <cell r="B12166">
            <v>1012477</v>
          </cell>
          <cell r="C12166" t="str">
            <v>Cerâm L.Ext Fte Quartzo Br 33X33 Pamesa</v>
          </cell>
          <cell r="D12166" t="str">
            <v>M2</v>
          </cell>
          <cell r="E12166">
            <v>0</v>
          </cell>
          <cell r="F12166">
            <v>0</v>
          </cell>
        </row>
        <row r="12167">
          <cell r="B12167">
            <v>1012478</v>
          </cell>
          <cell r="C12167" t="str">
            <v>Carro Term 10C Ctli10Q5892 Gastrolider</v>
          </cell>
          <cell r="D12167" t="str">
            <v>UN</v>
          </cell>
          <cell r="E12167">
            <v>0</v>
          </cell>
          <cell r="F12167">
            <v>0</v>
          </cell>
        </row>
        <row r="12168">
          <cell r="B12168">
            <v>1012479</v>
          </cell>
          <cell r="C12168" t="str">
            <v>Fica Pinos Automatico Dx-351 Hilti</v>
          </cell>
          <cell r="D12168" t="str">
            <v>UN</v>
          </cell>
          <cell r="E12168">
            <v>0</v>
          </cell>
          <cell r="F12168">
            <v>0</v>
          </cell>
        </row>
        <row r="12169">
          <cell r="B12169">
            <v>1012480</v>
          </cell>
          <cell r="C12169" t="str">
            <v>Broca Sds Plus 6 X 260 Mm</v>
          </cell>
          <cell r="D12169" t="str">
            <v>UN</v>
          </cell>
          <cell r="E12169">
            <v>0</v>
          </cell>
          <cell r="F12169">
            <v>0</v>
          </cell>
        </row>
        <row r="12170">
          <cell r="B12170">
            <v>1012481</v>
          </cell>
          <cell r="C12170" t="str">
            <v>Broca Sds Plus 7 X 110 Mm</v>
          </cell>
          <cell r="D12170" t="str">
            <v>UN</v>
          </cell>
          <cell r="E12170">
            <v>0</v>
          </cell>
          <cell r="F12170">
            <v>0</v>
          </cell>
        </row>
        <row r="12171">
          <cell r="B12171">
            <v>1012482</v>
          </cell>
          <cell r="C12171" t="str">
            <v>Eletroduto Pvc Ponta Azul 1/2Pol</v>
          </cell>
          <cell r="D12171" t="str">
            <v>M</v>
          </cell>
          <cell r="E12171">
            <v>0</v>
          </cell>
          <cell r="F12171">
            <v>0</v>
          </cell>
        </row>
        <row r="12172">
          <cell r="B12172">
            <v>1012483</v>
          </cell>
          <cell r="C12172" t="str">
            <v>Joelho 90 Ferro Galvanizado  4</v>
          </cell>
          <cell r="D12172" t="str">
            <v>UN</v>
          </cell>
          <cell r="E12172">
            <v>0</v>
          </cell>
          <cell r="F12172">
            <v>0</v>
          </cell>
        </row>
        <row r="12173">
          <cell r="B12173">
            <v>1012484</v>
          </cell>
          <cell r="C12173" t="str">
            <v>Joelho 90 Ferro Galvanizado  2</v>
          </cell>
          <cell r="D12173" t="str">
            <v>UN</v>
          </cell>
          <cell r="E12173">
            <v>0</v>
          </cell>
          <cell r="F12173">
            <v>0</v>
          </cell>
        </row>
        <row r="12174">
          <cell r="B12174">
            <v>1012485</v>
          </cell>
          <cell r="C12174" t="str">
            <v>Joelho Reducao 90 Galvanizado 1X1/2</v>
          </cell>
          <cell r="D12174" t="str">
            <v>UN</v>
          </cell>
          <cell r="E12174">
            <v>0</v>
          </cell>
          <cell r="F12174">
            <v>0</v>
          </cell>
        </row>
        <row r="12175">
          <cell r="B12175">
            <v>1012486</v>
          </cell>
          <cell r="C12175" t="str">
            <v>Tê De Redução Gavanizado 4X2 1/2Pol</v>
          </cell>
          <cell r="D12175" t="str">
            <v>UN</v>
          </cell>
          <cell r="E12175">
            <v>0</v>
          </cell>
          <cell r="F12175">
            <v>0</v>
          </cell>
        </row>
        <row r="12176">
          <cell r="B12176">
            <v>1012487</v>
          </cell>
          <cell r="C12176" t="str">
            <v>Tê De Redução Gavanizado 2 1/2X 2Pol</v>
          </cell>
          <cell r="D12176" t="str">
            <v>UN</v>
          </cell>
          <cell r="E12176">
            <v>0</v>
          </cell>
          <cell r="F12176">
            <v>0</v>
          </cell>
        </row>
        <row r="12177">
          <cell r="B12177">
            <v>1012488</v>
          </cell>
          <cell r="C12177" t="str">
            <v>Tê De Redução Gavanizado 2X1/2Pol</v>
          </cell>
          <cell r="D12177" t="str">
            <v>UN</v>
          </cell>
          <cell r="E12177">
            <v>0</v>
          </cell>
          <cell r="F12177">
            <v>0</v>
          </cell>
        </row>
        <row r="12178">
          <cell r="B12178">
            <v>1012489</v>
          </cell>
          <cell r="C12178" t="str">
            <v>Tê De Redução Gavanizado 1 1/2X1/2Pol</v>
          </cell>
          <cell r="D12178" t="str">
            <v>UN</v>
          </cell>
          <cell r="E12178">
            <v>0</v>
          </cell>
          <cell r="F12178">
            <v>0</v>
          </cell>
        </row>
        <row r="12179">
          <cell r="B12179">
            <v>1012490</v>
          </cell>
          <cell r="C12179" t="str">
            <v>Tê De Redução Gavanizado 1 1/4X1/2Pol</v>
          </cell>
          <cell r="D12179" t="str">
            <v>UN</v>
          </cell>
          <cell r="E12179">
            <v>0</v>
          </cell>
          <cell r="F12179">
            <v>0</v>
          </cell>
        </row>
        <row r="12180">
          <cell r="B12180">
            <v>1012491</v>
          </cell>
          <cell r="C12180" t="str">
            <v>Tê De Redução Gavanizado 1X1/2Pol</v>
          </cell>
          <cell r="D12180" t="str">
            <v>UN</v>
          </cell>
          <cell r="E12180">
            <v>0</v>
          </cell>
          <cell r="F12180">
            <v>0</v>
          </cell>
        </row>
        <row r="12181">
          <cell r="B12181">
            <v>1012492</v>
          </cell>
          <cell r="C12181" t="str">
            <v>Uniao Ferro Galvanizado 1 1/4</v>
          </cell>
          <cell r="D12181" t="str">
            <v>UN</v>
          </cell>
          <cell r="E12181">
            <v>0</v>
          </cell>
          <cell r="F12181">
            <v>0</v>
          </cell>
        </row>
        <row r="12182">
          <cell r="B12182">
            <v>1012493</v>
          </cell>
          <cell r="C12182" t="str">
            <v>Tubo Ferro Galvanizado 4Pol</v>
          </cell>
          <cell r="D12182" t="str">
            <v>UN</v>
          </cell>
          <cell r="E12182">
            <v>0</v>
          </cell>
          <cell r="F12182">
            <v>0</v>
          </cell>
        </row>
        <row r="12183">
          <cell r="B12183">
            <v>1012494</v>
          </cell>
          <cell r="C12183" t="str">
            <v>Bucha Reducao Ferro Galvanizado 3X1</v>
          </cell>
          <cell r="D12183" t="str">
            <v>UN</v>
          </cell>
          <cell r="E12183">
            <v>0</v>
          </cell>
          <cell r="F12183">
            <v>0</v>
          </cell>
        </row>
        <row r="12184">
          <cell r="B12184">
            <v>1012495</v>
          </cell>
          <cell r="C12184" t="str">
            <v>Prancha Madeira Compensada 25Mm 150X55Cm</v>
          </cell>
          <cell r="D12184" t="str">
            <v>UN</v>
          </cell>
          <cell r="E12184">
            <v>0</v>
          </cell>
          <cell r="F12184">
            <v>0</v>
          </cell>
        </row>
        <row r="12185">
          <cell r="B12185">
            <v>1012496</v>
          </cell>
          <cell r="C12185" t="str">
            <v>Valvula Retencao Cl150/300 Hori 1 1/2Bsp</v>
          </cell>
          <cell r="D12185" t="str">
            <v>UN</v>
          </cell>
          <cell r="E12185">
            <v>0</v>
          </cell>
          <cell r="F12185">
            <v>0</v>
          </cell>
        </row>
        <row r="12186">
          <cell r="B12186">
            <v>1012497</v>
          </cell>
          <cell r="C12186" t="str">
            <v>Valvula Retencao Cl125/200 Vert 1 1/2Bsp</v>
          </cell>
          <cell r="D12186" t="str">
            <v>UN</v>
          </cell>
          <cell r="E12186">
            <v>0</v>
          </cell>
          <cell r="F12186">
            <v>0</v>
          </cell>
        </row>
        <row r="12187">
          <cell r="B12187">
            <v>1012498</v>
          </cell>
          <cell r="C12187" t="str">
            <v>Valvula Retencao Cl125/200 Vert 2 1/2Bsp</v>
          </cell>
          <cell r="D12187" t="str">
            <v>UN</v>
          </cell>
          <cell r="E12187">
            <v>0</v>
          </cell>
          <cell r="F12187">
            <v>0</v>
          </cell>
        </row>
        <row r="12188">
          <cell r="B12188">
            <v>1012499</v>
          </cell>
          <cell r="C12188" t="str">
            <v>Kit Chas Chuv.Aq16/Af20 Cpd5364 Fabrimar</v>
          </cell>
          <cell r="D12188" t="str">
            <v>UN</v>
          </cell>
          <cell r="E12188">
            <v>0</v>
          </cell>
          <cell r="F12188">
            <v>0</v>
          </cell>
        </row>
        <row r="12189">
          <cell r="B12189">
            <v>1012500</v>
          </cell>
          <cell r="C12189" t="str">
            <v>Paleteira Hidraulica Manual Cap 2000Kg</v>
          </cell>
          <cell r="D12189" t="str">
            <v>UN</v>
          </cell>
          <cell r="E12189">
            <v>0</v>
          </cell>
          <cell r="F12189">
            <v>0</v>
          </cell>
        </row>
        <row r="12190">
          <cell r="B12190">
            <v>1012501</v>
          </cell>
          <cell r="C12190" t="str">
            <v>Paleteira Hidraulica Manual Cap 2200Kg</v>
          </cell>
          <cell r="D12190" t="str">
            <v>UN</v>
          </cell>
          <cell r="E12190">
            <v>0</v>
          </cell>
          <cell r="F12190">
            <v>0</v>
          </cell>
        </row>
        <row r="12191">
          <cell r="B12191">
            <v>1012502</v>
          </cell>
          <cell r="C12191" t="str">
            <v>Paleteira Hidraulica Manual Cap 2300Kg</v>
          </cell>
          <cell r="D12191" t="str">
            <v>UN</v>
          </cell>
          <cell r="E12191">
            <v>0</v>
          </cell>
          <cell r="F12191">
            <v>0</v>
          </cell>
        </row>
        <row r="12192">
          <cell r="B12192">
            <v>1012503</v>
          </cell>
          <cell r="C12192" t="str">
            <v>Paleteira Hidraulica Manual Cap 2500Kg</v>
          </cell>
          <cell r="D12192" t="str">
            <v>UN</v>
          </cell>
          <cell r="E12192">
            <v>0</v>
          </cell>
          <cell r="F12192">
            <v>0</v>
          </cell>
        </row>
        <row r="12193">
          <cell r="B12193">
            <v>1012504</v>
          </cell>
          <cell r="C12193" t="str">
            <v>Paleteira Hidraulica Manual Cap 2600Kg</v>
          </cell>
          <cell r="D12193" t="str">
            <v>UN</v>
          </cell>
          <cell r="E12193">
            <v>0</v>
          </cell>
          <cell r="F12193">
            <v>0</v>
          </cell>
        </row>
        <row r="12194">
          <cell r="B12194">
            <v>1012505</v>
          </cell>
          <cell r="C12194" t="str">
            <v>Paleteira Hidraulica Manual Cap 3000Kg</v>
          </cell>
          <cell r="D12194" t="str">
            <v>UN</v>
          </cell>
          <cell r="E12194">
            <v>0</v>
          </cell>
          <cell r="F12194">
            <v>0</v>
          </cell>
        </row>
        <row r="12195">
          <cell r="B12195">
            <v>1012506</v>
          </cell>
          <cell r="C12195" t="str">
            <v>Paleteira Hidraulica Manual Cap 3500Kg</v>
          </cell>
          <cell r="D12195" t="str">
            <v>UN</v>
          </cell>
          <cell r="E12195">
            <v>0</v>
          </cell>
          <cell r="F12195">
            <v>0</v>
          </cell>
        </row>
        <row r="12196">
          <cell r="B12196">
            <v>1012507</v>
          </cell>
          <cell r="C12196" t="str">
            <v>Canaleta Concreto 80Cm</v>
          </cell>
          <cell r="D12196" t="str">
            <v>M</v>
          </cell>
          <cell r="E12196">
            <v>0</v>
          </cell>
          <cell r="F12196">
            <v>0</v>
          </cell>
        </row>
        <row r="12197">
          <cell r="B12197">
            <v>1012508</v>
          </cell>
          <cell r="C12197" t="str">
            <v>Canaleta Concreto 100Cm</v>
          </cell>
          <cell r="D12197" t="str">
            <v>M</v>
          </cell>
          <cell r="E12197">
            <v>0</v>
          </cell>
          <cell r="F12197">
            <v>0</v>
          </cell>
        </row>
        <row r="12198">
          <cell r="B12198">
            <v>1012509</v>
          </cell>
          <cell r="C12198" t="str">
            <v>Canaleta Concreto 120Cm</v>
          </cell>
          <cell r="D12198" t="str">
            <v>M</v>
          </cell>
          <cell r="E12198">
            <v>0</v>
          </cell>
          <cell r="F12198">
            <v>0</v>
          </cell>
        </row>
        <row r="12199">
          <cell r="B12199">
            <v>1012510</v>
          </cell>
          <cell r="C12199" t="str">
            <v>Canaleta Concreto 150Cm</v>
          </cell>
          <cell r="D12199" t="str">
            <v>M</v>
          </cell>
          <cell r="E12199">
            <v>0</v>
          </cell>
          <cell r="F12199">
            <v>0</v>
          </cell>
        </row>
        <row r="12200">
          <cell r="B12200">
            <v>1012511</v>
          </cell>
          <cell r="C12200" t="str">
            <v>Aduela Concreto Retang 2,10X1,60X1,00M</v>
          </cell>
          <cell r="D12200" t="str">
            <v>UN</v>
          </cell>
          <cell r="E12200">
            <v>0</v>
          </cell>
          <cell r="F12200">
            <v>0</v>
          </cell>
        </row>
        <row r="12201">
          <cell r="B12201">
            <v>1012512</v>
          </cell>
          <cell r="C12201" t="str">
            <v>Aduela Concreto Retang 2,20X1,60X1,00M</v>
          </cell>
          <cell r="D12201" t="str">
            <v>UN</v>
          </cell>
          <cell r="E12201">
            <v>0</v>
          </cell>
          <cell r="F12201">
            <v>0</v>
          </cell>
        </row>
        <row r="12202">
          <cell r="B12202">
            <v>1012513</v>
          </cell>
          <cell r="C12202" t="str">
            <v>Aduela Concreto Retang 2,40X1,80X1,00M</v>
          </cell>
          <cell r="D12202" t="str">
            <v>UN</v>
          </cell>
          <cell r="E12202">
            <v>0</v>
          </cell>
          <cell r="F12202">
            <v>0</v>
          </cell>
        </row>
        <row r="12203">
          <cell r="B12203">
            <v>1012514</v>
          </cell>
          <cell r="C12203" t="str">
            <v>Aduela Concreto Perfil U 1,80X1,80X1,00M</v>
          </cell>
          <cell r="D12203" t="str">
            <v>UN</v>
          </cell>
          <cell r="E12203">
            <v>0</v>
          </cell>
          <cell r="F12203">
            <v>0</v>
          </cell>
        </row>
        <row r="12204">
          <cell r="B12204">
            <v>1012515</v>
          </cell>
          <cell r="C12204" t="str">
            <v>Aduela Concreto Perfil U 2,40X1,80X1,00M</v>
          </cell>
          <cell r="D12204" t="str">
            <v>UN</v>
          </cell>
          <cell r="E12204">
            <v>0</v>
          </cell>
          <cell r="F12204">
            <v>0</v>
          </cell>
        </row>
        <row r="12205">
          <cell r="B12205">
            <v>1012516</v>
          </cell>
          <cell r="C12205" t="str">
            <v>Arejador Artic P/Torneira 4690051 Deca</v>
          </cell>
          <cell r="D12205" t="str">
            <v>UN</v>
          </cell>
          <cell r="E12205">
            <v>0</v>
          </cell>
          <cell r="F12205">
            <v>0</v>
          </cell>
        </row>
        <row r="12206">
          <cell r="B12206">
            <v>1012517</v>
          </cell>
          <cell r="C12206" t="str">
            <v>Arejador Duna Cromado 4666021 Deca</v>
          </cell>
          <cell r="D12206" t="str">
            <v>UN</v>
          </cell>
          <cell r="E12206">
            <v>0</v>
          </cell>
          <cell r="F12206">
            <v>0</v>
          </cell>
        </row>
        <row r="12207">
          <cell r="B12207">
            <v>1012518</v>
          </cell>
          <cell r="C12207" t="str">
            <v>Arejador Vazao Const C/Adapt 4690023Deca</v>
          </cell>
          <cell r="D12207" t="str">
            <v>UN</v>
          </cell>
          <cell r="E12207">
            <v>0</v>
          </cell>
          <cell r="F12207">
            <v>0</v>
          </cell>
        </row>
        <row r="12208">
          <cell r="B12208">
            <v>1012519</v>
          </cell>
          <cell r="C12208" t="str">
            <v>Tampao Válvula Lavat 4080004 Deca</v>
          </cell>
          <cell r="D12208" t="str">
            <v>UN</v>
          </cell>
          <cell r="E12208">
            <v>0</v>
          </cell>
          <cell r="F12208">
            <v>0</v>
          </cell>
        </row>
        <row r="12209">
          <cell r="B12209">
            <v>1012520</v>
          </cell>
          <cell r="C12209" t="str">
            <v>Guarnicao Arejador Spot 4148000 Deca</v>
          </cell>
          <cell r="D12209" t="str">
            <v>UN</v>
          </cell>
          <cell r="E12209">
            <v>0</v>
          </cell>
          <cell r="F12209">
            <v>0</v>
          </cell>
        </row>
        <row r="12210">
          <cell r="B12210">
            <v>1012521</v>
          </cell>
          <cell r="C12210" t="str">
            <v>Guarnição Tubo P/Mist Lavat 4148234 Deca</v>
          </cell>
          <cell r="D12210" t="str">
            <v>UN</v>
          </cell>
          <cell r="E12210">
            <v>0</v>
          </cell>
          <cell r="F12210">
            <v>0</v>
          </cell>
        </row>
        <row r="12211">
          <cell r="B12211">
            <v>1012522</v>
          </cell>
          <cell r="C12211" t="str">
            <v>Caixa Passagem Emb Br Sm-12Cmbr Steck</v>
          </cell>
          <cell r="D12211" t="str">
            <v>UN</v>
          </cell>
          <cell r="E12211">
            <v>0</v>
          </cell>
          <cell r="F12211">
            <v>0</v>
          </cell>
        </row>
        <row r="12212">
          <cell r="B12212">
            <v>1012523</v>
          </cell>
          <cell r="C12212" t="str">
            <v>Chapa 110X220X10Mm Madeirite</v>
          </cell>
          <cell r="D12212" t="str">
            <v>M2</v>
          </cell>
          <cell r="E12212">
            <v>0</v>
          </cell>
          <cell r="F12212">
            <v>0</v>
          </cell>
        </row>
        <row r="12213">
          <cell r="B12213">
            <v>1012524</v>
          </cell>
          <cell r="C12213" t="str">
            <v>Compensado Osb 122X220Cm 10Mm</v>
          </cell>
          <cell r="D12213" t="str">
            <v>M2</v>
          </cell>
          <cell r="E12213">
            <v>0</v>
          </cell>
          <cell r="F12213">
            <v>0</v>
          </cell>
        </row>
        <row r="12214">
          <cell r="B12214">
            <v>1012525</v>
          </cell>
          <cell r="C12214" t="str">
            <v>Compensado Osb 122X220Cm 8Mm</v>
          </cell>
          <cell r="D12214" t="str">
            <v>M2</v>
          </cell>
          <cell r="E12214">
            <v>0</v>
          </cell>
          <cell r="F12214">
            <v>0</v>
          </cell>
        </row>
        <row r="12215">
          <cell r="B12215">
            <v>1012526</v>
          </cell>
          <cell r="C12215" t="str">
            <v>1012526-Substituido Por  - 1014659</v>
          </cell>
          <cell r="D12215" t="str">
            <v>M2</v>
          </cell>
          <cell r="E12215">
            <v>0</v>
          </cell>
          <cell r="F12215">
            <v>0</v>
          </cell>
        </row>
        <row r="12216">
          <cell r="B12216">
            <v>1012527</v>
          </cell>
          <cell r="C12216" t="str">
            <v>Compensado Osb 122X244Cm 12Mm</v>
          </cell>
          <cell r="D12216" t="str">
            <v>M2</v>
          </cell>
          <cell r="E12216">
            <v>0</v>
          </cell>
          <cell r="F12216">
            <v>0</v>
          </cell>
        </row>
        <row r="12217">
          <cell r="B12217">
            <v>1012528</v>
          </cell>
          <cell r="C12217" t="str">
            <v>Compensado Osb 122X244Cm 8Mm</v>
          </cell>
          <cell r="D12217" t="str">
            <v>M2</v>
          </cell>
          <cell r="E12217">
            <v>0</v>
          </cell>
          <cell r="F12217">
            <v>0</v>
          </cell>
        </row>
        <row r="12218">
          <cell r="B12218">
            <v>1012529</v>
          </cell>
          <cell r="C12218" t="str">
            <v>Rejunte Branco Junta Larga Sc 20Kg</v>
          </cell>
          <cell r="D12218" t="str">
            <v>UN</v>
          </cell>
          <cell r="E12218">
            <v>0</v>
          </cell>
          <cell r="F12218">
            <v>0</v>
          </cell>
        </row>
        <row r="12219">
          <cell r="B12219">
            <v>1012530</v>
          </cell>
          <cell r="C12219" t="str">
            <v>Rejunte Champagne Junta Larga Sc 20Kg</v>
          </cell>
          <cell r="D12219" t="str">
            <v>UN</v>
          </cell>
          <cell r="E12219">
            <v>0</v>
          </cell>
          <cell r="F12219">
            <v>0</v>
          </cell>
        </row>
        <row r="12220">
          <cell r="B12220">
            <v>1012531</v>
          </cell>
          <cell r="C12220" t="str">
            <v>Rejunte Amendoa Junta Larga Sc 20Kg</v>
          </cell>
          <cell r="D12220" t="str">
            <v>UN</v>
          </cell>
          <cell r="E12220">
            <v>0</v>
          </cell>
          <cell r="F12220">
            <v>0</v>
          </cell>
        </row>
        <row r="12221">
          <cell r="B12221">
            <v>1012532</v>
          </cell>
          <cell r="C12221" t="str">
            <v>Rejunte Bronze Junta Larga Sc 20Kg</v>
          </cell>
          <cell r="D12221" t="str">
            <v>UN</v>
          </cell>
          <cell r="E12221">
            <v>0</v>
          </cell>
          <cell r="F12221">
            <v>0</v>
          </cell>
        </row>
        <row r="12222">
          <cell r="B12222">
            <v>1012533</v>
          </cell>
          <cell r="C12222" t="str">
            <v>Cabo Flexivel 750V 95Mm2 Azul</v>
          </cell>
          <cell r="D12222" t="str">
            <v>UN</v>
          </cell>
          <cell r="E12222">
            <v>0</v>
          </cell>
          <cell r="F12222">
            <v>0</v>
          </cell>
        </row>
        <row r="12223">
          <cell r="B12223">
            <v>1012534</v>
          </cell>
          <cell r="C12223" t="str">
            <v>Fita Isolante Violeta 19X20M</v>
          </cell>
          <cell r="D12223" t="str">
            <v>UN</v>
          </cell>
          <cell r="E12223">
            <v>0</v>
          </cell>
          <cell r="F12223">
            <v>0</v>
          </cell>
        </row>
        <row r="12224">
          <cell r="B12224">
            <v>1012535</v>
          </cell>
          <cell r="C12224" t="str">
            <v>Caixa Pad.Teleb.Tp.Sobrepor 120X120X17Cm</v>
          </cell>
          <cell r="D12224" t="str">
            <v>UN</v>
          </cell>
          <cell r="E12224">
            <v>0</v>
          </cell>
          <cell r="F12224">
            <v>0</v>
          </cell>
        </row>
        <row r="12225">
          <cell r="B12225">
            <v>1012536</v>
          </cell>
          <cell r="C12225" t="str">
            <v>Conexão Fixo Macho 16-3/4 Krc/1634 Astra</v>
          </cell>
          <cell r="D12225" t="str">
            <v>UN</v>
          </cell>
          <cell r="E12225">
            <v>0</v>
          </cell>
          <cell r="F12225">
            <v>0</v>
          </cell>
        </row>
        <row r="12226">
          <cell r="B12226">
            <v>1012537</v>
          </cell>
          <cell r="C12226" t="str">
            <v>Mangueira P/Incêndio 1 1/2 Lance 2X15M</v>
          </cell>
          <cell r="D12226" t="str">
            <v>UN</v>
          </cell>
          <cell r="E12226">
            <v>0</v>
          </cell>
          <cell r="F12226">
            <v>0</v>
          </cell>
        </row>
        <row r="12227">
          <cell r="B12227">
            <v>1012538</v>
          </cell>
          <cell r="C12227" t="str">
            <v>Mangueira P/Incêndio 1 1/2 Lance 1X20M</v>
          </cell>
          <cell r="D12227" t="str">
            <v>UN</v>
          </cell>
          <cell r="E12227">
            <v>0</v>
          </cell>
          <cell r="F12227">
            <v>0</v>
          </cell>
        </row>
        <row r="12228">
          <cell r="B12228">
            <v>1012539</v>
          </cell>
          <cell r="C12228" t="str">
            <v>Conector Femea 42 X 1 1/2Pol Bronze Rb</v>
          </cell>
          <cell r="D12228" t="str">
            <v>UN</v>
          </cell>
          <cell r="E12228">
            <v>0</v>
          </cell>
          <cell r="F12228">
            <v>0</v>
          </cell>
        </row>
        <row r="12229">
          <cell r="B12229">
            <v>1012540</v>
          </cell>
          <cell r="C12229" t="str">
            <v>Curva 45 Solda Bronze 66Mm Bb</v>
          </cell>
          <cell r="D12229" t="str">
            <v>UN</v>
          </cell>
          <cell r="E12229">
            <v>0</v>
          </cell>
          <cell r="F12229">
            <v>0</v>
          </cell>
        </row>
        <row r="12230">
          <cell r="B12230">
            <v>1012541</v>
          </cell>
          <cell r="C12230" t="str">
            <v>Curva 45 Solda Bronze 54Mm Bb</v>
          </cell>
          <cell r="D12230" t="str">
            <v>UN</v>
          </cell>
          <cell r="E12230">
            <v>0</v>
          </cell>
          <cell r="F12230">
            <v>0</v>
          </cell>
        </row>
        <row r="12231">
          <cell r="B12231">
            <v>1012542</v>
          </cell>
          <cell r="C12231" t="str">
            <v>Sifão Lavatorio Artic Spp40/G2 Astra</v>
          </cell>
          <cell r="D12231" t="str">
            <v>UN</v>
          </cell>
          <cell r="E12231">
            <v>0</v>
          </cell>
          <cell r="F12231">
            <v>0</v>
          </cell>
        </row>
        <row r="12232">
          <cell r="B12232">
            <v>1012543</v>
          </cell>
          <cell r="C12232" t="str">
            <v>Sifão Universal Ssum Astra</v>
          </cell>
          <cell r="D12232" t="str">
            <v>UN</v>
          </cell>
          <cell r="E12232">
            <v>0</v>
          </cell>
          <cell r="F12232">
            <v>0</v>
          </cell>
        </row>
        <row r="12233">
          <cell r="B12233">
            <v>1012544</v>
          </cell>
          <cell r="C12233" t="str">
            <v>Sifão Universal Ssum2 Astra</v>
          </cell>
          <cell r="D12233" t="str">
            <v>UN</v>
          </cell>
          <cell r="E12233">
            <v>0</v>
          </cell>
          <cell r="F12233">
            <v>0</v>
          </cell>
        </row>
        <row r="12234">
          <cell r="B12234">
            <v>1012545</v>
          </cell>
          <cell r="C12234" t="str">
            <v>Porcelanato Chrome 43X43 Ret Cecrisa</v>
          </cell>
          <cell r="D12234" t="str">
            <v>M2</v>
          </cell>
          <cell r="E12234">
            <v>0</v>
          </cell>
          <cell r="F12234">
            <v>0</v>
          </cell>
        </row>
        <row r="12235">
          <cell r="B12235">
            <v>1012546</v>
          </cell>
          <cell r="C12235" t="str">
            <v>Valvula Lav Social Cr S/Unho Vl4/S Astra</v>
          </cell>
          <cell r="D12235" t="str">
            <v>UN</v>
          </cell>
          <cell r="E12235">
            <v>0</v>
          </cell>
          <cell r="F12235">
            <v>0</v>
          </cell>
        </row>
        <row r="12236">
          <cell r="B12236">
            <v>1012547</v>
          </cell>
          <cell r="C12236" t="str">
            <v>Válvula Lav Empreg Cr S/Unho Vp2/S Astra</v>
          </cell>
          <cell r="D12236" t="str">
            <v>UN</v>
          </cell>
          <cell r="E12236">
            <v>0</v>
          </cell>
          <cell r="F12236">
            <v>0</v>
          </cell>
        </row>
        <row r="12237">
          <cell r="B12237">
            <v>1012548</v>
          </cell>
          <cell r="C12237" t="str">
            <v>Válvula Lav Empreg Br S/Unho Vp1/S Astra</v>
          </cell>
          <cell r="D12237" t="str">
            <v>UN</v>
          </cell>
          <cell r="E12237">
            <v>0</v>
          </cell>
          <cell r="F12237">
            <v>0</v>
          </cell>
        </row>
        <row r="12238">
          <cell r="B12238">
            <v>1012549</v>
          </cell>
          <cell r="C12238" t="str">
            <v>Acabamento Flexível P/Pex Fle/Pex Astra</v>
          </cell>
          <cell r="D12238" t="str">
            <v>UN</v>
          </cell>
          <cell r="E12238">
            <v>0</v>
          </cell>
          <cell r="F12238">
            <v>0</v>
          </cell>
        </row>
        <row r="12239">
          <cell r="B12239">
            <v>1012550</v>
          </cell>
          <cell r="C12239" t="str">
            <v>Anel Vedação P/Vaso 120X30Mm Avb Astra</v>
          </cell>
          <cell r="D12239" t="str">
            <v>UN</v>
          </cell>
          <cell r="E12239">
            <v>0</v>
          </cell>
          <cell r="F12239">
            <v>0</v>
          </cell>
        </row>
        <row r="12240">
          <cell r="B12240">
            <v>1012551</v>
          </cell>
          <cell r="C12240" t="str">
            <v>Grelha Red C/Disp Fecham Gri1B/As Astra</v>
          </cell>
          <cell r="D12240" t="str">
            <v>UN</v>
          </cell>
          <cell r="E12240">
            <v>0</v>
          </cell>
          <cell r="F12240">
            <v>0</v>
          </cell>
        </row>
        <row r="12241">
          <cell r="B12241">
            <v>1012552</v>
          </cell>
          <cell r="C12241" t="str">
            <v>Ceramica 30X60 Casablanca L.Bd Portinari</v>
          </cell>
          <cell r="D12241" t="str">
            <v>M2</v>
          </cell>
          <cell r="E12241">
            <v>0</v>
          </cell>
          <cell r="F12241">
            <v>0</v>
          </cell>
        </row>
        <row r="12242">
          <cell r="B12242">
            <v>1012553</v>
          </cell>
          <cell r="C12242" t="str">
            <v>Acabamento Reg Loggica 494206 Docol</v>
          </cell>
          <cell r="D12242" t="str">
            <v>UN</v>
          </cell>
          <cell r="E12242">
            <v>0</v>
          </cell>
          <cell r="F12242">
            <v>0</v>
          </cell>
        </row>
        <row r="12243">
          <cell r="B12243">
            <v>1012554</v>
          </cell>
          <cell r="C12243" t="str">
            <v>Impermeabilizante Liquibase Acril 3,6L</v>
          </cell>
          <cell r="D12243" t="str">
            <v>UN</v>
          </cell>
          <cell r="E12243">
            <v>0</v>
          </cell>
          <cell r="F12243">
            <v>0</v>
          </cell>
        </row>
        <row r="12244">
          <cell r="B12244">
            <v>1012555</v>
          </cell>
          <cell r="C12244" t="str">
            <v>Torneira Lavatorio Soho 1199-So Fabrimar</v>
          </cell>
          <cell r="D12244" t="str">
            <v>UN</v>
          </cell>
          <cell r="E12244">
            <v>0</v>
          </cell>
          <cell r="F12244">
            <v>0</v>
          </cell>
        </row>
        <row r="12245">
          <cell r="B12245">
            <v>1012556</v>
          </cell>
          <cell r="C12245" t="str">
            <v>Misturador Mon Lav Conc 2875-Cp Fabrimar</v>
          </cell>
          <cell r="D12245" t="str">
            <v>UN</v>
          </cell>
          <cell r="E12245">
            <v>0</v>
          </cell>
          <cell r="F12245">
            <v>0</v>
          </cell>
        </row>
        <row r="12246">
          <cell r="B12246">
            <v>1012557</v>
          </cell>
          <cell r="C12246" t="str">
            <v>Bomba Centrif Sub 4Cv Bcs320Sde Schneide</v>
          </cell>
          <cell r="D12246" t="str">
            <v>UN</v>
          </cell>
          <cell r="E12246">
            <v>0</v>
          </cell>
          <cell r="F12246">
            <v>0</v>
          </cell>
        </row>
        <row r="12247">
          <cell r="B12247">
            <v>1012558</v>
          </cell>
          <cell r="C12247" t="str">
            <v>Rodape Rustici Snow 9,5X33Cm Incepa</v>
          </cell>
          <cell r="D12247" t="str">
            <v>M</v>
          </cell>
          <cell r="E12247">
            <v>0</v>
          </cell>
          <cell r="F12247">
            <v>0</v>
          </cell>
        </row>
        <row r="12248">
          <cell r="B12248">
            <v>1012559</v>
          </cell>
          <cell r="C12248" t="str">
            <v>Soleira De Marmore Branco</v>
          </cell>
          <cell r="D12248" t="str">
            <v>M2</v>
          </cell>
          <cell r="E12248">
            <v>0</v>
          </cell>
          <cell r="F12248">
            <v>0</v>
          </cell>
        </row>
        <row r="12249">
          <cell r="B12249">
            <v>1012560</v>
          </cell>
          <cell r="C12249" t="str">
            <v>Filet Granito Branco Goias</v>
          </cell>
          <cell r="D12249" t="str">
            <v>M2</v>
          </cell>
          <cell r="E12249">
            <v>0</v>
          </cell>
          <cell r="F12249">
            <v>0</v>
          </cell>
        </row>
        <row r="12250">
          <cell r="B12250">
            <v>1012561</v>
          </cell>
          <cell r="C12250" t="str">
            <v>Caixa Pré-Mold.Concr B.Lobo 0,3X0,9X0,9M</v>
          </cell>
          <cell r="D12250" t="str">
            <v>UN</v>
          </cell>
          <cell r="E12250">
            <v>0</v>
          </cell>
          <cell r="F12250">
            <v>0</v>
          </cell>
        </row>
        <row r="12251">
          <cell r="B12251">
            <v>1012562</v>
          </cell>
          <cell r="C12251" t="str">
            <v>Caixa Pré-Mold.Concreto Pv 1,2X1,2X0,5M</v>
          </cell>
          <cell r="D12251" t="str">
            <v>UN</v>
          </cell>
          <cell r="E12251">
            <v>0</v>
          </cell>
          <cell r="F12251">
            <v>0</v>
          </cell>
        </row>
        <row r="12252">
          <cell r="B12252">
            <v>1012563</v>
          </cell>
          <cell r="C12252" t="str">
            <v>Caixa Pré-Mold.Concreto Pv 1,2X1,2X0,6M</v>
          </cell>
          <cell r="D12252" t="str">
            <v>UN</v>
          </cell>
          <cell r="E12252">
            <v>0</v>
          </cell>
          <cell r="F12252">
            <v>0</v>
          </cell>
        </row>
        <row r="12253">
          <cell r="B12253">
            <v>1012564</v>
          </cell>
          <cell r="C12253" t="str">
            <v>Caixa Pré-Mold.Concreto Pv 1,2X1,2X0,7M</v>
          </cell>
          <cell r="D12253" t="str">
            <v>UN</v>
          </cell>
          <cell r="E12253">
            <v>0</v>
          </cell>
          <cell r="F12253">
            <v>0</v>
          </cell>
        </row>
        <row r="12254">
          <cell r="B12254">
            <v>1012565</v>
          </cell>
          <cell r="C12254" t="str">
            <v>Caixa Pré-Mold.Concreto Pv 1,2X1,2X0,8M</v>
          </cell>
          <cell r="D12254" t="str">
            <v>UN</v>
          </cell>
          <cell r="E12254">
            <v>0</v>
          </cell>
          <cell r="F12254">
            <v>0</v>
          </cell>
        </row>
        <row r="12255">
          <cell r="B12255">
            <v>1012566</v>
          </cell>
          <cell r="C12255" t="str">
            <v>Caixa Pré-Mold.Concreto Pv 1,3X1,3X0,9M</v>
          </cell>
          <cell r="D12255" t="str">
            <v>UN</v>
          </cell>
          <cell r="E12255">
            <v>0</v>
          </cell>
          <cell r="F12255">
            <v>0</v>
          </cell>
        </row>
        <row r="12256">
          <cell r="B12256">
            <v>1012567</v>
          </cell>
          <cell r="C12256" t="str">
            <v>Caixa Pré-Mold.Concreto Pv 1,3X1,3X1,0M</v>
          </cell>
          <cell r="D12256" t="str">
            <v>UN</v>
          </cell>
          <cell r="E12256">
            <v>0</v>
          </cell>
          <cell r="F12256">
            <v>0</v>
          </cell>
        </row>
        <row r="12257">
          <cell r="B12257">
            <v>1012568</v>
          </cell>
          <cell r="C12257" t="str">
            <v>Caixa Pré-Mold.Concreto Pv 1,4X1,4X1,1M</v>
          </cell>
          <cell r="D12257" t="str">
            <v>UN</v>
          </cell>
          <cell r="E12257">
            <v>0</v>
          </cell>
          <cell r="F12257">
            <v>0</v>
          </cell>
        </row>
        <row r="12258">
          <cell r="B12258">
            <v>1012569</v>
          </cell>
          <cell r="C12258" t="str">
            <v>Caixa Pré-Mold.Concreto Pv 1,5X1,5X1,2M</v>
          </cell>
          <cell r="D12258" t="str">
            <v>UN</v>
          </cell>
          <cell r="E12258">
            <v>0</v>
          </cell>
          <cell r="F12258">
            <v>0</v>
          </cell>
        </row>
        <row r="12259">
          <cell r="B12259">
            <v>1012570</v>
          </cell>
          <cell r="C12259" t="str">
            <v>Caixa Pré-Mold.Concreto Pv 1,7X2,0X1,4M</v>
          </cell>
          <cell r="D12259" t="str">
            <v>UN</v>
          </cell>
          <cell r="E12259">
            <v>0</v>
          </cell>
          <cell r="F12259">
            <v>0</v>
          </cell>
        </row>
        <row r="12260">
          <cell r="B12260">
            <v>1012571</v>
          </cell>
          <cell r="C12260" t="str">
            <v>Caixa Pré-Mold.Concreto Pv 2,0X2,0X1,2M</v>
          </cell>
          <cell r="D12260" t="str">
            <v>UN</v>
          </cell>
          <cell r="E12260">
            <v>0</v>
          </cell>
          <cell r="F12260">
            <v>0</v>
          </cell>
        </row>
        <row r="12261">
          <cell r="B12261">
            <v>1012572</v>
          </cell>
          <cell r="C12261" t="str">
            <v>Mesa Quadrada Plastica Branca 80X80X72Cm</v>
          </cell>
          <cell r="D12261" t="str">
            <v>UN</v>
          </cell>
          <cell r="E12261">
            <v>0</v>
          </cell>
          <cell r="F12261">
            <v>0</v>
          </cell>
        </row>
        <row r="12262">
          <cell r="B12262">
            <v>1012573</v>
          </cell>
          <cell r="C12262" t="str">
            <v>Estante Desmont Cz Estpm176 Maraberto</v>
          </cell>
          <cell r="D12262" t="str">
            <v>UN</v>
          </cell>
          <cell r="E12262">
            <v>0</v>
          </cell>
          <cell r="F12262">
            <v>0</v>
          </cell>
        </row>
        <row r="12263">
          <cell r="B12263">
            <v>1012574</v>
          </cell>
          <cell r="C12263" t="str">
            <v>Mesa 3Gav L.Nobre 1,20X0,60 Me3Maraberto</v>
          </cell>
          <cell r="D12263" t="str">
            <v>UN</v>
          </cell>
          <cell r="E12263">
            <v>0</v>
          </cell>
          <cell r="F12263">
            <v>0</v>
          </cell>
        </row>
        <row r="12264">
          <cell r="B12264">
            <v>1012575</v>
          </cell>
          <cell r="C12264" t="str">
            <v>Cadeira Fixa Fiesta Pr C.Dupla Maraberto</v>
          </cell>
          <cell r="D12264" t="str">
            <v>UN</v>
          </cell>
          <cell r="E12264">
            <v>0</v>
          </cell>
          <cell r="F12264">
            <v>0</v>
          </cell>
        </row>
        <row r="12265">
          <cell r="B12265">
            <v>1012576</v>
          </cell>
          <cell r="C12265" t="str">
            <v>Bloco Concr Meio Bl 14X14X19 10Mpa</v>
          </cell>
          <cell r="D12265" t="str">
            <v>UN</v>
          </cell>
          <cell r="E12265">
            <v>0</v>
          </cell>
          <cell r="F12265">
            <v>0</v>
          </cell>
        </row>
        <row r="12266">
          <cell r="B12266">
            <v>1012577</v>
          </cell>
          <cell r="C12266" t="str">
            <v>Bloco Concr.Estr.Canaleta 14X14X19 10Mpa</v>
          </cell>
          <cell r="D12266" t="str">
            <v>UN</v>
          </cell>
          <cell r="E12266">
            <v>0</v>
          </cell>
          <cell r="F12266">
            <v>0</v>
          </cell>
        </row>
        <row r="12267">
          <cell r="B12267">
            <v>1012578</v>
          </cell>
          <cell r="C12267" t="str">
            <v>Bloco Concr. Compensador 14X9X19 10Mpa</v>
          </cell>
          <cell r="D12267" t="str">
            <v>UN</v>
          </cell>
          <cell r="E12267">
            <v>0</v>
          </cell>
          <cell r="F12267">
            <v>0</v>
          </cell>
        </row>
        <row r="12268">
          <cell r="B12268">
            <v>1012579</v>
          </cell>
          <cell r="C12268" t="str">
            <v>Bloco Concr. Compensador 14X4X19 10Mpa</v>
          </cell>
          <cell r="D12268" t="str">
            <v>UN</v>
          </cell>
          <cell r="E12268">
            <v>0</v>
          </cell>
          <cell r="F12268">
            <v>0</v>
          </cell>
        </row>
        <row r="12269">
          <cell r="B12269">
            <v>1012580</v>
          </cell>
          <cell r="C12269" t="str">
            <v>Bloco Concr Meio Bl 14X14X19 12 Mpa</v>
          </cell>
          <cell r="D12269" t="str">
            <v>UN</v>
          </cell>
          <cell r="E12269">
            <v>0</v>
          </cell>
          <cell r="F12269">
            <v>0</v>
          </cell>
        </row>
        <row r="12270">
          <cell r="B12270">
            <v>1012581</v>
          </cell>
          <cell r="C12270" t="str">
            <v>Bloco Concr.Estr.Canaleta 14X14X19 12Mpa</v>
          </cell>
          <cell r="D12270" t="str">
            <v>UN</v>
          </cell>
          <cell r="E12270">
            <v>0</v>
          </cell>
          <cell r="F12270">
            <v>0</v>
          </cell>
        </row>
        <row r="12271">
          <cell r="B12271">
            <v>1012582</v>
          </cell>
          <cell r="C12271" t="str">
            <v>Bloco Concr. Compensador 14X9X19 12Mpa</v>
          </cell>
          <cell r="D12271" t="str">
            <v>UN</v>
          </cell>
          <cell r="E12271">
            <v>0</v>
          </cell>
          <cell r="F12271">
            <v>0</v>
          </cell>
        </row>
        <row r="12272">
          <cell r="B12272">
            <v>1012583</v>
          </cell>
          <cell r="C12272" t="str">
            <v>Bloco Concr. Compensador 14X4X19 12Mpa</v>
          </cell>
          <cell r="D12272" t="str">
            <v>UN</v>
          </cell>
          <cell r="E12272">
            <v>0</v>
          </cell>
          <cell r="F12272">
            <v>0</v>
          </cell>
        </row>
        <row r="12273">
          <cell r="B12273">
            <v>1012584</v>
          </cell>
          <cell r="C12273" t="str">
            <v>Bloco Concr.Estr.Canaleta 14X19X19 14Mpa</v>
          </cell>
          <cell r="D12273" t="str">
            <v>UN</v>
          </cell>
          <cell r="E12273">
            <v>0</v>
          </cell>
          <cell r="F12273">
            <v>0</v>
          </cell>
        </row>
        <row r="12274">
          <cell r="B12274">
            <v>1012585</v>
          </cell>
          <cell r="C12274" t="str">
            <v>Bloco Concr Meio Bl 14X14X19 14Mpa</v>
          </cell>
          <cell r="D12274" t="str">
            <v>UN</v>
          </cell>
          <cell r="E12274">
            <v>0</v>
          </cell>
          <cell r="F12274">
            <v>0</v>
          </cell>
        </row>
        <row r="12275">
          <cell r="B12275">
            <v>1012586</v>
          </cell>
          <cell r="C12275" t="str">
            <v>Bloco Concr.Estr.Canaleta 14X14X19 14Mpa</v>
          </cell>
          <cell r="D12275" t="str">
            <v>UN</v>
          </cell>
          <cell r="E12275">
            <v>0</v>
          </cell>
          <cell r="F12275">
            <v>0</v>
          </cell>
        </row>
        <row r="12276">
          <cell r="B12276">
            <v>1012587</v>
          </cell>
          <cell r="C12276" t="str">
            <v>Bloco Concr Compensador 14X9X19 14Mpa</v>
          </cell>
          <cell r="D12276" t="str">
            <v>UN</v>
          </cell>
          <cell r="E12276">
            <v>0</v>
          </cell>
          <cell r="F12276">
            <v>0</v>
          </cell>
        </row>
        <row r="12277">
          <cell r="B12277">
            <v>1012588</v>
          </cell>
          <cell r="C12277" t="str">
            <v>Bloco Concr Compensador 14X4X19 14Mpa</v>
          </cell>
          <cell r="D12277" t="str">
            <v>UN</v>
          </cell>
          <cell r="E12277">
            <v>0</v>
          </cell>
          <cell r="F12277">
            <v>0</v>
          </cell>
        </row>
        <row r="12278">
          <cell r="B12278">
            <v>1012589</v>
          </cell>
          <cell r="C12278" t="str">
            <v>Bloco Concr.Estr.Canaleta 14X19X19 16Mpa</v>
          </cell>
          <cell r="D12278" t="str">
            <v>UN</v>
          </cell>
          <cell r="E12278">
            <v>0</v>
          </cell>
          <cell r="F12278">
            <v>0</v>
          </cell>
        </row>
        <row r="12279">
          <cell r="B12279">
            <v>1012590</v>
          </cell>
          <cell r="C12279" t="str">
            <v>Bloco Concr Meio Bl 14X14X19 16Mpa</v>
          </cell>
          <cell r="D12279" t="str">
            <v>UN</v>
          </cell>
          <cell r="E12279">
            <v>0</v>
          </cell>
          <cell r="F12279">
            <v>0</v>
          </cell>
        </row>
        <row r="12280">
          <cell r="B12280">
            <v>1012591</v>
          </cell>
          <cell r="C12280" t="str">
            <v>Bloco Concr.Estr.Canaleta 14X14X19 16Mpa</v>
          </cell>
          <cell r="D12280" t="str">
            <v>UN</v>
          </cell>
          <cell r="E12280">
            <v>0</v>
          </cell>
          <cell r="F12280">
            <v>0</v>
          </cell>
        </row>
        <row r="12281">
          <cell r="B12281">
            <v>1012592</v>
          </cell>
          <cell r="C12281" t="str">
            <v>Bloco Concr. Compensador 14X9X19 16Mpa</v>
          </cell>
          <cell r="D12281" t="str">
            <v>UN</v>
          </cell>
          <cell r="E12281">
            <v>0</v>
          </cell>
          <cell r="F12281">
            <v>0</v>
          </cell>
        </row>
        <row r="12282">
          <cell r="B12282">
            <v>1012593</v>
          </cell>
          <cell r="C12282" t="str">
            <v>Bloco Concr. Compensador 14X4X19 16Mpa</v>
          </cell>
          <cell r="D12282" t="str">
            <v>UN</v>
          </cell>
          <cell r="E12282">
            <v>0</v>
          </cell>
          <cell r="F12282">
            <v>0</v>
          </cell>
        </row>
        <row r="12283">
          <cell r="B12283">
            <v>1012594</v>
          </cell>
          <cell r="C12283" t="str">
            <v>Bloco Concr Meio Bl 14X14X19 18Mpa</v>
          </cell>
          <cell r="D12283" t="str">
            <v>UN</v>
          </cell>
          <cell r="E12283">
            <v>0</v>
          </cell>
          <cell r="F12283">
            <v>0</v>
          </cell>
        </row>
        <row r="12284">
          <cell r="B12284">
            <v>1012595</v>
          </cell>
          <cell r="C12284" t="str">
            <v>Bloco Concr.Estr.Canaleta 14X14X19 18Mpa</v>
          </cell>
          <cell r="D12284" t="str">
            <v>UN</v>
          </cell>
          <cell r="E12284">
            <v>0</v>
          </cell>
          <cell r="F12284">
            <v>0</v>
          </cell>
        </row>
        <row r="12285">
          <cell r="B12285">
            <v>1012596</v>
          </cell>
          <cell r="C12285" t="str">
            <v>Bloco Concr. Compensador 14X9X19 18Mpa</v>
          </cell>
          <cell r="D12285" t="str">
            <v>UN</v>
          </cell>
          <cell r="E12285">
            <v>0</v>
          </cell>
          <cell r="F12285">
            <v>0</v>
          </cell>
        </row>
        <row r="12286">
          <cell r="B12286">
            <v>1012597</v>
          </cell>
          <cell r="C12286" t="str">
            <v>Bloco Concr. Compensador 14X4X19 18Mpa</v>
          </cell>
          <cell r="D12286" t="str">
            <v>UN</v>
          </cell>
          <cell r="E12286">
            <v>0</v>
          </cell>
          <cell r="F12286">
            <v>0</v>
          </cell>
        </row>
        <row r="12287">
          <cell r="B12287">
            <v>1012598</v>
          </cell>
          <cell r="C12287" t="str">
            <v>Cuba P/Coz 40X34X18Cm Cuba 3-6222-Franke</v>
          </cell>
          <cell r="D12287" t="str">
            <v>UN</v>
          </cell>
          <cell r="E12287">
            <v>0</v>
          </cell>
          <cell r="F12287">
            <v>0</v>
          </cell>
        </row>
        <row r="12288">
          <cell r="B12288">
            <v>1012599</v>
          </cell>
          <cell r="C12288" t="str">
            <v>Refrigerador Agua 180Ls Bivolt Canovas</v>
          </cell>
          <cell r="D12288" t="str">
            <v>UN</v>
          </cell>
          <cell r="E12288">
            <v>0</v>
          </cell>
          <cell r="F12288">
            <v>0</v>
          </cell>
        </row>
        <row r="12289">
          <cell r="B12289">
            <v>1012600</v>
          </cell>
          <cell r="C12289" t="str">
            <v>Filtro Agua Ap2300 Carvao Ativ Canovas</v>
          </cell>
          <cell r="D12289" t="str">
            <v>UN</v>
          </cell>
          <cell r="E12289">
            <v>0</v>
          </cell>
          <cell r="F12289">
            <v>0</v>
          </cell>
        </row>
        <row r="12290">
          <cell r="B12290">
            <v>1012601</v>
          </cell>
          <cell r="C12290" t="str">
            <v>Cuba De Aço Inox 304 1,50M Canovas</v>
          </cell>
          <cell r="D12290" t="str">
            <v>UN</v>
          </cell>
          <cell r="E12290">
            <v>0</v>
          </cell>
          <cell r="F12290">
            <v>0</v>
          </cell>
        </row>
        <row r="12291">
          <cell r="B12291">
            <v>1012602</v>
          </cell>
          <cell r="C12291" t="str">
            <v>Valvula Jato Escolar Para 180Ls Canovas</v>
          </cell>
          <cell r="D12291" t="str">
            <v>UN</v>
          </cell>
          <cell r="E12291">
            <v>0</v>
          </cell>
          <cell r="F12291">
            <v>0</v>
          </cell>
        </row>
        <row r="12292">
          <cell r="B12292">
            <v>1012603</v>
          </cell>
          <cell r="C12292" t="str">
            <v>Cuba De Aço Inox 304 2,00M Canovas 180Ls</v>
          </cell>
          <cell r="D12292" t="str">
            <v>UN</v>
          </cell>
          <cell r="E12292">
            <v>0</v>
          </cell>
          <cell r="F12292">
            <v>0</v>
          </cell>
        </row>
        <row r="12293">
          <cell r="B12293">
            <v>1012604</v>
          </cell>
          <cell r="C12293" t="str">
            <v>Placa Cega 4X2 Ilus 5Tg99023 Siemens</v>
          </cell>
          <cell r="D12293" t="str">
            <v>UN</v>
          </cell>
          <cell r="E12293">
            <v>0</v>
          </cell>
          <cell r="F12293">
            <v>0</v>
          </cell>
        </row>
        <row r="12294">
          <cell r="B12294">
            <v>1012605</v>
          </cell>
          <cell r="C12294" t="str">
            <v>Placa 4X4 2 Postos 5Tg99028 Siemens</v>
          </cell>
          <cell r="D12294" t="str">
            <v>UN</v>
          </cell>
          <cell r="E12294">
            <v>0</v>
          </cell>
          <cell r="F12294">
            <v>0</v>
          </cell>
        </row>
        <row r="12295">
          <cell r="B12295">
            <v>1012606</v>
          </cell>
          <cell r="C12295" t="str">
            <v>Tê Latão Cr Fem 1/2 170202-21/7087Blukit</v>
          </cell>
          <cell r="D12295" t="str">
            <v>UN</v>
          </cell>
          <cell r="E12295">
            <v>0</v>
          </cell>
          <cell r="F12295">
            <v>0</v>
          </cell>
        </row>
        <row r="12296">
          <cell r="B12296">
            <v>1012607</v>
          </cell>
          <cell r="C12296" t="str">
            <v>Tê Lat Cr Fem 1/4 170215-21/170215Blukit</v>
          </cell>
          <cell r="D12296" t="str">
            <v>UN</v>
          </cell>
          <cell r="E12296">
            <v>0</v>
          </cell>
          <cell r="F12296">
            <v>0</v>
          </cell>
        </row>
        <row r="12297">
          <cell r="B12297">
            <v>1012608</v>
          </cell>
          <cell r="C12297" t="str">
            <v>Tê Latão Cr Fem 3/4 170203-21/7088Blukit</v>
          </cell>
          <cell r="D12297" t="str">
            <v>UN</v>
          </cell>
          <cell r="E12297">
            <v>0</v>
          </cell>
          <cell r="F12297">
            <v>0</v>
          </cell>
        </row>
        <row r="12298">
          <cell r="B12298">
            <v>1012609</v>
          </cell>
          <cell r="C12298" t="str">
            <v>Tê Latão Cr Fem 3/8 170201-21/7091Blukit</v>
          </cell>
          <cell r="D12298" t="str">
            <v>UN</v>
          </cell>
          <cell r="E12298">
            <v>0</v>
          </cell>
          <cell r="F12298">
            <v>0</v>
          </cell>
        </row>
        <row r="12299">
          <cell r="B12299">
            <v>1012610</v>
          </cell>
          <cell r="C12299" t="str">
            <v>Valvula Esc P/Tanque Vvp218Cwu Esteves</v>
          </cell>
          <cell r="D12299" t="str">
            <v>UN</v>
          </cell>
          <cell r="E12299">
            <v>0</v>
          </cell>
          <cell r="F12299">
            <v>0</v>
          </cell>
        </row>
        <row r="12300">
          <cell r="B12300">
            <v>1012611</v>
          </cell>
          <cell r="C12300" t="str">
            <v>Rabicho Flex Cr 30Cm Vne545Cwu Esteves</v>
          </cell>
          <cell r="D12300" t="str">
            <v>UN</v>
          </cell>
          <cell r="E12300">
            <v>0</v>
          </cell>
          <cell r="F12300">
            <v>0</v>
          </cell>
        </row>
        <row r="12301">
          <cell r="B12301">
            <v>1012612</v>
          </cell>
          <cell r="C12301" t="str">
            <v>Rabicho Flex Cr 30Cm Vll540Cwu Esteves</v>
          </cell>
          <cell r="D12301" t="str">
            <v>UN</v>
          </cell>
          <cell r="E12301">
            <v>0</v>
          </cell>
          <cell r="F12301">
            <v>0</v>
          </cell>
        </row>
        <row r="12302">
          <cell r="B12302">
            <v>1012613</v>
          </cell>
          <cell r="C12302" t="str">
            <v>Bomba Centrif 25Mca 6.500L/H Press25Rowa</v>
          </cell>
          <cell r="D12302" t="str">
            <v>UN</v>
          </cell>
          <cell r="E12302">
            <v>0</v>
          </cell>
          <cell r="F12302">
            <v>0</v>
          </cell>
        </row>
        <row r="12303">
          <cell r="B12303">
            <v>1012614</v>
          </cell>
          <cell r="C12303" t="str">
            <v>Bomba Centrif 23Mca 5.000L/H Cp-4Rdancor</v>
          </cell>
          <cell r="D12303" t="str">
            <v>UN</v>
          </cell>
          <cell r="E12303">
            <v>0</v>
          </cell>
          <cell r="F12303">
            <v>0</v>
          </cell>
        </row>
        <row r="12304">
          <cell r="B12304">
            <v>1012615</v>
          </cell>
          <cell r="C12304" t="str">
            <v>Filtro Ind 7Pol Transp Hidro Filtros</v>
          </cell>
          <cell r="D12304" t="str">
            <v>UN</v>
          </cell>
          <cell r="E12304">
            <v>0</v>
          </cell>
          <cell r="F12304">
            <v>0</v>
          </cell>
        </row>
        <row r="12305">
          <cell r="B12305">
            <v>1012616</v>
          </cell>
          <cell r="C12305" t="str">
            <v>Filtro Ind 9 3/4Pol Transp Hidro Filtros</v>
          </cell>
          <cell r="D12305" t="str">
            <v>UN</v>
          </cell>
          <cell r="E12305">
            <v>0</v>
          </cell>
          <cell r="F12305">
            <v>0</v>
          </cell>
        </row>
        <row r="12306">
          <cell r="B12306">
            <v>1012617</v>
          </cell>
          <cell r="C12306" t="str">
            <v>Elemento Filtr 7Pol F.Flux Hidro Filtros</v>
          </cell>
          <cell r="D12306" t="str">
            <v>UN</v>
          </cell>
          <cell r="E12306">
            <v>0</v>
          </cell>
          <cell r="F12306">
            <v>0</v>
          </cell>
        </row>
        <row r="12307">
          <cell r="B12307">
            <v>1012618</v>
          </cell>
          <cell r="C12307" t="str">
            <v>Elemento Filtr 9.3/4 F.Flux Hidrofiltros</v>
          </cell>
          <cell r="D12307" t="str">
            <v>UN</v>
          </cell>
          <cell r="E12307">
            <v>0</v>
          </cell>
          <cell r="F12307">
            <v>0</v>
          </cell>
        </row>
        <row r="12308">
          <cell r="B12308">
            <v>1012619</v>
          </cell>
          <cell r="C12308" t="str">
            <v>Luva Soldada Barra Aço 25Mm Ls25 Rudloff</v>
          </cell>
          <cell r="D12308" t="str">
            <v>UN</v>
          </cell>
          <cell r="E12308">
            <v>0</v>
          </cell>
          <cell r="F12308">
            <v>0</v>
          </cell>
        </row>
        <row r="12309">
          <cell r="B12309">
            <v>1012620</v>
          </cell>
          <cell r="C12309" t="str">
            <v>Luva Soldada Barra Aço 20Mm Ls20 Rudloff</v>
          </cell>
          <cell r="D12309" t="str">
            <v>UN</v>
          </cell>
          <cell r="E12309">
            <v>0</v>
          </cell>
          <cell r="F12309">
            <v>0</v>
          </cell>
        </row>
        <row r="12310">
          <cell r="B12310">
            <v>1012621</v>
          </cell>
          <cell r="C12310" t="str">
            <v>Tinta Perm Micro Aveiro Cl 18L Ibratin</v>
          </cell>
          <cell r="D12310" t="str">
            <v>UN</v>
          </cell>
          <cell r="E12310">
            <v>0</v>
          </cell>
          <cell r="F12310">
            <v>0</v>
          </cell>
        </row>
        <row r="12311">
          <cell r="B12311">
            <v>1012622</v>
          </cell>
          <cell r="C12311" t="str">
            <v>Textura Perm Modulo Aveiro Cl 28Kgibrati</v>
          </cell>
          <cell r="D12311" t="str">
            <v>UN</v>
          </cell>
          <cell r="E12311">
            <v>0</v>
          </cell>
          <cell r="F12311">
            <v>0</v>
          </cell>
        </row>
        <row r="12312">
          <cell r="B12312">
            <v>1012623</v>
          </cell>
          <cell r="C12312" t="str">
            <v>Bomba Centr 7,5Cv 1.1/2 Me-2475Schneider</v>
          </cell>
          <cell r="D12312" t="str">
            <v>UN</v>
          </cell>
          <cell r="E12312">
            <v>0</v>
          </cell>
          <cell r="F12312">
            <v>0</v>
          </cell>
        </row>
        <row r="12313">
          <cell r="B12313">
            <v>1012624</v>
          </cell>
          <cell r="C12313" t="str">
            <v>Elemento Filtrante 3/4 Pp 250 Aquaplus</v>
          </cell>
          <cell r="D12313" t="str">
            <v>UN</v>
          </cell>
          <cell r="E12313">
            <v>0</v>
          </cell>
          <cell r="F12313">
            <v>0</v>
          </cell>
        </row>
        <row r="12314">
          <cell r="B12314">
            <v>1012625</v>
          </cell>
          <cell r="C12314" t="str">
            <v>Elemento Filtrante 1/2 230Cp Aquaplus</v>
          </cell>
          <cell r="D12314" t="str">
            <v>UN</v>
          </cell>
          <cell r="E12314">
            <v>0</v>
          </cell>
          <cell r="F12314">
            <v>0</v>
          </cell>
        </row>
        <row r="12315">
          <cell r="B12315">
            <v>1012626</v>
          </cell>
          <cell r="C12315" t="str">
            <v>Travesseiro Esp 60X40X10 Ilha Mel Gazin</v>
          </cell>
          <cell r="D12315" t="str">
            <v>UN</v>
          </cell>
          <cell r="E12315">
            <v>0</v>
          </cell>
          <cell r="F12315">
            <v>0</v>
          </cell>
        </row>
        <row r="12316">
          <cell r="B12316">
            <v>1012627</v>
          </cell>
          <cell r="C12316" t="str">
            <v>Tinta Base Alcatrão Hulha Ar 18L Denver</v>
          </cell>
          <cell r="D12316" t="str">
            <v>UN</v>
          </cell>
          <cell r="E12316">
            <v>0</v>
          </cell>
          <cell r="F12316">
            <v>0</v>
          </cell>
        </row>
        <row r="12317">
          <cell r="B12317">
            <v>1012628</v>
          </cell>
          <cell r="C12317" t="str">
            <v>Rodapé Positano Wh 8,5X45 Portinari</v>
          </cell>
          <cell r="D12317" t="str">
            <v>M</v>
          </cell>
          <cell r="E12317">
            <v>0</v>
          </cell>
          <cell r="F12317">
            <v>0</v>
          </cell>
        </row>
        <row r="12318">
          <cell r="B12318">
            <v>1012629</v>
          </cell>
          <cell r="C12318" t="str">
            <v>Rodapé Medano Ar 8,5X45 Portinari</v>
          </cell>
          <cell r="D12318" t="str">
            <v>M</v>
          </cell>
          <cell r="E12318">
            <v>0</v>
          </cell>
          <cell r="F12318">
            <v>0</v>
          </cell>
        </row>
        <row r="12319">
          <cell r="B12319">
            <v>1012630</v>
          </cell>
          <cell r="C12319" t="str">
            <v>Rodapé Living Wh Bold 8X45 Portinari</v>
          </cell>
          <cell r="D12319" t="str">
            <v>M</v>
          </cell>
          <cell r="E12319">
            <v>0</v>
          </cell>
          <cell r="F12319">
            <v>0</v>
          </cell>
        </row>
        <row r="12320">
          <cell r="B12320">
            <v>1012631</v>
          </cell>
          <cell r="C12320" t="str">
            <v>Lâmpada Halogena Par 38 100W 110V</v>
          </cell>
          <cell r="D12320" t="str">
            <v>UN</v>
          </cell>
          <cell r="E12320">
            <v>0</v>
          </cell>
          <cell r="F12320">
            <v>0</v>
          </cell>
        </row>
        <row r="12321">
          <cell r="B12321">
            <v>1012632</v>
          </cell>
          <cell r="C12321" t="str">
            <v>Lâmpada Halogena Par 38 100W 220V</v>
          </cell>
          <cell r="D12321" t="str">
            <v>UN</v>
          </cell>
          <cell r="E12321">
            <v>0</v>
          </cell>
          <cell r="F12321">
            <v>0</v>
          </cell>
        </row>
        <row r="12322">
          <cell r="B12322">
            <v>1012633</v>
          </cell>
          <cell r="C12322" t="str">
            <v>Primer Monoc.Nitoprimer Zn 1Kg Anchortec</v>
          </cell>
          <cell r="D12322" t="str">
            <v>UN</v>
          </cell>
          <cell r="E12322">
            <v>0</v>
          </cell>
          <cell r="F12322">
            <v>0</v>
          </cell>
        </row>
        <row r="12323">
          <cell r="B12323">
            <v>1012634</v>
          </cell>
          <cell r="C12323" t="str">
            <v>Adesivo Estr Nitobond Eppl 1Kg Anchortec</v>
          </cell>
          <cell r="D12323" t="str">
            <v>UN</v>
          </cell>
          <cell r="E12323">
            <v>0</v>
          </cell>
          <cell r="F12323">
            <v>0</v>
          </cell>
        </row>
        <row r="12324">
          <cell r="B12324">
            <v>1012635</v>
          </cell>
          <cell r="C12324" t="str">
            <v>Graute Conbextra Sr Saco 25Kg Anchortec</v>
          </cell>
          <cell r="D12324" t="str">
            <v>UN</v>
          </cell>
          <cell r="E12324">
            <v>0</v>
          </cell>
          <cell r="F12324">
            <v>0</v>
          </cell>
        </row>
        <row r="12325">
          <cell r="B12325">
            <v>1012636</v>
          </cell>
          <cell r="C12325" t="str">
            <v>Adesivo Arg/Con Nitobond Ar 5L Anchortec</v>
          </cell>
          <cell r="D12325" t="str">
            <v>UN</v>
          </cell>
          <cell r="E12325">
            <v>0</v>
          </cell>
          <cell r="F12325">
            <v>0</v>
          </cell>
        </row>
        <row r="12326">
          <cell r="B12326">
            <v>1012637</v>
          </cell>
          <cell r="C12326" t="str">
            <v>Aço P/Concr.Arm.Ca-25 10Mm Corte/Dobra</v>
          </cell>
          <cell r="D12326" t="str">
            <v>KG</v>
          </cell>
          <cell r="E12326">
            <v>0</v>
          </cell>
          <cell r="F12326">
            <v>0</v>
          </cell>
        </row>
        <row r="12327">
          <cell r="B12327">
            <v>1012638</v>
          </cell>
          <cell r="C12327" t="str">
            <v>Rack Metalico Rdb-03 Bertolini</v>
          </cell>
          <cell r="D12327" t="str">
            <v>UN</v>
          </cell>
          <cell r="E12327">
            <v>0</v>
          </cell>
          <cell r="F12327">
            <v>0</v>
          </cell>
        </row>
        <row r="12328">
          <cell r="B12328">
            <v>1012639</v>
          </cell>
          <cell r="C12328" t="str">
            <v>Rodapé Porc 8,5X89 Cm We4  Rs Po Eliane</v>
          </cell>
          <cell r="D12328" t="str">
            <v>UN</v>
          </cell>
          <cell r="E12328">
            <v>0</v>
          </cell>
          <cell r="F12328">
            <v>0</v>
          </cell>
        </row>
        <row r="12329">
          <cell r="B12329">
            <v>1012640</v>
          </cell>
          <cell r="C12329" t="str">
            <v>Canto Ext Pvc 6X26Mm  Tec181 Tecnoperfil</v>
          </cell>
          <cell r="D12329" t="str">
            <v>UN</v>
          </cell>
          <cell r="E12329">
            <v>0</v>
          </cell>
          <cell r="F12329">
            <v>0</v>
          </cell>
        </row>
        <row r="12330">
          <cell r="B12330">
            <v>1012641</v>
          </cell>
          <cell r="C12330" t="str">
            <v>Canto Ext Pvc 8X28Mm Tec182 Tecnoperfil</v>
          </cell>
          <cell r="D12330" t="str">
            <v>UN</v>
          </cell>
          <cell r="E12330">
            <v>0</v>
          </cell>
          <cell r="F12330">
            <v>0</v>
          </cell>
        </row>
        <row r="12331">
          <cell r="B12331">
            <v>1012642</v>
          </cell>
          <cell r="C12331" t="str">
            <v>Canto Ext Pvc 8X30Mm Tec183 Tecnoperfil</v>
          </cell>
          <cell r="D12331" t="str">
            <v>UN</v>
          </cell>
          <cell r="E12331">
            <v>0</v>
          </cell>
          <cell r="F12331">
            <v>0</v>
          </cell>
        </row>
        <row r="12332">
          <cell r="B12332">
            <v>1012643</v>
          </cell>
          <cell r="C12332" t="str">
            <v>Caixa D'Água Polietileno 2000L Circular</v>
          </cell>
          <cell r="D12332" t="str">
            <v>UN</v>
          </cell>
          <cell r="E12332">
            <v>0</v>
          </cell>
          <cell r="F12332">
            <v>0</v>
          </cell>
        </row>
        <row r="12333">
          <cell r="B12333">
            <v>1012644</v>
          </cell>
          <cell r="C12333" t="str">
            <v>Luminária 2X32/40V 9992 La Luce</v>
          </cell>
          <cell r="D12333" t="str">
            <v>UN</v>
          </cell>
          <cell r="E12333">
            <v>0</v>
          </cell>
          <cell r="F12333">
            <v>0</v>
          </cell>
        </row>
        <row r="12334">
          <cell r="B12334">
            <v>1012645</v>
          </cell>
          <cell r="C12334" t="str">
            <v>Perfil U Simples 75X40X2Mm</v>
          </cell>
          <cell r="D12334" t="str">
            <v>UN</v>
          </cell>
          <cell r="E12334">
            <v>0</v>
          </cell>
          <cell r="F12334">
            <v>0</v>
          </cell>
        </row>
        <row r="12335">
          <cell r="B12335">
            <v>1012646</v>
          </cell>
          <cell r="C12335" t="str">
            <v>Serra Copo Sh Bimet 1 9/16-40Mm Starrett</v>
          </cell>
          <cell r="D12335" t="str">
            <v>UN</v>
          </cell>
          <cell r="E12335">
            <v>0</v>
          </cell>
          <cell r="F12335">
            <v>0</v>
          </cell>
        </row>
        <row r="12336">
          <cell r="B12336">
            <v>1012647</v>
          </cell>
          <cell r="C12336" t="str">
            <v>Serra Copo Sh Bimet 2 3/8-60Mm Starrett</v>
          </cell>
          <cell r="D12336" t="str">
            <v>UN</v>
          </cell>
          <cell r="E12336">
            <v>0</v>
          </cell>
          <cell r="F12336">
            <v>0</v>
          </cell>
        </row>
        <row r="12337">
          <cell r="B12337">
            <v>1012648</v>
          </cell>
          <cell r="C12337" t="str">
            <v>Caixa D'Água Polietileno 15000L Circular</v>
          </cell>
          <cell r="D12337" t="str">
            <v>UN</v>
          </cell>
          <cell r="E12337">
            <v>0</v>
          </cell>
          <cell r="F12337">
            <v>0</v>
          </cell>
        </row>
        <row r="12338">
          <cell r="B12338">
            <v>1012649</v>
          </cell>
          <cell r="C12338" t="str">
            <v>Kit Porta Pronta 195X162Cm Semioca Dupla</v>
          </cell>
          <cell r="D12338" t="str">
            <v>UN</v>
          </cell>
          <cell r="E12338">
            <v>0</v>
          </cell>
          <cell r="F12338">
            <v>0</v>
          </cell>
        </row>
        <row r="12339">
          <cell r="B12339">
            <v>1012650</v>
          </cell>
          <cell r="C12339" t="str">
            <v>Kit Porta Pronta 200X113Cm Semioca Dupla</v>
          </cell>
          <cell r="D12339" t="str">
            <v>UN</v>
          </cell>
          <cell r="E12339">
            <v>0</v>
          </cell>
          <cell r="F12339">
            <v>0</v>
          </cell>
        </row>
        <row r="12340">
          <cell r="B12340">
            <v>1012651</v>
          </cell>
          <cell r="C12340" t="str">
            <v>Kit Porta Pronta 204X94Cm Semi-Oca Dupla</v>
          </cell>
          <cell r="D12340" t="str">
            <v>UN</v>
          </cell>
          <cell r="E12340">
            <v>0</v>
          </cell>
          <cell r="F12340">
            <v>0</v>
          </cell>
        </row>
        <row r="12341">
          <cell r="B12341">
            <v>1012652</v>
          </cell>
          <cell r="C12341" t="str">
            <v>Maçaneta 613 Cra La Fonte</v>
          </cell>
          <cell r="D12341" t="str">
            <v>UN</v>
          </cell>
          <cell r="E12341">
            <v>0</v>
          </cell>
          <cell r="F12341">
            <v>0</v>
          </cell>
        </row>
        <row r="12342">
          <cell r="B12342">
            <v>1012653</v>
          </cell>
          <cell r="C12342" t="str">
            <v>Fechadura 222N La Fonte</v>
          </cell>
          <cell r="D12342" t="str">
            <v>UN</v>
          </cell>
          <cell r="E12342">
            <v>0</v>
          </cell>
          <cell r="F12342">
            <v>0</v>
          </cell>
        </row>
        <row r="12343">
          <cell r="B12343">
            <v>1012654</v>
          </cell>
          <cell r="C12343" t="str">
            <v>Puxador 017 La Fonte</v>
          </cell>
          <cell r="D12343" t="str">
            <v>UN</v>
          </cell>
          <cell r="E12343">
            <v>0</v>
          </cell>
          <cell r="F12343">
            <v>0</v>
          </cell>
        </row>
        <row r="12344">
          <cell r="B12344">
            <v>1012655</v>
          </cell>
          <cell r="C12344" t="str">
            <v>Trinco Ferrolho 76Mm La Fonte</v>
          </cell>
          <cell r="D12344" t="str">
            <v>UN</v>
          </cell>
          <cell r="E12344">
            <v>0</v>
          </cell>
          <cell r="F12344">
            <v>0</v>
          </cell>
        </row>
        <row r="12345">
          <cell r="B12345">
            <v>1012656</v>
          </cell>
          <cell r="C12345" t="str">
            <v>Fechadura 4021Bp Wcx313X502 La Fonte</v>
          </cell>
          <cell r="D12345" t="str">
            <v>UN</v>
          </cell>
          <cell r="E12345">
            <v>0</v>
          </cell>
          <cell r="F12345">
            <v>0</v>
          </cell>
        </row>
        <row r="12346">
          <cell r="B12346">
            <v>1012657</v>
          </cell>
          <cell r="C12346" t="str">
            <v>Concha 502 S/ Furo Cra La Fonte</v>
          </cell>
          <cell r="D12346" t="str">
            <v>UN</v>
          </cell>
          <cell r="E12346">
            <v>0</v>
          </cell>
          <cell r="F12346">
            <v>0</v>
          </cell>
        </row>
        <row r="12347">
          <cell r="B12347">
            <v>1012658</v>
          </cell>
          <cell r="C12347" t="str">
            <v>Caixa Equaliz 145X180 Tel902Termotecnica</v>
          </cell>
          <cell r="D12347" t="str">
            <v>UN</v>
          </cell>
          <cell r="E12347">
            <v>0</v>
          </cell>
          <cell r="F12347">
            <v>0</v>
          </cell>
        </row>
        <row r="12348">
          <cell r="B12348">
            <v>1012659</v>
          </cell>
          <cell r="C12348" t="str">
            <v>Cuba Apoio Red 40Cm Toccare 77098 Incepa</v>
          </cell>
          <cell r="D12348" t="str">
            <v>UN</v>
          </cell>
          <cell r="E12348">
            <v>0</v>
          </cell>
          <cell r="F12348">
            <v>0</v>
          </cell>
        </row>
        <row r="12349">
          <cell r="B12349">
            <v>1012660</v>
          </cell>
          <cell r="C12349" t="str">
            <v>Rejunte Branco Juntafina Sc 20Kg</v>
          </cell>
          <cell r="D12349" t="str">
            <v>UN</v>
          </cell>
          <cell r="E12349">
            <v>0</v>
          </cell>
          <cell r="F12349">
            <v>0</v>
          </cell>
        </row>
        <row r="12350">
          <cell r="B12350">
            <v>1012661</v>
          </cell>
          <cell r="C12350" t="str">
            <v>Rejunte Amendoa Juntafina Sc 20Kg</v>
          </cell>
          <cell r="D12350" t="str">
            <v>UN</v>
          </cell>
          <cell r="E12350">
            <v>0</v>
          </cell>
          <cell r="F12350">
            <v>0</v>
          </cell>
        </row>
        <row r="12351">
          <cell r="B12351">
            <v>1012662</v>
          </cell>
          <cell r="C12351" t="str">
            <v>Rejunte Bronze Juntafina Sc 20Kg</v>
          </cell>
          <cell r="D12351" t="str">
            <v>UN</v>
          </cell>
          <cell r="E12351">
            <v>0</v>
          </cell>
          <cell r="F12351">
            <v>0</v>
          </cell>
        </row>
        <row r="12352">
          <cell r="B12352">
            <v>1012663</v>
          </cell>
          <cell r="C12352" t="str">
            <v>Rejunte Cinza Juntafina Sc 20Kg</v>
          </cell>
          <cell r="D12352" t="str">
            <v>UN</v>
          </cell>
          <cell r="E12352">
            <v>0</v>
          </cell>
          <cell r="F12352">
            <v>0</v>
          </cell>
        </row>
        <row r="12353">
          <cell r="B12353">
            <v>1012664</v>
          </cell>
          <cell r="C12353" t="str">
            <v>Escada Extensivel 110Kg Ef-32 Cogumelo</v>
          </cell>
          <cell r="D12353" t="str">
            <v>UN</v>
          </cell>
          <cell r="E12353">
            <v>0</v>
          </cell>
          <cell r="F12353">
            <v>0</v>
          </cell>
        </row>
        <row r="12354">
          <cell r="B12354">
            <v>1012665</v>
          </cell>
          <cell r="C12354" t="str">
            <v>Pino Liso 1/4X27 P Hp C/ Arruela 23Mm</v>
          </cell>
          <cell r="D12354" t="str">
            <v>KG</v>
          </cell>
          <cell r="E12354">
            <v>0</v>
          </cell>
          <cell r="F12354">
            <v>0</v>
          </cell>
        </row>
        <row r="12355">
          <cell r="B12355">
            <v>1012666</v>
          </cell>
          <cell r="C12355" t="str">
            <v>Rodapé Canela Ret 7,5X30 Portinari</v>
          </cell>
          <cell r="D12355" t="str">
            <v>M</v>
          </cell>
          <cell r="E12355">
            <v>0</v>
          </cell>
          <cell r="F12355">
            <v>0</v>
          </cell>
        </row>
        <row r="12356">
          <cell r="B12356">
            <v>1012667</v>
          </cell>
          <cell r="C12356" t="str">
            <v>Pastilha Miscelânea 2X2Cm A13 Colormix</v>
          </cell>
          <cell r="D12356" t="str">
            <v>M2</v>
          </cell>
          <cell r="E12356">
            <v>0</v>
          </cell>
          <cell r="F12356">
            <v>0</v>
          </cell>
        </row>
        <row r="12357">
          <cell r="B12357">
            <v>1012668</v>
          </cell>
          <cell r="C12357" t="str">
            <v>Pastilha Miscelânea 2X2Cm A23 Colormix</v>
          </cell>
          <cell r="D12357" t="str">
            <v>M2</v>
          </cell>
          <cell r="E12357">
            <v>0</v>
          </cell>
          <cell r="F12357">
            <v>0</v>
          </cell>
        </row>
        <row r="12358">
          <cell r="B12358">
            <v>1012669</v>
          </cell>
          <cell r="C12358" t="str">
            <v>Pastilha Miscelânea 2X2Cm A20 Colormix</v>
          </cell>
          <cell r="D12358" t="str">
            <v>M2</v>
          </cell>
          <cell r="E12358">
            <v>0</v>
          </cell>
          <cell r="F12358">
            <v>0</v>
          </cell>
        </row>
        <row r="12359">
          <cell r="B12359">
            <v>1012670</v>
          </cell>
          <cell r="C12359" t="str">
            <v>Pastilha Miscelânea 2X2Cm B37 Colormix</v>
          </cell>
          <cell r="D12359" t="str">
            <v>M2</v>
          </cell>
          <cell r="E12359">
            <v>0</v>
          </cell>
          <cell r="F12359">
            <v>0</v>
          </cell>
        </row>
        <row r="12360">
          <cell r="B12360">
            <v>1012671</v>
          </cell>
          <cell r="C12360" t="str">
            <v>Piso Ambienta  608 Fademac</v>
          </cell>
          <cell r="D12360" t="str">
            <v>M2</v>
          </cell>
          <cell r="E12360">
            <v>0</v>
          </cell>
          <cell r="F12360">
            <v>0</v>
          </cell>
        </row>
        <row r="12361">
          <cell r="B12361">
            <v>1012672</v>
          </cell>
          <cell r="C12361" t="str">
            <v>Piso Ambienta  669 Fademac</v>
          </cell>
          <cell r="D12361" t="str">
            <v>M2</v>
          </cell>
          <cell r="E12361">
            <v>0</v>
          </cell>
          <cell r="F12361">
            <v>0</v>
          </cell>
        </row>
        <row r="12362">
          <cell r="B12362">
            <v>1012673</v>
          </cell>
          <cell r="C12362" t="str">
            <v>Piso Absolute 3Mm Acustic Fademac</v>
          </cell>
          <cell r="D12362" t="str">
            <v>M2</v>
          </cell>
          <cell r="E12362">
            <v>0</v>
          </cell>
          <cell r="F12362">
            <v>0</v>
          </cell>
        </row>
        <row r="12363">
          <cell r="B12363">
            <v>1012674</v>
          </cell>
          <cell r="C12363" t="str">
            <v>Carpete Astral Beaul Chaleng 618Beaulieu</v>
          </cell>
          <cell r="D12363" t="str">
            <v>M2</v>
          </cell>
          <cell r="E12363">
            <v>0</v>
          </cell>
          <cell r="F12363">
            <v>0</v>
          </cell>
        </row>
        <row r="12364">
          <cell r="B12364">
            <v>1012675</v>
          </cell>
          <cell r="C12364" t="str">
            <v>Suporte Canto Curvo Fademac</v>
          </cell>
          <cell r="D12364" t="str">
            <v>M2</v>
          </cell>
          <cell r="E12364">
            <v>0</v>
          </cell>
          <cell r="F12364">
            <v>0</v>
          </cell>
        </row>
        <row r="12365">
          <cell r="B12365">
            <v>1012676</v>
          </cell>
          <cell r="C12365" t="str">
            <v>Junta Dilatação Pátina Bege Durafloor</v>
          </cell>
          <cell r="D12365" t="str">
            <v>UN</v>
          </cell>
          <cell r="E12365">
            <v>0</v>
          </cell>
          <cell r="F12365">
            <v>0</v>
          </cell>
        </row>
        <row r="12366">
          <cell r="B12366">
            <v>1012677</v>
          </cell>
          <cell r="C12366" t="str">
            <v>Junta Dilatação Carvalho Durafloor</v>
          </cell>
          <cell r="D12366" t="str">
            <v>UN</v>
          </cell>
          <cell r="E12366">
            <v>0</v>
          </cell>
          <cell r="F12366">
            <v>0</v>
          </cell>
        </row>
        <row r="12367">
          <cell r="B12367">
            <v>1012678</v>
          </cell>
          <cell r="C12367" t="str">
            <v>Emborrachado Absolute Agate Cs630Fademac</v>
          </cell>
          <cell r="D12367" t="str">
            <v>M2</v>
          </cell>
          <cell r="E12367">
            <v>0</v>
          </cell>
          <cell r="F12367">
            <v>0</v>
          </cell>
        </row>
        <row r="12368">
          <cell r="B12368">
            <v>1012679</v>
          </cell>
          <cell r="C12368" t="str">
            <v>Emborrachado Absolute Gold Cs250 Fademac</v>
          </cell>
          <cell r="D12368" t="str">
            <v>M2</v>
          </cell>
          <cell r="E12368">
            <v>0</v>
          </cell>
          <cell r="F12368">
            <v>0</v>
          </cell>
        </row>
        <row r="12369">
          <cell r="B12369">
            <v>1012680</v>
          </cell>
          <cell r="C12369" t="str">
            <v>Emborrachado Absolute Jasp Cs500Fademac</v>
          </cell>
          <cell r="D12369" t="str">
            <v>M2</v>
          </cell>
          <cell r="E12369">
            <v>0</v>
          </cell>
          <cell r="F12369">
            <v>0</v>
          </cell>
        </row>
        <row r="12370">
          <cell r="B12370">
            <v>1012681</v>
          </cell>
          <cell r="C12370" t="str">
            <v>Porcel.Pn Plaster Bianco 44X44 Incepa</v>
          </cell>
          <cell r="D12370" t="str">
            <v>M2</v>
          </cell>
          <cell r="E12370">
            <v>0</v>
          </cell>
          <cell r="F12370">
            <v>0</v>
          </cell>
        </row>
        <row r="12371">
          <cell r="B12371">
            <v>1012682</v>
          </cell>
          <cell r="C12371" t="str">
            <v>Cerâmica Classic White Brilhante 20X30 E</v>
          </cell>
          <cell r="D12371" t="str">
            <v>M2</v>
          </cell>
          <cell r="E12371">
            <v>0</v>
          </cell>
          <cell r="F12371">
            <v>0</v>
          </cell>
        </row>
        <row r="12372">
          <cell r="B12372">
            <v>1012683</v>
          </cell>
          <cell r="C12372" t="str">
            <v>Rodapé Plaster Bianco 9,6X44 Incepa</v>
          </cell>
          <cell r="D12372" t="str">
            <v>M</v>
          </cell>
          <cell r="E12372">
            <v>0</v>
          </cell>
          <cell r="F12372">
            <v>0</v>
          </cell>
        </row>
        <row r="12373">
          <cell r="B12373">
            <v>1012684</v>
          </cell>
          <cell r="C12373" t="str">
            <v>Chave Partida Trif 4P 5,5Kw 7,5Cv 220V</v>
          </cell>
          <cell r="D12373" t="str">
            <v>UN</v>
          </cell>
          <cell r="E12373">
            <v>0</v>
          </cell>
          <cell r="F12373">
            <v>0</v>
          </cell>
        </row>
        <row r="12374">
          <cell r="B12374">
            <v>1012685</v>
          </cell>
          <cell r="C12374" t="str">
            <v>Chave Partida Trif 4P 4,4Kw 6Cv 220V</v>
          </cell>
          <cell r="D12374" t="str">
            <v>UN</v>
          </cell>
          <cell r="E12374">
            <v>0</v>
          </cell>
          <cell r="F12374">
            <v>0</v>
          </cell>
        </row>
        <row r="12375">
          <cell r="B12375">
            <v>1012686</v>
          </cell>
          <cell r="C12375" t="str">
            <v>Chave Partida Trif 4P 1,5Kw 2Cv 220V</v>
          </cell>
          <cell r="D12375" t="str">
            <v>UN</v>
          </cell>
          <cell r="E12375">
            <v>0</v>
          </cell>
          <cell r="F12375">
            <v>0</v>
          </cell>
        </row>
        <row r="12376">
          <cell r="B12376">
            <v>1012687</v>
          </cell>
          <cell r="C12376" t="str">
            <v>Chave Partida Trif 4P 2,2Kw 3Cv 220V</v>
          </cell>
          <cell r="D12376" t="str">
            <v>UN</v>
          </cell>
          <cell r="E12376">
            <v>0</v>
          </cell>
          <cell r="F12376">
            <v>0</v>
          </cell>
        </row>
        <row r="12377">
          <cell r="B12377">
            <v>1012688</v>
          </cell>
          <cell r="C12377" t="str">
            <v>Contentor Tela 1,2X1,0X0,80M Engesystems</v>
          </cell>
          <cell r="D12377" t="str">
            <v>UN</v>
          </cell>
          <cell r="E12377">
            <v>0</v>
          </cell>
          <cell r="F12377">
            <v>0</v>
          </cell>
        </row>
        <row r="12378">
          <cell r="B12378">
            <v>1012689</v>
          </cell>
          <cell r="C12378" t="str">
            <v>Tampa De Ferro Fundido P/Cx Tel 30X35Cm</v>
          </cell>
          <cell r="D12378" t="str">
            <v>UN</v>
          </cell>
          <cell r="E12378">
            <v>0</v>
          </cell>
          <cell r="F12378">
            <v>0</v>
          </cell>
        </row>
        <row r="12379">
          <cell r="B12379">
            <v>1012690</v>
          </cell>
          <cell r="C12379" t="str">
            <v>Tubo Lig.1 1/2X20Cm Vte225Cwu-Esteves</v>
          </cell>
          <cell r="D12379" t="str">
            <v>UN</v>
          </cell>
          <cell r="E12379">
            <v>0</v>
          </cell>
          <cell r="F12379">
            <v>0</v>
          </cell>
        </row>
        <row r="12380">
          <cell r="B12380">
            <v>1012691</v>
          </cell>
          <cell r="C12380" t="str">
            <v>Piso Intertrav.Retang.Sq Marrom 10X20X8</v>
          </cell>
          <cell r="D12380" t="str">
            <v>M2</v>
          </cell>
          <cell r="E12380">
            <v>0</v>
          </cell>
          <cell r="F12380">
            <v>0</v>
          </cell>
        </row>
        <row r="12381">
          <cell r="B12381">
            <v>1012692</v>
          </cell>
          <cell r="C12381" t="str">
            <v>Piso Intertrav.Retang.Sq Cinza 10X20X6Cm</v>
          </cell>
          <cell r="D12381" t="str">
            <v>M2</v>
          </cell>
          <cell r="E12381">
            <v>0</v>
          </cell>
          <cell r="F12381">
            <v>0</v>
          </cell>
        </row>
        <row r="12382">
          <cell r="B12382">
            <v>1012693</v>
          </cell>
          <cell r="C12382" t="str">
            <v>Elemento Vazado 50X50X10Cm 6Cd Glasser</v>
          </cell>
          <cell r="D12382" t="str">
            <v>UN</v>
          </cell>
          <cell r="E12382">
            <v>0</v>
          </cell>
          <cell r="F12382">
            <v>0</v>
          </cell>
        </row>
        <row r="12383">
          <cell r="B12383">
            <v>1012694</v>
          </cell>
          <cell r="C12383" t="str">
            <v>Mangueira Cond D'Água Flex 3"Az Kanaflex</v>
          </cell>
          <cell r="D12383" t="str">
            <v>M</v>
          </cell>
          <cell r="E12383">
            <v>0</v>
          </cell>
          <cell r="F12383">
            <v>0</v>
          </cell>
        </row>
        <row r="12384">
          <cell r="B12384">
            <v>1012695</v>
          </cell>
          <cell r="C12384" t="str">
            <v>Luminaria Spot De Embutir Ci106 Contato</v>
          </cell>
          <cell r="D12384" t="str">
            <v>UN</v>
          </cell>
          <cell r="E12384">
            <v>0</v>
          </cell>
          <cell r="F12384">
            <v>0</v>
          </cell>
        </row>
        <row r="12385">
          <cell r="B12385">
            <v>1012696</v>
          </cell>
          <cell r="C12385" t="str">
            <v>Luminária Emb Dir Ci-122/11 Contato</v>
          </cell>
          <cell r="D12385" t="str">
            <v>UN</v>
          </cell>
          <cell r="E12385">
            <v>0</v>
          </cell>
          <cell r="F12385">
            <v>0</v>
          </cell>
        </row>
        <row r="12386">
          <cell r="B12386">
            <v>1012697</v>
          </cell>
          <cell r="C12386" t="str">
            <v>Lâmpada Ar 111 50W 12V</v>
          </cell>
          <cell r="D12386" t="str">
            <v>UN</v>
          </cell>
          <cell r="E12386">
            <v>0</v>
          </cell>
          <cell r="F12386">
            <v>0</v>
          </cell>
        </row>
        <row r="12387">
          <cell r="B12387">
            <v>1012698</v>
          </cell>
          <cell r="C12387" t="str">
            <v>Transformador 50W 127/12V</v>
          </cell>
          <cell r="D12387" t="str">
            <v>UN</v>
          </cell>
          <cell r="E12387">
            <v>0</v>
          </cell>
          <cell r="F12387">
            <v>0</v>
          </cell>
        </row>
        <row r="12388">
          <cell r="B12388" t="str">
            <v>M1122</v>
          </cell>
          <cell r="C12388" t="str">
            <v>Tubo De Concreto Classe Ps2 Tipo Pb 500mm NBR 8890/2003</v>
          </cell>
          <cell r="D12388" t="str">
            <v>M</v>
          </cell>
          <cell r="E12388">
            <v>47</v>
          </cell>
          <cell r="F12388">
            <v>2033.85</v>
          </cell>
        </row>
        <row r="12389">
          <cell r="B12389">
            <v>3000035</v>
          </cell>
          <cell r="C12389" t="str">
            <v>Aluguel De Veículos</v>
          </cell>
          <cell r="D12389" t="str">
            <v>MON</v>
          </cell>
          <cell r="E12389">
            <v>2000</v>
          </cell>
          <cell r="F12389">
            <v>59.25</v>
          </cell>
        </row>
        <row r="12390">
          <cell r="B12390">
            <v>1012701</v>
          </cell>
          <cell r="C12390" t="str">
            <v>Kit Trilho/Rold Inox Pol 990 Mexicometal</v>
          </cell>
          <cell r="D12390" t="str">
            <v>UN</v>
          </cell>
          <cell r="E12390">
            <v>0</v>
          </cell>
          <cell r="F12390">
            <v>0</v>
          </cell>
        </row>
        <row r="12391">
          <cell r="B12391">
            <v>1012702</v>
          </cell>
          <cell r="C12391" t="str">
            <v>Porcelanato Eco Canela 15X60Ret Cecrisa</v>
          </cell>
          <cell r="D12391" t="str">
            <v>M2</v>
          </cell>
          <cell r="E12391">
            <v>0</v>
          </cell>
          <cell r="F12391">
            <v>0</v>
          </cell>
        </row>
        <row r="12392">
          <cell r="B12392">
            <v>1012703</v>
          </cell>
          <cell r="C12392" t="str">
            <v>Refrigerador Frigob 79L Re80 Electrolux</v>
          </cell>
          <cell r="D12392" t="str">
            <v>UN</v>
          </cell>
          <cell r="E12392">
            <v>0</v>
          </cell>
          <cell r="F12392">
            <v>0</v>
          </cell>
        </row>
        <row r="12393">
          <cell r="B12393">
            <v>1012704</v>
          </cell>
          <cell r="C12393" t="str">
            <v>Porcelanato Loft Dgr 45X45Ret Portinari</v>
          </cell>
          <cell r="D12393" t="str">
            <v>M2</v>
          </cell>
          <cell r="E12393">
            <v>0</v>
          </cell>
          <cell r="F12393">
            <v>0</v>
          </cell>
        </row>
        <row r="12394">
          <cell r="B12394">
            <v>1012705</v>
          </cell>
          <cell r="C12394" t="str">
            <v>Porcelanato Onix Nat 45X45Ret Portinari</v>
          </cell>
          <cell r="D12394" t="str">
            <v>M2</v>
          </cell>
          <cell r="E12394">
            <v>0</v>
          </cell>
          <cell r="F12394">
            <v>0</v>
          </cell>
        </row>
        <row r="12395">
          <cell r="B12395">
            <v>1012706</v>
          </cell>
          <cell r="C12395" t="str">
            <v>Chapas 110X220 10Mm Madeirite</v>
          </cell>
          <cell r="D12395" t="str">
            <v>M2</v>
          </cell>
          <cell r="E12395">
            <v>0</v>
          </cell>
          <cell r="F12395">
            <v>0</v>
          </cell>
        </row>
        <row r="12396">
          <cell r="B12396">
            <v>1012707</v>
          </cell>
          <cell r="C12396" t="str">
            <v>Compensado Osb 122X220Cm 10Mm</v>
          </cell>
          <cell r="D12396" t="str">
            <v>M2</v>
          </cell>
          <cell r="E12396">
            <v>0</v>
          </cell>
          <cell r="F12396">
            <v>0</v>
          </cell>
        </row>
        <row r="12397">
          <cell r="B12397">
            <v>1012708</v>
          </cell>
          <cell r="C12397" t="str">
            <v>Compensado Osb 122X220Cm 12Mm</v>
          </cell>
          <cell r="D12397" t="str">
            <v>M2</v>
          </cell>
          <cell r="E12397">
            <v>0</v>
          </cell>
          <cell r="F12397">
            <v>0</v>
          </cell>
        </row>
        <row r="12398">
          <cell r="B12398">
            <v>1012709</v>
          </cell>
          <cell r="C12398" t="str">
            <v>Compensado Osb 122X220Cm 8Mm</v>
          </cell>
          <cell r="D12398" t="str">
            <v>M2</v>
          </cell>
          <cell r="E12398">
            <v>0</v>
          </cell>
          <cell r="F12398">
            <v>0</v>
          </cell>
        </row>
        <row r="12399">
          <cell r="B12399">
            <v>1012710</v>
          </cell>
          <cell r="C12399" t="str">
            <v>Compensado Osb 122X220Cm 9Mm</v>
          </cell>
          <cell r="D12399" t="str">
            <v>M2</v>
          </cell>
          <cell r="E12399">
            <v>0</v>
          </cell>
          <cell r="F12399">
            <v>0</v>
          </cell>
        </row>
        <row r="12400">
          <cell r="B12400">
            <v>1012711</v>
          </cell>
          <cell r="C12400" t="str">
            <v>Compensado Osb 122X244Cm 12Mm</v>
          </cell>
          <cell r="D12400" t="str">
            <v>M2</v>
          </cell>
          <cell r="E12400">
            <v>0</v>
          </cell>
          <cell r="F12400">
            <v>0</v>
          </cell>
        </row>
        <row r="12401">
          <cell r="B12401">
            <v>1012712</v>
          </cell>
          <cell r="C12401" t="str">
            <v>Compensado Osb 122X244Cm 8Mm</v>
          </cell>
          <cell r="D12401" t="str">
            <v>M2</v>
          </cell>
          <cell r="E12401">
            <v>0</v>
          </cell>
          <cell r="F12401">
            <v>0</v>
          </cell>
        </row>
        <row r="12402">
          <cell r="B12402">
            <v>1012713</v>
          </cell>
          <cell r="C12402" t="str">
            <v>Porcel.45X90 Bianco Arni Pol Portinari</v>
          </cell>
          <cell r="D12402" t="str">
            <v>M2</v>
          </cell>
          <cell r="E12402">
            <v>0</v>
          </cell>
          <cell r="F12402">
            <v>0</v>
          </cell>
        </row>
        <row r="12403">
          <cell r="B12403">
            <v>1012714</v>
          </cell>
          <cell r="C12403" t="str">
            <v>Bloco Concr Compensador 14X19X04Cm 4Mpa</v>
          </cell>
          <cell r="D12403" t="str">
            <v>UN</v>
          </cell>
          <cell r="E12403">
            <v>0</v>
          </cell>
          <cell r="F12403">
            <v>0</v>
          </cell>
        </row>
        <row r="12404">
          <cell r="B12404">
            <v>1012715</v>
          </cell>
          <cell r="C12404" t="str">
            <v>Meio Pontalete 2,2X7Cm  Madeira Tauari</v>
          </cell>
          <cell r="D12404" t="str">
            <v>M</v>
          </cell>
          <cell r="E12404">
            <v>0</v>
          </cell>
          <cell r="F12404">
            <v>0</v>
          </cell>
        </row>
        <row r="12405">
          <cell r="B12405">
            <v>1012716</v>
          </cell>
          <cell r="C12405" t="str">
            <v>Meio Pontalete 2,2X7Cm  Madeira Cambara</v>
          </cell>
          <cell r="D12405" t="str">
            <v>M</v>
          </cell>
          <cell r="E12405">
            <v>0</v>
          </cell>
          <cell r="F12405">
            <v>0</v>
          </cell>
        </row>
        <row r="12406">
          <cell r="B12406">
            <v>1012717</v>
          </cell>
          <cell r="C12406" t="str">
            <v>Meio Pontalete 2,2X7Cm  Madeira Cedrinho</v>
          </cell>
          <cell r="D12406" t="str">
            <v>M</v>
          </cell>
          <cell r="E12406">
            <v>0</v>
          </cell>
          <cell r="F12406">
            <v>0</v>
          </cell>
        </row>
        <row r="12407">
          <cell r="B12407">
            <v>1012718</v>
          </cell>
          <cell r="C12407" t="str">
            <v>Niple Duplo Cromado 1/2" 170605-21Blukit</v>
          </cell>
          <cell r="D12407" t="str">
            <v>UN</v>
          </cell>
          <cell r="E12407">
            <v>0</v>
          </cell>
          <cell r="F12407">
            <v>0</v>
          </cell>
        </row>
        <row r="12408">
          <cell r="B12408">
            <v>1012719</v>
          </cell>
          <cell r="C12408" t="str">
            <v>Refil Filtro P/ Bebedouro Ap230 Aqualar</v>
          </cell>
          <cell r="D12408" t="str">
            <v>UN</v>
          </cell>
          <cell r="E12408">
            <v>0</v>
          </cell>
          <cell r="F12408">
            <v>0</v>
          </cell>
        </row>
        <row r="12409">
          <cell r="B12409">
            <v>1012720</v>
          </cell>
          <cell r="C12409" t="str">
            <v>Kit Chaminé Metal Brasil</v>
          </cell>
          <cell r="D12409" t="str">
            <v>UN</v>
          </cell>
          <cell r="E12409">
            <v>0</v>
          </cell>
          <cell r="F12409">
            <v>0</v>
          </cell>
        </row>
        <row r="12410">
          <cell r="B12410">
            <v>1012721</v>
          </cell>
          <cell r="C12410" t="str">
            <v>Prolongamento Dn 150X3000Mm Br Cx Sif</v>
          </cell>
          <cell r="D12410" t="str">
            <v>UN</v>
          </cell>
          <cell r="E12410">
            <v>0</v>
          </cell>
          <cell r="F12410">
            <v>0</v>
          </cell>
        </row>
        <row r="12411">
          <cell r="B12411">
            <v>1012722</v>
          </cell>
          <cell r="C12411" t="str">
            <v>Tampão P/ Distribuidor Pex Tapm/1 Astra</v>
          </cell>
          <cell r="D12411" t="str">
            <v>UN</v>
          </cell>
          <cell r="E12411">
            <v>0</v>
          </cell>
          <cell r="F12411">
            <v>0</v>
          </cell>
        </row>
        <row r="12412">
          <cell r="B12412">
            <v>1012723</v>
          </cell>
          <cell r="C12412" t="str">
            <v>Redução 1 1/4X1Pol Rh/1141 Astra</v>
          </cell>
          <cell r="D12412" t="str">
            <v>UN</v>
          </cell>
          <cell r="E12412">
            <v>0</v>
          </cell>
          <cell r="F12412">
            <v>0</v>
          </cell>
        </row>
        <row r="12413">
          <cell r="B12413">
            <v>1012724</v>
          </cell>
          <cell r="C12413" t="str">
            <v>União Para Tubos Pex Kmu/16 Astra</v>
          </cell>
          <cell r="D12413" t="str">
            <v>UN</v>
          </cell>
          <cell r="E12413">
            <v>0</v>
          </cell>
          <cell r="F12413">
            <v>0</v>
          </cell>
        </row>
        <row r="12414">
          <cell r="B12414">
            <v>1012725</v>
          </cell>
          <cell r="C12414" t="str">
            <v>União Para Tubos Pex Kmu/20 Astra</v>
          </cell>
          <cell r="D12414" t="str">
            <v>UN</v>
          </cell>
          <cell r="E12414">
            <v>0</v>
          </cell>
          <cell r="F12414">
            <v>0</v>
          </cell>
        </row>
        <row r="12415">
          <cell r="B12415">
            <v>1012726</v>
          </cell>
          <cell r="C12415" t="str">
            <v>União Para Tubos Pex Kmu/25 Astra</v>
          </cell>
          <cell r="D12415" t="str">
            <v>UN</v>
          </cell>
          <cell r="E12415">
            <v>0</v>
          </cell>
          <cell r="F12415">
            <v>0</v>
          </cell>
        </row>
        <row r="12416">
          <cell r="B12416">
            <v>1012727</v>
          </cell>
          <cell r="C12416" t="str">
            <v>União Para Tubos Pex Kmu/32 Astra</v>
          </cell>
          <cell r="D12416" t="str">
            <v>UN</v>
          </cell>
          <cell r="E12416">
            <v>0</v>
          </cell>
          <cell r="F12416">
            <v>0</v>
          </cell>
        </row>
        <row r="12417">
          <cell r="B12417">
            <v>1012728</v>
          </cell>
          <cell r="C12417" t="str">
            <v>União Tubos Reduz.20-16Mm Kmr/2016 Astra</v>
          </cell>
          <cell r="D12417" t="str">
            <v>UN</v>
          </cell>
          <cell r="E12417">
            <v>0</v>
          </cell>
          <cell r="F12417">
            <v>0</v>
          </cell>
        </row>
        <row r="12418">
          <cell r="B12418">
            <v>1012729</v>
          </cell>
          <cell r="C12418" t="str">
            <v>União Tubos Reduz.25-16Mm Kmr/2516 Astra</v>
          </cell>
          <cell r="D12418" t="str">
            <v>UN</v>
          </cell>
          <cell r="E12418">
            <v>0</v>
          </cell>
          <cell r="F12418">
            <v>0</v>
          </cell>
        </row>
        <row r="12419">
          <cell r="B12419">
            <v>1012730</v>
          </cell>
          <cell r="C12419" t="str">
            <v>União Tubos Reduz.25-20Mm Kmr/2520 Astra</v>
          </cell>
          <cell r="D12419" t="str">
            <v>UN</v>
          </cell>
          <cell r="E12419">
            <v>0</v>
          </cell>
          <cell r="F12419">
            <v>0</v>
          </cell>
        </row>
        <row r="12420">
          <cell r="B12420">
            <v>1012731</v>
          </cell>
          <cell r="C12420" t="str">
            <v>União Tubos Reduz.32-25Mm Kmr/3225 Astra</v>
          </cell>
          <cell r="D12420" t="str">
            <v>UN</v>
          </cell>
          <cell r="E12420">
            <v>0</v>
          </cell>
          <cell r="F12420">
            <v>0</v>
          </cell>
        </row>
        <row r="12421">
          <cell r="B12421">
            <v>1012732</v>
          </cell>
          <cell r="C12421" t="str">
            <v>União Tubos Reduz.40-32Mm Kmr/4032 Astra</v>
          </cell>
          <cell r="D12421" t="str">
            <v>UN</v>
          </cell>
          <cell r="E12421">
            <v>0</v>
          </cell>
          <cell r="F12421">
            <v>0</v>
          </cell>
        </row>
        <row r="12422">
          <cell r="B12422">
            <v>1012733</v>
          </cell>
          <cell r="C12422" t="str">
            <v>Tubo 5 Flexio 16X12,4X200 F/1618M Astra</v>
          </cell>
          <cell r="D12422" t="str">
            <v>UN</v>
          </cell>
          <cell r="E12422">
            <v>0</v>
          </cell>
          <cell r="F12422">
            <v>0</v>
          </cell>
        </row>
        <row r="12423">
          <cell r="B12423">
            <v>1012734</v>
          </cell>
          <cell r="C12423" t="str">
            <v>Tubo 5 Gladiator 16X13X100 G/1615M Astra</v>
          </cell>
          <cell r="D12423" t="str">
            <v>UN</v>
          </cell>
          <cell r="E12423">
            <v>0</v>
          </cell>
          <cell r="F12423">
            <v>0</v>
          </cell>
        </row>
        <row r="12424">
          <cell r="B12424">
            <v>1012735</v>
          </cell>
          <cell r="C12424" t="str">
            <v>Anel Tradicional P/Pex 16Mm Cas/16 Astra</v>
          </cell>
          <cell r="D12424" t="str">
            <v>UN</v>
          </cell>
          <cell r="E12424">
            <v>0</v>
          </cell>
          <cell r="F12424">
            <v>0</v>
          </cell>
        </row>
        <row r="12425">
          <cell r="B12425">
            <v>1012736</v>
          </cell>
          <cell r="C12425" t="str">
            <v>Anel Tradicional P/Pex 20Mm Cas/20 Astra</v>
          </cell>
          <cell r="D12425" t="str">
            <v>UN</v>
          </cell>
          <cell r="E12425">
            <v>0</v>
          </cell>
          <cell r="F12425">
            <v>0</v>
          </cell>
        </row>
        <row r="12426">
          <cell r="B12426">
            <v>1012737</v>
          </cell>
          <cell r="C12426" t="str">
            <v>Anel Tradicional P/Pex 25Mm Cas/25 Astra</v>
          </cell>
          <cell r="D12426" t="str">
            <v>UN</v>
          </cell>
          <cell r="E12426">
            <v>0</v>
          </cell>
          <cell r="F12426">
            <v>0</v>
          </cell>
        </row>
        <row r="12427">
          <cell r="B12427">
            <v>1012738</v>
          </cell>
          <cell r="C12427" t="str">
            <v>Anel Tradicional P/Pex 32Mm Cas/32 Astra</v>
          </cell>
          <cell r="D12427" t="str">
            <v>UN</v>
          </cell>
          <cell r="E12427">
            <v>0</v>
          </cell>
          <cell r="F12427">
            <v>0</v>
          </cell>
        </row>
        <row r="12428">
          <cell r="B12428">
            <v>1012739</v>
          </cell>
          <cell r="C12428" t="str">
            <v>Cabo Kmp 2P-24 Awg (Ai) Rfs</v>
          </cell>
          <cell r="D12428" t="str">
            <v>M</v>
          </cell>
          <cell r="E12428">
            <v>0</v>
          </cell>
          <cell r="F12428">
            <v>0</v>
          </cell>
        </row>
        <row r="12429">
          <cell r="B12429">
            <v>1012740</v>
          </cell>
          <cell r="C12429" t="str">
            <v>Barra Chata De Cobre 15X2Mm 148A 6M</v>
          </cell>
          <cell r="D12429" t="str">
            <v>UN</v>
          </cell>
          <cell r="E12429">
            <v>0</v>
          </cell>
          <cell r="F12429">
            <v>0</v>
          </cell>
        </row>
        <row r="12430">
          <cell r="B12430">
            <v>1012741</v>
          </cell>
          <cell r="C12430" t="str">
            <v>Barra Chata De Cobre 15X3Mm 187A 6M</v>
          </cell>
          <cell r="D12430" t="str">
            <v>UN</v>
          </cell>
          <cell r="E12430">
            <v>0</v>
          </cell>
          <cell r="F12430">
            <v>0</v>
          </cell>
        </row>
        <row r="12431">
          <cell r="B12431">
            <v>1012742</v>
          </cell>
          <cell r="C12431" t="str">
            <v>Barra Chata De Cobre 20X3Mm 237A 6M</v>
          </cell>
          <cell r="D12431" t="str">
            <v>UN</v>
          </cell>
          <cell r="E12431">
            <v>0</v>
          </cell>
          <cell r="F12431">
            <v>0</v>
          </cell>
        </row>
        <row r="12432">
          <cell r="B12432">
            <v>1012743</v>
          </cell>
          <cell r="C12432" t="str">
            <v>Barra Chata De Cobre 30X3Mm 337A 6M</v>
          </cell>
          <cell r="D12432" t="str">
            <v>UN</v>
          </cell>
          <cell r="E12432">
            <v>0</v>
          </cell>
          <cell r="F12432">
            <v>0</v>
          </cell>
        </row>
        <row r="12433">
          <cell r="B12433">
            <v>1012744</v>
          </cell>
          <cell r="C12433" t="str">
            <v>Barra Chata De Cobre 40X3Mm 435A 6M</v>
          </cell>
          <cell r="D12433" t="str">
            <v>UN</v>
          </cell>
          <cell r="E12433">
            <v>0</v>
          </cell>
          <cell r="F12433">
            <v>0</v>
          </cell>
        </row>
        <row r="12434">
          <cell r="B12434">
            <v>1012745</v>
          </cell>
          <cell r="C12434" t="str">
            <v>Barra Chata De Cobre 40X5Mm 573A 6M</v>
          </cell>
          <cell r="D12434" t="str">
            <v>UN</v>
          </cell>
          <cell r="E12434">
            <v>0</v>
          </cell>
          <cell r="F12434">
            <v>0</v>
          </cell>
        </row>
        <row r="12435">
          <cell r="B12435">
            <v>1012746</v>
          </cell>
          <cell r="C12435" t="str">
            <v>Conector Sak10En Azul C011008.01 Conexel</v>
          </cell>
          <cell r="D12435" t="str">
            <v>UN</v>
          </cell>
          <cell r="E12435">
            <v>0</v>
          </cell>
          <cell r="F12435">
            <v>0</v>
          </cell>
        </row>
        <row r="12436">
          <cell r="B12436">
            <v>1012747</v>
          </cell>
          <cell r="C12436" t="str">
            <v>Conector Sak16En Azul C027108.01 Conexel</v>
          </cell>
          <cell r="D12436" t="str">
            <v>UN</v>
          </cell>
          <cell r="E12436">
            <v>0</v>
          </cell>
          <cell r="F12436">
            <v>0</v>
          </cell>
        </row>
        <row r="12437">
          <cell r="B12437">
            <v>1012748</v>
          </cell>
          <cell r="C12437" t="str">
            <v>Tampa Conec Sak10En Az C011798.01Conexel</v>
          </cell>
          <cell r="D12437" t="str">
            <v>UN</v>
          </cell>
          <cell r="E12437">
            <v>0</v>
          </cell>
          <cell r="F12437">
            <v>0</v>
          </cell>
        </row>
        <row r="12438">
          <cell r="B12438">
            <v>1012749</v>
          </cell>
          <cell r="C12438" t="str">
            <v>Poste Fixação P/Conec C013018.00 Conexel</v>
          </cell>
          <cell r="D12438" t="str">
            <v>UN</v>
          </cell>
          <cell r="E12438">
            <v>0</v>
          </cell>
          <cell r="F12438">
            <v>0</v>
          </cell>
        </row>
        <row r="12439">
          <cell r="B12439">
            <v>1012750</v>
          </cell>
          <cell r="C12439" t="str">
            <v>Caixa D'Água Fibra Vidro 35000L Circular</v>
          </cell>
          <cell r="D12439" t="str">
            <v>UN</v>
          </cell>
          <cell r="E12439">
            <v>0</v>
          </cell>
          <cell r="F12439">
            <v>0</v>
          </cell>
        </row>
        <row r="12440">
          <cell r="B12440">
            <v>1012751</v>
          </cell>
          <cell r="C12440" t="str">
            <v>Chapa Testa St255 Cra Rd 95050028Lafonte</v>
          </cell>
          <cell r="D12440" t="str">
            <v>UN</v>
          </cell>
          <cell r="E12440">
            <v>0</v>
          </cell>
          <cell r="F12440">
            <v>0</v>
          </cell>
        </row>
        <row r="12441">
          <cell r="B12441">
            <v>1012752</v>
          </cell>
          <cell r="C12441" t="str">
            <v>Alçapão Corta Fogo Acf1 F.Simples 1,5X1M</v>
          </cell>
          <cell r="D12441" t="str">
            <v>UN</v>
          </cell>
          <cell r="E12441">
            <v>0</v>
          </cell>
          <cell r="F12441">
            <v>0</v>
          </cell>
        </row>
        <row r="12442">
          <cell r="B12442">
            <v>1012753</v>
          </cell>
          <cell r="C12442" t="str">
            <v>Alçapão Corta Fogo Acf2 F.Simp. 1,7X1,1M</v>
          </cell>
          <cell r="D12442" t="str">
            <v>UN</v>
          </cell>
          <cell r="E12442">
            <v>0</v>
          </cell>
          <cell r="F12442">
            <v>0</v>
          </cell>
        </row>
        <row r="12443">
          <cell r="B12443">
            <v>1012754</v>
          </cell>
          <cell r="C12443" t="str">
            <v>Pastilha 2,5X2,5 Pantheon M4344 Atlas</v>
          </cell>
          <cell r="D12443" t="str">
            <v>M2</v>
          </cell>
          <cell r="E12443">
            <v>0</v>
          </cell>
          <cell r="F12443">
            <v>0</v>
          </cell>
        </row>
        <row r="12444">
          <cell r="B12444">
            <v>1012755</v>
          </cell>
          <cell r="C12444" t="str">
            <v>Porcel.Element No 22,5X45Ret Portinari</v>
          </cell>
          <cell r="D12444" t="str">
            <v>M2</v>
          </cell>
          <cell r="E12444">
            <v>0</v>
          </cell>
          <cell r="F12444">
            <v>0</v>
          </cell>
        </row>
        <row r="12445">
          <cell r="B12445">
            <v>1012756</v>
          </cell>
          <cell r="C12445" t="str">
            <v>Porcel.Element Gd 22,5X45Ret Portinari</v>
          </cell>
          <cell r="D12445" t="str">
            <v>M2</v>
          </cell>
          <cell r="E12445">
            <v>0</v>
          </cell>
          <cell r="F12445">
            <v>0</v>
          </cell>
        </row>
        <row r="12446">
          <cell r="B12446">
            <v>1012757</v>
          </cell>
          <cell r="C12446" t="str">
            <v>Porcel.Element Gd 22,5X45Bold Portinari</v>
          </cell>
          <cell r="D12446" t="str">
            <v>M2</v>
          </cell>
          <cell r="E12446">
            <v>0</v>
          </cell>
          <cell r="F12446">
            <v>0</v>
          </cell>
        </row>
        <row r="12447">
          <cell r="B12447">
            <v>1012758</v>
          </cell>
          <cell r="C12447" t="str">
            <v>Ceramica Petra Wh 30X30 Portinari</v>
          </cell>
          <cell r="D12447" t="str">
            <v>M2</v>
          </cell>
          <cell r="E12447">
            <v>0</v>
          </cell>
          <cell r="F12447">
            <v>0</v>
          </cell>
        </row>
        <row r="12448">
          <cell r="B12448">
            <v>1012759</v>
          </cell>
          <cell r="C12448" t="str">
            <v>Ceramica Petra Gradino Wh 30X30Portinari</v>
          </cell>
          <cell r="D12448" t="str">
            <v>M2</v>
          </cell>
          <cell r="E12448">
            <v>0</v>
          </cell>
          <cell r="F12448">
            <v>0</v>
          </cell>
        </row>
        <row r="12449">
          <cell r="B12449">
            <v>1012760</v>
          </cell>
          <cell r="C12449" t="str">
            <v>Rodapé Petra Wh 7X30 Portinari</v>
          </cell>
          <cell r="D12449" t="str">
            <v>M</v>
          </cell>
          <cell r="E12449">
            <v>0</v>
          </cell>
          <cell r="F12449">
            <v>0</v>
          </cell>
        </row>
        <row r="12450">
          <cell r="B12450">
            <v>1012761</v>
          </cell>
          <cell r="C12450" t="str">
            <v>Ar Condicionado 220V 22.000Btu'S</v>
          </cell>
          <cell r="D12450" t="str">
            <v>UN</v>
          </cell>
          <cell r="E12450">
            <v>0</v>
          </cell>
          <cell r="F12450">
            <v>0</v>
          </cell>
        </row>
        <row r="12451">
          <cell r="B12451">
            <v>1012762</v>
          </cell>
          <cell r="C12451" t="str">
            <v>Ar Condicionado 220V 48.000Btu'S</v>
          </cell>
          <cell r="D12451" t="str">
            <v>UN</v>
          </cell>
          <cell r="E12451">
            <v>0</v>
          </cell>
          <cell r="F12451">
            <v>0</v>
          </cell>
        </row>
        <row r="12452">
          <cell r="B12452">
            <v>1012763</v>
          </cell>
          <cell r="C12452" t="str">
            <v>Ar Condicionado 220V 9.000Btu'S</v>
          </cell>
          <cell r="D12452" t="str">
            <v>UN</v>
          </cell>
          <cell r="E12452">
            <v>0</v>
          </cell>
          <cell r="F12452">
            <v>0</v>
          </cell>
        </row>
        <row r="12453">
          <cell r="B12453">
            <v>1012764</v>
          </cell>
          <cell r="C12453" t="str">
            <v>Rejunte P/Fachada Verde Folha Sc 20Kg</v>
          </cell>
          <cell r="D12453" t="str">
            <v>UN</v>
          </cell>
          <cell r="E12453">
            <v>0</v>
          </cell>
          <cell r="F12453">
            <v>0</v>
          </cell>
        </row>
        <row r="12454">
          <cell r="B12454">
            <v>1012765</v>
          </cell>
          <cell r="C12454" t="str">
            <v>Rejunte Para Fachada Mel Sc 20Kg</v>
          </cell>
          <cell r="D12454" t="str">
            <v>UN</v>
          </cell>
          <cell r="E12454">
            <v>0</v>
          </cell>
          <cell r="F12454">
            <v>0</v>
          </cell>
        </row>
        <row r="12455">
          <cell r="B12455">
            <v>1012766</v>
          </cell>
          <cell r="C12455" t="str">
            <v>Prego Comum Com Cabeça 13X11 (1X15)</v>
          </cell>
          <cell r="D12455" t="str">
            <v>KG</v>
          </cell>
          <cell r="E12455">
            <v>0</v>
          </cell>
          <cell r="F12455">
            <v>0</v>
          </cell>
        </row>
        <row r="12456">
          <cell r="B12456">
            <v>1012767</v>
          </cell>
          <cell r="C12456" t="str">
            <v>Rejunte Areia Juntafina Sc 20Kg</v>
          </cell>
          <cell r="D12456" t="str">
            <v>UN</v>
          </cell>
          <cell r="E12456">
            <v>0</v>
          </cell>
          <cell r="F12456">
            <v>0</v>
          </cell>
        </row>
        <row r="12457">
          <cell r="B12457">
            <v>1012768</v>
          </cell>
          <cell r="C12457" t="str">
            <v>Disjuntor Trifasico 1600A 220/380V</v>
          </cell>
          <cell r="D12457" t="str">
            <v>UN</v>
          </cell>
          <cell r="E12457">
            <v>0</v>
          </cell>
          <cell r="F12457">
            <v>0</v>
          </cell>
        </row>
        <row r="12458">
          <cell r="B12458">
            <v>1012769</v>
          </cell>
          <cell r="C12458" t="str">
            <v>Disjuntor Trifasico 320A 220/380V</v>
          </cell>
          <cell r="D12458" t="str">
            <v>UN</v>
          </cell>
          <cell r="E12458">
            <v>0</v>
          </cell>
          <cell r="F12458">
            <v>0</v>
          </cell>
        </row>
        <row r="12459">
          <cell r="B12459">
            <v>1012770</v>
          </cell>
          <cell r="C12459" t="str">
            <v>Disjuntor Trifasico 300A 220/380V</v>
          </cell>
          <cell r="D12459" t="str">
            <v>UN</v>
          </cell>
          <cell r="E12459">
            <v>0</v>
          </cell>
          <cell r="F12459">
            <v>0</v>
          </cell>
        </row>
        <row r="12460">
          <cell r="B12460">
            <v>1012771</v>
          </cell>
          <cell r="C12460" t="str">
            <v>Disjuntor Bipolar 0,5A 220V</v>
          </cell>
          <cell r="D12460" t="str">
            <v>UN</v>
          </cell>
          <cell r="E12460">
            <v>0</v>
          </cell>
          <cell r="F12460">
            <v>0</v>
          </cell>
        </row>
        <row r="12461">
          <cell r="B12461">
            <v>1012772</v>
          </cell>
          <cell r="C12461" t="str">
            <v>Disjuntor Monofasico 0,5A 220V</v>
          </cell>
          <cell r="D12461" t="str">
            <v>UN</v>
          </cell>
          <cell r="E12461">
            <v>0</v>
          </cell>
          <cell r="F12461">
            <v>0</v>
          </cell>
        </row>
        <row r="12462">
          <cell r="B12462">
            <v>1012773</v>
          </cell>
          <cell r="C12462" t="str">
            <v>Chave Seccionadora Base 3P-63A/415V</v>
          </cell>
          <cell r="D12462" t="str">
            <v>UN</v>
          </cell>
          <cell r="E12462">
            <v>0</v>
          </cell>
          <cell r="F12462">
            <v>0</v>
          </cell>
        </row>
        <row r="12463">
          <cell r="B12463">
            <v>1012774</v>
          </cell>
          <cell r="C12463" t="str">
            <v>Manopla Ext.Rotativa V/Ea/Svb-To Moeller</v>
          </cell>
          <cell r="D12463" t="str">
            <v>UN</v>
          </cell>
          <cell r="E12463">
            <v>0</v>
          </cell>
          <cell r="F12463">
            <v>0</v>
          </cell>
        </row>
        <row r="12464">
          <cell r="B12464">
            <v>1012775</v>
          </cell>
          <cell r="C12464" t="str">
            <v>Eixo Prolongador Zav-P3 Moeller</v>
          </cell>
          <cell r="D12464" t="str">
            <v>UN</v>
          </cell>
          <cell r="E12464">
            <v>0</v>
          </cell>
          <cell r="F12464">
            <v>0</v>
          </cell>
        </row>
        <row r="12465">
          <cell r="B12465">
            <v>1012776</v>
          </cell>
          <cell r="C12465" t="str">
            <v>Disjuntor Trifasico P/Prot Motor 40-50A</v>
          </cell>
          <cell r="D12465" t="str">
            <v>UN</v>
          </cell>
          <cell r="E12465">
            <v>0</v>
          </cell>
          <cell r="F12465">
            <v>0</v>
          </cell>
        </row>
        <row r="12466">
          <cell r="B12466">
            <v>1012777</v>
          </cell>
          <cell r="C12466" t="str">
            <v>Bloco Contato Auxiliar 2Nf</v>
          </cell>
          <cell r="D12466" t="str">
            <v>UN</v>
          </cell>
          <cell r="E12466">
            <v>0</v>
          </cell>
          <cell r="F12466">
            <v>0</v>
          </cell>
        </row>
        <row r="12467">
          <cell r="B12467">
            <v>1012778</v>
          </cell>
          <cell r="C12467" t="str">
            <v>Contator Trip 65A 110V/60Hz</v>
          </cell>
          <cell r="D12467" t="str">
            <v>UN</v>
          </cell>
          <cell r="E12467">
            <v>0</v>
          </cell>
          <cell r="F12467">
            <v>0</v>
          </cell>
        </row>
        <row r="12468">
          <cell r="B12468">
            <v>1012779</v>
          </cell>
          <cell r="C12468" t="str">
            <v>Bloco Contato Auxiliar 2Na+2Nf</v>
          </cell>
          <cell r="D12468" t="str">
            <v>UN</v>
          </cell>
          <cell r="E12468">
            <v>0</v>
          </cell>
          <cell r="F12468">
            <v>0</v>
          </cell>
        </row>
        <row r="12469">
          <cell r="B12469">
            <v>1012780</v>
          </cell>
          <cell r="C12469" t="str">
            <v>Chave Seletora 22,3Mm 3Pos 2Na Ip65</v>
          </cell>
          <cell r="D12469" t="str">
            <v>UN</v>
          </cell>
          <cell r="E12469">
            <v>0</v>
          </cell>
          <cell r="F12469">
            <v>0</v>
          </cell>
        </row>
        <row r="12470">
          <cell r="B12470">
            <v>1012781</v>
          </cell>
          <cell r="C12470" t="str">
            <v>Chave Seletora 22,3Mm 2Pos 2Na Ip65</v>
          </cell>
          <cell r="D12470" t="str">
            <v>UN</v>
          </cell>
          <cell r="E12470">
            <v>0</v>
          </cell>
          <cell r="F12470">
            <v>0</v>
          </cell>
        </row>
        <row r="12471">
          <cell r="B12471">
            <v>1012782</v>
          </cell>
          <cell r="C12471" t="str">
            <v>Hidrometro Multijato 2Pol</v>
          </cell>
          <cell r="D12471" t="str">
            <v>UN</v>
          </cell>
          <cell r="E12471">
            <v>0</v>
          </cell>
          <cell r="F12471">
            <v>0</v>
          </cell>
        </row>
        <row r="12472">
          <cell r="B12472">
            <v>1012783</v>
          </cell>
          <cell r="C12472" t="str">
            <v>Cordoalha De Cobre Nú 70Mm2</v>
          </cell>
          <cell r="D12472" t="str">
            <v>M</v>
          </cell>
          <cell r="E12472">
            <v>0</v>
          </cell>
          <cell r="F12472">
            <v>0</v>
          </cell>
        </row>
        <row r="12473">
          <cell r="B12473">
            <v>1012784</v>
          </cell>
          <cell r="C12473" t="str">
            <v>Cordoalha De Cobre Nú 240Mm2</v>
          </cell>
          <cell r="D12473" t="str">
            <v>M</v>
          </cell>
          <cell r="E12473">
            <v>0</v>
          </cell>
          <cell r="F12473">
            <v>0</v>
          </cell>
        </row>
        <row r="12474">
          <cell r="B12474">
            <v>1012785</v>
          </cell>
          <cell r="C12474" t="str">
            <v>Base Pré-Fabr P/Transf Pedest 160X150X85</v>
          </cell>
          <cell r="D12474" t="str">
            <v>UN</v>
          </cell>
          <cell r="E12474">
            <v>0</v>
          </cell>
          <cell r="F12474">
            <v>0</v>
          </cell>
        </row>
        <row r="12475">
          <cell r="B12475">
            <v>1012786</v>
          </cell>
          <cell r="C12475" t="str">
            <v>Tampa Concreto 100Cm Com Visita De 60Cm</v>
          </cell>
          <cell r="D12475" t="str">
            <v>UN</v>
          </cell>
          <cell r="E12475">
            <v>0</v>
          </cell>
          <cell r="F12475">
            <v>0</v>
          </cell>
        </row>
        <row r="12476">
          <cell r="B12476">
            <v>1012787</v>
          </cell>
          <cell r="C12476" t="str">
            <v>Tampa De Ferro Fundido Artic Leve 60Cm</v>
          </cell>
          <cell r="D12476" t="str">
            <v>UN</v>
          </cell>
          <cell r="E12476">
            <v>0</v>
          </cell>
          <cell r="F12476">
            <v>0</v>
          </cell>
        </row>
        <row r="12477">
          <cell r="B12477">
            <v>1012788</v>
          </cell>
          <cell r="C12477" t="str">
            <v>Tampa De Ferro Fundido D.Face Leve 60Cm</v>
          </cell>
          <cell r="D12477" t="str">
            <v>UN</v>
          </cell>
          <cell r="E12477">
            <v>0</v>
          </cell>
          <cell r="F12477">
            <v>0</v>
          </cell>
        </row>
        <row r="12478">
          <cell r="B12478">
            <v>1012789</v>
          </cell>
          <cell r="C12478" t="str">
            <v>Tampa Ferro Fundido Artic S.Pesado 60Cm</v>
          </cell>
          <cell r="D12478" t="str">
            <v>UN</v>
          </cell>
          <cell r="E12478">
            <v>0</v>
          </cell>
          <cell r="F12478">
            <v>0</v>
          </cell>
        </row>
        <row r="12479">
          <cell r="B12479">
            <v>1012790</v>
          </cell>
          <cell r="C12479" t="str">
            <v>Tampa De Ferro Fundido Artic Pesado 60Cm</v>
          </cell>
          <cell r="D12479" t="str">
            <v>UN</v>
          </cell>
          <cell r="E12479">
            <v>0</v>
          </cell>
          <cell r="F12479">
            <v>0</v>
          </cell>
        </row>
        <row r="12480">
          <cell r="B12480">
            <v>1012791</v>
          </cell>
          <cell r="C12480" t="str">
            <v>Segregador Concr Prism Bate Roda 47X18X8</v>
          </cell>
          <cell r="D12480" t="str">
            <v>UN</v>
          </cell>
          <cell r="E12480">
            <v>0</v>
          </cell>
          <cell r="F12480">
            <v>0</v>
          </cell>
        </row>
        <row r="12481">
          <cell r="B12481">
            <v>1012792</v>
          </cell>
          <cell r="C12481" t="str">
            <v>Ensacadeira Rosca Dosadora Rdv Tecbelt</v>
          </cell>
          <cell r="D12481" t="str">
            <v>UN</v>
          </cell>
          <cell r="E12481">
            <v>0</v>
          </cell>
          <cell r="F12481">
            <v>0</v>
          </cell>
        </row>
        <row r="12482">
          <cell r="B12482">
            <v>1012793</v>
          </cell>
          <cell r="C12482" t="str">
            <v>Conj.Fechadura Latão Cr 515Pb La Fonte</v>
          </cell>
          <cell r="D12482" t="str">
            <v>UN</v>
          </cell>
          <cell r="E12482">
            <v>0</v>
          </cell>
          <cell r="F12482">
            <v>0</v>
          </cell>
        </row>
        <row r="12483">
          <cell r="B12483">
            <v>1012794</v>
          </cell>
          <cell r="C12483" t="str">
            <v>Conj.Fechadura Latão Cr 515Pe La Fonte</v>
          </cell>
          <cell r="D12483" t="str">
            <v>UN</v>
          </cell>
          <cell r="E12483">
            <v>0</v>
          </cell>
          <cell r="F12483">
            <v>0</v>
          </cell>
        </row>
        <row r="12484">
          <cell r="B12484">
            <v>1012795</v>
          </cell>
          <cell r="C12484" t="str">
            <v>Conj.Fechadura Latão Cr 515Pi La Fonte</v>
          </cell>
          <cell r="D12484" t="str">
            <v>UN</v>
          </cell>
          <cell r="E12484">
            <v>0</v>
          </cell>
          <cell r="F12484">
            <v>0</v>
          </cell>
        </row>
        <row r="12485">
          <cell r="B12485">
            <v>1012796</v>
          </cell>
          <cell r="C12485" t="str">
            <v>Conj.Fechadura Zamak Cr 515Pb La Fonte</v>
          </cell>
          <cell r="D12485" t="str">
            <v>UN</v>
          </cell>
          <cell r="E12485">
            <v>0</v>
          </cell>
          <cell r="F12485">
            <v>0</v>
          </cell>
        </row>
        <row r="12486">
          <cell r="B12486">
            <v>1012797</v>
          </cell>
          <cell r="C12486" t="str">
            <v>Conj.Fechadura Zamak Cr 515Pe La Fonte</v>
          </cell>
          <cell r="D12486" t="str">
            <v>UN</v>
          </cell>
          <cell r="E12486">
            <v>0</v>
          </cell>
          <cell r="F12486">
            <v>0</v>
          </cell>
        </row>
        <row r="12487">
          <cell r="B12487">
            <v>1012798</v>
          </cell>
          <cell r="C12487" t="str">
            <v>Conj.Fechadura Zamak Cr 515Pi La Fonte</v>
          </cell>
          <cell r="D12487" t="str">
            <v>UN</v>
          </cell>
          <cell r="E12487">
            <v>0</v>
          </cell>
          <cell r="F12487">
            <v>0</v>
          </cell>
        </row>
        <row r="12488">
          <cell r="B12488">
            <v>1012799</v>
          </cell>
          <cell r="C12488" t="str">
            <v>Conj.Fechadura Zamak Cra 515Pb La Fonte</v>
          </cell>
          <cell r="D12488" t="str">
            <v>UN</v>
          </cell>
          <cell r="E12488">
            <v>0</v>
          </cell>
          <cell r="F12488">
            <v>0</v>
          </cell>
        </row>
        <row r="12489">
          <cell r="B12489">
            <v>1012800</v>
          </cell>
          <cell r="C12489" t="str">
            <v>Conj.Fechadura Zamak Cra 515Pe La Fonte</v>
          </cell>
          <cell r="D12489" t="str">
            <v>UN</v>
          </cell>
          <cell r="E12489">
            <v>0</v>
          </cell>
          <cell r="F12489">
            <v>0</v>
          </cell>
        </row>
        <row r="12490">
          <cell r="B12490">
            <v>1012801</v>
          </cell>
          <cell r="C12490" t="str">
            <v>Conj.Fechadura Zamak Cra 515Pi La Fonte</v>
          </cell>
          <cell r="D12490" t="str">
            <v>UN</v>
          </cell>
          <cell r="E12490">
            <v>0</v>
          </cell>
          <cell r="F12490">
            <v>0</v>
          </cell>
        </row>
        <row r="12491">
          <cell r="B12491">
            <v>1012802</v>
          </cell>
          <cell r="C12491" t="str">
            <v>Conj.Fechadura Latão Cr 602E La Fonte</v>
          </cell>
          <cell r="D12491" t="str">
            <v>UN</v>
          </cell>
          <cell r="E12491">
            <v>0</v>
          </cell>
          <cell r="F12491">
            <v>0</v>
          </cell>
        </row>
        <row r="12492">
          <cell r="B12492">
            <v>1012803</v>
          </cell>
          <cell r="C12492" t="str">
            <v>Conj.Fechadura Latão Cra 602B La Fonte</v>
          </cell>
          <cell r="D12492" t="str">
            <v>UN</v>
          </cell>
          <cell r="E12492">
            <v>0</v>
          </cell>
          <cell r="F12492">
            <v>0</v>
          </cell>
        </row>
        <row r="12493">
          <cell r="B12493">
            <v>1012804</v>
          </cell>
          <cell r="C12493" t="str">
            <v>Conj.Fechadura Latão Cra 602E La Fonte</v>
          </cell>
          <cell r="D12493" t="str">
            <v>UN</v>
          </cell>
          <cell r="E12493">
            <v>0</v>
          </cell>
          <cell r="F12493">
            <v>0</v>
          </cell>
        </row>
        <row r="12494">
          <cell r="B12494">
            <v>1012805</v>
          </cell>
          <cell r="C12494" t="str">
            <v>Conj.Fechadura Latão Cra 602I La Fonte</v>
          </cell>
          <cell r="D12494" t="str">
            <v>UN</v>
          </cell>
          <cell r="E12494">
            <v>0</v>
          </cell>
          <cell r="F12494">
            <v>0</v>
          </cell>
        </row>
        <row r="12495">
          <cell r="B12495">
            <v>1012806</v>
          </cell>
          <cell r="C12495" t="str">
            <v>Conj.Fechadura Zamak Cr 602B La Fonte</v>
          </cell>
          <cell r="D12495" t="str">
            <v>UN</v>
          </cell>
          <cell r="E12495">
            <v>0</v>
          </cell>
          <cell r="F12495">
            <v>0</v>
          </cell>
        </row>
        <row r="12496">
          <cell r="B12496">
            <v>1012807</v>
          </cell>
          <cell r="C12496" t="str">
            <v>Conj.Fechadura Zamak Cr 602E La Fonte</v>
          </cell>
          <cell r="D12496" t="str">
            <v>UN</v>
          </cell>
          <cell r="E12496">
            <v>0</v>
          </cell>
          <cell r="F12496">
            <v>0</v>
          </cell>
        </row>
        <row r="12497">
          <cell r="B12497">
            <v>1012808</v>
          </cell>
          <cell r="C12497" t="str">
            <v>Conj.Fechadura Zamak Cr 602I La Fonte</v>
          </cell>
          <cell r="D12497" t="str">
            <v>UN</v>
          </cell>
          <cell r="E12497">
            <v>0</v>
          </cell>
          <cell r="F12497">
            <v>0</v>
          </cell>
        </row>
        <row r="12498">
          <cell r="B12498">
            <v>1012809</v>
          </cell>
          <cell r="C12498" t="str">
            <v>Conj.Fechadura Zamak Cra 602B La Fonte</v>
          </cell>
          <cell r="D12498" t="str">
            <v>UN</v>
          </cell>
          <cell r="E12498">
            <v>0</v>
          </cell>
          <cell r="F12498">
            <v>0</v>
          </cell>
        </row>
        <row r="12499">
          <cell r="B12499">
            <v>1012810</v>
          </cell>
          <cell r="C12499" t="str">
            <v>Conj.Fechadura Zamak Cra 602E La Fonte</v>
          </cell>
          <cell r="D12499" t="str">
            <v>UN</v>
          </cell>
          <cell r="E12499">
            <v>0</v>
          </cell>
          <cell r="F12499">
            <v>0</v>
          </cell>
        </row>
        <row r="12500">
          <cell r="B12500">
            <v>1012811</v>
          </cell>
          <cell r="C12500" t="str">
            <v>Conj.Fechadura Zamak Cra 602I La Fonte</v>
          </cell>
          <cell r="D12500" t="str">
            <v>UN</v>
          </cell>
          <cell r="E12500">
            <v>0</v>
          </cell>
          <cell r="F12500">
            <v>0</v>
          </cell>
        </row>
        <row r="12501">
          <cell r="B12501">
            <v>1012812</v>
          </cell>
          <cell r="C12501" t="str">
            <v>Limitador Grama Borda Fina  60Mtx12,5Cm</v>
          </cell>
          <cell r="D12501" t="str">
            <v>PAK</v>
          </cell>
          <cell r="E12501">
            <v>0</v>
          </cell>
          <cell r="F12501">
            <v>0</v>
          </cell>
        </row>
        <row r="12502">
          <cell r="B12502">
            <v>1012813</v>
          </cell>
          <cell r="C12502" t="str">
            <v xml:space="preserve"> Prolongador Latão Longo 1/2X47Cm</v>
          </cell>
          <cell r="D12502" t="str">
            <v>UN</v>
          </cell>
          <cell r="E12502">
            <v>0</v>
          </cell>
          <cell r="F12502">
            <v>0</v>
          </cell>
        </row>
        <row r="12503">
          <cell r="B12503">
            <v>1012814</v>
          </cell>
          <cell r="C12503" t="str">
            <v>Elemento Vazado 25F Quad 50X50X6Cm</v>
          </cell>
          <cell r="D12503" t="str">
            <v>ST</v>
          </cell>
          <cell r="E12503">
            <v>0</v>
          </cell>
          <cell r="F12503">
            <v>0</v>
          </cell>
        </row>
        <row r="12504">
          <cell r="B12504">
            <v>1012815</v>
          </cell>
          <cell r="C12504" t="str">
            <v>Elemento Vazado 25F Quad 38X38X5Cm</v>
          </cell>
          <cell r="D12504" t="str">
            <v>ST</v>
          </cell>
          <cell r="E12504">
            <v>0</v>
          </cell>
          <cell r="F12504">
            <v>0</v>
          </cell>
        </row>
        <row r="12505">
          <cell r="B12505">
            <v>1012816</v>
          </cell>
          <cell r="C12505" t="str">
            <v>Elemento Vazado 25F Tipo Copo 50X50X8Cm</v>
          </cell>
          <cell r="D12505" t="str">
            <v>ST</v>
          </cell>
          <cell r="E12505">
            <v>0</v>
          </cell>
          <cell r="F12505">
            <v>0</v>
          </cell>
        </row>
        <row r="12506">
          <cell r="B12506">
            <v>1012817</v>
          </cell>
          <cell r="C12506" t="str">
            <v>Tubo P/Galeria Cisterna 1,45X0,5M 250Kg</v>
          </cell>
          <cell r="D12506" t="str">
            <v>ST</v>
          </cell>
          <cell r="E12506">
            <v>0</v>
          </cell>
          <cell r="F12506">
            <v>0</v>
          </cell>
        </row>
        <row r="12507">
          <cell r="B12507">
            <v>1012818</v>
          </cell>
          <cell r="C12507" t="str">
            <v>Tubo P/Galeria Cisterna 0,95X0,5M 150Kg</v>
          </cell>
          <cell r="D12507" t="str">
            <v>ST</v>
          </cell>
          <cell r="E12507">
            <v>0</v>
          </cell>
          <cell r="F12507">
            <v>0</v>
          </cell>
        </row>
        <row r="12508">
          <cell r="B12508">
            <v>1012819</v>
          </cell>
          <cell r="C12508" t="str">
            <v>Argamassa P/Revest Monocapa Bege 30Kg</v>
          </cell>
          <cell r="D12508" t="str">
            <v>UN</v>
          </cell>
          <cell r="E12508">
            <v>0</v>
          </cell>
          <cell r="F12508">
            <v>0</v>
          </cell>
        </row>
        <row r="12509">
          <cell r="B12509">
            <v>1012820</v>
          </cell>
          <cell r="C12509" t="str">
            <v>Argamassa P/Revest Monocapa Marfim 30Kg</v>
          </cell>
          <cell r="D12509" t="str">
            <v>UN</v>
          </cell>
          <cell r="E12509">
            <v>0</v>
          </cell>
          <cell r="F12509">
            <v>0</v>
          </cell>
        </row>
        <row r="12510">
          <cell r="B12510">
            <v>1012821</v>
          </cell>
          <cell r="C12510" t="str">
            <v>Argamassa P/Revest Monocapa Branco 30Kg</v>
          </cell>
          <cell r="D12510" t="str">
            <v>UN</v>
          </cell>
          <cell r="E12510">
            <v>0</v>
          </cell>
          <cell r="F12510">
            <v>0</v>
          </cell>
        </row>
        <row r="12511">
          <cell r="B12511">
            <v>1012822</v>
          </cell>
          <cell r="C12511" t="str">
            <v>Tela Fibra De Vidro Bayex Saint Gobain</v>
          </cell>
          <cell r="D12511" t="str">
            <v>M2</v>
          </cell>
          <cell r="E12511">
            <v>0</v>
          </cell>
          <cell r="F12511">
            <v>0</v>
          </cell>
        </row>
        <row r="12512">
          <cell r="B12512">
            <v>1012823</v>
          </cell>
          <cell r="C12512" t="str">
            <v>Torneira De Lavatorio 1/2 1193C-23 Kelly</v>
          </cell>
          <cell r="D12512" t="str">
            <v>UN</v>
          </cell>
          <cell r="E12512">
            <v>0</v>
          </cell>
          <cell r="F12512">
            <v>0</v>
          </cell>
        </row>
        <row r="12513">
          <cell r="B12513">
            <v>1012824</v>
          </cell>
          <cell r="C12513" t="str">
            <v>Torneira Mov.Mesa Pia 1/2 163C-23 Kelly</v>
          </cell>
          <cell r="D12513" t="str">
            <v>UN</v>
          </cell>
          <cell r="E12513">
            <v>0</v>
          </cell>
          <cell r="F12513">
            <v>0</v>
          </cell>
        </row>
        <row r="12514">
          <cell r="B12514">
            <v>1012825</v>
          </cell>
          <cell r="C12514" t="str">
            <v>Ducha Hig Cr-Flex.1/2 1167 C-43 Kelly</v>
          </cell>
          <cell r="D12514" t="str">
            <v>UN</v>
          </cell>
          <cell r="E12514">
            <v>0</v>
          </cell>
          <cell r="F12514">
            <v>0</v>
          </cell>
        </row>
        <row r="12515">
          <cell r="B12515">
            <v>1012826</v>
          </cell>
          <cell r="C12515" t="str">
            <v>Torn Mov.Pia C/Bucha 1/2 1162 C-33 Kelly</v>
          </cell>
          <cell r="D12515" t="str">
            <v>UN</v>
          </cell>
          <cell r="E12515">
            <v>0</v>
          </cell>
          <cell r="F12515">
            <v>0</v>
          </cell>
        </row>
        <row r="12516">
          <cell r="B12516">
            <v>1012827</v>
          </cell>
          <cell r="C12516" t="str">
            <v>Torneira Jardim Longa 1/2 1130C-23 Kelly</v>
          </cell>
          <cell r="D12516" t="str">
            <v>UN</v>
          </cell>
          <cell r="E12516">
            <v>0</v>
          </cell>
          <cell r="F12516">
            <v>0</v>
          </cell>
        </row>
        <row r="12517">
          <cell r="B12517">
            <v>1012828</v>
          </cell>
          <cell r="C12517" t="str">
            <v>Torneira Tanque Longa 1/2 1126Cr T Kelly</v>
          </cell>
          <cell r="D12517" t="str">
            <v>UN</v>
          </cell>
          <cell r="E12517">
            <v>0</v>
          </cell>
          <cell r="F12517">
            <v>0</v>
          </cell>
        </row>
        <row r="12518">
          <cell r="B12518">
            <v>1012829</v>
          </cell>
          <cell r="C12518" t="str">
            <v>Lavat P/Coluna 480X415Mm Br Lv02 Fiori</v>
          </cell>
          <cell r="D12518" t="str">
            <v>UN</v>
          </cell>
          <cell r="E12518">
            <v>0</v>
          </cell>
          <cell r="F12518">
            <v>0</v>
          </cell>
        </row>
        <row r="12519">
          <cell r="B12519">
            <v>1012830</v>
          </cell>
          <cell r="C12519" t="str">
            <v>Lavat P/Coluna 415X415Mm Br Lv01 Fiori</v>
          </cell>
          <cell r="D12519" t="str">
            <v>UN</v>
          </cell>
          <cell r="E12519">
            <v>0</v>
          </cell>
          <cell r="F12519">
            <v>0</v>
          </cell>
        </row>
        <row r="12520">
          <cell r="B12520">
            <v>1012831</v>
          </cell>
          <cell r="C12520" t="str">
            <v>Coluna Para Lavatório Branco Cl01 Fiori</v>
          </cell>
          <cell r="D12520" t="str">
            <v>UN</v>
          </cell>
          <cell r="E12520">
            <v>0</v>
          </cell>
          <cell r="F12520">
            <v>0</v>
          </cell>
        </row>
        <row r="12521">
          <cell r="B12521">
            <v>1012832</v>
          </cell>
          <cell r="C12521" t="str">
            <v>Bacia C/Caixa Acoplada Branco Cj22 Fiori</v>
          </cell>
          <cell r="D12521" t="str">
            <v>UN</v>
          </cell>
          <cell r="E12521">
            <v>0</v>
          </cell>
          <cell r="F12521">
            <v>0</v>
          </cell>
        </row>
        <row r="12522">
          <cell r="B12522">
            <v>1012833</v>
          </cell>
          <cell r="C12522" t="str">
            <v>Fechadura Ext Ros S/Paraf Cr 803/03 Stam</v>
          </cell>
          <cell r="D12522" t="str">
            <v>UN</v>
          </cell>
          <cell r="E12522">
            <v>0</v>
          </cell>
          <cell r="F12522">
            <v>0</v>
          </cell>
        </row>
        <row r="12523">
          <cell r="B12523">
            <v>1012834</v>
          </cell>
          <cell r="C12523" t="str">
            <v>Fechadura Int Ros S/Paraf Cr 813/03 Stam</v>
          </cell>
          <cell r="D12523" t="str">
            <v>UN</v>
          </cell>
          <cell r="E12523">
            <v>0</v>
          </cell>
          <cell r="F12523">
            <v>0</v>
          </cell>
        </row>
        <row r="12524">
          <cell r="B12524">
            <v>1012835</v>
          </cell>
          <cell r="C12524" t="str">
            <v>Fechad. Banho Ros S/Paraf Cr 823/03 Stam</v>
          </cell>
          <cell r="D12524" t="str">
            <v>UN</v>
          </cell>
          <cell r="E12524">
            <v>0</v>
          </cell>
          <cell r="F12524">
            <v>0</v>
          </cell>
        </row>
        <row r="12525">
          <cell r="B12525">
            <v>1012836</v>
          </cell>
          <cell r="C12525" t="str">
            <v>Bucha Redução Cobre 104X66Mm 600-2 Eluma</v>
          </cell>
          <cell r="D12525" t="str">
            <v>UN</v>
          </cell>
          <cell r="E12525">
            <v>0</v>
          </cell>
          <cell r="F12525">
            <v>0</v>
          </cell>
        </row>
        <row r="12526">
          <cell r="B12526">
            <v>1012837</v>
          </cell>
          <cell r="C12526" t="str">
            <v>Bucha Redução Cobre 42X28Mm 600-2 Eluma</v>
          </cell>
          <cell r="D12526" t="str">
            <v>UN</v>
          </cell>
          <cell r="E12526">
            <v>0</v>
          </cell>
          <cell r="F12526">
            <v>0</v>
          </cell>
        </row>
        <row r="12527">
          <cell r="B12527">
            <v>1012838</v>
          </cell>
          <cell r="C12527" t="str">
            <v>Conector 604 Rm 22Mmx3/4" Eluma</v>
          </cell>
          <cell r="D12527" t="str">
            <v>UN</v>
          </cell>
          <cell r="E12527">
            <v>0</v>
          </cell>
          <cell r="F12527">
            <v>0</v>
          </cell>
        </row>
        <row r="12528">
          <cell r="B12528">
            <v>1012839</v>
          </cell>
          <cell r="C12528" t="str">
            <v>Adaptador Ppr Macho 32X1</v>
          </cell>
          <cell r="D12528" t="str">
            <v>UN</v>
          </cell>
          <cell r="E12528">
            <v>0</v>
          </cell>
          <cell r="F12528">
            <v>0</v>
          </cell>
        </row>
        <row r="12529">
          <cell r="B12529">
            <v>1012840</v>
          </cell>
          <cell r="C12529" t="str">
            <v>Caixa Agrup. 4Medidores Pdmp-4 Eletroasa</v>
          </cell>
          <cell r="D12529" t="str">
            <v>UN</v>
          </cell>
          <cell r="E12529">
            <v>0</v>
          </cell>
          <cell r="F12529">
            <v>0</v>
          </cell>
        </row>
        <row r="12530">
          <cell r="B12530">
            <v>1012841</v>
          </cell>
          <cell r="C12530" t="str">
            <v>Caixa Agrup. 8Medidores Pdmp-8 Eletroasa</v>
          </cell>
          <cell r="D12530" t="str">
            <v>UN</v>
          </cell>
          <cell r="E12530">
            <v>0</v>
          </cell>
          <cell r="F12530">
            <v>0</v>
          </cell>
        </row>
        <row r="12531">
          <cell r="B12531">
            <v>1012842</v>
          </cell>
          <cell r="C12531" t="str">
            <v>Caixa Agrup.12Medidores Pdmp-12Eletroasa</v>
          </cell>
          <cell r="D12531" t="str">
            <v>UN</v>
          </cell>
          <cell r="E12531">
            <v>0</v>
          </cell>
          <cell r="F12531">
            <v>0</v>
          </cell>
        </row>
        <row r="12532">
          <cell r="B12532">
            <v>1012843</v>
          </cell>
          <cell r="C12532" t="str">
            <v>Caixa Agrup.16Medidores Pdmp-16Eletroasa</v>
          </cell>
          <cell r="D12532" t="str">
            <v>UN</v>
          </cell>
          <cell r="E12532">
            <v>0</v>
          </cell>
          <cell r="F12532">
            <v>0</v>
          </cell>
        </row>
        <row r="12533">
          <cell r="B12533">
            <v>1012844</v>
          </cell>
          <cell r="C12533" t="str">
            <v>Caixa Agrup.20Medidores Pdmp-20Eletroasa</v>
          </cell>
          <cell r="D12533" t="str">
            <v>UN</v>
          </cell>
          <cell r="E12533">
            <v>0</v>
          </cell>
          <cell r="F12533">
            <v>0</v>
          </cell>
        </row>
        <row r="12534">
          <cell r="B12534">
            <v>1012845</v>
          </cell>
          <cell r="C12534" t="str">
            <v>Caixa Med.Fiscal 1000 Csme-1000Eletroasa</v>
          </cell>
          <cell r="D12534" t="str">
            <v>UN</v>
          </cell>
          <cell r="E12534">
            <v>0</v>
          </cell>
          <cell r="F12534">
            <v>0</v>
          </cell>
        </row>
        <row r="12535">
          <cell r="B12535">
            <v>1012846</v>
          </cell>
          <cell r="C12535" t="str">
            <v>Caixa Med.Fiscal 2000 Csme-2000Eletroasa</v>
          </cell>
          <cell r="D12535" t="str">
            <v>UN</v>
          </cell>
          <cell r="E12535">
            <v>0</v>
          </cell>
          <cell r="F12535">
            <v>0</v>
          </cell>
        </row>
        <row r="12536">
          <cell r="B12536">
            <v>1012847</v>
          </cell>
          <cell r="C12536" t="str">
            <v>Caixa Med.Fiscal 3000 Csme-3000Eletroasa</v>
          </cell>
          <cell r="D12536" t="str">
            <v>UN</v>
          </cell>
          <cell r="E12536">
            <v>0</v>
          </cell>
          <cell r="F12536">
            <v>0</v>
          </cell>
        </row>
        <row r="12537">
          <cell r="B12537">
            <v>1012848</v>
          </cell>
          <cell r="C12537" t="str">
            <v>Caixa Prot.Geral 600 Cpg-600 Eletroasa</v>
          </cell>
          <cell r="D12537" t="str">
            <v>UN</v>
          </cell>
          <cell r="E12537">
            <v>0</v>
          </cell>
          <cell r="F12537">
            <v>0</v>
          </cell>
        </row>
        <row r="12538">
          <cell r="B12538">
            <v>1012849</v>
          </cell>
          <cell r="C12538" t="str">
            <v>Caixa Prot.Geral 1000 Cpg-1000 Eletroasa</v>
          </cell>
          <cell r="D12538" t="str">
            <v>UN</v>
          </cell>
          <cell r="E12538">
            <v>0</v>
          </cell>
          <cell r="F12538">
            <v>0</v>
          </cell>
        </row>
        <row r="12539">
          <cell r="B12539">
            <v>1012850</v>
          </cell>
          <cell r="C12539" t="str">
            <v>Caixa Prot.Geral 1500 Cpg-1500 Eletroasa</v>
          </cell>
          <cell r="D12539" t="str">
            <v>UN</v>
          </cell>
          <cell r="E12539">
            <v>0</v>
          </cell>
          <cell r="F12539">
            <v>0</v>
          </cell>
        </row>
        <row r="12540">
          <cell r="B12540">
            <v>1012851</v>
          </cell>
          <cell r="C12540" t="str">
            <v>Caixa Prot.Geral 2000 Cpg-2000 Eletroasa</v>
          </cell>
          <cell r="D12540" t="str">
            <v>UN</v>
          </cell>
          <cell r="E12540">
            <v>0</v>
          </cell>
          <cell r="F12540">
            <v>0</v>
          </cell>
        </row>
        <row r="12541">
          <cell r="B12541">
            <v>1012852</v>
          </cell>
          <cell r="C12541" t="str">
            <v>Caixa Prot.Geral 3000 Cpg-3000 Eletroasa</v>
          </cell>
          <cell r="D12541" t="str">
            <v>UN</v>
          </cell>
          <cell r="E12541">
            <v>0</v>
          </cell>
          <cell r="F12541">
            <v>0</v>
          </cell>
        </row>
        <row r="12542">
          <cell r="B12542">
            <v>1012853</v>
          </cell>
          <cell r="C12542" t="str">
            <v>Caixa Prot.Med. 600 Csmde-600 Eletroasa</v>
          </cell>
          <cell r="D12542" t="str">
            <v>UN</v>
          </cell>
          <cell r="E12542">
            <v>0</v>
          </cell>
          <cell r="F12542">
            <v>0</v>
          </cell>
        </row>
        <row r="12543">
          <cell r="B12543">
            <v>1012854</v>
          </cell>
          <cell r="C12543" t="str">
            <v>Caixa Prot.Med.1000 Csmde-1000 Eletroasa</v>
          </cell>
          <cell r="D12543" t="str">
            <v>UN</v>
          </cell>
          <cell r="E12543">
            <v>0</v>
          </cell>
          <cell r="F12543">
            <v>0</v>
          </cell>
        </row>
        <row r="12544">
          <cell r="B12544">
            <v>1012855</v>
          </cell>
          <cell r="C12544" t="str">
            <v>Caixa Prot.Med.1500 Csmde-1500 Eletroasa</v>
          </cell>
          <cell r="D12544" t="str">
            <v>UN</v>
          </cell>
          <cell r="E12544">
            <v>0</v>
          </cell>
          <cell r="F12544">
            <v>0</v>
          </cell>
        </row>
        <row r="12545">
          <cell r="B12545">
            <v>1012856</v>
          </cell>
          <cell r="C12545" t="str">
            <v>Caixa Prot.Med.2000 Csmde-2000 Eletroasa</v>
          </cell>
          <cell r="D12545" t="str">
            <v>UN</v>
          </cell>
          <cell r="E12545">
            <v>0</v>
          </cell>
          <cell r="F12545">
            <v>0</v>
          </cell>
        </row>
        <row r="12546">
          <cell r="B12546">
            <v>1012857</v>
          </cell>
          <cell r="C12546" t="str">
            <v>Caixa Prot.Med.3000 Csmde-3000 Eletroasa</v>
          </cell>
          <cell r="D12546" t="str">
            <v>UN</v>
          </cell>
          <cell r="E12546">
            <v>0</v>
          </cell>
          <cell r="F12546">
            <v>0</v>
          </cell>
        </row>
        <row r="12547">
          <cell r="B12547">
            <v>1012858</v>
          </cell>
          <cell r="C12547" t="str">
            <v>Coroa Diamantada 2X17'' P4 369913 Hilti</v>
          </cell>
          <cell r="D12547" t="str">
            <v>UN</v>
          </cell>
          <cell r="E12547">
            <v>0</v>
          </cell>
          <cell r="F12547">
            <v>0</v>
          </cell>
        </row>
        <row r="12548">
          <cell r="B12548">
            <v>1012859</v>
          </cell>
          <cell r="C12548" t="str">
            <v>Coroa Diamant.2.1/2X17'' P4 369916 Hilti</v>
          </cell>
          <cell r="D12548" t="str">
            <v>UN</v>
          </cell>
          <cell r="E12548">
            <v>0</v>
          </cell>
          <cell r="F12548">
            <v>0</v>
          </cell>
        </row>
        <row r="12549">
          <cell r="B12549">
            <v>1012860</v>
          </cell>
          <cell r="C12549" t="str">
            <v>Coroa Diamant.3.1/2X17'' P4 369921 Hilti</v>
          </cell>
          <cell r="D12549" t="str">
            <v>UN</v>
          </cell>
          <cell r="E12549">
            <v>0</v>
          </cell>
          <cell r="F12549">
            <v>0</v>
          </cell>
        </row>
        <row r="12550">
          <cell r="B12550">
            <v>1012861</v>
          </cell>
          <cell r="C12550" t="str">
            <v>Coroa Diamantada 4X17'' P4 369922 Hilti</v>
          </cell>
          <cell r="D12550" t="str">
            <v>UN</v>
          </cell>
          <cell r="E12550">
            <v>0</v>
          </cell>
          <cell r="F12550">
            <v>0</v>
          </cell>
        </row>
        <row r="12551">
          <cell r="B12551">
            <v>1012862</v>
          </cell>
          <cell r="C12551" t="str">
            <v>Coroa Diamant.4.3/4X17'' P4 369924 Hilti</v>
          </cell>
          <cell r="D12551" t="str">
            <v>UN</v>
          </cell>
          <cell r="E12551">
            <v>0</v>
          </cell>
          <cell r="F12551">
            <v>0</v>
          </cell>
        </row>
        <row r="12552">
          <cell r="B12552">
            <v>1012863</v>
          </cell>
          <cell r="C12552" t="str">
            <v>Coroa Diamantada 7X17'' P4 369928 Hilti</v>
          </cell>
          <cell r="D12552" t="str">
            <v>UN</v>
          </cell>
          <cell r="E12552">
            <v>0</v>
          </cell>
          <cell r="F12552">
            <v>0</v>
          </cell>
        </row>
        <row r="12553">
          <cell r="B12553">
            <v>1012864</v>
          </cell>
          <cell r="C12553" t="str">
            <v>Coroa Diamantada 2'' Y2P4 369982 Hilti</v>
          </cell>
          <cell r="D12553" t="str">
            <v>UN</v>
          </cell>
          <cell r="E12553">
            <v>0</v>
          </cell>
          <cell r="F12553">
            <v>0</v>
          </cell>
        </row>
        <row r="12554">
          <cell r="B12554">
            <v>1012865</v>
          </cell>
          <cell r="C12554" t="str">
            <v>Coroa Diamantada 2'' 1/2 P4 369985 Hilti</v>
          </cell>
          <cell r="D12554" t="str">
            <v>UN</v>
          </cell>
          <cell r="E12554">
            <v>0</v>
          </cell>
          <cell r="F12554">
            <v>0</v>
          </cell>
        </row>
        <row r="12555">
          <cell r="B12555">
            <v>1012866</v>
          </cell>
          <cell r="C12555" t="str">
            <v>Coroa Diamantada 3'' 1/2 P4 369990 Hilti</v>
          </cell>
          <cell r="D12555" t="str">
            <v>UN</v>
          </cell>
          <cell r="E12555">
            <v>0</v>
          </cell>
          <cell r="F12555">
            <v>0</v>
          </cell>
        </row>
        <row r="12556">
          <cell r="B12556">
            <v>1012867</v>
          </cell>
          <cell r="C12556" t="str">
            <v>Coroa Diamantada 4'' P4 369991 Hilti</v>
          </cell>
          <cell r="D12556" t="str">
            <v>UN</v>
          </cell>
          <cell r="E12556">
            <v>0</v>
          </cell>
          <cell r="F12556">
            <v>0</v>
          </cell>
        </row>
        <row r="12557">
          <cell r="B12557">
            <v>1012868</v>
          </cell>
          <cell r="C12557" t="str">
            <v>Coroa Diamantada 4.3/4'' P4 369993 Hilti</v>
          </cell>
          <cell r="D12557" t="str">
            <v>UN</v>
          </cell>
          <cell r="E12557">
            <v>0</v>
          </cell>
          <cell r="F12557">
            <v>0</v>
          </cell>
        </row>
        <row r="12558">
          <cell r="B12558">
            <v>1012869</v>
          </cell>
          <cell r="C12558" t="str">
            <v>Coroa Diamantada 7'' P4 369997 Hilti</v>
          </cell>
          <cell r="D12558" t="str">
            <v>UN</v>
          </cell>
          <cell r="E12558">
            <v>0</v>
          </cell>
          <cell r="F12558">
            <v>0</v>
          </cell>
        </row>
        <row r="12559">
          <cell r="B12559">
            <v>1012870</v>
          </cell>
          <cell r="C12559" t="str">
            <v>Manilha De Aço 1Pol P/ Içamento De Grua</v>
          </cell>
          <cell r="D12559" t="str">
            <v>UN</v>
          </cell>
          <cell r="E12559">
            <v>0</v>
          </cell>
          <cell r="F12559">
            <v>0</v>
          </cell>
        </row>
        <row r="12560">
          <cell r="B12560">
            <v>1012871</v>
          </cell>
          <cell r="C12560" t="str">
            <v>Luva Eletroduto Galvanizado Leve 2 1/2</v>
          </cell>
          <cell r="D12560" t="str">
            <v>UN</v>
          </cell>
          <cell r="E12560">
            <v>0</v>
          </cell>
          <cell r="F12560">
            <v>0</v>
          </cell>
        </row>
        <row r="12561">
          <cell r="B12561">
            <v>1012872</v>
          </cell>
          <cell r="C12561" t="str">
            <v>Curva 90 Galv Leve P/Eletroduto 2 1/2</v>
          </cell>
          <cell r="D12561" t="str">
            <v>UN</v>
          </cell>
          <cell r="E12561">
            <v>0</v>
          </cell>
          <cell r="F12561">
            <v>0</v>
          </cell>
        </row>
        <row r="12562">
          <cell r="B12562">
            <v>1012873</v>
          </cell>
          <cell r="C12562" t="str">
            <v>Tampa Eletrocalha Galv.Lisa 150X100X3000</v>
          </cell>
          <cell r="D12562" t="str">
            <v>UN</v>
          </cell>
          <cell r="E12562">
            <v>0</v>
          </cell>
          <cell r="F12562">
            <v>0</v>
          </cell>
        </row>
        <row r="12563">
          <cell r="B12563">
            <v>1012874</v>
          </cell>
          <cell r="C12563" t="str">
            <v>Tampa Eletrocalha Galv.Lisa 200X100X3000</v>
          </cell>
          <cell r="D12563" t="str">
            <v>UN</v>
          </cell>
          <cell r="E12563">
            <v>0</v>
          </cell>
          <cell r="F12563">
            <v>0</v>
          </cell>
        </row>
        <row r="12564">
          <cell r="B12564">
            <v>1012875</v>
          </cell>
          <cell r="C12564" t="str">
            <v>Condulete S/Rosca Tipo X 3/4 Aluminio</v>
          </cell>
          <cell r="D12564" t="str">
            <v>UN</v>
          </cell>
          <cell r="E12564">
            <v>0</v>
          </cell>
          <cell r="F12564">
            <v>0</v>
          </cell>
        </row>
        <row r="12565">
          <cell r="B12565">
            <v>1012876</v>
          </cell>
          <cell r="C12565" t="str">
            <v>Condulete S/Rosca Multiplo 3/4 Aluminio</v>
          </cell>
          <cell r="D12565" t="str">
            <v>UN</v>
          </cell>
          <cell r="E12565">
            <v>0</v>
          </cell>
          <cell r="F12565">
            <v>0</v>
          </cell>
        </row>
        <row r="12566">
          <cell r="B12566">
            <v>1012877</v>
          </cell>
          <cell r="C12566" t="str">
            <v>Cerâmica 31X31Pei5 Ubatuba C.Anhanguera</v>
          </cell>
          <cell r="D12566" t="str">
            <v>M2</v>
          </cell>
          <cell r="E12566">
            <v>0</v>
          </cell>
          <cell r="F12566">
            <v>0</v>
          </cell>
        </row>
        <row r="12567">
          <cell r="B12567">
            <v>1012878</v>
          </cell>
          <cell r="C12567" t="str">
            <v>Cerâmica 31X31Pei4 Itapema C.Anhanguera</v>
          </cell>
          <cell r="D12567" t="str">
            <v>M2</v>
          </cell>
          <cell r="E12567">
            <v>0</v>
          </cell>
          <cell r="F12567">
            <v>0</v>
          </cell>
        </row>
        <row r="12568">
          <cell r="B12568">
            <v>1012879</v>
          </cell>
          <cell r="C12568" t="str">
            <v>Cerâmica 31X31Pei4 Arks Cz C.Anhanguera</v>
          </cell>
          <cell r="D12568" t="str">
            <v>M2</v>
          </cell>
          <cell r="E12568">
            <v>0</v>
          </cell>
          <cell r="F12568">
            <v>0</v>
          </cell>
        </row>
        <row r="12569">
          <cell r="B12569">
            <v>1012880</v>
          </cell>
          <cell r="C12569" t="str">
            <v>Cerâmica 31X31Pei4 Lag.Gl C.Anhanguera</v>
          </cell>
          <cell r="D12569" t="str">
            <v>M2</v>
          </cell>
          <cell r="E12569">
            <v>0</v>
          </cell>
          <cell r="F12569">
            <v>0</v>
          </cell>
        </row>
        <row r="12570">
          <cell r="B12570">
            <v>1012881</v>
          </cell>
          <cell r="C12570" t="str">
            <v>Azulejo 25X35 Pei4 Genova C.Anhanguera</v>
          </cell>
          <cell r="D12570" t="str">
            <v>M2</v>
          </cell>
          <cell r="E12570">
            <v>0</v>
          </cell>
          <cell r="F12570">
            <v>0</v>
          </cell>
        </row>
        <row r="12571">
          <cell r="B12571">
            <v>1012882</v>
          </cell>
          <cell r="C12571" t="str">
            <v>Azulejo 25X35 Pei4 Itajaí  C.Anhanguera</v>
          </cell>
          <cell r="D12571" t="str">
            <v>M2</v>
          </cell>
          <cell r="E12571">
            <v>0</v>
          </cell>
          <cell r="F12571">
            <v>0</v>
          </cell>
        </row>
        <row r="12572">
          <cell r="B12572">
            <v>1012883</v>
          </cell>
          <cell r="C12572" t="str">
            <v>Azulejo 25X35Pei3 Havana Cz C.Anhanguera</v>
          </cell>
          <cell r="D12572" t="str">
            <v>M2</v>
          </cell>
          <cell r="E12572">
            <v>0</v>
          </cell>
          <cell r="F12572">
            <v>0</v>
          </cell>
        </row>
        <row r="12573">
          <cell r="B12573">
            <v>1012884</v>
          </cell>
          <cell r="C12573" t="str">
            <v>Pia Marm.Sint.1,20X0,50M Cz Cl Fibromar</v>
          </cell>
          <cell r="D12573" t="str">
            <v>UN</v>
          </cell>
          <cell r="E12573">
            <v>0</v>
          </cell>
          <cell r="F12573">
            <v>0</v>
          </cell>
        </row>
        <row r="12574">
          <cell r="B12574">
            <v>1012885</v>
          </cell>
          <cell r="C12574" t="str">
            <v>Tanque Marm.Sint.0,45X0,29M Cz Fibromar</v>
          </cell>
          <cell r="D12574" t="str">
            <v>UN</v>
          </cell>
          <cell r="E12574">
            <v>0</v>
          </cell>
          <cell r="F12574">
            <v>0</v>
          </cell>
        </row>
        <row r="12575">
          <cell r="B12575">
            <v>1012886</v>
          </cell>
          <cell r="C12575" t="str">
            <v>Mármore Perlino Bco Lustr 80X80 Cecrisa</v>
          </cell>
          <cell r="D12575" t="str">
            <v>M2</v>
          </cell>
          <cell r="E12575">
            <v>0</v>
          </cell>
          <cell r="F12575">
            <v>0</v>
          </cell>
        </row>
        <row r="12576">
          <cell r="B12576">
            <v>1012887</v>
          </cell>
          <cell r="C12576" t="str">
            <v>Soleira Perlino Br 10X2 Lustr Cecrisa</v>
          </cell>
          <cell r="D12576" t="str">
            <v>M2</v>
          </cell>
          <cell r="E12576">
            <v>0</v>
          </cell>
          <cell r="F12576">
            <v>0</v>
          </cell>
        </row>
        <row r="12577">
          <cell r="B12577">
            <v>1012888</v>
          </cell>
          <cell r="C12577" t="str">
            <v>Filete Perlino Br  2Cm Lustr Cecrisa</v>
          </cell>
          <cell r="D12577" t="str">
            <v>M2</v>
          </cell>
          <cell r="E12577">
            <v>0</v>
          </cell>
          <cell r="F12577">
            <v>0</v>
          </cell>
        </row>
        <row r="12578">
          <cell r="B12578">
            <v>1012889</v>
          </cell>
          <cell r="C12578" t="str">
            <v>Soleira Perlino Br 15X2Cm Lustr Cecrisa</v>
          </cell>
          <cell r="D12578" t="str">
            <v>M2</v>
          </cell>
          <cell r="E12578">
            <v>0</v>
          </cell>
          <cell r="F12578">
            <v>0</v>
          </cell>
        </row>
        <row r="12579">
          <cell r="B12579">
            <v>1012890</v>
          </cell>
          <cell r="C12579" t="str">
            <v>Alçapão Pint.Elet.25X25 Alç25 Cantometal</v>
          </cell>
          <cell r="D12579" t="str">
            <v>UN</v>
          </cell>
          <cell r="E12579">
            <v>0</v>
          </cell>
          <cell r="F12579">
            <v>0</v>
          </cell>
        </row>
        <row r="12580">
          <cell r="B12580">
            <v>1012891</v>
          </cell>
          <cell r="C12580" t="str">
            <v>Alçapão Pint.Elet.130X70Alç130Cantometal</v>
          </cell>
          <cell r="D12580" t="str">
            <v>UN</v>
          </cell>
          <cell r="E12580">
            <v>0</v>
          </cell>
          <cell r="F12580">
            <v>0</v>
          </cell>
        </row>
        <row r="12581">
          <cell r="B12581">
            <v>1012892</v>
          </cell>
          <cell r="C12581" t="str">
            <v>Abraçadeira Metálica Tipo Perfil 4"</v>
          </cell>
          <cell r="D12581" t="str">
            <v>UN</v>
          </cell>
          <cell r="E12581">
            <v>0</v>
          </cell>
          <cell r="F12581">
            <v>0</v>
          </cell>
        </row>
        <row r="12582">
          <cell r="B12582">
            <v>1012893</v>
          </cell>
          <cell r="C12582" t="str">
            <v>Cerâmica 10X10Cm Onix Om-5011 Atlas</v>
          </cell>
          <cell r="D12582" t="str">
            <v>M2</v>
          </cell>
          <cell r="E12582">
            <v>0</v>
          </cell>
          <cell r="F12582">
            <v>0</v>
          </cell>
        </row>
        <row r="12583">
          <cell r="B12583">
            <v>1012894</v>
          </cell>
          <cell r="C12583" t="str">
            <v>Prolongador Hjcp 1/4" 386075 Hilti</v>
          </cell>
          <cell r="D12583" t="str">
            <v>UN</v>
          </cell>
          <cell r="E12583">
            <v>0</v>
          </cell>
          <cell r="F12583">
            <v>0</v>
          </cell>
        </row>
        <row r="12584">
          <cell r="B12584">
            <v>1012895</v>
          </cell>
          <cell r="C12584" t="str">
            <v>Porcel.M.Element M.Col45X45Ret Portinari</v>
          </cell>
          <cell r="D12584" t="str">
            <v>M2</v>
          </cell>
          <cell r="E12584">
            <v>0</v>
          </cell>
          <cell r="F12584">
            <v>0</v>
          </cell>
        </row>
        <row r="12585">
          <cell r="B12585">
            <v>1012896</v>
          </cell>
          <cell r="C12585" t="str">
            <v>Registro Gav.3/4 M.Docol Cr00514106Docol</v>
          </cell>
          <cell r="D12585" t="str">
            <v>UN</v>
          </cell>
          <cell r="E12585">
            <v>0</v>
          </cell>
          <cell r="F12585">
            <v>0</v>
          </cell>
        </row>
        <row r="12586">
          <cell r="B12586">
            <v>1012897</v>
          </cell>
          <cell r="C12586" t="str">
            <v>Torneira Lav Mais 1193Cr-00513606Docol</v>
          </cell>
          <cell r="D12586" t="str">
            <v>UN</v>
          </cell>
          <cell r="E12586">
            <v>0</v>
          </cell>
          <cell r="F12586">
            <v>0</v>
          </cell>
        </row>
        <row r="12587">
          <cell r="B12587">
            <v>1012898</v>
          </cell>
          <cell r="C12587" t="str">
            <v>Sifão Met.P/Lavat 25X7/8 3213 Imperatriz</v>
          </cell>
          <cell r="D12587" t="str">
            <v>UN</v>
          </cell>
          <cell r="E12587">
            <v>0</v>
          </cell>
          <cell r="F12587">
            <v>0</v>
          </cell>
        </row>
        <row r="12588">
          <cell r="B12588">
            <v>1012899</v>
          </cell>
          <cell r="C12588" t="str">
            <v>Sifão Met.P/Coz.25X1"1/2 3211 Imperatriz</v>
          </cell>
          <cell r="D12588" t="str">
            <v>UN</v>
          </cell>
          <cell r="E12588">
            <v>0</v>
          </cell>
          <cell r="F12588">
            <v>0</v>
          </cell>
        </row>
        <row r="12589">
          <cell r="B12589">
            <v>1012900</v>
          </cell>
          <cell r="C12589" t="str">
            <v>Sifão Met.P/Tan.25X1"1/4 3212 Imperatriz</v>
          </cell>
          <cell r="D12589" t="str">
            <v>UN</v>
          </cell>
          <cell r="E12589">
            <v>0</v>
          </cell>
          <cell r="F12589">
            <v>0</v>
          </cell>
        </row>
        <row r="12590">
          <cell r="B12590">
            <v>1012901</v>
          </cell>
          <cell r="C12590" t="str">
            <v>Válvula Met.S/Lad.P/Lavat 1603Imperatriz</v>
          </cell>
          <cell r="D12590" t="str">
            <v>UN</v>
          </cell>
          <cell r="E12590">
            <v>0</v>
          </cell>
          <cell r="F12590">
            <v>0</v>
          </cell>
        </row>
        <row r="12591">
          <cell r="B12591">
            <v>1012902</v>
          </cell>
          <cell r="C12591" t="str">
            <v>Válvula Met.S/Lad.P/Pia 1605 Imperatriz</v>
          </cell>
          <cell r="D12591" t="str">
            <v>UN</v>
          </cell>
          <cell r="E12591">
            <v>0</v>
          </cell>
          <cell r="F12591">
            <v>0</v>
          </cell>
        </row>
        <row r="12592">
          <cell r="B12592">
            <v>1012903</v>
          </cell>
          <cell r="C12592" t="str">
            <v>Válvula Met.S/Lad.P/Tan.1604 Imperatriz</v>
          </cell>
          <cell r="D12592" t="str">
            <v>UN</v>
          </cell>
          <cell r="E12592">
            <v>0</v>
          </cell>
          <cell r="F12592">
            <v>0</v>
          </cell>
        </row>
        <row r="12593">
          <cell r="B12593">
            <v>1012904</v>
          </cell>
          <cell r="C12593" t="str">
            <v>Flexível Met. 1/2"X40Cm 3229 Imperatriz</v>
          </cell>
          <cell r="D12593" t="str">
            <v>UN</v>
          </cell>
          <cell r="E12593">
            <v>0</v>
          </cell>
          <cell r="F12593">
            <v>0</v>
          </cell>
        </row>
        <row r="12594">
          <cell r="B12594">
            <v>1012905</v>
          </cell>
          <cell r="C12594" t="str">
            <v>Parafuso De Fix.Lavatório B08 Imperatriz</v>
          </cell>
          <cell r="D12594" t="str">
            <v>UN</v>
          </cell>
          <cell r="E12594">
            <v>0</v>
          </cell>
          <cell r="F12594">
            <v>0</v>
          </cell>
        </row>
        <row r="12595">
          <cell r="B12595">
            <v>1012906</v>
          </cell>
          <cell r="C12595" t="str">
            <v>Parafuso De Fix.Tanque B10 Imperatriz</v>
          </cell>
          <cell r="D12595" t="str">
            <v>UN</v>
          </cell>
          <cell r="E12595">
            <v>0</v>
          </cell>
          <cell r="F12595">
            <v>0</v>
          </cell>
        </row>
        <row r="12596">
          <cell r="B12596">
            <v>1012907</v>
          </cell>
          <cell r="C12596" t="str">
            <v>Poste Tub.Met.40X60Mmx3,20M 416956 Belgo</v>
          </cell>
          <cell r="D12596" t="str">
            <v>UN</v>
          </cell>
          <cell r="E12596">
            <v>0</v>
          </cell>
          <cell r="F12596">
            <v>0</v>
          </cell>
        </row>
        <row r="12597">
          <cell r="B12597">
            <v>1012908</v>
          </cell>
          <cell r="C12597" t="str">
            <v>Poste Tub. Met. 38Mmx2,50M 401682 Belgo</v>
          </cell>
          <cell r="D12597" t="str">
            <v>UN</v>
          </cell>
          <cell r="E12597">
            <v>0</v>
          </cell>
          <cell r="F12597">
            <v>0</v>
          </cell>
        </row>
        <row r="12598">
          <cell r="B12598">
            <v>1012909</v>
          </cell>
          <cell r="C12598" t="str">
            <v>Base Reg. Gaveta 3/4" B-1509 Fabrimar</v>
          </cell>
          <cell r="D12598" t="str">
            <v>UN</v>
          </cell>
          <cell r="E12598">
            <v>0</v>
          </cell>
          <cell r="F12598">
            <v>0</v>
          </cell>
        </row>
        <row r="12599">
          <cell r="B12599">
            <v>1012910</v>
          </cell>
          <cell r="C12599" t="str">
            <v>Base Registro Gaveta 1"  B-1509 Fabrimar</v>
          </cell>
          <cell r="D12599" t="str">
            <v>UN</v>
          </cell>
          <cell r="E12599">
            <v>0</v>
          </cell>
          <cell r="F12599">
            <v>0</v>
          </cell>
        </row>
        <row r="12600">
          <cell r="B12600">
            <v>1012911</v>
          </cell>
          <cell r="C12600" t="str">
            <v>Base Reg. Gaveta 1.1/4" B-1510 Fabrimar</v>
          </cell>
          <cell r="D12600" t="str">
            <v>UN</v>
          </cell>
          <cell r="E12600">
            <v>0</v>
          </cell>
          <cell r="F12600">
            <v>0</v>
          </cell>
        </row>
        <row r="12601">
          <cell r="B12601">
            <v>1012912</v>
          </cell>
          <cell r="C12601" t="str">
            <v>Base Reg. Gaveta 1.1/2" B-1510 Fabrimar</v>
          </cell>
          <cell r="D12601" t="str">
            <v>UN</v>
          </cell>
          <cell r="E12601">
            <v>0</v>
          </cell>
          <cell r="F12601">
            <v>0</v>
          </cell>
        </row>
        <row r="12602">
          <cell r="B12602">
            <v>1012913</v>
          </cell>
          <cell r="C12602" t="str">
            <v>Cuba P/Coz 46X30X18Cm Cuba1 09060 Franke</v>
          </cell>
          <cell r="D12602" t="str">
            <v>UN</v>
          </cell>
          <cell r="E12602">
            <v>0</v>
          </cell>
          <cell r="F12602">
            <v>0</v>
          </cell>
        </row>
        <row r="12603">
          <cell r="B12603">
            <v>1012914</v>
          </cell>
          <cell r="C12603" t="str">
            <v>Pastilha 42X42 Coco Pcn 20 Ekobe</v>
          </cell>
          <cell r="D12603" t="str">
            <v>M2</v>
          </cell>
          <cell r="E12603">
            <v>0</v>
          </cell>
          <cell r="F12603">
            <v>0</v>
          </cell>
        </row>
        <row r="12604">
          <cell r="B12604">
            <v>1012915</v>
          </cell>
          <cell r="C12604" t="str">
            <v>Cerâmica 41X86 Carvalho Antigo 8307Ceusa</v>
          </cell>
          <cell r="D12604" t="str">
            <v>M2</v>
          </cell>
          <cell r="E12604">
            <v>0</v>
          </cell>
          <cell r="F12604">
            <v>0</v>
          </cell>
        </row>
        <row r="12605">
          <cell r="B12605">
            <v>1012916</v>
          </cell>
          <cell r="C12605" t="str">
            <v>Piso Lithos Marfil 55,6X55,6Cm 8861Ceusa</v>
          </cell>
          <cell r="D12605" t="str">
            <v>M2</v>
          </cell>
          <cell r="E12605">
            <v>0</v>
          </cell>
          <cell r="F12605">
            <v>0</v>
          </cell>
        </row>
        <row r="12606">
          <cell r="B12606">
            <v>1012917</v>
          </cell>
          <cell r="C12606" t="str">
            <v>Cesto Valvula Americana Vcl360 Esteves</v>
          </cell>
          <cell r="D12606" t="str">
            <v>UN</v>
          </cell>
          <cell r="E12606">
            <v>0</v>
          </cell>
          <cell r="F12606">
            <v>0</v>
          </cell>
        </row>
        <row r="12607">
          <cell r="B12607">
            <v>1012918</v>
          </cell>
          <cell r="C12607" t="str">
            <v>Arejador P/Mist.Std.M22 00096906Cr Docol</v>
          </cell>
          <cell r="D12607" t="str">
            <v>UN</v>
          </cell>
          <cell r="E12607">
            <v>0</v>
          </cell>
          <cell r="F12607">
            <v>0</v>
          </cell>
        </row>
        <row r="12608">
          <cell r="B12608">
            <v>1012919</v>
          </cell>
          <cell r="C12608" t="str">
            <v>Arejador P/Mist.Std.M24 00207606Cr Docol</v>
          </cell>
          <cell r="D12608" t="str">
            <v>UN</v>
          </cell>
          <cell r="E12608">
            <v>0</v>
          </cell>
          <cell r="F12608">
            <v>0</v>
          </cell>
        </row>
        <row r="12609">
          <cell r="B12609">
            <v>1012920</v>
          </cell>
          <cell r="C12609" t="str">
            <v>Articulador P/Mist. 00096806Cr Docol</v>
          </cell>
          <cell r="D12609" t="str">
            <v>UN</v>
          </cell>
          <cell r="E12609">
            <v>0</v>
          </cell>
          <cell r="F12609">
            <v>0</v>
          </cell>
        </row>
        <row r="12610">
          <cell r="B12610">
            <v>1012921</v>
          </cell>
          <cell r="C12610" t="str">
            <v>Interruptor 3S.Simp.Ilus 5Ta99051Siemens</v>
          </cell>
          <cell r="D12610" t="str">
            <v>UN</v>
          </cell>
          <cell r="E12610">
            <v>0</v>
          </cell>
          <cell r="F12610">
            <v>0</v>
          </cell>
        </row>
        <row r="12611">
          <cell r="B12611">
            <v>1012922</v>
          </cell>
          <cell r="C12611" t="str">
            <v>Tampa Ferro Fundido 1100X550 R2 Castiron</v>
          </cell>
          <cell r="D12611" t="str">
            <v>UN</v>
          </cell>
          <cell r="E12611">
            <v>0</v>
          </cell>
          <cell r="F12611">
            <v>0</v>
          </cell>
        </row>
        <row r="12612">
          <cell r="B12612">
            <v>1012923</v>
          </cell>
          <cell r="C12612" t="str">
            <v>Grelha F. Fundido 900X300 Gr-95 Castiron</v>
          </cell>
          <cell r="D12612" t="str">
            <v>UN</v>
          </cell>
          <cell r="E12612">
            <v>0</v>
          </cell>
          <cell r="F12612">
            <v>0</v>
          </cell>
        </row>
        <row r="12613">
          <cell r="B12613">
            <v>1012924</v>
          </cell>
          <cell r="C12613" t="str">
            <v>Porcelanato 60X60 Onix Nascar Pol Incepa</v>
          </cell>
          <cell r="D12613" t="str">
            <v>M2</v>
          </cell>
          <cell r="E12613">
            <v>0</v>
          </cell>
          <cell r="F12613">
            <v>0</v>
          </cell>
        </row>
        <row r="12614">
          <cell r="B12614">
            <v>1012925</v>
          </cell>
          <cell r="C12614" t="str">
            <v>Cruzeta Ferro Galvanizado 4</v>
          </cell>
          <cell r="D12614" t="str">
            <v>UN</v>
          </cell>
          <cell r="E12614">
            <v>0</v>
          </cell>
          <cell r="F12614">
            <v>0</v>
          </cell>
        </row>
        <row r="12615">
          <cell r="B12615">
            <v>1012926</v>
          </cell>
          <cell r="C12615" t="str">
            <v>Cerâm.Almond Pl Matte Ret 33X45 Cecrisa</v>
          </cell>
          <cell r="D12615" t="str">
            <v>M2</v>
          </cell>
          <cell r="E12615">
            <v>0</v>
          </cell>
          <cell r="F12615">
            <v>0</v>
          </cell>
        </row>
        <row r="12616">
          <cell r="B12616">
            <v>1012927</v>
          </cell>
          <cell r="C12616" t="str">
            <v>Revest.Cerâm.Wh Stylus 20X20 Cecrisa</v>
          </cell>
          <cell r="D12616" t="str">
            <v>M2</v>
          </cell>
          <cell r="E12616">
            <v>0</v>
          </cell>
          <cell r="F12616">
            <v>0</v>
          </cell>
        </row>
        <row r="12617">
          <cell r="B12617">
            <v>1012928</v>
          </cell>
          <cell r="C12617" t="str">
            <v>Cerâmica Texture Risca Al 25X40 Cecrisa</v>
          </cell>
          <cell r="D12617" t="str">
            <v>M2</v>
          </cell>
          <cell r="E12617">
            <v>0</v>
          </cell>
          <cell r="F12617">
            <v>0</v>
          </cell>
        </row>
        <row r="12618">
          <cell r="B12618">
            <v>1012929</v>
          </cell>
          <cell r="C12618" t="str">
            <v>Cerâmica Bolzano Wh 40X40 Cecrisa</v>
          </cell>
          <cell r="D12618" t="str">
            <v>M2</v>
          </cell>
          <cell r="E12618">
            <v>0</v>
          </cell>
          <cell r="F12618">
            <v>0</v>
          </cell>
        </row>
        <row r="12619">
          <cell r="B12619">
            <v>1012930</v>
          </cell>
          <cell r="C12619" t="str">
            <v>Cerâm.Almond Pl.Matte Ret 40X40 Cecrisa</v>
          </cell>
          <cell r="D12619" t="str">
            <v>M2</v>
          </cell>
          <cell r="E12619">
            <v>0</v>
          </cell>
          <cell r="F12619">
            <v>0</v>
          </cell>
        </row>
        <row r="12620">
          <cell r="B12620">
            <v>1012931</v>
          </cell>
          <cell r="C12620" t="str">
            <v>Porcelanato Loft Wh Ret 45X45 Cecrisa</v>
          </cell>
          <cell r="D12620" t="str">
            <v>M2</v>
          </cell>
          <cell r="E12620">
            <v>0</v>
          </cell>
          <cell r="F12620">
            <v>0</v>
          </cell>
        </row>
        <row r="12621">
          <cell r="B12621">
            <v>1012932</v>
          </cell>
          <cell r="C12621" t="str">
            <v>Tubo De Concreto Pa1 M/F 1000</v>
          </cell>
          <cell r="D12621" t="str">
            <v>M</v>
          </cell>
          <cell r="E12621">
            <v>0</v>
          </cell>
          <cell r="F12621">
            <v>0</v>
          </cell>
        </row>
        <row r="12622">
          <cell r="B12622">
            <v>1012933</v>
          </cell>
          <cell r="C12622" t="str">
            <v>Tubo De Concreto Pa1 M/F 1200</v>
          </cell>
          <cell r="D12622" t="str">
            <v>M</v>
          </cell>
          <cell r="E12622">
            <v>0</v>
          </cell>
          <cell r="F12622">
            <v>0</v>
          </cell>
        </row>
        <row r="12623">
          <cell r="B12623">
            <v>1012934</v>
          </cell>
          <cell r="C12623" t="str">
            <v>Tubo De Concreto Pa1 M/F 1500</v>
          </cell>
          <cell r="D12623" t="str">
            <v>M</v>
          </cell>
          <cell r="E12623">
            <v>0</v>
          </cell>
          <cell r="F12623">
            <v>0</v>
          </cell>
        </row>
        <row r="12624">
          <cell r="B12624">
            <v>1012935</v>
          </cell>
          <cell r="C12624" t="str">
            <v>Bucha Redução Bronze 600-2 42X35Mm Eluma</v>
          </cell>
          <cell r="D12624" t="str">
            <v>UN</v>
          </cell>
          <cell r="E12624">
            <v>0</v>
          </cell>
          <cell r="F12624">
            <v>0</v>
          </cell>
        </row>
        <row r="12625">
          <cell r="B12625">
            <v>1012936</v>
          </cell>
          <cell r="C12625" t="str">
            <v>Curva 45 Bronze 104Mm 606 Eluma</v>
          </cell>
          <cell r="D12625" t="str">
            <v>UN</v>
          </cell>
          <cell r="E12625">
            <v>0</v>
          </cell>
          <cell r="F12625">
            <v>0</v>
          </cell>
        </row>
        <row r="12626">
          <cell r="B12626">
            <v>1012937</v>
          </cell>
          <cell r="C12626" t="str">
            <v>Rodapé 8,5X45Cm Malibu Wh Bold Cecrisa</v>
          </cell>
          <cell r="D12626" t="str">
            <v>UN</v>
          </cell>
          <cell r="E12626">
            <v>0</v>
          </cell>
          <cell r="F12626">
            <v>0</v>
          </cell>
        </row>
        <row r="12627">
          <cell r="B12627">
            <v>1012938</v>
          </cell>
          <cell r="C12627" t="str">
            <v>Inversor Freq. 75Kw Altivar21 Schneider</v>
          </cell>
          <cell r="D12627" t="str">
            <v>UN</v>
          </cell>
          <cell r="E12627">
            <v>0</v>
          </cell>
          <cell r="F12627">
            <v>0</v>
          </cell>
        </row>
        <row r="12628">
          <cell r="B12628">
            <v>1012939</v>
          </cell>
          <cell r="C12628" t="str">
            <v>Spray Ad+Ad 500Ml 35929002 Gyotoku</v>
          </cell>
          <cell r="D12628" t="str">
            <v>UN</v>
          </cell>
          <cell r="E12628">
            <v>0</v>
          </cell>
          <cell r="F12628">
            <v>0</v>
          </cell>
        </row>
        <row r="12629">
          <cell r="B12629">
            <v>1012940</v>
          </cell>
          <cell r="C12629" t="str">
            <v>Chave Gorge St2 Cromada 95017 La Fonte</v>
          </cell>
          <cell r="D12629" t="str">
            <v>UN</v>
          </cell>
          <cell r="E12629">
            <v>0</v>
          </cell>
          <cell r="F12629">
            <v>0</v>
          </cell>
        </row>
        <row r="12630">
          <cell r="B12630">
            <v>1012941</v>
          </cell>
          <cell r="C12630" t="str">
            <v>Ducha Cascata Aluminio Fundido 1301 Psl</v>
          </cell>
          <cell r="D12630" t="str">
            <v>UN</v>
          </cell>
          <cell r="E12630">
            <v>0</v>
          </cell>
          <cell r="F12630">
            <v>0</v>
          </cell>
        </row>
        <row r="12631">
          <cell r="B12631">
            <v>1012942</v>
          </cell>
          <cell r="C12631" t="str">
            <v>Ducha Circular C/Ducha Cascata 1302 Psl</v>
          </cell>
          <cell r="D12631" t="str">
            <v>UN</v>
          </cell>
          <cell r="E12631">
            <v>0</v>
          </cell>
          <cell r="F12631">
            <v>0</v>
          </cell>
        </row>
        <row r="12632">
          <cell r="B12632">
            <v>1012943</v>
          </cell>
          <cell r="C12632" t="str">
            <v>Luminária Para Sauna Seca 1402 Psl</v>
          </cell>
          <cell r="D12632" t="str">
            <v>UN</v>
          </cell>
          <cell r="E12632">
            <v>0</v>
          </cell>
          <cell r="F12632">
            <v>0</v>
          </cell>
        </row>
        <row r="12633">
          <cell r="B12633">
            <v>1012944</v>
          </cell>
          <cell r="C12633" t="str">
            <v>Tarracha Tipo Quebra Galho P/Eletr 1"</v>
          </cell>
          <cell r="D12633" t="str">
            <v>UN</v>
          </cell>
          <cell r="E12633">
            <v>0</v>
          </cell>
          <cell r="F12633">
            <v>0</v>
          </cell>
        </row>
        <row r="12634">
          <cell r="B12634">
            <v>1012945</v>
          </cell>
          <cell r="C12634" t="str">
            <v>Tarracha Tipo Quebra Galho P/Eletr 3/4"</v>
          </cell>
          <cell r="D12634" t="str">
            <v>UN</v>
          </cell>
          <cell r="E12634">
            <v>0</v>
          </cell>
          <cell r="F12634">
            <v>0</v>
          </cell>
        </row>
        <row r="12635">
          <cell r="B12635">
            <v>1012946</v>
          </cell>
          <cell r="C12635" t="str">
            <v>Tarracha Tipo Quebra Galho P/Eletr 1/2"</v>
          </cell>
          <cell r="D12635" t="str">
            <v>UN</v>
          </cell>
          <cell r="E12635">
            <v>0</v>
          </cell>
          <cell r="F12635">
            <v>0</v>
          </cell>
        </row>
        <row r="12636">
          <cell r="B12636">
            <v>1012947</v>
          </cell>
          <cell r="C12636" t="str">
            <v>Esticador Para Cabo De Aço 1/4"</v>
          </cell>
          <cell r="D12636" t="str">
            <v>UN</v>
          </cell>
          <cell r="E12636">
            <v>0</v>
          </cell>
          <cell r="F12636">
            <v>0</v>
          </cell>
        </row>
        <row r="12637">
          <cell r="B12637">
            <v>1012948</v>
          </cell>
          <cell r="C12637" t="str">
            <v>Pulverizador 5L 1055-04 Guarany</v>
          </cell>
          <cell r="D12637" t="str">
            <v>UN</v>
          </cell>
          <cell r="E12637">
            <v>0</v>
          </cell>
          <cell r="F12637">
            <v>0</v>
          </cell>
        </row>
        <row r="12638">
          <cell r="B12638">
            <v>1012949</v>
          </cell>
          <cell r="C12638" t="str">
            <v>Mangueira Cristal 5/16" X 3Mm</v>
          </cell>
          <cell r="D12638" t="str">
            <v>M</v>
          </cell>
          <cell r="E12638">
            <v>0</v>
          </cell>
          <cell r="F12638">
            <v>0</v>
          </cell>
        </row>
        <row r="12639">
          <cell r="B12639">
            <v>1012950</v>
          </cell>
          <cell r="C12639" t="str">
            <v>Mangueira Cristal 3/8" X 3Mm</v>
          </cell>
          <cell r="D12639" t="str">
            <v>M</v>
          </cell>
          <cell r="E12639">
            <v>0</v>
          </cell>
          <cell r="F12639">
            <v>0</v>
          </cell>
        </row>
        <row r="12640">
          <cell r="B12640">
            <v>1012951</v>
          </cell>
          <cell r="C12640" t="str">
            <v>Alavanca Em L 3/4X1,2M 000008 Pizzimenti</v>
          </cell>
          <cell r="D12640" t="str">
            <v>UN</v>
          </cell>
          <cell r="E12640">
            <v>0</v>
          </cell>
          <cell r="F12640">
            <v>0</v>
          </cell>
        </row>
        <row r="12641">
          <cell r="B12641">
            <v>1012952</v>
          </cell>
          <cell r="C12641" t="str">
            <v>Interruptor 1T 10A/250V Cinza 0222 Fame</v>
          </cell>
          <cell r="D12641" t="str">
            <v>UN</v>
          </cell>
          <cell r="E12641">
            <v>0</v>
          </cell>
          <cell r="F12641">
            <v>0</v>
          </cell>
        </row>
        <row r="12642">
          <cell r="B12642">
            <v>1012953</v>
          </cell>
          <cell r="C12642" t="str">
            <v>Interruptor 2T 10A/250V Cinza 0223 Fame</v>
          </cell>
          <cell r="D12642" t="str">
            <v>UN</v>
          </cell>
          <cell r="E12642">
            <v>0</v>
          </cell>
          <cell r="F12642">
            <v>0</v>
          </cell>
        </row>
        <row r="12643">
          <cell r="B12643">
            <v>1012954</v>
          </cell>
          <cell r="C12643" t="str">
            <v>Capainha 1T 10A/250V Cinza 0305 Fame</v>
          </cell>
          <cell r="D12643" t="str">
            <v>UN</v>
          </cell>
          <cell r="E12643">
            <v>0</v>
          </cell>
          <cell r="F12643">
            <v>0</v>
          </cell>
        </row>
        <row r="12644">
          <cell r="B12644">
            <v>1012955</v>
          </cell>
          <cell r="C12644" t="str">
            <v>Cigarra De Sobrepor 220V 0480 Fame</v>
          </cell>
          <cell r="D12644" t="str">
            <v>UN</v>
          </cell>
          <cell r="E12644">
            <v>0</v>
          </cell>
          <cell r="F12644">
            <v>0</v>
          </cell>
        </row>
        <row r="12645">
          <cell r="B12645">
            <v>1012956</v>
          </cell>
          <cell r="C12645" t="str">
            <v>Tela Laranja Tapforte 1,20X50M Perame</v>
          </cell>
          <cell r="D12645" t="str">
            <v>M2</v>
          </cell>
          <cell r="E12645">
            <v>0</v>
          </cell>
          <cell r="F12645">
            <v>0</v>
          </cell>
        </row>
        <row r="12646">
          <cell r="B12646">
            <v>1012957</v>
          </cell>
          <cell r="C12646" t="str">
            <v>Tampão De Ferro Fundido T-027</v>
          </cell>
          <cell r="D12646" t="str">
            <v>UN</v>
          </cell>
          <cell r="E12646">
            <v>0</v>
          </cell>
          <cell r="F12646">
            <v>0</v>
          </cell>
        </row>
        <row r="12647">
          <cell r="B12647">
            <v>1012958</v>
          </cell>
          <cell r="C12647" t="str">
            <v>Tampão De Ferro Fundido T-700</v>
          </cell>
          <cell r="D12647" t="str">
            <v>UN</v>
          </cell>
          <cell r="E12647">
            <v>0</v>
          </cell>
          <cell r="F12647">
            <v>0</v>
          </cell>
        </row>
        <row r="12648">
          <cell r="B12648">
            <v>1012959</v>
          </cell>
          <cell r="C12648" t="str">
            <v>Tampão De Ferro Fundido Tr2</v>
          </cell>
          <cell r="D12648" t="str">
            <v>UN</v>
          </cell>
          <cell r="E12648">
            <v>0</v>
          </cell>
          <cell r="F12648">
            <v>0</v>
          </cell>
        </row>
        <row r="12649">
          <cell r="B12649">
            <v>1012960</v>
          </cell>
          <cell r="C12649" t="str">
            <v>Tampão De Ferro Fundido 528</v>
          </cell>
          <cell r="D12649" t="str">
            <v>UN</v>
          </cell>
          <cell r="E12649">
            <v>0</v>
          </cell>
          <cell r="F12649">
            <v>0</v>
          </cell>
        </row>
        <row r="12650">
          <cell r="B12650">
            <v>1012961</v>
          </cell>
          <cell r="C12650" t="str">
            <v>Bomba Gerem.12Kgf 2Wht65F Weatherford</v>
          </cell>
          <cell r="D12650" t="str">
            <v>UN</v>
          </cell>
          <cell r="E12650">
            <v>0</v>
          </cell>
          <cell r="F12650">
            <v>0</v>
          </cell>
        </row>
        <row r="12651">
          <cell r="B12651">
            <v>1012962</v>
          </cell>
          <cell r="C12651" t="str">
            <v>Gerador Diesel 30Kva 480V Yeg30Te Yanmar</v>
          </cell>
          <cell r="D12651" t="str">
            <v>UN</v>
          </cell>
          <cell r="E12651">
            <v>0</v>
          </cell>
          <cell r="F12651">
            <v>0</v>
          </cell>
        </row>
        <row r="12652">
          <cell r="B12652">
            <v>1012963</v>
          </cell>
          <cell r="C12652" t="str">
            <v>Painel Transferencia Aut.127/220V Yanmar</v>
          </cell>
          <cell r="D12652" t="str">
            <v>UN</v>
          </cell>
          <cell r="E12652">
            <v>0</v>
          </cell>
          <cell r="F12652">
            <v>0</v>
          </cell>
        </row>
        <row r="12653">
          <cell r="B12653">
            <v>1012964</v>
          </cell>
          <cell r="C12653" t="str">
            <v>Chuveiro A Gás Crivo Elev. Ch11Ce Gazlux</v>
          </cell>
          <cell r="D12653" t="str">
            <v>UN</v>
          </cell>
          <cell r="E12653">
            <v>0</v>
          </cell>
          <cell r="F12653">
            <v>0</v>
          </cell>
        </row>
        <row r="12654">
          <cell r="B12654">
            <v>1012965</v>
          </cell>
          <cell r="C12654" t="str">
            <v>Gerador Á Diesel Standby 150Kva Stemac</v>
          </cell>
          <cell r="D12654" t="str">
            <v>UN</v>
          </cell>
          <cell r="E12654">
            <v>0</v>
          </cell>
          <cell r="F12654">
            <v>0</v>
          </cell>
        </row>
        <row r="12655">
          <cell r="B12655">
            <v>1012966</v>
          </cell>
          <cell r="C12655" t="str">
            <v>Gerador Á Diesel Primer 141Kva  Stemac</v>
          </cell>
          <cell r="D12655" t="str">
            <v>UN</v>
          </cell>
          <cell r="E12655">
            <v>0</v>
          </cell>
          <cell r="F12655">
            <v>0</v>
          </cell>
        </row>
        <row r="12656">
          <cell r="B12656">
            <v>1012967</v>
          </cell>
          <cell r="C12656" t="str">
            <v>Cabo De Aço 1/8"X6X32Mm Alma Fibra</v>
          </cell>
          <cell r="D12656" t="str">
            <v>M</v>
          </cell>
          <cell r="E12656">
            <v>0</v>
          </cell>
          <cell r="F12656">
            <v>0</v>
          </cell>
        </row>
        <row r="12657">
          <cell r="B12657">
            <v>1012968</v>
          </cell>
          <cell r="C12657" t="str">
            <v>Pitão P/Bucha 10Mm 2515 Perame</v>
          </cell>
          <cell r="D12657" t="str">
            <v>UN</v>
          </cell>
          <cell r="E12657">
            <v>0</v>
          </cell>
          <cell r="F12657">
            <v>0</v>
          </cell>
        </row>
        <row r="12658">
          <cell r="B12658">
            <v>1012969</v>
          </cell>
          <cell r="C12658" t="str">
            <v>Suporte P/Guarda Corpo 1 1/4"4538 Perame</v>
          </cell>
          <cell r="D12658" t="str">
            <v>UN</v>
          </cell>
          <cell r="E12658">
            <v>0</v>
          </cell>
          <cell r="F12658">
            <v>0</v>
          </cell>
        </row>
        <row r="12659">
          <cell r="B12659">
            <v>1012970</v>
          </cell>
          <cell r="C12659" t="str">
            <v>Bucha Metálica Pbi 1/2" 2687 Perame</v>
          </cell>
          <cell r="D12659" t="str">
            <v>UN</v>
          </cell>
          <cell r="E12659">
            <v>0</v>
          </cell>
          <cell r="F12659">
            <v>0</v>
          </cell>
        </row>
        <row r="12660">
          <cell r="B12660">
            <v>1012971</v>
          </cell>
          <cell r="C12660" t="str">
            <v>Parafuso Olhal Forj 1/2" M12 3337 Perame</v>
          </cell>
          <cell r="D12660" t="str">
            <v>UN</v>
          </cell>
          <cell r="E12660">
            <v>0</v>
          </cell>
          <cell r="F12660">
            <v>0</v>
          </cell>
        </row>
        <row r="12661">
          <cell r="B12661">
            <v>1012972</v>
          </cell>
          <cell r="C12661" t="str">
            <v>Chave Seccionadora Porta Fus.3P Nh2 400A</v>
          </cell>
          <cell r="D12661" t="str">
            <v>UN</v>
          </cell>
          <cell r="E12661">
            <v>0</v>
          </cell>
          <cell r="F12661">
            <v>0</v>
          </cell>
        </row>
        <row r="12662">
          <cell r="B12662">
            <v>1012973</v>
          </cell>
          <cell r="C12662" t="str">
            <v>Fusivel Nh-1 200A Retardado</v>
          </cell>
          <cell r="D12662" t="str">
            <v>UN</v>
          </cell>
          <cell r="E12662">
            <v>0</v>
          </cell>
          <cell r="F12662">
            <v>0</v>
          </cell>
        </row>
        <row r="12663">
          <cell r="B12663">
            <v>1012974</v>
          </cell>
          <cell r="C12663" t="str">
            <v>Fusivel Nh-2 315A Retardado</v>
          </cell>
          <cell r="D12663" t="str">
            <v>UN</v>
          </cell>
          <cell r="E12663">
            <v>0</v>
          </cell>
          <cell r="F12663">
            <v>0</v>
          </cell>
        </row>
        <row r="12664">
          <cell r="B12664">
            <v>1012975</v>
          </cell>
          <cell r="C12664" t="str">
            <v>Fusivel Nh-0 125A Retardado</v>
          </cell>
          <cell r="D12664" t="str">
            <v>UN</v>
          </cell>
          <cell r="E12664">
            <v>0</v>
          </cell>
          <cell r="F12664">
            <v>0</v>
          </cell>
        </row>
        <row r="12665">
          <cell r="B12665">
            <v>1012976</v>
          </cell>
          <cell r="C12665" t="str">
            <v>Base P/ Fusivel Nh-0 160A</v>
          </cell>
          <cell r="D12665" t="str">
            <v>UN</v>
          </cell>
          <cell r="E12665">
            <v>0</v>
          </cell>
          <cell r="F12665">
            <v>0</v>
          </cell>
        </row>
        <row r="12666">
          <cell r="B12666">
            <v>1012977</v>
          </cell>
          <cell r="C12666" t="str">
            <v>Barra Chata De Cobre 25X10Mm 580A</v>
          </cell>
          <cell r="D12666" t="str">
            <v>M</v>
          </cell>
          <cell r="E12666">
            <v>0</v>
          </cell>
          <cell r="F12666">
            <v>0</v>
          </cell>
        </row>
        <row r="12667">
          <cell r="B12667">
            <v>1012978</v>
          </cell>
          <cell r="C12667" t="str">
            <v>Curva 45 Cobre 15Mm Bb 606 Eluma</v>
          </cell>
          <cell r="D12667" t="str">
            <v>UN</v>
          </cell>
          <cell r="E12667">
            <v>0</v>
          </cell>
          <cell r="F12667">
            <v>0</v>
          </cell>
        </row>
        <row r="12668">
          <cell r="B12668">
            <v>1012979</v>
          </cell>
          <cell r="C12668" t="str">
            <v>Curva 45 Cobre 22Mm Bb 606 Eluma</v>
          </cell>
          <cell r="D12668" t="str">
            <v>UN</v>
          </cell>
          <cell r="E12668">
            <v>0</v>
          </cell>
          <cell r="F12668">
            <v>0</v>
          </cell>
        </row>
        <row r="12669">
          <cell r="B12669">
            <v>1012980</v>
          </cell>
          <cell r="C12669" t="str">
            <v>Curva 45 Cobre 28Mm Bb 606 Eluma</v>
          </cell>
          <cell r="D12669" t="str">
            <v>UN</v>
          </cell>
          <cell r="E12669">
            <v>0</v>
          </cell>
          <cell r="F12669">
            <v>0</v>
          </cell>
        </row>
        <row r="12670">
          <cell r="B12670">
            <v>1012981</v>
          </cell>
          <cell r="C12670" t="str">
            <v>Curva 45 Bronze 35Mm Bb 606 Eluma</v>
          </cell>
          <cell r="D12670" t="str">
            <v>UN</v>
          </cell>
          <cell r="E12670">
            <v>0</v>
          </cell>
          <cell r="F12670">
            <v>0</v>
          </cell>
        </row>
        <row r="12671">
          <cell r="B12671">
            <v>1012982</v>
          </cell>
          <cell r="C12671" t="str">
            <v>Curva 45 Bronze 42Mm Bb 606 Eluma</v>
          </cell>
          <cell r="D12671" t="str">
            <v>UN</v>
          </cell>
          <cell r="E12671">
            <v>0</v>
          </cell>
          <cell r="F12671">
            <v>0</v>
          </cell>
        </row>
        <row r="12672">
          <cell r="B12672">
            <v>1012983</v>
          </cell>
          <cell r="C12672" t="str">
            <v>Curva 45 Bronze 79Mm Bb 606 Eluma</v>
          </cell>
          <cell r="D12672" t="str">
            <v>UN</v>
          </cell>
          <cell r="E12672">
            <v>0</v>
          </cell>
          <cell r="F12672">
            <v>0</v>
          </cell>
        </row>
        <row r="12673">
          <cell r="B12673">
            <v>1012984</v>
          </cell>
          <cell r="C12673" t="str">
            <v>Cadeado De 40Mm 0100-400Cx Papaiz</v>
          </cell>
          <cell r="D12673" t="str">
            <v>UN</v>
          </cell>
          <cell r="E12673">
            <v>0</v>
          </cell>
          <cell r="F12673">
            <v>0</v>
          </cell>
        </row>
        <row r="12674">
          <cell r="B12674">
            <v>1012985</v>
          </cell>
          <cell r="C12674" t="str">
            <v>Cadeado De 45Mm 0100-450Cx  Papaiz</v>
          </cell>
          <cell r="D12674" t="str">
            <v>UN</v>
          </cell>
          <cell r="E12674">
            <v>0</v>
          </cell>
          <cell r="F12674">
            <v>0</v>
          </cell>
        </row>
        <row r="12675">
          <cell r="B12675">
            <v>1012986</v>
          </cell>
          <cell r="C12675" t="str">
            <v>Vassoura Nylon Gari 30Cm C/Cabo</v>
          </cell>
          <cell r="D12675" t="str">
            <v>UN</v>
          </cell>
          <cell r="E12675">
            <v>0</v>
          </cell>
          <cell r="F12675">
            <v>0</v>
          </cell>
        </row>
        <row r="12676">
          <cell r="B12676">
            <v>1012987</v>
          </cell>
          <cell r="C12676" t="str">
            <v>Chave De Mandril De Furadeira 1/2</v>
          </cell>
          <cell r="D12676" t="str">
            <v>UN</v>
          </cell>
          <cell r="E12676">
            <v>0</v>
          </cell>
          <cell r="F12676">
            <v>0</v>
          </cell>
        </row>
        <row r="12677">
          <cell r="B12677">
            <v>1012988</v>
          </cell>
          <cell r="C12677" t="str">
            <v>Tinta Duraplast Latex Branco Neve 18L</v>
          </cell>
          <cell r="D12677" t="str">
            <v>UN</v>
          </cell>
          <cell r="E12677">
            <v>0</v>
          </cell>
          <cell r="F12677">
            <v>0</v>
          </cell>
        </row>
        <row r="12678">
          <cell r="B12678">
            <v>1012989</v>
          </cell>
          <cell r="C12678" t="str">
            <v>Tinta Duraplast Latex Vermelho 18L</v>
          </cell>
          <cell r="D12678" t="str">
            <v>UN</v>
          </cell>
          <cell r="E12678">
            <v>0</v>
          </cell>
          <cell r="F12678">
            <v>0</v>
          </cell>
        </row>
        <row r="12679">
          <cell r="B12679">
            <v>1012990</v>
          </cell>
          <cell r="C12679" t="str">
            <v>Tinta Duraplast Azul Grey 18L</v>
          </cell>
          <cell r="D12679" t="str">
            <v>UN</v>
          </cell>
          <cell r="E12679">
            <v>0</v>
          </cell>
          <cell r="F12679">
            <v>0</v>
          </cell>
        </row>
        <row r="12680">
          <cell r="B12680">
            <v>1012991</v>
          </cell>
          <cell r="C12680" t="str">
            <v>Tinta Duraplast Amarelo 18L</v>
          </cell>
          <cell r="D12680" t="str">
            <v>UN</v>
          </cell>
          <cell r="E12680">
            <v>0</v>
          </cell>
          <cell r="F12680">
            <v>0</v>
          </cell>
        </row>
        <row r="12681">
          <cell r="B12681">
            <v>1012992</v>
          </cell>
          <cell r="C12681" t="str">
            <v>Corrente De 7Mm 9/32" Grau 8</v>
          </cell>
          <cell r="D12681" t="str">
            <v>M</v>
          </cell>
          <cell r="E12681">
            <v>0</v>
          </cell>
          <cell r="F12681">
            <v>0</v>
          </cell>
        </row>
        <row r="12682">
          <cell r="B12682">
            <v>1012993</v>
          </cell>
          <cell r="C12682" t="str">
            <v>Persiana Vertical Pvc Branco 7,60X2,40M</v>
          </cell>
          <cell r="D12682" t="str">
            <v>UN</v>
          </cell>
          <cell r="E12682">
            <v>0</v>
          </cell>
          <cell r="F12682">
            <v>0</v>
          </cell>
        </row>
        <row r="12683">
          <cell r="B12683">
            <v>1012994</v>
          </cell>
          <cell r="C12683" t="str">
            <v>Sifão Duplo Sanfonado Univ. Sduc Astra</v>
          </cell>
          <cell r="D12683" t="str">
            <v>UN</v>
          </cell>
          <cell r="E12683">
            <v>0</v>
          </cell>
          <cell r="F12683">
            <v>0</v>
          </cell>
        </row>
        <row r="12684">
          <cell r="B12684">
            <v>1012995</v>
          </cell>
          <cell r="C12684" t="str">
            <v>Pastilha Azul Cananeia 5X5Cm Gr716 Ngk</v>
          </cell>
          <cell r="D12684" t="str">
            <v>M2</v>
          </cell>
          <cell r="E12684">
            <v>0</v>
          </cell>
          <cell r="F12684">
            <v>0</v>
          </cell>
        </row>
        <row r="12685">
          <cell r="B12685">
            <v>1012996</v>
          </cell>
          <cell r="C12685" t="str">
            <v>Pastilha Azul Vitoria 5X5Cm Gr714 Ngk</v>
          </cell>
          <cell r="D12685" t="str">
            <v>M2</v>
          </cell>
          <cell r="E12685">
            <v>0</v>
          </cell>
          <cell r="F12685">
            <v>0</v>
          </cell>
        </row>
        <row r="12686">
          <cell r="B12686">
            <v>1012997</v>
          </cell>
          <cell r="C12686" t="str">
            <v>Pastilha Azul Guaropaba 5X5Cm Rnr225 Ngk</v>
          </cell>
          <cell r="D12686" t="str">
            <v>M2</v>
          </cell>
          <cell r="E12686">
            <v>0</v>
          </cell>
          <cell r="F12686">
            <v>0</v>
          </cell>
        </row>
        <row r="12687">
          <cell r="B12687">
            <v>1012998</v>
          </cell>
          <cell r="C12687" t="str">
            <v>Pastilha Azul Riviera 5X5Cm Mr143 Ngk</v>
          </cell>
          <cell r="D12687" t="str">
            <v>M2</v>
          </cell>
          <cell r="E12687">
            <v>0</v>
          </cell>
          <cell r="F12687">
            <v>0</v>
          </cell>
        </row>
        <row r="12688">
          <cell r="B12688">
            <v>1012999</v>
          </cell>
          <cell r="C12688" t="str">
            <v>Pastilha Petro Laguna 5X5Cm Mr114 Ngk</v>
          </cell>
          <cell r="D12688" t="str">
            <v>M2</v>
          </cell>
          <cell r="E12688">
            <v>0</v>
          </cell>
          <cell r="F12688">
            <v>0</v>
          </cell>
        </row>
        <row r="12689">
          <cell r="B12689">
            <v>1013000</v>
          </cell>
          <cell r="C12689" t="str">
            <v>Selador Permalit 18L U0106D Ibratin</v>
          </cell>
          <cell r="D12689" t="str">
            <v>UN</v>
          </cell>
          <cell r="E12689">
            <v>0</v>
          </cell>
          <cell r="F12689">
            <v>0</v>
          </cell>
        </row>
        <row r="12690">
          <cell r="B12690">
            <v>1013001</v>
          </cell>
          <cell r="C12690" t="str">
            <v>Selador Permalit 3,6L U0407F Ibratin</v>
          </cell>
          <cell r="D12690" t="str">
            <v>UN</v>
          </cell>
          <cell r="E12690">
            <v>0</v>
          </cell>
          <cell r="F12690">
            <v>0</v>
          </cell>
        </row>
        <row r="12691">
          <cell r="B12691">
            <v>1013002</v>
          </cell>
          <cell r="C12691" t="str">
            <v>Prego Niquel/Temp C/Cab. 18X27(3,4X65Mm)</v>
          </cell>
          <cell r="D12691" t="str">
            <v>KG</v>
          </cell>
          <cell r="E12691">
            <v>6.88</v>
          </cell>
          <cell r="F12691">
            <v>0</v>
          </cell>
        </row>
        <row r="12692">
          <cell r="B12692">
            <v>1013003</v>
          </cell>
          <cell r="C12692" t="str">
            <v>Prego Niquel/Temp C/Cab. 17X27(3,0X65Mm)</v>
          </cell>
          <cell r="D12692" t="str">
            <v>KG</v>
          </cell>
          <cell r="E12692">
            <v>0</v>
          </cell>
          <cell r="F12692">
            <v>0</v>
          </cell>
        </row>
        <row r="12693">
          <cell r="B12693">
            <v>1013004</v>
          </cell>
          <cell r="C12693" t="str">
            <v>Prego Niquel/Temp C/Cab. 18X30(3,4X70Mm)</v>
          </cell>
          <cell r="D12693" t="str">
            <v>KG</v>
          </cell>
          <cell r="E12693">
            <v>0</v>
          </cell>
          <cell r="F12693">
            <v>0</v>
          </cell>
        </row>
        <row r="12694">
          <cell r="B12694">
            <v>1013005</v>
          </cell>
          <cell r="C12694" t="str">
            <v>Serra Circ.13 1/8" (335Mm) 5103N Makita</v>
          </cell>
          <cell r="D12694" t="str">
            <v>UN</v>
          </cell>
          <cell r="E12694">
            <v>0</v>
          </cell>
          <cell r="F12694">
            <v>0</v>
          </cell>
        </row>
        <row r="12695">
          <cell r="B12695">
            <v>1013006</v>
          </cell>
          <cell r="C12695" t="str">
            <v>Embolo P/ Ferramenta (Fai-75) 725 Ancora</v>
          </cell>
          <cell r="D12695" t="str">
            <v>UN</v>
          </cell>
          <cell r="E12695">
            <v>0</v>
          </cell>
          <cell r="F12695">
            <v>0</v>
          </cell>
        </row>
        <row r="12696">
          <cell r="B12696">
            <v>1013007</v>
          </cell>
          <cell r="C12696" t="str">
            <v>Bloco Arredondado De Matacão</v>
          </cell>
          <cell r="D12696" t="str">
            <v>M3</v>
          </cell>
          <cell r="E12696">
            <v>0</v>
          </cell>
          <cell r="F12696">
            <v>0</v>
          </cell>
        </row>
        <row r="12697">
          <cell r="B12697">
            <v>1013008</v>
          </cell>
          <cell r="C12697" t="str">
            <v>Pastilha 3X3 Tradicional B7 Vitrocolori</v>
          </cell>
          <cell r="D12697" t="str">
            <v>M2</v>
          </cell>
          <cell r="E12697">
            <v>0</v>
          </cell>
          <cell r="F12697">
            <v>0</v>
          </cell>
        </row>
        <row r="12698">
          <cell r="B12698">
            <v>1013009</v>
          </cell>
          <cell r="C12698" t="str">
            <v>Pastilha 2X2 Tradicional B25 Vitrocolori</v>
          </cell>
          <cell r="D12698" t="str">
            <v>M2</v>
          </cell>
          <cell r="E12698">
            <v>0</v>
          </cell>
          <cell r="F12698">
            <v>0</v>
          </cell>
        </row>
        <row r="12699">
          <cell r="B12699">
            <v>1013010</v>
          </cell>
          <cell r="C12699" t="str">
            <v>Pastilha 2X2 Tradicional B34 Vitrocolori</v>
          </cell>
          <cell r="D12699" t="str">
            <v>M2</v>
          </cell>
          <cell r="E12699">
            <v>0</v>
          </cell>
          <cell r="F12699">
            <v>0</v>
          </cell>
        </row>
        <row r="12700">
          <cell r="B12700">
            <v>1013011</v>
          </cell>
          <cell r="C12700" t="str">
            <v>Rodapé Poliest.13X100 454Rp/Br Sta Luzia</v>
          </cell>
          <cell r="D12700" t="str">
            <v>M</v>
          </cell>
          <cell r="E12700">
            <v>0</v>
          </cell>
          <cell r="F12700">
            <v>0</v>
          </cell>
        </row>
        <row r="12701">
          <cell r="B12701">
            <v>1013012</v>
          </cell>
          <cell r="C12701" t="str">
            <v>Rodapé Poliest.16X150 461Rp/Br Sta Luzia</v>
          </cell>
          <cell r="D12701" t="str">
            <v>M</v>
          </cell>
          <cell r="E12701">
            <v>0</v>
          </cell>
          <cell r="F12701">
            <v>0</v>
          </cell>
        </row>
        <row r="12702">
          <cell r="B12702">
            <v>1013013</v>
          </cell>
          <cell r="C12702" t="str">
            <v>Rodapé Poliest.16X30 466Rp/Br Sta Luzia</v>
          </cell>
          <cell r="D12702" t="str">
            <v>M</v>
          </cell>
          <cell r="E12702">
            <v>0</v>
          </cell>
          <cell r="F12702">
            <v>0</v>
          </cell>
        </row>
        <row r="12703">
          <cell r="B12703">
            <v>1013014</v>
          </cell>
          <cell r="C12703" t="str">
            <v>Rodameio Polies.16X30 466Rm/Br Sta Luzia</v>
          </cell>
          <cell r="D12703" t="str">
            <v>M</v>
          </cell>
          <cell r="E12703">
            <v>0</v>
          </cell>
          <cell r="F12703">
            <v>0</v>
          </cell>
        </row>
        <row r="12704">
          <cell r="B12704">
            <v>1013015</v>
          </cell>
          <cell r="C12704" t="str">
            <v>Conjunto Pecas Galpão Premoldado</v>
          </cell>
          <cell r="D12704" t="str">
            <v>UN</v>
          </cell>
          <cell r="E12704">
            <v>0</v>
          </cell>
          <cell r="F12704">
            <v>0</v>
          </cell>
        </row>
        <row r="12705">
          <cell r="B12705">
            <v>1013016</v>
          </cell>
          <cell r="C12705" t="str">
            <v>Pia/Cuba Retangular 93059 Tramontina</v>
          </cell>
          <cell r="D12705" t="str">
            <v>UN</v>
          </cell>
          <cell r="E12705">
            <v>0</v>
          </cell>
          <cell r="F12705">
            <v>0</v>
          </cell>
        </row>
        <row r="12706">
          <cell r="B12706">
            <v>1013017</v>
          </cell>
          <cell r="C12706" t="str">
            <v>Pia/Cuba Retangular 94992 Tramontina</v>
          </cell>
          <cell r="D12706" t="str">
            <v>UN</v>
          </cell>
          <cell r="E12706">
            <v>0</v>
          </cell>
          <cell r="F12706">
            <v>0</v>
          </cell>
        </row>
        <row r="12707">
          <cell r="B12707">
            <v>1013018</v>
          </cell>
          <cell r="C12707" t="str">
            <v>Cuba Retangular Inox 94050 Tramontina</v>
          </cell>
          <cell r="D12707" t="str">
            <v>UN</v>
          </cell>
          <cell r="E12707">
            <v>0</v>
          </cell>
          <cell r="F12707">
            <v>0</v>
          </cell>
        </row>
        <row r="12708">
          <cell r="B12708">
            <v>1013019</v>
          </cell>
          <cell r="C12708" t="str">
            <v>Conector De Torção 0,8-2,6Mm2 Cz P1</v>
          </cell>
          <cell r="D12708" t="str">
            <v>UN</v>
          </cell>
          <cell r="E12708">
            <v>0</v>
          </cell>
          <cell r="F12708">
            <v>0</v>
          </cell>
        </row>
        <row r="12709">
          <cell r="B12709">
            <v>1013020</v>
          </cell>
          <cell r="C12709" t="str">
            <v>Conector De Torção 0,8-3,9Mm2 Az P2</v>
          </cell>
          <cell r="D12709" t="str">
            <v>UN</v>
          </cell>
          <cell r="E12709">
            <v>0</v>
          </cell>
          <cell r="F12709">
            <v>0</v>
          </cell>
        </row>
        <row r="12710">
          <cell r="B12710">
            <v>1013021</v>
          </cell>
          <cell r="C12710" t="str">
            <v>Conector De Torção 1,3-5,7Mm2 Lj P3</v>
          </cell>
          <cell r="D12710" t="str">
            <v>UN</v>
          </cell>
          <cell r="E12710">
            <v>0</v>
          </cell>
          <cell r="F12710">
            <v>0</v>
          </cell>
        </row>
        <row r="12711">
          <cell r="B12711">
            <v>1013022</v>
          </cell>
          <cell r="C12711" t="str">
            <v>Conector De Torção 1,6-7,4Mm2 Am P4</v>
          </cell>
          <cell r="D12711" t="str">
            <v>UN</v>
          </cell>
          <cell r="E12711">
            <v>0</v>
          </cell>
          <cell r="F12711">
            <v>0</v>
          </cell>
        </row>
        <row r="12712">
          <cell r="B12712">
            <v>1013023</v>
          </cell>
          <cell r="C12712" t="str">
            <v>Conector De Torção 2,5-15,8Mm2 Vm P6</v>
          </cell>
          <cell r="D12712" t="str">
            <v>UN</v>
          </cell>
          <cell r="E12712">
            <v>0</v>
          </cell>
          <cell r="F12712">
            <v>0</v>
          </cell>
        </row>
        <row r="12713">
          <cell r="B12713">
            <v>1013024</v>
          </cell>
          <cell r="C12713" t="str">
            <v>Torneira P/Coz. 1/2" Cr 00513706 Docol</v>
          </cell>
          <cell r="D12713" t="str">
            <v>UN</v>
          </cell>
          <cell r="E12713">
            <v>0</v>
          </cell>
          <cell r="F12713">
            <v>0</v>
          </cell>
        </row>
        <row r="12714">
          <cell r="B12714">
            <v>1013025</v>
          </cell>
          <cell r="C12714" t="str">
            <v>Quadro Distrib P/Agrup.  Ppgp Eletroasa</v>
          </cell>
          <cell r="D12714" t="str">
            <v>UN</v>
          </cell>
          <cell r="E12714">
            <v>0</v>
          </cell>
          <cell r="F12714">
            <v>0</v>
          </cell>
        </row>
        <row r="12715">
          <cell r="B12715">
            <v>1013026</v>
          </cell>
          <cell r="C12715" t="str">
            <v>Estaca Premoldada Protendida 320Mm</v>
          </cell>
          <cell r="D12715" t="str">
            <v>M</v>
          </cell>
          <cell r="E12715">
            <v>0</v>
          </cell>
          <cell r="F12715">
            <v>0</v>
          </cell>
        </row>
        <row r="12716">
          <cell r="B12716">
            <v>1013027</v>
          </cell>
          <cell r="C12716" t="str">
            <v>Estaca Premoldada Protendida 280Mm</v>
          </cell>
          <cell r="D12716" t="str">
            <v>M</v>
          </cell>
          <cell r="E12716">
            <v>0</v>
          </cell>
          <cell r="F12716">
            <v>0</v>
          </cell>
        </row>
        <row r="12717">
          <cell r="B12717">
            <v>1013028</v>
          </cell>
          <cell r="C12717" t="str">
            <v>Estaca Premoldada Protendida 200Mm</v>
          </cell>
          <cell r="D12717" t="str">
            <v>M</v>
          </cell>
          <cell r="E12717">
            <v>0</v>
          </cell>
          <cell r="F12717">
            <v>0</v>
          </cell>
        </row>
        <row r="12718">
          <cell r="B12718">
            <v>1013029</v>
          </cell>
          <cell r="C12718" t="str">
            <v>Adaptador Ponteiro Sds Plus 250Mm</v>
          </cell>
          <cell r="D12718" t="str">
            <v>UN</v>
          </cell>
          <cell r="E12718">
            <v>0</v>
          </cell>
          <cell r="F12718">
            <v>0</v>
          </cell>
        </row>
        <row r="12719">
          <cell r="B12719">
            <v>1013030</v>
          </cell>
          <cell r="C12719" t="str">
            <v>Motovibrador Gas.4Tempos Mvg55Fx1 Toyama</v>
          </cell>
          <cell r="D12719" t="str">
            <v>UN</v>
          </cell>
          <cell r="E12719">
            <v>0</v>
          </cell>
          <cell r="F12719">
            <v>0</v>
          </cell>
        </row>
        <row r="12720">
          <cell r="B12720">
            <v>1013031</v>
          </cell>
          <cell r="C12720" t="str">
            <v>Motovibrador B4T 500 5,5Cv 5525 Branco</v>
          </cell>
          <cell r="D12720" t="str">
            <v>UN</v>
          </cell>
          <cell r="E12720">
            <v>0</v>
          </cell>
          <cell r="F12720">
            <v>0</v>
          </cell>
        </row>
        <row r="12721">
          <cell r="B12721">
            <v>1013032</v>
          </cell>
          <cell r="C12721" t="str">
            <v>Geotêxtil Poliéster Rt21 4,6X100M</v>
          </cell>
          <cell r="D12721" t="str">
            <v>UN</v>
          </cell>
          <cell r="E12721">
            <v>0</v>
          </cell>
          <cell r="F12721">
            <v>0</v>
          </cell>
        </row>
        <row r="12722">
          <cell r="B12722">
            <v>1013033</v>
          </cell>
          <cell r="C12722" t="str">
            <v>Geotêxtil Poliéster Rt14 4,6X100M</v>
          </cell>
          <cell r="D12722" t="str">
            <v>UN</v>
          </cell>
          <cell r="E12722">
            <v>0</v>
          </cell>
          <cell r="F12722">
            <v>0</v>
          </cell>
        </row>
        <row r="12723">
          <cell r="B12723">
            <v>1013034</v>
          </cell>
          <cell r="C12723" t="str">
            <v>Geotêxil Tecido 50Kn 4,56X200M</v>
          </cell>
          <cell r="D12723" t="str">
            <v>UN</v>
          </cell>
          <cell r="E12723">
            <v>0</v>
          </cell>
          <cell r="F12723">
            <v>0</v>
          </cell>
        </row>
        <row r="12724">
          <cell r="B12724">
            <v>1013035</v>
          </cell>
          <cell r="C12724" t="str">
            <v>Ferramenta Polv.Ação Dir. Fai-75 Ancora</v>
          </cell>
          <cell r="D12724" t="str">
            <v>UN</v>
          </cell>
          <cell r="E12724">
            <v>0</v>
          </cell>
          <cell r="F12724">
            <v>0</v>
          </cell>
        </row>
        <row r="12725">
          <cell r="B12725">
            <v>1013036</v>
          </cell>
          <cell r="C12725" t="str">
            <v>Maquina De Perfurar Caixa - Forcon</v>
          </cell>
          <cell r="D12725" t="str">
            <v>UN</v>
          </cell>
          <cell r="E12725">
            <v>0</v>
          </cell>
          <cell r="F12725">
            <v>0</v>
          </cell>
        </row>
        <row r="12726">
          <cell r="B12726">
            <v>1013037</v>
          </cell>
          <cell r="C12726" t="str">
            <v>Tela Soldada Painel 2,65X2,80 El159/106</v>
          </cell>
          <cell r="D12726" t="str">
            <v>UN</v>
          </cell>
          <cell r="E12726">
            <v>0</v>
          </cell>
          <cell r="F12726">
            <v>0</v>
          </cell>
        </row>
        <row r="12727">
          <cell r="B12727">
            <v>1013038</v>
          </cell>
          <cell r="C12727" t="str">
            <v>Tela Soldada Painel 2,55X4,25M El283/99</v>
          </cell>
          <cell r="D12727" t="str">
            <v>UN</v>
          </cell>
          <cell r="E12727">
            <v>0</v>
          </cell>
          <cell r="F12727">
            <v>0</v>
          </cell>
        </row>
        <row r="12728">
          <cell r="B12728">
            <v>1013039</v>
          </cell>
          <cell r="C12728" t="str">
            <v>Tela Soldada Painel 2,45X4,25 El196/122</v>
          </cell>
          <cell r="D12728" t="str">
            <v>UN</v>
          </cell>
          <cell r="E12728">
            <v>0</v>
          </cell>
          <cell r="F12728">
            <v>0</v>
          </cell>
        </row>
        <row r="12729">
          <cell r="B12729">
            <v>1013040</v>
          </cell>
          <cell r="C12729" t="str">
            <v>Tela Soldada Painel 2,15X2,95 El159/106</v>
          </cell>
          <cell r="D12729" t="str">
            <v>UN</v>
          </cell>
          <cell r="E12729">
            <v>0</v>
          </cell>
          <cell r="F12729">
            <v>0</v>
          </cell>
        </row>
        <row r="12730">
          <cell r="B12730">
            <v>1013041</v>
          </cell>
          <cell r="C12730" t="str">
            <v>Tela Soldada Painel 2,35X2,85M Eq196</v>
          </cell>
          <cell r="D12730" t="str">
            <v>UN</v>
          </cell>
          <cell r="E12730">
            <v>0</v>
          </cell>
          <cell r="F12730">
            <v>0</v>
          </cell>
        </row>
        <row r="12731">
          <cell r="B12731">
            <v>1013042</v>
          </cell>
          <cell r="C12731" t="str">
            <v>Tela Soldada Painel 2,45X4,85M Eq196</v>
          </cell>
          <cell r="D12731" t="str">
            <v>UN</v>
          </cell>
          <cell r="E12731">
            <v>0</v>
          </cell>
          <cell r="F12731">
            <v>0</v>
          </cell>
        </row>
        <row r="12732">
          <cell r="B12732">
            <v>1013043</v>
          </cell>
          <cell r="C12732" t="str">
            <v>Tela Soldada Painel 2,65X6,50M Eq138</v>
          </cell>
          <cell r="D12732" t="str">
            <v>UN</v>
          </cell>
          <cell r="E12732">
            <v>0</v>
          </cell>
          <cell r="F12732">
            <v>0</v>
          </cell>
        </row>
        <row r="12733">
          <cell r="B12733">
            <v>1013044</v>
          </cell>
          <cell r="C12733" t="str">
            <v>Tela Soldada Painel 2,45X6,00M El159</v>
          </cell>
          <cell r="D12733" t="str">
            <v>UN</v>
          </cell>
          <cell r="E12733">
            <v>0</v>
          </cell>
          <cell r="F12733">
            <v>0</v>
          </cell>
        </row>
        <row r="12734">
          <cell r="B12734">
            <v>1013045</v>
          </cell>
          <cell r="C12734" t="str">
            <v>Tela Soldada Painel 2,45X6,00M El196/30</v>
          </cell>
          <cell r="D12734" t="str">
            <v>UN</v>
          </cell>
          <cell r="E12734">
            <v>0</v>
          </cell>
          <cell r="F12734">
            <v>0</v>
          </cell>
        </row>
        <row r="12735">
          <cell r="B12735">
            <v>1013046</v>
          </cell>
          <cell r="C12735" t="str">
            <v>Tela Soldada Painel 2,25X3,65M El91/61</v>
          </cell>
          <cell r="D12735" t="str">
            <v>UN</v>
          </cell>
          <cell r="E12735">
            <v>0</v>
          </cell>
          <cell r="F12735">
            <v>0</v>
          </cell>
        </row>
        <row r="12736">
          <cell r="B12736">
            <v>1013047</v>
          </cell>
          <cell r="C12736" t="str">
            <v>Tela Soldada Painel 2,25X3,65M El113/61</v>
          </cell>
          <cell r="D12736" t="str">
            <v>UN</v>
          </cell>
          <cell r="E12736">
            <v>0</v>
          </cell>
          <cell r="F12736">
            <v>0</v>
          </cell>
        </row>
        <row r="12737">
          <cell r="B12737">
            <v>1013048</v>
          </cell>
          <cell r="C12737" t="str">
            <v>Serrote 22" Para Madeira 100350 Stanley</v>
          </cell>
          <cell r="D12737" t="str">
            <v>UN</v>
          </cell>
          <cell r="E12737">
            <v>0</v>
          </cell>
          <cell r="F12737">
            <v>0</v>
          </cell>
        </row>
        <row r="12738">
          <cell r="B12738">
            <v>1013049</v>
          </cell>
          <cell r="C12738" t="str">
            <v>Rebitador Para Arrebite 69-800 Stanley</v>
          </cell>
          <cell r="D12738" t="str">
            <v>UN</v>
          </cell>
          <cell r="E12738">
            <v>0</v>
          </cell>
          <cell r="F12738">
            <v>0</v>
          </cell>
        </row>
        <row r="12739">
          <cell r="B12739">
            <v>1013050</v>
          </cell>
          <cell r="C12739" t="str">
            <v>Tubo Pvc Nervurado Stardard 206X4M</v>
          </cell>
          <cell r="D12739" t="str">
            <v>UN</v>
          </cell>
          <cell r="E12739">
            <v>0</v>
          </cell>
          <cell r="F12739">
            <v>0</v>
          </cell>
        </row>
        <row r="12740">
          <cell r="B12740">
            <v>1013051</v>
          </cell>
          <cell r="C12740" t="str">
            <v>Tubo Pvc Ranhurado Standard 206X4X0,75M</v>
          </cell>
          <cell r="D12740" t="str">
            <v>UN</v>
          </cell>
          <cell r="E12740">
            <v>0</v>
          </cell>
          <cell r="F12740">
            <v>0</v>
          </cell>
        </row>
        <row r="12741">
          <cell r="B12741">
            <v>1013052</v>
          </cell>
          <cell r="C12741" t="str">
            <v>Máquina Solda Transf.Turbo Nm250Bambozzi</v>
          </cell>
          <cell r="D12741" t="str">
            <v>UN</v>
          </cell>
          <cell r="E12741">
            <v>0</v>
          </cell>
          <cell r="F12741">
            <v>0</v>
          </cell>
        </row>
        <row r="12742">
          <cell r="B12742">
            <v>1013053</v>
          </cell>
          <cell r="C12742" t="str">
            <v>Peneira Elétr Trif Pe-10.320 Metal.Pda</v>
          </cell>
          <cell r="D12742" t="str">
            <v>UN</v>
          </cell>
          <cell r="E12742">
            <v>0</v>
          </cell>
          <cell r="F12742">
            <v>0</v>
          </cell>
        </row>
        <row r="12743">
          <cell r="B12743">
            <v>1013054</v>
          </cell>
          <cell r="C12743" t="str">
            <v>Coifa P/Serra Circ K-C110 Kiola Artef.</v>
          </cell>
          <cell r="D12743" t="str">
            <v>UN</v>
          </cell>
          <cell r="E12743">
            <v>0</v>
          </cell>
          <cell r="F12743">
            <v>0</v>
          </cell>
        </row>
        <row r="12744">
          <cell r="B12744">
            <v>1013055</v>
          </cell>
          <cell r="C12744" t="str">
            <v>Transformador 13,8Kv 220/127V 225Kva</v>
          </cell>
          <cell r="D12744" t="str">
            <v>UN</v>
          </cell>
          <cell r="E12744">
            <v>0</v>
          </cell>
          <cell r="F12744">
            <v>0</v>
          </cell>
        </row>
        <row r="12745">
          <cell r="B12745">
            <v>1013056</v>
          </cell>
          <cell r="C12745" t="str">
            <v>Madeira De Cedrinho 1X1 Pol</v>
          </cell>
          <cell r="D12745" t="str">
            <v>M</v>
          </cell>
          <cell r="E12745">
            <v>0</v>
          </cell>
          <cell r="F12745">
            <v>0</v>
          </cell>
        </row>
        <row r="12746">
          <cell r="B12746">
            <v>1013057</v>
          </cell>
          <cell r="C12746" t="str">
            <v>Madeira De Pinus 1X1 Pol</v>
          </cell>
          <cell r="D12746" t="str">
            <v>M</v>
          </cell>
          <cell r="E12746">
            <v>0</v>
          </cell>
          <cell r="F12746">
            <v>0</v>
          </cell>
        </row>
        <row r="12747">
          <cell r="B12747">
            <v>1013058</v>
          </cell>
          <cell r="C12747" t="str">
            <v>Granito Ouro Brasil</v>
          </cell>
          <cell r="D12747" t="str">
            <v>M2</v>
          </cell>
          <cell r="E12747">
            <v>0</v>
          </cell>
          <cell r="F12747">
            <v>0</v>
          </cell>
        </row>
        <row r="12748">
          <cell r="B12748">
            <v>1013059</v>
          </cell>
          <cell r="C12748" t="str">
            <v>Granito Ouro Brasil Flameado</v>
          </cell>
          <cell r="D12748" t="str">
            <v>M</v>
          </cell>
          <cell r="E12748">
            <v>0</v>
          </cell>
          <cell r="F12748">
            <v>0</v>
          </cell>
        </row>
        <row r="12749">
          <cell r="B12749">
            <v>1013060</v>
          </cell>
          <cell r="C12749" t="str">
            <v>Painel Gesso Acartonado 1,20X1,80X1,25Cm</v>
          </cell>
          <cell r="D12749" t="str">
            <v>UN</v>
          </cell>
          <cell r="E12749">
            <v>0</v>
          </cell>
          <cell r="F12749">
            <v>0</v>
          </cell>
        </row>
        <row r="12750">
          <cell r="B12750">
            <v>1013061</v>
          </cell>
          <cell r="C12750" t="str">
            <v>Painel Gesso Acartonado 1,20X1,80X1,25Cm</v>
          </cell>
          <cell r="D12750" t="str">
            <v>UN</v>
          </cell>
          <cell r="E12750">
            <v>0</v>
          </cell>
          <cell r="F12750">
            <v>0</v>
          </cell>
        </row>
        <row r="12751">
          <cell r="B12751">
            <v>1013062</v>
          </cell>
          <cell r="C12751" t="str">
            <v>Impermeabilizante Acril.Elastomerico 18L</v>
          </cell>
          <cell r="D12751" t="str">
            <v>UN</v>
          </cell>
          <cell r="E12751">
            <v>0</v>
          </cell>
          <cell r="F12751">
            <v>0</v>
          </cell>
        </row>
        <row r="12752">
          <cell r="B12752">
            <v>1013063</v>
          </cell>
          <cell r="C12752" t="str">
            <v>Rodapé Amaralina Alpe 8,5 X 41Cm Eliane</v>
          </cell>
          <cell r="D12752" t="str">
            <v>UN</v>
          </cell>
          <cell r="E12752">
            <v>0</v>
          </cell>
          <cell r="F12752">
            <v>0</v>
          </cell>
        </row>
        <row r="12753">
          <cell r="B12753">
            <v>1013064</v>
          </cell>
          <cell r="C12753" t="str">
            <v>Rodapé Álamo Bone 8,5 X 41Cm Eliane</v>
          </cell>
          <cell r="D12753" t="str">
            <v>UN</v>
          </cell>
          <cell r="E12753">
            <v>0</v>
          </cell>
          <cell r="F12753">
            <v>0</v>
          </cell>
        </row>
        <row r="12754">
          <cell r="B12754">
            <v>1013065</v>
          </cell>
          <cell r="C12754" t="str">
            <v>Rodapé Vivaldi Bianco Rs Na 8,5 X 45Cm E</v>
          </cell>
          <cell r="D12754" t="str">
            <v>UN</v>
          </cell>
          <cell r="E12754">
            <v>0</v>
          </cell>
          <cell r="F12754">
            <v>0</v>
          </cell>
        </row>
        <row r="12755">
          <cell r="B12755">
            <v>1013066</v>
          </cell>
          <cell r="C12755" t="str">
            <v>Rodapé We4 Rs Po/60 10 X 60Cm Eliane</v>
          </cell>
          <cell r="D12755" t="str">
            <v>UN</v>
          </cell>
          <cell r="E12755">
            <v>0</v>
          </cell>
          <cell r="F12755">
            <v>0</v>
          </cell>
        </row>
        <row r="12756">
          <cell r="B12756">
            <v>1013067</v>
          </cell>
          <cell r="C12756" t="str">
            <v>Unidade Comb.Complet S.N8.Mb.2 Steck</v>
          </cell>
          <cell r="D12756" t="str">
            <v>UN</v>
          </cell>
          <cell r="E12756">
            <v>0</v>
          </cell>
          <cell r="F12756">
            <v>0</v>
          </cell>
        </row>
        <row r="12757">
          <cell r="B12757">
            <v>1013068</v>
          </cell>
          <cell r="C12757" t="str">
            <v>Porcelanato Nascar Bege Ret 60X60 Incepa</v>
          </cell>
          <cell r="D12757" t="str">
            <v>M2</v>
          </cell>
          <cell r="E12757">
            <v>0</v>
          </cell>
          <cell r="F12757">
            <v>0</v>
          </cell>
        </row>
        <row r="12758">
          <cell r="B12758">
            <v>1013069</v>
          </cell>
          <cell r="C12758" t="str">
            <v>Cerâm.Antartica Bl Mate Ac 30X60 Incepa</v>
          </cell>
          <cell r="D12758" t="str">
            <v>M2</v>
          </cell>
          <cell r="E12758">
            <v>0</v>
          </cell>
          <cell r="F12758">
            <v>0</v>
          </cell>
        </row>
        <row r="12759">
          <cell r="B12759">
            <v>1013070</v>
          </cell>
          <cell r="C12759" t="str">
            <v>Porcelanato Laguna Branco 33X33 Incepa</v>
          </cell>
          <cell r="D12759" t="str">
            <v>M2</v>
          </cell>
          <cell r="E12759">
            <v>0</v>
          </cell>
          <cell r="F12759">
            <v>0</v>
          </cell>
        </row>
        <row r="12760">
          <cell r="B12760">
            <v>1013071</v>
          </cell>
          <cell r="C12760" t="str">
            <v>Porcelanato Laguna Azul 33X33 Incepa</v>
          </cell>
          <cell r="D12760" t="str">
            <v>M2</v>
          </cell>
          <cell r="E12760">
            <v>0</v>
          </cell>
          <cell r="F12760">
            <v>0</v>
          </cell>
        </row>
        <row r="12761">
          <cell r="B12761">
            <v>1013072</v>
          </cell>
          <cell r="C12761" t="str">
            <v>Porcelanato Laguna Cobalto 33X33 Incepa</v>
          </cell>
          <cell r="D12761" t="str">
            <v>M2</v>
          </cell>
          <cell r="E12761">
            <v>0</v>
          </cell>
          <cell r="F12761">
            <v>0</v>
          </cell>
        </row>
        <row r="12762">
          <cell r="B12762">
            <v>1013073</v>
          </cell>
          <cell r="C12762" t="str">
            <v>Coifa De Vedação 16X32 Cf/1632 Astra</v>
          </cell>
          <cell r="D12762" t="str">
            <v>UN</v>
          </cell>
          <cell r="E12762">
            <v>0</v>
          </cell>
          <cell r="F12762">
            <v>0</v>
          </cell>
        </row>
        <row r="12763">
          <cell r="B12763">
            <v>1013074</v>
          </cell>
          <cell r="C12763" t="str">
            <v>Coifa Vedação Dupla 16X40 Cfd/1640 Astra</v>
          </cell>
          <cell r="D12763" t="str">
            <v>UN</v>
          </cell>
          <cell r="E12763">
            <v>0</v>
          </cell>
          <cell r="F12763">
            <v>0</v>
          </cell>
        </row>
        <row r="12764">
          <cell r="B12764">
            <v>1013075</v>
          </cell>
          <cell r="C12764" t="str">
            <v>Coifa Vedação Dupla 16X50 Cfd/1650 Astra</v>
          </cell>
          <cell r="D12764" t="str">
            <v>UN</v>
          </cell>
          <cell r="E12764">
            <v>0</v>
          </cell>
          <cell r="F12764">
            <v>0</v>
          </cell>
        </row>
        <row r="12765">
          <cell r="B12765">
            <v>1013076</v>
          </cell>
          <cell r="C12765" t="str">
            <v>Coifa Vedação Dupla 50X20 Cfd/5020 Astra</v>
          </cell>
          <cell r="D12765" t="str">
            <v>UN</v>
          </cell>
          <cell r="E12765">
            <v>0</v>
          </cell>
          <cell r="F12765">
            <v>0</v>
          </cell>
        </row>
        <row r="12766">
          <cell r="B12766">
            <v>1013077</v>
          </cell>
          <cell r="C12766" t="str">
            <v>Kit Chassi Cuba Simples - S/ Saida Esg</v>
          </cell>
          <cell r="D12766" t="str">
            <v>UN</v>
          </cell>
          <cell r="E12766">
            <v>0</v>
          </cell>
          <cell r="F12766">
            <v>0</v>
          </cell>
        </row>
        <row r="12767">
          <cell r="B12767">
            <v>1013078</v>
          </cell>
          <cell r="C12767" t="str">
            <v>Cotovelo Terminal 16-1/2 Ktc/1612 Astra</v>
          </cell>
          <cell r="D12767" t="str">
            <v>UN</v>
          </cell>
          <cell r="E12767">
            <v>0</v>
          </cell>
          <cell r="F12767">
            <v>0</v>
          </cell>
        </row>
        <row r="12768">
          <cell r="B12768">
            <v>1013079</v>
          </cell>
          <cell r="C12768" t="str">
            <v>Conexão Móvel 16-1/2 Krm/1612 Astra</v>
          </cell>
          <cell r="D12768" t="str">
            <v>UN</v>
          </cell>
          <cell r="E12768">
            <v>0</v>
          </cell>
          <cell r="F12768">
            <v>0</v>
          </cell>
        </row>
        <row r="12769">
          <cell r="B12769">
            <v>1013080</v>
          </cell>
          <cell r="C12769" t="str">
            <v>Conexão Móvel 16-3/4 Krm/1634 Astra</v>
          </cell>
          <cell r="D12769" t="str">
            <v>UN</v>
          </cell>
          <cell r="E12769">
            <v>0</v>
          </cell>
          <cell r="F12769">
            <v>0</v>
          </cell>
        </row>
        <row r="12770">
          <cell r="B12770">
            <v>1013081</v>
          </cell>
          <cell r="C12770" t="str">
            <v>Te Pex 16-16-16 Kt/16166 Astra</v>
          </cell>
          <cell r="D12770" t="str">
            <v>UN</v>
          </cell>
          <cell r="E12770">
            <v>0</v>
          </cell>
          <cell r="F12770">
            <v>0</v>
          </cell>
        </row>
        <row r="12771">
          <cell r="B12771">
            <v>1013082</v>
          </cell>
          <cell r="C12771" t="str">
            <v>Te Pex 20-16-16 Kt/20166 Astra</v>
          </cell>
          <cell r="D12771" t="str">
            <v>UN</v>
          </cell>
          <cell r="E12771">
            <v>0</v>
          </cell>
          <cell r="F12771">
            <v>0</v>
          </cell>
        </row>
        <row r="12772">
          <cell r="B12772">
            <v>1013083</v>
          </cell>
          <cell r="C12772" t="str">
            <v>Te Pex 20-20-16 Kt/20206 Astra</v>
          </cell>
          <cell r="D12772" t="str">
            <v>UN</v>
          </cell>
          <cell r="E12772">
            <v>0</v>
          </cell>
          <cell r="F12772">
            <v>0</v>
          </cell>
        </row>
        <row r="12773">
          <cell r="B12773">
            <v>1013084</v>
          </cell>
          <cell r="C12773" t="str">
            <v>União Macho 1/2 Ma/12 Astra</v>
          </cell>
          <cell r="D12773" t="str">
            <v>UN</v>
          </cell>
          <cell r="E12773">
            <v>0</v>
          </cell>
          <cell r="F12773">
            <v>0</v>
          </cell>
        </row>
        <row r="12774">
          <cell r="B12774">
            <v>1013085</v>
          </cell>
          <cell r="C12774" t="str">
            <v>Pastilha Branco Araruama 5X5 Gr701 Ngk</v>
          </cell>
          <cell r="D12774" t="str">
            <v>M2</v>
          </cell>
          <cell r="E12774">
            <v>0</v>
          </cell>
          <cell r="F12774">
            <v>0</v>
          </cell>
        </row>
        <row r="12775">
          <cell r="B12775">
            <v>1013086</v>
          </cell>
          <cell r="C12775" t="str">
            <v>Trena Laser Pd42 320286 Hilti</v>
          </cell>
          <cell r="D12775" t="str">
            <v>M2</v>
          </cell>
          <cell r="E12775">
            <v>0</v>
          </cell>
          <cell r="F12775">
            <v>0</v>
          </cell>
        </row>
        <row r="12776">
          <cell r="B12776">
            <v>1013087</v>
          </cell>
          <cell r="C12776" t="str">
            <v>Caibro 2X3" De 2ª Bruto</v>
          </cell>
          <cell r="D12776" t="str">
            <v>M</v>
          </cell>
          <cell r="E12776">
            <v>0</v>
          </cell>
          <cell r="F12776">
            <v>0</v>
          </cell>
        </row>
        <row r="12777">
          <cell r="B12777">
            <v>1013088</v>
          </cell>
          <cell r="C12777" t="str">
            <v>Geocomposto Mcdrain V C Maccaferri</v>
          </cell>
          <cell r="D12777" t="str">
            <v>M</v>
          </cell>
          <cell r="E12777">
            <v>0</v>
          </cell>
          <cell r="F12777">
            <v>0</v>
          </cell>
        </row>
        <row r="12778">
          <cell r="B12778">
            <v>1013089</v>
          </cell>
          <cell r="C12778" t="str">
            <v>Pingadeira Premoldada P/ Muro 1,10X020M</v>
          </cell>
          <cell r="D12778" t="str">
            <v>UN</v>
          </cell>
          <cell r="E12778">
            <v>0</v>
          </cell>
          <cell r="F12778">
            <v>0</v>
          </cell>
        </row>
        <row r="12779">
          <cell r="B12779">
            <v>1013090</v>
          </cell>
          <cell r="C12779" t="str">
            <v>Chapeu Premoldado Para Muro 0,45X0,45M</v>
          </cell>
          <cell r="D12779" t="str">
            <v>UN</v>
          </cell>
          <cell r="E12779">
            <v>0</v>
          </cell>
          <cell r="F12779">
            <v>0</v>
          </cell>
        </row>
        <row r="12780">
          <cell r="B12780">
            <v>1013091</v>
          </cell>
          <cell r="C12780" t="str">
            <v>Porcelanato Native Carvalho 32X59 Incepa</v>
          </cell>
          <cell r="D12780" t="str">
            <v>M2</v>
          </cell>
          <cell r="E12780">
            <v>0</v>
          </cell>
          <cell r="F12780">
            <v>0</v>
          </cell>
        </row>
        <row r="12781">
          <cell r="B12781">
            <v>1013092</v>
          </cell>
          <cell r="C12781" t="str">
            <v>Rodape Native Carvalho 9,6X59 Incepa</v>
          </cell>
          <cell r="D12781" t="str">
            <v>UN</v>
          </cell>
          <cell r="E12781">
            <v>0</v>
          </cell>
          <cell r="F12781">
            <v>0</v>
          </cell>
        </row>
        <row r="12782">
          <cell r="B12782">
            <v>1013093</v>
          </cell>
          <cell r="C12782" t="str">
            <v>Porcelanato Orion Alga Pol.40X40 Incepa</v>
          </cell>
          <cell r="D12782" t="str">
            <v>M2</v>
          </cell>
          <cell r="E12782">
            <v>0</v>
          </cell>
          <cell r="F12782">
            <v>0</v>
          </cell>
        </row>
        <row r="12783">
          <cell r="B12783">
            <v>1013094</v>
          </cell>
          <cell r="C12783" t="str">
            <v>Porcel.Orion Blanco Pol.40X40 Incepa</v>
          </cell>
          <cell r="D12783" t="str">
            <v>M2</v>
          </cell>
          <cell r="E12783">
            <v>0</v>
          </cell>
          <cell r="F12783">
            <v>0</v>
          </cell>
        </row>
        <row r="12784">
          <cell r="B12784">
            <v>1013095</v>
          </cell>
          <cell r="C12784" t="str">
            <v>Rodape Orion Blanco 9,6X40 Incepa</v>
          </cell>
          <cell r="D12784" t="str">
            <v>UN</v>
          </cell>
          <cell r="E12784">
            <v>0</v>
          </cell>
          <cell r="F12784">
            <v>0</v>
          </cell>
        </row>
        <row r="12785">
          <cell r="B12785">
            <v>1013096</v>
          </cell>
          <cell r="C12785" t="str">
            <v>Porcel.Trv.Sicil.Marf. 44,4X44,4 Incepa</v>
          </cell>
          <cell r="D12785" t="str">
            <v>M2</v>
          </cell>
          <cell r="E12785">
            <v>0</v>
          </cell>
          <cell r="F12785">
            <v>0</v>
          </cell>
        </row>
        <row r="12786">
          <cell r="B12786">
            <v>1013097</v>
          </cell>
          <cell r="C12786" t="str">
            <v>Rodape Trav.Sicil.Marfim 9,6X44.4 Incepa</v>
          </cell>
          <cell r="D12786" t="str">
            <v>UN</v>
          </cell>
          <cell r="E12786">
            <v>0</v>
          </cell>
          <cell r="F12786">
            <v>0</v>
          </cell>
        </row>
        <row r="12787">
          <cell r="B12787">
            <v>1013098</v>
          </cell>
          <cell r="C12787" t="str">
            <v>Luva Redução Galvanizada 1 1/4X3/4Pol</v>
          </cell>
          <cell r="D12787" t="str">
            <v>UN</v>
          </cell>
          <cell r="E12787">
            <v>0</v>
          </cell>
          <cell r="F12787">
            <v>0</v>
          </cell>
        </row>
        <row r="12788">
          <cell r="B12788">
            <v>1013099</v>
          </cell>
          <cell r="C12788" t="str">
            <v>Tê Redução Galvanizado 2 1/2X1 1/4Pol</v>
          </cell>
          <cell r="D12788" t="str">
            <v>UN</v>
          </cell>
          <cell r="E12788">
            <v>0</v>
          </cell>
          <cell r="F12788">
            <v>0</v>
          </cell>
        </row>
        <row r="12789">
          <cell r="B12789">
            <v>1013100</v>
          </cell>
          <cell r="C12789" t="str">
            <v>Tê Redução Galvanizado 3X1 1/2Pol</v>
          </cell>
          <cell r="D12789" t="str">
            <v>UN</v>
          </cell>
          <cell r="E12789">
            <v>0</v>
          </cell>
          <cell r="F12789">
            <v>0</v>
          </cell>
        </row>
        <row r="12790">
          <cell r="B12790">
            <v>1013101</v>
          </cell>
          <cell r="C12790" t="str">
            <v>Tê Redução Galvanizado 3X2 1/2Pol</v>
          </cell>
          <cell r="D12790" t="str">
            <v>UN</v>
          </cell>
          <cell r="E12790">
            <v>0</v>
          </cell>
          <cell r="F12790">
            <v>0</v>
          </cell>
        </row>
        <row r="12791">
          <cell r="B12791">
            <v>1013102</v>
          </cell>
          <cell r="C12791" t="str">
            <v>Tê Redução Galvanizado 4X2Pol</v>
          </cell>
          <cell r="D12791" t="str">
            <v>UN</v>
          </cell>
          <cell r="E12791">
            <v>0</v>
          </cell>
          <cell r="F12791">
            <v>0</v>
          </cell>
        </row>
        <row r="12792">
          <cell r="B12792">
            <v>1013103</v>
          </cell>
          <cell r="C12792" t="str">
            <v>Tê Redução Galvanizado 4X3Pol</v>
          </cell>
          <cell r="D12792" t="str">
            <v>UN</v>
          </cell>
          <cell r="E12792">
            <v>0</v>
          </cell>
          <cell r="F12792">
            <v>0</v>
          </cell>
        </row>
        <row r="12793">
          <cell r="B12793">
            <v>1013104</v>
          </cell>
          <cell r="C12793" t="str">
            <v>Cotovelo 90º Galvanizado 150 Lbs 4Pol</v>
          </cell>
          <cell r="D12793" t="str">
            <v>UN</v>
          </cell>
          <cell r="E12793">
            <v>0</v>
          </cell>
          <cell r="F12793">
            <v>0</v>
          </cell>
        </row>
        <row r="12794">
          <cell r="B12794">
            <v>1013105</v>
          </cell>
          <cell r="C12794" t="str">
            <v>Suspensão P/ Canaleta 100X38Mm 2562 Wct</v>
          </cell>
          <cell r="D12794" t="str">
            <v>UN</v>
          </cell>
          <cell r="E12794">
            <v>0</v>
          </cell>
          <cell r="F12794">
            <v>0</v>
          </cell>
        </row>
        <row r="12795">
          <cell r="B12795">
            <v>1013106</v>
          </cell>
          <cell r="C12795" t="str">
            <v>Desvio Vertical 38X38Mm 2570-7 Wct</v>
          </cell>
          <cell r="D12795" t="str">
            <v>UN</v>
          </cell>
          <cell r="E12795">
            <v>0</v>
          </cell>
          <cell r="F12795">
            <v>0</v>
          </cell>
        </row>
        <row r="12796">
          <cell r="B12796">
            <v>1013107</v>
          </cell>
          <cell r="C12796" t="str">
            <v>Desvio Horizontal 38X38Mm 2570-8 Wct</v>
          </cell>
          <cell r="D12796" t="str">
            <v>UN</v>
          </cell>
          <cell r="E12796">
            <v>0</v>
          </cell>
          <cell r="F12796">
            <v>0</v>
          </cell>
        </row>
        <row r="12797">
          <cell r="B12797">
            <v>1013108</v>
          </cell>
          <cell r="C12797" t="str">
            <v>Valvula Retencao Cl125/200 Vert 2Bsp</v>
          </cell>
          <cell r="D12797" t="str">
            <v>UN</v>
          </cell>
          <cell r="E12797">
            <v>0</v>
          </cell>
          <cell r="F12797">
            <v>0</v>
          </cell>
        </row>
        <row r="12798">
          <cell r="B12798">
            <v>1013109</v>
          </cell>
          <cell r="C12798" t="str">
            <v>Valvula Retencao Cl150/300 Hori 2 1/2Bsp</v>
          </cell>
          <cell r="D12798" t="str">
            <v>UN</v>
          </cell>
          <cell r="E12798">
            <v>0</v>
          </cell>
          <cell r="F12798">
            <v>0</v>
          </cell>
        </row>
        <row r="12799">
          <cell r="B12799">
            <v>1013110</v>
          </cell>
          <cell r="C12799" t="str">
            <v>União 733 Bronze 42Mm S/Anel Eluma</v>
          </cell>
          <cell r="D12799" t="str">
            <v>UN</v>
          </cell>
          <cell r="E12799">
            <v>0</v>
          </cell>
          <cell r="F12799">
            <v>0</v>
          </cell>
        </row>
        <row r="12800">
          <cell r="B12800">
            <v>1013111</v>
          </cell>
          <cell r="C12800" t="str">
            <v>Bucha Redução Bronze 600-2 66X42 S/Anel</v>
          </cell>
          <cell r="D12800" t="str">
            <v>UN</v>
          </cell>
          <cell r="E12800">
            <v>0</v>
          </cell>
          <cell r="F12800">
            <v>0</v>
          </cell>
        </row>
        <row r="12801">
          <cell r="B12801">
            <v>1013112</v>
          </cell>
          <cell r="C12801" t="str">
            <v>Bucha Redução Bronze 600-2 66X22 S/Anel</v>
          </cell>
          <cell r="D12801" t="str">
            <v>UN</v>
          </cell>
          <cell r="E12801">
            <v>0</v>
          </cell>
          <cell r="F12801">
            <v>0</v>
          </cell>
        </row>
        <row r="12802">
          <cell r="B12802">
            <v>1013113</v>
          </cell>
          <cell r="C12802" t="str">
            <v>Conector Macho Ppr Pn-20 75X2 1/2 Termuf</v>
          </cell>
          <cell r="D12802" t="str">
            <v>UN</v>
          </cell>
          <cell r="E12802">
            <v>0</v>
          </cell>
          <cell r="F12802">
            <v>0</v>
          </cell>
        </row>
        <row r="12803">
          <cell r="B12803">
            <v>1013114</v>
          </cell>
          <cell r="C12803" t="str">
            <v>Conector Macho Ppr Pn-20 63X2 Termuf</v>
          </cell>
          <cell r="D12803" t="str">
            <v>UN</v>
          </cell>
          <cell r="E12803">
            <v>0</v>
          </cell>
          <cell r="F12803">
            <v>0</v>
          </cell>
        </row>
        <row r="12804">
          <cell r="B12804">
            <v>1013115</v>
          </cell>
          <cell r="C12804" t="str">
            <v>Jaqueta Cba 1/4" Para Chumbador</v>
          </cell>
          <cell r="D12804" t="str">
            <v>UN</v>
          </cell>
          <cell r="E12804">
            <v>0</v>
          </cell>
          <cell r="F12804">
            <v>0</v>
          </cell>
        </row>
        <row r="12805">
          <cell r="B12805">
            <v>1013116</v>
          </cell>
          <cell r="C12805" t="str">
            <v>Fita Isolante 19Mmx20M Verde</v>
          </cell>
          <cell r="D12805" t="str">
            <v>UN</v>
          </cell>
          <cell r="E12805">
            <v>0</v>
          </cell>
          <cell r="F12805">
            <v>0</v>
          </cell>
        </row>
        <row r="12806">
          <cell r="B12806">
            <v>1013117</v>
          </cell>
          <cell r="C12806" t="str">
            <v>Abraçadeira Tipo "D" Com Parafuso 3/4Pol</v>
          </cell>
          <cell r="D12806" t="str">
            <v>UN</v>
          </cell>
          <cell r="E12806">
            <v>0</v>
          </cell>
          <cell r="F12806">
            <v>0</v>
          </cell>
        </row>
        <row r="12807">
          <cell r="B12807">
            <v>1013118</v>
          </cell>
          <cell r="C12807" t="str">
            <v>Abraçadeira Tipo "D" Com Parafuso 1Pol</v>
          </cell>
          <cell r="D12807" t="str">
            <v>UN</v>
          </cell>
          <cell r="E12807">
            <v>0</v>
          </cell>
          <cell r="F12807">
            <v>0</v>
          </cell>
        </row>
        <row r="12808">
          <cell r="B12808">
            <v>1013119</v>
          </cell>
          <cell r="C12808" t="str">
            <v>Dispositivo De Aspiração Vf-20 Jacuzzi</v>
          </cell>
          <cell r="D12808" t="str">
            <v>UN</v>
          </cell>
          <cell r="E12808">
            <v>0</v>
          </cell>
          <cell r="F12808">
            <v>0</v>
          </cell>
        </row>
        <row r="12809">
          <cell r="B12809">
            <v>1013120</v>
          </cell>
          <cell r="C12809" t="str">
            <v>Tê 611 Rc Bronze 611 42X28X42Mm S/Anel</v>
          </cell>
          <cell r="D12809" t="str">
            <v>UN</v>
          </cell>
          <cell r="E12809">
            <v>0</v>
          </cell>
          <cell r="F12809">
            <v>0</v>
          </cell>
        </row>
        <row r="12810">
          <cell r="B12810">
            <v>1013121</v>
          </cell>
          <cell r="C12810" t="str">
            <v>Barra De Transferência Btg 20 Gerdau</v>
          </cell>
          <cell r="D12810" t="str">
            <v>KG</v>
          </cell>
          <cell r="E12810">
            <v>0</v>
          </cell>
          <cell r="F12810">
            <v>0</v>
          </cell>
        </row>
        <row r="12811">
          <cell r="B12811">
            <v>1013122</v>
          </cell>
          <cell r="C12811" t="str">
            <v>Tubo Cpvc Agua Quente 28Mm 3M</v>
          </cell>
          <cell r="D12811" t="str">
            <v>M</v>
          </cell>
          <cell r="E12811">
            <v>0</v>
          </cell>
          <cell r="F12811">
            <v>0</v>
          </cell>
        </row>
        <row r="12812">
          <cell r="B12812">
            <v>1013123</v>
          </cell>
          <cell r="C12812" t="str">
            <v>Tubo Cpvc Agua Quente 35Mm  3M</v>
          </cell>
          <cell r="D12812" t="str">
            <v>M</v>
          </cell>
          <cell r="E12812">
            <v>0</v>
          </cell>
          <cell r="F12812">
            <v>0</v>
          </cell>
        </row>
        <row r="12813">
          <cell r="B12813">
            <v>1013124</v>
          </cell>
          <cell r="C12813" t="str">
            <v>Tubo Pvc Drenoflex De110  6M</v>
          </cell>
          <cell r="D12813" t="str">
            <v>M</v>
          </cell>
          <cell r="E12813">
            <v>0</v>
          </cell>
          <cell r="F12813">
            <v>0</v>
          </cell>
        </row>
        <row r="12814">
          <cell r="B12814">
            <v>1013125</v>
          </cell>
          <cell r="C12814" t="str">
            <v>Eletroduto Pvc Roscavel 1'  3M</v>
          </cell>
          <cell r="D12814" t="str">
            <v>M</v>
          </cell>
          <cell r="E12814">
            <v>0</v>
          </cell>
          <cell r="F12814">
            <v>0</v>
          </cell>
        </row>
        <row r="12815">
          <cell r="B12815">
            <v>1013126</v>
          </cell>
          <cell r="C12815" t="str">
            <v>Eletroduto Pvc Roscavel 2'  3M</v>
          </cell>
          <cell r="D12815" t="str">
            <v>M</v>
          </cell>
          <cell r="E12815">
            <v>0</v>
          </cell>
          <cell r="F12815">
            <v>0</v>
          </cell>
        </row>
        <row r="12816">
          <cell r="B12816">
            <v>1013127</v>
          </cell>
          <cell r="C12816" t="str">
            <v>Eletroduto Pvc Roscavel 3'  3M</v>
          </cell>
          <cell r="D12816" t="str">
            <v>M</v>
          </cell>
          <cell r="E12816">
            <v>0</v>
          </cell>
          <cell r="F12816">
            <v>0</v>
          </cell>
        </row>
        <row r="12817">
          <cell r="B12817">
            <v>1013128</v>
          </cell>
          <cell r="C12817" t="str">
            <v>Eletroduto Pvc Roscavel 4'  3M</v>
          </cell>
          <cell r="D12817" t="str">
            <v>M</v>
          </cell>
          <cell r="E12817">
            <v>0</v>
          </cell>
          <cell r="F12817">
            <v>0</v>
          </cell>
        </row>
        <row r="12818">
          <cell r="B12818">
            <v>1013129</v>
          </cell>
          <cell r="C12818" t="str">
            <v>Eletroduto Pvc Roscavel 1/2'  3M</v>
          </cell>
          <cell r="D12818" t="str">
            <v>M</v>
          </cell>
          <cell r="E12818">
            <v>0</v>
          </cell>
          <cell r="F12818">
            <v>0</v>
          </cell>
        </row>
        <row r="12819">
          <cell r="B12819">
            <v>1013130</v>
          </cell>
          <cell r="C12819" t="str">
            <v>Eletroduto Pvc Roscavel 3/4'  3M</v>
          </cell>
          <cell r="D12819" t="str">
            <v>M</v>
          </cell>
          <cell r="E12819">
            <v>0</v>
          </cell>
          <cell r="F12819">
            <v>0</v>
          </cell>
        </row>
        <row r="12820">
          <cell r="B12820">
            <v>1013131</v>
          </cell>
          <cell r="C12820" t="str">
            <v>Eletroduto Pvc Roscavel 1.1/2'  3M</v>
          </cell>
          <cell r="D12820" t="str">
            <v>M</v>
          </cell>
          <cell r="E12820">
            <v>0</v>
          </cell>
          <cell r="F12820">
            <v>0</v>
          </cell>
        </row>
        <row r="12821">
          <cell r="B12821">
            <v>1013132</v>
          </cell>
          <cell r="C12821" t="str">
            <v>Eletroduto Pvc Roscavel 1.1/4'  3M</v>
          </cell>
          <cell r="D12821" t="str">
            <v>M</v>
          </cell>
          <cell r="E12821">
            <v>0</v>
          </cell>
          <cell r="F12821">
            <v>0</v>
          </cell>
        </row>
        <row r="12822">
          <cell r="B12822">
            <v>1013133</v>
          </cell>
          <cell r="C12822" t="str">
            <v>Eletroduto Pvc Roscavel 2.1/2'  3M</v>
          </cell>
          <cell r="D12822" t="str">
            <v>M</v>
          </cell>
          <cell r="E12822">
            <v>0</v>
          </cell>
          <cell r="F12822">
            <v>0</v>
          </cell>
        </row>
        <row r="12823">
          <cell r="B12823">
            <v>1013134</v>
          </cell>
          <cell r="C12823" t="str">
            <v>Tubo Pvc Roscavel Branco 1'  6M</v>
          </cell>
          <cell r="D12823" t="str">
            <v>M</v>
          </cell>
          <cell r="E12823">
            <v>0</v>
          </cell>
          <cell r="F12823">
            <v>0</v>
          </cell>
        </row>
        <row r="12824">
          <cell r="B12824">
            <v>1013135</v>
          </cell>
          <cell r="C12824" t="str">
            <v>Tubo Pvc Roscavel Branco 1/2'  6M</v>
          </cell>
          <cell r="D12824" t="str">
            <v>M</v>
          </cell>
          <cell r="E12824">
            <v>0</v>
          </cell>
          <cell r="F12824">
            <v>0</v>
          </cell>
        </row>
        <row r="12825">
          <cell r="B12825">
            <v>1013136</v>
          </cell>
          <cell r="C12825" t="str">
            <v>Tubo Pvc Roscavel Branco 1.1/2'  6M</v>
          </cell>
          <cell r="D12825" t="str">
            <v>M</v>
          </cell>
          <cell r="E12825">
            <v>0</v>
          </cell>
          <cell r="F12825">
            <v>0</v>
          </cell>
        </row>
        <row r="12826">
          <cell r="B12826">
            <v>1013137</v>
          </cell>
          <cell r="C12826" t="str">
            <v>Tubo Pvc Roscavel Branco 1.1/4'  6M</v>
          </cell>
          <cell r="D12826" t="str">
            <v>M</v>
          </cell>
          <cell r="E12826">
            <v>0</v>
          </cell>
          <cell r="F12826">
            <v>0</v>
          </cell>
        </row>
        <row r="12827">
          <cell r="B12827">
            <v>1013138</v>
          </cell>
          <cell r="C12827" t="str">
            <v>Tubo Pvc Esgoto Serie R Dn 40   6M</v>
          </cell>
          <cell r="D12827" t="str">
            <v>M</v>
          </cell>
          <cell r="E12827">
            <v>0</v>
          </cell>
          <cell r="F12827">
            <v>0</v>
          </cell>
        </row>
        <row r="12828">
          <cell r="B12828">
            <v>1013139</v>
          </cell>
          <cell r="C12828" t="str">
            <v>Tubo Pvc Esgoto Serie R Dn 50   6M</v>
          </cell>
          <cell r="D12828" t="str">
            <v>M</v>
          </cell>
          <cell r="E12828">
            <v>0</v>
          </cell>
          <cell r="F12828">
            <v>0</v>
          </cell>
        </row>
        <row r="12829">
          <cell r="B12829">
            <v>1013140</v>
          </cell>
          <cell r="C12829" t="str">
            <v>Tubo Pvc Esgoto Serie R Dn 75   6M</v>
          </cell>
          <cell r="D12829" t="str">
            <v>M</v>
          </cell>
          <cell r="E12829">
            <v>0</v>
          </cell>
          <cell r="F12829">
            <v>0</v>
          </cell>
        </row>
        <row r="12830">
          <cell r="B12830">
            <v>1013141</v>
          </cell>
          <cell r="C12830" t="str">
            <v>Tubo Pvc Esgoto Serie R Dn100  6M</v>
          </cell>
          <cell r="D12830" t="str">
            <v>M</v>
          </cell>
          <cell r="E12830">
            <v>0</v>
          </cell>
          <cell r="F12830">
            <v>0</v>
          </cell>
        </row>
        <row r="12831">
          <cell r="B12831">
            <v>1013142</v>
          </cell>
          <cell r="C12831" t="str">
            <v>Tubo Pvc Esgoto Serie R Dn150  6M</v>
          </cell>
          <cell r="D12831" t="str">
            <v>M</v>
          </cell>
          <cell r="E12831">
            <v>0</v>
          </cell>
          <cell r="F12831">
            <v>0</v>
          </cell>
        </row>
        <row r="12832">
          <cell r="B12832">
            <v>1013143</v>
          </cell>
          <cell r="C12832" t="str">
            <v>Broca Sds Plus 6X100X160Mm</v>
          </cell>
          <cell r="D12832" t="str">
            <v>UN</v>
          </cell>
          <cell r="E12832">
            <v>0</v>
          </cell>
          <cell r="F12832">
            <v>0</v>
          </cell>
        </row>
        <row r="12833">
          <cell r="B12833">
            <v>1013144</v>
          </cell>
          <cell r="C12833" t="str">
            <v>Broca Sds Plus 16X140X200Mm</v>
          </cell>
          <cell r="D12833" t="str">
            <v>UN</v>
          </cell>
          <cell r="E12833">
            <v>0</v>
          </cell>
          <cell r="F12833">
            <v>0</v>
          </cell>
        </row>
        <row r="12834">
          <cell r="B12834">
            <v>1013145</v>
          </cell>
          <cell r="C12834" t="str">
            <v>Chave Partida Direta 3Cv 60Hz 220/380V</v>
          </cell>
          <cell r="D12834" t="str">
            <v>UN</v>
          </cell>
          <cell r="E12834">
            <v>0</v>
          </cell>
          <cell r="F12834">
            <v>0</v>
          </cell>
        </row>
        <row r="12835">
          <cell r="B12835">
            <v>1013146</v>
          </cell>
          <cell r="C12835" t="str">
            <v>Ralo C/Grelha A30Xb52 6M Sp46 Sekapiso</v>
          </cell>
          <cell r="D12835" t="str">
            <v>UN</v>
          </cell>
          <cell r="E12835">
            <v>0</v>
          </cell>
          <cell r="F12835">
            <v>0</v>
          </cell>
        </row>
        <row r="12836">
          <cell r="B12836">
            <v>1013147</v>
          </cell>
          <cell r="C12836" t="str">
            <v>Ralo C/Grelha A25Xb52 4M Sp46 Sekapiso</v>
          </cell>
          <cell r="D12836" t="str">
            <v>UN</v>
          </cell>
          <cell r="E12836">
            <v>0</v>
          </cell>
          <cell r="F12836">
            <v>0</v>
          </cell>
        </row>
        <row r="12837">
          <cell r="B12837">
            <v>1013148</v>
          </cell>
          <cell r="C12837" t="str">
            <v>Misturador Mesa Misty 1876-My Fabrimar</v>
          </cell>
          <cell r="D12837" t="str">
            <v>UN</v>
          </cell>
          <cell r="E12837">
            <v>0</v>
          </cell>
          <cell r="F12837">
            <v>0</v>
          </cell>
        </row>
        <row r="12838">
          <cell r="B12838">
            <v>1013149</v>
          </cell>
          <cell r="C12838" t="str">
            <v>Torneira Mesa Gyro 1198-Gy - Fabrimar</v>
          </cell>
          <cell r="D12838" t="str">
            <v>UN</v>
          </cell>
          <cell r="E12838">
            <v>0</v>
          </cell>
          <cell r="F12838">
            <v>0</v>
          </cell>
        </row>
        <row r="12839">
          <cell r="B12839">
            <v>1013150</v>
          </cell>
          <cell r="C12839" t="str">
            <v>Acab. Registro 3/4" Gyro A1-Gy Fabrimar</v>
          </cell>
          <cell r="D12839" t="str">
            <v>UN</v>
          </cell>
          <cell r="E12839">
            <v>0</v>
          </cell>
          <cell r="F12839">
            <v>0</v>
          </cell>
        </row>
        <row r="12840">
          <cell r="B12840">
            <v>1013151</v>
          </cell>
          <cell r="C12840" t="str">
            <v>Torneira Mesa Fatto 1197-Ft - Fabrimar</v>
          </cell>
          <cell r="D12840" t="str">
            <v>UN</v>
          </cell>
          <cell r="E12840">
            <v>0</v>
          </cell>
          <cell r="F12840">
            <v>0</v>
          </cell>
        </row>
        <row r="12841">
          <cell r="B12841">
            <v>1013152</v>
          </cell>
          <cell r="C12841" t="str">
            <v>Granito Amarelo Icaraí</v>
          </cell>
          <cell r="D12841" t="str">
            <v>M2</v>
          </cell>
          <cell r="E12841">
            <v>0</v>
          </cell>
          <cell r="F12841">
            <v>0</v>
          </cell>
        </row>
        <row r="12842">
          <cell r="B12842">
            <v>1013153</v>
          </cell>
          <cell r="C12842" t="str">
            <v>Granito Amarelo Ornamental</v>
          </cell>
          <cell r="D12842" t="str">
            <v>M2</v>
          </cell>
          <cell r="E12842">
            <v>0</v>
          </cell>
          <cell r="F12842">
            <v>0</v>
          </cell>
        </row>
        <row r="12843">
          <cell r="B12843">
            <v>1013154</v>
          </cell>
          <cell r="C12843" t="str">
            <v>Granito Amarelo Santa Cecília</v>
          </cell>
          <cell r="D12843" t="str">
            <v>M2</v>
          </cell>
          <cell r="E12843">
            <v>0</v>
          </cell>
          <cell r="F12843">
            <v>0</v>
          </cell>
        </row>
        <row r="12844">
          <cell r="B12844">
            <v>1013155</v>
          </cell>
          <cell r="C12844" t="str">
            <v>Granito Branco Dallas</v>
          </cell>
          <cell r="D12844" t="str">
            <v>M2</v>
          </cell>
          <cell r="E12844">
            <v>0</v>
          </cell>
          <cell r="F12844">
            <v>0</v>
          </cell>
        </row>
        <row r="12845">
          <cell r="B12845">
            <v>1013156</v>
          </cell>
          <cell r="C12845" t="str">
            <v>Granito Branco Polar</v>
          </cell>
          <cell r="D12845" t="str">
            <v>M2</v>
          </cell>
          <cell r="E12845">
            <v>0</v>
          </cell>
          <cell r="F12845">
            <v>0</v>
          </cell>
        </row>
        <row r="12846">
          <cell r="B12846">
            <v>1013157</v>
          </cell>
          <cell r="C12846" t="str">
            <v>Curva 90 Longa Para Esgoto 150Mm</v>
          </cell>
          <cell r="D12846" t="str">
            <v>UN</v>
          </cell>
          <cell r="E12846">
            <v>0</v>
          </cell>
          <cell r="F12846">
            <v>0</v>
          </cell>
        </row>
        <row r="12847">
          <cell r="B12847">
            <v>1013158</v>
          </cell>
          <cell r="C12847" t="str">
            <v>União Assento Conico Bronze  4Pol Bsp</v>
          </cell>
          <cell r="D12847" t="str">
            <v>UN</v>
          </cell>
          <cell r="E12847">
            <v>0</v>
          </cell>
          <cell r="F12847">
            <v>0</v>
          </cell>
        </row>
        <row r="12848">
          <cell r="B12848">
            <v>1000032</v>
          </cell>
          <cell r="C12848" t="str">
            <v>Aço P/Concr.Arm.Ca-50 10Mm Corte/Dobra</v>
          </cell>
          <cell r="D12848" t="str">
            <v>KG</v>
          </cell>
          <cell r="E12848">
            <v>4.67</v>
          </cell>
          <cell r="F12848">
            <v>18794.829999999998</v>
          </cell>
        </row>
        <row r="12849">
          <cell r="B12849">
            <v>1013160</v>
          </cell>
          <cell r="C12849" t="str">
            <v>Caixa Sifonada Girafacil 100X140X50Mm</v>
          </cell>
          <cell r="D12849" t="str">
            <v>UN</v>
          </cell>
          <cell r="E12849">
            <v>0</v>
          </cell>
          <cell r="F12849">
            <v>0</v>
          </cell>
        </row>
        <row r="12850">
          <cell r="B12850">
            <v>1013161</v>
          </cell>
          <cell r="C12850" t="str">
            <v>Cruzeta Ferro Preto 4Pol Bsp</v>
          </cell>
          <cell r="D12850" t="str">
            <v>UN</v>
          </cell>
          <cell r="E12850">
            <v>0</v>
          </cell>
          <cell r="F12850">
            <v>0</v>
          </cell>
        </row>
        <row r="12851">
          <cell r="B12851">
            <v>1013162</v>
          </cell>
          <cell r="C12851" t="str">
            <v>Tê Ferro Preto 3Pol Bsp</v>
          </cell>
          <cell r="D12851" t="str">
            <v>UN</v>
          </cell>
          <cell r="E12851">
            <v>0</v>
          </cell>
          <cell r="F12851">
            <v>0</v>
          </cell>
        </row>
        <row r="12852">
          <cell r="B12852">
            <v>1013163</v>
          </cell>
          <cell r="C12852" t="str">
            <v>Bucha Redução Longa Pvc Sold 40X25Mm</v>
          </cell>
          <cell r="D12852" t="str">
            <v>UN</v>
          </cell>
          <cell r="E12852">
            <v>0</v>
          </cell>
          <cell r="F12852">
            <v>0</v>
          </cell>
        </row>
        <row r="12853">
          <cell r="B12853">
            <v>1013164</v>
          </cell>
          <cell r="C12853" t="str">
            <v>Anel De Concreto 60X30X10Cm</v>
          </cell>
          <cell r="D12853" t="str">
            <v>UN</v>
          </cell>
          <cell r="E12853">
            <v>0</v>
          </cell>
          <cell r="F12853">
            <v>0</v>
          </cell>
        </row>
        <row r="12854">
          <cell r="B12854">
            <v>1013165</v>
          </cell>
          <cell r="C12854" t="str">
            <v>Anel De Concreto 200X40X10Cm</v>
          </cell>
          <cell r="D12854" t="str">
            <v>UN</v>
          </cell>
          <cell r="E12854">
            <v>0</v>
          </cell>
          <cell r="F12854">
            <v>0</v>
          </cell>
        </row>
        <row r="12855">
          <cell r="B12855">
            <v>1013166</v>
          </cell>
          <cell r="C12855" t="str">
            <v>Anel De Concreto 110X30X10Cm</v>
          </cell>
          <cell r="D12855" t="str">
            <v>UN</v>
          </cell>
          <cell r="E12855">
            <v>0</v>
          </cell>
          <cell r="F12855">
            <v>0</v>
          </cell>
        </row>
        <row r="12856">
          <cell r="B12856">
            <v>1013167</v>
          </cell>
          <cell r="C12856" t="str">
            <v>Anel De Concreto 60X20X10Cm</v>
          </cell>
          <cell r="D12856" t="str">
            <v>UN</v>
          </cell>
          <cell r="E12856">
            <v>0</v>
          </cell>
          <cell r="F12856">
            <v>0</v>
          </cell>
        </row>
        <row r="12857">
          <cell r="B12857">
            <v>1013168</v>
          </cell>
          <cell r="C12857" t="str">
            <v>Cotovelo 90º Galv Redução 1 1/4X1Pol Bsp</v>
          </cell>
          <cell r="D12857" t="str">
            <v>UN</v>
          </cell>
          <cell r="E12857">
            <v>0</v>
          </cell>
          <cell r="F12857">
            <v>0</v>
          </cell>
        </row>
        <row r="12858">
          <cell r="B12858">
            <v>1013169</v>
          </cell>
          <cell r="C12858" t="str">
            <v>Prolongador Galvanizado (Longo) 1/2Pol</v>
          </cell>
          <cell r="D12858" t="str">
            <v>UN</v>
          </cell>
          <cell r="E12858">
            <v>0</v>
          </cell>
          <cell r="F12858">
            <v>0</v>
          </cell>
        </row>
        <row r="12859">
          <cell r="B12859">
            <v>1013170</v>
          </cell>
          <cell r="C12859" t="str">
            <v>Prolongador Galvanizado (Curto) 1/2Pol</v>
          </cell>
          <cell r="D12859" t="str">
            <v>UN</v>
          </cell>
          <cell r="E12859">
            <v>0</v>
          </cell>
          <cell r="F12859">
            <v>0</v>
          </cell>
        </row>
        <row r="12860">
          <cell r="B12860">
            <v>1013171</v>
          </cell>
          <cell r="C12860" t="str">
            <v>Guia Para Passagem De Cabo 10M Tupy</v>
          </cell>
          <cell r="D12860" t="str">
            <v>UN</v>
          </cell>
          <cell r="E12860">
            <v>0</v>
          </cell>
          <cell r="F12860">
            <v>0</v>
          </cell>
        </row>
        <row r="12861">
          <cell r="B12861">
            <v>1013172</v>
          </cell>
          <cell r="C12861" t="str">
            <v>Bucha Redução Ferro Preto 1 1/2X1Pol Bsp</v>
          </cell>
          <cell r="D12861" t="str">
            <v>UN</v>
          </cell>
          <cell r="E12861">
            <v>0</v>
          </cell>
          <cell r="F12861">
            <v>0</v>
          </cell>
        </row>
        <row r="12862">
          <cell r="B12862">
            <v>1013173</v>
          </cell>
          <cell r="C12862" t="str">
            <v>Bucha Redução Ferro Preto 3X1 1/4Pol Bsp</v>
          </cell>
          <cell r="D12862" t="str">
            <v>UN</v>
          </cell>
          <cell r="E12862">
            <v>0</v>
          </cell>
          <cell r="F12862">
            <v>0</v>
          </cell>
        </row>
        <row r="12863">
          <cell r="B12863">
            <v>1013174</v>
          </cell>
          <cell r="C12863" t="str">
            <v>Bucha Redução Ferro Preto 4X1Pol Bsp</v>
          </cell>
          <cell r="D12863" t="str">
            <v>UN</v>
          </cell>
          <cell r="E12863">
            <v>0</v>
          </cell>
          <cell r="F12863">
            <v>0</v>
          </cell>
        </row>
        <row r="12864">
          <cell r="B12864">
            <v>1013175</v>
          </cell>
          <cell r="C12864" t="str">
            <v>Bucha Redução Ferro Preto 4X1 1/4Pol Bsp</v>
          </cell>
          <cell r="D12864" t="str">
            <v>UN</v>
          </cell>
          <cell r="E12864">
            <v>0</v>
          </cell>
          <cell r="F12864">
            <v>0</v>
          </cell>
        </row>
        <row r="12865">
          <cell r="B12865">
            <v>1013176</v>
          </cell>
          <cell r="C12865" t="str">
            <v>Bucha Redução Ferro Preto 4X1 1/2Pol Bsp</v>
          </cell>
          <cell r="D12865" t="str">
            <v>UN</v>
          </cell>
          <cell r="E12865">
            <v>0</v>
          </cell>
          <cell r="F12865">
            <v>0</v>
          </cell>
        </row>
        <row r="12866">
          <cell r="B12866">
            <v>1013177</v>
          </cell>
          <cell r="C12866" t="str">
            <v>Bucha Redução Ferro Preto 3X1/2Pol Bsp</v>
          </cell>
          <cell r="D12866" t="str">
            <v>UN</v>
          </cell>
          <cell r="E12866">
            <v>0</v>
          </cell>
          <cell r="F12866">
            <v>0</v>
          </cell>
        </row>
        <row r="12867">
          <cell r="B12867">
            <v>1013178</v>
          </cell>
          <cell r="C12867" t="str">
            <v>Tê Redução Ferro Preto 1 1/4X1Pol Bsp</v>
          </cell>
          <cell r="D12867" t="str">
            <v>UN</v>
          </cell>
          <cell r="E12867">
            <v>0</v>
          </cell>
          <cell r="F12867">
            <v>0</v>
          </cell>
        </row>
        <row r="12868">
          <cell r="B12868">
            <v>1013179</v>
          </cell>
          <cell r="C12868" t="str">
            <v>Tê Redução Ferro Preto 2 1/2X1 1/2Pol Bs</v>
          </cell>
          <cell r="D12868" t="str">
            <v>UN</v>
          </cell>
          <cell r="E12868">
            <v>0</v>
          </cell>
          <cell r="F12868">
            <v>0</v>
          </cell>
        </row>
        <row r="12869">
          <cell r="B12869">
            <v>1013180</v>
          </cell>
          <cell r="C12869" t="str">
            <v>Tê Redução Ferro Preto 3X1Pol Bsp</v>
          </cell>
          <cell r="D12869" t="str">
            <v>UN</v>
          </cell>
          <cell r="E12869">
            <v>0</v>
          </cell>
          <cell r="F12869">
            <v>0</v>
          </cell>
        </row>
        <row r="12870">
          <cell r="B12870">
            <v>1013181</v>
          </cell>
          <cell r="C12870" t="str">
            <v>Tê Redução Ferro Preto 3X1 1/4Pol Bsp</v>
          </cell>
          <cell r="D12870" t="str">
            <v>UN</v>
          </cell>
          <cell r="E12870">
            <v>0</v>
          </cell>
          <cell r="F12870">
            <v>0</v>
          </cell>
        </row>
        <row r="12871">
          <cell r="B12871">
            <v>1013182</v>
          </cell>
          <cell r="C12871" t="str">
            <v>Tê Redução Ferro Preto 3X2 1/2Pol Bsp</v>
          </cell>
          <cell r="D12871" t="str">
            <v>UN</v>
          </cell>
          <cell r="E12871">
            <v>0</v>
          </cell>
          <cell r="F12871">
            <v>0</v>
          </cell>
        </row>
        <row r="12872">
          <cell r="B12872">
            <v>1013183</v>
          </cell>
          <cell r="C12872" t="str">
            <v>Tê Redução Ferro Preto 4X3Pol Bsp</v>
          </cell>
          <cell r="D12872" t="str">
            <v>UN</v>
          </cell>
          <cell r="E12872">
            <v>0</v>
          </cell>
          <cell r="F12872">
            <v>0</v>
          </cell>
        </row>
        <row r="12873">
          <cell r="B12873">
            <v>1013184</v>
          </cell>
          <cell r="C12873" t="str">
            <v>Cotovelo 90º Ferro Preto 4Pol Bsp</v>
          </cell>
          <cell r="D12873" t="str">
            <v>UN</v>
          </cell>
          <cell r="E12873">
            <v>0</v>
          </cell>
          <cell r="F12873">
            <v>0</v>
          </cell>
        </row>
        <row r="12874">
          <cell r="B12874">
            <v>1013185</v>
          </cell>
          <cell r="C12874" t="str">
            <v>Chave Boia Inf.30A C/Int.Mercurio Ferpi</v>
          </cell>
          <cell r="D12874" t="str">
            <v>UN</v>
          </cell>
          <cell r="E12874">
            <v>0</v>
          </cell>
          <cell r="F12874">
            <v>0</v>
          </cell>
        </row>
        <row r="12875">
          <cell r="B12875">
            <v>1013186</v>
          </cell>
          <cell r="C12875" t="str">
            <v>Tomada De Embutir S-4249 Steck</v>
          </cell>
          <cell r="D12875" t="str">
            <v>UN</v>
          </cell>
          <cell r="E12875">
            <v>0</v>
          </cell>
          <cell r="F12875">
            <v>0</v>
          </cell>
        </row>
        <row r="12876">
          <cell r="B12876">
            <v>1013187</v>
          </cell>
          <cell r="C12876" t="str">
            <v>Tomada De Embutir Neg. Sn-4249 Steck</v>
          </cell>
          <cell r="D12876" t="str">
            <v>UN</v>
          </cell>
          <cell r="E12876">
            <v>0</v>
          </cell>
          <cell r="F12876">
            <v>0</v>
          </cell>
        </row>
        <row r="12877">
          <cell r="B12877">
            <v>1013188</v>
          </cell>
          <cell r="C12877" t="str">
            <v>Tomada De Embutir S-4649 Steck</v>
          </cell>
          <cell r="D12877" t="str">
            <v>UN</v>
          </cell>
          <cell r="E12877">
            <v>0</v>
          </cell>
          <cell r="F12877">
            <v>0</v>
          </cell>
        </row>
        <row r="12878">
          <cell r="B12878">
            <v>1013189</v>
          </cell>
          <cell r="C12878" t="str">
            <v>Tomada De Embutir N-4249 Steck</v>
          </cell>
          <cell r="D12878" t="str">
            <v>UN</v>
          </cell>
          <cell r="E12878">
            <v>0</v>
          </cell>
          <cell r="F12878">
            <v>0</v>
          </cell>
        </row>
        <row r="12879">
          <cell r="B12879">
            <v>1013190</v>
          </cell>
          <cell r="C12879" t="str">
            <v>Tomada De Embutir N-4049 Steck</v>
          </cell>
          <cell r="D12879" t="str">
            <v>UN</v>
          </cell>
          <cell r="E12879">
            <v>0</v>
          </cell>
          <cell r="F12879">
            <v>0</v>
          </cell>
        </row>
        <row r="12880">
          <cell r="B12880">
            <v>1013191</v>
          </cell>
          <cell r="C12880" t="str">
            <v>Tomada De Embutir N-3046 Steck</v>
          </cell>
          <cell r="D12880" t="str">
            <v>UN</v>
          </cell>
          <cell r="E12880">
            <v>0</v>
          </cell>
          <cell r="F12880">
            <v>0</v>
          </cell>
        </row>
        <row r="12881">
          <cell r="B12881">
            <v>1013192</v>
          </cell>
          <cell r="C12881" t="str">
            <v>Rev.Cerâmico 10X10Cm Canga Om 5034 Atlas</v>
          </cell>
          <cell r="D12881" t="str">
            <v>M2</v>
          </cell>
          <cell r="E12881">
            <v>0</v>
          </cell>
          <cell r="F12881">
            <v>0</v>
          </cell>
        </row>
        <row r="12882">
          <cell r="B12882">
            <v>1013193</v>
          </cell>
          <cell r="C12882" t="str">
            <v>Caixa De Passagem St.44.211/N Steck</v>
          </cell>
          <cell r="D12882" t="str">
            <v>UN</v>
          </cell>
          <cell r="E12882">
            <v>0</v>
          </cell>
          <cell r="F12882">
            <v>0</v>
          </cell>
        </row>
        <row r="12883">
          <cell r="B12883">
            <v>1013194</v>
          </cell>
          <cell r="C12883" t="str">
            <v>Vidro Comum Incolor 5Mm</v>
          </cell>
          <cell r="D12883" t="str">
            <v>M2</v>
          </cell>
          <cell r="E12883">
            <v>0</v>
          </cell>
          <cell r="F12883">
            <v>0</v>
          </cell>
        </row>
        <row r="12884">
          <cell r="B12884">
            <v>1013195</v>
          </cell>
          <cell r="C12884" t="str">
            <v>Vidro Comum Incolor Jateado/Fantasia 4Mm</v>
          </cell>
          <cell r="D12884" t="str">
            <v>M2</v>
          </cell>
          <cell r="E12884">
            <v>0</v>
          </cell>
          <cell r="F12884">
            <v>0</v>
          </cell>
        </row>
        <row r="12885">
          <cell r="B12885">
            <v>1013196</v>
          </cell>
          <cell r="C12885" t="str">
            <v>Chapa Aço Galv Nº26 10Cm Larg Rolo</v>
          </cell>
          <cell r="D12885" t="str">
            <v>M</v>
          </cell>
          <cell r="E12885">
            <v>0</v>
          </cell>
          <cell r="F12885">
            <v>0</v>
          </cell>
        </row>
        <row r="12886">
          <cell r="B12886">
            <v>1013197</v>
          </cell>
          <cell r="C12886" t="str">
            <v>Banca Em Granito Branco Hawai 70X55Cm</v>
          </cell>
          <cell r="D12886" t="str">
            <v>UN</v>
          </cell>
          <cell r="E12886">
            <v>0</v>
          </cell>
          <cell r="F12886">
            <v>0</v>
          </cell>
        </row>
        <row r="12887">
          <cell r="B12887">
            <v>1013198</v>
          </cell>
          <cell r="C12887" t="str">
            <v>Banca Em Granito Branco Hawai 80X55Cm</v>
          </cell>
          <cell r="D12887" t="str">
            <v>UN</v>
          </cell>
          <cell r="E12887">
            <v>0</v>
          </cell>
          <cell r="F12887">
            <v>0</v>
          </cell>
        </row>
        <row r="12888">
          <cell r="B12888">
            <v>1013199</v>
          </cell>
          <cell r="C12888" t="str">
            <v>Banca Em Granito Branco Hawai 140X50Cm</v>
          </cell>
          <cell r="D12888" t="str">
            <v>UN</v>
          </cell>
          <cell r="E12888">
            <v>0</v>
          </cell>
          <cell r="F12888">
            <v>0</v>
          </cell>
        </row>
        <row r="12889">
          <cell r="B12889">
            <v>1013200</v>
          </cell>
          <cell r="C12889" t="str">
            <v>Banca Em Granito Branco Hawai 90X45Cm</v>
          </cell>
          <cell r="D12889" t="str">
            <v>UN</v>
          </cell>
          <cell r="E12889">
            <v>0</v>
          </cell>
          <cell r="F12889">
            <v>0</v>
          </cell>
        </row>
        <row r="12890">
          <cell r="B12890">
            <v>1013201</v>
          </cell>
          <cell r="C12890" t="str">
            <v>Banca Em Granito Branco Hawai 80X60Cm</v>
          </cell>
          <cell r="D12890" t="str">
            <v>UN</v>
          </cell>
          <cell r="E12890">
            <v>0</v>
          </cell>
          <cell r="F12890">
            <v>0</v>
          </cell>
        </row>
        <row r="12891">
          <cell r="B12891">
            <v>1013202</v>
          </cell>
          <cell r="C12891" t="str">
            <v>Banca Em Granito Branco Hawai 80X50Cm</v>
          </cell>
          <cell r="D12891" t="str">
            <v>UN</v>
          </cell>
          <cell r="E12891">
            <v>0</v>
          </cell>
          <cell r="F12891">
            <v>0</v>
          </cell>
        </row>
        <row r="12892">
          <cell r="B12892">
            <v>1013203</v>
          </cell>
          <cell r="C12892" t="str">
            <v>Banca Em Granito Branco Hawai 75X50Cm</v>
          </cell>
          <cell r="D12892" t="str">
            <v>UN</v>
          </cell>
          <cell r="E12892">
            <v>0</v>
          </cell>
          <cell r="F12892">
            <v>0</v>
          </cell>
        </row>
        <row r="12893">
          <cell r="B12893">
            <v>1013204</v>
          </cell>
          <cell r="C12893" t="str">
            <v>Banca Em Granito Branco Hawai 140X55Cm</v>
          </cell>
          <cell r="D12893" t="str">
            <v>UN</v>
          </cell>
          <cell r="E12893">
            <v>0</v>
          </cell>
          <cell r="F12893">
            <v>0</v>
          </cell>
        </row>
        <row r="12894">
          <cell r="B12894">
            <v>1013205</v>
          </cell>
          <cell r="C12894" t="str">
            <v>Banca Em Granito Branco Hawai 60X60Cm</v>
          </cell>
          <cell r="D12894" t="str">
            <v>UN</v>
          </cell>
          <cell r="E12894">
            <v>0</v>
          </cell>
          <cell r="F12894">
            <v>0</v>
          </cell>
        </row>
        <row r="12895">
          <cell r="B12895">
            <v>1013206</v>
          </cell>
          <cell r="C12895" t="str">
            <v>Banca Em Granito Branco Hawai 181X53Cm</v>
          </cell>
          <cell r="D12895" t="str">
            <v>UN</v>
          </cell>
          <cell r="E12895">
            <v>0</v>
          </cell>
          <cell r="F12895">
            <v>0</v>
          </cell>
        </row>
        <row r="12896">
          <cell r="B12896">
            <v>1013207</v>
          </cell>
          <cell r="C12896" t="str">
            <v>Banca Em Granito Cinza Maua 165X65Cm</v>
          </cell>
          <cell r="D12896" t="str">
            <v>UN</v>
          </cell>
          <cell r="E12896">
            <v>0</v>
          </cell>
          <cell r="F12896">
            <v>0</v>
          </cell>
        </row>
        <row r="12897">
          <cell r="B12897">
            <v>1013208</v>
          </cell>
          <cell r="C12897" t="str">
            <v>Banca Em Granito Cinza Maua 200X65Cm</v>
          </cell>
          <cell r="D12897" t="str">
            <v>UN</v>
          </cell>
          <cell r="E12897">
            <v>0</v>
          </cell>
          <cell r="F12897">
            <v>0</v>
          </cell>
        </row>
        <row r="12898">
          <cell r="B12898">
            <v>1013209</v>
          </cell>
          <cell r="C12898" t="str">
            <v>Soleira Marmore/Granito Br Hawai 14X2Cm</v>
          </cell>
          <cell r="D12898" t="str">
            <v>M</v>
          </cell>
          <cell r="E12898">
            <v>0</v>
          </cell>
          <cell r="F12898">
            <v>0</v>
          </cell>
        </row>
        <row r="12899">
          <cell r="B12899">
            <v>1013210</v>
          </cell>
          <cell r="C12899" t="str">
            <v>Soleira Marmore/Granito Br Hawai 3,5X2Cm</v>
          </cell>
          <cell r="D12899" t="str">
            <v>M</v>
          </cell>
          <cell r="E12899">
            <v>0</v>
          </cell>
          <cell r="F12899">
            <v>0</v>
          </cell>
        </row>
        <row r="12900">
          <cell r="B12900">
            <v>1013211</v>
          </cell>
          <cell r="C12900" t="str">
            <v>Soleira Marmore/Granito Br Hawai 12,5X2</v>
          </cell>
          <cell r="D12900" t="str">
            <v>M</v>
          </cell>
          <cell r="E12900">
            <v>0</v>
          </cell>
          <cell r="F12900">
            <v>0</v>
          </cell>
        </row>
        <row r="12901">
          <cell r="B12901">
            <v>1013212</v>
          </cell>
          <cell r="C12901" t="str">
            <v>Soleira Marmore/Granito Cz Maua 21X2Cm</v>
          </cell>
          <cell r="D12901" t="str">
            <v>M</v>
          </cell>
          <cell r="E12901">
            <v>0</v>
          </cell>
          <cell r="F12901">
            <v>0</v>
          </cell>
        </row>
        <row r="12902">
          <cell r="B12902">
            <v>1013213</v>
          </cell>
          <cell r="C12902" t="str">
            <v>Soleira Marmore/Granito Cz Maua 11X2Cm</v>
          </cell>
          <cell r="D12902" t="str">
            <v>M</v>
          </cell>
          <cell r="E12902">
            <v>0</v>
          </cell>
          <cell r="F12902">
            <v>0</v>
          </cell>
        </row>
        <row r="12903">
          <cell r="B12903">
            <v>1013214</v>
          </cell>
          <cell r="C12903" t="str">
            <v>Soleira Marmore/Granito Cz Maua 18,5X2Cm</v>
          </cell>
          <cell r="D12903" t="str">
            <v>M</v>
          </cell>
          <cell r="E12903">
            <v>0</v>
          </cell>
          <cell r="F12903">
            <v>0</v>
          </cell>
        </row>
        <row r="12904">
          <cell r="B12904">
            <v>1013215</v>
          </cell>
          <cell r="C12904" t="str">
            <v>Soleira Marmore/Granito Cz Maua 15X2Cm</v>
          </cell>
          <cell r="D12904" t="str">
            <v>M</v>
          </cell>
          <cell r="E12904">
            <v>0</v>
          </cell>
          <cell r="F12904">
            <v>0</v>
          </cell>
        </row>
        <row r="12905">
          <cell r="B12905">
            <v>1013216</v>
          </cell>
          <cell r="C12905" t="str">
            <v>Tento Marmore/Granito Branco Hawai 7X3Cm</v>
          </cell>
          <cell r="D12905" t="str">
            <v>M</v>
          </cell>
          <cell r="E12905">
            <v>0</v>
          </cell>
          <cell r="F12905">
            <v>0</v>
          </cell>
        </row>
        <row r="12906">
          <cell r="B12906">
            <v>1013217</v>
          </cell>
          <cell r="C12906" t="str">
            <v>Porcel.30X30 Villa Vecchia Bianco Eliane</v>
          </cell>
          <cell r="D12906" t="str">
            <v>M2</v>
          </cell>
          <cell r="E12906">
            <v>0</v>
          </cell>
          <cell r="F12906">
            <v>0</v>
          </cell>
        </row>
        <row r="12907">
          <cell r="B12907">
            <v>1013218</v>
          </cell>
          <cell r="C12907" t="str">
            <v>Grelha Linear P/Ralo Ferro Fund.20X800Cm</v>
          </cell>
          <cell r="D12907" t="str">
            <v>UN</v>
          </cell>
          <cell r="E12907">
            <v>0</v>
          </cell>
          <cell r="F12907">
            <v>0</v>
          </cell>
        </row>
        <row r="12908">
          <cell r="B12908">
            <v>1013219</v>
          </cell>
          <cell r="C12908" t="str">
            <v>Caixa D'Água Fibra Vidro 33000L Circular</v>
          </cell>
          <cell r="D12908" t="str">
            <v>UN</v>
          </cell>
          <cell r="E12908">
            <v>0</v>
          </cell>
          <cell r="F12908">
            <v>0</v>
          </cell>
        </row>
        <row r="12909">
          <cell r="B12909">
            <v>1013220</v>
          </cell>
          <cell r="C12909" t="str">
            <v>Lamina Serra Circular P/Mad. 7 1/4 40D</v>
          </cell>
          <cell r="D12909" t="str">
            <v>UN</v>
          </cell>
          <cell r="E12909">
            <v>0</v>
          </cell>
          <cell r="F12909">
            <v>0</v>
          </cell>
        </row>
        <row r="12910">
          <cell r="B12910">
            <v>1013221</v>
          </cell>
          <cell r="C12910" t="str">
            <v>Luva Dryfix Sold C/Bucha Latão 25Mmx1/2'</v>
          </cell>
          <cell r="D12910" t="str">
            <v>UN</v>
          </cell>
          <cell r="E12910">
            <v>0</v>
          </cell>
          <cell r="F12910">
            <v>0</v>
          </cell>
        </row>
        <row r="12911">
          <cell r="B12911">
            <v>1013222</v>
          </cell>
          <cell r="C12911" t="str">
            <v>Luva Dryfix Sold C/Bucha Latão 25Mmx3/4'</v>
          </cell>
          <cell r="D12911" t="str">
            <v>UN</v>
          </cell>
          <cell r="E12911">
            <v>0</v>
          </cell>
          <cell r="F12911">
            <v>0</v>
          </cell>
        </row>
        <row r="12912">
          <cell r="B12912">
            <v>1013223</v>
          </cell>
          <cell r="C12912" t="str">
            <v>Luva Dryfix Aquatherm Trans 22Mmx1/2'</v>
          </cell>
          <cell r="D12912" t="str">
            <v>UN</v>
          </cell>
          <cell r="E12912">
            <v>0</v>
          </cell>
          <cell r="F12912">
            <v>0</v>
          </cell>
        </row>
        <row r="12913">
          <cell r="B12913">
            <v>1013224</v>
          </cell>
          <cell r="C12913" t="str">
            <v>Luva Dryfix Aquatherm Trans 22Mmx3/4'</v>
          </cell>
          <cell r="D12913" t="str">
            <v>UN</v>
          </cell>
          <cell r="E12913">
            <v>0</v>
          </cell>
          <cell r="F12913">
            <v>0</v>
          </cell>
        </row>
        <row r="12914">
          <cell r="B12914">
            <v>1013225</v>
          </cell>
          <cell r="C12914" t="str">
            <v>Joelho 90º Dryfix Esg 40Mm Montante 48</v>
          </cell>
          <cell r="D12914" t="str">
            <v>UN</v>
          </cell>
          <cell r="E12914">
            <v>0</v>
          </cell>
          <cell r="F12914">
            <v>0</v>
          </cell>
        </row>
        <row r="12915">
          <cell r="B12915">
            <v>1013226</v>
          </cell>
          <cell r="C12915" t="str">
            <v>Joelho 90º Dryfix Esg 50Mm Montante 48</v>
          </cell>
          <cell r="D12915" t="str">
            <v>UN</v>
          </cell>
          <cell r="E12915">
            <v>0</v>
          </cell>
          <cell r="F12915">
            <v>0</v>
          </cell>
        </row>
        <row r="12916">
          <cell r="B12916">
            <v>1013227</v>
          </cell>
          <cell r="C12916" t="str">
            <v>Joelho 90º Dryfix Esg 100Mm Montante 48</v>
          </cell>
          <cell r="D12916" t="str">
            <v>UN</v>
          </cell>
          <cell r="E12916">
            <v>0</v>
          </cell>
          <cell r="F12916">
            <v>0</v>
          </cell>
        </row>
        <row r="12917">
          <cell r="B12917">
            <v>1013228</v>
          </cell>
          <cell r="C12917" t="str">
            <v>Joelho 90º Dryfix Esg 40Mm Montante70/75</v>
          </cell>
          <cell r="D12917" t="str">
            <v>UN</v>
          </cell>
          <cell r="E12917">
            <v>0</v>
          </cell>
          <cell r="F12917">
            <v>0</v>
          </cell>
        </row>
        <row r="12918">
          <cell r="B12918">
            <v>1013229</v>
          </cell>
          <cell r="C12918" t="str">
            <v>Joelho 90º Dryfix Esg 50Mm Montante70/75</v>
          </cell>
          <cell r="D12918" t="str">
            <v>UN</v>
          </cell>
          <cell r="E12918">
            <v>0</v>
          </cell>
          <cell r="F12918">
            <v>0</v>
          </cell>
        </row>
        <row r="12919">
          <cell r="B12919">
            <v>1013230</v>
          </cell>
          <cell r="C12919" t="str">
            <v>Joelho 90º Dryfix Esg 40Mm Montante 90</v>
          </cell>
          <cell r="D12919" t="str">
            <v>UN</v>
          </cell>
          <cell r="E12919">
            <v>0</v>
          </cell>
          <cell r="F12919">
            <v>0</v>
          </cell>
        </row>
        <row r="12920">
          <cell r="B12920">
            <v>1013231</v>
          </cell>
          <cell r="C12920" t="str">
            <v>Joelho 90º Dryfix Esg 50Mm Montante 90</v>
          </cell>
          <cell r="D12920" t="str">
            <v>UN</v>
          </cell>
          <cell r="E12920">
            <v>0</v>
          </cell>
          <cell r="F12920">
            <v>0</v>
          </cell>
        </row>
        <row r="12921">
          <cell r="B12921">
            <v>1013232</v>
          </cell>
          <cell r="C12921" t="str">
            <v>Grampo Galvanizado 19X11 (1X9')</v>
          </cell>
          <cell r="D12921" t="str">
            <v>KG</v>
          </cell>
          <cell r="E12921">
            <v>0</v>
          </cell>
          <cell r="F12921">
            <v>0</v>
          </cell>
        </row>
        <row r="12922">
          <cell r="B12922">
            <v>1013233</v>
          </cell>
          <cell r="C12922" t="str">
            <v>Cobertura Acrilico Lt C/Ventil 085X085M</v>
          </cell>
          <cell r="D12922" t="str">
            <v>UN</v>
          </cell>
          <cell r="E12922">
            <v>0</v>
          </cell>
          <cell r="F12922">
            <v>0</v>
          </cell>
        </row>
        <row r="12923">
          <cell r="B12923">
            <v>1013234</v>
          </cell>
          <cell r="C12923" t="str">
            <v>Soleira Marmore/Granito Cz Maua 3,5X2Cm</v>
          </cell>
          <cell r="D12923" t="str">
            <v>M</v>
          </cell>
          <cell r="E12923">
            <v>0</v>
          </cell>
          <cell r="F12923">
            <v>0</v>
          </cell>
        </row>
        <row r="12924">
          <cell r="B12924">
            <v>1013235</v>
          </cell>
          <cell r="C12924" t="str">
            <v>Soleira Marmore/Granito Br Hawai 15X2Cm</v>
          </cell>
          <cell r="D12924" t="str">
            <v>M</v>
          </cell>
          <cell r="E12924">
            <v>0</v>
          </cell>
          <cell r="F12924">
            <v>0</v>
          </cell>
        </row>
        <row r="12925">
          <cell r="B12925">
            <v>1013236</v>
          </cell>
          <cell r="C12925" t="str">
            <v>Porcel.60X60Cm Cristal Polido Portinari</v>
          </cell>
          <cell r="D12925" t="str">
            <v>M2</v>
          </cell>
          <cell r="E12925">
            <v>0</v>
          </cell>
          <cell r="F12925">
            <v>0</v>
          </cell>
        </row>
        <row r="12926">
          <cell r="B12926">
            <v>1013237</v>
          </cell>
          <cell r="C12926" t="str">
            <v>Chave De Partida Direta 5,5Kw 7,5Cv 220V</v>
          </cell>
          <cell r="D12926" t="str">
            <v>UN</v>
          </cell>
          <cell r="E12926">
            <v>0</v>
          </cell>
          <cell r="F12926">
            <v>0</v>
          </cell>
        </row>
        <row r="12927">
          <cell r="B12927">
            <v>1013238</v>
          </cell>
          <cell r="C12927" t="str">
            <v>Granito Amarelo Icaraí Trabalhado</v>
          </cell>
          <cell r="D12927" t="str">
            <v>M2</v>
          </cell>
          <cell r="E12927">
            <v>0</v>
          </cell>
          <cell r="F12927">
            <v>0</v>
          </cell>
        </row>
        <row r="12928">
          <cell r="B12928">
            <v>1013239</v>
          </cell>
          <cell r="C12928" t="str">
            <v>Banheira Biela 1,50X0,85X0,50M Mondialle</v>
          </cell>
          <cell r="D12928" t="str">
            <v>UN</v>
          </cell>
          <cell r="E12928">
            <v>0</v>
          </cell>
          <cell r="F12928">
            <v>0</v>
          </cell>
        </row>
        <row r="12929">
          <cell r="B12929">
            <v>1013240</v>
          </cell>
          <cell r="C12929" t="str">
            <v>Spa Veneza 2,20X2,20X0,95M C/H Mondialle</v>
          </cell>
          <cell r="D12929" t="str">
            <v>UN</v>
          </cell>
          <cell r="E12929">
            <v>0</v>
          </cell>
          <cell r="F12929">
            <v>0</v>
          </cell>
        </row>
        <row r="12930">
          <cell r="B12930">
            <v>1013241</v>
          </cell>
          <cell r="C12930" t="str">
            <v>Rodapé Crema Act Bold 8X45 Cecrisa</v>
          </cell>
          <cell r="D12930" t="str">
            <v>UN</v>
          </cell>
          <cell r="E12930">
            <v>0</v>
          </cell>
          <cell r="F12930">
            <v>0</v>
          </cell>
        </row>
        <row r="12931">
          <cell r="B12931">
            <v>1013242</v>
          </cell>
          <cell r="C12931" t="str">
            <v>Luminária Emb C/ Vidro Ci120V Contato</v>
          </cell>
          <cell r="D12931" t="str">
            <v>UN</v>
          </cell>
          <cell r="E12931">
            <v>0</v>
          </cell>
          <cell r="F12931">
            <v>0</v>
          </cell>
        </row>
        <row r="12932">
          <cell r="B12932">
            <v>1013243</v>
          </cell>
          <cell r="C12932" t="str">
            <v>Luminária 60W Ci215P Contato</v>
          </cell>
          <cell r="D12932" t="str">
            <v>UN</v>
          </cell>
          <cell r="E12932">
            <v>0</v>
          </cell>
          <cell r="F12932">
            <v>0</v>
          </cell>
        </row>
        <row r="12933">
          <cell r="B12933">
            <v>1013244</v>
          </cell>
          <cell r="C12933" t="str">
            <v>Luminária 100W Ci215P Contato</v>
          </cell>
          <cell r="D12933" t="str">
            <v>UN</v>
          </cell>
          <cell r="E12933">
            <v>0</v>
          </cell>
          <cell r="F12933">
            <v>0</v>
          </cell>
        </row>
        <row r="12934">
          <cell r="B12934">
            <v>1013245</v>
          </cell>
          <cell r="C12934" t="str">
            <v>Luminária 100W Ci101 Contato</v>
          </cell>
          <cell r="D12934" t="str">
            <v>UN</v>
          </cell>
          <cell r="E12934">
            <v>0</v>
          </cell>
          <cell r="F12934">
            <v>0</v>
          </cell>
        </row>
        <row r="12935">
          <cell r="B12935">
            <v>1013246</v>
          </cell>
          <cell r="C12935" t="str">
            <v>Projetor Espeto P090 Ci901/20 Contato</v>
          </cell>
          <cell r="D12935" t="str">
            <v>UN</v>
          </cell>
          <cell r="E12935">
            <v>0</v>
          </cell>
          <cell r="F12935">
            <v>0</v>
          </cell>
        </row>
        <row r="12936">
          <cell r="B12936">
            <v>1013247</v>
          </cell>
          <cell r="C12936" t="str">
            <v>Projetor Embutido P/Solo Ci810 Contato</v>
          </cell>
          <cell r="D12936" t="str">
            <v>UN</v>
          </cell>
          <cell r="E12936">
            <v>0</v>
          </cell>
          <cell r="F12936">
            <v>0</v>
          </cell>
        </row>
        <row r="12937">
          <cell r="B12937">
            <v>1013248</v>
          </cell>
          <cell r="C12937" t="str">
            <v>Poste P1 H=6,00M Ci509/4 Contato</v>
          </cell>
          <cell r="D12937" t="str">
            <v>UN</v>
          </cell>
          <cell r="E12937">
            <v>0</v>
          </cell>
          <cell r="F12937">
            <v>0</v>
          </cell>
        </row>
        <row r="12938">
          <cell r="B12938">
            <v>1013249</v>
          </cell>
          <cell r="C12938" t="str">
            <v>Poste Ci510/1 Contato</v>
          </cell>
          <cell r="D12938" t="str">
            <v>UN</v>
          </cell>
          <cell r="E12938">
            <v>0</v>
          </cell>
          <cell r="F12938">
            <v>0</v>
          </cell>
        </row>
        <row r="12939">
          <cell r="B12939">
            <v>1013250</v>
          </cell>
          <cell r="C12939" t="str">
            <v>Arandela Ci915G Contato</v>
          </cell>
          <cell r="D12939" t="str">
            <v>UN</v>
          </cell>
          <cell r="E12939">
            <v>0</v>
          </cell>
          <cell r="F12939">
            <v>0</v>
          </cell>
        </row>
        <row r="12940">
          <cell r="B12940">
            <v>1013251</v>
          </cell>
          <cell r="C12940" t="str">
            <v>Luminária Ci606Al Contato</v>
          </cell>
          <cell r="D12940" t="str">
            <v>UN</v>
          </cell>
          <cell r="E12940">
            <v>0</v>
          </cell>
          <cell r="F12940">
            <v>0</v>
          </cell>
        </row>
        <row r="12941">
          <cell r="B12941">
            <v>1013252</v>
          </cell>
          <cell r="C12941" t="str">
            <v>Acab.Registro Aquarius 1"A2 A-A Fabrimar</v>
          </cell>
          <cell r="D12941" t="str">
            <v>UN</v>
          </cell>
          <cell r="E12941">
            <v>0</v>
          </cell>
          <cell r="F12941">
            <v>0</v>
          </cell>
        </row>
        <row r="12942">
          <cell r="B12942">
            <v>1013253</v>
          </cell>
          <cell r="C12942" t="str">
            <v>Cuba Apoio Branca Terra 61099 Celite</v>
          </cell>
          <cell r="D12942" t="str">
            <v>UN</v>
          </cell>
          <cell r="E12942">
            <v>0</v>
          </cell>
          <cell r="F12942">
            <v>0</v>
          </cell>
        </row>
        <row r="12943">
          <cell r="B12943">
            <v>1013254</v>
          </cell>
          <cell r="C12943" t="str">
            <v>Cuba Apoio C/Mesa Pacific Br 63068 Incep</v>
          </cell>
          <cell r="D12943" t="str">
            <v>UN</v>
          </cell>
          <cell r="E12943">
            <v>0</v>
          </cell>
          <cell r="F12943">
            <v>0</v>
          </cell>
        </row>
        <row r="12944">
          <cell r="B12944">
            <v>1013255</v>
          </cell>
          <cell r="C12944" t="str">
            <v>Parafusadeira Profes. Gsr 6-45 Te Bosch</v>
          </cell>
          <cell r="D12944" t="str">
            <v>UN</v>
          </cell>
          <cell r="E12944">
            <v>0</v>
          </cell>
          <cell r="F12944">
            <v>0</v>
          </cell>
        </row>
        <row r="12945">
          <cell r="B12945">
            <v>1013256</v>
          </cell>
          <cell r="C12945" t="str">
            <v>Cristalizante P/Concr.Aquasan Tb 200Kg</v>
          </cell>
          <cell r="D12945" t="str">
            <v>UN</v>
          </cell>
          <cell r="E12945">
            <v>0</v>
          </cell>
          <cell r="F12945">
            <v>0</v>
          </cell>
        </row>
        <row r="12946">
          <cell r="B12946">
            <v>1013257</v>
          </cell>
          <cell r="C12946" t="str">
            <v>Cristalizante P/Concr.Aquasan Bd 20Kg</v>
          </cell>
          <cell r="D12946" t="str">
            <v>UN</v>
          </cell>
          <cell r="E12946">
            <v>0</v>
          </cell>
          <cell r="F12946">
            <v>0</v>
          </cell>
        </row>
        <row r="12947">
          <cell r="B12947">
            <v>1013258</v>
          </cell>
          <cell r="C12947" t="str">
            <v>Luva De Ferro Preto 4 Pol Bsp</v>
          </cell>
          <cell r="D12947" t="str">
            <v>UN</v>
          </cell>
          <cell r="E12947">
            <v>0</v>
          </cell>
          <cell r="F12947">
            <v>0</v>
          </cell>
        </row>
        <row r="12948">
          <cell r="B12948">
            <v>1013259</v>
          </cell>
          <cell r="C12948" t="str">
            <v>Luva De Ferro Preto 3 Pol Bsp</v>
          </cell>
          <cell r="D12948" t="str">
            <v>UN</v>
          </cell>
          <cell r="E12948">
            <v>0</v>
          </cell>
          <cell r="F12948">
            <v>0</v>
          </cell>
        </row>
        <row r="12949">
          <cell r="B12949">
            <v>1013260</v>
          </cell>
          <cell r="C12949" t="str">
            <v>Valvula Redutora Pressao Vert 3/4' Bsp</v>
          </cell>
          <cell r="D12949" t="str">
            <v>UN</v>
          </cell>
          <cell r="E12949">
            <v>0</v>
          </cell>
          <cell r="F12949">
            <v>0</v>
          </cell>
        </row>
        <row r="12950">
          <cell r="B12950">
            <v>1013261</v>
          </cell>
          <cell r="C12950" t="str">
            <v>Valvula Redutora Pressao Vert 1' Bsp</v>
          </cell>
          <cell r="D12950" t="str">
            <v>UN</v>
          </cell>
          <cell r="E12950">
            <v>0</v>
          </cell>
          <cell r="F12950">
            <v>0</v>
          </cell>
        </row>
        <row r="12951">
          <cell r="B12951">
            <v>1013262</v>
          </cell>
          <cell r="C12951" t="str">
            <v>Valvula Redutora Pressao Vert 1 1/4'Bsp</v>
          </cell>
          <cell r="D12951" t="str">
            <v>UN</v>
          </cell>
          <cell r="E12951">
            <v>0</v>
          </cell>
          <cell r="F12951">
            <v>0</v>
          </cell>
        </row>
        <row r="12952">
          <cell r="B12952">
            <v>1013263</v>
          </cell>
          <cell r="C12952" t="str">
            <v>Valvula Redutora Pressao Vert 1 1/2'Bsp</v>
          </cell>
          <cell r="D12952" t="str">
            <v>UN</v>
          </cell>
          <cell r="E12952">
            <v>0</v>
          </cell>
          <cell r="F12952">
            <v>0</v>
          </cell>
        </row>
        <row r="12953">
          <cell r="B12953">
            <v>1013264</v>
          </cell>
          <cell r="C12953" t="str">
            <v>Valvula Redutora Pressao Vert 2' Bsp</v>
          </cell>
          <cell r="D12953" t="str">
            <v>UN</v>
          </cell>
          <cell r="E12953">
            <v>0</v>
          </cell>
          <cell r="F12953">
            <v>0</v>
          </cell>
        </row>
        <row r="12954">
          <cell r="B12954">
            <v>1013265</v>
          </cell>
          <cell r="C12954" t="str">
            <v>Valvula Redutora Pressao Vert 3' Bsp</v>
          </cell>
          <cell r="D12954" t="str">
            <v>UN</v>
          </cell>
          <cell r="E12954">
            <v>0</v>
          </cell>
          <cell r="F12954">
            <v>0</v>
          </cell>
        </row>
        <row r="12955">
          <cell r="B12955">
            <v>1013266</v>
          </cell>
          <cell r="C12955" t="str">
            <v>Valvula Redutora Pressao Vert 4' Bsp</v>
          </cell>
          <cell r="D12955" t="str">
            <v>UN</v>
          </cell>
          <cell r="E12955">
            <v>0</v>
          </cell>
          <cell r="F12955">
            <v>0</v>
          </cell>
        </row>
        <row r="12956">
          <cell r="B12956">
            <v>1013267</v>
          </cell>
          <cell r="C12956" t="str">
            <v>Valvula Redutora Pressao Vert 6' Bsp</v>
          </cell>
          <cell r="D12956" t="str">
            <v>UN</v>
          </cell>
          <cell r="E12956">
            <v>0</v>
          </cell>
          <cell r="F12956">
            <v>0</v>
          </cell>
        </row>
        <row r="12957">
          <cell r="B12957">
            <v>1013268</v>
          </cell>
          <cell r="C12957" t="str">
            <v>Valvula Redutora Pressao Vert 8' Bsp</v>
          </cell>
          <cell r="D12957" t="str">
            <v>UN</v>
          </cell>
          <cell r="E12957">
            <v>0</v>
          </cell>
          <cell r="F12957">
            <v>0</v>
          </cell>
        </row>
        <row r="12958">
          <cell r="B12958">
            <v>1013269</v>
          </cell>
          <cell r="C12958" t="str">
            <v>Valvula Redutora Pressao Horiz 2' Bsp</v>
          </cell>
          <cell r="D12958" t="str">
            <v>UN</v>
          </cell>
          <cell r="E12958">
            <v>0</v>
          </cell>
          <cell r="F12958">
            <v>0</v>
          </cell>
        </row>
        <row r="12959">
          <cell r="B12959">
            <v>1013270</v>
          </cell>
          <cell r="C12959" t="str">
            <v>Valvula Redutora Pressao Horiz 3' Bsp</v>
          </cell>
          <cell r="D12959" t="str">
            <v>UN</v>
          </cell>
          <cell r="E12959">
            <v>0</v>
          </cell>
          <cell r="F12959">
            <v>0</v>
          </cell>
        </row>
        <row r="12960">
          <cell r="B12960">
            <v>1013271</v>
          </cell>
          <cell r="C12960" t="str">
            <v>Valvula Redutora Pressao Horiz 4' Bsp</v>
          </cell>
          <cell r="D12960" t="str">
            <v>UN</v>
          </cell>
          <cell r="E12960">
            <v>0</v>
          </cell>
          <cell r="F12960">
            <v>0</v>
          </cell>
        </row>
        <row r="12961">
          <cell r="B12961">
            <v>1013272</v>
          </cell>
          <cell r="C12961" t="str">
            <v>Valvula Redutora Pressao Horiz 6' Bsp</v>
          </cell>
          <cell r="D12961" t="str">
            <v>UN</v>
          </cell>
          <cell r="E12961">
            <v>0</v>
          </cell>
          <cell r="F12961">
            <v>0</v>
          </cell>
        </row>
        <row r="12962">
          <cell r="B12962">
            <v>1013273</v>
          </cell>
          <cell r="C12962" t="str">
            <v>Valvula Redutora Pressao Horiz 8' Bsp</v>
          </cell>
          <cell r="D12962" t="str">
            <v>UN</v>
          </cell>
          <cell r="E12962">
            <v>0</v>
          </cell>
          <cell r="F12962">
            <v>0</v>
          </cell>
        </row>
        <row r="12963">
          <cell r="B12963">
            <v>1013274</v>
          </cell>
          <cell r="C12963" t="str">
            <v>Filtro Tipo Y Bronze 3/4 Pol Bsp</v>
          </cell>
          <cell r="D12963" t="str">
            <v>UN</v>
          </cell>
          <cell r="E12963">
            <v>0</v>
          </cell>
          <cell r="F12963">
            <v>0</v>
          </cell>
        </row>
        <row r="12964">
          <cell r="B12964">
            <v>1013275</v>
          </cell>
          <cell r="C12964" t="str">
            <v>Filtro Tipo Y Bronze 1 Pol Bsp</v>
          </cell>
          <cell r="D12964" t="str">
            <v>UN</v>
          </cell>
          <cell r="E12964">
            <v>0</v>
          </cell>
          <cell r="F12964">
            <v>0</v>
          </cell>
        </row>
        <row r="12965">
          <cell r="B12965">
            <v>1013276</v>
          </cell>
          <cell r="C12965" t="str">
            <v>Filtro Tipo Y Bronze 1 1/4 Pol Bsp</v>
          </cell>
          <cell r="D12965" t="str">
            <v>UN</v>
          </cell>
          <cell r="E12965">
            <v>0</v>
          </cell>
          <cell r="F12965">
            <v>0</v>
          </cell>
        </row>
        <row r="12966">
          <cell r="B12966">
            <v>1013277</v>
          </cell>
          <cell r="C12966" t="str">
            <v>Filtro Tipo Y Bronze 1 1/2 Pol Bsp</v>
          </cell>
          <cell r="D12966" t="str">
            <v>UN</v>
          </cell>
          <cell r="E12966">
            <v>0</v>
          </cell>
          <cell r="F12966">
            <v>0</v>
          </cell>
        </row>
        <row r="12967">
          <cell r="B12967">
            <v>1013278</v>
          </cell>
          <cell r="C12967" t="str">
            <v>Filtro Tipo Y Bronze 2 1/2 Pol Bsp</v>
          </cell>
          <cell r="D12967" t="str">
            <v>UN</v>
          </cell>
          <cell r="E12967">
            <v>0</v>
          </cell>
          <cell r="F12967">
            <v>0</v>
          </cell>
        </row>
        <row r="12968">
          <cell r="B12968">
            <v>1013279</v>
          </cell>
          <cell r="C12968" t="str">
            <v>Filtro Tipo Y Bronze 3 Pol Bsp</v>
          </cell>
          <cell r="D12968" t="str">
            <v>UN</v>
          </cell>
          <cell r="E12968">
            <v>0</v>
          </cell>
          <cell r="F12968">
            <v>0</v>
          </cell>
        </row>
        <row r="12969">
          <cell r="B12969">
            <v>1013280</v>
          </cell>
          <cell r="C12969" t="str">
            <v>Valvula Fundo De Poco 1/2Pol Bsp</v>
          </cell>
          <cell r="D12969" t="str">
            <v>UN</v>
          </cell>
          <cell r="E12969">
            <v>0</v>
          </cell>
          <cell r="F12969">
            <v>0</v>
          </cell>
        </row>
        <row r="12970">
          <cell r="B12970">
            <v>1013281</v>
          </cell>
          <cell r="C12970" t="str">
            <v>Valvula Fundo De Poco 3/4Pol Bsp</v>
          </cell>
          <cell r="D12970" t="str">
            <v>UN</v>
          </cell>
          <cell r="E12970">
            <v>0</v>
          </cell>
          <cell r="F12970">
            <v>0</v>
          </cell>
        </row>
        <row r="12971">
          <cell r="B12971">
            <v>1013282</v>
          </cell>
          <cell r="C12971" t="str">
            <v>Valvula Fundo De Poco 1 1/4Pol Bsp</v>
          </cell>
          <cell r="D12971" t="str">
            <v>UN</v>
          </cell>
          <cell r="E12971">
            <v>0</v>
          </cell>
          <cell r="F12971">
            <v>0</v>
          </cell>
        </row>
        <row r="12972">
          <cell r="B12972">
            <v>1013283</v>
          </cell>
          <cell r="C12972" t="str">
            <v>Valvula Fundo De Poco 1 1/2Pol Bsp</v>
          </cell>
          <cell r="D12972" t="str">
            <v>UN</v>
          </cell>
          <cell r="E12972">
            <v>0</v>
          </cell>
          <cell r="F12972">
            <v>0</v>
          </cell>
        </row>
        <row r="12973">
          <cell r="B12973">
            <v>1013284</v>
          </cell>
          <cell r="C12973" t="str">
            <v>Valvula Fundo De Poco 2Pol Bsp</v>
          </cell>
          <cell r="D12973" t="str">
            <v>UN</v>
          </cell>
          <cell r="E12973">
            <v>0</v>
          </cell>
          <cell r="F12973">
            <v>0</v>
          </cell>
        </row>
        <row r="12974">
          <cell r="B12974">
            <v>1013285</v>
          </cell>
          <cell r="C12974" t="str">
            <v>Valvula Fundo De Poco 2 1/2Pol Bsp</v>
          </cell>
          <cell r="D12974" t="str">
            <v>UN</v>
          </cell>
          <cell r="E12974">
            <v>0</v>
          </cell>
          <cell r="F12974">
            <v>0</v>
          </cell>
        </row>
        <row r="12975">
          <cell r="B12975">
            <v>1013286</v>
          </cell>
          <cell r="C12975" t="str">
            <v>Valvula Fundo De Poco 3Pol Bsp</v>
          </cell>
          <cell r="D12975" t="str">
            <v>UN</v>
          </cell>
          <cell r="E12975">
            <v>0</v>
          </cell>
          <cell r="F12975">
            <v>0</v>
          </cell>
        </row>
        <row r="12976">
          <cell r="B12976">
            <v>1013287</v>
          </cell>
          <cell r="C12976" t="str">
            <v>Valvula Fundo De Poco 4Pol Bsp</v>
          </cell>
          <cell r="D12976" t="str">
            <v>UN</v>
          </cell>
          <cell r="E12976">
            <v>0</v>
          </cell>
          <cell r="F12976">
            <v>0</v>
          </cell>
        </row>
        <row r="12977">
          <cell r="B12977">
            <v>1013288</v>
          </cell>
          <cell r="C12977" t="str">
            <v>Valvula Fundo De Poco 5Pol Bsp</v>
          </cell>
          <cell r="D12977" t="str">
            <v>UN</v>
          </cell>
          <cell r="E12977">
            <v>0</v>
          </cell>
          <cell r="F12977">
            <v>0</v>
          </cell>
        </row>
        <row r="12978">
          <cell r="B12978">
            <v>1013289</v>
          </cell>
          <cell r="C12978" t="str">
            <v>Valvula Fundo De Poco 6Pol Bsp</v>
          </cell>
          <cell r="D12978" t="str">
            <v>UN</v>
          </cell>
          <cell r="E12978">
            <v>0</v>
          </cell>
          <cell r="F12978">
            <v>0</v>
          </cell>
        </row>
        <row r="12979">
          <cell r="B12979">
            <v>1013290</v>
          </cell>
          <cell r="C12979" t="str">
            <v>Valvula De Alivio C/Mola 3/4Pol Bsp</v>
          </cell>
          <cell r="D12979" t="str">
            <v>UN</v>
          </cell>
          <cell r="E12979">
            <v>0</v>
          </cell>
          <cell r="F12979">
            <v>0</v>
          </cell>
        </row>
        <row r="12980">
          <cell r="B12980">
            <v>1013291</v>
          </cell>
          <cell r="C12980" t="str">
            <v>Valvula De Alivio C/Mola 1 1/4Pol Bsp</v>
          </cell>
          <cell r="D12980" t="str">
            <v>UN</v>
          </cell>
          <cell r="E12980">
            <v>0</v>
          </cell>
          <cell r="F12980">
            <v>0</v>
          </cell>
        </row>
        <row r="12981">
          <cell r="B12981">
            <v>1013292</v>
          </cell>
          <cell r="C12981" t="str">
            <v>Valvula De Alivio C/Mola 1 1/2Pol Bsp</v>
          </cell>
          <cell r="D12981" t="str">
            <v>UN</v>
          </cell>
          <cell r="E12981">
            <v>0</v>
          </cell>
          <cell r="F12981">
            <v>0</v>
          </cell>
        </row>
        <row r="12982">
          <cell r="B12982">
            <v>1013293</v>
          </cell>
          <cell r="C12982" t="str">
            <v>Valvula De Alivio C/Mola 2Pol Bsp</v>
          </cell>
          <cell r="D12982" t="str">
            <v>UN</v>
          </cell>
          <cell r="E12982">
            <v>0</v>
          </cell>
          <cell r="F12982">
            <v>0</v>
          </cell>
        </row>
        <row r="12983">
          <cell r="B12983">
            <v>1013294</v>
          </cell>
          <cell r="C12983" t="str">
            <v>Valvula De Alivio C/Mola 2 1/2Pol Bsp</v>
          </cell>
          <cell r="D12983" t="str">
            <v>UN</v>
          </cell>
          <cell r="E12983">
            <v>0</v>
          </cell>
          <cell r="F12983">
            <v>0</v>
          </cell>
        </row>
        <row r="12984">
          <cell r="B12984">
            <v>1013295</v>
          </cell>
          <cell r="C12984" t="str">
            <v>Valvula De Alivio C/Mola 3Pol Bsp</v>
          </cell>
          <cell r="D12984" t="str">
            <v>UN</v>
          </cell>
          <cell r="E12984">
            <v>0</v>
          </cell>
          <cell r="F12984">
            <v>0</v>
          </cell>
        </row>
        <row r="12985">
          <cell r="B12985">
            <v>1013296</v>
          </cell>
          <cell r="C12985" t="str">
            <v>Misturador De Argamassa Anvi 510</v>
          </cell>
          <cell r="D12985" t="str">
            <v>UN</v>
          </cell>
          <cell r="E12985">
            <v>0</v>
          </cell>
          <cell r="F12985">
            <v>0</v>
          </cell>
        </row>
        <row r="12986">
          <cell r="B12986">
            <v>1013297</v>
          </cell>
          <cell r="C12986" t="str">
            <v>Cisterna Horizontal 3000L Fortlev</v>
          </cell>
          <cell r="D12986" t="str">
            <v>UN</v>
          </cell>
          <cell r="E12986">
            <v>0</v>
          </cell>
          <cell r="F12986">
            <v>0</v>
          </cell>
        </row>
        <row r="12987">
          <cell r="B12987">
            <v>1013298</v>
          </cell>
          <cell r="C12987" t="str">
            <v>Kit Pex Gftl/13 W Wc Empr.Final 1 E 3</v>
          </cell>
          <cell r="D12987" t="str">
            <v>UN</v>
          </cell>
          <cell r="E12987">
            <v>0</v>
          </cell>
          <cell r="F12987">
            <v>0</v>
          </cell>
        </row>
        <row r="12988">
          <cell r="B12988">
            <v>1013299</v>
          </cell>
          <cell r="C12988" t="str">
            <v>Kit Pex Gftl/24 L Lavabo Final 2 E 4</v>
          </cell>
          <cell r="D12988" t="str">
            <v>UN</v>
          </cell>
          <cell r="E12988">
            <v>0</v>
          </cell>
          <cell r="F12988">
            <v>0</v>
          </cell>
        </row>
        <row r="12989">
          <cell r="B12989">
            <v>1013300</v>
          </cell>
          <cell r="C12989" t="str">
            <v>Kit Pex Gftl/24 O Lav+Wc Empr.Final 2E4</v>
          </cell>
          <cell r="D12989" t="str">
            <v>UN</v>
          </cell>
          <cell r="E12989">
            <v>0</v>
          </cell>
          <cell r="F12989">
            <v>0</v>
          </cell>
        </row>
        <row r="12990">
          <cell r="B12990">
            <v>1013301</v>
          </cell>
          <cell r="C12990" t="str">
            <v>Kit Pex Gftl/24 W Wc Empregada Final 2E4</v>
          </cell>
          <cell r="D12990" t="str">
            <v>UN</v>
          </cell>
          <cell r="E12990">
            <v>0</v>
          </cell>
          <cell r="F12990">
            <v>0</v>
          </cell>
        </row>
        <row r="12991">
          <cell r="B12991">
            <v>1013302</v>
          </cell>
          <cell r="C12991" t="str">
            <v>Kit Pex Gftl/13 L Lavabo Final 1 E 3</v>
          </cell>
          <cell r="D12991" t="str">
            <v>UN</v>
          </cell>
          <cell r="E12991">
            <v>0</v>
          </cell>
          <cell r="F12991">
            <v>0</v>
          </cell>
        </row>
        <row r="12992">
          <cell r="B12992">
            <v>1013303</v>
          </cell>
          <cell r="C12992" t="str">
            <v>Kit Pex Gftl/13 O Lav+Wc Empr.Final 1E3</v>
          </cell>
          <cell r="D12992" t="str">
            <v>UN</v>
          </cell>
          <cell r="E12992">
            <v>0</v>
          </cell>
          <cell r="F12992">
            <v>0</v>
          </cell>
        </row>
        <row r="12993">
          <cell r="B12993">
            <v>1013304</v>
          </cell>
          <cell r="C12993" t="str">
            <v>Cotovelo C/B Fixa 16-1/2 Kcfc/162 Astra</v>
          </cell>
          <cell r="D12993" t="str">
            <v>UN</v>
          </cell>
          <cell r="E12993">
            <v>0</v>
          </cell>
          <cell r="F12993">
            <v>0</v>
          </cell>
        </row>
        <row r="12994">
          <cell r="B12994">
            <v>1013305</v>
          </cell>
          <cell r="C12994" t="str">
            <v>Conexao Fixo Femea 16-1/2 Krh/1612 Astra</v>
          </cell>
          <cell r="D12994" t="str">
            <v>UN</v>
          </cell>
          <cell r="E12994">
            <v>0</v>
          </cell>
          <cell r="F12994">
            <v>0</v>
          </cell>
        </row>
        <row r="12995">
          <cell r="B12995">
            <v>1013306</v>
          </cell>
          <cell r="C12995" t="str">
            <v>Conexao Fixo Femea 20-1/2 Krh/2012 Astra</v>
          </cell>
          <cell r="D12995" t="str">
            <v>UN</v>
          </cell>
          <cell r="E12995">
            <v>0</v>
          </cell>
          <cell r="F12995">
            <v>0</v>
          </cell>
        </row>
        <row r="12996">
          <cell r="B12996">
            <v>1013307</v>
          </cell>
          <cell r="C12996" t="str">
            <v>Conexao Fixo Femea 20-3/4 Krh/2034 Astra</v>
          </cell>
          <cell r="D12996" t="str">
            <v>UN</v>
          </cell>
          <cell r="E12996">
            <v>0</v>
          </cell>
          <cell r="F12996">
            <v>0</v>
          </cell>
        </row>
        <row r="12997">
          <cell r="B12997">
            <v>1013308</v>
          </cell>
          <cell r="C12997" t="str">
            <v>Conexao Fixo Macho 20-1/2 Krc/2012 Astra</v>
          </cell>
          <cell r="D12997" t="str">
            <v>UN</v>
          </cell>
          <cell r="E12997">
            <v>0</v>
          </cell>
          <cell r="F12997">
            <v>0</v>
          </cell>
        </row>
        <row r="12998">
          <cell r="B12998">
            <v>1013309</v>
          </cell>
          <cell r="C12998" t="str">
            <v>Te 16-20-16Mm Kt/16206 Astra</v>
          </cell>
          <cell r="D12998" t="str">
            <v>UN</v>
          </cell>
          <cell r="E12998">
            <v>0</v>
          </cell>
          <cell r="F12998">
            <v>0</v>
          </cell>
        </row>
        <row r="12999">
          <cell r="B12999">
            <v>1013310</v>
          </cell>
          <cell r="C12999" t="str">
            <v>Te 20-16-20Mm Kt/20160 Astra</v>
          </cell>
          <cell r="D12999" t="str">
            <v>UN</v>
          </cell>
          <cell r="E12999">
            <v>0</v>
          </cell>
          <cell r="F12999">
            <v>0</v>
          </cell>
        </row>
        <row r="13000">
          <cell r="B13000">
            <v>1013311</v>
          </cell>
          <cell r="C13000" t="str">
            <v>Coifa Simples Pex 16-25Mm Cf/1625 Astra</v>
          </cell>
          <cell r="D13000" t="str">
            <v>UN</v>
          </cell>
          <cell r="E13000">
            <v>0</v>
          </cell>
          <cell r="F13000">
            <v>0</v>
          </cell>
        </row>
        <row r="13001">
          <cell r="B13001">
            <v>1013312</v>
          </cell>
          <cell r="C13001" t="str">
            <v>Coifa Simples Pex 20-32Mm Cf/2032 Astra</v>
          </cell>
          <cell r="D13001" t="str">
            <v>UN</v>
          </cell>
          <cell r="E13001">
            <v>0</v>
          </cell>
          <cell r="F13001">
            <v>0</v>
          </cell>
        </row>
        <row r="13002">
          <cell r="B13002">
            <v>1013313</v>
          </cell>
          <cell r="C13002" t="str">
            <v>Coifa Dp Pex 16 50-100Mm Cfd/5016 Astra</v>
          </cell>
          <cell r="D13002" t="str">
            <v>UN</v>
          </cell>
          <cell r="E13002">
            <v>0</v>
          </cell>
          <cell r="F13002">
            <v>0</v>
          </cell>
        </row>
        <row r="13003">
          <cell r="B13003">
            <v>1013314</v>
          </cell>
          <cell r="C13003" t="str">
            <v>Cerâmica 5X23Cm Tupiza Om9444 Atlas</v>
          </cell>
          <cell r="D13003" t="str">
            <v>M2</v>
          </cell>
          <cell r="E13003">
            <v>0</v>
          </cell>
          <cell r="F13003">
            <v>0</v>
          </cell>
        </row>
        <row r="13004">
          <cell r="B13004">
            <v>1013315</v>
          </cell>
          <cell r="C13004" t="str">
            <v>Frisador Para Massa Scanmetal</v>
          </cell>
          <cell r="D13004" t="str">
            <v>UN</v>
          </cell>
          <cell r="E13004">
            <v>0</v>
          </cell>
          <cell r="F13004">
            <v>0</v>
          </cell>
        </row>
        <row r="13005">
          <cell r="B13005">
            <v>1013316</v>
          </cell>
          <cell r="C13005" t="str">
            <v>Desempenadeira Canto 40Cm Al Scanmetal</v>
          </cell>
          <cell r="D13005" t="str">
            <v>UN</v>
          </cell>
          <cell r="E13005">
            <v>0</v>
          </cell>
          <cell r="F13005">
            <v>0</v>
          </cell>
        </row>
        <row r="13006">
          <cell r="B13006">
            <v>1013317</v>
          </cell>
          <cell r="C13006" t="str">
            <v>Desempenadeira Quina 40Cm Al Scanmetal</v>
          </cell>
          <cell r="D13006" t="str">
            <v>UN</v>
          </cell>
          <cell r="E13006">
            <v>0</v>
          </cell>
          <cell r="F13006">
            <v>0</v>
          </cell>
        </row>
        <row r="13007">
          <cell r="B13007">
            <v>1013318</v>
          </cell>
          <cell r="C13007" t="str">
            <v>Transformador 100Va Bivolt 220/127V</v>
          </cell>
          <cell r="D13007" t="str">
            <v>UN</v>
          </cell>
          <cell r="E13007">
            <v>0</v>
          </cell>
          <cell r="F13007">
            <v>0</v>
          </cell>
        </row>
        <row r="13008">
          <cell r="B13008">
            <v>1013319</v>
          </cell>
          <cell r="C13008" t="str">
            <v>Kit Porta Pronta 70X211X3,5Cm C/Ventil</v>
          </cell>
          <cell r="D13008" t="str">
            <v>UN</v>
          </cell>
          <cell r="E13008">
            <v>0</v>
          </cell>
          <cell r="F13008">
            <v>0</v>
          </cell>
        </row>
        <row r="13009">
          <cell r="B13009">
            <v>1013320</v>
          </cell>
          <cell r="C13009" t="str">
            <v>Kit Porta Pronta 136X204X3,5 Shaft Hidr</v>
          </cell>
          <cell r="D13009" t="str">
            <v>UN</v>
          </cell>
          <cell r="E13009">
            <v>0</v>
          </cell>
          <cell r="F13009">
            <v>0</v>
          </cell>
        </row>
        <row r="13010">
          <cell r="B13010">
            <v>1013321</v>
          </cell>
          <cell r="C13010" t="str">
            <v>Kit Porta Pronta 99X204X3,5Cm Shaft</v>
          </cell>
          <cell r="D13010" t="str">
            <v>UN</v>
          </cell>
          <cell r="E13010">
            <v>0</v>
          </cell>
          <cell r="F13010">
            <v>0</v>
          </cell>
        </row>
        <row r="13011">
          <cell r="B13011">
            <v>1013322</v>
          </cell>
          <cell r="C13011" t="str">
            <v>Base Reg.Gaveta 1/2 B-1509 Fabrimar</v>
          </cell>
          <cell r="D13011" t="str">
            <v>UN</v>
          </cell>
          <cell r="E13011">
            <v>0</v>
          </cell>
          <cell r="F13011">
            <v>0</v>
          </cell>
        </row>
        <row r="13012">
          <cell r="B13012">
            <v>1013323</v>
          </cell>
          <cell r="C13012" t="str">
            <v>Monocomando Chuveiro B-2993 Fabrimar</v>
          </cell>
          <cell r="D13012" t="str">
            <v>UN</v>
          </cell>
          <cell r="E13012">
            <v>0</v>
          </cell>
          <cell r="F13012">
            <v>0</v>
          </cell>
        </row>
        <row r="13013">
          <cell r="B13013">
            <v>1013324</v>
          </cell>
          <cell r="C13013" t="str">
            <v>Acab.Reg.Misty A-3-My-Cr Fabrimar</v>
          </cell>
          <cell r="D13013" t="str">
            <v>UN</v>
          </cell>
          <cell r="E13013">
            <v>0</v>
          </cell>
          <cell r="F13013">
            <v>0</v>
          </cell>
        </row>
        <row r="13014">
          <cell r="B13014">
            <v>1013325</v>
          </cell>
          <cell r="C13014" t="str">
            <v>Misturador Bide 1895-My Fabrimar</v>
          </cell>
          <cell r="D13014" t="str">
            <v>UN</v>
          </cell>
          <cell r="E13014">
            <v>0</v>
          </cell>
          <cell r="F13014">
            <v>0</v>
          </cell>
        </row>
        <row r="13015">
          <cell r="B13015">
            <v>1013326</v>
          </cell>
          <cell r="C13015" t="str">
            <v>Misturador Coz 1256-My Fabrimar</v>
          </cell>
          <cell r="D13015" t="str">
            <v>UN</v>
          </cell>
          <cell r="E13015">
            <v>0</v>
          </cell>
          <cell r="F13015">
            <v>0</v>
          </cell>
        </row>
        <row r="13016">
          <cell r="B13016">
            <v>1013327</v>
          </cell>
          <cell r="C13016" t="str">
            <v>Acab.Reg.Aquarius A-2-A Fabrimar</v>
          </cell>
          <cell r="D13016" t="str">
            <v>UN</v>
          </cell>
          <cell r="E13016">
            <v>0</v>
          </cell>
          <cell r="F13016">
            <v>0</v>
          </cell>
        </row>
        <row r="13017">
          <cell r="B13017">
            <v>1013328</v>
          </cell>
          <cell r="C13017" t="str">
            <v>Torneira Lav.Aquarius 1190-A-Cr Fabrimar</v>
          </cell>
          <cell r="D13017" t="str">
            <v>UN</v>
          </cell>
          <cell r="E13017">
            <v>0</v>
          </cell>
          <cell r="F13017">
            <v>0</v>
          </cell>
        </row>
        <row r="13018">
          <cell r="B13018">
            <v>1013329</v>
          </cell>
          <cell r="C13018" t="str">
            <v>Mist. Lav.Aquarius 1876-A-Cr Fabrimar</v>
          </cell>
          <cell r="D13018" t="str">
            <v>UN</v>
          </cell>
          <cell r="E13018">
            <v>0</v>
          </cell>
          <cell r="F13018">
            <v>0</v>
          </cell>
        </row>
        <row r="13019">
          <cell r="B13019">
            <v>1013330</v>
          </cell>
          <cell r="C13019" t="str">
            <v>Mist. Bide Aquarius 1895-A Fabrimar</v>
          </cell>
          <cell r="D13019" t="str">
            <v>UN</v>
          </cell>
          <cell r="E13019">
            <v>0</v>
          </cell>
          <cell r="F13019">
            <v>0</v>
          </cell>
        </row>
        <row r="13020">
          <cell r="B13020">
            <v>1013331</v>
          </cell>
          <cell r="C13020" t="str">
            <v>Torn. Tanque Aquarius 1152-A Fabrimar</v>
          </cell>
          <cell r="D13020" t="str">
            <v>UN</v>
          </cell>
          <cell r="E13020">
            <v>0</v>
          </cell>
          <cell r="F13020">
            <v>0</v>
          </cell>
        </row>
        <row r="13021">
          <cell r="B13021">
            <v>1013332</v>
          </cell>
          <cell r="C13021" t="str">
            <v>Acab.Reg.Lyon A-1-Ly-Cr Fabrimar</v>
          </cell>
          <cell r="D13021" t="str">
            <v>UN</v>
          </cell>
          <cell r="E13021">
            <v>0</v>
          </cell>
          <cell r="F13021">
            <v>0</v>
          </cell>
        </row>
        <row r="13022">
          <cell r="B13022">
            <v>1013333</v>
          </cell>
          <cell r="C13022" t="str">
            <v>Acab.Reg.Lyon A-2-Ly-Cr Fabrimar</v>
          </cell>
          <cell r="D13022" t="str">
            <v>UN</v>
          </cell>
          <cell r="E13022">
            <v>0</v>
          </cell>
          <cell r="F13022">
            <v>0</v>
          </cell>
        </row>
        <row r="13023">
          <cell r="B13023">
            <v>1013334</v>
          </cell>
          <cell r="C13023" t="str">
            <v>Acab.Reg.Lyon A-3-Ly-Cr Fabrimar</v>
          </cell>
          <cell r="D13023" t="str">
            <v>UN</v>
          </cell>
          <cell r="E13023">
            <v>0</v>
          </cell>
          <cell r="F13023">
            <v>0</v>
          </cell>
        </row>
        <row r="13024">
          <cell r="B13024">
            <v>1013335</v>
          </cell>
          <cell r="C13024" t="str">
            <v>Torn. Lav. Lyon 1190-Ly Fabrimar</v>
          </cell>
          <cell r="D13024" t="str">
            <v>UN</v>
          </cell>
          <cell r="E13024">
            <v>0</v>
          </cell>
          <cell r="F13024">
            <v>0</v>
          </cell>
        </row>
        <row r="13025">
          <cell r="B13025">
            <v>1013336</v>
          </cell>
          <cell r="C13025" t="str">
            <v>Torn. Lav. Turbo Lyon 1192-Ly Fabrimar</v>
          </cell>
          <cell r="D13025" t="str">
            <v>UN</v>
          </cell>
          <cell r="E13025">
            <v>0</v>
          </cell>
          <cell r="F13025">
            <v>0</v>
          </cell>
        </row>
        <row r="13026">
          <cell r="B13026">
            <v>1013337</v>
          </cell>
          <cell r="C13026" t="str">
            <v>Misturador Lav. Lyon 1876-Ly Fabrimar</v>
          </cell>
          <cell r="D13026" t="str">
            <v>UN</v>
          </cell>
          <cell r="E13026">
            <v>0</v>
          </cell>
          <cell r="F13026">
            <v>0</v>
          </cell>
        </row>
        <row r="13027">
          <cell r="B13027">
            <v>1013338</v>
          </cell>
          <cell r="C13027" t="str">
            <v>Misturador Bide Lyon 1895-Ly Fabrimar</v>
          </cell>
          <cell r="D13027" t="str">
            <v>UN</v>
          </cell>
          <cell r="E13027">
            <v>0</v>
          </cell>
          <cell r="F13027">
            <v>0</v>
          </cell>
        </row>
        <row r="13028">
          <cell r="B13028">
            <v>1013339</v>
          </cell>
          <cell r="C13028" t="str">
            <v>Misturador Coz. Lyon 1256-Ly Fabrimar</v>
          </cell>
          <cell r="D13028" t="str">
            <v>UN</v>
          </cell>
          <cell r="E13028">
            <v>0</v>
          </cell>
          <cell r="F13028">
            <v>0</v>
          </cell>
        </row>
        <row r="13029">
          <cell r="B13029">
            <v>1013340</v>
          </cell>
          <cell r="C13029" t="str">
            <v>Torneira Coz. Lyon 1198-Ly Fabrimar</v>
          </cell>
          <cell r="D13029" t="str">
            <v>UN</v>
          </cell>
          <cell r="E13029">
            <v>0</v>
          </cell>
          <cell r="F13029">
            <v>0</v>
          </cell>
        </row>
        <row r="13030">
          <cell r="B13030">
            <v>1013341</v>
          </cell>
          <cell r="C13030" t="str">
            <v>Torneira Tanque Lyon 1152-Ly Fabrimar</v>
          </cell>
          <cell r="D13030" t="str">
            <v>UN</v>
          </cell>
          <cell r="E13030">
            <v>0</v>
          </cell>
          <cell r="F13030">
            <v>0</v>
          </cell>
        </row>
        <row r="13031">
          <cell r="B13031">
            <v>1013342</v>
          </cell>
          <cell r="C13031" t="str">
            <v>Torneira Jardim Lyon 1128-Ly Fabrimar</v>
          </cell>
          <cell r="D13031" t="str">
            <v>UN</v>
          </cell>
          <cell r="E13031">
            <v>0</v>
          </cell>
          <cell r="F13031">
            <v>0</v>
          </cell>
        </row>
        <row r="13032">
          <cell r="B13032">
            <v>1013343</v>
          </cell>
          <cell r="C13032" t="str">
            <v>Ducha Acquajet Gyro 2195-Gy Fabrimar</v>
          </cell>
          <cell r="D13032" t="str">
            <v>UN</v>
          </cell>
          <cell r="E13032">
            <v>0</v>
          </cell>
          <cell r="F13032">
            <v>0</v>
          </cell>
        </row>
        <row r="13033">
          <cell r="B13033">
            <v>1013344</v>
          </cell>
          <cell r="C13033" t="str">
            <v>Torn. Lav. Gyro 1193-Gy Fabrimar</v>
          </cell>
          <cell r="D13033" t="str">
            <v>UN</v>
          </cell>
          <cell r="E13033">
            <v>0</v>
          </cell>
          <cell r="F13033">
            <v>0</v>
          </cell>
        </row>
        <row r="13034">
          <cell r="B13034">
            <v>1013345</v>
          </cell>
          <cell r="C13034" t="str">
            <v>Torn. Lav. Turbo Gyro 1192-Gy Fabrimar</v>
          </cell>
          <cell r="D13034" t="str">
            <v>UN</v>
          </cell>
          <cell r="E13034">
            <v>0</v>
          </cell>
          <cell r="F13034">
            <v>0</v>
          </cell>
        </row>
        <row r="13035">
          <cell r="B13035">
            <v>1013346</v>
          </cell>
          <cell r="C13035" t="str">
            <v>Misturador Lav. Gyro 1876-Gy Fabrimar</v>
          </cell>
          <cell r="D13035" t="str">
            <v>UN</v>
          </cell>
          <cell r="E13035">
            <v>0</v>
          </cell>
          <cell r="F13035">
            <v>0</v>
          </cell>
        </row>
        <row r="13036">
          <cell r="B13036">
            <v>1013347</v>
          </cell>
          <cell r="C13036" t="str">
            <v>Misturador Coz. Gyro 1256-Gy Fabrimar</v>
          </cell>
          <cell r="D13036" t="str">
            <v>UN</v>
          </cell>
          <cell r="E13036">
            <v>0</v>
          </cell>
          <cell r="F13036">
            <v>0</v>
          </cell>
        </row>
        <row r="13037">
          <cell r="B13037">
            <v>1013348</v>
          </cell>
          <cell r="C13037" t="str">
            <v>Torneira Jardim Gyro 1128-Gy Fabrimar</v>
          </cell>
          <cell r="D13037" t="str">
            <v>UN</v>
          </cell>
          <cell r="E13037">
            <v>0</v>
          </cell>
          <cell r="F13037">
            <v>0</v>
          </cell>
        </row>
        <row r="13038">
          <cell r="B13038">
            <v>1013349</v>
          </cell>
          <cell r="C13038" t="str">
            <v>Acab.Reg.Duello A-2-Du-Cr Fabrimar</v>
          </cell>
          <cell r="D13038" t="str">
            <v>UN</v>
          </cell>
          <cell r="E13038">
            <v>0</v>
          </cell>
          <cell r="F13038">
            <v>0</v>
          </cell>
        </row>
        <row r="13039">
          <cell r="B13039">
            <v>1013350</v>
          </cell>
          <cell r="C13039" t="str">
            <v>Acab.Reg.Duello A-3-Du-Cr Fabrimar</v>
          </cell>
          <cell r="D13039" t="str">
            <v>UN</v>
          </cell>
          <cell r="E13039">
            <v>0</v>
          </cell>
          <cell r="F13039">
            <v>0</v>
          </cell>
        </row>
        <row r="13040">
          <cell r="B13040">
            <v>1013351</v>
          </cell>
          <cell r="C13040" t="str">
            <v>Torn. Lav. Turbo Duello 1192-Du Fabrimar</v>
          </cell>
          <cell r="D13040" t="str">
            <v>UN</v>
          </cell>
          <cell r="E13040">
            <v>0</v>
          </cell>
          <cell r="F13040">
            <v>0</v>
          </cell>
        </row>
        <row r="13041">
          <cell r="B13041">
            <v>1013352</v>
          </cell>
          <cell r="C13041" t="str">
            <v>Misturador Bide Duello 1895-Du Fabrimar</v>
          </cell>
          <cell r="D13041" t="str">
            <v>UN</v>
          </cell>
          <cell r="E13041">
            <v>0</v>
          </cell>
          <cell r="F13041">
            <v>0</v>
          </cell>
        </row>
        <row r="13042">
          <cell r="B13042">
            <v>1013353</v>
          </cell>
          <cell r="C13042" t="str">
            <v>Misturador Coz. Duello 1256-Du Fabrimar</v>
          </cell>
          <cell r="D13042" t="str">
            <v>UN</v>
          </cell>
          <cell r="E13042">
            <v>0</v>
          </cell>
          <cell r="F13042">
            <v>0</v>
          </cell>
        </row>
        <row r="13043">
          <cell r="B13043">
            <v>1013354</v>
          </cell>
          <cell r="C13043" t="str">
            <v>Torneira Coz. Duello 1198-Du Fabrimar</v>
          </cell>
          <cell r="D13043" t="str">
            <v>UN</v>
          </cell>
          <cell r="E13043">
            <v>0</v>
          </cell>
          <cell r="F13043">
            <v>0</v>
          </cell>
        </row>
        <row r="13044">
          <cell r="B13044">
            <v>1013355</v>
          </cell>
          <cell r="C13044" t="str">
            <v>Misturador Coz Jolie 1256-Jo Fabrimar</v>
          </cell>
          <cell r="D13044" t="str">
            <v>UN</v>
          </cell>
          <cell r="E13044">
            <v>0</v>
          </cell>
          <cell r="F13044">
            <v>0</v>
          </cell>
        </row>
        <row r="13045">
          <cell r="B13045">
            <v>1013356</v>
          </cell>
          <cell r="C13045" t="str">
            <v>Acab.Reg.Loft A-3-Ds-Cr Fabrimar</v>
          </cell>
          <cell r="D13045" t="str">
            <v>UN</v>
          </cell>
          <cell r="E13045">
            <v>0</v>
          </cell>
          <cell r="F13045">
            <v>0</v>
          </cell>
        </row>
        <row r="13046">
          <cell r="B13046">
            <v>1013357</v>
          </cell>
          <cell r="C13046" t="str">
            <v>Misturador Bide Loft 1895-Lo Fabrimar</v>
          </cell>
          <cell r="D13046" t="str">
            <v>UN</v>
          </cell>
          <cell r="E13046">
            <v>0</v>
          </cell>
          <cell r="F13046">
            <v>0</v>
          </cell>
        </row>
        <row r="13047">
          <cell r="B13047">
            <v>1013358</v>
          </cell>
          <cell r="C13047" t="str">
            <v>Chuv. Ipanema 1990 Ipa Fw Fabrimar</v>
          </cell>
          <cell r="D13047" t="str">
            <v>UN</v>
          </cell>
          <cell r="E13047">
            <v>0</v>
          </cell>
          <cell r="F13047">
            <v>0</v>
          </cell>
        </row>
        <row r="13048">
          <cell r="B13048">
            <v>1013359</v>
          </cell>
          <cell r="C13048" t="str">
            <v>Chuv. Verano 1999 Fw Fabrimar</v>
          </cell>
          <cell r="D13048" t="str">
            <v>UN</v>
          </cell>
          <cell r="E13048">
            <v>0</v>
          </cell>
          <cell r="F13048">
            <v>0</v>
          </cell>
        </row>
        <row r="13049">
          <cell r="B13049">
            <v>1013360</v>
          </cell>
          <cell r="C13049" t="str">
            <v>Kit Chas Chuv.Aq25/Af25 Cpd5330 Fabrimar</v>
          </cell>
          <cell r="D13049" t="str">
            <v>UN</v>
          </cell>
          <cell r="E13049">
            <v>0</v>
          </cell>
          <cell r="F13049">
            <v>0</v>
          </cell>
        </row>
        <row r="13050">
          <cell r="B13050">
            <v>1013361</v>
          </cell>
          <cell r="C13050" t="str">
            <v>Kit Chas Chuv.Aq20/Af20 Cpd5387 Fabrimar</v>
          </cell>
          <cell r="D13050" t="str">
            <v>UN</v>
          </cell>
          <cell r="E13050">
            <v>0</v>
          </cell>
          <cell r="F13050">
            <v>0</v>
          </cell>
        </row>
        <row r="13051">
          <cell r="B13051">
            <v>1013362</v>
          </cell>
          <cell r="C13051" t="str">
            <v>Disjuntor Bipolar 10A 220-380V</v>
          </cell>
          <cell r="D13051" t="str">
            <v>UN</v>
          </cell>
          <cell r="E13051">
            <v>0</v>
          </cell>
          <cell r="F13051">
            <v>0</v>
          </cell>
        </row>
        <row r="13052">
          <cell r="B13052">
            <v>1013363</v>
          </cell>
          <cell r="C13052" t="str">
            <v>Broxa Retang.Cepa Madeira Env.48Cm</v>
          </cell>
          <cell r="D13052" t="str">
            <v>UN</v>
          </cell>
          <cell r="E13052">
            <v>0</v>
          </cell>
          <cell r="F13052">
            <v>0</v>
          </cell>
        </row>
        <row r="13053">
          <cell r="B13053">
            <v>1013364</v>
          </cell>
          <cell r="C13053" t="str">
            <v>Bomba Manual Graxa 44048/001 Tramontina</v>
          </cell>
          <cell r="D13053" t="str">
            <v>UN</v>
          </cell>
          <cell r="E13053">
            <v>0</v>
          </cell>
          <cell r="F13053">
            <v>0</v>
          </cell>
        </row>
        <row r="13054">
          <cell r="B13054">
            <v>1013365</v>
          </cell>
          <cell r="C13054" t="str">
            <v>Flexivel Trancado 40 Cm Ft40P Gtres</v>
          </cell>
          <cell r="D13054" t="str">
            <v>UN</v>
          </cell>
          <cell r="E13054">
            <v>0</v>
          </cell>
          <cell r="F13054">
            <v>0</v>
          </cell>
        </row>
        <row r="13055">
          <cell r="B13055">
            <v>1013366</v>
          </cell>
          <cell r="C13055" t="str">
            <v>Valvula Americana 3 1/2" Vm1622Cp Gtres</v>
          </cell>
          <cell r="D13055" t="str">
            <v>UN</v>
          </cell>
          <cell r="E13055">
            <v>0</v>
          </cell>
          <cell r="F13055">
            <v>0</v>
          </cell>
        </row>
        <row r="13056">
          <cell r="B13056">
            <v>1013367</v>
          </cell>
          <cell r="C13056" t="str">
            <v>Sifao 1/2X1 1/2 C/Adapt Gtrs231Acs Gtres</v>
          </cell>
          <cell r="D13056" t="str">
            <v>UN</v>
          </cell>
          <cell r="E13056">
            <v>0</v>
          </cell>
          <cell r="F13056">
            <v>0</v>
          </cell>
        </row>
        <row r="13057">
          <cell r="B13057">
            <v>1013368</v>
          </cell>
          <cell r="C13057" t="str">
            <v>Valvula P/Lavat Vm1603Scp Gtres</v>
          </cell>
          <cell r="D13057" t="str">
            <v>UN</v>
          </cell>
          <cell r="E13057">
            <v>0</v>
          </cell>
          <cell r="F13057">
            <v>0</v>
          </cell>
        </row>
        <row r="13058">
          <cell r="B13058">
            <v>1013369</v>
          </cell>
          <cell r="C13058" t="str">
            <v>Parafuso 100Mm Pp1010Cp Gtres</v>
          </cell>
          <cell r="D13058" t="str">
            <v>UN</v>
          </cell>
          <cell r="E13058">
            <v>0</v>
          </cell>
          <cell r="F13058">
            <v>0</v>
          </cell>
        </row>
        <row r="13059">
          <cell r="B13059">
            <v>1013370</v>
          </cell>
          <cell r="C13059" t="str">
            <v>Tubo Plastico Extensivo S25Cp Gtres</v>
          </cell>
          <cell r="D13059" t="str">
            <v>UN</v>
          </cell>
          <cell r="E13059">
            <v>0</v>
          </cell>
          <cell r="F13059">
            <v>0</v>
          </cell>
        </row>
        <row r="13060">
          <cell r="B13060">
            <v>1013371</v>
          </cell>
          <cell r="C13060" t="str">
            <v>Sifao Soft P/Lavat Pad Gtrs131Maxs Gtres</v>
          </cell>
          <cell r="D13060" t="str">
            <v>UN</v>
          </cell>
          <cell r="E13060">
            <v>0</v>
          </cell>
          <cell r="F13060">
            <v>0</v>
          </cell>
        </row>
        <row r="13061">
          <cell r="B13061">
            <v>1013372</v>
          </cell>
          <cell r="C13061" t="str">
            <v>Sifao Gtr P/Lavat 30Cm Gtr131Maxs Gtres</v>
          </cell>
          <cell r="D13061" t="str">
            <v>UN</v>
          </cell>
          <cell r="E13061">
            <v>0</v>
          </cell>
          <cell r="F13061">
            <v>0</v>
          </cell>
        </row>
        <row r="13062">
          <cell r="B13062">
            <v>1013373</v>
          </cell>
          <cell r="C13062" t="str">
            <v>Sifao 1 1/4X1 1/2" C/Ad Gtrs321Acs Gtres</v>
          </cell>
          <cell r="D13062" t="str">
            <v>UN</v>
          </cell>
          <cell r="E13062">
            <v>0</v>
          </cell>
          <cell r="F13062">
            <v>0</v>
          </cell>
        </row>
        <row r="13063">
          <cell r="B13063">
            <v>1013374</v>
          </cell>
          <cell r="C13063" t="str">
            <v>Valvula 1 1/4X1 1/2" Vm1624Scp Gtres</v>
          </cell>
          <cell r="D13063" t="str">
            <v>UN</v>
          </cell>
          <cell r="E13063">
            <v>0</v>
          </cell>
          <cell r="F13063">
            <v>0</v>
          </cell>
        </row>
        <row r="13064">
          <cell r="B13064">
            <v>1013375</v>
          </cell>
          <cell r="C13064" t="str">
            <v>Parafuso 80Mm Pp1080Cp Gtres</v>
          </cell>
          <cell r="D13064" t="str">
            <v>UN</v>
          </cell>
          <cell r="E13064">
            <v>0</v>
          </cell>
          <cell r="F13064">
            <v>0</v>
          </cell>
        </row>
        <row r="13065">
          <cell r="B13065">
            <v>1013376</v>
          </cell>
          <cell r="C13065" t="str">
            <v>Parafuso 120Mm Pp1212Cp Gtres</v>
          </cell>
          <cell r="D13065" t="str">
            <v>UN</v>
          </cell>
          <cell r="E13065">
            <v>0</v>
          </cell>
          <cell r="F13065">
            <v>0</v>
          </cell>
        </row>
        <row r="13066">
          <cell r="B13066">
            <v>1013377</v>
          </cell>
          <cell r="C13066" t="str">
            <v>Flexivel Trancado 30Cm Ft40P Gtres</v>
          </cell>
          <cell r="D13066" t="str">
            <v>UN</v>
          </cell>
          <cell r="E13066">
            <v>0</v>
          </cell>
          <cell r="F13066">
            <v>0</v>
          </cell>
        </row>
        <row r="13067">
          <cell r="B13067">
            <v>1013378</v>
          </cell>
          <cell r="C13067" t="str">
            <v>Oleo De Corte P/ Rosca 18L</v>
          </cell>
          <cell r="D13067" t="str">
            <v>UN</v>
          </cell>
          <cell r="E13067">
            <v>0</v>
          </cell>
          <cell r="F13067">
            <v>0</v>
          </cell>
        </row>
        <row r="13068">
          <cell r="B13068">
            <v>1013379</v>
          </cell>
          <cell r="C13068" t="str">
            <v>Abraçadeira Perfil 6"</v>
          </cell>
          <cell r="D13068" t="str">
            <v>UN</v>
          </cell>
          <cell r="E13068">
            <v>0</v>
          </cell>
          <cell r="F13068">
            <v>0</v>
          </cell>
        </row>
        <row r="13069">
          <cell r="B13069">
            <v>1013380</v>
          </cell>
          <cell r="C13069" t="str">
            <v>Piso Intertrav.Retang.10X20X8Cm T.Cota</v>
          </cell>
          <cell r="D13069" t="str">
            <v>M2</v>
          </cell>
          <cell r="E13069">
            <v>0</v>
          </cell>
          <cell r="F13069">
            <v>0</v>
          </cell>
        </row>
        <row r="13070">
          <cell r="B13070">
            <v>1013381</v>
          </cell>
          <cell r="C13070" t="str">
            <v>Piso Intertrav.Retang.10X20X8Cm Camurça</v>
          </cell>
          <cell r="D13070" t="str">
            <v>M2</v>
          </cell>
          <cell r="E13070">
            <v>0</v>
          </cell>
          <cell r="F13070">
            <v>0</v>
          </cell>
        </row>
        <row r="13071">
          <cell r="B13071">
            <v>1013382</v>
          </cell>
          <cell r="C13071" t="str">
            <v>Piso Intertrav.Retang.10X20X8Cm Natural</v>
          </cell>
          <cell r="D13071" t="str">
            <v>M2</v>
          </cell>
          <cell r="E13071">
            <v>0</v>
          </cell>
          <cell r="F13071">
            <v>0</v>
          </cell>
        </row>
        <row r="13072">
          <cell r="B13072">
            <v>1013383</v>
          </cell>
          <cell r="C13072" t="str">
            <v>Piso Intertravado Concregrama 40X40X8Cm</v>
          </cell>
          <cell r="D13072" t="str">
            <v>M2</v>
          </cell>
          <cell r="E13072">
            <v>0</v>
          </cell>
          <cell r="F13072">
            <v>0</v>
          </cell>
        </row>
        <row r="13073">
          <cell r="B13073">
            <v>1013384</v>
          </cell>
          <cell r="C13073" t="str">
            <v>Martelete Combinado Te-40 383887 Hilti</v>
          </cell>
          <cell r="D13073" t="str">
            <v>UN</v>
          </cell>
          <cell r="E13073">
            <v>0</v>
          </cell>
          <cell r="F13073">
            <v>0</v>
          </cell>
        </row>
        <row r="13074">
          <cell r="B13074">
            <v>1013385</v>
          </cell>
          <cell r="C13074" t="str">
            <v>Broca Met.Duro Tc-Cx 1-18" 00375855 Hilt</v>
          </cell>
          <cell r="D13074" t="str">
            <v>UN</v>
          </cell>
          <cell r="E13074">
            <v>0</v>
          </cell>
          <cell r="F13074">
            <v>0</v>
          </cell>
        </row>
        <row r="13075">
          <cell r="B13075">
            <v>1013386</v>
          </cell>
          <cell r="C13075" t="str">
            <v>Martelete 230V 650W Te2M 228116 Hilti</v>
          </cell>
          <cell r="D13075" t="str">
            <v>UN</v>
          </cell>
          <cell r="E13075">
            <v>0</v>
          </cell>
          <cell r="F13075">
            <v>0</v>
          </cell>
        </row>
        <row r="13076">
          <cell r="B13076">
            <v>1013387</v>
          </cell>
          <cell r="C13076" t="str">
            <v>Mandril Liso 1/2 328590 Hilti</v>
          </cell>
          <cell r="D13076" t="str">
            <v>UN</v>
          </cell>
          <cell r="E13076">
            <v>0</v>
          </cell>
          <cell r="F13076">
            <v>0</v>
          </cell>
        </row>
        <row r="13077">
          <cell r="B13077">
            <v>1013388</v>
          </cell>
          <cell r="C13077" t="str">
            <v>Inseticida Karate Zeon 50 Cs Syngenta</v>
          </cell>
          <cell r="D13077" t="str">
            <v>L</v>
          </cell>
          <cell r="E13077">
            <v>0</v>
          </cell>
          <cell r="F13077">
            <v>0</v>
          </cell>
        </row>
        <row r="13078">
          <cell r="B13078">
            <v>1013389</v>
          </cell>
          <cell r="C13078" t="str">
            <v>Inseticida Dipel Pm Sumitomo Chemical</v>
          </cell>
          <cell r="D13078" t="str">
            <v>KG</v>
          </cell>
          <cell r="E13078">
            <v>0</v>
          </cell>
          <cell r="F13078">
            <v>0</v>
          </cell>
        </row>
        <row r="13079">
          <cell r="B13079">
            <v>1013390</v>
          </cell>
          <cell r="C13079" t="str">
            <v>Tela Soldada Painel 6,00X2,45M Q61</v>
          </cell>
          <cell r="D13079" t="str">
            <v>KG</v>
          </cell>
          <cell r="E13079">
            <v>0</v>
          </cell>
          <cell r="F13079">
            <v>0</v>
          </cell>
        </row>
        <row r="13080">
          <cell r="B13080">
            <v>1013391</v>
          </cell>
          <cell r="C13080" t="str">
            <v>Bomba Centrifuga 3/4Cv Cam-W6C Dancor</v>
          </cell>
          <cell r="D13080" t="str">
            <v>UN</v>
          </cell>
          <cell r="E13080">
            <v>0</v>
          </cell>
          <cell r="F13080">
            <v>0</v>
          </cell>
        </row>
        <row r="13081">
          <cell r="B13081">
            <v>1013392</v>
          </cell>
          <cell r="C13081" t="str">
            <v>Tubo Pn 12 Ppr 32Mm  C/ 4M</v>
          </cell>
          <cell r="D13081" t="str">
            <v>M</v>
          </cell>
          <cell r="E13081">
            <v>0</v>
          </cell>
          <cell r="F13081">
            <v>0</v>
          </cell>
        </row>
        <row r="13082">
          <cell r="B13082">
            <v>1013393</v>
          </cell>
          <cell r="C13082" t="str">
            <v>Tubo Pn 12 Ppr 40Mm  C/ 4M</v>
          </cell>
          <cell r="D13082" t="str">
            <v>M</v>
          </cell>
          <cell r="E13082">
            <v>0</v>
          </cell>
          <cell r="F13082">
            <v>0</v>
          </cell>
        </row>
        <row r="13083">
          <cell r="B13083">
            <v>1013394</v>
          </cell>
          <cell r="C13083" t="str">
            <v>Tubo Pn 12 Ppr 50Mm  C/ 4M</v>
          </cell>
          <cell r="D13083" t="str">
            <v>M</v>
          </cell>
          <cell r="E13083">
            <v>0</v>
          </cell>
          <cell r="F13083">
            <v>0</v>
          </cell>
        </row>
        <row r="13084">
          <cell r="B13084">
            <v>1013395</v>
          </cell>
          <cell r="C13084" t="str">
            <v>Tubo Pn 12 Ppr 63Mm  C/ 4M</v>
          </cell>
          <cell r="D13084" t="str">
            <v>M</v>
          </cell>
          <cell r="E13084">
            <v>0</v>
          </cell>
          <cell r="F13084">
            <v>0</v>
          </cell>
        </row>
        <row r="13085">
          <cell r="B13085">
            <v>1013396</v>
          </cell>
          <cell r="C13085" t="str">
            <v>Tubo Pn 12 Ppr 75Mm  C/ 4M</v>
          </cell>
          <cell r="D13085" t="str">
            <v>M</v>
          </cell>
          <cell r="E13085">
            <v>0</v>
          </cell>
          <cell r="F13085">
            <v>0</v>
          </cell>
        </row>
        <row r="13086">
          <cell r="B13086">
            <v>1013397</v>
          </cell>
          <cell r="C13086" t="str">
            <v>Tubo Pn 12 Ppr 90Mm  C/ 4M</v>
          </cell>
          <cell r="D13086" t="str">
            <v>M</v>
          </cell>
          <cell r="E13086">
            <v>0</v>
          </cell>
          <cell r="F13086">
            <v>0</v>
          </cell>
        </row>
        <row r="13087">
          <cell r="B13087">
            <v>1013398</v>
          </cell>
          <cell r="C13087" t="str">
            <v>Tubo Pn 20 Ppr 0,75 Mpa 110Mm  C/ 4M</v>
          </cell>
          <cell r="D13087" t="str">
            <v>M</v>
          </cell>
          <cell r="E13087">
            <v>0</v>
          </cell>
          <cell r="F13087">
            <v>0</v>
          </cell>
        </row>
        <row r="13088">
          <cell r="B13088">
            <v>1013399</v>
          </cell>
          <cell r="C13088" t="str">
            <v>Tubo Pn 20 Ppr 1 Mpa 110Mm  C/ 4M</v>
          </cell>
          <cell r="D13088" t="str">
            <v>M</v>
          </cell>
          <cell r="E13088">
            <v>0</v>
          </cell>
          <cell r="F13088">
            <v>0</v>
          </cell>
        </row>
        <row r="13089">
          <cell r="B13089">
            <v>1013400</v>
          </cell>
          <cell r="C13089" t="str">
            <v>Tubo Pn 20 Ppr 20Mm  C/ 4M</v>
          </cell>
          <cell r="D13089" t="str">
            <v>M</v>
          </cell>
          <cell r="E13089">
            <v>0</v>
          </cell>
          <cell r="F13089">
            <v>0</v>
          </cell>
        </row>
        <row r="13090">
          <cell r="B13090">
            <v>1013401</v>
          </cell>
          <cell r="C13090" t="str">
            <v>Tubo Pn 20 Ppr 25Mm  C/ 4M</v>
          </cell>
          <cell r="D13090" t="str">
            <v>M</v>
          </cell>
          <cell r="E13090">
            <v>0</v>
          </cell>
          <cell r="F13090">
            <v>0</v>
          </cell>
        </row>
        <row r="13091">
          <cell r="B13091">
            <v>1013402</v>
          </cell>
          <cell r="C13091" t="str">
            <v>Tubo Pn 20 Ppr 32Mm  C/ 4M</v>
          </cell>
          <cell r="D13091" t="str">
            <v>M</v>
          </cell>
          <cell r="E13091">
            <v>0</v>
          </cell>
          <cell r="F13091">
            <v>0</v>
          </cell>
        </row>
        <row r="13092">
          <cell r="B13092">
            <v>1013403</v>
          </cell>
          <cell r="C13092" t="str">
            <v>Tubo Pn 20 Ppr 40Mm  C/ 4M</v>
          </cell>
          <cell r="D13092" t="str">
            <v>M</v>
          </cell>
          <cell r="E13092">
            <v>0</v>
          </cell>
          <cell r="F13092">
            <v>0</v>
          </cell>
        </row>
        <row r="13093">
          <cell r="B13093">
            <v>1013404</v>
          </cell>
          <cell r="C13093" t="str">
            <v>Tubo Pn 20 Ppr 50Mm  C/ 4M</v>
          </cell>
          <cell r="D13093" t="str">
            <v>M</v>
          </cell>
          <cell r="E13093">
            <v>0</v>
          </cell>
          <cell r="F13093">
            <v>0</v>
          </cell>
        </row>
        <row r="13094">
          <cell r="B13094">
            <v>1013405</v>
          </cell>
          <cell r="C13094" t="str">
            <v>Tubo Pn 20 Ppr 63Mm  C/ 4M</v>
          </cell>
          <cell r="D13094" t="str">
            <v>M</v>
          </cell>
          <cell r="E13094">
            <v>0</v>
          </cell>
          <cell r="F13094">
            <v>0</v>
          </cell>
        </row>
        <row r="13095">
          <cell r="B13095">
            <v>1013406</v>
          </cell>
          <cell r="C13095" t="str">
            <v>Tubo Pn 20 Ppr 75Mm  C/ 4M</v>
          </cell>
          <cell r="D13095" t="str">
            <v>M</v>
          </cell>
          <cell r="E13095">
            <v>0</v>
          </cell>
          <cell r="F13095">
            <v>0</v>
          </cell>
        </row>
        <row r="13096">
          <cell r="B13096">
            <v>1013407</v>
          </cell>
          <cell r="C13096" t="str">
            <v>Tubo Pn 20 Ppr 90Mm  C/ 4M</v>
          </cell>
          <cell r="D13096" t="str">
            <v>M</v>
          </cell>
          <cell r="E13096">
            <v>0</v>
          </cell>
          <cell r="F13096">
            <v>0</v>
          </cell>
        </row>
        <row r="13097">
          <cell r="B13097">
            <v>1013408</v>
          </cell>
          <cell r="C13097" t="str">
            <v>Ferramenta A Polvora Pra 10 Walsywa</v>
          </cell>
          <cell r="D13097" t="str">
            <v>UN</v>
          </cell>
          <cell r="E13097">
            <v>0</v>
          </cell>
          <cell r="F13097">
            <v>0</v>
          </cell>
        </row>
        <row r="13098">
          <cell r="B13098">
            <v>1013409</v>
          </cell>
          <cell r="C13098" t="str">
            <v>Condulete S/Rosca Ll Em Aluminio 1"</v>
          </cell>
          <cell r="D13098" t="str">
            <v>UN</v>
          </cell>
          <cell r="E13098">
            <v>0</v>
          </cell>
          <cell r="F13098">
            <v>0</v>
          </cell>
        </row>
        <row r="13099">
          <cell r="B13099">
            <v>1013410</v>
          </cell>
          <cell r="C13099" t="str">
            <v>Tampa Eletrocalha Galv.Lisa 500X100X3000</v>
          </cell>
          <cell r="D13099" t="str">
            <v>UN</v>
          </cell>
          <cell r="E13099">
            <v>0</v>
          </cell>
          <cell r="F13099">
            <v>0</v>
          </cell>
        </row>
        <row r="13100">
          <cell r="B13100">
            <v>1013411</v>
          </cell>
          <cell r="C13100" t="str">
            <v>Torneira Mesa B. Alta Izzy 1195C37 Deca</v>
          </cell>
          <cell r="D13100" t="str">
            <v>UN</v>
          </cell>
          <cell r="E13100">
            <v>0</v>
          </cell>
          <cell r="F13100">
            <v>0</v>
          </cell>
        </row>
        <row r="13101">
          <cell r="B13101">
            <v>1013412</v>
          </cell>
          <cell r="C13101" t="str">
            <v>Luminaria Embutir Ci120Vp Contato</v>
          </cell>
          <cell r="D13101" t="str">
            <v>UN</v>
          </cell>
          <cell r="E13101">
            <v>0</v>
          </cell>
          <cell r="F13101">
            <v>0</v>
          </cell>
        </row>
        <row r="13102">
          <cell r="B13102">
            <v>1013413</v>
          </cell>
          <cell r="C13102" t="str">
            <v>Luminaria Sobrepor Ci703/2B Contato</v>
          </cell>
          <cell r="D13102" t="str">
            <v>UN</v>
          </cell>
          <cell r="E13102">
            <v>0</v>
          </cell>
          <cell r="F13102">
            <v>0</v>
          </cell>
        </row>
        <row r="13103">
          <cell r="B13103">
            <v>1013414</v>
          </cell>
          <cell r="C13103" t="str">
            <v>Arandela Tartaruga Ci402 Contato</v>
          </cell>
          <cell r="D13103" t="str">
            <v>UN</v>
          </cell>
          <cell r="E13103">
            <v>0</v>
          </cell>
          <cell r="F13103">
            <v>0</v>
          </cell>
        </row>
        <row r="13104">
          <cell r="B13104">
            <v>1013415</v>
          </cell>
          <cell r="C13104" t="str">
            <v>Balizador Vigia 24H Ci951 Contato</v>
          </cell>
          <cell r="D13104" t="str">
            <v>UN</v>
          </cell>
          <cell r="E13104">
            <v>0</v>
          </cell>
          <cell r="F13104">
            <v>0</v>
          </cell>
        </row>
        <row r="13105">
          <cell r="B13105">
            <v>1013416</v>
          </cell>
          <cell r="C13105" t="str">
            <v>Unidade Auton. Aclaramento Ci952 Contato</v>
          </cell>
          <cell r="D13105" t="str">
            <v>UN</v>
          </cell>
          <cell r="E13105">
            <v>0</v>
          </cell>
          <cell r="F13105">
            <v>0</v>
          </cell>
        </row>
        <row r="13106">
          <cell r="B13106">
            <v>1013417</v>
          </cell>
          <cell r="C13106" t="str">
            <v>Embutido Luminaria 100W Ci101/P Contato</v>
          </cell>
          <cell r="D13106" t="str">
            <v>UN</v>
          </cell>
          <cell r="E13106">
            <v>0</v>
          </cell>
          <cell r="F13106">
            <v>0</v>
          </cell>
        </row>
        <row r="13107">
          <cell r="B13107">
            <v>1013418</v>
          </cell>
          <cell r="C13107" t="str">
            <v>Balizador Embutir Ci915 Contato</v>
          </cell>
          <cell r="D13107" t="str">
            <v>UN</v>
          </cell>
          <cell r="E13107">
            <v>0</v>
          </cell>
          <cell r="F13107">
            <v>0</v>
          </cell>
        </row>
        <row r="13108">
          <cell r="B13108">
            <v>1013419</v>
          </cell>
          <cell r="C13108" t="str">
            <v>Projetor Esp P090 Ambar Ci901/20Acontato</v>
          </cell>
          <cell r="D13108" t="str">
            <v>UN</v>
          </cell>
          <cell r="E13108">
            <v>0</v>
          </cell>
          <cell r="F13108">
            <v>0</v>
          </cell>
        </row>
        <row r="13109">
          <cell r="B13109">
            <v>1013420</v>
          </cell>
          <cell r="C13109" t="str">
            <v>Spot Orientavel C/Canopla Ci314 Contato</v>
          </cell>
          <cell r="D13109" t="str">
            <v>UN</v>
          </cell>
          <cell r="E13109">
            <v>0</v>
          </cell>
          <cell r="F13109">
            <v>0</v>
          </cell>
        </row>
        <row r="13110">
          <cell r="B13110">
            <v>1013421</v>
          </cell>
          <cell r="C13110" t="str">
            <v>Projetor P/Solo C/Grade Ci 810/G Contato</v>
          </cell>
          <cell r="D13110" t="str">
            <v>UN</v>
          </cell>
          <cell r="E13110">
            <v>0</v>
          </cell>
          <cell r="F13110">
            <v>0</v>
          </cell>
        </row>
        <row r="13111">
          <cell r="B13111">
            <v>1013422</v>
          </cell>
          <cell r="C13111" t="str">
            <v>Projetor Bem.P/Solo Ambar Ci810A Contato</v>
          </cell>
          <cell r="D13111" t="str">
            <v>UN</v>
          </cell>
          <cell r="E13111">
            <v>0</v>
          </cell>
          <cell r="F13111">
            <v>0</v>
          </cell>
        </row>
        <row r="13112">
          <cell r="B13112">
            <v>1013423</v>
          </cell>
          <cell r="C13112" t="str">
            <v>Balizador Retangular Ci903 Contato</v>
          </cell>
          <cell r="D13112" t="str">
            <v>UN</v>
          </cell>
          <cell r="E13112">
            <v>0</v>
          </cell>
          <cell r="F13112">
            <v>0</v>
          </cell>
        </row>
        <row r="13113">
          <cell r="B13113">
            <v>1013424</v>
          </cell>
          <cell r="C13113" t="str">
            <v>Balizador Embutido Ci908 Contato</v>
          </cell>
          <cell r="D13113" t="str">
            <v>UN</v>
          </cell>
          <cell r="E13113">
            <v>0</v>
          </cell>
          <cell r="F13113">
            <v>0</v>
          </cell>
        </row>
        <row r="13114">
          <cell r="B13114">
            <v>1013425</v>
          </cell>
          <cell r="C13114" t="str">
            <v>Balizador Emb. C/Grade Ci908/G Contato</v>
          </cell>
          <cell r="D13114" t="str">
            <v>UN</v>
          </cell>
          <cell r="E13114">
            <v>0</v>
          </cell>
          <cell r="F13114">
            <v>0</v>
          </cell>
        </row>
        <row r="13115">
          <cell r="B13115">
            <v>1013426</v>
          </cell>
          <cell r="C13115" t="str">
            <v>Balizador Cilindr.Embutido Ci925 Contato</v>
          </cell>
          <cell r="D13115" t="str">
            <v>UN</v>
          </cell>
          <cell r="E13115">
            <v>0</v>
          </cell>
          <cell r="F13115">
            <v>0</v>
          </cell>
        </row>
        <row r="13116">
          <cell r="B13116">
            <v>1013427</v>
          </cell>
          <cell r="C13116" t="str">
            <v>Poste Com Petala Caixa Ci 505/1 Contato</v>
          </cell>
          <cell r="D13116" t="str">
            <v>UN</v>
          </cell>
          <cell r="E13116">
            <v>0</v>
          </cell>
          <cell r="F13116">
            <v>0</v>
          </cell>
        </row>
        <row r="13117">
          <cell r="B13117">
            <v>1013428</v>
          </cell>
          <cell r="C13117" t="str">
            <v>Poste Com Petala 2Lamp. Ci505/2 Contato</v>
          </cell>
          <cell r="D13117" t="str">
            <v>UN</v>
          </cell>
          <cell r="E13117">
            <v>0</v>
          </cell>
          <cell r="F13117">
            <v>0</v>
          </cell>
        </row>
        <row r="13118">
          <cell r="B13118">
            <v>1013429</v>
          </cell>
          <cell r="C13118" t="str">
            <v>Poste Para Quadra 6M Ci509/3 Contato</v>
          </cell>
          <cell r="D13118" t="str">
            <v>UN</v>
          </cell>
          <cell r="E13118">
            <v>0</v>
          </cell>
          <cell r="F13118">
            <v>0</v>
          </cell>
        </row>
        <row r="13119">
          <cell r="B13119">
            <v>1013430</v>
          </cell>
          <cell r="C13119" t="str">
            <v>Balizador De Embutir Alum. Ci918 Contato</v>
          </cell>
          <cell r="D13119" t="str">
            <v>UN</v>
          </cell>
          <cell r="E13119">
            <v>0</v>
          </cell>
          <cell r="F13119">
            <v>0</v>
          </cell>
        </row>
        <row r="13120">
          <cell r="B13120">
            <v>1013431</v>
          </cell>
          <cell r="C13120" t="str">
            <v>Spot Emb. Orientavel Ci122/70 Contato</v>
          </cell>
          <cell r="D13120" t="str">
            <v>UN</v>
          </cell>
          <cell r="E13120">
            <v>0</v>
          </cell>
          <cell r="F13120">
            <v>0</v>
          </cell>
        </row>
        <row r="13121">
          <cell r="B13121">
            <v>1013432</v>
          </cell>
          <cell r="C13121" t="str">
            <v>Embutido Emb. Orientavel Ci125 Contato</v>
          </cell>
          <cell r="D13121" t="str">
            <v>UN</v>
          </cell>
          <cell r="E13121">
            <v>0</v>
          </cell>
          <cell r="F13121">
            <v>0</v>
          </cell>
        </row>
        <row r="13122">
          <cell r="B13122">
            <v>1013433</v>
          </cell>
          <cell r="C13122" t="str">
            <v>Pendente Cone Alum.Escovado Ci601Contato</v>
          </cell>
          <cell r="D13122" t="str">
            <v>UN</v>
          </cell>
          <cell r="E13122">
            <v>0</v>
          </cell>
          <cell r="F13122">
            <v>0</v>
          </cell>
        </row>
        <row r="13123">
          <cell r="B13123">
            <v>1013434</v>
          </cell>
          <cell r="C13123" t="str">
            <v>Plafon Quad.Liso 20X20Cm Ci252/P Contato</v>
          </cell>
          <cell r="D13123" t="str">
            <v>UN</v>
          </cell>
          <cell r="E13123">
            <v>0</v>
          </cell>
          <cell r="F13123">
            <v>0</v>
          </cell>
        </row>
        <row r="13124">
          <cell r="B13124">
            <v>1013435</v>
          </cell>
          <cell r="C13124" t="str">
            <v>Arandela Meia Lua Ci476 Contato</v>
          </cell>
          <cell r="D13124" t="str">
            <v>UN</v>
          </cell>
          <cell r="E13124">
            <v>0</v>
          </cell>
          <cell r="F13124">
            <v>0</v>
          </cell>
        </row>
        <row r="13125">
          <cell r="B13125">
            <v>1013436</v>
          </cell>
          <cell r="C13125" t="str">
            <v>Arandela Meia Cana Artes.Ci483 Contato</v>
          </cell>
          <cell r="D13125" t="str">
            <v>UN</v>
          </cell>
          <cell r="E13125">
            <v>0</v>
          </cell>
          <cell r="F13125">
            <v>0</v>
          </cell>
        </row>
        <row r="13126">
          <cell r="B13126">
            <v>1013437</v>
          </cell>
          <cell r="C13126" t="str">
            <v>Pendente Redondo Palha Ci629O Contato</v>
          </cell>
          <cell r="D13126" t="str">
            <v>UN</v>
          </cell>
          <cell r="E13126">
            <v>0</v>
          </cell>
          <cell r="F13126">
            <v>0</v>
          </cell>
        </row>
        <row r="13127">
          <cell r="B13127">
            <v>1013438</v>
          </cell>
          <cell r="C13127" t="str">
            <v>Pendente Redondo Cru Liso Ci629L Contato</v>
          </cell>
          <cell r="D13127" t="str">
            <v>UN</v>
          </cell>
          <cell r="E13127">
            <v>0</v>
          </cell>
          <cell r="F13127">
            <v>0</v>
          </cell>
        </row>
        <row r="13128">
          <cell r="B13128">
            <v>1013439</v>
          </cell>
          <cell r="C13128" t="str">
            <v>Pendente Prismatico Ci606 Contato</v>
          </cell>
          <cell r="D13128" t="str">
            <v>UN</v>
          </cell>
          <cell r="E13128">
            <v>0</v>
          </cell>
          <cell r="F13128">
            <v>0</v>
          </cell>
        </row>
        <row r="13129">
          <cell r="B13129">
            <v>1013440</v>
          </cell>
          <cell r="C13129" t="str">
            <v>Luminaria Fluor.Emb/Sob.Ci716S/2Bcontato</v>
          </cell>
          <cell r="D13129" t="str">
            <v>UN</v>
          </cell>
          <cell r="E13129">
            <v>0</v>
          </cell>
          <cell r="F13129">
            <v>0</v>
          </cell>
        </row>
        <row r="13130">
          <cell r="B13130">
            <v>1013441</v>
          </cell>
          <cell r="C13130" t="str">
            <v>Balizador Kit Sanca Ci953 Contato</v>
          </cell>
          <cell r="D13130" t="str">
            <v>UN</v>
          </cell>
          <cell r="E13130">
            <v>0</v>
          </cell>
          <cell r="F13130">
            <v>0</v>
          </cell>
        </row>
        <row r="13131">
          <cell r="B13131">
            <v>1013442</v>
          </cell>
          <cell r="C13131" t="str">
            <v>Spot P/Embutir Orientavel Ci132 Contato</v>
          </cell>
          <cell r="D13131" t="str">
            <v>UN</v>
          </cell>
          <cell r="E13131">
            <v>0</v>
          </cell>
          <cell r="F13131">
            <v>0</v>
          </cell>
        </row>
        <row r="13132">
          <cell r="B13132">
            <v>1013443</v>
          </cell>
          <cell r="C13132" t="str">
            <v>Projetor Ci803 Contato</v>
          </cell>
          <cell r="D13132" t="str">
            <v>UN</v>
          </cell>
          <cell r="E13132">
            <v>0</v>
          </cell>
          <cell r="F13132">
            <v>0</v>
          </cell>
        </row>
        <row r="13133">
          <cell r="B13133">
            <v>1013444</v>
          </cell>
          <cell r="C13133" t="str">
            <v>Balizador Aereo Ci954 Contato</v>
          </cell>
          <cell r="D13133" t="str">
            <v>UN</v>
          </cell>
          <cell r="E13133">
            <v>0</v>
          </cell>
          <cell r="F13133">
            <v>0</v>
          </cell>
        </row>
        <row r="13134">
          <cell r="B13134">
            <v>1013445</v>
          </cell>
          <cell r="C13134" t="str">
            <v>Projetor P-818 Omega</v>
          </cell>
          <cell r="D13134" t="str">
            <v>UN</v>
          </cell>
          <cell r="E13134">
            <v>0</v>
          </cell>
          <cell r="F13134">
            <v>0</v>
          </cell>
        </row>
        <row r="13135">
          <cell r="B13135">
            <v>1013446</v>
          </cell>
          <cell r="C13135" t="str">
            <v>Projetor P-819 Omega</v>
          </cell>
          <cell r="D13135" t="str">
            <v>UN</v>
          </cell>
          <cell r="E13135">
            <v>0</v>
          </cell>
          <cell r="F13135">
            <v>0</v>
          </cell>
        </row>
        <row r="13136">
          <cell r="B13136">
            <v>1013447</v>
          </cell>
          <cell r="C13136" t="str">
            <v>Lampada Halogena Par 30 75W E-27 220V</v>
          </cell>
          <cell r="D13136" t="str">
            <v>UN</v>
          </cell>
          <cell r="E13136">
            <v>0</v>
          </cell>
          <cell r="F13136">
            <v>0</v>
          </cell>
        </row>
        <row r="13137">
          <cell r="B13137">
            <v>1013448</v>
          </cell>
          <cell r="C13137" t="str">
            <v>Projetor P-832 Omega</v>
          </cell>
          <cell r="D13137" t="str">
            <v>UN</v>
          </cell>
          <cell r="E13137">
            <v>0</v>
          </cell>
          <cell r="F13137">
            <v>0</v>
          </cell>
        </row>
        <row r="13138">
          <cell r="B13138">
            <v>1013449</v>
          </cell>
          <cell r="C13138" t="str">
            <v>Projetor P-818 Omega</v>
          </cell>
          <cell r="D13138" t="str">
            <v>UN</v>
          </cell>
          <cell r="E13138">
            <v>0</v>
          </cell>
          <cell r="F13138">
            <v>0</v>
          </cell>
        </row>
        <row r="13139">
          <cell r="B13139">
            <v>1013450</v>
          </cell>
          <cell r="C13139" t="str">
            <v>Projetor Com Led P-820/Led Omega</v>
          </cell>
          <cell r="D13139" t="str">
            <v>UN</v>
          </cell>
          <cell r="E13139">
            <v>0</v>
          </cell>
          <cell r="F13139">
            <v>0</v>
          </cell>
        </row>
        <row r="13140">
          <cell r="B13140">
            <v>1013451</v>
          </cell>
          <cell r="C13140" t="str">
            <v>Projetor P-821/E Omega</v>
          </cell>
          <cell r="D13140" t="str">
            <v>UN</v>
          </cell>
          <cell r="E13140">
            <v>0</v>
          </cell>
          <cell r="F13140">
            <v>0</v>
          </cell>
        </row>
        <row r="13141">
          <cell r="B13141">
            <v>1013452</v>
          </cell>
          <cell r="C13141" t="str">
            <v>Balizador P-797/G Omega</v>
          </cell>
          <cell r="D13141" t="str">
            <v>UN</v>
          </cell>
          <cell r="E13141">
            <v>0</v>
          </cell>
          <cell r="F13141">
            <v>0</v>
          </cell>
        </row>
        <row r="13142">
          <cell r="B13142">
            <v>1013453</v>
          </cell>
          <cell r="C13142" t="str">
            <v>Lampada Halogena Compacta 25W Base G9</v>
          </cell>
          <cell r="D13142" t="str">
            <v>UN</v>
          </cell>
          <cell r="E13142">
            <v>0</v>
          </cell>
          <cell r="F13142">
            <v>0</v>
          </cell>
        </row>
        <row r="13143">
          <cell r="B13143">
            <v>1013454</v>
          </cell>
          <cell r="C13143" t="str">
            <v>Balizador P-797/E Omega</v>
          </cell>
          <cell r="D13143" t="str">
            <v>UN</v>
          </cell>
          <cell r="E13143">
            <v>0</v>
          </cell>
          <cell r="F13143">
            <v>0</v>
          </cell>
        </row>
        <row r="13144">
          <cell r="B13144">
            <v>1013455</v>
          </cell>
          <cell r="C13144" t="str">
            <v>Projetor P-910/P Omega</v>
          </cell>
          <cell r="D13144" t="str">
            <v>UN</v>
          </cell>
          <cell r="E13144">
            <v>0</v>
          </cell>
          <cell r="F13144">
            <v>0</v>
          </cell>
        </row>
        <row r="13145">
          <cell r="B13145">
            <v>1013456</v>
          </cell>
          <cell r="C13145" t="str">
            <v>Reator Partida Rapida 1X26W 220V</v>
          </cell>
          <cell r="D13145" t="str">
            <v>UN</v>
          </cell>
          <cell r="E13145">
            <v>0</v>
          </cell>
          <cell r="F13145">
            <v>0</v>
          </cell>
        </row>
        <row r="13146">
          <cell r="B13146">
            <v>1013457</v>
          </cell>
          <cell r="C13146" t="str">
            <v>Projetor P-826G Omega</v>
          </cell>
          <cell r="D13146" t="str">
            <v>UN</v>
          </cell>
          <cell r="E13146">
            <v>0</v>
          </cell>
          <cell r="F13146">
            <v>0</v>
          </cell>
        </row>
        <row r="13147">
          <cell r="B13147">
            <v>1013458</v>
          </cell>
          <cell r="C13147" t="str">
            <v>Luminaria E-032/G Omega</v>
          </cell>
          <cell r="D13147" t="str">
            <v>UN</v>
          </cell>
          <cell r="E13147">
            <v>0</v>
          </cell>
          <cell r="F13147">
            <v>0</v>
          </cell>
        </row>
        <row r="13148">
          <cell r="B13148">
            <v>1013459</v>
          </cell>
          <cell r="C13148" t="str">
            <v>Arandela  A-723 Omega</v>
          </cell>
          <cell r="D13148" t="str">
            <v>UN</v>
          </cell>
          <cell r="E13148">
            <v>0</v>
          </cell>
          <cell r="F13148">
            <v>0</v>
          </cell>
        </row>
        <row r="13149">
          <cell r="B13149">
            <v>1013460</v>
          </cell>
          <cell r="C13149" t="str">
            <v>Sinalizador Rotativo Rt20 Rontan</v>
          </cell>
          <cell r="D13149" t="str">
            <v>UN</v>
          </cell>
          <cell r="E13149">
            <v>0</v>
          </cell>
          <cell r="F13149">
            <v>0</v>
          </cell>
        </row>
        <row r="13150">
          <cell r="B13150">
            <v>1013461</v>
          </cell>
          <cell r="C13150" t="str">
            <v>Spot Embutido Aluminio Ci128 Contato</v>
          </cell>
          <cell r="D13150" t="str">
            <v>UN</v>
          </cell>
          <cell r="E13150">
            <v>0</v>
          </cell>
          <cell r="F13150">
            <v>0</v>
          </cell>
        </row>
        <row r="13151">
          <cell r="B13151">
            <v>1013462</v>
          </cell>
          <cell r="C13151" t="str">
            <v>Transformador Eletronico 50W 220X12V</v>
          </cell>
          <cell r="D13151" t="str">
            <v>UN</v>
          </cell>
          <cell r="E13151">
            <v>0</v>
          </cell>
          <cell r="F13151">
            <v>0</v>
          </cell>
        </row>
        <row r="13152">
          <cell r="B13152">
            <v>1013463</v>
          </cell>
          <cell r="C13152" t="str">
            <v>Embutido Quadrado Ci160 Contato</v>
          </cell>
          <cell r="D13152" t="str">
            <v>UN</v>
          </cell>
          <cell r="E13152">
            <v>0</v>
          </cell>
          <cell r="F13152">
            <v>0</v>
          </cell>
        </row>
        <row r="13153">
          <cell r="B13153">
            <v>1013464</v>
          </cell>
          <cell r="C13153" t="str">
            <v>Pendente Cil.C/Vidro Jat.Ci-609/1Contato</v>
          </cell>
          <cell r="D13153" t="str">
            <v>UN</v>
          </cell>
          <cell r="E13153">
            <v>0</v>
          </cell>
          <cell r="F13153">
            <v>0</v>
          </cell>
        </row>
        <row r="13154">
          <cell r="B13154">
            <v>1013465</v>
          </cell>
          <cell r="C13154" t="str">
            <v>Lampada Halogena Compac Fsc 40W 220V G9</v>
          </cell>
          <cell r="D13154" t="str">
            <v>UN</v>
          </cell>
          <cell r="E13154">
            <v>0</v>
          </cell>
          <cell r="F13154">
            <v>0</v>
          </cell>
        </row>
        <row r="13155">
          <cell r="B13155">
            <v>1013466</v>
          </cell>
          <cell r="C13155" t="str">
            <v>Lampada Ar70 50W Ci950 Contato</v>
          </cell>
          <cell r="D13155" t="str">
            <v>UN</v>
          </cell>
          <cell r="E13155">
            <v>0</v>
          </cell>
          <cell r="F13155">
            <v>0</v>
          </cell>
        </row>
        <row r="13156">
          <cell r="B13156">
            <v>1013467</v>
          </cell>
          <cell r="C13156" t="str">
            <v>Regua De Aluminio De 1X4Pol 6M</v>
          </cell>
          <cell r="D13156" t="str">
            <v>UN</v>
          </cell>
          <cell r="E13156">
            <v>0</v>
          </cell>
          <cell r="F13156">
            <v>0</v>
          </cell>
        </row>
        <row r="13157">
          <cell r="B13157">
            <v>1013468</v>
          </cell>
          <cell r="C13157" t="str">
            <v>Regua De Aluminio De 1X3Pol 6M</v>
          </cell>
          <cell r="D13157" t="str">
            <v>UN</v>
          </cell>
          <cell r="E13157">
            <v>0</v>
          </cell>
          <cell r="F13157">
            <v>0</v>
          </cell>
        </row>
        <row r="13158">
          <cell r="B13158">
            <v>1013469</v>
          </cell>
          <cell r="C13158" t="str">
            <v>Luva Cpvc Agua Quente 22Mm</v>
          </cell>
          <cell r="D13158" t="str">
            <v>UN</v>
          </cell>
          <cell r="E13158">
            <v>0</v>
          </cell>
          <cell r="F13158">
            <v>0</v>
          </cell>
        </row>
        <row r="13159">
          <cell r="B13159">
            <v>1013470</v>
          </cell>
          <cell r="C13159" t="str">
            <v>Gabarito Metal. Gp180/220 Rede Maquinas</v>
          </cell>
          <cell r="D13159" t="str">
            <v>UN</v>
          </cell>
          <cell r="E13159">
            <v>0</v>
          </cell>
          <cell r="F13159">
            <v>0</v>
          </cell>
        </row>
        <row r="13160">
          <cell r="B13160">
            <v>1013471</v>
          </cell>
          <cell r="C13160" t="str">
            <v>Gabarito Metal. Gp080/210 Rede Maquinas</v>
          </cell>
          <cell r="D13160" t="str">
            <v>UN</v>
          </cell>
          <cell r="E13160">
            <v>0</v>
          </cell>
          <cell r="F13160">
            <v>0</v>
          </cell>
        </row>
        <row r="13161">
          <cell r="B13161">
            <v>1013472</v>
          </cell>
          <cell r="C13161" t="str">
            <v>Gabarito Metal. Gp070/210 Rede Maquinas</v>
          </cell>
          <cell r="D13161" t="str">
            <v>UN</v>
          </cell>
          <cell r="E13161">
            <v>0</v>
          </cell>
          <cell r="F13161">
            <v>0</v>
          </cell>
        </row>
        <row r="13162">
          <cell r="B13162">
            <v>1013473</v>
          </cell>
          <cell r="C13162" t="str">
            <v>Gabarito Metal. Gp060/210 Rede Maquinas</v>
          </cell>
          <cell r="D13162" t="str">
            <v>UN</v>
          </cell>
          <cell r="E13162">
            <v>0</v>
          </cell>
          <cell r="F13162">
            <v>0</v>
          </cell>
        </row>
        <row r="13163">
          <cell r="B13163">
            <v>1013474</v>
          </cell>
          <cell r="C13163" t="str">
            <v>Gabarito Metal. Gj150/120 Rede Maquinas</v>
          </cell>
          <cell r="D13163" t="str">
            <v>UN</v>
          </cell>
          <cell r="E13163">
            <v>0</v>
          </cell>
          <cell r="F13163">
            <v>0</v>
          </cell>
        </row>
        <row r="13164">
          <cell r="B13164">
            <v>1013475</v>
          </cell>
          <cell r="C13164" t="str">
            <v>Gabarito Metal. Gj105/120 Rede Maquinas</v>
          </cell>
          <cell r="D13164" t="str">
            <v>UN</v>
          </cell>
          <cell r="E13164">
            <v>0</v>
          </cell>
          <cell r="F13164">
            <v>0</v>
          </cell>
        </row>
        <row r="13165">
          <cell r="B13165">
            <v>1013476</v>
          </cell>
          <cell r="C13165" t="str">
            <v>Gabarito Metal. Gj060/120 Rede Maquinas</v>
          </cell>
          <cell r="D13165" t="str">
            <v>UN</v>
          </cell>
          <cell r="E13165">
            <v>0</v>
          </cell>
          <cell r="F13165">
            <v>0</v>
          </cell>
        </row>
        <row r="13166">
          <cell r="B13166">
            <v>1013477</v>
          </cell>
          <cell r="C13166" t="str">
            <v>Gabarito Metal. Gj075/060 Rede Maquinas</v>
          </cell>
          <cell r="D13166" t="str">
            <v>UN</v>
          </cell>
          <cell r="E13166">
            <v>0</v>
          </cell>
          <cell r="F13166">
            <v>0</v>
          </cell>
        </row>
        <row r="13167">
          <cell r="B13167">
            <v>1013478</v>
          </cell>
          <cell r="C13167" t="str">
            <v>Gabarito Metal. Gj120/120 Rede Maquinas</v>
          </cell>
          <cell r="D13167" t="str">
            <v>UN</v>
          </cell>
          <cell r="E13167">
            <v>0</v>
          </cell>
          <cell r="F13167">
            <v>0</v>
          </cell>
        </row>
        <row r="13168">
          <cell r="B13168">
            <v>1013479</v>
          </cell>
          <cell r="C13168" t="str">
            <v>Gabarito Metal. Gj060/060 Rede Maquinas</v>
          </cell>
          <cell r="D13168" t="str">
            <v>UN</v>
          </cell>
          <cell r="E13168">
            <v>0</v>
          </cell>
          <cell r="F13168">
            <v>0</v>
          </cell>
        </row>
        <row r="13169">
          <cell r="B13169">
            <v>1013480</v>
          </cell>
          <cell r="C13169" t="str">
            <v>Gabarito Metal. Gj090/040 Rede Maquinas</v>
          </cell>
          <cell r="D13169" t="str">
            <v>UN</v>
          </cell>
          <cell r="E13169">
            <v>0</v>
          </cell>
          <cell r="F13169">
            <v>0</v>
          </cell>
        </row>
        <row r="13170">
          <cell r="B13170">
            <v>1013481</v>
          </cell>
          <cell r="C13170" t="str">
            <v>Gabarito Metal. Gp091/241 Rede Maquinas</v>
          </cell>
          <cell r="D13170" t="str">
            <v>UN</v>
          </cell>
          <cell r="E13170">
            <v>0</v>
          </cell>
          <cell r="F13170">
            <v>0</v>
          </cell>
        </row>
        <row r="13171">
          <cell r="B13171">
            <v>1013482</v>
          </cell>
          <cell r="C13171" t="str">
            <v>Gabarito Metal. Gp121/241 Rede Maquinas</v>
          </cell>
          <cell r="D13171" t="str">
            <v>UN</v>
          </cell>
          <cell r="E13171">
            <v>0</v>
          </cell>
          <cell r="F13171">
            <v>0</v>
          </cell>
        </row>
        <row r="13172">
          <cell r="B13172">
            <v>1013483</v>
          </cell>
          <cell r="C13172" t="str">
            <v>Gabarito Metal. Gp135/220 Rede Maquinas</v>
          </cell>
          <cell r="D13172" t="str">
            <v>UN</v>
          </cell>
          <cell r="E13172">
            <v>0</v>
          </cell>
          <cell r="F13172">
            <v>0</v>
          </cell>
        </row>
        <row r="13173">
          <cell r="B13173">
            <v>1013484</v>
          </cell>
          <cell r="C13173" t="str">
            <v>Gabarito Metal. Gp075/120 Rede Maquinas</v>
          </cell>
          <cell r="D13173" t="str">
            <v>UN</v>
          </cell>
          <cell r="E13173">
            <v>0</v>
          </cell>
          <cell r="F13173">
            <v>0</v>
          </cell>
        </row>
        <row r="13174">
          <cell r="B13174">
            <v>1013485</v>
          </cell>
          <cell r="C13174" t="str">
            <v>Banca De Aço Inox 120X53X11 8637 Franke</v>
          </cell>
          <cell r="D13174" t="str">
            <v>UN</v>
          </cell>
          <cell r="E13174">
            <v>0</v>
          </cell>
          <cell r="F13174">
            <v>0</v>
          </cell>
        </row>
        <row r="13175">
          <cell r="B13175">
            <v>1013486</v>
          </cell>
          <cell r="C13175" t="str">
            <v>Banca De Aço Inox 120X53X11 50035 Franke</v>
          </cell>
          <cell r="D13175" t="str">
            <v>UN</v>
          </cell>
          <cell r="E13175">
            <v>0</v>
          </cell>
          <cell r="F13175">
            <v>0</v>
          </cell>
        </row>
        <row r="13176">
          <cell r="B13176">
            <v>1013487</v>
          </cell>
          <cell r="C13176" t="str">
            <v>Cuba Retang.Inox 40X34X14 9015 Franke</v>
          </cell>
          <cell r="D13176" t="str">
            <v>UN</v>
          </cell>
          <cell r="E13176">
            <v>0</v>
          </cell>
          <cell r="F13176">
            <v>0</v>
          </cell>
        </row>
        <row r="13177">
          <cell r="B13177">
            <v>1013488</v>
          </cell>
          <cell r="C13177" t="str">
            <v>Cuba Oval Aço Inox 38X14 5317 Franke</v>
          </cell>
          <cell r="D13177" t="str">
            <v>UN</v>
          </cell>
          <cell r="E13177">
            <v>0</v>
          </cell>
          <cell r="F13177">
            <v>0</v>
          </cell>
        </row>
        <row r="13178">
          <cell r="B13178">
            <v>1013489</v>
          </cell>
          <cell r="C13178" t="str">
            <v>Sarrafo 1X6" De 1ª Aparelhado</v>
          </cell>
          <cell r="D13178" t="str">
            <v>M</v>
          </cell>
          <cell r="E13178">
            <v>0</v>
          </cell>
          <cell r="F13178">
            <v>0</v>
          </cell>
        </row>
        <row r="13179">
          <cell r="B13179">
            <v>1013490</v>
          </cell>
          <cell r="C13179" t="str">
            <v>Pivo Sup/Lat Pintado Sm1001 Dorma</v>
          </cell>
          <cell r="D13179" t="str">
            <v>UN</v>
          </cell>
          <cell r="E13179">
            <v>0</v>
          </cell>
          <cell r="F13179">
            <v>0</v>
          </cell>
        </row>
        <row r="13180">
          <cell r="B13180">
            <v>1013491</v>
          </cell>
          <cell r="C13180" t="str">
            <v>Dobradiça Inf.Capa Alum.Pint.Sm1010Dorma</v>
          </cell>
          <cell r="D13180" t="str">
            <v>UN</v>
          </cell>
          <cell r="E13180">
            <v>0</v>
          </cell>
          <cell r="F13180">
            <v>0</v>
          </cell>
        </row>
        <row r="13181">
          <cell r="B13181">
            <v>1013492</v>
          </cell>
          <cell r="C13181" t="str">
            <v>Dobradiça Sup.Capa Alum.Pint.Sm1020Dorma</v>
          </cell>
          <cell r="D13181" t="str">
            <v>UN</v>
          </cell>
          <cell r="E13181">
            <v>0</v>
          </cell>
          <cell r="F13181">
            <v>0</v>
          </cell>
        </row>
        <row r="13182">
          <cell r="B13182">
            <v>1013493</v>
          </cell>
          <cell r="C13182" t="str">
            <v>Fechad.Centro Capa Alum.Pint.Sm1050Dorma</v>
          </cell>
          <cell r="D13182" t="str">
            <v>UN</v>
          </cell>
          <cell r="E13182">
            <v>0</v>
          </cell>
          <cell r="F13182">
            <v>0</v>
          </cell>
        </row>
        <row r="13183">
          <cell r="B13183">
            <v>1013494</v>
          </cell>
          <cell r="C13183" t="str">
            <v>Espelho P/Fechad.Alvenaria Sm1052 Dorma</v>
          </cell>
          <cell r="D13183" t="str">
            <v>UN</v>
          </cell>
          <cell r="E13183">
            <v>0</v>
          </cell>
          <cell r="F13183">
            <v>0</v>
          </cell>
        </row>
        <row r="13184">
          <cell r="B13184">
            <v>1013495</v>
          </cell>
          <cell r="C13184" t="str">
            <v>Puxador Macico Dup.Alum.Pint.Pd376 Dorma</v>
          </cell>
          <cell r="D13184" t="str">
            <v>UN</v>
          </cell>
          <cell r="E13184">
            <v>0</v>
          </cell>
          <cell r="F13184">
            <v>0</v>
          </cell>
        </row>
        <row r="13185">
          <cell r="B13185">
            <v>1013496</v>
          </cell>
          <cell r="C13185" t="str">
            <v>Mola De Piso Com Miolo Bts75V-Dorma</v>
          </cell>
          <cell r="D13185" t="str">
            <v>UN</v>
          </cell>
          <cell r="E13185">
            <v>0</v>
          </cell>
          <cell r="F13185">
            <v>0</v>
          </cell>
        </row>
        <row r="13186">
          <cell r="B13186">
            <v>1013497</v>
          </cell>
          <cell r="C13186" t="str">
            <v>Placa Extrudada 116X116X9Mm 1209 Gail</v>
          </cell>
          <cell r="D13186" t="str">
            <v>KI</v>
          </cell>
          <cell r="E13186">
            <v>0</v>
          </cell>
          <cell r="F13186">
            <v>0</v>
          </cell>
        </row>
        <row r="13187">
          <cell r="B13187">
            <v>1013498</v>
          </cell>
          <cell r="C13187" t="str">
            <v>Argamassa Aciii 25Kg</v>
          </cell>
          <cell r="D13187" t="str">
            <v>UN</v>
          </cell>
          <cell r="E13187">
            <v>0</v>
          </cell>
          <cell r="F13187">
            <v>0</v>
          </cell>
        </row>
        <row r="13188">
          <cell r="B13188">
            <v>1013499</v>
          </cell>
          <cell r="C13188" t="str">
            <v>Rejunte Azul Cobalto Sc 25Kg</v>
          </cell>
          <cell r="D13188" t="str">
            <v>UN</v>
          </cell>
          <cell r="E13188">
            <v>0</v>
          </cell>
          <cell r="F13188">
            <v>0</v>
          </cell>
        </row>
        <row r="13189">
          <cell r="B13189">
            <v>1013500</v>
          </cell>
          <cell r="C13189" t="str">
            <v>Rejunte Celeste Export Sc 25Kg</v>
          </cell>
          <cell r="D13189" t="str">
            <v>UN</v>
          </cell>
          <cell r="E13189">
            <v>0</v>
          </cell>
          <cell r="F13189">
            <v>0</v>
          </cell>
        </row>
        <row r="13190">
          <cell r="B13190">
            <v>1013501</v>
          </cell>
          <cell r="C13190" t="str">
            <v>Rejunte Platina Sc 25Kg</v>
          </cell>
          <cell r="D13190" t="str">
            <v>UN</v>
          </cell>
          <cell r="E13190">
            <v>0</v>
          </cell>
          <cell r="F13190">
            <v>0</v>
          </cell>
        </row>
        <row r="13191">
          <cell r="B13191">
            <v>1013502</v>
          </cell>
          <cell r="C13191" t="str">
            <v>Bolsa Flange 400Mm Pn10 Efjgs10 S.Gobain</v>
          </cell>
          <cell r="D13191" t="str">
            <v>UN</v>
          </cell>
          <cell r="E13191">
            <v>0</v>
          </cell>
          <cell r="F13191">
            <v>0</v>
          </cell>
        </row>
        <row r="13192">
          <cell r="B13192">
            <v>1013503</v>
          </cell>
          <cell r="C13192" t="str">
            <v>Ponta Flange 400Mm Pn10 Epf10 S.Gobain</v>
          </cell>
          <cell r="D13192" t="str">
            <v>UN</v>
          </cell>
          <cell r="E13192">
            <v>0</v>
          </cell>
          <cell r="F13192">
            <v>0</v>
          </cell>
        </row>
        <row r="13193">
          <cell r="B13193">
            <v>1013504</v>
          </cell>
          <cell r="C13193" t="str">
            <v>Reducao Fl/Fl 400X300Mm Rpf10 S.Gobain</v>
          </cell>
          <cell r="D13193" t="str">
            <v>UN</v>
          </cell>
          <cell r="E13193">
            <v>0</v>
          </cell>
          <cell r="F13193">
            <v>0</v>
          </cell>
        </row>
        <row r="13194">
          <cell r="B13194">
            <v>1013505</v>
          </cell>
          <cell r="C13194" t="str">
            <v>Reducao Fl/Fl 400X300Mm Rfs10 S.Gobain</v>
          </cell>
          <cell r="D13194" t="str">
            <v>UN</v>
          </cell>
          <cell r="E13194">
            <v>0</v>
          </cell>
          <cell r="F13194">
            <v>0</v>
          </cell>
        </row>
        <row r="13195">
          <cell r="B13195">
            <v>1013506</v>
          </cell>
          <cell r="C13195" t="str">
            <v>Gabiao Caixa 1,5X1,0X1,0M Hexag D.Torcao</v>
          </cell>
          <cell r="D13195" t="str">
            <v>UN</v>
          </cell>
          <cell r="E13195">
            <v>0</v>
          </cell>
          <cell r="F13195">
            <v>0</v>
          </cell>
        </row>
        <row r="13196">
          <cell r="B13196">
            <v>1013507</v>
          </cell>
          <cell r="C13196" t="str">
            <v>Gabiao Caixa 2,0X1,0X1,0M Hexag D.Torcao</v>
          </cell>
          <cell r="D13196" t="str">
            <v>UN</v>
          </cell>
          <cell r="E13196">
            <v>0</v>
          </cell>
          <cell r="F13196">
            <v>0</v>
          </cell>
        </row>
        <row r="13197">
          <cell r="B13197">
            <v>1013508</v>
          </cell>
          <cell r="C13197" t="str">
            <v>Gabiao Caixa 3,0X1,0X1,0M Hexag D.Torcao</v>
          </cell>
          <cell r="D13197" t="str">
            <v>UN</v>
          </cell>
          <cell r="E13197">
            <v>0</v>
          </cell>
          <cell r="F13197">
            <v>0</v>
          </cell>
        </row>
        <row r="13198">
          <cell r="B13198">
            <v>1013509</v>
          </cell>
          <cell r="C13198" t="str">
            <v>Gabiao Caixa 4,0X1,0X1,0M Hexag D.Torcao</v>
          </cell>
          <cell r="D13198" t="str">
            <v>UN</v>
          </cell>
          <cell r="E13198">
            <v>0</v>
          </cell>
          <cell r="F13198">
            <v>0</v>
          </cell>
        </row>
        <row r="13199">
          <cell r="B13199">
            <v>1013510</v>
          </cell>
          <cell r="C13199" t="str">
            <v>Gabiao Caixa 5,0X1,0X1,0M Hexag D.Torcao</v>
          </cell>
          <cell r="D13199" t="str">
            <v>UN</v>
          </cell>
          <cell r="E13199">
            <v>0</v>
          </cell>
          <cell r="F13199">
            <v>0</v>
          </cell>
        </row>
        <row r="13200">
          <cell r="B13200">
            <v>1013511</v>
          </cell>
          <cell r="C13200" t="str">
            <v>Gabiao Caixa 1,5X1,0X0,5M Hexag D.Torcao</v>
          </cell>
          <cell r="D13200" t="str">
            <v>UN</v>
          </cell>
          <cell r="E13200">
            <v>0</v>
          </cell>
          <cell r="F13200">
            <v>0</v>
          </cell>
        </row>
        <row r="13201">
          <cell r="B13201">
            <v>1013512</v>
          </cell>
          <cell r="C13201" t="str">
            <v>Gabiao Caixa 2,0X1,0X0,5M Hexag D.Torcao</v>
          </cell>
          <cell r="D13201" t="str">
            <v>UN</v>
          </cell>
          <cell r="E13201">
            <v>0</v>
          </cell>
          <cell r="F13201">
            <v>0</v>
          </cell>
        </row>
        <row r="13202">
          <cell r="B13202">
            <v>1013513</v>
          </cell>
          <cell r="C13202" t="str">
            <v>Gabiao Caixa 3,0X1,0X0,5M Hexag D.Torcao</v>
          </cell>
          <cell r="D13202" t="str">
            <v>UN</v>
          </cell>
          <cell r="E13202">
            <v>0</v>
          </cell>
          <cell r="F13202">
            <v>0</v>
          </cell>
        </row>
        <row r="13203">
          <cell r="B13203">
            <v>1013514</v>
          </cell>
          <cell r="C13203" t="str">
            <v>Gabiao Caixa 4,0X1,0X0,5M Hexag D.Torcao</v>
          </cell>
          <cell r="D13203" t="str">
            <v>UN</v>
          </cell>
          <cell r="E13203">
            <v>0</v>
          </cell>
          <cell r="F13203">
            <v>0</v>
          </cell>
        </row>
        <row r="13204">
          <cell r="B13204">
            <v>1013515</v>
          </cell>
          <cell r="C13204" t="str">
            <v>Gabiao Caixa 5,0X1,0X0,5M Hexag D.Torcao</v>
          </cell>
          <cell r="D13204" t="str">
            <v>UN</v>
          </cell>
          <cell r="E13204">
            <v>0</v>
          </cell>
          <cell r="F13204">
            <v>0</v>
          </cell>
        </row>
        <row r="13205">
          <cell r="B13205">
            <v>1013516</v>
          </cell>
          <cell r="C13205" t="str">
            <v>Misturador Coz Piatto Cr 1256Pi Fabrimar</v>
          </cell>
          <cell r="D13205" t="str">
            <v>UN</v>
          </cell>
          <cell r="E13205">
            <v>0</v>
          </cell>
          <cell r="F13205">
            <v>0</v>
          </cell>
        </row>
        <row r="13206">
          <cell r="B13206">
            <v>1013517</v>
          </cell>
          <cell r="C13206" t="str">
            <v>Cuba De Apoio Thema 2507701 - Incepa</v>
          </cell>
          <cell r="D13206" t="str">
            <v>UN</v>
          </cell>
          <cell r="E13206">
            <v>0</v>
          </cell>
          <cell r="F13206">
            <v>0</v>
          </cell>
        </row>
        <row r="13207">
          <cell r="B13207">
            <v>1013518</v>
          </cell>
          <cell r="C13207" t="str">
            <v>Batedor Em Aluminio Branco 122-Antheo</v>
          </cell>
          <cell r="D13207" t="str">
            <v>UN</v>
          </cell>
          <cell r="E13207">
            <v>0</v>
          </cell>
          <cell r="F13207">
            <v>0</v>
          </cell>
        </row>
        <row r="13208">
          <cell r="B13208">
            <v>1013519</v>
          </cell>
          <cell r="C13208" t="str">
            <v>Fungicida Rovral</v>
          </cell>
          <cell r="D13208" t="str">
            <v>L</v>
          </cell>
          <cell r="E13208">
            <v>0</v>
          </cell>
          <cell r="F13208">
            <v>0</v>
          </cell>
        </row>
        <row r="13209">
          <cell r="B13209">
            <v>1013520</v>
          </cell>
          <cell r="C13209" t="str">
            <v>Fungicida Tilt</v>
          </cell>
          <cell r="D13209" t="str">
            <v>L</v>
          </cell>
          <cell r="E13209">
            <v>0</v>
          </cell>
          <cell r="F13209">
            <v>0</v>
          </cell>
        </row>
        <row r="13210">
          <cell r="B13210">
            <v>1013521</v>
          </cell>
          <cell r="C13210" t="str">
            <v>Fungicida Amistar</v>
          </cell>
          <cell r="D13210" t="str">
            <v>KG</v>
          </cell>
          <cell r="E13210">
            <v>0</v>
          </cell>
          <cell r="F13210">
            <v>0</v>
          </cell>
        </row>
        <row r="13211">
          <cell r="B13211">
            <v>1013522</v>
          </cell>
          <cell r="C13211" t="str">
            <v>Fungicida Bravonil Ultrex</v>
          </cell>
          <cell r="D13211" t="str">
            <v>KG</v>
          </cell>
          <cell r="E13211">
            <v>0</v>
          </cell>
          <cell r="F13211">
            <v>0</v>
          </cell>
        </row>
        <row r="13212">
          <cell r="B13212">
            <v>1013523</v>
          </cell>
          <cell r="C13212" t="str">
            <v>Brita Graduada Reciclada Nº 1</v>
          </cell>
          <cell r="D13212" t="str">
            <v>M3</v>
          </cell>
          <cell r="E13212">
            <v>0</v>
          </cell>
          <cell r="F13212">
            <v>0</v>
          </cell>
        </row>
        <row r="13213">
          <cell r="B13213">
            <v>1013524</v>
          </cell>
          <cell r="C13213" t="str">
            <v>Brita Graduada Reciclada Nº 2</v>
          </cell>
          <cell r="D13213" t="str">
            <v>M3</v>
          </cell>
          <cell r="E13213">
            <v>0</v>
          </cell>
          <cell r="F13213">
            <v>0</v>
          </cell>
        </row>
        <row r="13214">
          <cell r="B13214">
            <v>1013525</v>
          </cell>
          <cell r="C13214" t="str">
            <v>Serra Copo Sh Bimet 1.1/16-27Mm Starret</v>
          </cell>
          <cell r="D13214" t="str">
            <v>UN</v>
          </cell>
          <cell r="E13214">
            <v>0</v>
          </cell>
          <cell r="F13214">
            <v>0</v>
          </cell>
        </row>
        <row r="13215">
          <cell r="B13215">
            <v>1013526</v>
          </cell>
          <cell r="C13215" t="str">
            <v>Serra Copo Sh Bimet 1.5/16-33Mm Starret</v>
          </cell>
          <cell r="D13215" t="str">
            <v>UN</v>
          </cell>
          <cell r="E13215">
            <v>0</v>
          </cell>
          <cell r="F13215">
            <v>0</v>
          </cell>
        </row>
        <row r="13216">
          <cell r="B13216">
            <v>1013527</v>
          </cell>
          <cell r="C13216" t="str">
            <v>Serra Copo Sh Bimet 1.3/4-44Mm Starret</v>
          </cell>
          <cell r="D13216" t="str">
            <v>UN</v>
          </cell>
          <cell r="E13216">
            <v>0</v>
          </cell>
          <cell r="F13216">
            <v>0</v>
          </cell>
        </row>
        <row r="13217">
          <cell r="B13217">
            <v>1013528</v>
          </cell>
          <cell r="C13217" t="str">
            <v>Abraçadeira Copo Aço 1 1/4Pol</v>
          </cell>
          <cell r="D13217" t="str">
            <v>UN</v>
          </cell>
          <cell r="E13217">
            <v>0</v>
          </cell>
          <cell r="F13217">
            <v>0</v>
          </cell>
        </row>
        <row r="13218">
          <cell r="B13218">
            <v>1013529</v>
          </cell>
          <cell r="C13218" t="str">
            <v>Abraçadeira Copo Aço 2Pol</v>
          </cell>
          <cell r="D13218" t="str">
            <v>UN</v>
          </cell>
          <cell r="E13218">
            <v>0</v>
          </cell>
          <cell r="F13218">
            <v>0</v>
          </cell>
        </row>
        <row r="13219">
          <cell r="B13219">
            <v>1013530</v>
          </cell>
          <cell r="C13219" t="str">
            <v>Porcel.60X60 Ret Perola Bianco Itagres</v>
          </cell>
          <cell r="D13219" t="str">
            <v>M2</v>
          </cell>
          <cell r="E13219">
            <v>0</v>
          </cell>
          <cell r="F13219">
            <v>0</v>
          </cell>
        </row>
        <row r="13220">
          <cell r="B13220">
            <v>1013531</v>
          </cell>
          <cell r="C13220" t="str">
            <v>Pastilha 2X2 Tradicional Vd A47 Colortil</v>
          </cell>
          <cell r="D13220" t="str">
            <v>M2</v>
          </cell>
          <cell r="E13220">
            <v>0</v>
          </cell>
          <cell r="F13220">
            <v>0</v>
          </cell>
        </row>
        <row r="13221">
          <cell r="B13221">
            <v>1013532</v>
          </cell>
          <cell r="C13221" t="str">
            <v>Pastilha 2X2 Tradicional Az A24 Colortil</v>
          </cell>
          <cell r="D13221" t="str">
            <v>M2</v>
          </cell>
          <cell r="E13221">
            <v>0</v>
          </cell>
          <cell r="F13221">
            <v>0</v>
          </cell>
        </row>
        <row r="13222">
          <cell r="B13222">
            <v>1013533</v>
          </cell>
          <cell r="C13222" t="str">
            <v>Pastilha 2X2 Tradicional Cz A22 Colortil</v>
          </cell>
          <cell r="D13222" t="str">
            <v>M2</v>
          </cell>
          <cell r="E13222">
            <v>0</v>
          </cell>
          <cell r="F13222">
            <v>0</v>
          </cell>
        </row>
        <row r="13223">
          <cell r="B13223">
            <v>1013534</v>
          </cell>
          <cell r="C13223" t="str">
            <v>Solvente Primer Laranja 18L</v>
          </cell>
          <cell r="D13223" t="str">
            <v>UN</v>
          </cell>
          <cell r="E13223">
            <v>0</v>
          </cell>
          <cell r="F13223">
            <v>0</v>
          </cell>
        </row>
        <row r="13224">
          <cell r="B13224">
            <v>1013535</v>
          </cell>
          <cell r="C13224" t="str">
            <v>Cantoneira 1X1/8" Ferro 6M</v>
          </cell>
          <cell r="D13224" t="str">
            <v>UN</v>
          </cell>
          <cell r="E13224">
            <v>0</v>
          </cell>
          <cell r="F13224">
            <v>0</v>
          </cell>
        </row>
        <row r="13225">
          <cell r="B13225">
            <v>1013536</v>
          </cell>
          <cell r="C13225" t="str">
            <v>Cantoneira 7/8X1/8" Ferro 6M</v>
          </cell>
          <cell r="D13225" t="str">
            <v>UN</v>
          </cell>
          <cell r="E13225">
            <v>0</v>
          </cell>
          <cell r="F13225">
            <v>0</v>
          </cell>
        </row>
        <row r="13226">
          <cell r="B13226">
            <v>1013537</v>
          </cell>
          <cell r="C13226" t="str">
            <v>Cantoneira 2X1/8" Ferro 6M</v>
          </cell>
          <cell r="D13226" t="str">
            <v>UN</v>
          </cell>
          <cell r="E13226">
            <v>0</v>
          </cell>
          <cell r="F13226">
            <v>0</v>
          </cell>
        </row>
        <row r="13227">
          <cell r="B13227">
            <v>1013538</v>
          </cell>
          <cell r="C13227" t="str">
            <v>Cantoneira 2.1/2X3/16" Ferro 6M</v>
          </cell>
          <cell r="D13227" t="str">
            <v>UN</v>
          </cell>
          <cell r="E13227">
            <v>0</v>
          </cell>
          <cell r="F13227">
            <v>0</v>
          </cell>
        </row>
        <row r="13228">
          <cell r="B13228">
            <v>1013539</v>
          </cell>
          <cell r="C13228" t="str">
            <v>Parafuso Com Broca 12-3/16X1 1/2"</v>
          </cell>
          <cell r="D13228" t="str">
            <v>PAK</v>
          </cell>
          <cell r="E13228">
            <v>0</v>
          </cell>
          <cell r="F13228">
            <v>0</v>
          </cell>
        </row>
        <row r="13229">
          <cell r="B13229">
            <v>1013540</v>
          </cell>
          <cell r="C13229" t="str">
            <v>Perfil Bq (Bobina Quente) 3/16"</v>
          </cell>
          <cell r="D13229" t="str">
            <v>KG</v>
          </cell>
          <cell r="E13229">
            <v>0</v>
          </cell>
          <cell r="F13229">
            <v>0</v>
          </cell>
        </row>
        <row r="13230">
          <cell r="B13230">
            <v>1013541</v>
          </cell>
          <cell r="C13230" t="str">
            <v>Perfil Bq Nr12 U40X75X40X6000Mm</v>
          </cell>
          <cell r="D13230" t="str">
            <v>UN</v>
          </cell>
          <cell r="E13230">
            <v>0</v>
          </cell>
          <cell r="F13230">
            <v>0</v>
          </cell>
        </row>
        <row r="13231">
          <cell r="B13231">
            <v>1013542</v>
          </cell>
          <cell r="C13231" t="str">
            <v>Perfil Bq (Bobina Quente) Nr14</v>
          </cell>
          <cell r="D13231" t="str">
            <v>KG</v>
          </cell>
          <cell r="E13231">
            <v>0</v>
          </cell>
          <cell r="F13231">
            <v>0</v>
          </cell>
        </row>
        <row r="13232">
          <cell r="B13232">
            <v>1013543</v>
          </cell>
          <cell r="C13232" t="str">
            <v>Perfil Bq Nr14 U40X75X40X6000Mm</v>
          </cell>
          <cell r="D13232" t="str">
            <v>UN</v>
          </cell>
          <cell r="E13232">
            <v>0</v>
          </cell>
          <cell r="F13232">
            <v>0</v>
          </cell>
        </row>
        <row r="13233">
          <cell r="B13233">
            <v>1013544</v>
          </cell>
          <cell r="C13233" t="str">
            <v>Perfil Bq (Bobina Quente) Nr13</v>
          </cell>
          <cell r="D13233" t="str">
            <v>KG</v>
          </cell>
          <cell r="E13233">
            <v>0</v>
          </cell>
          <cell r="F13233">
            <v>0</v>
          </cell>
        </row>
        <row r="13234">
          <cell r="B13234">
            <v>1013545</v>
          </cell>
          <cell r="C13234" t="str">
            <v>Telha Perfil Corr Galv 0,43Mmx1,05M Csn</v>
          </cell>
          <cell r="D13234" t="str">
            <v>M</v>
          </cell>
          <cell r="E13234">
            <v>0</v>
          </cell>
          <cell r="F13234">
            <v>0</v>
          </cell>
        </row>
        <row r="13235">
          <cell r="B13235">
            <v>1013546</v>
          </cell>
          <cell r="C13235" t="str">
            <v>Chapa Cortada Bq (Bobina Quente) 3/16"</v>
          </cell>
          <cell r="D13235" t="str">
            <v>M2</v>
          </cell>
          <cell r="E13235">
            <v>0</v>
          </cell>
          <cell r="F13235">
            <v>0</v>
          </cell>
        </row>
        <row r="13236">
          <cell r="B13236">
            <v>1013547</v>
          </cell>
          <cell r="C13236" t="str">
            <v>Chapa Cortada Bq (Bobina Quente) Nr 11</v>
          </cell>
          <cell r="D13236" t="str">
            <v>M2</v>
          </cell>
          <cell r="E13236">
            <v>0</v>
          </cell>
          <cell r="F13236">
            <v>0</v>
          </cell>
        </row>
        <row r="13237">
          <cell r="B13237">
            <v>1013548</v>
          </cell>
          <cell r="C13237" t="str">
            <v>Chapa Cortada Cg (Chapa Grossa) 1/2"</v>
          </cell>
          <cell r="D13237" t="str">
            <v>M2</v>
          </cell>
          <cell r="E13237">
            <v>0</v>
          </cell>
          <cell r="F13237">
            <v>0</v>
          </cell>
        </row>
        <row r="13238">
          <cell r="B13238">
            <v>1013549</v>
          </cell>
          <cell r="C13238" t="str">
            <v>Chapa Cortada Cg (Chapa Grossa) 1/4"</v>
          </cell>
          <cell r="D13238" t="str">
            <v>M2</v>
          </cell>
          <cell r="E13238">
            <v>0</v>
          </cell>
          <cell r="F13238">
            <v>0</v>
          </cell>
        </row>
        <row r="13239">
          <cell r="B13239">
            <v>1013550</v>
          </cell>
          <cell r="C13239" t="str">
            <v>Chapa Cortada Cg ( Chapa Grossa) 5/16"</v>
          </cell>
          <cell r="D13239" t="str">
            <v>M2</v>
          </cell>
          <cell r="E13239">
            <v>0</v>
          </cell>
          <cell r="F13239">
            <v>0</v>
          </cell>
        </row>
        <row r="13240">
          <cell r="B13240">
            <v>1013551</v>
          </cell>
          <cell r="C13240" t="str">
            <v>Cuba De Embutir Oval Br 1011601 Celite</v>
          </cell>
          <cell r="D13240" t="str">
            <v>UN</v>
          </cell>
          <cell r="E13240">
            <v>0</v>
          </cell>
          <cell r="F13240">
            <v>0</v>
          </cell>
        </row>
        <row r="13241">
          <cell r="B13241">
            <v>1013552</v>
          </cell>
          <cell r="C13241" t="str">
            <v>Porcel.Projeto Na Superbianc 60X60Eliane</v>
          </cell>
          <cell r="D13241" t="str">
            <v>M2</v>
          </cell>
          <cell r="E13241">
            <v>0</v>
          </cell>
          <cell r="F13241">
            <v>0</v>
          </cell>
        </row>
        <row r="13242">
          <cell r="B13242">
            <v>1013553</v>
          </cell>
          <cell r="C13242" t="str">
            <v>Rev.Cerâm.Graf.Quarter Mos.20X20 Cecrisa</v>
          </cell>
          <cell r="D13242" t="str">
            <v>M2</v>
          </cell>
          <cell r="E13242">
            <v>0</v>
          </cell>
          <cell r="F13242">
            <v>0</v>
          </cell>
        </row>
        <row r="13243">
          <cell r="B13243">
            <v>1013554</v>
          </cell>
          <cell r="C13243" t="str">
            <v>Porcelanato Panna Plus Na 50X50Cm Eliane</v>
          </cell>
          <cell r="D13243" t="str">
            <v>M2</v>
          </cell>
          <cell r="E13243">
            <v>0</v>
          </cell>
          <cell r="F13243">
            <v>0</v>
          </cell>
        </row>
        <row r="13244">
          <cell r="B13244">
            <v>1013555</v>
          </cell>
          <cell r="C13244" t="str">
            <v>Rev.Cerâm.White Mate 20X20Cm Eliane</v>
          </cell>
          <cell r="D13244" t="str">
            <v>M2</v>
          </cell>
          <cell r="E13244">
            <v>0</v>
          </cell>
          <cell r="F13244">
            <v>0</v>
          </cell>
        </row>
        <row r="13245">
          <cell r="B13245">
            <v>1013556</v>
          </cell>
          <cell r="C13245" t="str">
            <v>Perfil Metálico W 310X110Mm 12M</v>
          </cell>
          <cell r="D13245" t="str">
            <v>KG</v>
          </cell>
          <cell r="E13245">
            <v>0</v>
          </cell>
          <cell r="F13245">
            <v>0</v>
          </cell>
        </row>
        <row r="13246">
          <cell r="B13246">
            <v>1013557</v>
          </cell>
          <cell r="C13246" t="str">
            <v>Barra Antipanico S/Fechad.T101-04 Jaque</v>
          </cell>
          <cell r="D13246" t="str">
            <v>UN</v>
          </cell>
          <cell r="E13246">
            <v>0</v>
          </cell>
          <cell r="F13246">
            <v>0</v>
          </cell>
        </row>
        <row r="13247">
          <cell r="B13247">
            <v>1013558</v>
          </cell>
          <cell r="C13247" t="str">
            <v>Barra Antipanico C/Fechad.T102-04 Jaque</v>
          </cell>
          <cell r="D13247" t="str">
            <v>UN</v>
          </cell>
          <cell r="E13247">
            <v>0</v>
          </cell>
          <cell r="F13247">
            <v>0</v>
          </cell>
        </row>
        <row r="13248">
          <cell r="B13248">
            <v>1013559</v>
          </cell>
          <cell r="C13248" t="str">
            <v>Barra Antipanico C/Fechad.T105-04 Jaque</v>
          </cell>
          <cell r="D13248" t="str">
            <v>UN</v>
          </cell>
          <cell r="E13248">
            <v>0</v>
          </cell>
          <cell r="F13248">
            <v>0</v>
          </cell>
        </row>
        <row r="13249">
          <cell r="B13249">
            <v>1013560</v>
          </cell>
          <cell r="C13249" t="str">
            <v>Barra Antipan.Dp.S/Fechad.T103-04 Jaque</v>
          </cell>
          <cell r="D13249" t="str">
            <v>UN</v>
          </cell>
          <cell r="E13249">
            <v>0</v>
          </cell>
          <cell r="F13249">
            <v>0</v>
          </cell>
        </row>
        <row r="13250">
          <cell r="B13250">
            <v>1013561</v>
          </cell>
          <cell r="C13250" t="str">
            <v>Barra Antipan.Dp.C/Fechad.T104-04 Jaque</v>
          </cell>
          <cell r="D13250" t="str">
            <v>UN</v>
          </cell>
          <cell r="E13250">
            <v>0</v>
          </cell>
          <cell r="F13250">
            <v>0</v>
          </cell>
        </row>
        <row r="13251">
          <cell r="B13251">
            <v>1013562</v>
          </cell>
          <cell r="C13251" t="str">
            <v>Barra Antipan.Dp.C/Fechad.T106-04 Jaque</v>
          </cell>
          <cell r="D13251" t="str">
            <v>UN</v>
          </cell>
          <cell r="E13251">
            <v>0</v>
          </cell>
          <cell r="F13251">
            <v>0</v>
          </cell>
        </row>
        <row r="13252">
          <cell r="B13252">
            <v>1013563</v>
          </cell>
          <cell r="C13252" t="str">
            <v>Condutor De Entulho Superior</v>
          </cell>
          <cell r="D13252" t="str">
            <v>UN</v>
          </cell>
          <cell r="E13252">
            <v>0</v>
          </cell>
          <cell r="F13252">
            <v>0</v>
          </cell>
        </row>
        <row r="13253">
          <cell r="B13253">
            <v>1013564</v>
          </cell>
          <cell r="C13253" t="str">
            <v>Condutor De Entulho Reto</v>
          </cell>
          <cell r="D13253" t="str">
            <v>UN</v>
          </cell>
          <cell r="E13253">
            <v>0</v>
          </cell>
          <cell r="F13253">
            <v>0</v>
          </cell>
        </row>
        <row r="13254">
          <cell r="B13254">
            <v>1013565</v>
          </cell>
          <cell r="C13254" t="str">
            <v>Condutor De Entulho Intermediario</v>
          </cell>
          <cell r="D13254" t="str">
            <v>UN</v>
          </cell>
          <cell r="E13254">
            <v>0</v>
          </cell>
          <cell r="F13254">
            <v>0</v>
          </cell>
        </row>
        <row r="13255">
          <cell r="B13255">
            <v>1013566</v>
          </cell>
          <cell r="C13255" t="str">
            <v>Suporte Regul. P/Tubo Condutor Entulho</v>
          </cell>
          <cell r="D13255" t="str">
            <v>UN</v>
          </cell>
          <cell r="E13255">
            <v>0</v>
          </cell>
          <cell r="F13255">
            <v>0</v>
          </cell>
        </row>
        <row r="13256">
          <cell r="B13256">
            <v>1013567</v>
          </cell>
          <cell r="C13256" t="str">
            <v>Tela Soldada Painel 6,90 X 2,45 El196/30</v>
          </cell>
          <cell r="D13256" t="str">
            <v>KG</v>
          </cell>
          <cell r="E13256">
            <v>0</v>
          </cell>
          <cell r="F13256">
            <v>0</v>
          </cell>
        </row>
        <row r="13257">
          <cell r="B13257">
            <v>1013568</v>
          </cell>
          <cell r="C13257" t="str">
            <v>Tela Soldada Painel 6,00 X 2,25 El196/30</v>
          </cell>
          <cell r="D13257" t="str">
            <v>KG</v>
          </cell>
          <cell r="E13257">
            <v>0</v>
          </cell>
          <cell r="F13257">
            <v>0</v>
          </cell>
        </row>
        <row r="13258">
          <cell r="B13258">
            <v>1013569</v>
          </cell>
          <cell r="C13258" t="str">
            <v>Tela Soldada Painel 5,40 X 2,45 El335/65</v>
          </cell>
          <cell r="D13258" t="str">
            <v>KG</v>
          </cell>
          <cell r="E13258">
            <v>0</v>
          </cell>
          <cell r="F13258">
            <v>0</v>
          </cell>
        </row>
        <row r="13259">
          <cell r="B13259">
            <v>1013570</v>
          </cell>
          <cell r="C13259" t="str">
            <v>Tela Soldada Painel 4,20 X 2,15 El424/82</v>
          </cell>
          <cell r="D13259" t="str">
            <v>KG</v>
          </cell>
          <cell r="E13259">
            <v>0</v>
          </cell>
          <cell r="F13259">
            <v>0</v>
          </cell>
        </row>
        <row r="13260">
          <cell r="B13260">
            <v>1013571</v>
          </cell>
          <cell r="C13260" t="str">
            <v>Tela Soldada Painel 5,40 X 2,45 El636</v>
          </cell>
          <cell r="D13260" t="str">
            <v>KG</v>
          </cell>
          <cell r="E13260">
            <v>0</v>
          </cell>
          <cell r="F13260">
            <v>0</v>
          </cell>
        </row>
        <row r="13261">
          <cell r="B13261">
            <v>1013572</v>
          </cell>
          <cell r="C13261" t="str">
            <v>Tela Soldada Painel 4,85 X 2,45 El283/21</v>
          </cell>
          <cell r="D13261" t="str">
            <v>KG</v>
          </cell>
          <cell r="E13261">
            <v>0</v>
          </cell>
          <cell r="F13261">
            <v>0</v>
          </cell>
        </row>
        <row r="13262">
          <cell r="B13262">
            <v>1013573</v>
          </cell>
          <cell r="C13262" t="str">
            <v>Tela Soldada Painel 6,20 X 2,15 Ecl335/2</v>
          </cell>
          <cell r="D13262" t="str">
            <v>KG</v>
          </cell>
          <cell r="E13262">
            <v>0</v>
          </cell>
          <cell r="F13262">
            <v>0</v>
          </cell>
        </row>
        <row r="13263">
          <cell r="B13263">
            <v>1013574</v>
          </cell>
          <cell r="C13263" t="str">
            <v>Tela Soldada Painel 4,45 X 2,45 Ecl424/1</v>
          </cell>
          <cell r="D13263" t="str">
            <v>KG</v>
          </cell>
          <cell r="E13263">
            <v>0</v>
          </cell>
          <cell r="F13263">
            <v>0</v>
          </cell>
        </row>
        <row r="13264">
          <cell r="B13264">
            <v>1013575</v>
          </cell>
          <cell r="C13264" t="str">
            <v>Tela Soldada Painel 5,45 X 2,45 Ecl524/2</v>
          </cell>
          <cell r="D13264" t="str">
            <v>KG</v>
          </cell>
          <cell r="E13264">
            <v>0</v>
          </cell>
          <cell r="F13264">
            <v>0</v>
          </cell>
        </row>
        <row r="13265">
          <cell r="B13265">
            <v>1013576</v>
          </cell>
          <cell r="C13265" t="str">
            <v>Tela Soldada Painel 7,57 X 2,45 Ecl524/3</v>
          </cell>
          <cell r="D13265" t="str">
            <v>KG</v>
          </cell>
          <cell r="E13265">
            <v>0</v>
          </cell>
          <cell r="F13265">
            <v>0</v>
          </cell>
        </row>
        <row r="13266">
          <cell r="B13266">
            <v>1013577</v>
          </cell>
          <cell r="C13266" t="str">
            <v>Tela Soldada Painel 7,57 X 2,45 Ecl636/3</v>
          </cell>
          <cell r="D13266" t="str">
            <v>KG</v>
          </cell>
          <cell r="E13266">
            <v>0</v>
          </cell>
          <cell r="F13266">
            <v>0</v>
          </cell>
        </row>
        <row r="13267">
          <cell r="B13267">
            <v>1013578</v>
          </cell>
          <cell r="C13267" t="str">
            <v>Tela Soldada Painel 5,90 X 2,45 Ecl636/4</v>
          </cell>
          <cell r="D13267" t="str">
            <v>KG</v>
          </cell>
          <cell r="E13267">
            <v>0</v>
          </cell>
          <cell r="F13267">
            <v>0</v>
          </cell>
        </row>
        <row r="13268">
          <cell r="B13268">
            <v>1013579</v>
          </cell>
          <cell r="C13268" t="str">
            <v>Bomba Multi-Estagio 220V 55Mca 4280L/H</v>
          </cell>
          <cell r="D13268" t="str">
            <v>UN</v>
          </cell>
          <cell r="E13268">
            <v>0</v>
          </cell>
          <cell r="F13268">
            <v>0</v>
          </cell>
        </row>
        <row r="13269">
          <cell r="B13269">
            <v>1013580</v>
          </cell>
          <cell r="C13269" t="str">
            <v>Barrote Granzepe 3X3X4,5Cm Trapezoidal</v>
          </cell>
          <cell r="D13269" t="str">
            <v>M</v>
          </cell>
          <cell r="E13269">
            <v>0</v>
          </cell>
          <cell r="F13269">
            <v>0</v>
          </cell>
        </row>
        <row r="13270">
          <cell r="B13270">
            <v>1013581</v>
          </cell>
          <cell r="C13270" t="str">
            <v>Rodapé Cristal Polido 15X45Cm Cecrisa</v>
          </cell>
          <cell r="D13270" t="str">
            <v>UN</v>
          </cell>
          <cell r="E13270">
            <v>0</v>
          </cell>
          <cell r="F13270">
            <v>0</v>
          </cell>
        </row>
        <row r="13271">
          <cell r="B13271">
            <v>1013582</v>
          </cell>
          <cell r="C13271" t="str">
            <v>Rodapé Crema Perla 15X60Cm Cecrisa</v>
          </cell>
          <cell r="D13271" t="str">
            <v>UN</v>
          </cell>
          <cell r="E13271">
            <v>0</v>
          </cell>
          <cell r="F13271">
            <v>0</v>
          </cell>
        </row>
        <row r="13272">
          <cell r="B13272">
            <v>1013583</v>
          </cell>
          <cell r="C13272" t="str">
            <v>Lampada Halogena 500W 127V</v>
          </cell>
          <cell r="D13272" t="str">
            <v>UN</v>
          </cell>
          <cell r="E13272">
            <v>0</v>
          </cell>
          <cell r="F13272">
            <v>0</v>
          </cell>
        </row>
        <row r="13273">
          <cell r="B13273">
            <v>1013584</v>
          </cell>
          <cell r="C13273" t="str">
            <v>Alicate P/Molde Sold.Exot. M-160 Maxxeld</v>
          </cell>
          <cell r="D13273" t="str">
            <v>UN</v>
          </cell>
          <cell r="E13273">
            <v>0</v>
          </cell>
          <cell r="F13273">
            <v>0</v>
          </cell>
        </row>
        <row r="13274">
          <cell r="B13274">
            <v>1013585</v>
          </cell>
          <cell r="C13274" t="str">
            <v>Molde P/Sold.Exot."T" Mta2-5050 Maxxeld</v>
          </cell>
          <cell r="D13274" t="str">
            <v>UN</v>
          </cell>
          <cell r="E13274">
            <v>0</v>
          </cell>
          <cell r="F13274">
            <v>0</v>
          </cell>
        </row>
        <row r="13275">
          <cell r="B13275">
            <v>1013586</v>
          </cell>
          <cell r="C13275" t="str">
            <v>Molde P/Sold.Exot."T" Mta2-9550 Maxxeld</v>
          </cell>
          <cell r="D13275" t="str">
            <v>UN</v>
          </cell>
          <cell r="E13275">
            <v>0</v>
          </cell>
          <cell r="F13275">
            <v>0</v>
          </cell>
        </row>
        <row r="13276">
          <cell r="B13276">
            <v>1013587</v>
          </cell>
          <cell r="C13276" t="str">
            <v>Molde P/Sold.Exot. Mrw2-6250 Maxxeld</v>
          </cell>
          <cell r="D13276" t="str">
            <v>UN</v>
          </cell>
          <cell r="E13276">
            <v>0</v>
          </cell>
          <cell r="F13276">
            <v>0</v>
          </cell>
        </row>
        <row r="13277">
          <cell r="B13277">
            <v>1013588</v>
          </cell>
          <cell r="C13277" t="str">
            <v>Conector Cobre/Latao Mgh6426 Maxxeld</v>
          </cell>
          <cell r="D13277" t="str">
            <v>UN</v>
          </cell>
          <cell r="E13277">
            <v>0</v>
          </cell>
          <cell r="F13277">
            <v>0</v>
          </cell>
        </row>
        <row r="13278">
          <cell r="B13278">
            <v>1013589</v>
          </cell>
          <cell r="C13278" t="str">
            <v>Conector Cobre/Latao Mgt1429 Maxxeld</v>
          </cell>
          <cell r="D13278" t="str">
            <v>UN</v>
          </cell>
          <cell r="E13278">
            <v>0</v>
          </cell>
          <cell r="F13278">
            <v>0</v>
          </cell>
        </row>
        <row r="13279">
          <cell r="B13279">
            <v>1013590</v>
          </cell>
          <cell r="C13279" t="str">
            <v>Limpador Molde Sold.Exot. M450 Maxxeld</v>
          </cell>
          <cell r="D13279" t="str">
            <v>UN</v>
          </cell>
          <cell r="E13279">
            <v>0</v>
          </cell>
          <cell r="F13279">
            <v>0</v>
          </cell>
        </row>
        <row r="13280">
          <cell r="B13280">
            <v>1013591</v>
          </cell>
          <cell r="C13280" t="str">
            <v>Caixa Insp.Pvc P/Aterr.S/Tampa 300X400Mm</v>
          </cell>
          <cell r="D13280" t="str">
            <v>UN</v>
          </cell>
          <cell r="E13280">
            <v>0</v>
          </cell>
          <cell r="F13280">
            <v>0</v>
          </cell>
        </row>
        <row r="13281">
          <cell r="B13281">
            <v>1013592</v>
          </cell>
          <cell r="C13281" t="str">
            <v>Conector Splitbolt 120Mm2</v>
          </cell>
          <cell r="D13281" t="str">
            <v>UN</v>
          </cell>
          <cell r="E13281">
            <v>0</v>
          </cell>
          <cell r="F13281">
            <v>0</v>
          </cell>
        </row>
        <row r="13282">
          <cell r="B13282">
            <v>1013593</v>
          </cell>
          <cell r="C13282" t="str">
            <v>Conector Splitbolt 150Mm2</v>
          </cell>
          <cell r="D13282" t="str">
            <v>UN</v>
          </cell>
          <cell r="E13282">
            <v>0</v>
          </cell>
          <cell r="F13282">
            <v>0</v>
          </cell>
        </row>
        <row r="13283">
          <cell r="B13283">
            <v>1013594</v>
          </cell>
          <cell r="C13283" t="str">
            <v>Conector Splitbolt 185Mm2</v>
          </cell>
          <cell r="D13283" t="str">
            <v>UN</v>
          </cell>
          <cell r="E13283">
            <v>0</v>
          </cell>
          <cell r="F13283">
            <v>0</v>
          </cell>
        </row>
        <row r="13284">
          <cell r="B13284">
            <v>1013595</v>
          </cell>
          <cell r="C13284" t="str">
            <v>Conector Splitbolt 240Mm2</v>
          </cell>
          <cell r="D13284" t="str">
            <v>UN</v>
          </cell>
          <cell r="E13284">
            <v>0</v>
          </cell>
          <cell r="F13284">
            <v>0</v>
          </cell>
        </row>
        <row r="13285">
          <cell r="B13285">
            <v>1013596</v>
          </cell>
          <cell r="C13285" t="str">
            <v>Bomba De Recirculacao 5Gc2-T Jacuzzi</v>
          </cell>
          <cell r="D13285" t="str">
            <v>UN</v>
          </cell>
          <cell r="E13285">
            <v>0</v>
          </cell>
          <cell r="F13285">
            <v>0</v>
          </cell>
        </row>
        <row r="13286">
          <cell r="B13286">
            <v>1013597</v>
          </cell>
          <cell r="C13286" t="str">
            <v>Filtro De Areia 48Sc8-T Jacuzzi</v>
          </cell>
          <cell r="D13286" t="str">
            <v>UN</v>
          </cell>
          <cell r="E13286">
            <v>0</v>
          </cell>
          <cell r="F13286">
            <v>0</v>
          </cell>
        </row>
        <row r="13287">
          <cell r="B13287">
            <v>1013598</v>
          </cell>
          <cell r="C13287" t="str">
            <v>Pre-Filtro S03 Jacuzzi</v>
          </cell>
          <cell r="D13287" t="str">
            <v>UN</v>
          </cell>
          <cell r="E13287">
            <v>0</v>
          </cell>
          <cell r="F13287">
            <v>0</v>
          </cell>
        </row>
        <row r="13288">
          <cell r="B13288">
            <v>1013599</v>
          </cell>
          <cell r="C13288" t="str">
            <v>Porcel.Essence Bianco Ac 45X45 Portinari</v>
          </cell>
          <cell r="D13288" t="str">
            <v>M2</v>
          </cell>
          <cell r="E13288">
            <v>0</v>
          </cell>
          <cell r="F13288">
            <v>0</v>
          </cell>
        </row>
        <row r="13289">
          <cell r="B13289">
            <v>1013600</v>
          </cell>
          <cell r="C13289" t="str">
            <v>Faixa Composer Gl Choc 2X40Cm Portinari</v>
          </cell>
          <cell r="D13289" t="str">
            <v>M</v>
          </cell>
          <cell r="E13289">
            <v>0</v>
          </cell>
          <cell r="F13289">
            <v>0</v>
          </cell>
        </row>
        <row r="13290">
          <cell r="B13290">
            <v>1013601</v>
          </cell>
          <cell r="C13290" t="str">
            <v>Faixa Composer Txt Ludo Wh 5X25Portinari</v>
          </cell>
          <cell r="D13290" t="str">
            <v>M</v>
          </cell>
          <cell r="E13290">
            <v>0</v>
          </cell>
          <cell r="F13290">
            <v>0</v>
          </cell>
        </row>
        <row r="13291">
          <cell r="B13291">
            <v>1013602</v>
          </cell>
          <cell r="C13291" t="str">
            <v>Bateria Automotiva Convencional 12V 60A</v>
          </cell>
          <cell r="D13291" t="str">
            <v>UN</v>
          </cell>
          <cell r="E13291">
            <v>0</v>
          </cell>
          <cell r="F13291">
            <v>0</v>
          </cell>
        </row>
        <row r="13292">
          <cell r="B13292">
            <v>1013603</v>
          </cell>
          <cell r="C13292" t="str">
            <v>Conjunto Pex Acquar.Final1 Gfar/1 Astra</v>
          </cell>
          <cell r="D13292" t="str">
            <v>UN</v>
          </cell>
          <cell r="E13292">
            <v>0</v>
          </cell>
          <cell r="F13292">
            <v>0</v>
          </cell>
        </row>
        <row r="13293">
          <cell r="B13293">
            <v>1013604</v>
          </cell>
          <cell r="C13293" t="str">
            <v>Conjunto Pex Acquar.Final2 Gfar/2 Astra</v>
          </cell>
          <cell r="D13293" t="str">
            <v>UN</v>
          </cell>
          <cell r="E13293">
            <v>0</v>
          </cell>
          <cell r="F13293">
            <v>0</v>
          </cell>
        </row>
        <row r="13294">
          <cell r="B13294">
            <v>1013605</v>
          </cell>
          <cell r="C13294" t="str">
            <v>Conjunto Pex Acquar.Final3 Gfar/3 Astra</v>
          </cell>
          <cell r="D13294" t="str">
            <v>UN</v>
          </cell>
          <cell r="E13294">
            <v>0</v>
          </cell>
          <cell r="F13294">
            <v>0</v>
          </cell>
        </row>
        <row r="13295">
          <cell r="B13295">
            <v>1013606</v>
          </cell>
          <cell r="C13295" t="str">
            <v>Conjunto Pex Acquar.Final4 Gfar/4 Astra</v>
          </cell>
          <cell r="D13295" t="str">
            <v>UN</v>
          </cell>
          <cell r="E13295">
            <v>0</v>
          </cell>
          <cell r="F13295">
            <v>0</v>
          </cell>
        </row>
        <row r="13296">
          <cell r="B13296">
            <v>1013607</v>
          </cell>
          <cell r="C13296" t="str">
            <v>Conjunto Pex Acquar.Final5 Gfar/5 Astra</v>
          </cell>
          <cell r="D13296" t="str">
            <v>UN</v>
          </cell>
          <cell r="E13296">
            <v>0</v>
          </cell>
          <cell r="F13296">
            <v>0</v>
          </cell>
        </row>
        <row r="13297">
          <cell r="B13297">
            <v>1013608</v>
          </cell>
          <cell r="C13297" t="str">
            <v>Conjunto Pex Acquar.Final6 Gfar/6 Astra</v>
          </cell>
          <cell r="D13297" t="str">
            <v>UN</v>
          </cell>
          <cell r="E13297">
            <v>0</v>
          </cell>
          <cell r="F13297">
            <v>0</v>
          </cell>
        </row>
        <row r="13298">
          <cell r="B13298">
            <v>1013609</v>
          </cell>
          <cell r="C13298" t="str">
            <v>Tinta Acrilica Fosco Amarelo Terra 18L</v>
          </cell>
          <cell r="D13298" t="str">
            <v>UN</v>
          </cell>
          <cell r="E13298">
            <v>0</v>
          </cell>
          <cell r="F13298">
            <v>0</v>
          </cell>
        </row>
        <row r="13299">
          <cell r="B13299">
            <v>1013610</v>
          </cell>
          <cell r="C13299" t="str">
            <v>Tinta Acrilica Fosco Terra Cota  18L</v>
          </cell>
          <cell r="D13299" t="str">
            <v>UN</v>
          </cell>
          <cell r="E13299">
            <v>0</v>
          </cell>
          <cell r="F13299">
            <v>0</v>
          </cell>
        </row>
        <row r="13300">
          <cell r="B13300">
            <v>1013611</v>
          </cell>
          <cell r="C13300" t="str">
            <v>Selador Pigmentado 25Kg</v>
          </cell>
          <cell r="D13300" t="str">
            <v>UN</v>
          </cell>
          <cell r="E13300">
            <v>0</v>
          </cell>
          <cell r="F13300">
            <v>0</v>
          </cell>
        </row>
        <row r="13301">
          <cell r="B13301">
            <v>1013612</v>
          </cell>
          <cell r="C13301" t="str">
            <v>Ceramica Arquitetural Neve 10X10 Eliane</v>
          </cell>
          <cell r="D13301" t="str">
            <v>M2</v>
          </cell>
          <cell r="E13301">
            <v>0</v>
          </cell>
          <cell r="F13301">
            <v>0</v>
          </cell>
        </row>
        <row r="13302">
          <cell r="B13302">
            <v>1013613</v>
          </cell>
          <cell r="C13302" t="str">
            <v>Pastilha 2X2Cm Ta24 Tzar</v>
          </cell>
          <cell r="D13302" t="str">
            <v>M2</v>
          </cell>
          <cell r="E13302">
            <v>0</v>
          </cell>
          <cell r="F13302">
            <v>0</v>
          </cell>
        </row>
        <row r="13303">
          <cell r="B13303">
            <v>1013614</v>
          </cell>
          <cell r="C13303" t="str">
            <v>Pastilha 2X2Cm Ta47 Tzar</v>
          </cell>
          <cell r="D13303" t="str">
            <v>M2</v>
          </cell>
          <cell r="E13303">
            <v>0</v>
          </cell>
          <cell r="F13303">
            <v>0</v>
          </cell>
        </row>
        <row r="13304">
          <cell r="B13304">
            <v>1013615</v>
          </cell>
          <cell r="C13304" t="str">
            <v>Pastilha 3X3Cm Ta37 Tzar</v>
          </cell>
          <cell r="D13304" t="str">
            <v>M2</v>
          </cell>
          <cell r="E13304">
            <v>0</v>
          </cell>
          <cell r="F13304">
            <v>0</v>
          </cell>
        </row>
        <row r="13305">
          <cell r="B13305">
            <v>1013616</v>
          </cell>
          <cell r="C13305" t="str">
            <v>Pastilha 3X3Cm Ta11 Tzar</v>
          </cell>
          <cell r="D13305" t="str">
            <v>M2</v>
          </cell>
          <cell r="E13305">
            <v>0</v>
          </cell>
          <cell r="F13305">
            <v>0</v>
          </cell>
        </row>
        <row r="13306">
          <cell r="B13306">
            <v>1013617</v>
          </cell>
          <cell r="C13306" t="str">
            <v>Pastilha 2X2Cm Ta22 Tzar</v>
          </cell>
          <cell r="D13306" t="str">
            <v>M2</v>
          </cell>
          <cell r="E13306">
            <v>0</v>
          </cell>
          <cell r="F13306">
            <v>0</v>
          </cell>
        </row>
        <row r="13307">
          <cell r="B13307">
            <v>1013618</v>
          </cell>
          <cell r="C13307" t="str">
            <v>Colar De Tomada Em Aço Carbono 150Mm</v>
          </cell>
          <cell r="D13307" t="str">
            <v>UN</v>
          </cell>
          <cell r="E13307">
            <v>0</v>
          </cell>
          <cell r="F13307">
            <v>0</v>
          </cell>
        </row>
        <row r="13308">
          <cell r="B13308">
            <v>1013619</v>
          </cell>
          <cell r="C13308" t="str">
            <v>Caixa P/Registro De Rua C2 Santa Luzia</v>
          </cell>
          <cell r="D13308" t="str">
            <v>UN</v>
          </cell>
          <cell r="E13308">
            <v>0</v>
          </cell>
          <cell r="F13308">
            <v>0</v>
          </cell>
        </row>
        <row r="13309">
          <cell r="B13309">
            <v>1013620</v>
          </cell>
          <cell r="C13309" t="str">
            <v>Parafuso Cabeça Sextavado 3/4X3 3/4"</v>
          </cell>
          <cell r="D13309" t="str">
            <v>UN</v>
          </cell>
          <cell r="E13309">
            <v>0</v>
          </cell>
          <cell r="F13309">
            <v>0</v>
          </cell>
        </row>
        <row r="13310">
          <cell r="B13310">
            <v>1013621</v>
          </cell>
          <cell r="C13310" t="str">
            <v>Porca Sextavada Aco Carbono 3/4"</v>
          </cell>
          <cell r="D13310" t="str">
            <v>UN</v>
          </cell>
          <cell r="E13310">
            <v>0</v>
          </cell>
          <cell r="F13310">
            <v>0</v>
          </cell>
        </row>
        <row r="13311">
          <cell r="B13311">
            <v>1013622</v>
          </cell>
          <cell r="C13311" t="str">
            <v>Arruela Lisa Aco Carbono 3/4"</v>
          </cell>
          <cell r="D13311" t="str">
            <v>UN</v>
          </cell>
          <cell r="E13311">
            <v>0</v>
          </cell>
          <cell r="F13311">
            <v>0</v>
          </cell>
        </row>
        <row r="13312">
          <cell r="B13312">
            <v>1013623</v>
          </cell>
          <cell r="C13312" t="str">
            <v>Cerâmica Diamante St Br 33,5X58Cm Eliane</v>
          </cell>
          <cell r="D13312" t="str">
            <v>M2</v>
          </cell>
          <cell r="E13312">
            <v>0</v>
          </cell>
          <cell r="F13312">
            <v>0</v>
          </cell>
        </row>
        <row r="13313">
          <cell r="B13313">
            <v>1013624</v>
          </cell>
          <cell r="C13313" t="str">
            <v>Cerâmica Frost Wh 33,5X58Cm Eliane</v>
          </cell>
          <cell r="D13313" t="str">
            <v>M2</v>
          </cell>
          <cell r="E13313">
            <v>0</v>
          </cell>
          <cell r="F13313">
            <v>0</v>
          </cell>
        </row>
        <row r="13314">
          <cell r="B13314">
            <v>1013625</v>
          </cell>
          <cell r="C13314" t="str">
            <v>Rejunte Flex Marfim Cimenticio Sc 20Kg</v>
          </cell>
          <cell r="D13314" t="str">
            <v>UN</v>
          </cell>
          <cell r="E13314">
            <v>0</v>
          </cell>
          <cell r="F13314">
            <v>0</v>
          </cell>
        </row>
        <row r="13315">
          <cell r="B13315">
            <v>1013626</v>
          </cell>
          <cell r="C13315" t="str">
            <v>Rejunte Flex Grafite Cimenticio Sc 20Kg</v>
          </cell>
          <cell r="D13315" t="str">
            <v>UN</v>
          </cell>
          <cell r="E13315">
            <v>0</v>
          </cell>
          <cell r="F13315">
            <v>0</v>
          </cell>
        </row>
        <row r="13316">
          <cell r="B13316">
            <v>1013627</v>
          </cell>
          <cell r="C13316" t="str">
            <v>Cabo De Aluminio Nu 25Mm2 2Awg</v>
          </cell>
          <cell r="D13316" t="str">
            <v>KG</v>
          </cell>
          <cell r="E13316">
            <v>0</v>
          </cell>
          <cell r="F13316">
            <v>0</v>
          </cell>
        </row>
        <row r="13317">
          <cell r="B13317">
            <v>1013628</v>
          </cell>
          <cell r="C13317" t="str">
            <v>Cabo De Aluminio Nu 50Mm2 1/0Awg</v>
          </cell>
          <cell r="D13317" t="str">
            <v>KG</v>
          </cell>
          <cell r="E13317">
            <v>0</v>
          </cell>
          <cell r="F13317">
            <v>0</v>
          </cell>
        </row>
        <row r="13318">
          <cell r="B13318">
            <v>1013629</v>
          </cell>
          <cell r="C13318" t="str">
            <v>Cabo De Aluminio Nu 70Mm2 2/0Awg</v>
          </cell>
          <cell r="D13318" t="str">
            <v>KG</v>
          </cell>
          <cell r="E13318">
            <v>0</v>
          </cell>
          <cell r="F13318">
            <v>0</v>
          </cell>
        </row>
        <row r="13319">
          <cell r="B13319">
            <v>1013630</v>
          </cell>
          <cell r="C13319" t="str">
            <v>Cabo De Aluminio Nu 95Mm2 4/0Awg</v>
          </cell>
          <cell r="D13319" t="str">
            <v>KG</v>
          </cell>
          <cell r="E13319">
            <v>0</v>
          </cell>
          <cell r="F13319">
            <v>0</v>
          </cell>
        </row>
        <row r="13320">
          <cell r="B13320">
            <v>1013631</v>
          </cell>
          <cell r="C13320" t="str">
            <v>Rodapé Loft Sgr Ret 8X45 Cecrisa</v>
          </cell>
          <cell r="D13320" t="str">
            <v>UN</v>
          </cell>
          <cell r="E13320">
            <v>0</v>
          </cell>
          <cell r="F13320">
            <v>0</v>
          </cell>
        </row>
        <row r="13321">
          <cell r="B13321">
            <v>1013632</v>
          </cell>
          <cell r="C13321" t="str">
            <v>Rodapé Diamante Flash Pol 9X45 Cecrisa</v>
          </cell>
          <cell r="D13321" t="str">
            <v>UN</v>
          </cell>
          <cell r="E13321">
            <v>0</v>
          </cell>
          <cell r="F13321">
            <v>0</v>
          </cell>
        </row>
        <row r="13322">
          <cell r="B13322">
            <v>1013633</v>
          </cell>
          <cell r="C13322" t="str">
            <v>Rodapé Diamante Natural Ret 9X45 Cecrisa</v>
          </cell>
          <cell r="D13322" t="str">
            <v>UN</v>
          </cell>
          <cell r="E13322">
            <v>0</v>
          </cell>
          <cell r="F13322">
            <v>0</v>
          </cell>
        </row>
        <row r="13323">
          <cell r="B13323">
            <v>1013634</v>
          </cell>
          <cell r="C13323" t="str">
            <v>Rodapé Cristal Polido Ret 9X45 Cecrisa</v>
          </cell>
          <cell r="D13323" t="str">
            <v>UN</v>
          </cell>
          <cell r="E13323">
            <v>0</v>
          </cell>
          <cell r="F13323">
            <v>0</v>
          </cell>
        </row>
        <row r="13324">
          <cell r="B13324">
            <v>1013635</v>
          </cell>
          <cell r="C13324" t="str">
            <v>Rodapé Cristal Natural Ret 9X45 Cecrisa</v>
          </cell>
          <cell r="D13324" t="str">
            <v>UN</v>
          </cell>
          <cell r="E13324">
            <v>0</v>
          </cell>
          <cell r="F13324">
            <v>0</v>
          </cell>
        </row>
        <row r="13325">
          <cell r="B13325">
            <v>1013636</v>
          </cell>
          <cell r="C13325" t="str">
            <v>Cerâmica White Plain Lux 45X45Retcecrisa</v>
          </cell>
          <cell r="D13325" t="str">
            <v>M2</v>
          </cell>
          <cell r="E13325">
            <v>0</v>
          </cell>
          <cell r="F13325">
            <v>0</v>
          </cell>
        </row>
        <row r="13326">
          <cell r="B13326">
            <v>1013637</v>
          </cell>
          <cell r="C13326" t="str">
            <v>Rodapé White Plain Lux 8,5X45Ret Cecrisa</v>
          </cell>
          <cell r="D13326" t="str">
            <v>UN</v>
          </cell>
          <cell r="E13326">
            <v>0</v>
          </cell>
          <cell r="F13326">
            <v>0</v>
          </cell>
        </row>
        <row r="13327">
          <cell r="B13327">
            <v>1013638</v>
          </cell>
          <cell r="C13327" t="str">
            <v>Cuba De Apoio Fontana A327877000 Roca</v>
          </cell>
          <cell r="D13327" t="str">
            <v>UN</v>
          </cell>
          <cell r="E13327">
            <v>0</v>
          </cell>
          <cell r="F13327">
            <v>0</v>
          </cell>
        </row>
        <row r="13328">
          <cell r="B13328">
            <v>1013639</v>
          </cell>
          <cell r="C13328" t="str">
            <v>Cuba De Apoio Atlantic 63074 Incepa</v>
          </cell>
          <cell r="D13328" t="str">
            <v>UN</v>
          </cell>
          <cell r="E13328">
            <v>0</v>
          </cell>
          <cell r="F13328">
            <v>0</v>
          </cell>
        </row>
        <row r="13329">
          <cell r="B13329">
            <v>1013640</v>
          </cell>
          <cell r="C13329" t="str">
            <v>Cuba De Apoio Happening A327562000 Roca</v>
          </cell>
          <cell r="D13329" t="str">
            <v>UN</v>
          </cell>
          <cell r="E13329">
            <v>0</v>
          </cell>
          <cell r="F13329">
            <v>0</v>
          </cell>
        </row>
        <row r="13330">
          <cell r="B13330">
            <v>1013641</v>
          </cell>
          <cell r="C13330" t="str">
            <v>Tinta Em Po Preta Sc 4Kg</v>
          </cell>
          <cell r="D13330" t="str">
            <v>UN</v>
          </cell>
          <cell r="E13330">
            <v>0</v>
          </cell>
          <cell r="F13330">
            <v>0</v>
          </cell>
        </row>
        <row r="13331">
          <cell r="B13331">
            <v>1013642</v>
          </cell>
          <cell r="C13331" t="str">
            <v>Cerâmica Slim Br Mq 20X20Ac Eliane</v>
          </cell>
          <cell r="D13331" t="str">
            <v>M2</v>
          </cell>
          <cell r="E13331">
            <v>0</v>
          </cell>
          <cell r="F13331">
            <v>0</v>
          </cell>
        </row>
        <row r="13332">
          <cell r="B13332">
            <v>1013643</v>
          </cell>
          <cell r="C13332" t="str">
            <v>Poste Cônico Concreto Armado 1000Kgfx12M</v>
          </cell>
          <cell r="D13332" t="str">
            <v>UN</v>
          </cell>
          <cell r="E13332">
            <v>0</v>
          </cell>
          <cell r="F13332">
            <v>0</v>
          </cell>
        </row>
        <row r="13333">
          <cell r="B13333">
            <v>1013644</v>
          </cell>
          <cell r="C13333" t="str">
            <v>Poste Cônico Concreto Armado 1000Kgfx13M</v>
          </cell>
          <cell r="D13333" t="str">
            <v>UN</v>
          </cell>
          <cell r="E13333">
            <v>0</v>
          </cell>
          <cell r="F13333">
            <v>0</v>
          </cell>
        </row>
        <row r="13334">
          <cell r="B13334">
            <v>1013645</v>
          </cell>
          <cell r="C13334" t="str">
            <v>Rodapé Diamante Flash Pol 15X45 Cecrisa</v>
          </cell>
          <cell r="D13334" t="str">
            <v>UN</v>
          </cell>
          <cell r="E13334">
            <v>0</v>
          </cell>
          <cell r="F13334">
            <v>0</v>
          </cell>
        </row>
        <row r="13335">
          <cell r="B13335">
            <v>1013646</v>
          </cell>
          <cell r="C13335" t="str">
            <v>Clips 1 1/4 Pol Aço Galvanizado</v>
          </cell>
          <cell r="D13335" t="str">
            <v>UN</v>
          </cell>
          <cell r="E13335">
            <v>0</v>
          </cell>
          <cell r="F13335">
            <v>0</v>
          </cell>
        </row>
        <row r="13336">
          <cell r="B13336">
            <v>1013647</v>
          </cell>
          <cell r="C13336" t="str">
            <v>Telha Ondulada Transluc. 4Mm 1,10X1,15M</v>
          </cell>
          <cell r="D13336" t="str">
            <v>UN</v>
          </cell>
          <cell r="E13336">
            <v>0</v>
          </cell>
          <cell r="F13336">
            <v>0</v>
          </cell>
        </row>
        <row r="13337">
          <cell r="B13337">
            <v>1013648</v>
          </cell>
          <cell r="C13337" t="str">
            <v>Barra Roscada 1/4 Pol Zincada</v>
          </cell>
          <cell r="D13337" t="str">
            <v>M</v>
          </cell>
          <cell r="E13337">
            <v>0</v>
          </cell>
          <cell r="F13337">
            <v>0</v>
          </cell>
        </row>
        <row r="13338">
          <cell r="B13338">
            <v>1013649</v>
          </cell>
          <cell r="C13338" t="str">
            <v>Rodapé White Plain Matte 8X30Cm Cecrisa</v>
          </cell>
          <cell r="D13338" t="str">
            <v>UN</v>
          </cell>
          <cell r="E13338">
            <v>0</v>
          </cell>
          <cell r="F13338">
            <v>0</v>
          </cell>
        </row>
        <row r="13339">
          <cell r="B13339">
            <v>1013650</v>
          </cell>
          <cell r="C13339" t="str">
            <v>Lampada Fluorescente Compacta 25W 127V</v>
          </cell>
          <cell r="D13339" t="str">
            <v>UN</v>
          </cell>
          <cell r="E13339">
            <v>0</v>
          </cell>
          <cell r="F13339">
            <v>0</v>
          </cell>
        </row>
        <row r="13340">
          <cell r="B13340">
            <v>1013651</v>
          </cell>
          <cell r="C13340" t="str">
            <v>Luminaria Modelo Mirandolina Lumini</v>
          </cell>
          <cell r="D13340" t="str">
            <v>UN</v>
          </cell>
          <cell r="E13340">
            <v>0</v>
          </cell>
          <cell r="F13340">
            <v>0</v>
          </cell>
        </row>
        <row r="13341">
          <cell r="B13341">
            <v>1013652</v>
          </cell>
          <cell r="C13341" t="str">
            <v>Luminaria Modelo Miranda Lumini</v>
          </cell>
          <cell r="D13341" t="str">
            <v>UN</v>
          </cell>
          <cell r="E13341">
            <v>0</v>
          </cell>
          <cell r="F13341">
            <v>0</v>
          </cell>
        </row>
        <row r="13342">
          <cell r="B13342">
            <v>1013653</v>
          </cell>
          <cell r="C13342" t="str">
            <v>Poste Aço Galv.C/1 Luminaria 2580 Lumini</v>
          </cell>
          <cell r="D13342" t="str">
            <v>UN</v>
          </cell>
          <cell r="E13342">
            <v>0</v>
          </cell>
          <cell r="F13342">
            <v>0</v>
          </cell>
        </row>
        <row r="13343">
          <cell r="B13343">
            <v>1013654</v>
          </cell>
          <cell r="C13343" t="str">
            <v>Luminaria De Embutir Modelo 2690 Itaim I</v>
          </cell>
          <cell r="D13343" t="str">
            <v>UN</v>
          </cell>
          <cell r="E13343">
            <v>0</v>
          </cell>
          <cell r="F13343">
            <v>0</v>
          </cell>
        </row>
        <row r="13344">
          <cell r="B13344">
            <v>1013655</v>
          </cell>
          <cell r="C13344" t="str">
            <v>Luminaria Modelo Cristal Itaim Iluminaca</v>
          </cell>
          <cell r="D13344" t="str">
            <v>UN</v>
          </cell>
          <cell r="E13344">
            <v>0</v>
          </cell>
          <cell r="F13344">
            <v>0</v>
          </cell>
        </row>
        <row r="13345">
          <cell r="B13345">
            <v>1013656</v>
          </cell>
          <cell r="C13345" t="str">
            <v>Luminaria Modelo Tea Itaim Iluminacao</v>
          </cell>
          <cell r="D13345" t="str">
            <v>UN</v>
          </cell>
          <cell r="E13345">
            <v>0</v>
          </cell>
          <cell r="F13345">
            <v>0</v>
          </cell>
        </row>
        <row r="13346">
          <cell r="B13346">
            <v>1013657</v>
          </cell>
          <cell r="C13346" t="str">
            <v>Luminaria Modelo Toryba Itaim Iluminacao</v>
          </cell>
          <cell r="D13346" t="str">
            <v>UN</v>
          </cell>
          <cell r="E13346">
            <v>0</v>
          </cell>
          <cell r="F13346">
            <v>0</v>
          </cell>
        </row>
        <row r="13347">
          <cell r="B13347">
            <v>1013658</v>
          </cell>
          <cell r="C13347" t="str">
            <v>Luminaria Modelo 2517 Itaim Iluminacao</v>
          </cell>
          <cell r="D13347" t="str">
            <v>UN</v>
          </cell>
          <cell r="E13347">
            <v>0</v>
          </cell>
          <cell r="F13347">
            <v>0</v>
          </cell>
        </row>
        <row r="13348">
          <cell r="B13348">
            <v>1013659</v>
          </cell>
          <cell r="C13348" t="str">
            <v>Luminaria Emb. No Piso Br Pl2205 Lumini</v>
          </cell>
          <cell r="D13348" t="str">
            <v>UN</v>
          </cell>
          <cell r="E13348">
            <v>0</v>
          </cell>
          <cell r="F13348">
            <v>0</v>
          </cell>
        </row>
        <row r="13349">
          <cell r="B13349">
            <v>1013660</v>
          </cell>
          <cell r="C13349" t="str">
            <v>Projetor Refl+Vidro F5101/P Lum.Projeto</v>
          </cell>
          <cell r="D13349" t="str">
            <v>UN</v>
          </cell>
          <cell r="E13349">
            <v>0</v>
          </cell>
          <cell r="F13349">
            <v>0</v>
          </cell>
        </row>
        <row r="13350">
          <cell r="B13350">
            <v>1013661</v>
          </cell>
          <cell r="C13350" t="str">
            <v>Luminaria Subaquatica Mod.Su-2 Tecnowatt</v>
          </cell>
          <cell r="D13350" t="str">
            <v>UN</v>
          </cell>
          <cell r="E13350">
            <v>0</v>
          </cell>
          <cell r="F13350">
            <v>0</v>
          </cell>
        </row>
        <row r="13351">
          <cell r="B13351">
            <v>1013662</v>
          </cell>
          <cell r="C13351" t="str">
            <v>Porcel.80X80 Perola Bianco Pol Itagres</v>
          </cell>
          <cell r="D13351" t="str">
            <v>M2</v>
          </cell>
          <cell r="E13351">
            <v>0</v>
          </cell>
          <cell r="F13351">
            <v>0</v>
          </cell>
        </row>
        <row r="13352">
          <cell r="B13352">
            <v>1013663</v>
          </cell>
          <cell r="C13352" t="str">
            <v>Luva Galvanizada Macho-Femea 3/4"</v>
          </cell>
          <cell r="D13352" t="str">
            <v>UN</v>
          </cell>
          <cell r="E13352">
            <v>0</v>
          </cell>
          <cell r="F13352">
            <v>0</v>
          </cell>
        </row>
        <row r="13353">
          <cell r="B13353">
            <v>1013664</v>
          </cell>
          <cell r="C13353" t="str">
            <v>Luva Galvanizada Macho-Femea 1"</v>
          </cell>
          <cell r="D13353" t="str">
            <v>UN</v>
          </cell>
          <cell r="E13353">
            <v>0</v>
          </cell>
          <cell r="F13353">
            <v>0</v>
          </cell>
        </row>
        <row r="13354">
          <cell r="B13354">
            <v>1013665</v>
          </cell>
          <cell r="C13354" t="str">
            <v>Luva Galvanizada Macho-Femea 1 1/4"</v>
          </cell>
          <cell r="D13354" t="str">
            <v>UN</v>
          </cell>
          <cell r="E13354">
            <v>0</v>
          </cell>
          <cell r="F13354">
            <v>0</v>
          </cell>
        </row>
        <row r="13355">
          <cell r="B13355">
            <v>1013666</v>
          </cell>
          <cell r="C13355" t="str">
            <v>Luva Galvanizada Macho-Femea Alongada 1/</v>
          </cell>
          <cell r="D13355" t="str">
            <v>UN</v>
          </cell>
          <cell r="E13355">
            <v>0</v>
          </cell>
          <cell r="F13355">
            <v>0</v>
          </cell>
        </row>
        <row r="13356">
          <cell r="B13356">
            <v>1013667</v>
          </cell>
          <cell r="C13356" t="str">
            <v>Luva Galv.Macho-Femea Alongada 3/4-60</v>
          </cell>
          <cell r="D13356" t="str">
            <v>UN</v>
          </cell>
          <cell r="E13356">
            <v>0</v>
          </cell>
          <cell r="F13356">
            <v>0</v>
          </cell>
        </row>
        <row r="13357">
          <cell r="B13357">
            <v>1013668</v>
          </cell>
          <cell r="C13357" t="str">
            <v>Luva Galv.Macho-Femea Alongada 3/4-90</v>
          </cell>
          <cell r="D13357" t="str">
            <v>UN</v>
          </cell>
          <cell r="E13357">
            <v>0</v>
          </cell>
          <cell r="F13357">
            <v>0</v>
          </cell>
        </row>
        <row r="13358">
          <cell r="B13358">
            <v>1013669</v>
          </cell>
          <cell r="C13358" t="str">
            <v>Cabo De Aluminio Coberto 15Kva 50Mm2</v>
          </cell>
          <cell r="D13358" t="str">
            <v>M</v>
          </cell>
          <cell r="E13358">
            <v>0</v>
          </cell>
          <cell r="F13358">
            <v>0</v>
          </cell>
        </row>
        <row r="13359">
          <cell r="B13359">
            <v>1013670</v>
          </cell>
          <cell r="C13359" t="str">
            <v>Cabo De Aluminio Coberto 15Kva 185Mm2</v>
          </cell>
          <cell r="D13359" t="str">
            <v>M</v>
          </cell>
          <cell r="E13359">
            <v>0</v>
          </cell>
          <cell r="F13359">
            <v>0</v>
          </cell>
        </row>
        <row r="13360">
          <cell r="B13360">
            <v>1013671</v>
          </cell>
          <cell r="C13360" t="str">
            <v>Estaca Pre-Moldada 15X15Cm</v>
          </cell>
          <cell r="D13360" t="str">
            <v>M</v>
          </cell>
          <cell r="E13360">
            <v>0</v>
          </cell>
          <cell r="F13360">
            <v>0</v>
          </cell>
        </row>
        <row r="13361">
          <cell r="B13361">
            <v>1013672</v>
          </cell>
          <cell r="C13361" t="str">
            <v>Pastilha 2X2Cm Tradic. B7 Vitrocolori</v>
          </cell>
          <cell r="D13361" t="str">
            <v>M2</v>
          </cell>
          <cell r="E13361">
            <v>0</v>
          </cell>
          <cell r="F13361">
            <v>0</v>
          </cell>
        </row>
        <row r="13362">
          <cell r="B13362">
            <v>1013673</v>
          </cell>
          <cell r="C13362" t="str">
            <v>Pastilha 2X2Cm Tradic. B23 Vitrocolori</v>
          </cell>
          <cell r="D13362" t="str">
            <v>M2</v>
          </cell>
          <cell r="E13362">
            <v>0</v>
          </cell>
          <cell r="F13362">
            <v>0</v>
          </cell>
        </row>
        <row r="13363">
          <cell r="B13363">
            <v>1013674</v>
          </cell>
          <cell r="C13363" t="str">
            <v>Plug Pvc Esgoto 75Mm</v>
          </cell>
          <cell r="D13363" t="str">
            <v>UN</v>
          </cell>
          <cell r="E13363">
            <v>0</v>
          </cell>
          <cell r="F13363">
            <v>0</v>
          </cell>
        </row>
        <row r="13364">
          <cell r="B13364">
            <v>1013675</v>
          </cell>
          <cell r="C13364" t="str">
            <v>Terminal De Ventilação Pvc 75Mm Br</v>
          </cell>
          <cell r="D13364" t="str">
            <v>UN</v>
          </cell>
          <cell r="E13364">
            <v>0</v>
          </cell>
          <cell r="F13364">
            <v>0</v>
          </cell>
        </row>
        <row r="13365">
          <cell r="B13365">
            <v>1013676</v>
          </cell>
          <cell r="C13365" t="str">
            <v>Ponteiro Te-Cp Sm 25 282299 Hilti</v>
          </cell>
          <cell r="D13365" t="str">
            <v>UN</v>
          </cell>
          <cell r="E13365">
            <v>0</v>
          </cell>
          <cell r="F13365">
            <v>0</v>
          </cell>
        </row>
        <row r="13366">
          <cell r="B13366">
            <v>1013677</v>
          </cell>
          <cell r="C13366" t="str">
            <v>Talhadeira Te-Cp Fm 25 282301 Hilti</v>
          </cell>
          <cell r="D13366" t="str">
            <v>UN</v>
          </cell>
          <cell r="E13366">
            <v>0</v>
          </cell>
          <cell r="F13366">
            <v>0</v>
          </cell>
        </row>
        <row r="13367">
          <cell r="B13367">
            <v>1013678</v>
          </cell>
          <cell r="C13367" t="str">
            <v>Espatula Te-Cp Spm 6/25 282303 Hilti</v>
          </cell>
          <cell r="D13367" t="str">
            <v>UN</v>
          </cell>
          <cell r="E13367">
            <v>0</v>
          </cell>
          <cell r="F13367">
            <v>0</v>
          </cell>
        </row>
        <row r="13368">
          <cell r="B13368">
            <v>1013679</v>
          </cell>
          <cell r="C13368" t="str">
            <v>Registro Esfera 1/2" 1552B Deca</v>
          </cell>
          <cell r="D13368" t="str">
            <v>UN</v>
          </cell>
          <cell r="E13368">
            <v>0</v>
          </cell>
          <cell r="F13368">
            <v>0</v>
          </cell>
        </row>
        <row r="13369">
          <cell r="B13369">
            <v>1013680</v>
          </cell>
          <cell r="C13369" t="str">
            <v>Registro Esfera 3/4" 1552B Deca</v>
          </cell>
          <cell r="D13369" t="str">
            <v>UN</v>
          </cell>
          <cell r="E13369">
            <v>0</v>
          </cell>
          <cell r="F13369">
            <v>0</v>
          </cell>
        </row>
        <row r="13370">
          <cell r="B13370">
            <v>1013681</v>
          </cell>
          <cell r="C13370" t="str">
            <v>Ceram. Arquitetural Bege/1 10X10 Eliane</v>
          </cell>
          <cell r="D13370" t="str">
            <v>M2</v>
          </cell>
          <cell r="E13370">
            <v>0</v>
          </cell>
          <cell r="F13370">
            <v>0</v>
          </cell>
        </row>
        <row r="13371">
          <cell r="B13371">
            <v>1013682</v>
          </cell>
          <cell r="C13371" t="str">
            <v>Pedra Laginha 23 X 12 Cm</v>
          </cell>
          <cell r="D13371" t="str">
            <v>M2</v>
          </cell>
          <cell r="E13371">
            <v>0</v>
          </cell>
          <cell r="F13371">
            <v>0</v>
          </cell>
        </row>
        <row r="13372">
          <cell r="B13372">
            <v>1013683</v>
          </cell>
          <cell r="C13372" t="str">
            <v>Pedra Laginha Trabalhada</v>
          </cell>
          <cell r="D13372" t="str">
            <v>M2</v>
          </cell>
          <cell r="E13372">
            <v>0</v>
          </cell>
          <cell r="F13372">
            <v>0</v>
          </cell>
        </row>
        <row r="13373">
          <cell r="B13373">
            <v>1013684</v>
          </cell>
          <cell r="C13373" t="str">
            <v>Granito Az De Paus</v>
          </cell>
          <cell r="D13373" t="str">
            <v>M2</v>
          </cell>
          <cell r="E13373">
            <v>0</v>
          </cell>
          <cell r="F13373">
            <v>0</v>
          </cell>
        </row>
        <row r="13374">
          <cell r="B13374">
            <v>1013685</v>
          </cell>
          <cell r="C13374" t="str">
            <v>Granito Az De Paus Trabalhado</v>
          </cell>
          <cell r="D13374" t="str">
            <v>M2</v>
          </cell>
          <cell r="E13374">
            <v>0</v>
          </cell>
          <cell r="F13374">
            <v>0</v>
          </cell>
        </row>
        <row r="13375">
          <cell r="B13375">
            <v>1013686</v>
          </cell>
          <cell r="C13375" t="str">
            <v>Granito Branco Fortaleza Flameado</v>
          </cell>
          <cell r="D13375" t="str">
            <v>M2</v>
          </cell>
          <cell r="E13375">
            <v>0</v>
          </cell>
          <cell r="F13375">
            <v>0</v>
          </cell>
        </row>
        <row r="13376">
          <cell r="B13376">
            <v>1013687</v>
          </cell>
          <cell r="C13376" t="str">
            <v>Granito Branco Fortaleza Flameado Trabal</v>
          </cell>
          <cell r="D13376" t="str">
            <v>M2</v>
          </cell>
          <cell r="E13376">
            <v>0</v>
          </cell>
          <cell r="F13376">
            <v>0</v>
          </cell>
        </row>
        <row r="13377">
          <cell r="B13377">
            <v>1013688</v>
          </cell>
          <cell r="C13377" t="str">
            <v>Plaqueiro De Obra Tapume 0,80X0,80M</v>
          </cell>
          <cell r="D13377" t="str">
            <v>UN</v>
          </cell>
          <cell r="E13377">
            <v>0</v>
          </cell>
          <cell r="F13377">
            <v>0</v>
          </cell>
        </row>
        <row r="13378">
          <cell r="B13378">
            <v>1013689</v>
          </cell>
          <cell r="C13378" t="str">
            <v>Plaqueiro De Obra Tapume 1,00X1,00M</v>
          </cell>
          <cell r="D13378" t="str">
            <v>UN</v>
          </cell>
          <cell r="E13378">
            <v>0</v>
          </cell>
          <cell r="F13378">
            <v>0</v>
          </cell>
        </row>
        <row r="13379">
          <cell r="B13379">
            <v>1013690</v>
          </cell>
          <cell r="C13379" t="str">
            <v>Rodapé Fuoco Bianco Rs Na/45 8X45 Eliane</v>
          </cell>
          <cell r="D13379" t="str">
            <v>UN</v>
          </cell>
          <cell r="E13379">
            <v>0</v>
          </cell>
          <cell r="F13379">
            <v>0</v>
          </cell>
        </row>
        <row r="13380">
          <cell r="B13380">
            <v>1013691</v>
          </cell>
          <cell r="C13380" t="str">
            <v>Finca Pino Cto Cal 22Ndp5 250120 Walsywa</v>
          </cell>
          <cell r="D13380" t="str">
            <v>KI</v>
          </cell>
          <cell r="E13380">
            <v>0</v>
          </cell>
          <cell r="F13380">
            <v>0</v>
          </cell>
        </row>
        <row r="13381">
          <cell r="B13381">
            <v>1013692</v>
          </cell>
          <cell r="C13381" t="str">
            <v>Pino 1/4Pol3X25 C/Furo Hp 460135 Walsywa</v>
          </cell>
          <cell r="D13381" t="str">
            <v>PAK</v>
          </cell>
          <cell r="E13381">
            <v>0</v>
          </cell>
          <cell r="F13381">
            <v>0</v>
          </cell>
        </row>
        <row r="13382">
          <cell r="B13382">
            <v>1013693</v>
          </cell>
          <cell r="C13382" t="str">
            <v>Broca P/Concreto 1 1/4Pol De Videa</v>
          </cell>
          <cell r="D13382" t="str">
            <v>UN</v>
          </cell>
          <cell r="E13382">
            <v>0</v>
          </cell>
          <cell r="F13382">
            <v>0</v>
          </cell>
        </row>
        <row r="13383">
          <cell r="B13383">
            <v>1013694</v>
          </cell>
          <cell r="C13383" t="str">
            <v>Tubo Pvc Soldavel Nbr 5648 20Mm  6M</v>
          </cell>
          <cell r="D13383" t="str">
            <v>M</v>
          </cell>
          <cell r="E13383">
            <v>0</v>
          </cell>
          <cell r="F13383">
            <v>0</v>
          </cell>
        </row>
        <row r="13384">
          <cell r="B13384">
            <v>1013695</v>
          </cell>
          <cell r="C13384" t="str">
            <v>Tubo Pvc Soldavel Nbr 5648 25Mm  6M</v>
          </cell>
          <cell r="D13384" t="str">
            <v>M</v>
          </cell>
          <cell r="E13384">
            <v>0</v>
          </cell>
          <cell r="F13384">
            <v>0</v>
          </cell>
        </row>
        <row r="13385">
          <cell r="B13385">
            <v>1013696</v>
          </cell>
          <cell r="C13385" t="str">
            <v>Tubo Pvc Soldavel Nbr 5648 32Mm  6M</v>
          </cell>
          <cell r="D13385" t="str">
            <v>M</v>
          </cell>
          <cell r="E13385">
            <v>0</v>
          </cell>
          <cell r="F13385">
            <v>0</v>
          </cell>
        </row>
        <row r="13386">
          <cell r="B13386">
            <v>1013697</v>
          </cell>
          <cell r="C13386" t="str">
            <v>Tubo Pvc Soldavel Nbr 5648 40Mm  6M</v>
          </cell>
          <cell r="D13386" t="str">
            <v>M</v>
          </cell>
          <cell r="E13386">
            <v>0</v>
          </cell>
          <cell r="F13386">
            <v>0</v>
          </cell>
        </row>
        <row r="13387">
          <cell r="B13387">
            <v>1013698</v>
          </cell>
          <cell r="C13387" t="str">
            <v>Tubo Pvc Soldavel Nbr 5648 50Mm  6M</v>
          </cell>
          <cell r="D13387" t="str">
            <v>M</v>
          </cell>
          <cell r="E13387">
            <v>0</v>
          </cell>
          <cell r="F13387">
            <v>0</v>
          </cell>
        </row>
        <row r="13388">
          <cell r="B13388">
            <v>1013699</v>
          </cell>
          <cell r="C13388" t="str">
            <v>Tubo Pvc Soldavel Nbr 5648 60Mm  6M</v>
          </cell>
          <cell r="D13388" t="str">
            <v>M</v>
          </cell>
          <cell r="E13388">
            <v>0</v>
          </cell>
          <cell r="F13388">
            <v>0</v>
          </cell>
        </row>
        <row r="13389">
          <cell r="B13389">
            <v>1013700</v>
          </cell>
          <cell r="C13389" t="str">
            <v>Tubo Pvc Soldavel Nbr 5648 75Mm  6M</v>
          </cell>
          <cell r="D13389" t="str">
            <v>M</v>
          </cell>
          <cell r="E13389">
            <v>0</v>
          </cell>
          <cell r="F13389">
            <v>0</v>
          </cell>
        </row>
        <row r="13390">
          <cell r="B13390">
            <v>1013701</v>
          </cell>
          <cell r="C13390" t="str">
            <v>Tubo Pvc Soldavel Nbr 5648 85Mm  6M</v>
          </cell>
          <cell r="D13390" t="str">
            <v>M</v>
          </cell>
          <cell r="E13390">
            <v>0</v>
          </cell>
          <cell r="F13390">
            <v>0</v>
          </cell>
        </row>
        <row r="13391">
          <cell r="B13391">
            <v>1013702</v>
          </cell>
          <cell r="C13391" t="str">
            <v>Tubo Pvc Soldavel Nbr 5648 110Mm  6M</v>
          </cell>
          <cell r="D13391" t="str">
            <v>M</v>
          </cell>
          <cell r="E13391">
            <v>0</v>
          </cell>
          <cell r="F13391">
            <v>0</v>
          </cell>
        </row>
        <row r="13392">
          <cell r="B13392">
            <v>1013703</v>
          </cell>
          <cell r="C13392" t="str">
            <v>Tubo Pvc Esgoto 50Mm  6M</v>
          </cell>
          <cell r="D13392" t="str">
            <v>M</v>
          </cell>
          <cell r="E13392">
            <v>0</v>
          </cell>
          <cell r="F13392">
            <v>0</v>
          </cell>
        </row>
        <row r="13393">
          <cell r="B13393">
            <v>1013704</v>
          </cell>
          <cell r="C13393" t="str">
            <v>Tubo Pvc Esgoto 150Mm  6M</v>
          </cell>
          <cell r="D13393" t="str">
            <v>M</v>
          </cell>
          <cell r="E13393">
            <v>0</v>
          </cell>
          <cell r="F13393">
            <v>0</v>
          </cell>
        </row>
        <row r="13394">
          <cell r="B13394">
            <v>1013705</v>
          </cell>
          <cell r="C13394" t="str">
            <v>Tubo Pvc Esgoto Serie R Dn40  6M</v>
          </cell>
          <cell r="D13394" t="str">
            <v>M</v>
          </cell>
          <cell r="E13394">
            <v>0</v>
          </cell>
          <cell r="F13394">
            <v>0</v>
          </cell>
        </row>
        <row r="13395">
          <cell r="B13395">
            <v>1013706</v>
          </cell>
          <cell r="C13395" t="str">
            <v>Tubo Cpvc Agua Quente 73  3M</v>
          </cell>
          <cell r="D13395" t="str">
            <v>M</v>
          </cell>
          <cell r="E13395">
            <v>0</v>
          </cell>
          <cell r="F13395">
            <v>0</v>
          </cell>
        </row>
        <row r="13396">
          <cell r="B13396">
            <v>1013707</v>
          </cell>
          <cell r="C13396" t="str">
            <v>Tubo Cpvc Agua Quente 22Mm  3M</v>
          </cell>
          <cell r="D13396" t="str">
            <v>M</v>
          </cell>
          <cell r="E13396">
            <v>0</v>
          </cell>
          <cell r="F13396">
            <v>0</v>
          </cell>
        </row>
        <row r="13397">
          <cell r="B13397">
            <v>1013708</v>
          </cell>
          <cell r="C13397" t="str">
            <v>Tubo  Cpvc Agua Quente 15Mm  3M</v>
          </cell>
          <cell r="D13397" t="str">
            <v>M</v>
          </cell>
          <cell r="E13397">
            <v>0</v>
          </cell>
          <cell r="F13397">
            <v>0</v>
          </cell>
        </row>
        <row r="13398">
          <cell r="B13398">
            <v>1013709</v>
          </cell>
          <cell r="C13398" t="str">
            <v>Tubo  Pvc Esgoto 75Mm  6M</v>
          </cell>
          <cell r="D13398" t="str">
            <v>M</v>
          </cell>
          <cell r="E13398">
            <v>0</v>
          </cell>
          <cell r="F13398">
            <v>0</v>
          </cell>
        </row>
        <row r="13399">
          <cell r="B13399">
            <v>1013710</v>
          </cell>
          <cell r="C13399" t="str">
            <v>Tubo Pvc Esgoto 40Mm  6M</v>
          </cell>
          <cell r="D13399" t="str">
            <v>M</v>
          </cell>
          <cell r="E13399">
            <v>0</v>
          </cell>
          <cell r="F13399">
            <v>0</v>
          </cell>
        </row>
        <row r="13400">
          <cell r="B13400">
            <v>1013711</v>
          </cell>
          <cell r="C13400" t="str">
            <v>Tubo Pvc Infra  Jei 200Mm  6M</v>
          </cell>
          <cell r="D13400" t="str">
            <v>M</v>
          </cell>
          <cell r="E13400">
            <v>0</v>
          </cell>
          <cell r="F13400">
            <v>0</v>
          </cell>
        </row>
        <row r="13401">
          <cell r="B13401">
            <v>1013712</v>
          </cell>
          <cell r="C13401" t="str">
            <v>Tubo Pvc Infra  Jei 300Mm  6M</v>
          </cell>
          <cell r="D13401" t="str">
            <v>M</v>
          </cell>
          <cell r="E13401">
            <v>0</v>
          </cell>
          <cell r="F13401">
            <v>0</v>
          </cell>
        </row>
        <row r="13402">
          <cell r="B13402">
            <v>1013713</v>
          </cell>
          <cell r="C13402" t="str">
            <v>Tubo Pvc Serie R 100Mm  6M</v>
          </cell>
          <cell r="D13402" t="str">
            <v>M</v>
          </cell>
          <cell r="E13402">
            <v>0</v>
          </cell>
          <cell r="F13402">
            <v>0</v>
          </cell>
        </row>
        <row r="13403">
          <cell r="B13403">
            <v>1013714</v>
          </cell>
          <cell r="C13403" t="str">
            <v>Tubo Pvc Serie R 150Mm  6M</v>
          </cell>
          <cell r="D13403" t="str">
            <v>M</v>
          </cell>
          <cell r="E13403">
            <v>0</v>
          </cell>
          <cell r="F13403">
            <v>0</v>
          </cell>
        </row>
        <row r="13404">
          <cell r="B13404">
            <v>1013715</v>
          </cell>
          <cell r="C13404" t="str">
            <v>Tubo Pvc Serie R 50Mm  6M</v>
          </cell>
          <cell r="D13404" t="str">
            <v>M</v>
          </cell>
          <cell r="E13404">
            <v>0</v>
          </cell>
          <cell r="F13404">
            <v>0</v>
          </cell>
        </row>
        <row r="13405">
          <cell r="B13405">
            <v>1013716</v>
          </cell>
          <cell r="C13405" t="str">
            <v>Tubo Pvc Serie R 75Mm  6M</v>
          </cell>
          <cell r="D13405" t="str">
            <v>M</v>
          </cell>
          <cell r="E13405">
            <v>0</v>
          </cell>
          <cell r="F13405">
            <v>0</v>
          </cell>
        </row>
        <row r="13406">
          <cell r="B13406">
            <v>1013717</v>
          </cell>
          <cell r="C13406" t="str">
            <v>Cerâmica St.Oxf.297X24X9Mm 6840/6500Gail</v>
          </cell>
          <cell r="D13406" t="str">
            <v>M2</v>
          </cell>
          <cell r="E13406">
            <v>0</v>
          </cell>
          <cell r="F13406">
            <v>0</v>
          </cell>
        </row>
        <row r="13407">
          <cell r="B13407">
            <v>1013718</v>
          </cell>
          <cell r="C13407" t="str">
            <v>Luva Cpvc Agua Quente 28Mm</v>
          </cell>
          <cell r="D13407" t="str">
            <v>UN</v>
          </cell>
          <cell r="E13407">
            <v>0</v>
          </cell>
          <cell r="F13407">
            <v>0</v>
          </cell>
        </row>
        <row r="13408">
          <cell r="B13408">
            <v>1013719</v>
          </cell>
          <cell r="C13408" t="str">
            <v>Cotovelo 90 Cpvc Agua Quente 22Mm</v>
          </cell>
          <cell r="D13408" t="str">
            <v>UN</v>
          </cell>
          <cell r="E13408">
            <v>0</v>
          </cell>
          <cell r="F13408">
            <v>0</v>
          </cell>
        </row>
        <row r="13409">
          <cell r="B13409">
            <v>1013720</v>
          </cell>
          <cell r="C13409" t="str">
            <v>Cotovelo 90 Cpvc Agua Quente 28Mm</v>
          </cell>
          <cell r="D13409" t="str">
            <v>UN</v>
          </cell>
          <cell r="E13409">
            <v>0</v>
          </cell>
          <cell r="F13409">
            <v>0</v>
          </cell>
        </row>
        <row r="13410">
          <cell r="B13410">
            <v>1013721</v>
          </cell>
          <cell r="C13410" t="str">
            <v>Conector Cpvc Agua Quente 22X3/4(Macho)</v>
          </cell>
          <cell r="D13410" t="str">
            <v>UN</v>
          </cell>
          <cell r="E13410">
            <v>0</v>
          </cell>
          <cell r="F13410">
            <v>0</v>
          </cell>
        </row>
        <row r="13411">
          <cell r="B13411">
            <v>1013722</v>
          </cell>
          <cell r="C13411" t="str">
            <v>Te Cpvc Agua Quente 28Mm</v>
          </cell>
          <cell r="D13411" t="str">
            <v>UN</v>
          </cell>
          <cell r="E13411">
            <v>0</v>
          </cell>
          <cell r="F13411">
            <v>0</v>
          </cell>
        </row>
        <row r="13412">
          <cell r="B13412">
            <v>1013723</v>
          </cell>
          <cell r="C13412" t="str">
            <v>Te Cpvc Agua Quente 22Mm</v>
          </cell>
          <cell r="D13412" t="str">
            <v>UN</v>
          </cell>
          <cell r="E13412">
            <v>0</v>
          </cell>
          <cell r="F13412">
            <v>0</v>
          </cell>
        </row>
        <row r="13413">
          <cell r="B13413">
            <v>1013724</v>
          </cell>
          <cell r="C13413" t="str">
            <v>Bucha Reducao Cpvc Agua Quente 28X22Mm</v>
          </cell>
          <cell r="D13413" t="str">
            <v>UN</v>
          </cell>
          <cell r="E13413">
            <v>0</v>
          </cell>
          <cell r="F13413">
            <v>0</v>
          </cell>
        </row>
        <row r="13414">
          <cell r="B13414">
            <v>1013725</v>
          </cell>
          <cell r="C13414" t="str">
            <v>Cotovelo 45 Cpvc Agua Quente 28Mm</v>
          </cell>
          <cell r="D13414" t="str">
            <v>UN</v>
          </cell>
          <cell r="E13414">
            <v>0</v>
          </cell>
          <cell r="F13414">
            <v>0</v>
          </cell>
        </row>
        <row r="13415">
          <cell r="B13415">
            <v>1013726</v>
          </cell>
          <cell r="C13415" t="str">
            <v>Torneira De Boia Dn50 1350B200 Deca</v>
          </cell>
          <cell r="D13415" t="str">
            <v>UN</v>
          </cell>
          <cell r="E13415">
            <v>0</v>
          </cell>
          <cell r="F13415">
            <v>0</v>
          </cell>
        </row>
        <row r="13416">
          <cell r="B13416">
            <v>1013727</v>
          </cell>
          <cell r="C13416" t="str">
            <v>Juncao 45Gr Bbb Jei 250X250Mm</v>
          </cell>
          <cell r="D13416" t="str">
            <v>UN</v>
          </cell>
          <cell r="E13416">
            <v>0</v>
          </cell>
          <cell r="F13416">
            <v>0</v>
          </cell>
        </row>
        <row r="13417">
          <cell r="B13417">
            <v>1013728</v>
          </cell>
          <cell r="C13417" t="str">
            <v>Lampada Vapor Metalico 150W 127V</v>
          </cell>
          <cell r="D13417" t="str">
            <v>UN</v>
          </cell>
          <cell r="E13417">
            <v>0</v>
          </cell>
          <cell r="F13417">
            <v>0</v>
          </cell>
        </row>
        <row r="13418">
          <cell r="B13418">
            <v>1013729</v>
          </cell>
          <cell r="C13418" t="str">
            <v>Lampada Fluorescente Tubular T5 14W 127V</v>
          </cell>
          <cell r="D13418" t="str">
            <v>UN</v>
          </cell>
          <cell r="E13418">
            <v>0</v>
          </cell>
          <cell r="F13418">
            <v>0</v>
          </cell>
        </row>
        <row r="13419">
          <cell r="B13419">
            <v>1013730</v>
          </cell>
          <cell r="C13419" t="str">
            <v>Lampada Fluorescente Compacta 18W 127V</v>
          </cell>
          <cell r="D13419" t="str">
            <v>UN</v>
          </cell>
          <cell r="E13419">
            <v>0</v>
          </cell>
          <cell r="F13419">
            <v>0</v>
          </cell>
        </row>
        <row r="13420">
          <cell r="B13420">
            <v>1013731</v>
          </cell>
          <cell r="C13420" t="str">
            <v>Lampada Fluorescente Tubular T5 32W 127V</v>
          </cell>
          <cell r="D13420" t="str">
            <v>UN</v>
          </cell>
          <cell r="E13420">
            <v>0</v>
          </cell>
          <cell r="F13420">
            <v>0</v>
          </cell>
        </row>
        <row r="13421">
          <cell r="B13421">
            <v>1013732</v>
          </cell>
          <cell r="C13421" t="str">
            <v>Lampada Halogena Par20 35W 127V</v>
          </cell>
          <cell r="D13421" t="str">
            <v>UN</v>
          </cell>
          <cell r="E13421">
            <v>0</v>
          </cell>
          <cell r="F13421">
            <v>0</v>
          </cell>
        </row>
        <row r="13422">
          <cell r="B13422">
            <v>1013733</v>
          </cell>
          <cell r="C13422" t="str">
            <v>Lampada Halogena Par38 90W 127V</v>
          </cell>
          <cell r="D13422" t="str">
            <v>UN</v>
          </cell>
          <cell r="E13422">
            <v>0</v>
          </cell>
          <cell r="F13422">
            <v>0</v>
          </cell>
        </row>
        <row r="13423">
          <cell r="B13423">
            <v>1013734</v>
          </cell>
          <cell r="C13423" t="str">
            <v>Lampada Halogena Par56 30W 12V</v>
          </cell>
          <cell r="D13423" t="str">
            <v>UN</v>
          </cell>
          <cell r="E13423">
            <v>0</v>
          </cell>
          <cell r="F13423">
            <v>0</v>
          </cell>
        </row>
        <row r="13424">
          <cell r="B13424">
            <v>1013735</v>
          </cell>
          <cell r="C13424" t="str">
            <v>Lona Vinil Lamin.Pvc Ref.Vinilona Sansuy</v>
          </cell>
          <cell r="D13424" t="str">
            <v>M2</v>
          </cell>
          <cell r="E13424">
            <v>0</v>
          </cell>
          <cell r="F13424">
            <v>0</v>
          </cell>
        </row>
        <row r="13425">
          <cell r="B13425">
            <v>1013736</v>
          </cell>
          <cell r="C13425" t="str">
            <v>Vinilona Road Sign Sp-11226 Vick</v>
          </cell>
          <cell r="D13425" t="str">
            <v>M2</v>
          </cell>
          <cell r="E13425">
            <v>0</v>
          </cell>
          <cell r="F13425">
            <v>0</v>
          </cell>
        </row>
        <row r="13426">
          <cell r="B13426">
            <v>1013737</v>
          </cell>
          <cell r="C13426" t="str">
            <v>Regador Plastico 1,2 Litros Com Cabo</v>
          </cell>
          <cell r="D13426" t="str">
            <v>UN</v>
          </cell>
          <cell r="E13426">
            <v>0</v>
          </cell>
          <cell r="F13426">
            <v>0</v>
          </cell>
        </row>
        <row r="13427">
          <cell r="B13427">
            <v>1013738</v>
          </cell>
          <cell r="C13427" t="str">
            <v>Regador Plastico 2 Litros</v>
          </cell>
          <cell r="D13427" t="str">
            <v>UN</v>
          </cell>
          <cell r="E13427">
            <v>0</v>
          </cell>
          <cell r="F13427">
            <v>0</v>
          </cell>
        </row>
        <row r="13428">
          <cell r="B13428">
            <v>1013739</v>
          </cell>
          <cell r="C13428" t="str">
            <v>Placa De Isopor 2,00X1,00X0,20Cm</v>
          </cell>
          <cell r="D13428" t="str">
            <v>UN</v>
          </cell>
          <cell r="E13428">
            <v>0</v>
          </cell>
          <cell r="F13428">
            <v>0</v>
          </cell>
        </row>
        <row r="13429">
          <cell r="B13429">
            <v>1013740</v>
          </cell>
          <cell r="C13429" t="str">
            <v>Placa De Isopor 2,00X1,00X0,02Cm</v>
          </cell>
          <cell r="D13429" t="str">
            <v>UN</v>
          </cell>
          <cell r="E13429">
            <v>0</v>
          </cell>
          <cell r="F13429">
            <v>0</v>
          </cell>
        </row>
        <row r="13430">
          <cell r="B13430">
            <v>1013741</v>
          </cell>
          <cell r="C13430" t="str">
            <v>Serra Copo Diamantada 4"</v>
          </cell>
          <cell r="D13430" t="str">
            <v>UN</v>
          </cell>
          <cell r="E13430">
            <v>0</v>
          </cell>
          <cell r="F13430">
            <v>0</v>
          </cell>
        </row>
        <row r="13431">
          <cell r="B13431">
            <v>1013742</v>
          </cell>
          <cell r="C13431" t="str">
            <v>Serra Copo Diamantada 5"</v>
          </cell>
          <cell r="D13431" t="str">
            <v>UN</v>
          </cell>
          <cell r="E13431">
            <v>0</v>
          </cell>
          <cell r="F13431">
            <v>0</v>
          </cell>
        </row>
        <row r="13432">
          <cell r="B13432">
            <v>1013743</v>
          </cell>
          <cell r="C13432" t="str">
            <v>Perfuratriz Diamantada Dd110 2"</v>
          </cell>
          <cell r="D13432" t="str">
            <v>UN</v>
          </cell>
          <cell r="E13432">
            <v>0</v>
          </cell>
          <cell r="F13432">
            <v>0</v>
          </cell>
        </row>
        <row r="13433">
          <cell r="B13433">
            <v>1013744</v>
          </cell>
          <cell r="C13433" t="str">
            <v>Tampa P/Valv.Tanque Vad062Wwu Esteves</v>
          </cell>
          <cell r="D13433" t="str">
            <v>UN</v>
          </cell>
          <cell r="E13433">
            <v>0</v>
          </cell>
          <cell r="F13433">
            <v>0</v>
          </cell>
        </row>
        <row r="13434">
          <cell r="B13434">
            <v>1013745</v>
          </cell>
          <cell r="C13434" t="str">
            <v>Tampa P/Valv.Lavatorio Vad061Cwb Esteves</v>
          </cell>
          <cell r="D13434" t="str">
            <v>UN</v>
          </cell>
          <cell r="E13434">
            <v>0</v>
          </cell>
          <cell r="F13434">
            <v>0</v>
          </cell>
        </row>
        <row r="13435">
          <cell r="B13435">
            <v>1013746</v>
          </cell>
          <cell r="C13435" t="str">
            <v>Cesto P/Valv.Pia 1.1/2 Vcl270Cwg Esteves</v>
          </cell>
          <cell r="D13435" t="str">
            <v>UN</v>
          </cell>
          <cell r="E13435">
            <v>0</v>
          </cell>
          <cell r="F13435">
            <v>0</v>
          </cell>
        </row>
        <row r="13436">
          <cell r="B13436">
            <v>1013747</v>
          </cell>
          <cell r="C13436" t="str">
            <v>Joelho 45 Cpvc Agua Quente 22Mm</v>
          </cell>
          <cell r="D13436" t="str">
            <v>UN</v>
          </cell>
          <cell r="E13436">
            <v>0</v>
          </cell>
          <cell r="F13436">
            <v>0</v>
          </cell>
        </row>
        <row r="13437">
          <cell r="B13437">
            <v>1013748</v>
          </cell>
          <cell r="C13437" t="str">
            <v>Joelho 45 Cpvc Agua Quente 22Mm</v>
          </cell>
          <cell r="D13437" t="str">
            <v>UN</v>
          </cell>
          <cell r="E13437">
            <v>0</v>
          </cell>
          <cell r="F13437">
            <v>0</v>
          </cell>
        </row>
        <row r="13438">
          <cell r="B13438">
            <v>1013749</v>
          </cell>
          <cell r="C13438" t="str">
            <v>Te Cpvc Agua Quente 22X22Mm</v>
          </cell>
          <cell r="D13438" t="str">
            <v>UN</v>
          </cell>
          <cell r="E13438">
            <v>0</v>
          </cell>
          <cell r="F13438">
            <v>0</v>
          </cell>
        </row>
        <row r="13439">
          <cell r="B13439">
            <v>1013750</v>
          </cell>
          <cell r="C13439" t="str">
            <v>Te Cpvc Agua Quente 28X28Mm</v>
          </cell>
          <cell r="D13439" t="str">
            <v>UN</v>
          </cell>
          <cell r="E13439">
            <v>0</v>
          </cell>
          <cell r="F13439">
            <v>0</v>
          </cell>
        </row>
        <row r="13440">
          <cell r="B13440">
            <v>1013751</v>
          </cell>
          <cell r="C13440" t="str">
            <v>Joelho 90 Cpvc Agua Quente 22X1/2"</v>
          </cell>
          <cell r="D13440" t="str">
            <v>UN</v>
          </cell>
          <cell r="E13440">
            <v>0</v>
          </cell>
          <cell r="F13440">
            <v>0</v>
          </cell>
        </row>
        <row r="13441">
          <cell r="B13441">
            <v>1013752</v>
          </cell>
          <cell r="C13441" t="str">
            <v>Joelho 90 Cpvc Agua Quente 22X3/4"</v>
          </cell>
          <cell r="D13441" t="str">
            <v>UN</v>
          </cell>
          <cell r="E13441">
            <v>0</v>
          </cell>
          <cell r="F13441">
            <v>0</v>
          </cell>
        </row>
        <row r="13442">
          <cell r="B13442">
            <v>1013753</v>
          </cell>
          <cell r="C13442" t="str">
            <v>Ancoragem R.Interna Hjc 1/4 386051 Hilti</v>
          </cell>
          <cell r="D13442" t="str">
            <v>UN</v>
          </cell>
          <cell r="E13442">
            <v>0</v>
          </cell>
          <cell r="F13442">
            <v>0</v>
          </cell>
        </row>
        <row r="13443">
          <cell r="B13443">
            <v>1013754</v>
          </cell>
          <cell r="C13443" t="str">
            <v>Sifão Rigido Copo 1Pol Sd 40Mm Sc6 Astra</v>
          </cell>
          <cell r="D13443" t="str">
            <v>UN</v>
          </cell>
          <cell r="E13443">
            <v>0</v>
          </cell>
          <cell r="F13443">
            <v>0</v>
          </cell>
        </row>
        <row r="13444">
          <cell r="B13444">
            <v>1013755</v>
          </cell>
          <cell r="C13444" t="str">
            <v>Barra De Apoio 40Cm Inox 446616 Docol</v>
          </cell>
          <cell r="D13444" t="str">
            <v>UN</v>
          </cell>
          <cell r="E13444">
            <v>0</v>
          </cell>
          <cell r="F13444">
            <v>0</v>
          </cell>
        </row>
        <row r="13445">
          <cell r="B13445">
            <v>1013756</v>
          </cell>
          <cell r="C13445" t="str">
            <v>Cerâmica Canyon White 45X45 Cecrisa</v>
          </cell>
          <cell r="D13445" t="str">
            <v>M2</v>
          </cell>
          <cell r="E13445">
            <v>0</v>
          </cell>
          <cell r="F13445">
            <v>0</v>
          </cell>
        </row>
        <row r="13446">
          <cell r="B13446">
            <v>1013757</v>
          </cell>
          <cell r="C13446" t="str">
            <v>Conexao 4X4 C/ 5 Furos - Forcon</v>
          </cell>
          <cell r="D13446" t="str">
            <v>UN</v>
          </cell>
          <cell r="E13446">
            <v>0</v>
          </cell>
          <cell r="F13446">
            <v>0</v>
          </cell>
        </row>
        <row r="13447">
          <cell r="B13447">
            <v>1013758</v>
          </cell>
          <cell r="C13447" t="str">
            <v>Conexao 4X4 C/ 6 Furos - Forcon</v>
          </cell>
          <cell r="D13447" t="str">
            <v>UN</v>
          </cell>
          <cell r="E13447">
            <v>0</v>
          </cell>
          <cell r="F13447">
            <v>0</v>
          </cell>
        </row>
        <row r="13448">
          <cell r="B13448">
            <v>1013759</v>
          </cell>
          <cell r="C13448" t="str">
            <v>Conexao 4X4 C/ 2 Furos L - Forcon</v>
          </cell>
          <cell r="D13448" t="str">
            <v>UN</v>
          </cell>
          <cell r="E13448">
            <v>0</v>
          </cell>
          <cell r="F13448">
            <v>0</v>
          </cell>
        </row>
        <row r="13449">
          <cell r="B13449">
            <v>1013760</v>
          </cell>
          <cell r="C13449" t="str">
            <v>Tampa P/ Caixa 4X2 U E Su - Forcon</v>
          </cell>
          <cell r="D13449" t="str">
            <v>UN</v>
          </cell>
          <cell r="E13449">
            <v>0</v>
          </cell>
          <cell r="F13449">
            <v>0</v>
          </cell>
        </row>
        <row r="13450">
          <cell r="B13450">
            <v>1013761</v>
          </cell>
          <cell r="C13450" t="str">
            <v>Tampa P/ Caixa 4X4 U E Su - Forcon</v>
          </cell>
          <cell r="D13450" t="str">
            <v>UN</v>
          </cell>
          <cell r="E13450">
            <v>0</v>
          </cell>
          <cell r="F13450">
            <v>0</v>
          </cell>
        </row>
        <row r="13451">
          <cell r="B13451">
            <v>1013762</v>
          </cell>
          <cell r="C13451" t="str">
            <v>Serra Copo Diamantada 100 Mm - Forcon</v>
          </cell>
          <cell r="D13451" t="str">
            <v>UN</v>
          </cell>
          <cell r="E13451">
            <v>0</v>
          </cell>
          <cell r="F13451">
            <v>0</v>
          </cell>
        </row>
        <row r="13452">
          <cell r="B13452">
            <v>1013763</v>
          </cell>
          <cell r="C13452" t="str">
            <v>Serra Copo Diamantada 125 Mm - Forcon</v>
          </cell>
          <cell r="D13452" t="str">
            <v>UN</v>
          </cell>
          <cell r="E13452">
            <v>0</v>
          </cell>
          <cell r="F13452">
            <v>0</v>
          </cell>
        </row>
        <row r="13453">
          <cell r="B13453">
            <v>1013764</v>
          </cell>
          <cell r="C13453" t="str">
            <v>Torn.P/Lavat.Quadratta Cl.1191C85 Deca</v>
          </cell>
          <cell r="D13453" t="str">
            <v>UN</v>
          </cell>
          <cell r="E13453">
            <v>0</v>
          </cell>
          <cell r="F13453">
            <v>0</v>
          </cell>
        </row>
        <row r="13454">
          <cell r="B13454">
            <v>1013765</v>
          </cell>
          <cell r="C13454" t="str">
            <v>Mist.Lavat.Quadratta Cl.1877C85 Deca</v>
          </cell>
          <cell r="D13454" t="str">
            <v>UN</v>
          </cell>
          <cell r="E13454">
            <v>0</v>
          </cell>
          <cell r="F13454">
            <v>0</v>
          </cell>
        </row>
        <row r="13455">
          <cell r="B13455">
            <v>1013766</v>
          </cell>
          <cell r="C13455" t="str">
            <v>Ducha Hg.Quadrat.Cl.1984C85Actcr Deca</v>
          </cell>
          <cell r="D13455" t="str">
            <v>UN</v>
          </cell>
          <cell r="E13455">
            <v>0</v>
          </cell>
          <cell r="F13455">
            <v>0</v>
          </cell>
        </row>
        <row r="13456">
          <cell r="B13456">
            <v>1013767</v>
          </cell>
          <cell r="C13456" t="str">
            <v>Sifao P/Lav.1X1 1/2 1680C100112Es Deca</v>
          </cell>
          <cell r="D13456" t="str">
            <v>UN</v>
          </cell>
          <cell r="E13456">
            <v>0</v>
          </cell>
          <cell r="F13456">
            <v>0</v>
          </cell>
        </row>
        <row r="13457">
          <cell r="B13457">
            <v>1013768</v>
          </cell>
          <cell r="C13457" t="str">
            <v>Flexivel Inox 40Cm 4607C040 Deca</v>
          </cell>
          <cell r="D13457" t="str">
            <v>UN</v>
          </cell>
          <cell r="E13457">
            <v>0</v>
          </cell>
          <cell r="F13457">
            <v>0</v>
          </cell>
        </row>
        <row r="13458">
          <cell r="B13458">
            <v>1013769</v>
          </cell>
          <cell r="C13458" t="str">
            <v>Valv.Esc.Lavat.Cuba/Bide 1602C Deca</v>
          </cell>
          <cell r="D13458" t="str">
            <v>UN</v>
          </cell>
          <cell r="E13458">
            <v>0</v>
          </cell>
          <cell r="F13458">
            <v>0</v>
          </cell>
        </row>
        <row r="13459">
          <cell r="B13459">
            <v>1013770</v>
          </cell>
          <cell r="C13459" t="str">
            <v>Sifao 1 1/2X1 1/2 C/Adap.Cr 1680C112Deca</v>
          </cell>
          <cell r="D13459" t="str">
            <v>UN</v>
          </cell>
          <cell r="E13459">
            <v>0</v>
          </cell>
          <cell r="F13459">
            <v>0</v>
          </cell>
        </row>
        <row r="13460">
          <cell r="B13460">
            <v>1013771</v>
          </cell>
          <cell r="C13460" t="str">
            <v>Valvula Esc.Tq/Ldr Dn40 Cr 1606C112 Deca</v>
          </cell>
          <cell r="D13460" t="str">
            <v>UN</v>
          </cell>
          <cell r="E13460">
            <v>0</v>
          </cell>
          <cell r="F13460">
            <v>0</v>
          </cell>
        </row>
        <row r="13461">
          <cell r="B13461">
            <v>1013772</v>
          </cell>
          <cell r="C13461" t="str">
            <v>Anel Vedacao Av9001 Deca</v>
          </cell>
          <cell r="D13461" t="str">
            <v>UN</v>
          </cell>
          <cell r="E13461">
            <v>0</v>
          </cell>
          <cell r="F13461">
            <v>0</v>
          </cell>
        </row>
        <row r="13462">
          <cell r="B13462">
            <v>1013773</v>
          </cell>
          <cell r="C13462" t="str">
            <v>Kit Fixacao De Bacia/Bide Cr Sp130 Deca</v>
          </cell>
          <cell r="D13462" t="str">
            <v>UN</v>
          </cell>
          <cell r="E13462">
            <v>0</v>
          </cell>
          <cell r="F13462">
            <v>0</v>
          </cell>
        </row>
        <row r="13463">
          <cell r="B13463">
            <v>1013774</v>
          </cell>
          <cell r="C13463" t="str">
            <v>Acab.Reg. 1/2;3/4;1" Cr 4900C85Pq Deca</v>
          </cell>
          <cell r="D13463" t="str">
            <v>UN</v>
          </cell>
          <cell r="E13463">
            <v>0</v>
          </cell>
          <cell r="F13463">
            <v>0</v>
          </cell>
        </row>
        <row r="13464">
          <cell r="B13464">
            <v>1013775</v>
          </cell>
          <cell r="C13464" t="str">
            <v>Acab.Reg Pressao 1/2;3/4" 4916C85Pq Deca</v>
          </cell>
          <cell r="D13464" t="str">
            <v>UN</v>
          </cell>
          <cell r="E13464">
            <v>0</v>
          </cell>
          <cell r="F13464">
            <v>0</v>
          </cell>
        </row>
        <row r="13465">
          <cell r="B13465">
            <v>1013776</v>
          </cell>
          <cell r="C13465" t="str">
            <v>Torneira P/Lavat.Quad.Clas.Cr1198C85Deca</v>
          </cell>
          <cell r="D13465" t="str">
            <v>UN</v>
          </cell>
          <cell r="E13465">
            <v>0</v>
          </cell>
          <cell r="F13465">
            <v>0</v>
          </cell>
        </row>
        <row r="13466">
          <cell r="B13466">
            <v>1013777</v>
          </cell>
          <cell r="C13466" t="str">
            <v>Chuveiro Ducha Luxo C/Tubo 1989Cct Deca</v>
          </cell>
          <cell r="D13466" t="str">
            <v>UN</v>
          </cell>
          <cell r="E13466">
            <v>0</v>
          </cell>
          <cell r="F13466">
            <v>0</v>
          </cell>
        </row>
        <row r="13467">
          <cell r="B13467">
            <v>1013778</v>
          </cell>
          <cell r="C13467" t="str">
            <v>Misturador Coz. Fast Cr 1256C59 Deca</v>
          </cell>
          <cell r="D13467" t="str">
            <v>UN</v>
          </cell>
          <cell r="E13467">
            <v>0</v>
          </cell>
          <cell r="F13467">
            <v>0</v>
          </cell>
        </row>
        <row r="13468">
          <cell r="B13468">
            <v>1013779</v>
          </cell>
          <cell r="C13468" t="str">
            <v>Misturador Coz. Axis  Cr 1256C73 Deca</v>
          </cell>
          <cell r="D13468" t="str">
            <v>UN</v>
          </cell>
          <cell r="E13468">
            <v>0</v>
          </cell>
          <cell r="F13468">
            <v>0</v>
          </cell>
        </row>
        <row r="13469">
          <cell r="B13469">
            <v>1013780</v>
          </cell>
          <cell r="C13469" t="str">
            <v>Acabamento 1/2;3/4;1"Axis 4900C73Pq Deca</v>
          </cell>
          <cell r="D13469" t="str">
            <v>UN</v>
          </cell>
          <cell r="E13469">
            <v>0</v>
          </cell>
          <cell r="F13469">
            <v>0</v>
          </cell>
        </row>
        <row r="13470">
          <cell r="B13470">
            <v>1013781</v>
          </cell>
          <cell r="C13470" t="str">
            <v>Acab.Reg. 1/2;3/4"Axis 4916C73Pq Deca</v>
          </cell>
          <cell r="D13470" t="str">
            <v>UN</v>
          </cell>
          <cell r="E13470">
            <v>0</v>
          </cell>
          <cell r="F13470">
            <v>0</v>
          </cell>
        </row>
        <row r="13471">
          <cell r="B13471">
            <v>1013782</v>
          </cell>
          <cell r="C13471" t="str">
            <v>Cuba Univ.Apoio 400Mm Br L5517  Deca</v>
          </cell>
          <cell r="D13471" t="str">
            <v>UN</v>
          </cell>
          <cell r="E13471">
            <v>0</v>
          </cell>
          <cell r="F13471">
            <v>0</v>
          </cell>
        </row>
        <row r="13472">
          <cell r="B13472">
            <v>1013783</v>
          </cell>
          <cell r="C13472" t="str">
            <v>Torneira P/Lavat.Duna Clas. 1197C64 Deca</v>
          </cell>
          <cell r="D13472" t="str">
            <v>UN</v>
          </cell>
          <cell r="E13472">
            <v>0</v>
          </cell>
          <cell r="F13472">
            <v>0</v>
          </cell>
        </row>
        <row r="13473">
          <cell r="B13473">
            <v>1013784</v>
          </cell>
          <cell r="C13473" t="str">
            <v>Ducha Hig.Duna Clas.Cr 1984C64Actcr Deca</v>
          </cell>
          <cell r="D13473" t="str">
            <v>UN</v>
          </cell>
          <cell r="E13473">
            <v>0</v>
          </cell>
          <cell r="F13473">
            <v>0</v>
          </cell>
        </row>
        <row r="13474">
          <cell r="B13474">
            <v>1013785</v>
          </cell>
          <cell r="C13474" t="str">
            <v>Caixa Pré-Mold.Concreto Pv 2,0X2,0X1,4M</v>
          </cell>
          <cell r="D13474" t="str">
            <v>UN</v>
          </cell>
          <cell r="E13474">
            <v>0</v>
          </cell>
          <cell r="F13474">
            <v>0</v>
          </cell>
        </row>
        <row r="13475">
          <cell r="B13475">
            <v>1013786</v>
          </cell>
          <cell r="C13475" t="str">
            <v>Caixa Pré-Mold.Concreto Pv 2,0X1,4X1,2M</v>
          </cell>
          <cell r="D13475" t="str">
            <v>UN</v>
          </cell>
          <cell r="E13475">
            <v>0</v>
          </cell>
          <cell r="F13475">
            <v>0</v>
          </cell>
        </row>
        <row r="13476">
          <cell r="B13476">
            <v>1013787</v>
          </cell>
          <cell r="C13476" t="str">
            <v>Pastilha Prisma Blu 7,5X7,5 Portobello</v>
          </cell>
          <cell r="D13476" t="str">
            <v>M2</v>
          </cell>
          <cell r="E13476">
            <v>0</v>
          </cell>
          <cell r="F13476">
            <v>0</v>
          </cell>
        </row>
        <row r="13477">
          <cell r="B13477">
            <v>1013788</v>
          </cell>
          <cell r="C13477" t="str">
            <v>Pastilha Prisma Turq. 7,5X7,5 Portobello</v>
          </cell>
          <cell r="D13477" t="str">
            <v>M2</v>
          </cell>
          <cell r="E13477">
            <v>0</v>
          </cell>
          <cell r="F13477">
            <v>0</v>
          </cell>
        </row>
        <row r="13478">
          <cell r="B13478">
            <v>1013789</v>
          </cell>
          <cell r="C13478" t="str">
            <v>Espacador Plast.P/Arm.Est.Fu 50-Jeruel</v>
          </cell>
          <cell r="D13478" t="str">
            <v>UN</v>
          </cell>
          <cell r="E13478">
            <v>0</v>
          </cell>
          <cell r="F13478">
            <v>0</v>
          </cell>
        </row>
        <row r="13479">
          <cell r="B13479">
            <v>1013790</v>
          </cell>
          <cell r="C13479" t="str">
            <v>Puxador Cr 3170 Metalferco</v>
          </cell>
          <cell r="D13479" t="str">
            <v>UN</v>
          </cell>
          <cell r="E13479">
            <v>0</v>
          </cell>
          <cell r="F13479">
            <v>0</v>
          </cell>
        </row>
        <row r="13480">
          <cell r="B13480">
            <v>1013791</v>
          </cell>
          <cell r="C13480" t="str">
            <v>Alca Apoio Cr 308705 Metalferco</v>
          </cell>
          <cell r="D13480" t="str">
            <v>UN</v>
          </cell>
          <cell r="E13480">
            <v>0</v>
          </cell>
          <cell r="F13480">
            <v>0</v>
          </cell>
        </row>
        <row r="13481">
          <cell r="B13481">
            <v>1013792</v>
          </cell>
          <cell r="C13481" t="str">
            <v>Barra Apoio Cr 331003 Metalferco</v>
          </cell>
          <cell r="D13481" t="str">
            <v>UN</v>
          </cell>
          <cell r="E13481">
            <v>0</v>
          </cell>
          <cell r="F13481">
            <v>0</v>
          </cell>
        </row>
        <row r="13482">
          <cell r="B13482">
            <v>1013793</v>
          </cell>
          <cell r="C13482" t="str">
            <v>Dobradica Copo Slon Cr 385020 Metalferco</v>
          </cell>
          <cell r="D13482" t="str">
            <v>UN</v>
          </cell>
          <cell r="E13482">
            <v>0</v>
          </cell>
          <cell r="F13482">
            <v>0</v>
          </cell>
        </row>
        <row r="13483">
          <cell r="B13483">
            <v>1013794</v>
          </cell>
          <cell r="C13483" t="str">
            <v>Fecho Universal Cr 8500 Metalferco</v>
          </cell>
          <cell r="D13483" t="str">
            <v>UN</v>
          </cell>
          <cell r="E13483">
            <v>0</v>
          </cell>
          <cell r="F13483">
            <v>0</v>
          </cell>
        </row>
        <row r="13484">
          <cell r="B13484">
            <v>1013795</v>
          </cell>
          <cell r="C13484" t="str">
            <v>Fechadura Ling.Longa Cr 860 Metalferco</v>
          </cell>
          <cell r="D13484" t="str">
            <v>UN</v>
          </cell>
          <cell r="E13484">
            <v>0</v>
          </cell>
          <cell r="F13484">
            <v>0</v>
          </cell>
        </row>
        <row r="13485">
          <cell r="B13485">
            <v>1013796</v>
          </cell>
          <cell r="C13485" t="str">
            <v>Puxador Bola Cr 145 Metalferco</v>
          </cell>
          <cell r="D13485" t="str">
            <v>UN</v>
          </cell>
          <cell r="E13485">
            <v>0</v>
          </cell>
          <cell r="F13485">
            <v>0</v>
          </cell>
        </row>
        <row r="13486">
          <cell r="B13486">
            <v>1013797</v>
          </cell>
          <cell r="C13486" t="str">
            <v>Quadro Reg.3/4 Aq16/Af25 Cpd5331Fabrimar</v>
          </cell>
          <cell r="D13486" t="str">
            <v>UN</v>
          </cell>
          <cell r="E13486">
            <v>0</v>
          </cell>
          <cell r="F13486">
            <v>0</v>
          </cell>
        </row>
        <row r="13487">
          <cell r="B13487">
            <v>1013798</v>
          </cell>
          <cell r="C13487" t="str">
            <v>Quadro Reg.3/4 Aq25/Af25 Cpd5330Fabrimar</v>
          </cell>
          <cell r="D13487" t="str">
            <v>UN</v>
          </cell>
          <cell r="E13487">
            <v>0</v>
          </cell>
          <cell r="F13487">
            <v>0</v>
          </cell>
        </row>
        <row r="13488">
          <cell r="B13488">
            <v>1013799</v>
          </cell>
          <cell r="C13488" t="str">
            <v>Quadro Mist.2116Fw Aq20/Af20 Fabrimar</v>
          </cell>
          <cell r="D13488" t="str">
            <v>UN</v>
          </cell>
          <cell r="E13488">
            <v>0</v>
          </cell>
          <cell r="F13488">
            <v>0</v>
          </cell>
        </row>
        <row r="13489">
          <cell r="B13489">
            <v>1013800</v>
          </cell>
          <cell r="C13489" t="str">
            <v>Quadro Reg.3/4 Aq16/Af16 Cpd5035Fabrimar</v>
          </cell>
          <cell r="D13489" t="str">
            <v>UN</v>
          </cell>
          <cell r="E13489">
            <v>0</v>
          </cell>
          <cell r="F13489">
            <v>0</v>
          </cell>
        </row>
        <row r="13490">
          <cell r="B13490">
            <v>1013801</v>
          </cell>
          <cell r="C13490" t="str">
            <v>Isolante Term.Denverterm Eps 0,85M2 C/10</v>
          </cell>
          <cell r="D13490" t="str">
            <v>PAK</v>
          </cell>
          <cell r="E13490">
            <v>0</v>
          </cell>
          <cell r="F13490">
            <v>0</v>
          </cell>
        </row>
        <row r="13491">
          <cell r="B13491">
            <v>1013802</v>
          </cell>
          <cell r="C13491" t="str">
            <v>Ceramica Diamante Frost 32,5X57Cm Eliane</v>
          </cell>
          <cell r="D13491" t="str">
            <v>M2</v>
          </cell>
          <cell r="E13491">
            <v>0</v>
          </cell>
          <cell r="F13491">
            <v>0</v>
          </cell>
        </row>
        <row r="13492">
          <cell r="B13492">
            <v>1013803</v>
          </cell>
          <cell r="C13492" t="str">
            <v>Rev.Cerâm.Az Ce 24X11,6Cm 1009/3510-Gail</v>
          </cell>
          <cell r="D13492" t="str">
            <v>M2</v>
          </cell>
          <cell r="E13492">
            <v>0</v>
          </cell>
          <cell r="F13492">
            <v>0</v>
          </cell>
        </row>
        <row r="13493">
          <cell r="B13493">
            <v>1013804</v>
          </cell>
          <cell r="C13493" t="str">
            <v>Batente Redondo De Silicone 10Mm P/Porta</v>
          </cell>
          <cell r="D13493" t="str">
            <v>UN</v>
          </cell>
          <cell r="E13493">
            <v>0</v>
          </cell>
          <cell r="F13493">
            <v>0</v>
          </cell>
        </row>
        <row r="13494">
          <cell r="B13494">
            <v>1013805</v>
          </cell>
          <cell r="C13494" t="str">
            <v>Disj.Trip.400A 440Vac Ki400 Cutlerhammer</v>
          </cell>
          <cell r="D13494" t="str">
            <v>UN</v>
          </cell>
          <cell r="E13494">
            <v>0</v>
          </cell>
          <cell r="F13494">
            <v>0</v>
          </cell>
        </row>
        <row r="13495">
          <cell r="B13495">
            <v>1013806</v>
          </cell>
          <cell r="C13495" t="str">
            <v>Te Red 90 Pvc Sold Bch Latao 25Mmx1/2'</v>
          </cell>
          <cell r="D13495" t="str">
            <v>UN</v>
          </cell>
          <cell r="E13495">
            <v>0</v>
          </cell>
          <cell r="F13495">
            <v>0</v>
          </cell>
        </row>
        <row r="13496">
          <cell r="B13496">
            <v>1013807</v>
          </cell>
          <cell r="C13496" t="str">
            <v>Textura Velvet Br 9901 30Kg 283 Terracor</v>
          </cell>
          <cell r="D13496" t="str">
            <v>UN</v>
          </cell>
          <cell r="E13496">
            <v>0</v>
          </cell>
          <cell r="F13496">
            <v>0</v>
          </cell>
        </row>
        <row r="13497">
          <cell r="B13497">
            <v>1013808</v>
          </cell>
          <cell r="C13497" t="str">
            <v>Reagente P/Text.Velvet 25Kg 508 Terracor</v>
          </cell>
          <cell r="D13497" t="str">
            <v>UN</v>
          </cell>
          <cell r="E13497">
            <v>0</v>
          </cell>
          <cell r="F13497">
            <v>0</v>
          </cell>
        </row>
        <row r="13498">
          <cell r="B13498">
            <v>1012699</v>
          </cell>
          <cell r="C13498" t="str">
            <v>Poste Nylofor 3D H=3,20M Belgo</v>
          </cell>
          <cell r="D13498" t="str">
            <v>UN</v>
          </cell>
          <cell r="E13498">
            <v>110.9</v>
          </cell>
          <cell r="F13498">
            <v>753.6</v>
          </cell>
        </row>
        <row r="13499">
          <cell r="B13499">
            <v>1013810</v>
          </cell>
          <cell r="C13499" t="str">
            <v>Bomba Centrifuga Recalque Trifasica 3Cv</v>
          </cell>
          <cell r="D13499" t="str">
            <v>UN</v>
          </cell>
          <cell r="E13499">
            <v>0</v>
          </cell>
          <cell r="F13499">
            <v>0</v>
          </cell>
        </row>
        <row r="13500">
          <cell r="B13500">
            <v>1013811</v>
          </cell>
          <cell r="C13500" t="str">
            <v>Tampa P/Cx Acopl.Carr Nuova Tp1317 Deca</v>
          </cell>
          <cell r="D13500" t="str">
            <v>UN</v>
          </cell>
          <cell r="E13500">
            <v>0</v>
          </cell>
          <cell r="F13500">
            <v>0</v>
          </cell>
        </row>
        <row r="13501">
          <cell r="B13501">
            <v>1013812</v>
          </cell>
          <cell r="C13501" t="str">
            <v>Porcelanato Loft Wh Bold 45X45 Cecrisa</v>
          </cell>
          <cell r="D13501" t="str">
            <v>M2</v>
          </cell>
          <cell r="E13501">
            <v>0</v>
          </cell>
          <cell r="F13501">
            <v>0</v>
          </cell>
        </row>
        <row r="13502">
          <cell r="B13502">
            <v>1013813</v>
          </cell>
          <cell r="C13502" t="str">
            <v>Ceramica Texture Risca Wh 25X40 Cecrisa</v>
          </cell>
          <cell r="D13502" t="str">
            <v>M2</v>
          </cell>
          <cell r="E13502">
            <v>0</v>
          </cell>
          <cell r="F13502">
            <v>0</v>
          </cell>
        </row>
        <row r="13503">
          <cell r="B13503">
            <v>1013814</v>
          </cell>
          <cell r="C13503" t="str">
            <v>Porcelanato Loft Be Bold 45X45 Cecrisa</v>
          </cell>
          <cell r="D13503" t="str">
            <v>M2</v>
          </cell>
          <cell r="E13503">
            <v>0</v>
          </cell>
          <cell r="F13503">
            <v>0</v>
          </cell>
        </row>
        <row r="13504">
          <cell r="B13504">
            <v>1013815</v>
          </cell>
          <cell r="C13504" t="str">
            <v>Chapeira Aco Cartao Ponto 90X20X3 50Lug.</v>
          </cell>
          <cell r="D13504" t="str">
            <v>UN</v>
          </cell>
          <cell r="E13504">
            <v>0</v>
          </cell>
          <cell r="F13504">
            <v>0</v>
          </cell>
        </row>
        <row r="13505">
          <cell r="B13505">
            <v>1013816</v>
          </cell>
          <cell r="C13505" t="str">
            <v>Cuba Apoio Arco Duplo Branca L10617 Deca</v>
          </cell>
          <cell r="D13505" t="str">
            <v>UN</v>
          </cell>
          <cell r="E13505">
            <v>0</v>
          </cell>
          <cell r="F13505">
            <v>0</v>
          </cell>
        </row>
        <row r="13506">
          <cell r="B13506">
            <v>1013817</v>
          </cell>
          <cell r="C13506" t="str">
            <v>Cuba Apoio Retangular Branca L1917 Deca</v>
          </cell>
          <cell r="D13506" t="str">
            <v>UN</v>
          </cell>
          <cell r="E13506">
            <v>0</v>
          </cell>
          <cell r="F13506">
            <v>0</v>
          </cell>
        </row>
        <row r="13507">
          <cell r="B13507">
            <v>1013818</v>
          </cell>
          <cell r="C13507" t="str">
            <v>Porcelanato 60X60 Super White Pamesa</v>
          </cell>
          <cell r="D13507" t="str">
            <v>M2</v>
          </cell>
          <cell r="E13507">
            <v>0</v>
          </cell>
          <cell r="F13507">
            <v>0</v>
          </cell>
        </row>
        <row r="13508">
          <cell r="B13508">
            <v>1013819</v>
          </cell>
          <cell r="C13508" t="str">
            <v>Porcelanato 20X60 Madeira Bege Pamesa</v>
          </cell>
          <cell r="D13508" t="str">
            <v>M2</v>
          </cell>
          <cell r="E13508">
            <v>0</v>
          </cell>
          <cell r="F13508">
            <v>0</v>
          </cell>
        </row>
        <row r="13509">
          <cell r="B13509">
            <v>1013820</v>
          </cell>
          <cell r="C13509" t="str">
            <v>Piso Absolut Cosmic Pollux 600 Fademac</v>
          </cell>
          <cell r="D13509" t="str">
            <v>M2</v>
          </cell>
          <cell r="E13509">
            <v>0</v>
          </cell>
          <cell r="F13509">
            <v>0</v>
          </cell>
        </row>
        <row r="13510">
          <cell r="B13510">
            <v>1013821</v>
          </cell>
          <cell r="C13510" t="str">
            <v>Porcelanato 40X40 Valencia Blanco Pamesa</v>
          </cell>
          <cell r="D13510" t="str">
            <v>M2</v>
          </cell>
          <cell r="E13510">
            <v>0</v>
          </cell>
          <cell r="F13510">
            <v>0</v>
          </cell>
        </row>
        <row r="13511">
          <cell r="B13511">
            <v>1013822</v>
          </cell>
          <cell r="C13511" t="str">
            <v>Azulejo 20X30 White Plain Matte Cecrisa</v>
          </cell>
          <cell r="D13511" t="str">
            <v>M2</v>
          </cell>
          <cell r="E13511">
            <v>0</v>
          </cell>
          <cell r="F13511">
            <v>0</v>
          </cell>
        </row>
        <row r="13512">
          <cell r="B13512">
            <v>1013823</v>
          </cell>
          <cell r="C13512" t="str">
            <v>Porcelanato 30X40 Valencia Blanco Pamesa</v>
          </cell>
          <cell r="D13512" t="str">
            <v>M2</v>
          </cell>
          <cell r="E13512">
            <v>0</v>
          </cell>
          <cell r="F13512">
            <v>0</v>
          </cell>
        </row>
        <row r="13513">
          <cell r="B13513">
            <v>1013824</v>
          </cell>
          <cell r="C13513" t="str">
            <v>Porcelanato 10X40 Valencia Blanco Pamesa</v>
          </cell>
          <cell r="D13513" t="str">
            <v>M</v>
          </cell>
          <cell r="E13513">
            <v>0</v>
          </cell>
          <cell r="F13513">
            <v>0</v>
          </cell>
        </row>
        <row r="13514">
          <cell r="B13514">
            <v>1013825</v>
          </cell>
          <cell r="C13514" t="str">
            <v>Rele Fotocelula 220V 1000W</v>
          </cell>
          <cell r="D13514" t="str">
            <v>UN</v>
          </cell>
          <cell r="E13514">
            <v>0</v>
          </cell>
          <cell r="F13514">
            <v>0</v>
          </cell>
        </row>
        <row r="13515">
          <cell r="B13515">
            <v>1013826</v>
          </cell>
          <cell r="C13515" t="str">
            <v>Arruela Abf10100 Saint Gobain</v>
          </cell>
          <cell r="D13515" t="str">
            <v>UN</v>
          </cell>
          <cell r="E13515">
            <v>0</v>
          </cell>
          <cell r="F13515">
            <v>0</v>
          </cell>
        </row>
        <row r="13516">
          <cell r="B13516">
            <v>1013827</v>
          </cell>
          <cell r="C13516" t="str">
            <v>Arruela Abf10150 Saint Gobain</v>
          </cell>
          <cell r="D13516" t="str">
            <v>UN</v>
          </cell>
          <cell r="E13516">
            <v>0</v>
          </cell>
          <cell r="F13516">
            <v>0</v>
          </cell>
        </row>
        <row r="13517">
          <cell r="B13517">
            <v>1013828</v>
          </cell>
          <cell r="C13517" t="str">
            <v>Arruela Abf10200 Saint Gobain</v>
          </cell>
          <cell r="D13517" t="str">
            <v>UN</v>
          </cell>
          <cell r="E13517">
            <v>0</v>
          </cell>
          <cell r="F13517">
            <v>0</v>
          </cell>
        </row>
        <row r="13518">
          <cell r="B13518">
            <v>1013829</v>
          </cell>
          <cell r="C13518" t="str">
            <v>Arruela Abf1080 Saint Gobain</v>
          </cell>
          <cell r="D13518" t="str">
            <v>UN</v>
          </cell>
          <cell r="E13518">
            <v>0</v>
          </cell>
          <cell r="F13518">
            <v>0</v>
          </cell>
        </row>
        <row r="13519">
          <cell r="B13519">
            <v>1013830</v>
          </cell>
          <cell r="C13519" t="str">
            <v>Curva 11 200Mm Jebb C11Jgs200K12S.Gobain</v>
          </cell>
          <cell r="D13519" t="str">
            <v>ST</v>
          </cell>
          <cell r="E13519">
            <v>0</v>
          </cell>
          <cell r="F13519">
            <v>0</v>
          </cell>
        </row>
        <row r="13520">
          <cell r="B13520">
            <v>1013831</v>
          </cell>
          <cell r="C13520" t="str">
            <v>Curva 22 200Mm Jebb C22Jgs200K12S.Gobain</v>
          </cell>
          <cell r="D13520" t="str">
            <v>ST</v>
          </cell>
          <cell r="E13520">
            <v>0</v>
          </cell>
          <cell r="F13520">
            <v>0</v>
          </cell>
        </row>
        <row r="13521">
          <cell r="B13521">
            <v>1013832</v>
          </cell>
          <cell r="C13521" t="str">
            <v>Curva 45 200Mm Jebb C45Jgs200K12S.Gobain</v>
          </cell>
          <cell r="D13521" t="str">
            <v>ST</v>
          </cell>
          <cell r="E13521">
            <v>0</v>
          </cell>
          <cell r="F13521">
            <v>0</v>
          </cell>
        </row>
        <row r="13522">
          <cell r="B13522">
            <v>1013833</v>
          </cell>
          <cell r="C13522" t="str">
            <v>Curva 90 150Mm C90Ff10150 Saint Gobain</v>
          </cell>
          <cell r="D13522" t="str">
            <v>ST</v>
          </cell>
          <cell r="E13522">
            <v>0</v>
          </cell>
          <cell r="F13522">
            <v>0</v>
          </cell>
        </row>
        <row r="13523">
          <cell r="B13523">
            <v>1013834</v>
          </cell>
          <cell r="C13523" t="str">
            <v>Curva 90 150Mm Jebb C90Jgs150K12S.Gobain</v>
          </cell>
          <cell r="D13523" t="str">
            <v>ST</v>
          </cell>
          <cell r="E13523">
            <v>0</v>
          </cell>
          <cell r="F13523">
            <v>0</v>
          </cell>
        </row>
        <row r="13524">
          <cell r="B13524">
            <v>1013835</v>
          </cell>
          <cell r="C13524" t="str">
            <v>Curva 90 C/Fl 100Mm C90Ff10100 S.Gobain</v>
          </cell>
          <cell r="D13524" t="str">
            <v>ST</v>
          </cell>
          <cell r="E13524">
            <v>0</v>
          </cell>
          <cell r="F13524">
            <v>0</v>
          </cell>
        </row>
        <row r="13525">
          <cell r="B13525">
            <v>1013836</v>
          </cell>
          <cell r="C13525" t="str">
            <v>Curva 90 C/Fl 150Mm C90Ff10150 S.Gobain</v>
          </cell>
          <cell r="D13525" t="str">
            <v>ST</v>
          </cell>
          <cell r="E13525">
            <v>0</v>
          </cell>
          <cell r="F13525">
            <v>0</v>
          </cell>
        </row>
        <row r="13526">
          <cell r="B13526">
            <v>1013837</v>
          </cell>
          <cell r="C13526" t="str">
            <v>Curva 90 C/Fl 200Mm C90Ff10200 S.Gobain</v>
          </cell>
          <cell r="D13526" t="str">
            <v>ST</v>
          </cell>
          <cell r="E13526">
            <v>0</v>
          </cell>
          <cell r="F13526">
            <v>0</v>
          </cell>
        </row>
        <row r="13527">
          <cell r="B13527">
            <v>1013838</v>
          </cell>
          <cell r="C13527" t="str">
            <v>Curva 90 C/Fl 50Mm C90Ff1050 S.Gobain</v>
          </cell>
          <cell r="D13527" t="str">
            <v>ST</v>
          </cell>
          <cell r="E13527">
            <v>0</v>
          </cell>
          <cell r="F13527">
            <v>0</v>
          </cell>
        </row>
        <row r="13528">
          <cell r="B13528">
            <v>1013839</v>
          </cell>
          <cell r="C13528" t="str">
            <v>Curva 90 100Mm Jebb C90Jgs100 S.Gobain</v>
          </cell>
          <cell r="D13528" t="str">
            <v>ST</v>
          </cell>
          <cell r="E13528">
            <v>0</v>
          </cell>
          <cell r="F13528">
            <v>0</v>
          </cell>
        </row>
        <row r="13529">
          <cell r="B13529">
            <v>1013840</v>
          </cell>
          <cell r="C13529" t="str">
            <v>Curva 90 200Mm Jebb C90Jgs200K12S.Gobain</v>
          </cell>
          <cell r="D13529" t="str">
            <v>ST</v>
          </cell>
          <cell r="E13529">
            <v>0</v>
          </cell>
          <cell r="F13529">
            <v>0</v>
          </cell>
        </row>
        <row r="13530">
          <cell r="B13530">
            <v>1013841</v>
          </cell>
          <cell r="C13530" t="str">
            <v>Curva 22 100Mm Jebb Ff C22Jgs100S.Gobain</v>
          </cell>
          <cell r="D13530" t="str">
            <v>ST</v>
          </cell>
          <cell r="E13530">
            <v>0</v>
          </cell>
          <cell r="F13530">
            <v>0</v>
          </cell>
        </row>
        <row r="13531">
          <cell r="B13531">
            <v>1013842</v>
          </cell>
          <cell r="C13531" t="str">
            <v>Curva 45 100Mm Jebb Ff C45Jgs100S.Gobain</v>
          </cell>
          <cell r="D13531" t="str">
            <v>ST</v>
          </cell>
          <cell r="E13531">
            <v>0</v>
          </cell>
          <cell r="F13531">
            <v>0</v>
          </cell>
        </row>
        <row r="13532">
          <cell r="B13532">
            <v>1013843</v>
          </cell>
          <cell r="C13532" t="str">
            <v>Curva Dissim.85Mm Fl Ff Cd90Ffdns.Gobain</v>
          </cell>
          <cell r="D13532" t="str">
            <v>ST</v>
          </cell>
          <cell r="E13532">
            <v>0</v>
          </cell>
          <cell r="F13532">
            <v>0</v>
          </cell>
        </row>
        <row r="13533">
          <cell r="B13533">
            <v>1013844</v>
          </cell>
          <cell r="C13533" t="str">
            <v>Flange Cego 100Mm Fc10100 Saint Gobain</v>
          </cell>
          <cell r="D13533" t="str">
            <v>ST</v>
          </cell>
          <cell r="E13533">
            <v>0</v>
          </cell>
          <cell r="F13533">
            <v>0</v>
          </cell>
        </row>
        <row r="13534">
          <cell r="B13534">
            <v>1013845</v>
          </cell>
          <cell r="C13534" t="str">
            <v>Hidrante 100Mm Col.85Mm Ff Hcs10 S.G</v>
          </cell>
          <cell r="D13534" t="str">
            <v>ST</v>
          </cell>
          <cell r="E13534">
            <v>0</v>
          </cell>
          <cell r="F13534">
            <v>0</v>
          </cell>
        </row>
        <row r="13535">
          <cell r="B13535">
            <v>1013846</v>
          </cell>
          <cell r="C13535" t="str">
            <v>Junta Montagem 150Mm Jgi150 Saint Gobain</v>
          </cell>
          <cell r="D13535" t="str">
            <v>ST</v>
          </cell>
          <cell r="E13535">
            <v>0</v>
          </cell>
          <cell r="F13535">
            <v>0</v>
          </cell>
        </row>
        <row r="13536">
          <cell r="B13536">
            <v>1013847</v>
          </cell>
          <cell r="C13536" t="str">
            <v>Luva Correr 200Mm Jebb Lcrjm200 S.Gobain</v>
          </cell>
          <cell r="D13536" t="str">
            <v>ST</v>
          </cell>
          <cell r="E13536">
            <v>0</v>
          </cell>
          <cell r="F13536">
            <v>0</v>
          </cell>
        </row>
        <row r="13537">
          <cell r="B13537">
            <v>1013848</v>
          </cell>
          <cell r="C13537" t="str">
            <v>Paraf. Flange 100Mm Ppfiq10100 S.Gobain</v>
          </cell>
          <cell r="D13537" t="str">
            <v>UN</v>
          </cell>
          <cell r="E13537">
            <v>0</v>
          </cell>
          <cell r="F13537">
            <v>0</v>
          </cell>
        </row>
        <row r="13538">
          <cell r="B13538">
            <v>1013849</v>
          </cell>
          <cell r="C13538" t="str">
            <v>Paraf. Flange 150Mm Ppfiq10150 S.Gobain</v>
          </cell>
          <cell r="D13538" t="str">
            <v>UN</v>
          </cell>
          <cell r="E13538">
            <v>0</v>
          </cell>
          <cell r="F13538">
            <v>0</v>
          </cell>
        </row>
        <row r="13539">
          <cell r="B13539">
            <v>1013850</v>
          </cell>
          <cell r="C13539" t="str">
            <v>Paraf. Flange 200Mm Ppfiq10200 S.Gobain</v>
          </cell>
          <cell r="D13539" t="str">
            <v>UN</v>
          </cell>
          <cell r="E13539">
            <v>0</v>
          </cell>
          <cell r="F13539">
            <v>0</v>
          </cell>
        </row>
        <row r="13540">
          <cell r="B13540">
            <v>1013851</v>
          </cell>
          <cell r="C13540" t="str">
            <v>Paraf. Flange 80Mm Ppfiq1080 S.Gobain</v>
          </cell>
          <cell r="D13540" t="str">
            <v>UN</v>
          </cell>
          <cell r="E13540">
            <v>0</v>
          </cell>
          <cell r="F13540">
            <v>0</v>
          </cell>
        </row>
        <row r="13541">
          <cell r="B13541">
            <v>1013852</v>
          </cell>
          <cell r="C13541" t="str">
            <v>Reducao C.C/Fl 150X80 Rff1015080S.Gobain</v>
          </cell>
          <cell r="D13541" t="str">
            <v>ST</v>
          </cell>
          <cell r="E13541">
            <v>0</v>
          </cell>
          <cell r="F13541">
            <v>0</v>
          </cell>
        </row>
        <row r="13542">
          <cell r="B13542">
            <v>1013853</v>
          </cell>
          <cell r="C13542" t="str">
            <v>Reducao C.C/Fl 300X150 Rff10300150S.Gob.</v>
          </cell>
          <cell r="D13542" t="str">
            <v>ST</v>
          </cell>
          <cell r="E13542">
            <v>0</v>
          </cell>
          <cell r="F13542">
            <v>0</v>
          </cell>
        </row>
        <row r="13543">
          <cell r="B13543">
            <v>1013854</v>
          </cell>
          <cell r="C13543" t="str">
            <v>Reducao Conc.100X80 Rff1010080 S.Gobain</v>
          </cell>
          <cell r="D13543" t="str">
            <v>ST</v>
          </cell>
          <cell r="E13543">
            <v>0</v>
          </cell>
          <cell r="F13543">
            <v>0</v>
          </cell>
        </row>
        <row r="13544">
          <cell r="B13544">
            <v>1013855</v>
          </cell>
          <cell r="C13544" t="str">
            <v>Reducao 200X100 Jepb Rpbjgs200100 S.Gob.</v>
          </cell>
          <cell r="D13544" t="str">
            <v>ST</v>
          </cell>
          <cell r="E13544">
            <v>0</v>
          </cell>
          <cell r="F13544">
            <v>0</v>
          </cell>
        </row>
        <row r="13545">
          <cell r="B13545">
            <v>1013856</v>
          </cell>
          <cell r="C13545" t="str">
            <v>Reducao Exc.C/Fl 150X80 Reff1015080 S.G.</v>
          </cell>
          <cell r="D13545" t="str">
            <v>ST</v>
          </cell>
          <cell r="E13545">
            <v>0</v>
          </cell>
          <cell r="F13545">
            <v>0</v>
          </cell>
        </row>
        <row r="13546">
          <cell r="B13546">
            <v>1013857</v>
          </cell>
          <cell r="C13546" t="str">
            <v>Reducao Exc.C/Fl 200X100 Reff10200100S.G</v>
          </cell>
          <cell r="D13546" t="str">
            <v>ST</v>
          </cell>
          <cell r="E13546">
            <v>0</v>
          </cell>
          <cell r="F13546">
            <v>0</v>
          </cell>
        </row>
        <row r="13547">
          <cell r="B13547">
            <v>1013858</v>
          </cell>
          <cell r="C13547" t="str">
            <v>Te 90 Jebb 150X150 Tjgs150150 S.Gobain</v>
          </cell>
          <cell r="D13547" t="str">
            <v>ST</v>
          </cell>
          <cell r="E13547">
            <v>0</v>
          </cell>
          <cell r="F13547">
            <v>0</v>
          </cell>
        </row>
        <row r="13548">
          <cell r="B13548">
            <v>1013859</v>
          </cell>
          <cell r="C13548" t="str">
            <v>Te C/Fl 100X100 Tff10100100 Saint Gobain</v>
          </cell>
          <cell r="D13548" t="str">
            <v>ST</v>
          </cell>
          <cell r="E13548">
            <v>0</v>
          </cell>
          <cell r="F13548">
            <v>0</v>
          </cell>
        </row>
        <row r="13549">
          <cell r="B13549">
            <v>1013860</v>
          </cell>
          <cell r="C13549" t="str">
            <v>Te C/Fl 150X150 Tff10150150 Saint Gobain</v>
          </cell>
          <cell r="D13549" t="str">
            <v>ST</v>
          </cell>
          <cell r="E13549">
            <v>0</v>
          </cell>
          <cell r="F13549">
            <v>0</v>
          </cell>
        </row>
        <row r="13550">
          <cell r="B13550">
            <v>1013861</v>
          </cell>
          <cell r="C13550" t="str">
            <v>Te C/Fl 200X200 Tff10200200 Saint Gobain</v>
          </cell>
          <cell r="D13550" t="str">
            <v>ST</v>
          </cell>
          <cell r="E13550">
            <v>0</v>
          </cell>
          <cell r="F13550">
            <v>0</v>
          </cell>
        </row>
        <row r="13551">
          <cell r="B13551">
            <v>1013862</v>
          </cell>
          <cell r="C13551" t="str">
            <v>Te Red.100X50 C/Fl Tff1010050 S.Gobain</v>
          </cell>
          <cell r="D13551" t="str">
            <v>ST</v>
          </cell>
          <cell r="E13551">
            <v>0</v>
          </cell>
          <cell r="F13551">
            <v>0</v>
          </cell>
        </row>
        <row r="13552">
          <cell r="B13552">
            <v>1013863</v>
          </cell>
          <cell r="C13552" t="str">
            <v>Te Red.200X100 Jebb Tff10200100K7 S.Gob</v>
          </cell>
          <cell r="D13552" t="str">
            <v>ST</v>
          </cell>
          <cell r="E13552">
            <v>0</v>
          </cell>
          <cell r="F13552">
            <v>0</v>
          </cell>
        </row>
        <row r="13553">
          <cell r="B13553">
            <v>1013864</v>
          </cell>
          <cell r="C13553" t="str">
            <v>Te Red.200X150 C/Fl Tff10200150 S.Gobain</v>
          </cell>
          <cell r="D13553" t="str">
            <v>ST</v>
          </cell>
          <cell r="E13553">
            <v>0</v>
          </cell>
          <cell r="F13553">
            <v>0</v>
          </cell>
        </row>
        <row r="13554">
          <cell r="B13554">
            <v>1013865</v>
          </cell>
          <cell r="C13554" t="str">
            <v>Te 150X150 Jebb Tjgs150150 Saint Gobain</v>
          </cell>
          <cell r="D13554" t="str">
            <v>ST</v>
          </cell>
          <cell r="E13554">
            <v>0</v>
          </cell>
          <cell r="F13554">
            <v>0</v>
          </cell>
        </row>
        <row r="13555">
          <cell r="B13555">
            <v>1013866</v>
          </cell>
          <cell r="C13555" t="str">
            <v>Te 100X100 Jebb Tjgs100100 Saint Gobain</v>
          </cell>
          <cell r="D13555" t="str">
            <v>ST</v>
          </cell>
          <cell r="E13555">
            <v>0</v>
          </cell>
          <cell r="F13555">
            <v>0</v>
          </cell>
        </row>
        <row r="13556">
          <cell r="B13556">
            <v>1013867</v>
          </cell>
          <cell r="C13556" t="str">
            <v>Toco Tubo 80 Pta/Fl Ff Efp1080 S.Gobain</v>
          </cell>
          <cell r="D13556" t="str">
            <v>ST</v>
          </cell>
          <cell r="E13556">
            <v>0</v>
          </cell>
          <cell r="F13556">
            <v>0</v>
          </cell>
        </row>
        <row r="13557">
          <cell r="B13557">
            <v>1013868</v>
          </cell>
          <cell r="C13557" t="str">
            <v>Toco 150 C/Fl Aba Ved.Tofav10150S.Gobain</v>
          </cell>
          <cell r="D13557" t="str">
            <v>ST</v>
          </cell>
          <cell r="E13557">
            <v>0</v>
          </cell>
          <cell r="F13557">
            <v>0</v>
          </cell>
        </row>
        <row r="13558">
          <cell r="B13558">
            <v>1013869</v>
          </cell>
          <cell r="C13558" t="str">
            <v>Toco 200 C/Fl Aba Ved.Tofav10200S.Gobain</v>
          </cell>
          <cell r="D13558" t="str">
            <v>ST</v>
          </cell>
          <cell r="E13558">
            <v>0</v>
          </cell>
          <cell r="F13558">
            <v>0</v>
          </cell>
        </row>
        <row r="13559">
          <cell r="B13559">
            <v>1013870</v>
          </cell>
          <cell r="C13559" t="str">
            <v>Tubo 100 Fl/Fl Pn10 Tfl10100700 S.Gobain</v>
          </cell>
          <cell r="D13559" t="str">
            <v>ST</v>
          </cell>
          <cell r="E13559">
            <v>0</v>
          </cell>
          <cell r="F13559">
            <v>0</v>
          </cell>
        </row>
        <row r="13560">
          <cell r="B13560">
            <v>1013871</v>
          </cell>
          <cell r="C13560" t="str">
            <v>Tubo 100 Fl/Fl Pn10 Tfl101002300S.Gobain</v>
          </cell>
          <cell r="D13560" t="str">
            <v>ST</v>
          </cell>
          <cell r="E13560">
            <v>0</v>
          </cell>
          <cell r="F13560">
            <v>0</v>
          </cell>
        </row>
        <row r="13561">
          <cell r="B13561">
            <v>1013872</v>
          </cell>
          <cell r="C13561" t="str">
            <v>Tubo 100 Fl/Fl Pn10 Tfl101003800S.Gobain</v>
          </cell>
          <cell r="D13561" t="str">
            <v>ST</v>
          </cell>
          <cell r="E13561">
            <v>0</v>
          </cell>
          <cell r="F13561">
            <v>0</v>
          </cell>
        </row>
        <row r="13562">
          <cell r="B13562">
            <v>1013873</v>
          </cell>
          <cell r="C13562" t="str">
            <v>Tubo 100 Fl/Pta Pn10 Tfp101001200 S.Gob.</v>
          </cell>
          <cell r="D13562" t="str">
            <v>ST</v>
          </cell>
          <cell r="E13562">
            <v>0</v>
          </cell>
          <cell r="F13562">
            <v>0</v>
          </cell>
        </row>
        <row r="13563">
          <cell r="B13563">
            <v>1013874</v>
          </cell>
          <cell r="C13563" t="str">
            <v>Tubo 100Mm Jepb Tk9Jgs100 Saint Gobain</v>
          </cell>
          <cell r="D13563" t="str">
            <v>M</v>
          </cell>
          <cell r="E13563">
            <v>0</v>
          </cell>
          <cell r="F13563">
            <v>0</v>
          </cell>
        </row>
        <row r="13564">
          <cell r="B13564">
            <v>1013875</v>
          </cell>
          <cell r="C13564" t="str">
            <v>Tubo 100Mm Pp Tcl1003500 Saint Gobain</v>
          </cell>
          <cell r="D13564" t="str">
            <v>ST</v>
          </cell>
          <cell r="E13564">
            <v>0</v>
          </cell>
          <cell r="F13564">
            <v>0</v>
          </cell>
        </row>
        <row r="13565">
          <cell r="B13565">
            <v>1013876</v>
          </cell>
          <cell r="C13565" t="str">
            <v>Tubo 100Mm Pp Tcl1005800 Saint Gobain</v>
          </cell>
          <cell r="D13565" t="str">
            <v>ST</v>
          </cell>
          <cell r="E13565">
            <v>0</v>
          </cell>
          <cell r="F13565">
            <v>0</v>
          </cell>
        </row>
        <row r="13566">
          <cell r="B13566">
            <v>1013877</v>
          </cell>
          <cell r="C13566" t="str">
            <v>Tubo 150 Fl/Pta Tfp10150200 Saint Gobain</v>
          </cell>
          <cell r="D13566" t="str">
            <v>ST</v>
          </cell>
          <cell r="E13566">
            <v>0</v>
          </cell>
          <cell r="F13566">
            <v>0</v>
          </cell>
        </row>
        <row r="13567">
          <cell r="B13567">
            <v>1013878</v>
          </cell>
          <cell r="C13567" t="str">
            <v>Tubo 150 Fl/Pta Tfp10150500 Saint Gobain</v>
          </cell>
          <cell r="D13567" t="str">
            <v>ST</v>
          </cell>
          <cell r="E13567">
            <v>0</v>
          </cell>
          <cell r="F13567">
            <v>0</v>
          </cell>
        </row>
        <row r="13568">
          <cell r="B13568">
            <v>1013879</v>
          </cell>
          <cell r="C13568" t="str">
            <v>Tubo 150 Fl/Pta Tfp10150350 Saint Gobain</v>
          </cell>
          <cell r="D13568" t="str">
            <v>ST</v>
          </cell>
          <cell r="E13568">
            <v>0</v>
          </cell>
          <cell r="F13568">
            <v>0</v>
          </cell>
        </row>
        <row r="13569">
          <cell r="B13569">
            <v>1013880</v>
          </cell>
          <cell r="C13569" t="str">
            <v>Tubo 150 Fl/Pta Tfp101504000 S.Gobain</v>
          </cell>
          <cell r="D13569" t="str">
            <v>ST</v>
          </cell>
          <cell r="E13569">
            <v>0</v>
          </cell>
          <cell r="F13569">
            <v>0</v>
          </cell>
        </row>
        <row r="13570">
          <cell r="B13570">
            <v>1013881</v>
          </cell>
          <cell r="C13570" t="str">
            <v>Tubo 150 Pta/Pta Tcl1501600 Saint Gobain</v>
          </cell>
          <cell r="D13570" t="str">
            <v>ST</v>
          </cell>
          <cell r="E13570">
            <v>0</v>
          </cell>
          <cell r="F13570">
            <v>0</v>
          </cell>
        </row>
        <row r="13571">
          <cell r="B13571">
            <v>1013882</v>
          </cell>
          <cell r="C13571" t="str">
            <v>Tubo 150 Pta/Pta Tcl1501000 Saint Gobain</v>
          </cell>
          <cell r="D13571" t="str">
            <v>ST</v>
          </cell>
          <cell r="E13571">
            <v>0</v>
          </cell>
          <cell r="F13571">
            <v>0</v>
          </cell>
        </row>
        <row r="13572">
          <cell r="B13572">
            <v>1013883</v>
          </cell>
          <cell r="C13572" t="str">
            <v>Tubo 150 Pta/Pta Tcl1505800 Saint Gobain</v>
          </cell>
          <cell r="D13572" t="str">
            <v>ST</v>
          </cell>
          <cell r="E13572">
            <v>0</v>
          </cell>
          <cell r="F13572">
            <v>0</v>
          </cell>
        </row>
        <row r="13573">
          <cell r="B13573">
            <v>1013884</v>
          </cell>
          <cell r="C13573" t="str">
            <v>Tubo 200 Fl/Pta Tfp10200200 Saint Gobain</v>
          </cell>
          <cell r="D13573" t="str">
            <v>ST</v>
          </cell>
          <cell r="E13573">
            <v>0</v>
          </cell>
          <cell r="F13573">
            <v>0</v>
          </cell>
        </row>
        <row r="13574">
          <cell r="B13574">
            <v>1013885</v>
          </cell>
          <cell r="C13574" t="str">
            <v>Tubo 200 Fl/Pta Tfp1020050 Saint Gobain</v>
          </cell>
          <cell r="D13574" t="str">
            <v>ST</v>
          </cell>
          <cell r="E13574">
            <v>0</v>
          </cell>
          <cell r="F13574">
            <v>0</v>
          </cell>
        </row>
        <row r="13575">
          <cell r="B13575">
            <v>1013886</v>
          </cell>
          <cell r="C13575" t="str">
            <v>Tubo 200 Fl/Pta Tfp102003200 S.Gobain</v>
          </cell>
          <cell r="D13575" t="str">
            <v>ST</v>
          </cell>
          <cell r="E13575">
            <v>0</v>
          </cell>
          <cell r="F13575">
            <v>0</v>
          </cell>
        </row>
        <row r="13576">
          <cell r="B13576">
            <v>1013887</v>
          </cell>
          <cell r="C13576" t="str">
            <v>Tubo 200 Pta/Pta Tcl2001000 Saint Gobain</v>
          </cell>
          <cell r="D13576" t="str">
            <v>ST</v>
          </cell>
          <cell r="E13576">
            <v>0</v>
          </cell>
          <cell r="F13576">
            <v>0</v>
          </cell>
        </row>
        <row r="13577">
          <cell r="B13577">
            <v>1013888</v>
          </cell>
          <cell r="C13577" t="str">
            <v>Tubo 200 Pta/Pta Tcl2001100 Saint Gobain</v>
          </cell>
          <cell r="D13577" t="str">
            <v>ST</v>
          </cell>
          <cell r="E13577">
            <v>0</v>
          </cell>
          <cell r="F13577">
            <v>0</v>
          </cell>
        </row>
        <row r="13578">
          <cell r="B13578">
            <v>1013889</v>
          </cell>
          <cell r="C13578" t="str">
            <v>Tubo 200 Jepb Tjgs200 Saint Gobain</v>
          </cell>
          <cell r="D13578" t="str">
            <v>M</v>
          </cell>
          <cell r="E13578">
            <v>0</v>
          </cell>
          <cell r="F13578">
            <v>0</v>
          </cell>
        </row>
        <row r="13579">
          <cell r="B13579">
            <v>1013890</v>
          </cell>
          <cell r="C13579" t="str">
            <v>Tubo Fl/Fl 100Mm Tfl10100250 S.Gobain</v>
          </cell>
          <cell r="D13579" t="str">
            <v>ST</v>
          </cell>
          <cell r="E13579">
            <v>0</v>
          </cell>
          <cell r="F13579">
            <v>0</v>
          </cell>
        </row>
        <row r="13580">
          <cell r="B13580">
            <v>1013891</v>
          </cell>
          <cell r="C13580" t="str">
            <v>Tubo Fl/Fl 100Mm Tfl101001000 S.Gobain</v>
          </cell>
          <cell r="D13580" t="str">
            <v>ST</v>
          </cell>
          <cell r="E13580">
            <v>0</v>
          </cell>
          <cell r="F13580">
            <v>0</v>
          </cell>
        </row>
        <row r="13581">
          <cell r="B13581">
            <v>1013892</v>
          </cell>
          <cell r="C13581" t="str">
            <v>Tubo Fl/Fl 100Mm Tfl101002000 S.Gobain</v>
          </cell>
          <cell r="D13581" t="str">
            <v>ST</v>
          </cell>
          <cell r="E13581">
            <v>0</v>
          </cell>
          <cell r="F13581">
            <v>0</v>
          </cell>
        </row>
        <row r="13582">
          <cell r="B13582">
            <v>1013893</v>
          </cell>
          <cell r="C13582" t="str">
            <v>Tubo Fl/Fl 50Mm Tfl10501400 Saint Gobain</v>
          </cell>
          <cell r="D13582" t="str">
            <v>ST</v>
          </cell>
          <cell r="E13582">
            <v>0</v>
          </cell>
          <cell r="F13582">
            <v>0</v>
          </cell>
        </row>
        <row r="13583">
          <cell r="B13583">
            <v>1013894</v>
          </cell>
          <cell r="C13583" t="str">
            <v>Tubo Fl/Fl 150Mm Tfl1015080 Saint Gobain</v>
          </cell>
          <cell r="D13583" t="str">
            <v>ST</v>
          </cell>
          <cell r="E13583">
            <v>0</v>
          </cell>
          <cell r="F13583">
            <v>0</v>
          </cell>
        </row>
        <row r="13584">
          <cell r="B13584">
            <v>1013895</v>
          </cell>
          <cell r="C13584" t="str">
            <v>Tubo Fl/Fl 200Mm Tfl1020080 Saint Gobain</v>
          </cell>
          <cell r="D13584" t="str">
            <v>ST</v>
          </cell>
          <cell r="E13584">
            <v>0</v>
          </cell>
          <cell r="F13584">
            <v>0</v>
          </cell>
        </row>
        <row r="13585">
          <cell r="B13585">
            <v>1013896</v>
          </cell>
          <cell r="C13585" t="str">
            <v>Tubo Fl/Fl 150Mm Tfl10150250 S.Gobain</v>
          </cell>
          <cell r="D13585" t="str">
            <v>ST</v>
          </cell>
          <cell r="E13585">
            <v>0</v>
          </cell>
          <cell r="F13585">
            <v>0</v>
          </cell>
        </row>
        <row r="13586">
          <cell r="B13586">
            <v>1013897</v>
          </cell>
          <cell r="C13586" t="str">
            <v>Tubo Fl/Fl 100Mm Tfl10100500 S.Gobain</v>
          </cell>
          <cell r="D13586" t="str">
            <v>ST</v>
          </cell>
          <cell r="E13586">
            <v>0</v>
          </cell>
          <cell r="F13586">
            <v>0</v>
          </cell>
        </row>
        <row r="13587">
          <cell r="B13587">
            <v>1013898</v>
          </cell>
          <cell r="C13587" t="str">
            <v>Tubo Fl/Fl 150Mm Tfl10150600 S.Gobain</v>
          </cell>
          <cell r="D13587" t="str">
            <v>ST</v>
          </cell>
          <cell r="E13587">
            <v>0</v>
          </cell>
          <cell r="F13587">
            <v>0</v>
          </cell>
        </row>
        <row r="13588">
          <cell r="B13588">
            <v>1013899</v>
          </cell>
          <cell r="C13588" t="str">
            <v>Tubo Fl/Fl 150Mm Tfl101501000 S.Gobain</v>
          </cell>
          <cell r="D13588" t="str">
            <v>ST</v>
          </cell>
          <cell r="E13588">
            <v>0</v>
          </cell>
          <cell r="F13588">
            <v>0</v>
          </cell>
        </row>
        <row r="13589">
          <cell r="B13589">
            <v>1013900</v>
          </cell>
          <cell r="C13589" t="str">
            <v>Tubo Fl/Fl 150Mm Tfl101501500 S.Gobain</v>
          </cell>
          <cell r="D13589" t="str">
            <v>ST</v>
          </cell>
          <cell r="E13589">
            <v>0</v>
          </cell>
          <cell r="F13589">
            <v>0</v>
          </cell>
        </row>
        <row r="13590">
          <cell r="B13590">
            <v>1013901</v>
          </cell>
          <cell r="C13590" t="str">
            <v>Tubo Fl/Fl 150Mm Tfl101501900 S.Gobain</v>
          </cell>
          <cell r="D13590" t="str">
            <v>ST</v>
          </cell>
          <cell r="E13590">
            <v>0</v>
          </cell>
          <cell r="F13590">
            <v>0</v>
          </cell>
        </row>
        <row r="13591">
          <cell r="B13591">
            <v>1013902</v>
          </cell>
          <cell r="C13591" t="str">
            <v>Tubo Fl/Fl 150Mm Tfl101503500 S.Gobain</v>
          </cell>
          <cell r="D13591" t="str">
            <v>ST</v>
          </cell>
          <cell r="E13591">
            <v>0</v>
          </cell>
          <cell r="F13591">
            <v>0</v>
          </cell>
        </row>
        <row r="13592">
          <cell r="B13592">
            <v>1013903</v>
          </cell>
          <cell r="C13592" t="str">
            <v>Tubo Fl/Fl 150Mm Tfl101504200 S.Gobain</v>
          </cell>
          <cell r="D13592" t="str">
            <v>ST</v>
          </cell>
          <cell r="E13592">
            <v>0</v>
          </cell>
          <cell r="F13592">
            <v>0</v>
          </cell>
        </row>
        <row r="13593">
          <cell r="B13593">
            <v>1013904</v>
          </cell>
          <cell r="C13593" t="str">
            <v>Tubo Fl/Fl 150Mm Tfl101505500 S.Gobain</v>
          </cell>
          <cell r="D13593" t="str">
            <v>ST</v>
          </cell>
          <cell r="E13593">
            <v>0</v>
          </cell>
          <cell r="F13593">
            <v>0</v>
          </cell>
        </row>
        <row r="13594">
          <cell r="B13594">
            <v>1013905</v>
          </cell>
          <cell r="C13594" t="str">
            <v>Tubo Fl/Fl 100Mm Tfl101006000 S.Gobain</v>
          </cell>
          <cell r="D13594" t="str">
            <v>ST</v>
          </cell>
          <cell r="E13594">
            <v>0</v>
          </cell>
          <cell r="F13594">
            <v>0</v>
          </cell>
        </row>
        <row r="13595">
          <cell r="B13595">
            <v>1013906</v>
          </cell>
          <cell r="C13595" t="str">
            <v>Tubo Fl/Fl 150Mm Tfl101506000 S.Gobain</v>
          </cell>
          <cell r="D13595" t="str">
            <v>ST</v>
          </cell>
          <cell r="E13595">
            <v>0</v>
          </cell>
          <cell r="F13595">
            <v>0</v>
          </cell>
        </row>
        <row r="13596">
          <cell r="B13596">
            <v>1013907</v>
          </cell>
          <cell r="C13596" t="str">
            <v>Tubo Fl/Pta 150Mm Tfp101501800 S.Gobain</v>
          </cell>
          <cell r="D13596" t="str">
            <v>ST</v>
          </cell>
          <cell r="E13596">
            <v>0</v>
          </cell>
          <cell r="F13596">
            <v>0</v>
          </cell>
        </row>
        <row r="13597">
          <cell r="B13597">
            <v>1013908</v>
          </cell>
          <cell r="C13597" t="str">
            <v>Tubo Fl/Pta 200Mm Tfp102001200 S.Gobain</v>
          </cell>
          <cell r="D13597" t="str">
            <v>ST</v>
          </cell>
          <cell r="E13597">
            <v>0</v>
          </cell>
          <cell r="F13597">
            <v>0</v>
          </cell>
        </row>
        <row r="13598">
          <cell r="B13598">
            <v>1013909</v>
          </cell>
          <cell r="C13598" t="str">
            <v>Tubo Fl/Pta 100Mm Tfp10100550 S.Gobain</v>
          </cell>
          <cell r="D13598" t="str">
            <v>ST</v>
          </cell>
          <cell r="E13598">
            <v>0</v>
          </cell>
          <cell r="F13598">
            <v>0</v>
          </cell>
        </row>
        <row r="13599">
          <cell r="B13599">
            <v>1013910</v>
          </cell>
          <cell r="C13599" t="str">
            <v>Tubo Fl/Pta 150Mm Tfp10150800 S.Gobain</v>
          </cell>
          <cell r="D13599" t="str">
            <v>ST</v>
          </cell>
          <cell r="E13599">
            <v>0</v>
          </cell>
          <cell r="F13599">
            <v>0</v>
          </cell>
        </row>
        <row r="13600">
          <cell r="B13600">
            <v>1013911</v>
          </cell>
          <cell r="C13600" t="str">
            <v>Tubo Fl/Pta 150Mm Tfp101501800 S.Gobain</v>
          </cell>
          <cell r="D13600" t="str">
            <v>ST</v>
          </cell>
          <cell r="E13600">
            <v>0</v>
          </cell>
          <cell r="F13600">
            <v>0</v>
          </cell>
        </row>
        <row r="13601">
          <cell r="B13601">
            <v>1013912</v>
          </cell>
          <cell r="C13601" t="str">
            <v>Tubo Fl/Pta 150Mm Tfp101502400 S.Gobain</v>
          </cell>
          <cell r="D13601" t="str">
            <v>ST</v>
          </cell>
          <cell r="E13601">
            <v>0</v>
          </cell>
          <cell r="F13601">
            <v>0</v>
          </cell>
        </row>
        <row r="13602">
          <cell r="B13602">
            <v>1013913</v>
          </cell>
          <cell r="C13602" t="str">
            <v>Tubo Fl/Pta 200Mm Tfp102003000 S.Gobain</v>
          </cell>
          <cell r="D13602" t="str">
            <v>ST</v>
          </cell>
          <cell r="E13602">
            <v>0</v>
          </cell>
          <cell r="F13602">
            <v>0</v>
          </cell>
        </row>
        <row r="13603">
          <cell r="B13603">
            <v>1013914</v>
          </cell>
          <cell r="C13603" t="str">
            <v>Tubo P/B 150Mm Tk7Jgs150 Saint Gobain</v>
          </cell>
          <cell r="D13603" t="str">
            <v>M</v>
          </cell>
          <cell r="E13603">
            <v>0</v>
          </cell>
          <cell r="F13603">
            <v>0</v>
          </cell>
        </row>
        <row r="13604">
          <cell r="B13604">
            <v>1013915</v>
          </cell>
          <cell r="C13604" t="str">
            <v>Tubo P/P 150Mm Tcl1501000 Saint Gobain</v>
          </cell>
          <cell r="D13604" t="str">
            <v>M</v>
          </cell>
          <cell r="E13604">
            <v>0</v>
          </cell>
          <cell r="F13604">
            <v>0</v>
          </cell>
        </row>
        <row r="13605">
          <cell r="B13605">
            <v>1013916</v>
          </cell>
          <cell r="C13605" t="str">
            <v>Tubo P/P 150Mm Tcl1501500 Saint Gobain</v>
          </cell>
          <cell r="D13605" t="str">
            <v>M</v>
          </cell>
          <cell r="E13605">
            <v>0</v>
          </cell>
          <cell r="F13605">
            <v>0</v>
          </cell>
        </row>
        <row r="13606">
          <cell r="B13606">
            <v>1013917</v>
          </cell>
          <cell r="C13606" t="str">
            <v>Valv.Borb 100Mm Fl/Boia Vbf10Wcv100 S.G</v>
          </cell>
          <cell r="D13606" t="str">
            <v>ST</v>
          </cell>
          <cell r="E13606">
            <v>0</v>
          </cell>
          <cell r="F13606">
            <v>0</v>
          </cell>
        </row>
        <row r="13607">
          <cell r="B13607">
            <v>1013918</v>
          </cell>
          <cell r="C13607" t="str">
            <v>Valv.Gav.Fl/Elast 100Mm R23Fv16100 S.G</v>
          </cell>
          <cell r="D13607" t="str">
            <v>ST</v>
          </cell>
          <cell r="E13607">
            <v>0</v>
          </cell>
          <cell r="F13607">
            <v>0</v>
          </cell>
        </row>
        <row r="13608">
          <cell r="B13608">
            <v>1013919</v>
          </cell>
          <cell r="C13608" t="str">
            <v>Valv.Gav.Fl/Elast 150 Vol R23Fv16150 S.G</v>
          </cell>
          <cell r="D13608" t="str">
            <v>ST</v>
          </cell>
          <cell r="E13608">
            <v>0</v>
          </cell>
          <cell r="F13608">
            <v>0</v>
          </cell>
        </row>
        <row r="13609">
          <cell r="B13609">
            <v>1013920</v>
          </cell>
          <cell r="C13609" t="str">
            <v>Valv.Gav.Fl/Elast 200 Vol R23Fv16200 S.G</v>
          </cell>
          <cell r="D13609" t="str">
            <v>ST</v>
          </cell>
          <cell r="E13609">
            <v>0</v>
          </cell>
          <cell r="F13609">
            <v>0</v>
          </cell>
        </row>
        <row r="13610">
          <cell r="B13610">
            <v>1013921</v>
          </cell>
          <cell r="C13610" t="str">
            <v>Valv.Gav.Fl/Elast 100 Vol R23Fv16100 S.G</v>
          </cell>
          <cell r="D13610" t="str">
            <v>ST</v>
          </cell>
          <cell r="E13610">
            <v>0</v>
          </cell>
          <cell r="F13610">
            <v>0</v>
          </cell>
        </row>
        <row r="13611">
          <cell r="B13611">
            <v>1013922</v>
          </cell>
          <cell r="C13611" t="str">
            <v>Valv.Gav.100Mm Jebb Cab R25Bc100K7 S.G</v>
          </cell>
          <cell r="D13611" t="str">
            <v>ST</v>
          </cell>
          <cell r="E13611">
            <v>0</v>
          </cell>
          <cell r="F13611">
            <v>0</v>
          </cell>
        </row>
        <row r="13612">
          <cell r="B13612">
            <v>1013923</v>
          </cell>
          <cell r="C13612" t="str">
            <v>Valv.Gav.150Mm Fl/Elt Vol R23Fv16150 S.G</v>
          </cell>
          <cell r="D13612" t="str">
            <v>ST</v>
          </cell>
          <cell r="E13612">
            <v>0</v>
          </cell>
          <cell r="F13612">
            <v>0</v>
          </cell>
        </row>
        <row r="13613">
          <cell r="B13613">
            <v>1013924</v>
          </cell>
          <cell r="C13613" t="str">
            <v>Valv.Gav.200Mm Fl/Elt Vol R23Fv16200 S.G</v>
          </cell>
          <cell r="D13613" t="str">
            <v>ST</v>
          </cell>
          <cell r="E13613">
            <v>0</v>
          </cell>
          <cell r="F13613">
            <v>0</v>
          </cell>
        </row>
        <row r="13614">
          <cell r="B13614">
            <v>1013925</v>
          </cell>
          <cell r="C13614" t="str">
            <v>Valv.Gav.50Mm Fl/Elast R23Fv1650 S.G</v>
          </cell>
          <cell r="D13614" t="str">
            <v>ST</v>
          </cell>
          <cell r="E13614">
            <v>0</v>
          </cell>
          <cell r="F13614">
            <v>0</v>
          </cell>
        </row>
        <row r="13615">
          <cell r="B13615">
            <v>1013926</v>
          </cell>
          <cell r="C13615" t="str">
            <v>Soleira Granito Sao Francisco</v>
          </cell>
          <cell r="D13615" t="str">
            <v>M2</v>
          </cell>
          <cell r="E13615">
            <v>0</v>
          </cell>
          <cell r="F13615">
            <v>0</v>
          </cell>
        </row>
        <row r="13616">
          <cell r="B13616">
            <v>1013927</v>
          </cell>
          <cell r="C13616" t="str">
            <v>Tento Granito Sao Francisco</v>
          </cell>
          <cell r="D13616" t="str">
            <v>M</v>
          </cell>
          <cell r="E13616">
            <v>0</v>
          </cell>
          <cell r="F13616">
            <v>0</v>
          </cell>
        </row>
        <row r="13617">
          <cell r="B13617">
            <v>1013928</v>
          </cell>
          <cell r="C13617" t="str">
            <v>Banca Granito Sao Francisco</v>
          </cell>
          <cell r="D13617" t="str">
            <v>M2</v>
          </cell>
          <cell r="E13617">
            <v>0</v>
          </cell>
          <cell r="F13617">
            <v>0</v>
          </cell>
        </row>
        <row r="13618">
          <cell r="B13618">
            <v>1013929</v>
          </cell>
          <cell r="C13618" t="str">
            <v>Perfil Ved Pcs Sanit 1,3M Pvps13As Astra</v>
          </cell>
          <cell r="D13618" t="str">
            <v>UN</v>
          </cell>
          <cell r="E13618">
            <v>0</v>
          </cell>
          <cell r="F13618">
            <v>0</v>
          </cell>
        </row>
        <row r="13619">
          <cell r="B13619">
            <v>1013930</v>
          </cell>
          <cell r="C13619" t="str">
            <v>Perfil Ved Pcs Sanit 2,0M Pvps20As Astra</v>
          </cell>
          <cell r="D13619" t="str">
            <v>UN</v>
          </cell>
          <cell r="E13619">
            <v>0</v>
          </cell>
          <cell r="F13619">
            <v>0</v>
          </cell>
        </row>
        <row r="13620">
          <cell r="B13620">
            <v>1013931</v>
          </cell>
          <cell r="C13620" t="str">
            <v>Chapa De Madeira Em Autoclave Esp.2,5Cm</v>
          </cell>
          <cell r="D13620" t="str">
            <v>M2</v>
          </cell>
          <cell r="E13620">
            <v>0</v>
          </cell>
          <cell r="F13620">
            <v>0</v>
          </cell>
        </row>
        <row r="13621">
          <cell r="B13621">
            <v>1013932</v>
          </cell>
          <cell r="C13621" t="str">
            <v>Corrente P/Maquina De Guia 316-011-Imb</v>
          </cell>
          <cell r="D13621" t="str">
            <v>UN</v>
          </cell>
          <cell r="E13621">
            <v>0</v>
          </cell>
          <cell r="F13621">
            <v>0</v>
          </cell>
        </row>
        <row r="13622">
          <cell r="B13622">
            <v>1013933</v>
          </cell>
          <cell r="C13622" t="str">
            <v>Engrenagem P/Maq.Guia Motor 315-013-Imb</v>
          </cell>
          <cell r="D13622" t="str">
            <v>UN</v>
          </cell>
          <cell r="E13622">
            <v>0</v>
          </cell>
          <cell r="F13622">
            <v>0</v>
          </cell>
        </row>
        <row r="13623">
          <cell r="B13623">
            <v>1013934</v>
          </cell>
          <cell r="C13623" t="str">
            <v>Engrenagem P/Maq.Guia Redutor 317-010Imb</v>
          </cell>
          <cell r="D13623" t="str">
            <v>UN</v>
          </cell>
          <cell r="E13623">
            <v>0</v>
          </cell>
          <cell r="F13623">
            <v>0</v>
          </cell>
        </row>
        <row r="13624">
          <cell r="B13624">
            <v>1013935</v>
          </cell>
          <cell r="C13624" t="str">
            <v>Emenda P/Corrente Maq. Guia 316-111-Imb</v>
          </cell>
          <cell r="D13624" t="str">
            <v>UN</v>
          </cell>
          <cell r="E13624">
            <v>0</v>
          </cell>
          <cell r="F13624">
            <v>0</v>
          </cell>
        </row>
        <row r="13625">
          <cell r="B13625">
            <v>1013936</v>
          </cell>
          <cell r="C13625" t="str">
            <v>Sifão Cuba Br.1"X50Mm Spu50/G Astra</v>
          </cell>
          <cell r="D13625" t="str">
            <v>UN</v>
          </cell>
          <cell r="E13625">
            <v>0</v>
          </cell>
          <cell r="F13625">
            <v>0</v>
          </cell>
        </row>
        <row r="13626">
          <cell r="B13626">
            <v>1013937</v>
          </cell>
          <cell r="C13626" t="str">
            <v>Torneira Parede Curta Link 1174Clnk Deca</v>
          </cell>
          <cell r="D13626" t="str">
            <v>UN</v>
          </cell>
          <cell r="E13626">
            <v>0</v>
          </cell>
          <cell r="F13626">
            <v>0</v>
          </cell>
        </row>
        <row r="13627">
          <cell r="B13627">
            <v>1013938</v>
          </cell>
          <cell r="C13627" t="str">
            <v>Tento Marmore Branco Nacional</v>
          </cell>
          <cell r="D13627" t="str">
            <v>M</v>
          </cell>
          <cell r="E13627">
            <v>0</v>
          </cell>
          <cell r="F13627">
            <v>0</v>
          </cell>
        </row>
        <row r="13628">
          <cell r="B13628">
            <v>1013939</v>
          </cell>
          <cell r="C13628" t="str">
            <v>Tento Granito Branco Polar Polido</v>
          </cell>
          <cell r="D13628" t="str">
            <v>M</v>
          </cell>
          <cell r="E13628">
            <v>0</v>
          </cell>
          <cell r="F13628">
            <v>0</v>
          </cell>
        </row>
        <row r="13629">
          <cell r="B13629">
            <v>1013940</v>
          </cell>
          <cell r="C13629" t="str">
            <v>Tento Marmore Crema Marfil</v>
          </cell>
          <cell r="D13629" t="str">
            <v>M</v>
          </cell>
          <cell r="E13629">
            <v>0</v>
          </cell>
          <cell r="F13629">
            <v>0</v>
          </cell>
        </row>
        <row r="13630">
          <cell r="B13630">
            <v>1013941</v>
          </cell>
          <cell r="C13630" t="str">
            <v>Quadro De Planejamento 100X120Cm</v>
          </cell>
          <cell r="D13630" t="str">
            <v>UN</v>
          </cell>
          <cell r="E13630">
            <v>0</v>
          </cell>
          <cell r="F13630">
            <v>0</v>
          </cell>
        </row>
        <row r="13631">
          <cell r="B13631">
            <v>1013942</v>
          </cell>
          <cell r="C13631" t="str">
            <v>Distrib.1 1/4 Lv-Pex20 2S Dsl20114 Astra</v>
          </cell>
          <cell r="D13631" t="str">
            <v>UN</v>
          </cell>
          <cell r="E13631">
            <v>0</v>
          </cell>
          <cell r="F13631">
            <v>0</v>
          </cell>
        </row>
        <row r="13632">
          <cell r="B13632">
            <v>1013943</v>
          </cell>
          <cell r="C13632" t="str">
            <v>Distrib.1 1/4 Lv-Pex20 3S Dsl30114 Astra</v>
          </cell>
          <cell r="D13632" t="str">
            <v>UN</v>
          </cell>
          <cell r="E13632">
            <v>0</v>
          </cell>
          <cell r="F13632">
            <v>0</v>
          </cell>
        </row>
        <row r="13633">
          <cell r="B13633">
            <v>1013944</v>
          </cell>
          <cell r="C13633" t="str">
            <v>Distrib.1 1/4 Tp-Pex20 2S Dst20114 Astra</v>
          </cell>
          <cell r="D13633" t="str">
            <v>UN</v>
          </cell>
          <cell r="E13633">
            <v>0</v>
          </cell>
          <cell r="F13633">
            <v>0</v>
          </cell>
        </row>
        <row r="13634">
          <cell r="B13634">
            <v>1013945</v>
          </cell>
          <cell r="C13634" t="str">
            <v>Distrib.1 1/4 Tp-Pex20 3S Dst30114 Astra</v>
          </cell>
          <cell r="D13634" t="str">
            <v>UN</v>
          </cell>
          <cell r="E13634">
            <v>0</v>
          </cell>
          <cell r="F13634">
            <v>0</v>
          </cell>
        </row>
        <row r="13635">
          <cell r="B13635">
            <v>1013946</v>
          </cell>
          <cell r="C13635" t="str">
            <v>Distrib.1 1/4 Tp-Pex25 2S Dst25114 Astra</v>
          </cell>
          <cell r="D13635" t="str">
            <v>UN</v>
          </cell>
          <cell r="E13635">
            <v>0</v>
          </cell>
          <cell r="F13635">
            <v>0</v>
          </cell>
        </row>
        <row r="13636">
          <cell r="B13636">
            <v>1013947</v>
          </cell>
          <cell r="C13636" t="str">
            <v>Conexao Fixo Macho 25X1" Krc/251 Astra</v>
          </cell>
          <cell r="D13636" t="str">
            <v>UN</v>
          </cell>
          <cell r="E13636">
            <v>0</v>
          </cell>
          <cell r="F13636">
            <v>0</v>
          </cell>
        </row>
        <row r="13637">
          <cell r="B13637">
            <v>1013948</v>
          </cell>
          <cell r="C13637" t="str">
            <v>Conexao Te 20X25X20 Kt/20250 Astra</v>
          </cell>
          <cell r="D13637" t="str">
            <v>UN</v>
          </cell>
          <cell r="E13637">
            <v>0</v>
          </cell>
          <cell r="F13637">
            <v>0</v>
          </cell>
        </row>
        <row r="13638">
          <cell r="B13638">
            <v>1013949</v>
          </cell>
          <cell r="C13638" t="str">
            <v>Conexao Te 25X20X20 Kt/25200 Astra</v>
          </cell>
          <cell r="D13638" t="str">
            <v>UN</v>
          </cell>
          <cell r="E13638">
            <v>0</v>
          </cell>
          <cell r="F13638">
            <v>0</v>
          </cell>
        </row>
        <row r="13639">
          <cell r="B13639">
            <v>1013950</v>
          </cell>
          <cell r="C13639" t="str">
            <v>Conexao Te 25X25X16 Kt/25256 Astra</v>
          </cell>
          <cell r="D13639" t="str">
            <v>UN</v>
          </cell>
          <cell r="E13639">
            <v>0</v>
          </cell>
          <cell r="F13639">
            <v>0</v>
          </cell>
        </row>
        <row r="13640">
          <cell r="B13640">
            <v>1013951</v>
          </cell>
          <cell r="C13640" t="str">
            <v>Tubo Sr5 20X16,2X120Mm F/2019M Astra</v>
          </cell>
          <cell r="D13640" t="str">
            <v>M</v>
          </cell>
          <cell r="E13640">
            <v>0</v>
          </cell>
          <cell r="F13640">
            <v>0</v>
          </cell>
        </row>
        <row r="13641">
          <cell r="B13641">
            <v>1013952</v>
          </cell>
          <cell r="C13641" t="str">
            <v>Canaleta Meia Cana De Concreto 60Cm</v>
          </cell>
          <cell r="D13641" t="str">
            <v>M</v>
          </cell>
          <cell r="E13641">
            <v>0</v>
          </cell>
          <cell r="F13641">
            <v>0</v>
          </cell>
        </row>
        <row r="13642">
          <cell r="B13642">
            <v>1013953</v>
          </cell>
          <cell r="C13642" t="str">
            <v>Porcelanato Super White 10X60Cm Pamesa</v>
          </cell>
          <cell r="D13642" t="str">
            <v>M</v>
          </cell>
          <cell r="E13642">
            <v>0</v>
          </cell>
          <cell r="F13642">
            <v>0</v>
          </cell>
        </row>
        <row r="13643">
          <cell r="B13643">
            <v>1013954</v>
          </cell>
          <cell r="C13643" t="str">
            <v>Piso Intertrav.Retang.10X20X10Cm Bege</v>
          </cell>
          <cell r="D13643" t="str">
            <v>M2</v>
          </cell>
          <cell r="E13643">
            <v>0</v>
          </cell>
          <cell r="F13643">
            <v>0</v>
          </cell>
        </row>
        <row r="13644">
          <cell r="B13644">
            <v>1013955</v>
          </cell>
          <cell r="C13644" t="str">
            <v>Piso Intertrav.Retang.10X20X10Cm T.Cota</v>
          </cell>
          <cell r="D13644" t="str">
            <v>M2</v>
          </cell>
          <cell r="E13644">
            <v>0</v>
          </cell>
          <cell r="F13644">
            <v>0</v>
          </cell>
        </row>
        <row r="13645">
          <cell r="B13645">
            <v>1013956</v>
          </cell>
          <cell r="C13645" t="str">
            <v>Acab. Reg.Pres.1/2-3/4 Izy 4916C37 Deca</v>
          </cell>
          <cell r="D13645" t="str">
            <v>UN</v>
          </cell>
          <cell r="E13645">
            <v>0</v>
          </cell>
          <cell r="F13645">
            <v>0</v>
          </cell>
        </row>
        <row r="13646">
          <cell r="B13646">
            <v>1013957</v>
          </cell>
          <cell r="C13646" t="str">
            <v>Tinta Acrilica Fosco Ceramica Telha 18L</v>
          </cell>
          <cell r="D13646" t="str">
            <v>UN</v>
          </cell>
          <cell r="E13646">
            <v>0</v>
          </cell>
          <cell r="F13646">
            <v>0</v>
          </cell>
        </row>
        <row r="13647">
          <cell r="B13647">
            <v>1013958</v>
          </cell>
          <cell r="C13647" t="str">
            <v>Selador Acrilico Branco 18L</v>
          </cell>
          <cell r="D13647" t="str">
            <v>UN</v>
          </cell>
          <cell r="E13647">
            <v>0</v>
          </cell>
          <cell r="F13647">
            <v>0</v>
          </cell>
        </row>
        <row r="13648">
          <cell r="B13648">
            <v>1013959</v>
          </cell>
          <cell r="C13648" t="str">
            <v>Faixa Mc Loft Al Bold 7,5X45Cm Cecrisa</v>
          </cell>
          <cell r="D13648" t="str">
            <v>M2</v>
          </cell>
          <cell r="E13648">
            <v>0</v>
          </cell>
          <cell r="F13648">
            <v>0</v>
          </cell>
        </row>
        <row r="13649">
          <cell r="B13649">
            <v>1013960</v>
          </cell>
          <cell r="C13649" t="str">
            <v>Rodape Texture Risca Wh 8,5X40Cm Cecrisa</v>
          </cell>
          <cell r="D13649" t="str">
            <v>M2</v>
          </cell>
          <cell r="E13649">
            <v>0</v>
          </cell>
          <cell r="F13649">
            <v>0</v>
          </cell>
        </row>
        <row r="13650">
          <cell r="B13650">
            <v>1013961</v>
          </cell>
          <cell r="C13650" t="str">
            <v>Ceramica Wh Plain Matte Cl 25X40 Cecrisa</v>
          </cell>
          <cell r="D13650" t="str">
            <v>M2</v>
          </cell>
          <cell r="E13650">
            <v>0</v>
          </cell>
          <cell r="F13650">
            <v>0</v>
          </cell>
        </row>
        <row r="13651">
          <cell r="B13651">
            <v>1013962</v>
          </cell>
          <cell r="C13651" t="str">
            <v>Porcelanato Ipe Wh 30X60Cm - Cecrisa</v>
          </cell>
          <cell r="D13651" t="str">
            <v>M2</v>
          </cell>
          <cell r="E13651">
            <v>0</v>
          </cell>
          <cell r="F13651">
            <v>0</v>
          </cell>
        </row>
        <row r="13652">
          <cell r="B13652">
            <v>1013963</v>
          </cell>
          <cell r="C13652" t="str">
            <v>Valvula Desc.Docolbase 01021500 Docol</v>
          </cell>
          <cell r="D13652" t="str">
            <v>UN</v>
          </cell>
          <cell r="E13652">
            <v>0</v>
          </cell>
          <cell r="F13652">
            <v>0</v>
          </cell>
        </row>
        <row r="13653">
          <cell r="B13653">
            <v>1013964</v>
          </cell>
          <cell r="C13653" t="str">
            <v>Bacia Cx Acopl.St.Excellence 54361Celite</v>
          </cell>
          <cell r="D13653" t="str">
            <v>UN</v>
          </cell>
          <cell r="E13653">
            <v>0</v>
          </cell>
          <cell r="F13653">
            <v>0</v>
          </cell>
        </row>
        <row r="13654">
          <cell r="B13654">
            <v>1013965</v>
          </cell>
          <cell r="C13654" t="str">
            <v>Solucao Limpadora 1000Cm3 90132 Amanco</v>
          </cell>
          <cell r="D13654" t="str">
            <v>UN</v>
          </cell>
          <cell r="E13654">
            <v>0</v>
          </cell>
          <cell r="F13654">
            <v>0</v>
          </cell>
        </row>
        <row r="13655">
          <cell r="B13655">
            <v>1013966</v>
          </cell>
          <cell r="C13655" t="str">
            <v>Chapeu Chines 150Mm Aluminio Esp.0.70Mm</v>
          </cell>
          <cell r="D13655" t="str">
            <v>UN</v>
          </cell>
          <cell r="E13655">
            <v>0</v>
          </cell>
          <cell r="F13655">
            <v>0</v>
          </cell>
        </row>
        <row r="13656">
          <cell r="B13656">
            <v>1013967</v>
          </cell>
          <cell r="C13656" t="str">
            <v>Auto Nivelador Em Linha Dw087K Dewalt</v>
          </cell>
          <cell r="D13656" t="str">
            <v>UN</v>
          </cell>
          <cell r="E13656">
            <v>0</v>
          </cell>
          <cell r="F13656">
            <v>0</v>
          </cell>
        </row>
        <row r="13657">
          <cell r="B13657">
            <v>1013968</v>
          </cell>
          <cell r="C13657" t="str">
            <v>Conexao Movel 20-1/2 Krm/2012 Astra</v>
          </cell>
          <cell r="D13657" t="str">
            <v>UN</v>
          </cell>
          <cell r="E13657">
            <v>0</v>
          </cell>
          <cell r="F13657">
            <v>0</v>
          </cell>
        </row>
        <row r="13658">
          <cell r="B13658">
            <v>1013969</v>
          </cell>
          <cell r="C13658" t="str">
            <v>Conexao Cotovelo 90Gr 16Mm Kc/16 Astra</v>
          </cell>
          <cell r="D13658" t="str">
            <v>UN</v>
          </cell>
          <cell r="E13658">
            <v>0</v>
          </cell>
          <cell r="F13658">
            <v>0</v>
          </cell>
        </row>
        <row r="13659">
          <cell r="B13659">
            <v>1013970</v>
          </cell>
          <cell r="C13659" t="str">
            <v>Te Pex 25-16-25 Kt/25165 - Astra</v>
          </cell>
          <cell r="D13659" t="str">
            <v>UN</v>
          </cell>
          <cell r="E13659">
            <v>0</v>
          </cell>
          <cell r="F13659">
            <v>0</v>
          </cell>
        </row>
        <row r="13660">
          <cell r="B13660">
            <v>1013971</v>
          </cell>
          <cell r="C13660" t="str">
            <v>Conex.Cot.90 Macho 16-1/2 Kcr/1612 Astra</v>
          </cell>
          <cell r="D13660" t="str">
            <v>UN</v>
          </cell>
          <cell r="E13660">
            <v>0</v>
          </cell>
          <cell r="F13660">
            <v>0</v>
          </cell>
        </row>
        <row r="13661">
          <cell r="B13661">
            <v>1013972</v>
          </cell>
          <cell r="C13661" t="str">
            <v>Tampa De Concreto Para Anel De 1,20M</v>
          </cell>
          <cell r="D13661" t="str">
            <v>UN</v>
          </cell>
          <cell r="E13661">
            <v>0</v>
          </cell>
          <cell r="F13661">
            <v>0</v>
          </cell>
        </row>
        <row r="13662">
          <cell r="B13662">
            <v>1013973</v>
          </cell>
          <cell r="C13662" t="str">
            <v>Grampo Ater.P/Cab.10-25Mm2 Haste 5/8-3/4</v>
          </cell>
          <cell r="D13662" t="str">
            <v>UN</v>
          </cell>
          <cell r="E13662">
            <v>0</v>
          </cell>
          <cell r="F13662">
            <v>0</v>
          </cell>
        </row>
        <row r="13663">
          <cell r="B13663">
            <v>1013974</v>
          </cell>
          <cell r="C13663" t="str">
            <v>Pino P/Isolador M-16X294Mm 15Kv Arr 38Mm</v>
          </cell>
          <cell r="D13663" t="str">
            <v>UN</v>
          </cell>
          <cell r="E13663">
            <v>0</v>
          </cell>
          <cell r="F13663">
            <v>0</v>
          </cell>
        </row>
        <row r="13664">
          <cell r="B13664">
            <v>1013975</v>
          </cell>
          <cell r="C13664" t="str">
            <v>Parafuso Cabeca Quadrada 16X225Mm</v>
          </cell>
          <cell r="D13664" t="str">
            <v>UN</v>
          </cell>
          <cell r="E13664">
            <v>0</v>
          </cell>
          <cell r="F13664">
            <v>0</v>
          </cell>
        </row>
        <row r="13665">
          <cell r="B13665">
            <v>1013976</v>
          </cell>
          <cell r="C13665" t="str">
            <v>Porca Quadrada M-16</v>
          </cell>
          <cell r="D13665" t="str">
            <v>UN</v>
          </cell>
          <cell r="E13665">
            <v>0</v>
          </cell>
          <cell r="F13665">
            <v>0</v>
          </cell>
        </row>
        <row r="13666">
          <cell r="B13666">
            <v>1013977</v>
          </cell>
          <cell r="C13666" t="str">
            <v>Fita Aco Inox Larg 6Mm F6-30 Norma Ntd</v>
          </cell>
          <cell r="D13666" t="str">
            <v>UN</v>
          </cell>
          <cell r="E13666">
            <v>0</v>
          </cell>
          <cell r="F13666">
            <v>0</v>
          </cell>
        </row>
        <row r="13667">
          <cell r="B13667">
            <v>1013978</v>
          </cell>
          <cell r="C13667" t="str">
            <v>Fecho P/Fita De Aço Inox Ff-1 Norma Ntd</v>
          </cell>
          <cell r="D13667" t="str">
            <v>UN</v>
          </cell>
          <cell r="E13667">
            <v>0</v>
          </cell>
          <cell r="F13667">
            <v>0</v>
          </cell>
        </row>
        <row r="13668">
          <cell r="B13668">
            <v>1013979</v>
          </cell>
          <cell r="C13668" t="str">
            <v>Caixa Pad.570X750X260Mm Fn Transf 800/5A</v>
          </cell>
          <cell r="D13668" t="str">
            <v>UN</v>
          </cell>
          <cell r="E13668">
            <v>0</v>
          </cell>
          <cell r="F13668">
            <v>0</v>
          </cell>
        </row>
        <row r="13669">
          <cell r="B13669">
            <v>1013980</v>
          </cell>
          <cell r="C13669" t="str">
            <v>Caixa Pad.570X490X260Mm En P/Med Trif.</v>
          </cell>
          <cell r="D13669" t="str">
            <v>UN</v>
          </cell>
          <cell r="E13669">
            <v>0</v>
          </cell>
          <cell r="F13669">
            <v>0</v>
          </cell>
        </row>
        <row r="13670">
          <cell r="B13670">
            <v>1013981</v>
          </cell>
          <cell r="C13670" t="str">
            <v>Grampo Ater.P/Cab 25-70Mm2 Haste 5/8-3/4</v>
          </cell>
          <cell r="D13670" t="str">
            <v>UN</v>
          </cell>
          <cell r="E13670">
            <v>0</v>
          </cell>
          <cell r="F13670">
            <v>0</v>
          </cell>
        </row>
        <row r="13671">
          <cell r="B13671">
            <v>1013982</v>
          </cell>
          <cell r="C13671" t="str">
            <v>Plaqueta Identificacao Ferro Esmaltado</v>
          </cell>
          <cell r="D13671" t="str">
            <v>UN</v>
          </cell>
          <cell r="E13671">
            <v>0</v>
          </cell>
          <cell r="F13671">
            <v>0</v>
          </cell>
        </row>
        <row r="13672">
          <cell r="B13672">
            <v>1013983</v>
          </cell>
          <cell r="C13672" t="str">
            <v>Placa De Alerta Norma Copel</v>
          </cell>
          <cell r="D13672" t="str">
            <v>UN</v>
          </cell>
          <cell r="E13672">
            <v>0</v>
          </cell>
          <cell r="F13672">
            <v>0</v>
          </cell>
        </row>
        <row r="13673">
          <cell r="B13673">
            <v>1013984</v>
          </cell>
          <cell r="C13673" t="str">
            <v>Conector Splitbolt 25Mm2</v>
          </cell>
          <cell r="D13673" t="str">
            <v>UN</v>
          </cell>
          <cell r="E13673">
            <v>0</v>
          </cell>
          <cell r="F13673">
            <v>0</v>
          </cell>
        </row>
        <row r="13674">
          <cell r="B13674">
            <v>1013985</v>
          </cell>
          <cell r="C13674" t="str">
            <v>Caixa Pad.450X350X200Mm Cn1 P/Med Trif.</v>
          </cell>
          <cell r="D13674" t="str">
            <v>UN</v>
          </cell>
          <cell r="E13674">
            <v>0</v>
          </cell>
          <cell r="F13674">
            <v>0</v>
          </cell>
        </row>
        <row r="13675">
          <cell r="B13675">
            <v>1013986</v>
          </cell>
          <cell r="C13675" t="str">
            <v>Curva 135 P/Eletroduto Pvc 1Pol</v>
          </cell>
          <cell r="D13675" t="str">
            <v>UN</v>
          </cell>
          <cell r="E13675">
            <v>0</v>
          </cell>
          <cell r="F13675">
            <v>0</v>
          </cell>
        </row>
        <row r="13676">
          <cell r="B13676">
            <v>1013987</v>
          </cell>
          <cell r="C13676" t="str">
            <v>Conector Splitbolt 10Mm2</v>
          </cell>
          <cell r="D13676" t="str">
            <v>UN</v>
          </cell>
          <cell r="E13676">
            <v>0</v>
          </cell>
          <cell r="F13676">
            <v>0</v>
          </cell>
        </row>
        <row r="13677">
          <cell r="B13677">
            <v>1013988</v>
          </cell>
          <cell r="C13677" t="str">
            <v>Bracadeira Univ.P/Fixacao Caixa Medicao</v>
          </cell>
          <cell r="D13677" t="str">
            <v>UN</v>
          </cell>
          <cell r="E13677">
            <v>0</v>
          </cell>
          <cell r="F13677">
            <v>0</v>
          </cell>
        </row>
        <row r="13678">
          <cell r="B13678">
            <v>1013989</v>
          </cell>
          <cell r="C13678" t="str">
            <v>Cabo De Aluminio Quadruplex 3X1X16+16Mm2</v>
          </cell>
          <cell r="D13678" t="str">
            <v>M</v>
          </cell>
          <cell r="E13678">
            <v>0</v>
          </cell>
          <cell r="F13678">
            <v>0</v>
          </cell>
        </row>
        <row r="13679">
          <cell r="B13679">
            <v>1013990</v>
          </cell>
          <cell r="C13679" t="str">
            <v>Grampo Derivacao Paralelo Bronze 10-50Mm</v>
          </cell>
          <cell r="D13679" t="str">
            <v>UN</v>
          </cell>
          <cell r="E13679">
            <v>0</v>
          </cell>
          <cell r="F13679">
            <v>0</v>
          </cell>
        </row>
        <row r="13680">
          <cell r="B13680">
            <v>1013991</v>
          </cell>
          <cell r="C13680" t="str">
            <v>Quadro Elet.60X90X26Cm Chapa 16 C/Barr.</v>
          </cell>
          <cell r="D13680" t="str">
            <v>UN</v>
          </cell>
          <cell r="E13680">
            <v>0</v>
          </cell>
          <cell r="F13680">
            <v>0</v>
          </cell>
        </row>
        <row r="13681">
          <cell r="B13681">
            <v>1013992</v>
          </cell>
          <cell r="C13681" t="str">
            <v>Quadro Elet.70X100X20Cm Embutir C/Barr.</v>
          </cell>
          <cell r="D13681" t="str">
            <v>UN</v>
          </cell>
          <cell r="E13681">
            <v>0</v>
          </cell>
          <cell r="F13681">
            <v>0</v>
          </cell>
        </row>
        <row r="13682">
          <cell r="B13682">
            <v>1013993</v>
          </cell>
          <cell r="C13682" t="str">
            <v>Cabo Aluminio Quadruplex 3X1X95+95Mm2</v>
          </cell>
          <cell r="D13682" t="str">
            <v>M</v>
          </cell>
          <cell r="E13682">
            <v>0</v>
          </cell>
          <cell r="F13682">
            <v>0</v>
          </cell>
        </row>
        <row r="13683">
          <cell r="B13683">
            <v>1013994</v>
          </cell>
          <cell r="C13683" t="str">
            <v>Escada Madeira Dup.Ext.7+8Dgr 2,50X4,30M</v>
          </cell>
          <cell r="D13683" t="str">
            <v>UN</v>
          </cell>
          <cell r="E13683">
            <v>0</v>
          </cell>
          <cell r="F13683">
            <v>0</v>
          </cell>
        </row>
        <row r="13684">
          <cell r="B13684">
            <v>1013995</v>
          </cell>
          <cell r="C13684" t="str">
            <v>Escada Madeira Ext.21+19Dgr 6,40X11,30M</v>
          </cell>
          <cell r="D13684" t="str">
            <v>UN</v>
          </cell>
          <cell r="E13684">
            <v>0</v>
          </cell>
          <cell r="F13684">
            <v>0</v>
          </cell>
        </row>
        <row r="13685">
          <cell r="B13685">
            <v>1013996</v>
          </cell>
          <cell r="C13685" t="str">
            <v>Rejunte P/ Ceramica Platina 10Kg</v>
          </cell>
          <cell r="D13685" t="str">
            <v>UN</v>
          </cell>
          <cell r="E13685">
            <v>0</v>
          </cell>
          <cell r="F13685">
            <v>0</v>
          </cell>
        </row>
        <row r="13686">
          <cell r="B13686">
            <v>1013997</v>
          </cell>
          <cell r="C13686" t="str">
            <v>Rejunte P/ Ceramica  Branco 10Kg</v>
          </cell>
          <cell r="D13686" t="str">
            <v>UN</v>
          </cell>
          <cell r="E13686">
            <v>0</v>
          </cell>
          <cell r="F13686">
            <v>0</v>
          </cell>
        </row>
        <row r="13687">
          <cell r="B13687">
            <v>1013998</v>
          </cell>
          <cell r="C13687" t="str">
            <v>Rejunte P/ Ceramica Branco 10Kg</v>
          </cell>
          <cell r="D13687" t="str">
            <v>UN</v>
          </cell>
          <cell r="E13687">
            <v>0</v>
          </cell>
          <cell r="F13687">
            <v>0</v>
          </cell>
        </row>
        <row r="13688">
          <cell r="B13688">
            <v>1013999</v>
          </cell>
          <cell r="C13688" t="str">
            <v>Rejunte P/ Piscina  Branco 10Kg</v>
          </cell>
          <cell r="D13688" t="str">
            <v>UN</v>
          </cell>
          <cell r="E13688">
            <v>0</v>
          </cell>
          <cell r="F13688">
            <v>0</v>
          </cell>
        </row>
        <row r="13689">
          <cell r="B13689">
            <v>1014000</v>
          </cell>
          <cell r="C13689" t="str">
            <v>Ceramica Almond Pl.Matte 40X40 Cecrisa</v>
          </cell>
          <cell r="D13689" t="str">
            <v>M2</v>
          </cell>
          <cell r="E13689">
            <v>0</v>
          </cell>
          <cell r="F13689">
            <v>0</v>
          </cell>
        </row>
        <row r="13690">
          <cell r="B13690">
            <v>1014001</v>
          </cell>
          <cell r="C13690" t="str">
            <v>Kit Pex - Gfsg2 - Secret Garden Profax</v>
          </cell>
          <cell r="D13690" t="str">
            <v>UN</v>
          </cell>
          <cell r="E13690">
            <v>0</v>
          </cell>
          <cell r="F13690">
            <v>0</v>
          </cell>
        </row>
        <row r="13691">
          <cell r="B13691">
            <v>1014002</v>
          </cell>
          <cell r="C13691" t="str">
            <v>Kit Pex - Gfsg1 - Secret Garden Profax</v>
          </cell>
          <cell r="D13691" t="str">
            <v>UN</v>
          </cell>
          <cell r="E13691">
            <v>0</v>
          </cell>
          <cell r="F13691">
            <v>0</v>
          </cell>
        </row>
        <row r="13692">
          <cell r="B13692">
            <v>1014003</v>
          </cell>
          <cell r="C13692" t="str">
            <v>Kit Pex Torre A Gftl/24 Astra</v>
          </cell>
          <cell r="D13692" t="str">
            <v>UN</v>
          </cell>
          <cell r="E13692">
            <v>0</v>
          </cell>
          <cell r="F13692">
            <v>0</v>
          </cell>
        </row>
        <row r="13693">
          <cell r="B13693">
            <v>1014004</v>
          </cell>
          <cell r="C13693" t="str">
            <v>Kit Pex Torre A C/Bide Gftl/24B Astra</v>
          </cell>
          <cell r="D13693" t="str">
            <v>UN</v>
          </cell>
          <cell r="E13693">
            <v>0</v>
          </cell>
          <cell r="F13693">
            <v>0</v>
          </cell>
        </row>
        <row r="13694">
          <cell r="B13694">
            <v>1014005</v>
          </cell>
          <cell r="C13694" t="str">
            <v>Kit Pex  Gfvv/1 - Astra</v>
          </cell>
          <cell r="D13694" t="str">
            <v>UN</v>
          </cell>
          <cell r="E13694">
            <v>0</v>
          </cell>
          <cell r="F13694">
            <v>0</v>
          </cell>
        </row>
        <row r="13695">
          <cell r="B13695">
            <v>1014006</v>
          </cell>
          <cell r="C13695" t="str">
            <v>Kit Pex  Gfvv/2 - Astra</v>
          </cell>
          <cell r="D13695" t="str">
            <v>UN</v>
          </cell>
          <cell r="E13695">
            <v>0</v>
          </cell>
          <cell r="F13695">
            <v>0</v>
          </cell>
        </row>
        <row r="13696">
          <cell r="B13696">
            <v>1014007</v>
          </cell>
          <cell r="C13696" t="str">
            <v>Kit Pex  Gfvv/3 - Astra</v>
          </cell>
          <cell r="D13696" t="str">
            <v>UN</v>
          </cell>
          <cell r="E13696">
            <v>0</v>
          </cell>
          <cell r="F13696">
            <v>0</v>
          </cell>
        </row>
        <row r="13697">
          <cell r="B13697">
            <v>1014008</v>
          </cell>
          <cell r="C13697" t="str">
            <v>Kit Pex  Gfvv/4 - Astra</v>
          </cell>
          <cell r="D13697" t="str">
            <v>UN</v>
          </cell>
          <cell r="E13697">
            <v>0</v>
          </cell>
          <cell r="F13697">
            <v>0</v>
          </cell>
        </row>
        <row r="13698">
          <cell r="B13698">
            <v>1014009</v>
          </cell>
          <cell r="C13698" t="str">
            <v>Kit Pex  Gfvv/5 - Astra</v>
          </cell>
          <cell r="D13698" t="str">
            <v>UN</v>
          </cell>
          <cell r="E13698">
            <v>0</v>
          </cell>
          <cell r="F13698">
            <v>0</v>
          </cell>
        </row>
        <row r="13699">
          <cell r="B13699">
            <v>1014010</v>
          </cell>
          <cell r="C13699" t="str">
            <v>Kit Pex  Gfvv/6 - Astra</v>
          </cell>
          <cell r="D13699" t="str">
            <v>UN</v>
          </cell>
          <cell r="E13699">
            <v>0</v>
          </cell>
          <cell r="F13699">
            <v>0</v>
          </cell>
        </row>
        <row r="13700">
          <cell r="B13700">
            <v>1014011</v>
          </cell>
          <cell r="C13700" t="str">
            <v>Kit Pex  Gfvv/17 - Astra</v>
          </cell>
          <cell r="D13700" t="str">
            <v>UN</v>
          </cell>
          <cell r="E13700">
            <v>0</v>
          </cell>
          <cell r="F13700">
            <v>0</v>
          </cell>
        </row>
        <row r="13701">
          <cell r="B13701">
            <v>1014012</v>
          </cell>
          <cell r="C13701" t="str">
            <v>Kit Pex  Gfvv/28 - Astra</v>
          </cell>
          <cell r="D13701" t="str">
            <v>UN</v>
          </cell>
          <cell r="E13701">
            <v>0</v>
          </cell>
          <cell r="F13701">
            <v>0</v>
          </cell>
        </row>
        <row r="13702">
          <cell r="B13702">
            <v>1014013</v>
          </cell>
          <cell r="C13702" t="str">
            <v>Kit Pex  Gfvv/39 - Astra</v>
          </cell>
          <cell r="D13702" t="str">
            <v>UN</v>
          </cell>
          <cell r="E13702">
            <v>0</v>
          </cell>
          <cell r="F13702">
            <v>0</v>
          </cell>
        </row>
        <row r="13703">
          <cell r="B13703">
            <v>1014014</v>
          </cell>
          <cell r="C13703" t="str">
            <v>Kit Pex  Gfvv/410 - Astra</v>
          </cell>
          <cell r="D13703" t="str">
            <v>UN</v>
          </cell>
          <cell r="E13703">
            <v>0</v>
          </cell>
          <cell r="F13703">
            <v>0</v>
          </cell>
        </row>
        <row r="13704">
          <cell r="B13704">
            <v>1014015</v>
          </cell>
          <cell r="C13704" t="str">
            <v>Kit Pex  Gfvv/511 - Astra</v>
          </cell>
          <cell r="D13704" t="str">
            <v>UN</v>
          </cell>
          <cell r="E13704">
            <v>0</v>
          </cell>
          <cell r="F13704">
            <v>0</v>
          </cell>
        </row>
        <row r="13705">
          <cell r="B13705">
            <v>1014016</v>
          </cell>
          <cell r="C13705" t="str">
            <v>Kit Pex  Gfvv/612 - Astra</v>
          </cell>
          <cell r="D13705" t="str">
            <v>UN</v>
          </cell>
          <cell r="E13705">
            <v>0</v>
          </cell>
          <cell r="F13705">
            <v>0</v>
          </cell>
        </row>
        <row r="13706">
          <cell r="B13706">
            <v>1014017</v>
          </cell>
          <cell r="C13706" t="str">
            <v>Tronco Rolico De Eucalipto 20Cmx2M</v>
          </cell>
          <cell r="D13706" t="str">
            <v>UN</v>
          </cell>
          <cell r="E13706">
            <v>0</v>
          </cell>
          <cell r="F13706">
            <v>0</v>
          </cell>
        </row>
        <row r="13707">
          <cell r="B13707">
            <v>1014018</v>
          </cell>
          <cell r="C13707" t="str">
            <v>Abracadeira Perfil 1Pol</v>
          </cell>
          <cell r="D13707" t="str">
            <v>UN</v>
          </cell>
          <cell r="E13707">
            <v>0</v>
          </cell>
          <cell r="F13707">
            <v>0</v>
          </cell>
        </row>
        <row r="13708">
          <cell r="B13708">
            <v>1014019</v>
          </cell>
          <cell r="C13708" t="str">
            <v>Ponteiro P/ Martelete 1618630002 Bosch</v>
          </cell>
          <cell r="D13708" t="str">
            <v>UN</v>
          </cell>
          <cell r="E13708">
            <v>0</v>
          </cell>
          <cell r="F13708">
            <v>0</v>
          </cell>
        </row>
        <row r="13709">
          <cell r="B13709">
            <v>1014020</v>
          </cell>
          <cell r="C13709" t="str">
            <v>Talhadeira P/ Martelete 1618630003 Bosch</v>
          </cell>
          <cell r="D13709" t="str">
            <v>UN</v>
          </cell>
          <cell r="E13709">
            <v>0</v>
          </cell>
          <cell r="F13709">
            <v>0</v>
          </cell>
        </row>
        <row r="13710">
          <cell r="B13710">
            <v>1014021</v>
          </cell>
          <cell r="C13710" t="str">
            <v>Valvula De Pe Com Crivo 2Pol</v>
          </cell>
          <cell r="D13710" t="str">
            <v>UN</v>
          </cell>
          <cell r="E13710">
            <v>0</v>
          </cell>
          <cell r="F13710">
            <v>0</v>
          </cell>
        </row>
        <row r="13711">
          <cell r="B13711">
            <v>1014022</v>
          </cell>
          <cell r="C13711" t="str">
            <v>Conj.Moto-Bomba Q=5L/S Hm=13Mca P=2Cv</v>
          </cell>
          <cell r="D13711" t="str">
            <v>UN</v>
          </cell>
          <cell r="E13711">
            <v>0</v>
          </cell>
          <cell r="F13711">
            <v>0</v>
          </cell>
        </row>
        <row r="13712">
          <cell r="B13712">
            <v>1014023</v>
          </cell>
          <cell r="C13712" t="str">
            <v>Crivo Com Flanges 2Pol</v>
          </cell>
          <cell r="D13712" t="str">
            <v>UN</v>
          </cell>
          <cell r="E13712">
            <v>0</v>
          </cell>
          <cell r="F13712">
            <v>0</v>
          </cell>
        </row>
        <row r="13713">
          <cell r="B13713">
            <v>1014024</v>
          </cell>
          <cell r="C13713" t="str">
            <v>Luva Reducao Galvanizada 75X63Mm</v>
          </cell>
          <cell r="D13713" t="str">
            <v>UN</v>
          </cell>
          <cell r="E13713">
            <v>0</v>
          </cell>
          <cell r="F13713">
            <v>0</v>
          </cell>
        </row>
        <row r="13714">
          <cell r="B13714">
            <v>1014025</v>
          </cell>
          <cell r="C13714" t="str">
            <v>Luva Reducao Galvanizada 75X50Mm</v>
          </cell>
          <cell r="D13714" t="str">
            <v>UN</v>
          </cell>
          <cell r="E13714">
            <v>0</v>
          </cell>
          <cell r="F13714">
            <v>0</v>
          </cell>
        </row>
        <row r="13715">
          <cell r="B13715">
            <v>1014026</v>
          </cell>
          <cell r="C13715" t="str">
            <v>Niple Duplo Galvanizado 63Mm</v>
          </cell>
          <cell r="D13715" t="str">
            <v>UN</v>
          </cell>
          <cell r="E13715">
            <v>0</v>
          </cell>
          <cell r="F13715">
            <v>0</v>
          </cell>
        </row>
        <row r="13716">
          <cell r="B13716">
            <v>1014027</v>
          </cell>
          <cell r="C13716" t="str">
            <v>Niple Duplo Galvanizado 50Mm</v>
          </cell>
          <cell r="D13716" t="str">
            <v>UN</v>
          </cell>
          <cell r="E13716">
            <v>0</v>
          </cell>
          <cell r="F13716">
            <v>0</v>
          </cell>
        </row>
        <row r="13717">
          <cell r="B13717">
            <v>1014028</v>
          </cell>
          <cell r="C13717" t="str">
            <v>Reducao Ferro Fundido 100X40Mm</v>
          </cell>
          <cell r="D13717" t="str">
            <v>UN</v>
          </cell>
          <cell r="E13717">
            <v>0</v>
          </cell>
          <cell r="F13717">
            <v>0</v>
          </cell>
        </row>
        <row r="13718">
          <cell r="B13718">
            <v>1014029</v>
          </cell>
          <cell r="C13718" t="str">
            <v>Junta Montagem 100Mm Jgi100 Saint Gobain</v>
          </cell>
          <cell r="D13718" t="str">
            <v>UN</v>
          </cell>
          <cell r="E13718">
            <v>0</v>
          </cell>
          <cell r="F13718">
            <v>0</v>
          </cell>
        </row>
        <row r="13719">
          <cell r="B13719">
            <v>1014030</v>
          </cell>
          <cell r="C13719" t="str">
            <v>Niple Duplo Galvanizado 4Pol Bsp</v>
          </cell>
          <cell r="D13719" t="str">
            <v>UN</v>
          </cell>
          <cell r="E13719">
            <v>0</v>
          </cell>
          <cell r="F13719">
            <v>0</v>
          </cell>
        </row>
        <row r="13720">
          <cell r="B13720">
            <v>1014031</v>
          </cell>
          <cell r="C13720" t="str">
            <v>Macromed.Eletr.Autojet 4" Em-250 Siemens</v>
          </cell>
          <cell r="D13720" t="str">
            <v>UN</v>
          </cell>
          <cell r="E13720">
            <v>0</v>
          </cell>
          <cell r="F13720">
            <v>0</v>
          </cell>
        </row>
        <row r="13721">
          <cell r="B13721">
            <v>1014032</v>
          </cell>
          <cell r="C13721" t="str">
            <v>Bomba 50Cv 3500Rpm Ini-K 50-200 Imbil</v>
          </cell>
          <cell r="D13721" t="str">
            <v>UN</v>
          </cell>
          <cell r="E13721">
            <v>0</v>
          </cell>
          <cell r="F13721">
            <v>0</v>
          </cell>
        </row>
        <row r="13722">
          <cell r="B13722">
            <v>1014033</v>
          </cell>
          <cell r="C13722" t="str">
            <v>Selante Juntaflex Mc 400G Rejuntabras</v>
          </cell>
          <cell r="D13722" t="str">
            <v>UN</v>
          </cell>
          <cell r="E13722">
            <v>0</v>
          </cell>
          <cell r="F13722">
            <v>0</v>
          </cell>
        </row>
        <row r="13723">
          <cell r="B13723">
            <v>1014034</v>
          </cell>
          <cell r="C13723" t="str">
            <v>Corpo Ralo Sifonado Quad.Br.100X100X50Mm</v>
          </cell>
          <cell r="D13723" t="str">
            <v>UN</v>
          </cell>
          <cell r="E13723">
            <v>0</v>
          </cell>
          <cell r="F13723">
            <v>0</v>
          </cell>
        </row>
        <row r="13724">
          <cell r="B13724">
            <v>1014035</v>
          </cell>
          <cell r="C13724" t="str">
            <v>Bucha De Reducao Ppr 75X50 M/F</v>
          </cell>
          <cell r="D13724" t="str">
            <v>UN</v>
          </cell>
          <cell r="E13724">
            <v>0</v>
          </cell>
          <cell r="F13724">
            <v>0</v>
          </cell>
        </row>
        <row r="13725">
          <cell r="B13725">
            <v>1014036</v>
          </cell>
          <cell r="C13725" t="str">
            <v>Piso Drenante 40X40X5Cm Cinza Natural</v>
          </cell>
          <cell r="D13725" t="str">
            <v>M2</v>
          </cell>
          <cell r="E13725">
            <v>0</v>
          </cell>
          <cell r="F13725">
            <v>0</v>
          </cell>
        </row>
        <row r="13726">
          <cell r="B13726">
            <v>1014037</v>
          </cell>
          <cell r="C13726" t="str">
            <v>Porcelanato White Tratado 40X40 Pamesa</v>
          </cell>
          <cell r="D13726" t="str">
            <v>M2</v>
          </cell>
          <cell r="E13726">
            <v>0</v>
          </cell>
          <cell r="F13726">
            <v>0</v>
          </cell>
        </row>
        <row r="13727">
          <cell r="B13727">
            <v>1014038</v>
          </cell>
          <cell r="C13727" t="str">
            <v>Porcelanato Valencia Bianco 50X50 Pamesa</v>
          </cell>
          <cell r="D13727" t="str">
            <v>M2</v>
          </cell>
          <cell r="E13727">
            <v>0</v>
          </cell>
          <cell r="F13727">
            <v>0</v>
          </cell>
        </row>
        <row r="13728">
          <cell r="B13728">
            <v>1014039</v>
          </cell>
          <cell r="C13728" t="str">
            <v>Porcelanato Marmorizada Jupter 50X50 Pam</v>
          </cell>
          <cell r="D13728" t="str">
            <v>M2</v>
          </cell>
          <cell r="E13728">
            <v>0</v>
          </cell>
          <cell r="F13728">
            <v>0</v>
          </cell>
        </row>
        <row r="13729">
          <cell r="B13729">
            <v>1014040</v>
          </cell>
          <cell r="C13729" t="str">
            <v>Porcelanato Eleg.Almond 60X60 Pamesa</v>
          </cell>
          <cell r="D13729" t="str">
            <v>M2</v>
          </cell>
          <cell r="E13729">
            <v>0</v>
          </cell>
          <cell r="F13729">
            <v>0</v>
          </cell>
        </row>
        <row r="13730">
          <cell r="B13730">
            <v>1014041</v>
          </cell>
          <cell r="C13730" t="str">
            <v>Porcelanato Eleg.Noce 30X60 Pamesa</v>
          </cell>
          <cell r="D13730" t="str">
            <v>M2</v>
          </cell>
          <cell r="E13730">
            <v>0</v>
          </cell>
          <cell r="F13730">
            <v>0</v>
          </cell>
        </row>
        <row r="13731">
          <cell r="B13731">
            <v>1014042</v>
          </cell>
          <cell r="C13731" t="str">
            <v>Porcelanato Pig.Sant.Arr.As 40X40 Pamesa</v>
          </cell>
          <cell r="D13731" t="str">
            <v>M2</v>
          </cell>
          <cell r="E13731">
            <v>0</v>
          </cell>
          <cell r="F13731">
            <v>0</v>
          </cell>
        </row>
        <row r="13732">
          <cell r="B13732">
            <v>1014043</v>
          </cell>
          <cell r="C13732" t="str">
            <v>Porcelanato Pig.Lanzarote 40X40 Pamesa</v>
          </cell>
          <cell r="D13732" t="str">
            <v>M2</v>
          </cell>
          <cell r="E13732">
            <v>0</v>
          </cell>
          <cell r="F13732">
            <v>0</v>
          </cell>
        </row>
        <row r="13733">
          <cell r="B13733">
            <v>1014044</v>
          </cell>
          <cell r="C13733" t="str">
            <v>Porcelanato Eleg.Cement 60X60 Pamesa</v>
          </cell>
          <cell r="D13733" t="str">
            <v>M2</v>
          </cell>
          <cell r="E13733">
            <v>0</v>
          </cell>
          <cell r="F13733">
            <v>0</v>
          </cell>
        </row>
        <row r="13734">
          <cell r="B13734">
            <v>1014045</v>
          </cell>
          <cell r="C13734" t="str">
            <v>Porcelanato Pig.Arrecife Po 40X40 Pamesa</v>
          </cell>
          <cell r="D13734" t="str">
            <v>M2</v>
          </cell>
          <cell r="E13734">
            <v>0</v>
          </cell>
          <cell r="F13734">
            <v>0</v>
          </cell>
        </row>
        <row r="13735">
          <cell r="B13735">
            <v>1014046</v>
          </cell>
          <cell r="C13735" t="str">
            <v>Porcelanato Earth Po 60X60 Pamesa</v>
          </cell>
          <cell r="D13735" t="str">
            <v>M2</v>
          </cell>
          <cell r="E13735">
            <v>0</v>
          </cell>
          <cell r="F13735">
            <v>0</v>
          </cell>
        </row>
        <row r="13736">
          <cell r="B13736">
            <v>1014047</v>
          </cell>
          <cell r="C13736" t="str">
            <v>Porcelanato Super White 30X60 Pamesa</v>
          </cell>
          <cell r="D13736" t="str">
            <v>M2</v>
          </cell>
          <cell r="E13736">
            <v>0</v>
          </cell>
          <cell r="F13736">
            <v>0</v>
          </cell>
        </row>
        <row r="13737">
          <cell r="B13737">
            <v>1014048</v>
          </cell>
          <cell r="C13737" t="str">
            <v>Porcelanato Mystere White 60X60 Pamesa</v>
          </cell>
          <cell r="D13737" t="str">
            <v>M2</v>
          </cell>
          <cell r="E13737">
            <v>0</v>
          </cell>
          <cell r="F13737">
            <v>0</v>
          </cell>
        </row>
        <row r="13738">
          <cell r="B13738">
            <v>1014049</v>
          </cell>
          <cell r="C13738" t="str">
            <v>Porcelanato White Po 40X40 Pamesa</v>
          </cell>
          <cell r="D13738" t="str">
            <v>M2</v>
          </cell>
          <cell r="E13738">
            <v>0</v>
          </cell>
          <cell r="F13738">
            <v>0</v>
          </cell>
        </row>
        <row r="13739">
          <cell r="B13739">
            <v>1014050</v>
          </cell>
          <cell r="C13739" t="str">
            <v>Porcelanato Century Bege 50X50 Pamesa</v>
          </cell>
          <cell r="D13739" t="str">
            <v>M2</v>
          </cell>
          <cell r="E13739">
            <v>0</v>
          </cell>
          <cell r="F13739">
            <v>0</v>
          </cell>
        </row>
        <row r="13740">
          <cell r="B13740">
            <v>1014051</v>
          </cell>
          <cell r="C13740" t="str">
            <v>Ceramica Papiro 45X45 Pamesa</v>
          </cell>
          <cell r="D13740" t="str">
            <v>M2</v>
          </cell>
          <cell r="E13740">
            <v>0</v>
          </cell>
          <cell r="F13740">
            <v>0</v>
          </cell>
        </row>
        <row r="13741">
          <cell r="B13741">
            <v>1014052</v>
          </cell>
          <cell r="C13741" t="str">
            <v>Bucha Reducao Cpvc Agua Quente 35X28Mm</v>
          </cell>
          <cell r="D13741" t="str">
            <v>UN</v>
          </cell>
          <cell r="E13741">
            <v>0</v>
          </cell>
          <cell r="F13741">
            <v>0</v>
          </cell>
        </row>
        <row r="13742">
          <cell r="B13742">
            <v>1014053</v>
          </cell>
          <cell r="C13742" t="str">
            <v>Luva Transicao Cpvc Agua Quente 22X3/4</v>
          </cell>
          <cell r="D13742" t="str">
            <v>UN</v>
          </cell>
          <cell r="E13742">
            <v>0</v>
          </cell>
          <cell r="F13742">
            <v>0</v>
          </cell>
        </row>
        <row r="13743">
          <cell r="B13743">
            <v>1014054</v>
          </cell>
          <cell r="C13743" t="str">
            <v>Luva Transicao Cpvc Agua Quente 28X1</v>
          </cell>
          <cell r="D13743" t="str">
            <v>UN</v>
          </cell>
          <cell r="E13743">
            <v>0</v>
          </cell>
          <cell r="F13743">
            <v>0</v>
          </cell>
        </row>
        <row r="13744">
          <cell r="B13744">
            <v>1014055</v>
          </cell>
          <cell r="C13744" t="str">
            <v>Joelho 90 Trans.Cpvc Agua Quente 22X1/2</v>
          </cell>
          <cell r="D13744" t="str">
            <v>UN</v>
          </cell>
          <cell r="E13744">
            <v>0</v>
          </cell>
          <cell r="F13744">
            <v>0</v>
          </cell>
        </row>
        <row r="13745">
          <cell r="B13745">
            <v>1014056</v>
          </cell>
          <cell r="C13745" t="str">
            <v>Joelho 90 Trans.Cpvc Agua Quente 22X3/4</v>
          </cell>
          <cell r="D13745" t="str">
            <v>UN</v>
          </cell>
          <cell r="E13745">
            <v>0</v>
          </cell>
          <cell r="F13745">
            <v>0</v>
          </cell>
        </row>
        <row r="13746">
          <cell r="B13746">
            <v>1014057</v>
          </cell>
          <cell r="C13746" t="str">
            <v>Te Reducao Cpvc Agua Quente 28X22Mm</v>
          </cell>
          <cell r="D13746" t="str">
            <v>UN</v>
          </cell>
          <cell r="E13746">
            <v>0</v>
          </cell>
          <cell r="F13746">
            <v>0</v>
          </cell>
        </row>
        <row r="13747">
          <cell r="B13747">
            <v>1014058</v>
          </cell>
          <cell r="C13747" t="str">
            <v>Adesivo Cpvc Agua Quente 65G</v>
          </cell>
          <cell r="D13747" t="str">
            <v>UN</v>
          </cell>
          <cell r="E13747">
            <v>0</v>
          </cell>
          <cell r="F13747">
            <v>0</v>
          </cell>
        </row>
        <row r="13748">
          <cell r="B13748">
            <v>1014059</v>
          </cell>
          <cell r="C13748" t="str">
            <v>Bloco Ceramico 11,5X19X19Cm</v>
          </cell>
          <cell r="D13748" t="str">
            <v>UN</v>
          </cell>
          <cell r="E13748">
            <v>0</v>
          </cell>
          <cell r="F13748">
            <v>0</v>
          </cell>
        </row>
        <row r="13749">
          <cell r="B13749">
            <v>1014060</v>
          </cell>
          <cell r="C13749" t="str">
            <v>Disco Serra C/400Mm 48Den.30Mm-Saturno</v>
          </cell>
          <cell r="D13749" t="str">
            <v>UN</v>
          </cell>
          <cell r="E13749">
            <v>0</v>
          </cell>
          <cell r="F13749">
            <v>0</v>
          </cell>
        </row>
        <row r="13750">
          <cell r="B13750">
            <v>1014061</v>
          </cell>
          <cell r="C13750" t="str">
            <v>Rocadeira Fs 280 Stihl</v>
          </cell>
          <cell r="D13750" t="str">
            <v>UN</v>
          </cell>
          <cell r="E13750">
            <v>0</v>
          </cell>
          <cell r="F13750">
            <v>0</v>
          </cell>
        </row>
        <row r="13751">
          <cell r="B13751">
            <v>1014062</v>
          </cell>
          <cell r="C13751" t="str">
            <v>Pontalete 3X2" De 1º Aparelhado</v>
          </cell>
          <cell r="D13751" t="str">
            <v>M</v>
          </cell>
          <cell r="E13751">
            <v>0</v>
          </cell>
          <cell r="F13751">
            <v>0</v>
          </cell>
        </row>
        <row r="13752">
          <cell r="B13752">
            <v>1014063</v>
          </cell>
          <cell r="C13752" t="str">
            <v>Pontalete 3X2" De 1º Bruto</v>
          </cell>
          <cell r="D13752" t="str">
            <v>M</v>
          </cell>
          <cell r="E13752">
            <v>0</v>
          </cell>
          <cell r="F13752">
            <v>0</v>
          </cell>
        </row>
        <row r="13753">
          <cell r="B13753">
            <v>1014064</v>
          </cell>
          <cell r="C13753" t="str">
            <v>Textura Ext.Permalit Stuttgar Cl Ibratin</v>
          </cell>
          <cell r="D13753" t="str">
            <v>KG</v>
          </cell>
          <cell r="E13753">
            <v>0</v>
          </cell>
          <cell r="F13753">
            <v>0</v>
          </cell>
        </row>
        <row r="13754">
          <cell r="B13754">
            <v>1014065</v>
          </cell>
          <cell r="C13754" t="str">
            <v>Textura Ext.Permalit Aveiro Cl Ibratin</v>
          </cell>
          <cell r="D13754" t="str">
            <v>KG</v>
          </cell>
          <cell r="E13754">
            <v>0</v>
          </cell>
          <cell r="F13754">
            <v>0</v>
          </cell>
        </row>
        <row r="13755">
          <cell r="B13755">
            <v>1014066</v>
          </cell>
          <cell r="C13755" t="str">
            <v>Textura Ext.Permalit B.Aires Ibratin</v>
          </cell>
          <cell r="D13755" t="str">
            <v>KG</v>
          </cell>
          <cell r="E13755">
            <v>0</v>
          </cell>
          <cell r="F13755">
            <v>0</v>
          </cell>
        </row>
        <row r="13756">
          <cell r="B13756">
            <v>1014067</v>
          </cell>
          <cell r="C13756" t="str">
            <v>Chave Tipo Biela 11Mm</v>
          </cell>
          <cell r="D13756" t="str">
            <v>UN</v>
          </cell>
          <cell r="E13756">
            <v>0</v>
          </cell>
          <cell r="F13756">
            <v>0</v>
          </cell>
        </row>
        <row r="13757">
          <cell r="B13757">
            <v>1014068</v>
          </cell>
          <cell r="C13757" t="str">
            <v>Serra Copo Sh Bimetal 7/8-22Mm</v>
          </cell>
          <cell r="D13757" t="str">
            <v>UN</v>
          </cell>
          <cell r="E13757">
            <v>0</v>
          </cell>
          <cell r="F13757">
            <v>0</v>
          </cell>
        </row>
        <row r="13758">
          <cell r="B13758">
            <v>1014069</v>
          </cell>
          <cell r="C13758" t="str">
            <v>Serra Copo Sh Bimetal 1 5/8-41Mm</v>
          </cell>
          <cell r="D13758" t="str">
            <v>UN</v>
          </cell>
          <cell r="E13758">
            <v>0</v>
          </cell>
          <cell r="F13758">
            <v>0</v>
          </cell>
        </row>
        <row r="13759">
          <cell r="B13759">
            <v>1014070</v>
          </cell>
          <cell r="C13759" t="str">
            <v>Serra Copo Sh Bimetal 2 1/16-52Mm</v>
          </cell>
          <cell r="D13759" t="str">
            <v>UN</v>
          </cell>
          <cell r="E13759">
            <v>0</v>
          </cell>
          <cell r="F13759">
            <v>0</v>
          </cell>
        </row>
        <row r="13760">
          <cell r="B13760">
            <v>1014071</v>
          </cell>
          <cell r="C13760" t="str">
            <v>Serra Copo Sh Bimetal 3-76Mm</v>
          </cell>
          <cell r="D13760" t="str">
            <v>UN</v>
          </cell>
          <cell r="E13760">
            <v>0</v>
          </cell>
          <cell r="F13760">
            <v>0</v>
          </cell>
        </row>
        <row r="13761">
          <cell r="B13761">
            <v>1014072</v>
          </cell>
          <cell r="C13761" t="str">
            <v>Serra Copo Sh Bimetal 3 3/8-86Mm</v>
          </cell>
          <cell r="D13761" t="str">
            <v>UN</v>
          </cell>
          <cell r="E13761">
            <v>0</v>
          </cell>
          <cell r="F13761">
            <v>0</v>
          </cell>
        </row>
        <row r="13762">
          <cell r="B13762">
            <v>1014073</v>
          </cell>
          <cell r="C13762" t="str">
            <v>Serra Copo Sh Bimetal 4-102Mm</v>
          </cell>
          <cell r="D13762" t="str">
            <v>UN</v>
          </cell>
          <cell r="E13762">
            <v>0</v>
          </cell>
          <cell r="F13762">
            <v>0</v>
          </cell>
        </row>
        <row r="13763">
          <cell r="B13763">
            <v>1014074</v>
          </cell>
          <cell r="C13763" t="str">
            <v>Jogo Chave Philips/Fenda 60100 Stanley</v>
          </cell>
          <cell r="D13763" t="str">
            <v>UN</v>
          </cell>
          <cell r="E13763">
            <v>0</v>
          </cell>
          <cell r="F13763">
            <v>0</v>
          </cell>
        </row>
        <row r="13764">
          <cell r="B13764">
            <v>1014075</v>
          </cell>
          <cell r="C13764" t="str">
            <v>Canivete Para Eletricista 100X4"</v>
          </cell>
          <cell r="D13764" t="str">
            <v>UN</v>
          </cell>
          <cell r="E13764">
            <v>0</v>
          </cell>
          <cell r="F13764">
            <v>0</v>
          </cell>
        </row>
        <row r="13765">
          <cell r="B13765">
            <v>1014076</v>
          </cell>
          <cell r="C13765" t="str">
            <v>Alicate Prensa Terminais Ap055 Vonder</v>
          </cell>
          <cell r="D13765" t="str">
            <v>UN</v>
          </cell>
          <cell r="E13765">
            <v>0</v>
          </cell>
          <cell r="F13765">
            <v>0</v>
          </cell>
        </row>
        <row r="13766">
          <cell r="B13766">
            <v>1014077</v>
          </cell>
          <cell r="C13766" t="str">
            <v>Chave Tipo Biela 3/8X3/8"</v>
          </cell>
          <cell r="D13766" t="str">
            <v>UN</v>
          </cell>
          <cell r="E13766">
            <v>0</v>
          </cell>
          <cell r="F13766">
            <v>0</v>
          </cell>
        </row>
        <row r="13767">
          <cell r="B13767">
            <v>1014078</v>
          </cell>
          <cell r="C13767" t="str">
            <v>Porcelanato Neo Calif. Snow 45X45 Eliane</v>
          </cell>
          <cell r="D13767" t="str">
            <v>M2</v>
          </cell>
          <cell r="E13767">
            <v>0</v>
          </cell>
          <cell r="F13767">
            <v>0</v>
          </cell>
        </row>
        <row r="13768">
          <cell r="B13768">
            <v>1014079</v>
          </cell>
          <cell r="C13768" t="str">
            <v>Pastilha 5X5Cm Porcelana Ser. Pal.Atlas</v>
          </cell>
          <cell r="D13768" t="str">
            <v>M2</v>
          </cell>
          <cell r="E13768">
            <v>0</v>
          </cell>
          <cell r="F13768">
            <v>0</v>
          </cell>
        </row>
        <row r="13769">
          <cell r="B13769">
            <v>1014080</v>
          </cell>
          <cell r="C13769" t="str">
            <v>Joelho Reducao.90º Sold 32X25</v>
          </cell>
          <cell r="D13769" t="str">
            <v>UN</v>
          </cell>
          <cell r="E13769">
            <v>0</v>
          </cell>
          <cell r="F13769">
            <v>0</v>
          </cell>
        </row>
        <row r="13770">
          <cell r="B13770">
            <v>1014081</v>
          </cell>
          <cell r="C13770" t="str">
            <v>Rele Termico 12,0-18,0A</v>
          </cell>
          <cell r="D13770" t="str">
            <v>UN</v>
          </cell>
          <cell r="E13770">
            <v>0</v>
          </cell>
          <cell r="F13770">
            <v>0</v>
          </cell>
        </row>
        <row r="13771">
          <cell r="B13771">
            <v>1014082</v>
          </cell>
          <cell r="C13771" t="str">
            <v>Lumin.Sobrepor 4Xt16 14W Ref.3690 Itaim</v>
          </cell>
          <cell r="D13771" t="str">
            <v>UN</v>
          </cell>
          <cell r="E13771">
            <v>0</v>
          </cell>
          <cell r="F13771">
            <v>0</v>
          </cell>
        </row>
        <row r="13772">
          <cell r="B13772">
            <v>1014083</v>
          </cell>
          <cell r="C13772" t="str">
            <v>Placa Eva 1,00X1,6Ox3M 1,2Kg 110 Sefapi</v>
          </cell>
          <cell r="D13772" t="str">
            <v>KG</v>
          </cell>
          <cell r="E13772">
            <v>0</v>
          </cell>
          <cell r="F13772">
            <v>0</v>
          </cell>
        </row>
        <row r="13773">
          <cell r="B13773">
            <v>1014084</v>
          </cell>
          <cell r="C13773" t="str">
            <v>Luva Agua Fria Pvc 25X3/4</v>
          </cell>
          <cell r="D13773" t="str">
            <v>UN</v>
          </cell>
          <cell r="E13773">
            <v>0</v>
          </cell>
          <cell r="F13773">
            <v>0</v>
          </cell>
        </row>
        <row r="13774">
          <cell r="B13774">
            <v>1014085</v>
          </cell>
          <cell r="C13774" t="str">
            <v>Registro Gaveta Bruto 1Pol</v>
          </cell>
          <cell r="D13774" t="str">
            <v>UN</v>
          </cell>
          <cell r="E13774">
            <v>0</v>
          </cell>
          <cell r="F13774">
            <v>0</v>
          </cell>
        </row>
        <row r="13775">
          <cell r="B13775">
            <v>1014086</v>
          </cell>
          <cell r="C13775" t="str">
            <v>Registro Gaveta Bruto 1 1/2Pol</v>
          </cell>
          <cell r="D13775" t="str">
            <v>UN</v>
          </cell>
          <cell r="E13775">
            <v>0</v>
          </cell>
          <cell r="F13775">
            <v>0</v>
          </cell>
        </row>
        <row r="13776">
          <cell r="B13776">
            <v>1014087</v>
          </cell>
          <cell r="C13776" t="str">
            <v>Registro Gaveta Bruto 1 1/2Pol</v>
          </cell>
          <cell r="D13776" t="str">
            <v>UN</v>
          </cell>
          <cell r="E13776">
            <v>0</v>
          </cell>
          <cell r="F13776">
            <v>0</v>
          </cell>
        </row>
        <row r="13777">
          <cell r="B13777">
            <v>1014088</v>
          </cell>
          <cell r="C13777" t="str">
            <v>Bacia Thema C/Cx Ec 1257730011100 Celite</v>
          </cell>
          <cell r="D13777" t="str">
            <v>UN</v>
          </cell>
          <cell r="E13777">
            <v>0</v>
          </cell>
          <cell r="F13777">
            <v>0</v>
          </cell>
        </row>
        <row r="13778">
          <cell r="B13778">
            <v>1014089</v>
          </cell>
          <cell r="C13778" t="str">
            <v>Bide Branco 3F Thema 25400  Celite</v>
          </cell>
          <cell r="D13778" t="str">
            <v>UN</v>
          </cell>
          <cell r="E13778">
            <v>0</v>
          </cell>
          <cell r="F13778">
            <v>0</v>
          </cell>
        </row>
        <row r="13779">
          <cell r="B13779">
            <v>1014090</v>
          </cell>
          <cell r="C13779" t="str">
            <v>Cuba Sobrepor Retangular 10136 Celite</v>
          </cell>
          <cell r="D13779" t="str">
            <v>UN</v>
          </cell>
          <cell r="E13779">
            <v>0</v>
          </cell>
          <cell r="F13779">
            <v>0</v>
          </cell>
        </row>
        <row r="13780">
          <cell r="B13780">
            <v>1014091</v>
          </cell>
          <cell r="C13780" t="str">
            <v>Cuba Sobrepor Red.Peq.31Cm 10229 Celite</v>
          </cell>
          <cell r="D13780" t="str">
            <v>UN</v>
          </cell>
          <cell r="E13780">
            <v>0</v>
          </cell>
          <cell r="F13780">
            <v>0</v>
          </cell>
        </row>
        <row r="13781">
          <cell r="B13781">
            <v>1014092</v>
          </cell>
          <cell r="C13781" t="str">
            <v>Bacia Rivieira Pl C/Cx Ac Ec 12700Celite</v>
          </cell>
          <cell r="D13781" t="str">
            <v>UN</v>
          </cell>
          <cell r="E13781">
            <v>0</v>
          </cell>
          <cell r="F13781">
            <v>0</v>
          </cell>
        </row>
        <row r="13782">
          <cell r="B13782">
            <v>1014093</v>
          </cell>
          <cell r="C13782" t="str">
            <v>Bacia Aloha  56355 Celite</v>
          </cell>
          <cell r="D13782" t="str">
            <v>UN</v>
          </cell>
          <cell r="E13782">
            <v>0</v>
          </cell>
          <cell r="F13782">
            <v>0</v>
          </cell>
        </row>
        <row r="13783">
          <cell r="B13783">
            <v>1014094</v>
          </cell>
          <cell r="C13783" t="str">
            <v>Caixa Aloha Acopl 56570 Celite</v>
          </cell>
          <cell r="D13783" t="str">
            <v>UN</v>
          </cell>
          <cell r="E13783">
            <v>0</v>
          </cell>
          <cell r="F13783">
            <v>0</v>
          </cell>
        </row>
        <row r="13784">
          <cell r="B13784">
            <v>1014095</v>
          </cell>
          <cell r="C13784" t="str">
            <v>Bacia Aloha  C/ Cx Acopl 56773 -Celite</v>
          </cell>
          <cell r="D13784" t="str">
            <v>UN</v>
          </cell>
          <cell r="E13784">
            <v>0</v>
          </cell>
          <cell r="F13784">
            <v>0</v>
          </cell>
        </row>
        <row r="13785">
          <cell r="B13785">
            <v>1014096</v>
          </cell>
          <cell r="C13785" t="str">
            <v>Bacia Thema  25353 Celite</v>
          </cell>
          <cell r="D13785" t="str">
            <v>UN</v>
          </cell>
          <cell r="E13785">
            <v>0</v>
          </cell>
          <cell r="F13785">
            <v>0</v>
          </cell>
        </row>
        <row r="13786">
          <cell r="B13786">
            <v>1014097</v>
          </cell>
          <cell r="C13786" t="str">
            <v>Bacia Rivieira Plus 12351 Celite</v>
          </cell>
          <cell r="D13786" t="str">
            <v>UN</v>
          </cell>
          <cell r="E13786">
            <v>0</v>
          </cell>
          <cell r="F13786">
            <v>0</v>
          </cell>
        </row>
        <row r="13787">
          <cell r="B13787">
            <v>1014098</v>
          </cell>
          <cell r="C13787" t="str">
            <v>Caixa Rivieira Pl Ac Ec 12560 Celite</v>
          </cell>
          <cell r="D13787" t="str">
            <v>UN</v>
          </cell>
          <cell r="E13787">
            <v>0</v>
          </cell>
          <cell r="F13787">
            <v>0</v>
          </cell>
        </row>
        <row r="13788">
          <cell r="B13788">
            <v>1014099</v>
          </cell>
          <cell r="C13788" t="str">
            <v>Assento Univ.Pl Br Pp Azalea 58981Celite</v>
          </cell>
          <cell r="D13788" t="str">
            <v>UN</v>
          </cell>
          <cell r="E13788">
            <v>0</v>
          </cell>
          <cell r="F13788">
            <v>0</v>
          </cell>
        </row>
        <row r="13789">
          <cell r="B13789">
            <v>1014100</v>
          </cell>
          <cell r="C13789" t="str">
            <v>Assento Br Pp Rivieira 12981 Celite</v>
          </cell>
          <cell r="D13789" t="str">
            <v>UN</v>
          </cell>
          <cell r="E13789">
            <v>0</v>
          </cell>
          <cell r="F13789">
            <v>0</v>
          </cell>
        </row>
        <row r="13790">
          <cell r="B13790">
            <v>1014101</v>
          </cell>
          <cell r="C13790" t="str">
            <v>Assento Br Pp Aloha 56981 Celite</v>
          </cell>
          <cell r="D13790" t="str">
            <v>UN</v>
          </cell>
          <cell r="E13790">
            <v>0</v>
          </cell>
          <cell r="F13790">
            <v>0</v>
          </cell>
        </row>
        <row r="13791">
          <cell r="B13791">
            <v>1014102</v>
          </cell>
          <cell r="C13791" t="str">
            <v>Cuba De Apoio Provare 77076 Celite</v>
          </cell>
          <cell r="D13791" t="str">
            <v>UN</v>
          </cell>
          <cell r="E13791">
            <v>0</v>
          </cell>
          <cell r="F13791">
            <v>0</v>
          </cell>
        </row>
        <row r="13792">
          <cell r="B13792">
            <v>1014103</v>
          </cell>
          <cell r="C13792" t="str">
            <v>Cuba De Apoio Diverta A327111000 Celite</v>
          </cell>
          <cell r="D13792" t="str">
            <v>UN</v>
          </cell>
          <cell r="E13792">
            <v>0</v>
          </cell>
          <cell r="F13792">
            <v>0</v>
          </cell>
        </row>
        <row r="13793">
          <cell r="B13793">
            <v>1014104</v>
          </cell>
          <cell r="C13793" t="str">
            <v>Cuba Embutir Oval 76177 Celite</v>
          </cell>
          <cell r="D13793" t="str">
            <v>UN</v>
          </cell>
          <cell r="E13793">
            <v>0</v>
          </cell>
          <cell r="F13793">
            <v>0</v>
          </cell>
        </row>
        <row r="13794">
          <cell r="B13794">
            <v>1014105</v>
          </cell>
          <cell r="C13794" t="str">
            <v>Tanque C/Col. Modelo Gafisa Celite</v>
          </cell>
          <cell r="D13794" t="str">
            <v>UN</v>
          </cell>
          <cell r="E13794">
            <v>0</v>
          </cell>
          <cell r="F13794">
            <v>0</v>
          </cell>
        </row>
        <row r="13795">
          <cell r="B13795">
            <v>1014106</v>
          </cell>
          <cell r="C13795" t="str">
            <v>Cuba De Embutir Oval 76177 Celite</v>
          </cell>
          <cell r="D13795" t="str">
            <v>UN</v>
          </cell>
          <cell r="E13795">
            <v>0</v>
          </cell>
          <cell r="F13795">
            <v>0</v>
          </cell>
        </row>
        <row r="13796">
          <cell r="B13796">
            <v>1014107</v>
          </cell>
          <cell r="C13796" t="str">
            <v>Material Substituido Por 1014474</v>
          </cell>
          <cell r="D13796" t="str">
            <v>KG</v>
          </cell>
          <cell r="E13796">
            <v>0</v>
          </cell>
          <cell r="F13796">
            <v>0</v>
          </cell>
        </row>
        <row r="13797">
          <cell r="B13797">
            <v>1014108</v>
          </cell>
          <cell r="C13797" t="str">
            <v>Suporte Extintor De Parede 10Kg</v>
          </cell>
          <cell r="D13797" t="str">
            <v>UN</v>
          </cell>
          <cell r="E13797">
            <v>0</v>
          </cell>
          <cell r="F13797">
            <v>0</v>
          </cell>
        </row>
        <row r="13798">
          <cell r="B13798">
            <v>1014109</v>
          </cell>
          <cell r="C13798" t="str">
            <v>Conj.Fechadura Latão Cra 656B La Fonte</v>
          </cell>
          <cell r="D13798" t="str">
            <v>UN</v>
          </cell>
          <cell r="E13798">
            <v>0</v>
          </cell>
          <cell r="F13798">
            <v>0</v>
          </cell>
        </row>
        <row r="13799">
          <cell r="B13799">
            <v>1014110</v>
          </cell>
          <cell r="C13799" t="str">
            <v>Tinta Permac. Buenos Aires Aol 3,6L Embr</v>
          </cell>
          <cell r="D13799" t="str">
            <v>UN</v>
          </cell>
          <cell r="E13799">
            <v>0</v>
          </cell>
          <cell r="F13799">
            <v>0</v>
          </cell>
        </row>
        <row r="13800">
          <cell r="B13800">
            <v>1014111</v>
          </cell>
          <cell r="C13800" t="str">
            <v>Tinta Permacril Branco 3,6L Embr</v>
          </cell>
          <cell r="D13800" t="str">
            <v>UN</v>
          </cell>
          <cell r="E13800">
            <v>0</v>
          </cell>
          <cell r="F13800">
            <v>0</v>
          </cell>
        </row>
        <row r="13801">
          <cell r="B13801">
            <v>1014112</v>
          </cell>
          <cell r="C13801" t="str">
            <v>Caixa Elet P/ Bl Estr.Cxbe T44 4X4 Astra</v>
          </cell>
          <cell r="D13801" t="str">
            <v>UN</v>
          </cell>
          <cell r="E13801">
            <v>0</v>
          </cell>
          <cell r="F13801">
            <v>0</v>
          </cell>
        </row>
        <row r="13802">
          <cell r="B13802">
            <v>1014113</v>
          </cell>
          <cell r="C13802" t="str">
            <v>Caixa Elet.P/ Bl.Estr.Cxbe T42 4X2 Astra</v>
          </cell>
          <cell r="D13802" t="str">
            <v>UN</v>
          </cell>
          <cell r="E13802">
            <v>0</v>
          </cell>
          <cell r="F13802">
            <v>0</v>
          </cell>
        </row>
        <row r="13803">
          <cell r="B13803">
            <v>1014114</v>
          </cell>
          <cell r="C13803" t="str">
            <v>Cordoalha De Cobre Nú 50Mm 200J Csn</v>
          </cell>
          <cell r="D13803" t="str">
            <v>M2</v>
          </cell>
          <cell r="E13803">
            <v>0</v>
          </cell>
          <cell r="F13803">
            <v>0</v>
          </cell>
        </row>
        <row r="13804">
          <cell r="B13804">
            <v>1014115</v>
          </cell>
          <cell r="C13804" t="str">
            <v>Grampo Gdu Tipo Conector 50Mm 201J Csn</v>
          </cell>
          <cell r="D13804" t="str">
            <v>UN</v>
          </cell>
          <cell r="E13804">
            <v>0</v>
          </cell>
          <cell r="F13804">
            <v>0</v>
          </cell>
        </row>
        <row r="13805">
          <cell r="B13805">
            <v>1014116</v>
          </cell>
          <cell r="C13805" t="str">
            <v>Entrada De Cil.Cra 311 60097728 La Fonte</v>
          </cell>
          <cell r="D13805" t="str">
            <v>UN</v>
          </cell>
          <cell r="E13805">
            <v>0</v>
          </cell>
          <cell r="F13805">
            <v>0</v>
          </cell>
        </row>
        <row r="13806">
          <cell r="B13806">
            <v>1014117</v>
          </cell>
          <cell r="C13806" t="str">
            <v>Jogo Par.Lat.Crcra 7 8X7C/6 39012022 L.F</v>
          </cell>
          <cell r="D13806" t="str">
            <v>UN</v>
          </cell>
          <cell r="E13806">
            <v>0</v>
          </cell>
          <cell r="F13806">
            <v>0</v>
          </cell>
        </row>
        <row r="13807">
          <cell r="B13807">
            <v>1014118</v>
          </cell>
          <cell r="C13807" t="str">
            <v>Jogo Par.Aco Cr/Cra 7 8X7 39013022 La Fo</v>
          </cell>
          <cell r="D13807" t="str">
            <v>UN</v>
          </cell>
          <cell r="E13807">
            <v>0</v>
          </cell>
          <cell r="F13807">
            <v>0</v>
          </cell>
        </row>
        <row r="13808">
          <cell r="B13808">
            <v>1014119</v>
          </cell>
          <cell r="C13808" t="str">
            <v>Rompedor Te 905 Avr 376557 Hilti</v>
          </cell>
          <cell r="D13808" t="str">
            <v>UN</v>
          </cell>
          <cell r="E13808">
            <v>0</v>
          </cell>
          <cell r="F13808">
            <v>0</v>
          </cell>
        </row>
        <row r="13809">
          <cell r="B13809">
            <v>1014120</v>
          </cell>
          <cell r="C13809" t="str">
            <v>Acps Trani Mera Mult8X59 74350006 Incepa</v>
          </cell>
          <cell r="D13809" t="str">
            <v>UN</v>
          </cell>
          <cell r="E13809">
            <v>0</v>
          </cell>
          <cell r="F13809">
            <v>0</v>
          </cell>
        </row>
        <row r="13810">
          <cell r="B13810">
            <v>1014121</v>
          </cell>
          <cell r="C13810" t="str">
            <v>Pastilha Prisma Biac.7,5X7,5 Portobello</v>
          </cell>
          <cell r="D13810" t="str">
            <v>M2</v>
          </cell>
          <cell r="E13810">
            <v>0</v>
          </cell>
          <cell r="F13810">
            <v>0</v>
          </cell>
        </row>
        <row r="13811">
          <cell r="B13811">
            <v>1014122</v>
          </cell>
          <cell r="C13811" t="str">
            <v>Suporte 4X2 Thesi Bticino M5S</v>
          </cell>
          <cell r="D13811" t="str">
            <v>UN</v>
          </cell>
          <cell r="E13811">
            <v>0</v>
          </cell>
          <cell r="F13811">
            <v>0</v>
          </cell>
        </row>
        <row r="13812">
          <cell r="B13812">
            <v>1014123</v>
          </cell>
          <cell r="C13812" t="str">
            <v>Suporte 4X4 Thesi M9S</v>
          </cell>
          <cell r="D13812" t="str">
            <v>UN</v>
          </cell>
          <cell r="E13812">
            <v>0</v>
          </cell>
          <cell r="F13812">
            <v>0</v>
          </cell>
        </row>
        <row r="13813">
          <cell r="B13813">
            <v>1014124</v>
          </cell>
          <cell r="C13813" t="str">
            <v>Placa 4X2 1 Posto Thesi M5P1</v>
          </cell>
          <cell r="D13813" t="str">
            <v>UN</v>
          </cell>
          <cell r="E13813">
            <v>0</v>
          </cell>
          <cell r="F13813">
            <v>0</v>
          </cell>
        </row>
        <row r="13814">
          <cell r="B13814">
            <v>1014125</v>
          </cell>
          <cell r="C13814" t="str">
            <v>Placa 4X2 2 Postos Thesi M5P2</v>
          </cell>
          <cell r="D13814" t="str">
            <v>UN</v>
          </cell>
          <cell r="E13814">
            <v>0</v>
          </cell>
          <cell r="F13814">
            <v>0</v>
          </cell>
        </row>
        <row r="13815">
          <cell r="B13815">
            <v>1014126</v>
          </cell>
          <cell r="C13815" t="str">
            <v>Placa 4X2 3 Postos Thesi M5P3</v>
          </cell>
          <cell r="D13815" t="str">
            <v>UN</v>
          </cell>
          <cell r="E13815">
            <v>0</v>
          </cell>
          <cell r="F13815">
            <v>0</v>
          </cell>
        </row>
        <row r="13816">
          <cell r="B13816">
            <v>1014127</v>
          </cell>
          <cell r="C13816" t="str">
            <v>Placa 4X4 Cega Thesi</v>
          </cell>
          <cell r="D13816" t="str">
            <v>UN</v>
          </cell>
          <cell r="E13816">
            <v>0</v>
          </cell>
          <cell r="F13816">
            <v>0</v>
          </cell>
        </row>
        <row r="13817">
          <cell r="B13817">
            <v>1014128</v>
          </cell>
          <cell r="C13817" t="str">
            <v>Placa 4X4 2 Postos Thesi M9P2</v>
          </cell>
          <cell r="D13817" t="str">
            <v>UN</v>
          </cell>
          <cell r="E13817">
            <v>0</v>
          </cell>
          <cell r="F13817">
            <v>0</v>
          </cell>
        </row>
        <row r="13818">
          <cell r="B13818">
            <v>1014129</v>
          </cell>
          <cell r="C13818" t="str">
            <v>Placa 4X4 4 Postos Thesi M9P4</v>
          </cell>
          <cell r="D13818" t="str">
            <v>UN</v>
          </cell>
          <cell r="E13818">
            <v>0</v>
          </cell>
          <cell r="F13818">
            <v>0</v>
          </cell>
        </row>
        <row r="13819">
          <cell r="B13819">
            <v>1014130</v>
          </cell>
          <cell r="C13819" t="str">
            <v>Placa 4X4 6 Postos Thesi M9P6</v>
          </cell>
          <cell r="D13819" t="str">
            <v>UN</v>
          </cell>
          <cell r="E13819">
            <v>0</v>
          </cell>
          <cell r="F13819">
            <v>0</v>
          </cell>
        </row>
        <row r="13820">
          <cell r="B13820">
            <v>1014131</v>
          </cell>
          <cell r="C13820" t="str">
            <v>Modulo Interruptor Simples Thesi M2001</v>
          </cell>
          <cell r="D13820" t="str">
            <v>UN</v>
          </cell>
          <cell r="E13820">
            <v>0</v>
          </cell>
          <cell r="F13820">
            <v>0</v>
          </cell>
        </row>
        <row r="13821">
          <cell r="B13821">
            <v>1014132</v>
          </cell>
          <cell r="C13821" t="str">
            <v>Modulo Interruptor Paralelo Thesi M2003</v>
          </cell>
          <cell r="D13821" t="str">
            <v>UN</v>
          </cell>
          <cell r="E13821">
            <v>0</v>
          </cell>
          <cell r="F13821">
            <v>0</v>
          </cell>
        </row>
        <row r="13822">
          <cell r="B13822">
            <v>1014133</v>
          </cell>
          <cell r="C13822" t="str">
            <v>Modulo Tomada Pad.Bras.2P+T Thesi M4165S</v>
          </cell>
          <cell r="D13822" t="str">
            <v>UN</v>
          </cell>
          <cell r="E13822">
            <v>0</v>
          </cell>
          <cell r="F13822">
            <v>0</v>
          </cell>
        </row>
        <row r="13823">
          <cell r="B13823">
            <v>1014134</v>
          </cell>
          <cell r="C13823" t="str">
            <v>Modulo Cego Thesi M2000</v>
          </cell>
          <cell r="D13823" t="str">
            <v>UN</v>
          </cell>
          <cell r="E13823">
            <v>0</v>
          </cell>
          <cell r="F13823">
            <v>0</v>
          </cell>
        </row>
        <row r="13824">
          <cell r="B13824">
            <v>1014135</v>
          </cell>
          <cell r="C13824" t="str">
            <v>Modulo Cego 0,5 Thesi M1000</v>
          </cell>
          <cell r="D13824" t="str">
            <v>UN</v>
          </cell>
          <cell r="E13824">
            <v>0</v>
          </cell>
          <cell r="F13824">
            <v>0</v>
          </cell>
        </row>
        <row r="13825">
          <cell r="B13825">
            <v>1014136</v>
          </cell>
          <cell r="C13825" t="str">
            <v>Modulo Saida Fio Thesi M2009</v>
          </cell>
          <cell r="D13825" t="str">
            <v>UN</v>
          </cell>
          <cell r="E13825">
            <v>0</v>
          </cell>
          <cell r="F13825">
            <v>0</v>
          </cell>
        </row>
        <row r="13826">
          <cell r="B13826">
            <v>1014137</v>
          </cell>
          <cell r="C13826" t="str">
            <v>Modulo Tomada Telefone Rj11 Thesi M2082N</v>
          </cell>
          <cell r="D13826" t="str">
            <v>UN</v>
          </cell>
          <cell r="E13826">
            <v>0</v>
          </cell>
          <cell r="F13826">
            <v>0</v>
          </cell>
        </row>
        <row r="13827">
          <cell r="B13827">
            <v>1014138</v>
          </cell>
          <cell r="C13827" t="str">
            <v>Modulo Antena Coaxial Thesi M2151</v>
          </cell>
          <cell r="D13827" t="str">
            <v>UN</v>
          </cell>
          <cell r="E13827">
            <v>0</v>
          </cell>
          <cell r="F13827">
            <v>0</v>
          </cell>
        </row>
        <row r="13828">
          <cell r="B13828">
            <v>1014139</v>
          </cell>
          <cell r="C13828" t="str">
            <v>Modulo Pulsador Thesi M2005</v>
          </cell>
          <cell r="D13828" t="str">
            <v>UN</v>
          </cell>
          <cell r="E13828">
            <v>0</v>
          </cell>
          <cell r="F13828">
            <v>0</v>
          </cell>
        </row>
        <row r="13829">
          <cell r="B13829">
            <v>1014140</v>
          </cell>
          <cell r="C13829" t="str">
            <v>Campainha Cigarra Thesi M2000</v>
          </cell>
          <cell r="D13829" t="str">
            <v>UN</v>
          </cell>
          <cell r="E13829">
            <v>0</v>
          </cell>
          <cell r="F13829">
            <v>0</v>
          </cell>
        </row>
        <row r="13830">
          <cell r="B13830">
            <v>1014141</v>
          </cell>
          <cell r="C13830" t="str">
            <v>Jangadinha Em Tronco De Eucalipto</v>
          </cell>
          <cell r="D13830" t="str">
            <v>UN</v>
          </cell>
          <cell r="E13830">
            <v>0</v>
          </cell>
          <cell r="F13830">
            <v>0</v>
          </cell>
        </row>
        <row r="13831">
          <cell r="B13831">
            <v>1014142</v>
          </cell>
          <cell r="C13831" t="str">
            <v>Mesa De Aero Hockey</v>
          </cell>
          <cell r="D13831" t="str">
            <v>UN</v>
          </cell>
          <cell r="E13831">
            <v>0</v>
          </cell>
          <cell r="F13831">
            <v>0</v>
          </cell>
        </row>
        <row r="13832">
          <cell r="B13832">
            <v>1014143</v>
          </cell>
          <cell r="C13832" t="str">
            <v>Jogos De Xadrez</v>
          </cell>
          <cell r="D13832" t="str">
            <v>UN</v>
          </cell>
          <cell r="E13832">
            <v>0</v>
          </cell>
          <cell r="F13832">
            <v>0</v>
          </cell>
        </row>
        <row r="13833">
          <cell r="B13833">
            <v>1014144</v>
          </cell>
          <cell r="C13833" t="str">
            <v>Jogos De Baralho</v>
          </cell>
          <cell r="D13833" t="str">
            <v>UN</v>
          </cell>
          <cell r="E13833">
            <v>0</v>
          </cell>
          <cell r="F13833">
            <v>0</v>
          </cell>
        </row>
        <row r="13834">
          <cell r="B13834">
            <v>1014145</v>
          </cell>
          <cell r="C13834" t="str">
            <v>Gangorra Camelo</v>
          </cell>
          <cell r="D13834" t="str">
            <v>UN</v>
          </cell>
          <cell r="E13834">
            <v>0</v>
          </cell>
          <cell r="F13834">
            <v>0</v>
          </cell>
        </row>
        <row r="13835">
          <cell r="B13835">
            <v>1014146</v>
          </cell>
          <cell r="C13835" t="str">
            <v>Personagens De Pelucia</v>
          </cell>
          <cell r="D13835" t="str">
            <v>UN</v>
          </cell>
          <cell r="E13835">
            <v>0</v>
          </cell>
          <cell r="F13835">
            <v>0</v>
          </cell>
        </row>
        <row r="13836">
          <cell r="B13836">
            <v>1014147</v>
          </cell>
          <cell r="C13836" t="str">
            <v>Brinquedo Educativo</v>
          </cell>
          <cell r="D13836" t="str">
            <v>UN</v>
          </cell>
          <cell r="E13836">
            <v>0</v>
          </cell>
          <cell r="F13836">
            <v>0</v>
          </cell>
        </row>
        <row r="13837">
          <cell r="B13837">
            <v>1014148</v>
          </cell>
          <cell r="C13837" t="str">
            <v>Caminhao Barco De Plastico</v>
          </cell>
          <cell r="D13837" t="str">
            <v>UN</v>
          </cell>
          <cell r="E13837">
            <v>0</v>
          </cell>
          <cell r="F13837">
            <v>0</v>
          </cell>
        </row>
        <row r="13838">
          <cell r="B13838">
            <v>1014149</v>
          </cell>
          <cell r="C13838" t="str">
            <v>Corrimao De Bombeiro</v>
          </cell>
          <cell r="D13838" t="str">
            <v>UN</v>
          </cell>
          <cell r="E13838">
            <v>0</v>
          </cell>
          <cell r="F13838">
            <v>0</v>
          </cell>
        </row>
        <row r="13839">
          <cell r="B13839">
            <v>1014150</v>
          </cell>
          <cell r="C13839" t="str">
            <v>Gangorra Dupla</v>
          </cell>
          <cell r="D13839" t="str">
            <v>UN</v>
          </cell>
          <cell r="E13839">
            <v>0</v>
          </cell>
          <cell r="F13839">
            <v>0</v>
          </cell>
        </row>
        <row r="13840">
          <cell r="B13840">
            <v>1014151</v>
          </cell>
          <cell r="C13840" t="str">
            <v>Ponteiro Te-Yp Sm 50 Hilti</v>
          </cell>
          <cell r="D13840" t="str">
            <v>UN</v>
          </cell>
          <cell r="E13840">
            <v>0</v>
          </cell>
          <cell r="F13840">
            <v>0</v>
          </cell>
        </row>
        <row r="13841">
          <cell r="B13841">
            <v>1014152</v>
          </cell>
          <cell r="C13841" t="str">
            <v>Talhadeira Te-Yp Fm 50 Hilti</v>
          </cell>
          <cell r="D13841" t="str">
            <v>UN</v>
          </cell>
          <cell r="E13841">
            <v>0</v>
          </cell>
          <cell r="F13841">
            <v>0</v>
          </cell>
        </row>
        <row r="13842">
          <cell r="B13842">
            <v>1014153</v>
          </cell>
          <cell r="C13842" t="str">
            <v>Conjunto Pex Acquar Gfjt 2M Astra</v>
          </cell>
          <cell r="D13842" t="str">
            <v>UN</v>
          </cell>
          <cell r="E13842">
            <v>0</v>
          </cell>
          <cell r="F13842">
            <v>0</v>
          </cell>
        </row>
        <row r="13843">
          <cell r="B13843">
            <v>1014154</v>
          </cell>
          <cell r="C13843" t="str">
            <v>Conjunto Pex Acquar Gfjt 3M Astra</v>
          </cell>
          <cell r="D13843" t="str">
            <v>UN</v>
          </cell>
          <cell r="E13843">
            <v>0</v>
          </cell>
          <cell r="F13843">
            <v>0</v>
          </cell>
        </row>
        <row r="13844">
          <cell r="B13844">
            <v>1014155</v>
          </cell>
          <cell r="C13844" t="str">
            <v>Conjunto Pex Acquar Gfjt 4M Astra</v>
          </cell>
          <cell r="D13844" t="str">
            <v>UN</v>
          </cell>
          <cell r="E13844">
            <v>0</v>
          </cell>
          <cell r="F13844">
            <v>0</v>
          </cell>
        </row>
        <row r="13845">
          <cell r="B13845">
            <v>1014156</v>
          </cell>
          <cell r="C13845" t="str">
            <v>Conjunto Pex Acquar Gfjt 5M Astra</v>
          </cell>
          <cell r="D13845" t="str">
            <v>UN</v>
          </cell>
          <cell r="E13845">
            <v>0</v>
          </cell>
          <cell r="F13845">
            <v>0</v>
          </cell>
        </row>
        <row r="13846">
          <cell r="B13846">
            <v>1014157</v>
          </cell>
          <cell r="C13846" t="str">
            <v>Cotovelo Rosca  Macho 16 1/2 Astra</v>
          </cell>
          <cell r="D13846" t="str">
            <v>UN</v>
          </cell>
          <cell r="E13846">
            <v>0</v>
          </cell>
          <cell r="F13846">
            <v>0</v>
          </cell>
        </row>
        <row r="13847">
          <cell r="B13847">
            <v>1014158</v>
          </cell>
          <cell r="C13847" t="str">
            <v>Cotovelo Rosca  Macho 20 1/2 Astra</v>
          </cell>
          <cell r="D13847" t="str">
            <v>UN</v>
          </cell>
          <cell r="E13847">
            <v>0</v>
          </cell>
          <cell r="F13847">
            <v>0</v>
          </cell>
        </row>
        <row r="13848">
          <cell r="B13848">
            <v>1014159</v>
          </cell>
          <cell r="C13848" t="str">
            <v>União Macho 3/4 Astra</v>
          </cell>
          <cell r="D13848" t="str">
            <v>UN</v>
          </cell>
          <cell r="E13848">
            <v>0</v>
          </cell>
          <cell r="F13848">
            <v>0</v>
          </cell>
        </row>
        <row r="13849">
          <cell r="B13849">
            <v>1014160</v>
          </cell>
          <cell r="C13849" t="str">
            <v>Cotovelo Rosca  Macho 25 3/4 Astra</v>
          </cell>
          <cell r="D13849" t="str">
            <v>UN</v>
          </cell>
          <cell r="E13849">
            <v>0</v>
          </cell>
          <cell r="F13849">
            <v>0</v>
          </cell>
        </row>
        <row r="13850">
          <cell r="B13850">
            <v>1014161</v>
          </cell>
          <cell r="C13850" t="str">
            <v>Conjunto Pex Acquar Gfjt/1M Astra</v>
          </cell>
          <cell r="D13850" t="str">
            <v>UN</v>
          </cell>
          <cell r="E13850">
            <v>0</v>
          </cell>
          <cell r="F13850">
            <v>0</v>
          </cell>
        </row>
        <row r="13851">
          <cell r="B13851">
            <v>1014162</v>
          </cell>
          <cell r="C13851" t="str">
            <v>Conj Pex London Col 1 /4 Bl 2 / 5</v>
          </cell>
          <cell r="D13851" t="str">
            <v>UN</v>
          </cell>
          <cell r="E13851">
            <v>0</v>
          </cell>
          <cell r="F13851">
            <v>0</v>
          </cell>
        </row>
        <row r="13852">
          <cell r="B13852">
            <v>1014163</v>
          </cell>
          <cell r="C13852" t="str">
            <v>Conj Pex London Col 2  Bl2</v>
          </cell>
          <cell r="D13852" t="str">
            <v>UN</v>
          </cell>
          <cell r="E13852">
            <v>0</v>
          </cell>
          <cell r="F13852">
            <v>0</v>
          </cell>
        </row>
        <row r="13853">
          <cell r="B13853">
            <v>1014164</v>
          </cell>
          <cell r="C13853" t="str">
            <v>Conj Pex London Col 3  Bl2</v>
          </cell>
          <cell r="D13853" t="str">
            <v>UN</v>
          </cell>
          <cell r="E13853">
            <v>0</v>
          </cell>
          <cell r="F13853">
            <v>0</v>
          </cell>
        </row>
        <row r="13854">
          <cell r="B13854">
            <v>1014165</v>
          </cell>
          <cell r="C13854" t="str">
            <v>Conj Pex London Col 5  Bl2</v>
          </cell>
          <cell r="D13854" t="str">
            <v>UN</v>
          </cell>
          <cell r="E13854">
            <v>0</v>
          </cell>
          <cell r="F13854">
            <v>0</v>
          </cell>
        </row>
        <row r="13855">
          <cell r="B13855">
            <v>1014166</v>
          </cell>
          <cell r="C13855" t="str">
            <v>Conj Pex London Col 6  Bl2</v>
          </cell>
          <cell r="D13855" t="str">
            <v>UN</v>
          </cell>
          <cell r="E13855">
            <v>0</v>
          </cell>
          <cell r="F13855">
            <v>0</v>
          </cell>
        </row>
        <row r="13856">
          <cell r="B13856">
            <v>1014167</v>
          </cell>
          <cell r="C13856" t="str">
            <v>Conj Pex London Col 2  Bl5</v>
          </cell>
          <cell r="D13856" t="str">
            <v>UN</v>
          </cell>
          <cell r="E13856">
            <v>0</v>
          </cell>
          <cell r="F13856">
            <v>0</v>
          </cell>
        </row>
        <row r="13857">
          <cell r="B13857">
            <v>1014168</v>
          </cell>
          <cell r="C13857" t="str">
            <v>Conj Pex London Col 3  Bl5</v>
          </cell>
          <cell r="D13857" t="str">
            <v>UN</v>
          </cell>
          <cell r="E13857">
            <v>0</v>
          </cell>
          <cell r="F13857">
            <v>0</v>
          </cell>
        </row>
        <row r="13858">
          <cell r="B13858">
            <v>1014169</v>
          </cell>
          <cell r="C13858" t="str">
            <v>Conj Pex London Col 5  Bl5</v>
          </cell>
          <cell r="D13858" t="str">
            <v>UN</v>
          </cell>
          <cell r="E13858">
            <v>0</v>
          </cell>
          <cell r="F13858">
            <v>0</v>
          </cell>
        </row>
        <row r="13859">
          <cell r="B13859">
            <v>1014170</v>
          </cell>
          <cell r="C13859" t="str">
            <v>Conj Pex London Col 6  Bl5</v>
          </cell>
          <cell r="D13859" t="str">
            <v>UN</v>
          </cell>
          <cell r="E13859">
            <v>0</v>
          </cell>
          <cell r="F13859">
            <v>0</v>
          </cell>
        </row>
        <row r="13860">
          <cell r="B13860">
            <v>1014171</v>
          </cell>
          <cell r="C13860" t="str">
            <v>Conj Pex London Col 1 /5  Bl 1 / 6</v>
          </cell>
          <cell r="D13860" t="str">
            <v>UN</v>
          </cell>
          <cell r="E13860">
            <v>0</v>
          </cell>
          <cell r="F13860">
            <v>0</v>
          </cell>
        </row>
        <row r="13861">
          <cell r="B13861">
            <v>1014172</v>
          </cell>
          <cell r="C13861" t="str">
            <v>Conj Pex London Col 2 /6  Bl 1 / 6</v>
          </cell>
          <cell r="D13861" t="str">
            <v>UN</v>
          </cell>
          <cell r="E13861">
            <v>0</v>
          </cell>
          <cell r="F13861">
            <v>0</v>
          </cell>
        </row>
        <row r="13862">
          <cell r="B13862">
            <v>1014173</v>
          </cell>
          <cell r="C13862" t="str">
            <v>Conj Pex London Col 3 /7 Bl 1 / 6</v>
          </cell>
          <cell r="D13862" t="str">
            <v>UN</v>
          </cell>
          <cell r="E13862">
            <v>0</v>
          </cell>
          <cell r="F13862">
            <v>0</v>
          </cell>
        </row>
        <row r="13863">
          <cell r="B13863">
            <v>1014174</v>
          </cell>
          <cell r="C13863" t="str">
            <v>Conj Pex London Col 4 /8  Bl 1 / 6</v>
          </cell>
          <cell r="D13863" t="str">
            <v>UN</v>
          </cell>
          <cell r="E13863">
            <v>0</v>
          </cell>
          <cell r="F13863">
            <v>0</v>
          </cell>
        </row>
        <row r="13864">
          <cell r="B13864">
            <v>1014175</v>
          </cell>
          <cell r="C13864" t="str">
            <v>Conj Pex London Col 1 /5  Bl 3 / 4</v>
          </cell>
          <cell r="D13864" t="str">
            <v>UN</v>
          </cell>
          <cell r="E13864">
            <v>0</v>
          </cell>
          <cell r="F13864">
            <v>0</v>
          </cell>
        </row>
        <row r="13865">
          <cell r="B13865">
            <v>1014176</v>
          </cell>
          <cell r="C13865" t="str">
            <v>Conj Pex London Col 2 /6  Bl 3 / 4</v>
          </cell>
          <cell r="D13865" t="str">
            <v>UN</v>
          </cell>
          <cell r="E13865">
            <v>0</v>
          </cell>
          <cell r="F13865">
            <v>0</v>
          </cell>
        </row>
        <row r="13866">
          <cell r="B13866">
            <v>1014177</v>
          </cell>
          <cell r="C13866" t="str">
            <v>Conj Pex London Col 3 /7  Bl 3 / 4</v>
          </cell>
          <cell r="D13866" t="str">
            <v>UN</v>
          </cell>
          <cell r="E13866">
            <v>0</v>
          </cell>
          <cell r="F13866">
            <v>0</v>
          </cell>
        </row>
        <row r="13867">
          <cell r="B13867">
            <v>1014178</v>
          </cell>
          <cell r="C13867" t="str">
            <v>Conj Pex London Col 4 /8  Bl 3 / 4</v>
          </cell>
          <cell r="D13867" t="str">
            <v>UN</v>
          </cell>
          <cell r="E13867">
            <v>0</v>
          </cell>
          <cell r="F13867">
            <v>0</v>
          </cell>
        </row>
        <row r="13868">
          <cell r="B13868">
            <v>1014179</v>
          </cell>
          <cell r="C13868" t="str">
            <v>Formica</v>
          </cell>
          <cell r="D13868" t="str">
            <v>UN</v>
          </cell>
          <cell r="E13868">
            <v>0</v>
          </cell>
          <cell r="F13868">
            <v>0</v>
          </cell>
        </row>
        <row r="13869">
          <cell r="B13869">
            <v>1014180</v>
          </cell>
          <cell r="C13869" t="str">
            <v>Cantoneiras De Ferro 1 4X2 1/2X2 1/2</v>
          </cell>
          <cell r="D13869" t="str">
            <v>M</v>
          </cell>
          <cell r="E13869">
            <v>0</v>
          </cell>
          <cell r="F13869">
            <v>0</v>
          </cell>
        </row>
        <row r="13870">
          <cell r="B13870">
            <v>1014181</v>
          </cell>
          <cell r="C13870" t="str">
            <v>Cantoneiras De Ferro 1/8X2X2</v>
          </cell>
          <cell r="D13870" t="str">
            <v>M</v>
          </cell>
          <cell r="E13870">
            <v>0</v>
          </cell>
          <cell r="F13870">
            <v>0</v>
          </cell>
        </row>
        <row r="13871">
          <cell r="B13871">
            <v>1014182</v>
          </cell>
          <cell r="C13871" t="str">
            <v>Ceram Arq Ds Bg Cl 5X15 98998 Portobello</v>
          </cell>
          <cell r="D13871" t="str">
            <v>UN</v>
          </cell>
          <cell r="E13871">
            <v>0</v>
          </cell>
          <cell r="F13871">
            <v>0</v>
          </cell>
        </row>
        <row r="13872">
          <cell r="B13872">
            <v>1014183</v>
          </cell>
          <cell r="C13872" t="str">
            <v>Ceram Brick Classi 5X15 98316 Portobello</v>
          </cell>
          <cell r="D13872" t="str">
            <v>UN</v>
          </cell>
          <cell r="E13872">
            <v>0</v>
          </cell>
          <cell r="F13872">
            <v>0</v>
          </cell>
        </row>
        <row r="13873">
          <cell r="B13873">
            <v>1014184</v>
          </cell>
          <cell r="C13873" t="str">
            <v>Ceramica Linx  05X15Cm Om5031 Atlas</v>
          </cell>
          <cell r="D13873" t="str">
            <v>UN</v>
          </cell>
          <cell r="E13873">
            <v>0</v>
          </cell>
          <cell r="F13873">
            <v>0</v>
          </cell>
        </row>
        <row r="13874">
          <cell r="B13874">
            <v>1014185</v>
          </cell>
          <cell r="C13874" t="str">
            <v>Vazador Para Caixa Sifonada Dn 40 Akros</v>
          </cell>
          <cell r="D13874" t="str">
            <v>UN</v>
          </cell>
          <cell r="E13874">
            <v>0</v>
          </cell>
          <cell r="F13874">
            <v>0</v>
          </cell>
        </row>
        <row r="13875">
          <cell r="B13875">
            <v>1014186</v>
          </cell>
          <cell r="C13875" t="str">
            <v>Vazador Para Caixa Sifonada Dn 50 Akros</v>
          </cell>
          <cell r="D13875" t="str">
            <v>UN</v>
          </cell>
          <cell r="E13875">
            <v>0</v>
          </cell>
          <cell r="F13875">
            <v>0</v>
          </cell>
        </row>
        <row r="13876">
          <cell r="B13876">
            <v>1014187</v>
          </cell>
          <cell r="C13876" t="str">
            <v>Joelho Red Sold 90  40X32 Tigre</v>
          </cell>
          <cell r="D13876" t="str">
            <v>UN</v>
          </cell>
          <cell r="E13876">
            <v>0</v>
          </cell>
          <cell r="F13876">
            <v>0</v>
          </cell>
        </row>
        <row r="13877">
          <cell r="B13877">
            <v>1014188</v>
          </cell>
          <cell r="C13877" t="str">
            <v>Te De Reducao Sold 85X60M 22217372 Tigre</v>
          </cell>
          <cell r="D13877" t="str">
            <v>UN</v>
          </cell>
          <cell r="E13877">
            <v>0</v>
          </cell>
          <cell r="F13877">
            <v>0</v>
          </cell>
        </row>
        <row r="13878">
          <cell r="B13878">
            <v>1014189</v>
          </cell>
          <cell r="C13878" t="str">
            <v>Rejunte Cinza Artico 20 Kg</v>
          </cell>
          <cell r="D13878" t="str">
            <v>UN</v>
          </cell>
          <cell r="E13878">
            <v>0</v>
          </cell>
          <cell r="F13878">
            <v>0</v>
          </cell>
        </row>
        <row r="13879">
          <cell r="B13879">
            <v>1014190</v>
          </cell>
          <cell r="C13879" t="str">
            <v>Unidute Conico 4Pol</v>
          </cell>
          <cell r="D13879" t="str">
            <v>UN</v>
          </cell>
          <cell r="E13879">
            <v>0</v>
          </cell>
          <cell r="F13879">
            <v>0</v>
          </cell>
        </row>
        <row r="13880">
          <cell r="B13880">
            <v>1014191</v>
          </cell>
          <cell r="C13880" t="str">
            <v>Caixa Com Lacre Padarao Conc. 100X100X25</v>
          </cell>
          <cell r="D13880" t="str">
            <v>UN</v>
          </cell>
          <cell r="E13880">
            <v>0</v>
          </cell>
          <cell r="F13880">
            <v>0</v>
          </cell>
        </row>
        <row r="13881">
          <cell r="B13881">
            <v>1014192</v>
          </cell>
          <cell r="C13881" t="str">
            <v>Caixa De Embutir Para Hidrante 90X60X17</v>
          </cell>
          <cell r="D13881" t="str">
            <v>UN</v>
          </cell>
          <cell r="E13881">
            <v>0</v>
          </cell>
          <cell r="F13881">
            <v>0</v>
          </cell>
        </row>
        <row r="13882">
          <cell r="B13882">
            <v>1014193</v>
          </cell>
          <cell r="C13882" t="str">
            <v>Caixa De Sobrepor Para Hidrante 90X60X17</v>
          </cell>
          <cell r="D13882" t="str">
            <v>UN</v>
          </cell>
          <cell r="E13882">
            <v>0</v>
          </cell>
          <cell r="F13882">
            <v>0</v>
          </cell>
        </row>
        <row r="13883">
          <cell r="B13883">
            <v>1014194</v>
          </cell>
          <cell r="C13883" t="str">
            <v>Maxicola Uso Int/Ext B. 20 Kg  Votoranti</v>
          </cell>
          <cell r="D13883" t="str">
            <v>UN</v>
          </cell>
          <cell r="E13883">
            <v>0</v>
          </cell>
          <cell r="F13883">
            <v>0</v>
          </cell>
        </row>
        <row r="13884">
          <cell r="B13884">
            <v>1014195</v>
          </cell>
          <cell r="C13884" t="str">
            <v>Maxicola Uso Int/Ext Ci.20 Kg Votorantim</v>
          </cell>
          <cell r="D13884" t="str">
            <v>UN</v>
          </cell>
          <cell r="E13884">
            <v>0</v>
          </cell>
          <cell r="F13884">
            <v>0</v>
          </cell>
        </row>
        <row r="13885">
          <cell r="B13885">
            <v>1014196</v>
          </cell>
          <cell r="C13885" t="str">
            <v>Extratora De Aneis  Kecpm Astra</v>
          </cell>
          <cell r="D13885" t="str">
            <v>UN</v>
          </cell>
          <cell r="E13885">
            <v>0</v>
          </cell>
          <cell r="F13885">
            <v>0</v>
          </cell>
        </row>
        <row r="13886">
          <cell r="B13886">
            <v>1014197</v>
          </cell>
          <cell r="C13886" t="str">
            <v>Cilindro De Oxigenio 171 Agi- Gas</v>
          </cell>
          <cell r="D13886" t="str">
            <v>UN</v>
          </cell>
          <cell r="E13886">
            <v>0</v>
          </cell>
          <cell r="F13886">
            <v>0</v>
          </cell>
        </row>
        <row r="13887">
          <cell r="B13887">
            <v>1014198</v>
          </cell>
          <cell r="C13887" t="str">
            <v>Painel Al 1,22X5M 3M C.Ht102 Poly 3210</v>
          </cell>
          <cell r="D13887" t="str">
            <v>M2</v>
          </cell>
          <cell r="E13887">
            <v>0</v>
          </cell>
          <cell r="F13887">
            <v>0</v>
          </cell>
        </row>
        <row r="13888">
          <cell r="B13888">
            <v>1014199</v>
          </cell>
          <cell r="C13888" t="str">
            <v>Cimento Cp Ii E 32 Embalage 25 Kg</v>
          </cell>
          <cell r="D13888" t="str">
            <v>BAG</v>
          </cell>
          <cell r="E13888">
            <v>0</v>
          </cell>
          <cell r="F13888">
            <v>0</v>
          </cell>
        </row>
        <row r="13889">
          <cell r="B13889">
            <v>1014200</v>
          </cell>
          <cell r="C13889" t="str">
            <v>Cal Hidratada Ch I  - Sc 10 Kg</v>
          </cell>
          <cell r="D13889" t="str">
            <v>BAG</v>
          </cell>
          <cell r="E13889">
            <v>0</v>
          </cell>
          <cell r="F13889">
            <v>0</v>
          </cell>
        </row>
        <row r="13890">
          <cell r="B13890">
            <v>1014201</v>
          </cell>
          <cell r="C13890" t="str">
            <v>Cubiculo Alta Tensao 300Kva</v>
          </cell>
          <cell r="D13890" t="str">
            <v>UN</v>
          </cell>
          <cell r="E13890">
            <v>0</v>
          </cell>
          <cell r="F13890">
            <v>0</v>
          </cell>
        </row>
        <row r="13891">
          <cell r="B13891">
            <v>1014202</v>
          </cell>
          <cell r="C13891" t="str">
            <v>Rebite De Repuxo 3,2X12</v>
          </cell>
          <cell r="D13891" t="str">
            <v>UN</v>
          </cell>
          <cell r="E13891">
            <v>0</v>
          </cell>
          <cell r="F13891">
            <v>0</v>
          </cell>
        </row>
        <row r="13892">
          <cell r="B13892">
            <v>1014203</v>
          </cell>
          <cell r="C13892" t="str">
            <v>Rebite De Repuxo 3,2X25</v>
          </cell>
          <cell r="D13892" t="str">
            <v>UN</v>
          </cell>
          <cell r="E13892">
            <v>0</v>
          </cell>
          <cell r="F13892">
            <v>0</v>
          </cell>
        </row>
        <row r="13893">
          <cell r="B13893">
            <v>1014204</v>
          </cell>
          <cell r="C13893" t="str">
            <v>Rebite De Repuxo Tipo 4,0X25</v>
          </cell>
          <cell r="D13893" t="str">
            <v>UN</v>
          </cell>
          <cell r="E13893">
            <v>0</v>
          </cell>
          <cell r="F13893">
            <v>0</v>
          </cell>
        </row>
        <row r="13894">
          <cell r="B13894">
            <v>1014205</v>
          </cell>
          <cell r="C13894" t="str">
            <v>Rebite De Repuxo 2,4X10</v>
          </cell>
          <cell r="D13894" t="str">
            <v>UN</v>
          </cell>
          <cell r="E13894">
            <v>0</v>
          </cell>
          <cell r="F13894">
            <v>0</v>
          </cell>
        </row>
        <row r="13895">
          <cell r="B13895">
            <v>1014206</v>
          </cell>
          <cell r="C13895" t="str">
            <v>Madeira 11X21 Itauba</v>
          </cell>
          <cell r="D13895" t="str">
            <v>M</v>
          </cell>
          <cell r="E13895">
            <v>0</v>
          </cell>
          <cell r="F13895">
            <v>0</v>
          </cell>
        </row>
        <row r="13896">
          <cell r="B13896">
            <v>1014207</v>
          </cell>
          <cell r="C13896" t="str">
            <v>Madeira 8X16 Itauba</v>
          </cell>
          <cell r="D13896" t="str">
            <v>M</v>
          </cell>
          <cell r="E13896">
            <v>0</v>
          </cell>
          <cell r="F13896">
            <v>0</v>
          </cell>
        </row>
        <row r="13897">
          <cell r="B13897">
            <v>1014208</v>
          </cell>
          <cell r="C13897" t="str">
            <v>Embutido Bc Ple 3352 2X18W Fc 4P</v>
          </cell>
          <cell r="D13897" t="str">
            <v>UN</v>
          </cell>
          <cell r="E13897">
            <v>0</v>
          </cell>
          <cell r="F13897">
            <v>0</v>
          </cell>
        </row>
        <row r="13898">
          <cell r="B13898">
            <v>1014209</v>
          </cell>
          <cell r="C13898" t="str">
            <v>Plafon Bc Pls 4414 1X70W Vm</v>
          </cell>
          <cell r="D13898" t="str">
            <v>UN</v>
          </cell>
          <cell r="E13898">
            <v>0</v>
          </cell>
          <cell r="F13898">
            <v>0</v>
          </cell>
        </row>
        <row r="13899">
          <cell r="B13899">
            <v>1014210</v>
          </cell>
          <cell r="C13899" t="str">
            <v>Projetor Pt Plp 6021 1X75Wpar30</v>
          </cell>
          <cell r="D13899" t="str">
            <v>UN</v>
          </cell>
          <cell r="E13899">
            <v>0</v>
          </cell>
          <cell r="F13899">
            <v>0</v>
          </cell>
        </row>
        <row r="13900">
          <cell r="B13900">
            <v>1014211</v>
          </cell>
          <cell r="C13900" t="str">
            <v>Projetor Pt Plp 6604 1X75W Par30</v>
          </cell>
          <cell r="D13900" t="str">
            <v>UN</v>
          </cell>
          <cell r="E13900">
            <v>0</v>
          </cell>
          <cell r="F13900">
            <v>0</v>
          </cell>
        </row>
        <row r="13901">
          <cell r="B13901">
            <v>1014212</v>
          </cell>
          <cell r="C13901" t="str">
            <v>Plafon Cilind Bc Pls 4407 2X23W</v>
          </cell>
          <cell r="D13901" t="str">
            <v>UN</v>
          </cell>
          <cell r="E13901">
            <v>0</v>
          </cell>
          <cell r="F13901">
            <v>0</v>
          </cell>
        </row>
        <row r="13902">
          <cell r="B13902">
            <v>1014213</v>
          </cell>
          <cell r="C13902" t="str">
            <v>Plafon Cilind Bc Pls 4411 1X50W</v>
          </cell>
          <cell r="D13902" t="str">
            <v>UN</v>
          </cell>
          <cell r="E13902">
            <v>0</v>
          </cell>
          <cell r="F13902">
            <v>0</v>
          </cell>
        </row>
        <row r="13903">
          <cell r="B13903">
            <v>1014214</v>
          </cell>
          <cell r="C13903" t="str">
            <v>Luminaria Bc Plf 2204 2X32W</v>
          </cell>
          <cell r="D13903" t="str">
            <v>UN</v>
          </cell>
          <cell r="E13903">
            <v>0</v>
          </cell>
          <cell r="F13903">
            <v>0</v>
          </cell>
        </row>
        <row r="13904">
          <cell r="B13904">
            <v>1014215</v>
          </cell>
          <cell r="C13904" t="str">
            <v>Plafon Cilind Bc Pls 4407/  1X23W</v>
          </cell>
          <cell r="D13904" t="str">
            <v>UN</v>
          </cell>
          <cell r="E13904">
            <v>0</v>
          </cell>
          <cell r="F13904">
            <v>0</v>
          </cell>
        </row>
        <row r="13905">
          <cell r="B13905">
            <v>1014216</v>
          </cell>
          <cell r="C13905" t="str">
            <v>Luminária Bc Plf 2221 2X32W S84</v>
          </cell>
          <cell r="D13905" t="str">
            <v>UN</v>
          </cell>
          <cell r="E13905">
            <v>0</v>
          </cell>
          <cell r="F13905">
            <v>0</v>
          </cell>
        </row>
        <row r="13906">
          <cell r="B13906">
            <v>1014217</v>
          </cell>
          <cell r="C13906" t="str">
            <v>Arandela Bc Pla 5561 1X60W St</v>
          </cell>
          <cell r="D13906" t="str">
            <v>UN</v>
          </cell>
          <cell r="E13906">
            <v>0</v>
          </cell>
          <cell r="F13906">
            <v>0</v>
          </cell>
        </row>
        <row r="13907">
          <cell r="B13907">
            <v>1014218</v>
          </cell>
          <cell r="C13907" t="str">
            <v>Plafon Bc Pls 4114, 3X23W Fce Twist</v>
          </cell>
          <cell r="D13907" t="str">
            <v>UN</v>
          </cell>
          <cell r="E13907">
            <v>0</v>
          </cell>
          <cell r="F13907">
            <v>0</v>
          </cell>
        </row>
        <row r="13908">
          <cell r="B13908">
            <v>1014219</v>
          </cell>
          <cell r="C13908" t="str">
            <v>Luminária Bc Plf 2227 4X32W S84</v>
          </cell>
          <cell r="D13908" t="str">
            <v>UN</v>
          </cell>
          <cell r="E13908">
            <v>0</v>
          </cell>
          <cell r="F13908">
            <v>0</v>
          </cell>
        </row>
        <row r="13909">
          <cell r="B13909">
            <v>1014220</v>
          </cell>
          <cell r="C13909" t="str">
            <v>Embutido Bc Ple 3359 1X15W Fce 2700K</v>
          </cell>
          <cell r="D13909" t="str">
            <v>UN</v>
          </cell>
          <cell r="E13909">
            <v>0</v>
          </cell>
          <cell r="F13909">
            <v>0</v>
          </cell>
        </row>
        <row r="13910">
          <cell r="B13910">
            <v>1014221</v>
          </cell>
          <cell r="C13910" t="str">
            <v>Embutido Bc Ple 3359 1X32W Fc 4P 4000K</v>
          </cell>
          <cell r="D13910" t="str">
            <v>UN</v>
          </cell>
          <cell r="E13910">
            <v>0</v>
          </cell>
          <cell r="F13910">
            <v>0</v>
          </cell>
        </row>
        <row r="13911">
          <cell r="B13911">
            <v>1014222</v>
          </cell>
          <cell r="C13911" t="str">
            <v>Embutido Bc Ple 3315/P 1X50W Par20</v>
          </cell>
          <cell r="D13911" t="str">
            <v>UN</v>
          </cell>
          <cell r="E13911">
            <v>0</v>
          </cell>
          <cell r="F13911">
            <v>0</v>
          </cell>
        </row>
        <row r="13912">
          <cell r="B13912">
            <v>1014223</v>
          </cell>
          <cell r="C13912" t="str">
            <v>Embutido Bc Ple 3315  1X35W</v>
          </cell>
          <cell r="D13912" t="str">
            <v>UN</v>
          </cell>
          <cell r="E13912">
            <v>0</v>
          </cell>
          <cell r="F13912">
            <v>0</v>
          </cell>
        </row>
        <row r="13913">
          <cell r="B13913">
            <v>1014224</v>
          </cell>
          <cell r="C13913" t="str">
            <v>Embutido Bc Ple 3316/P 1X50W Ar70 24°</v>
          </cell>
          <cell r="D13913" t="str">
            <v>UN</v>
          </cell>
          <cell r="E13913">
            <v>0</v>
          </cell>
          <cell r="F13913">
            <v>0</v>
          </cell>
        </row>
        <row r="13914">
          <cell r="B13914">
            <v>1014225</v>
          </cell>
          <cell r="C13914" t="str">
            <v>Embutido Bc Ple3316/G 1X50W Ar111 8°</v>
          </cell>
          <cell r="D13914" t="str">
            <v>UN</v>
          </cell>
          <cell r="E13914">
            <v>0</v>
          </cell>
          <cell r="F13914">
            <v>0</v>
          </cell>
        </row>
        <row r="13915">
          <cell r="B13915">
            <v>1014226</v>
          </cell>
          <cell r="C13915" t="str">
            <v>Arandela Bc Pla 5852/A 1X150W</v>
          </cell>
          <cell r="D13915" t="str">
            <v>UN</v>
          </cell>
          <cell r="E13915">
            <v>0</v>
          </cell>
          <cell r="F13915">
            <v>0</v>
          </cell>
        </row>
        <row r="13916">
          <cell r="B13916">
            <v>1014227</v>
          </cell>
          <cell r="C13916" t="str">
            <v>Arandela Bc Pla 5506 1X14W Fce</v>
          </cell>
          <cell r="D13916" t="str">
            <v>UN</v>
          </cell>
          <cell r="E13916">
            <v>0</v>
          </cell>
          <cell r="F13916">
            <v>0</v>
          </cell>
        </row>
        <row r="13917">
          <cell r="B13917">
            <v>1014228</v>
          </cell>
          <cell r="C13917" t="str">
            <v>Projetor Pt Ple 6021/M 1X50W Ar111 8°</v>
          </cell>
          <cell r="D13917" t="str">
            <v>UN</v>
          </cell>
          <cell r="E13917">
            <v>0</v>
          </cell>
          <cell r="F13917">
            <v>0</v>
          </cell>
        </row>
        <row r="13918">
          <cell r="B13918">
            <v>1014229</v>
          </cell>
          <cell r="C13918" t="str">
            <v>Projetor Pt Ple 6021/P 1X50W Ar 70 8°</v>
          </cell>
          <cell r="D13918" t="str">
            <v>UN</v>
          </cell>
          <cell r="E13918">
            <v>0</v>
          </cell>
          <cell r="F13918">
            <v>0</v>
          </cell>
        </row>
        <row r="13919">
          <cell r="B13919">
            <v>1014230</v>
          </cell>
          <cell r="C13919" t="str">
            <v>Projetor Pt Ple 6021/P 1X50W Ar 70 24°</v>
          </cell>
          <cell r="D13919" t="str">
            <v>UN</v>
          </cell>
          <cell r="E13919">
            <v>0</v>
          </cell>
          <cell r="F13919">
            <v>0</v>
          </cell>
        </row>
        <row r="13920">
          <cell r="B13920">
            <v>1014231</v>
          </cell>
          <cell r="C13920" t="str">
            <v>Luminária Bc Pls 4021 4X16W Fluor 3000K</v>
          </cell>
          <cell r="D13920" t="str">
            <v>UN</v>
          </cell>
          <cell r="E13920">
            <v>0</v>
          </cell>
          <cell r="F13920">
            <v>0</v>
          </cell>
        </row>
        <row r="13921">
          <cell r="B13921">
            <v>1014232</v>
          </cell>
          <cell r="C13921" t="str">
            <v>Plafon Bc Pls 4035 1X23W Fce Twist 2700K</v>
          </cell>
          <cell r="D13921" t="str">
            <v>UN</v>
          </cell>
          <cell r="E13921">
            <v>0</v>
          </cell>
          <cell r="F13921">
            <v>0</v>
          </cell>
        </row>
        <row r="13922">
          <cell r="B13922">
            <v>1014233</v>
          </cell>
          <cell r="C13922" t="str">
            <v>Arandela Bc Pla 5149 1X23W</v>
          </cell>
          <cell r="D13922" t="str">
            <v>UN</v>
          </cell>
          <cell r="E13922">
            <v>0</v>
          </cell>
          <cell r="F13922">
            <v>0</v>
          </cell>
        </row>
        <row r="13923">
          <cell r="B13923">
            <v>1014234</v>
          </cell>
          <cell r="C13923" t="str">
            <v>Arandela Bc Pla 5334, 2X14W</v>
          </cell>
          <cell r="D13923" t="str">
            <v>UN</v>
          </cell>
          <cell r="E13923">
            <v>0</v>
          </cell>
          <cell r="F13923">
            <v>0</v>
          </cell>
        </row>
        <row r="13924">
          <cell r="B13924">
            <v>1014235</v>
          </cell>
          <cell r="C13924" t="str">
            <v>Arandela Bc Pla 5552 1X18W Fc 2700K "2P"</v>
          </cell>
          <cell r="D13924" t="str">
            <v>UN</v>
          </cell>
          <cell r="E13924">
            <v>0</v>
          </cell>
          <cell r="F13924">
            <v>0</v>
          </cell>
        </row>
        <row r="13925">
          <cell r="B13925">
            <v>1014236</v>
          </cell>
          <cell r="C13925" t="str">
            <v>Luminária Bc Plf 2227, 4X16W S84</v>
          </cell>
          <cell r="D13925" t="str">
            <v>UN</v>
          </cell>
          <cell r="E13925">
            <v>0</v>
          </cell>
          <cell r="F13925">
            <v>0</v>
          </cell>
        </row>
        <row r="13926">
          <cell r="B13926">
            <v>1014237</v>
          </cell>
          <cell r="C13926" t="str">
            <v>Arandela Bc Pla 5502 1X23W Fce 2700K</v>
          </cell>
          <cell r="D13926" t="str">
            <v>UN</v>
          </cell>
          <cell r="E13926">
            <v>0</v>
          </cell>
          <cell r="F13926">
            <v>0</v>
          </cell>
        </row>
        <row r="13927">
          <cell r="B13927">
            <v>1014238</v>
          </cell>
          <cell r="C13927" t="str">
            <v>Embutido Bcple 3315 1X3W</v>
          </cell>
          <cell r="D13927" t="str">
            <v>UN</v>
          </cell>
          <cell r="E13927">
            <v>0</v>
          </cell>
          <cell r="F13927">
            <v>0</v>
          </cell>
        </row>
        <row r="13928">
          <cell r="B13928">
            <v>1014239</v>
          </cell>
          <cell r="C13928" t="str">
            <v>Embutido Bc Ple 3315/P 1X3W Led'S Azul</v>
          </cell>
          <cell r="D13928" t="str">
            <v>UN</v>
          </cell>
          <cell r="E13928">
            <v>0</v>
          </cell>
          <cell r="F13928">
            <v>0</v>
          </cell>
        </row>
        <row r="13929">
          <cell r="B13929">
            <v>1014240</v>
          </cell>
          <cell r="C13929" t="str">
            <v>Projetor Pt Plp 6022 1X50W Ar111 8°</v>
          </cell>
          <cell r="D13929" t="str">
            <v>UN</v>
          </cell>
          <cell r="E13929">
            <v>0</v>
          </cell>
          <cell r="F13929">
            <v>0</v>
          </cell>
        </row>
        <row r="13930">
          <cell r="B13930">
            <v>1014241</v>
          </cell>
          <cell r="C13930" t="str">
            <v>Projetor Pt Plp 6021 1X100W Par38</v>
          </cell>
          <cell r="D13930" t="str">
            <v>UN</v>
          </cell>
          <cell r="E13930">
            <v>0</v>
          </cell>
          <cell r="F13930">
            <v>0</v>
          </cell>
        </row>
        <row r="13931">
          <cell r="B13931">
            <v>1014242</v>
          </cell>
          <cell r="C13931" t="str">
            <v>Projetor Pt Plp 6611 1X70W</v>
          </cell>
          <cell r="D13931" t="str">
            <v>UN</v>
          </cell>
          <cell r="E13931">
            <v>0</v>
          </cell>
          <cell r="F13931">
            <v>0</v>
          </cell>
        </row>
        <row r="13932">
          <cell r="B13932">
            <v>1014243</v>
          </cell>
          <cell r="C13932" t="str">
            <v>Balizador Pt Plp 6641/G 1X23W Fcetwist</v>
          </cell>
          <cell r="D13932" t="str">
            <v>UN</v>
          </cell>
          <cell r="E13932">
            <v>0</v>
          </cell>
          <cell r="F13932">
            <v>0</v>
          </cell>
        </row>
        <row r="13933">
          <cell r="B13933">
            <v>1014244</v>
          </cell>
          <cell r="C13933" t="str">
            <v>Poste 3M Tb De Aço Galv Pt Plp 7721/P/2</v>
          </cell>
          <cell r="D13933" t="str">
            <v>UN</v>
          </cell>
          <cell r="E13933">
            <v>0</v>
          </cell>
          <cell r="F13933">
            <v>0</v>
          </cell>
        </row>
        <row r="13934">
          <cell r="B13934">
            <v>1014245</v>
          </cell>
          <cell r="C13934" t="str">
            <v>Poste 3M Tb De Aço Galv Pt Plp 7721/P/1</v>
          </cell>
          <cell r="D13934" t="str">
            <v>UN</v>
          </cell>
          <cell r="E13934">
            <v>0</v>
          </cell>
          <cell r="F13934">
            <v>0</v>
          </cell>
        </row>
        <row r="13935">
          <cell r="B13935">
            <v>1014246</v>
          </cell>
          <cell r="C13935" t="str">
            <v>Poste 6M Em Tb De Aço Galv Pt Plp 7760/4</v>
          </cell>
          <cell r="D13935" t="str">
            <v>UN</v>
          </cell>
          <cell r="E13935">
            <v>0</v>
          </cell>
          <cell r="F13935">
            <v>0</v>
          </cell>
        </row>
        <row r="13936">
          <cell r="B13936">
            <v>1014247</v>
          </cell>
          <cell r="C13936" t="str">
            <v>Projetor Pt Plp 6615 1X400W Vm</v>
          </cell>
          <cell r="D13936" t="str">
            <v>UN</v>
          </cell>
          <cell r="E13936">
            <v>0</v>
          </cell>
          <cell r="F13936">
            <v>0</v>
          </cell>
        </row>
        <row r="13937">
          <cell r="B13937">
            <v>1014248</v>
          </cell>
          <cell r="C13937" t="str">
            <v>Poste 6M Em Tb De Aço Galv Pt Plp 7760/8</v>
          </cell>
          <cell r="D13937" t="str">
            <v>UN</v>
          </cell>
          <cell r="E13937">
            <v>0</v>
          </cell>
          <cell r="F13937">
            <v>0</v>
          </cell>
        </row>
        <row r="13938">
          <cell r="B13938">
            <v>1014249</v>
          </cell>
          <cell r="C13938" t="str">
            <v>Porcelanato Loft Al Retificado 30 X 30Cm</v>
          </cell>
          <cell r="D13938" t="str">
            <v>M2</v>
          </cell>
          <cell r="E13938">
            <v>0</v>
          </cell>
          <cell r="F13938">
            <v>0</v>
          </cell>
        </row>
        <row r="13939">
          <cell r="B13939">
            <v>1014250</v>
          </cell>
          <cell r="C13939" t="str">
            <v>Porcelanato Loft Al Retificado 60 X 60Cm</v>
          </cell>
          <cell r="D13939" t="str">
            <v>M2</v>
          </cell>
          <cell r="E13939">
            <v>0</v>
          </cell>
          <cell r="F13939">
            <v>0</v>
          </cell>
        </row>
        <row r="13940">
          <cell r="B13940">
            <v>1014251</v>
          </cell>
          <cell r="C13940" t="str">
            <v>Rodape White Basic Matte 3 X 20Cm</v>
          </cell>
          <cell r="D13940" t="str">
            <v>M2</v>
          </cell>
          <cell r="E13940">
            <v>0</v>
          </cell>
          <cell r="F13940">
            <v>0</v>
          </cell>
        </row>
        <row r="13941">
          <cell r="B13941">
            <v>1014252</v>
          </cell>
          <cell r="C13941" t="str">
            <v>Ceramica Solarium Linha Classic Cl 201</v>
          </cell>
          <cell r="D13941" t="str">
            <v>M2</v>
          </cell>
          <cell r="E13941">
            <v>0</v>
          </cell>
          <cell r="F13941">
            <v>0</v>
          </cell>
        </row>
        <row r="13942">
          <cell r="B13942">
            <v>1014253</v>
          </cell>
          <cell r="C13942" t="str">
            <v>Ceramica Solarium Linha Classic Cl 100</v>
          </cell>
          <cell r="D13942" t="str">
            <v>M2</v>
          </cell>
          <cell r="E13942">
            <v>0</v>
          </cell>
          <cell r="F13942">
            <v>0</v>
          </cell>
        </row>
        <row r="13943">
          <cell r="B13943">
            <v>1014254</v>
          </cell>
          <cell r="C13943" t="str">
            <v>Madeira  7,5X22,5 3,00M</v>
          </cell>
          <cell r="D13943" t="str">
            <v>M</v>
          </cell>
          <cell r="E13943">
            <v>0</v>
          </cell>
          <cell r="F13943">
            <v>0</v>
          </cell>
        </row>
        <row r="13944">
          <cell r="B13944">
            <v>1014255</v>
          </cell>
          <cell r="C13944" t="str">
            <v>Madeira 2,5X22,5  3,00M</v>
          </cell>
          <cell r="D13944" t="str">
            <v>M</v>
          </cell>
          <cell r="E13944">
            <v>0</v>
          </cell>
          <cell r="F13944">
            <v>0</v>
          </cell>
        </row>
        <row r="13945">
          <cell r="B13945">
            <v>1014256</v>
          </cell>
          <cell r="C13945" t="str">
            <v>Madeira 2,5X30 3,00M</v>
          </cell>
          <cell r="D13945" t="str">
            <v>M</v>
          </cell>
          <cell r="E13945">
            <v>0</v>
          </cell>
          <cell r="F13945">
            <v>0</v>
          </cell>
        </row>
        <row r="13946">
          <cell r="B13946">
            <v>1014257</v>
          </cell>
          <cell r="C13946" t="str">
            <v>Madeira 7,5X7,5 3,00M</v>
          </cell>
          <cell r="D13946" t="str">
            <v>M</v>
          </cell>
          <cell r="E13946">
            <v>0</v>
          </cell>
          <cell r="F13946">
            <v>0</v>
          </cell>
        </row>
        <row r="13947">
          <cell r="B13947">
            <v>1014258</v>
          </cell>
          <cell r="C13947" t="str">
            <v>Chapa De Madeira Plastif. 2200X1100X17Mm</v>
          </cell>
          <cell r="D13947" t="str">
            <v>M2</v>
          </cell>
          <cell r="E13947">
            <v>0</v>
          </cell>
          <cell r="F13947">
            <v>0</v>
          </cell>
        </row>
        <row r="13948">
          <cell r="B13948">
            <v>1014259</v>
          </cell>
          <cell r="C13948" t="str">
            <v>Arame Recozido Nº10 3,4M</v>
          </cell>
          <cell r="D13948" t="str">
            <v>KG</v>
          </cell>
          <cell r="E13948">
            <v>0</v>
          </cell>
          <cell r="F13948">
            <v>0</v>
          </cell>
        </row>
        <row r="13949">
          <cell r="B13949">
            <v>1014260</v>
          </cell>
          <cell r="C13949" t="str">
            <v>Conector Tipo Roll On 10,0M </v>
          </cell>
          <cell r="D13949" t="str">
            <v>UN</v>
          </cell>
          <cell r="E13949">
            <v>0</v>
          </cell>
          <cell r="F13949">
            <v>0</v>
          </cell>
        </row>
        <row r="13950">
          <cell r="B13950">
            <v>1014261</v>
          </cell>
          <cell r="C13950" t="str">
            <v>Conector Tipo Roll On 4,0M</v>
          </cell>
          <cell r="D13950" t="str">
            <v>UN</v>
          </cell>
          <cell r="E13950">
            <v>0</v>
          </cell>
          <cell r="F13950">
            <v>0</v>
          </cell>
        </row>
        <row r="13951">
          <cell r="B13951">
            <v>1014262</v>
          </cell>
          <cell r="C13951" t="str">
            <v>Conector Tipo Roll On 6,0M </v>
          </cell>
          <cell r="D13951" t="str">
            <v>UN</v>
          </cell>
          <cell r="E13951">
            <v>0</v>
          </cell>
          <cell r="F13951">
            <v>0</v>
          </cell>
        </row>
        <row r="13952">
          <cell r="B13952">
            <v>1014263</v>
          </cell>
          <cell r="C13952" t="str">
            <v>Caixa D'Agua Prfv 20.000L 3,20X2,85M</v>
          </cell>
          <cell r="D13952" t="str">
            <v>UN</v>
          </cell>
          <cell r="E13952">
            <v>0</v>
          </cell>
          <cell r="F13952">
            <v>0</v>
          </cell>
        </row>
        <row r="13953">
          <cell r="B13953">
            <v>1014264</v>
          </cell>
          <cell r="C13953" t="str">
            <v>Caixa D'Agua Prfv 15.000L 2,85Mx2,50M</v>
          </cell>
          <cell r="D13953" t="str">
            <v>UN</v>
          </cell>
          <cell r="E13953">
            <v>0</v>
          </cell>
          <cell r="F13953">
            <v>0</v>
          </cell>
        </row>
        <row r="13954">
          <cell r="B13954">
            <v>1014265</v>
          </cell>
          <cell r="C13954" t="str">
            <v>Grupo Moto Gerador 142/131 Kva</v>
          </cell>
          <cell r="D13954" t="str">
            <v>UN</v>
          </cell>
          <cell r="E13954">
            <v>0</v>
          </cell>
          <cell r="F13954">
            <v>0</v>
          </cell>
        </row>
        <row r="13955">
          <cell r="B13955">
            <v>1014266</v>
          </cell>
          <cell r="C13955" t="str">
            <v>Porcel.15X60 City Off White 97191 Porto</v>
          </cell>
          <cell r="D13955" t="str">
            <v>M2</v>
          </cell>
          <cell r="E13955">
            <v>0</v>
          </cell>
          <cell r="F13955">
            <v>0</v>
          </cell>
        </row>
        <row r="13956">
          <cell r="B13956">
            <v>1014267</v>
          </cell>
          <cell r="C13956" t="str">
            <v>Porcel.60X60 Progetto Br. 95275 Porto</v>
          </cell>
          <cell r="D13956" t="str">
            <v>M2</v>
          </cell>
          <cell r="E13956">
            <v>0</v>
          </cell>
          <cell r="F13956">
            <v>0</v>
          </cell>
        </row>
        <row r="13957">
          <cell r="B13957">
            <v>1014268</v>
          </cell>
          <cell r="C13957" t="str">
            <v>Porcel.45X45  Br. 89383 Porto</v>
          </cell>
          <cell r="D13957" t="str">
            <v>M2</v>
          </cell>
          <cell r="E13957">
            <v>0</v>
          </cell>
          <cell r="F13957">
            <v>0</v>
          </cell>
        </row>
        <row r="13958">
          <cell r="B13958">
            <v>1014269</v>
          </cell>
          <cell r="C13958" t="str">
            <v>Porcel. 30X60  Glass 93723  Porto</v>
          </cell>
          <cell r="D13958" t="str">
            <v>M2</v>
          </cell>
          <cell r="E13958">
            <v>0</v>
          </cell>
          <cell r="F13958">
            <v>0</v>
          </cell>
        </row>
        <row r="13959">
          <cell r="B13959">
            <v>1014270</v>
          </cell>
          <cell r="C13959" t="str">
            <v>Porcel. 30X60 Glass Aqcua 93725 Porto</v>
          </cell>
          <cell r="D13959" t="str">
            <v>M2</v>
          </cell>
          <cell r="E13959">
            <v>0</v>
          </cell>
          <cell r="F13959">
            <v>0</v>
          </cell>
        </row>
        <row r="13960">
          <cell r="B13960">
            <v>1014271</v>
          </cell>
          <cell r="C13960" t="str">
            <v>Porcel.45X45 Pie Di Borg Bia 94506 Porto</v>
          </cell>
          <cell r="D13960" t="str">
            <v>M2</v>
          </cell>
          <cell r="E13960">
            <v>0</v>
          </cell>
          <cell r="F13960">
            <v>0</v>
          </cell>
        </row>
        <row r="13961">
          <cell r="B13961">
            <v>1014272</v>
          </cell>
          <cell r="C13961" t="str">
            <v>Porcel.10X45 Pie Di Borg Gri 94246 Porto</v>
          </cell>
          <cell r="D13961" t="str">
            <v>M2</v>
          </cell>
          <cell r="E13961">
            <v>0</v>
          </cell>
          <cell r="F13961">
            <v>0</v>
          </cell>
        </row>
        <row r="13962">
          <cell r="B13962">
            <v>1014273</v>
          </cell>
          <cell r="C13962" t="str">
            <v>Porcel.22,5X45 Pi Di Bor Gri 94238 Porto</v>
          </cell>
          <cell r="D13962" t="str">
            <v>M2</v>
          </cell>
          <cell r="E13962">
            <v>0</v>
          </cell>
          <cell r="F13962">
            <v>0</v>
          </cell>
        </row>
        <row r="13963">
          <cell r="B13963">
            <v>1014274</v>
          </cell>
          <cell r="C13963" t="str">
            <v>Porcel 22,5X45 Pie Di Bo Bia 95404 Porto</v>
          </cell>
          <cell r="D13963" t="str">
            <v>M2</v>
          </cell>
          <cell r="E13963">
            <v>0</v>
          </cell>
          <cell r="F13963">
            <v>0</v>
          </cell>
        </row>
        <row r="13964">
          <cell r="B13964">
            <v>1014275</v>
          </cell>
          <cell r="C13964" t="str">
            <v>Porcel.60X60 Proget Nero Tu 95273 Porto</v>
          </cell>
          <cell r="D13964" t="str">
            <v>M2</v>
          </cell>
          <cell r="E13964">
            <v>0</v>
          </cell>
          <cell r="F13964">
            <v>0</v>
          </cell>
        </row>
        <row r="13965">
          <cell r="B13965">
            <v>1014276</v>
          </cell>
          <cell r="C13965" t="str">
            <v>Porcel. 60X60 Progetto 95276</v>
          </cell>
          <cell r="D13965" t="str">
            <v>M2</v>
          </cell>
          <cell r="E13965">
            <v>0</v>
          </cell>
          <cell r="F13965">
            <v>0</v>
          </cell>
        </row>
        <row r="13966">
          <cell r="B13966">
            <v>1014277</v>
          </cell>
          <cell r="C13966" t="str">
            <v>Ceramica  15X60 Image Milk  92835 Porto</v>
          </cell>
          <cell r="D13966" t="str">
            <v>M2</v>
          </cell>
          <cell r="E13966">
            <v>0</v>
          </cell>
          <cell r="F13966">
            <v>0</v>
          </cell>
        </row>
        <row r="13967">
          <cell r="B13967">
            <v>1014278</v>
          </cell>
          <cell r="C13967" t="str">
            <v>Pastilha De Vid.Vitr.Cristal 25X25 A4021</v>
          </cell>
          <cell r="D13967" t="str">
            <v>M2</v>
          </cell>
          <cell r="E13967">
            <v>0</v>
          </cell>
          <cell r="F13967">
            <v>0</v>
          </cell>
        </row>
        <row r="13968">
          <cell r="B13968">
            <v>1014279</v>
          </cell>
          <cell r="C13968" t="str">
            <v>Colors Oceano Telado Externo 30X30</v>
          </cell>
          <cell r="D13968" t="str">
            <v>M2</v>
          </cell>
          <cell r="E13968">
            <v>0</v>
          </cell>
          <cell r="F13968">
            <v>0</v>
          </cell>
        </row>
        <row r="13969">
          <cell r="B13969">
            <v>1014280</v>
          </cell>
          <cell r="C13969" t="str">
            <v>Caixa Acopl Thema Eco 1255700015100</v>
          </cell>
          <cell r="D13969" t="str">
            <v>UN</v>
          </cell>
          <cell r="E13969">
            <v>0</v>
          </cell>
          <cell r="F13969">
            <v>0</v>
          </cell>
        </row>
        <row r="13970">
          <cell r="B13970">
            <v>1014281</v>
          </cell>
          <cell r="C13970" t="str">
            <v>Elemento Vazado Concreto Quad.33X33X10</v>
          </cell>
          <cell r="D13970" t="str">
            <v>UN</v>
          </cell>
          <cell r="E13970">
            <v>0</v>
          </cell>
          <cell r="F13970">
            <v>0</v>
          </cell>
        </row>
        <row r="13971">
          <cell r="B13971">
            <v>1014282</v>
          </cell>
          <cell r="C13971" t="str">
            <v>Piso Ambienta Liso Marupa 601 Fademac</v>
          </cell>
          <cell r="D13971" t="str">
            <v>M2</v>
          </cell>
          <cell r="E13971">
            <v>0</v>
          </cell>
          <cell r="F13971">
            <v>0</v>
          </cell>
        </row>
        <row r="13972">
          <cell r="B13972">
            <v>1014283</v>
          </cell>
          <cell r="C13972" t="str">
            <v>Ceramica 9,5X9,5 Az Med Arq Design Porto</v>
          </cell>
          <cell r="D13972" t="str">
            <v>M2</v>
          </cell>
          <cell r="E13972">
            <v>0</v>
          </cell>
          <cell r="F13972">
            <v>0</v>
          </cell>
        </row>
        <row r="13973">
          <cell r="B13973">
            <v>1014284</v>
          </cell>
          <cell r="C13973" t="str">
            <v>Element Al Bold 45X45 Cecrisa</v>
          </cell>
          <cell r="D13973" t="str">
            <v>M2</v>
          </cell>
          <cell r="E13973">
            <v>0</v>
          </cell>
          <cell r="F13973">
            <v>0</v>
          </cell>
        </row>
        <row r="13974">
          <cell r="B13974">
            <v>1014285</v>
          </cell>
          <cell r="C13974" t="str">
            <v>Fenicia Noce Hard 45X45 Cecrisa</v>
          </cell>
          <cell r="D13974" t="str">
            <v>M2</v>
          </cell>
          <cell r="E13974">
            <v>0</v>
          </cell>
          <cell r="F13974">
            <v>0</v>
          </cell>
        </row>
        <row r="13975">
          <cell r="B13975">
            <v>1014286</v>
          </cell>
          <cell r="C13975" t="str">
            <v>Rodape Fenicia Noce Hard Bold 8X45 Cecri</v>
          </cell>
          <cell r="D13975" t="str">
            <v>M2</v>
          </cell>
          <cell r="E13975">
            <v>0</v>
          </cell>
          <cell r="F13975">
            <v>0</v>
          </cell>
        </row>
        <row r="13976">
          <cell r="B13976">
            <v>1014287</v>
          </cell>
          <cell r="C13976" t="str">
            <v>Rodape Element Bold 8X45 Cecrisa</v>
          </cell>
          <cell r="D13976" t="str">
            <v>M2</v>
          </cell>
          <cell r="E13976">
            <v>0</v>
          </cell>
          <cell r="F13976">
            <v>0</v>
          </cell>
        </row>
        <row r="13977">
          <cell r="B13977">
            <v>1014288</v>
          </cell>
          <cell r="C13977" t="str">
            <v>Grelha De Ferro Fundido 20X20 Gr Fun Car</v>
          </cell>
          <cell r="D13977" t="str">
            <v>UN</v>
          </cell>
          <cell r="E13977">
            <v>0</v>
          </cell>
          <cell r="F13977">
            <v>0</v>
          </cell>
        </row>
        <row r="13978">
          <cell r="B13978">
            <v>3001056</v>
          </cell>
          <cell r="C13978" t="str">
            <v>Execução Serviços Preliminares</v>
          </cell>
          <cell r="D13978" t="str">
            <v>M2</v>
          </cell>
          <cell r="E13978">
            <v>80000</v>
          </cell>
          <cell r="F13978">
            <v>1</v>
          </cell>
        </row>
        <row r="13979">
          <cell r="B13979">
            <v>1014290</v>
          </cell>
          <cell r="C13979" t="str">
            <v>Reducao Excentrica Esgoto Pvc 100X75Mm</v>
          </cell>
          <cell r="D13979" t="str">
            <v>UN</v>
          </cell>
          <cell r="E13979">
            <v>0</v>
          </cell>
          <cell r="F13979">
            <v>0</v>
          </cell>
        </row>
        <row r="13980">
          <cell r="B13980">
            <v>1014291</v>
          </cell>
          <cell r="C13980" t="str">
            <v>Niple Duplo Bronze 3/4 602 Eluma</v>
          </cell>
          <cell r="D13980" t="str">
            <v>UN</v>
          </cell>
          <cell r="E13980">
            <v>0</v>
          </cell>
          <cell r="F13980">
            <v>0</v>
          </cell>
        </row>
        <row r="13981">
          <cell r="B13981">
            <v>1014292</v>
          </cell>
          <cell r="C13981" t="str">
            <v>Niple Duplo Bronze 1  602 Eluma</v>
          </cell>
          <cell r="D13981" t="str">
            <v>UN</v>
          </cell>
          <cell r="E13981">
            <v>0</v>
          </cell>
          <cell r="F13981">
            <v>0</v>
          </cell>
        </row>
        <row r="13982">
          <cell r="B13982">
            <v>1014293</v>
          </cell>
          <cell r="C13982" t="str">
            <v>Niple Duplo Bronze 1 1/4  602 Eluma</v>
          </cell>
          <cell r="D13982" t="str">
            <v>UN</v>
          </cell>
          <cell r="E13982">
            <v>0</v>
          </cell>
          <cell r="F13982">
            <v>0</v>
          </cell>
        </row>
        <row r="13983">
          <cell r="B13983">
            <v>1014294</v>
          </cell>
          <cell r="C13983" t="str">
            <v>Niple Duplo Bronze 1 1/2 602 Eluma</v>
          </cell>
          <cell r="D13983" t="str">
            <v>UN</v>
          </cell>
          <cell r="E13983">
            <v>0</v>
          </cell>
          <cell r="F13983">
            <v>0</v>
          </cell>
        </row>
        <row r="13984">
          <cell r="B13984">
            <v>1014295</v>
          </cell>
          <cell r="C13984" t="str">
            <v>Junta Exp Borr.Cl125 Bsp Dn 1 Jeblu Dina</v>
          </cell>
          <cell r="D13984" t="str">
            <v>UN</v>
          </cell>
          <cell r="E13984">
            <v>0</v>
          </cell>
          <cell r="F13984">
            <v>0</v>
          </cell>
        </row>
        <row r="13985">
          <cell r="B13985">
            <v>1014296</v>
          </cell>
          <cell r="C13985" t="str">
            <v>Junta Exp.De Borr.Cl125 Bsp Dn 1 1/4Jebl</v>
          </cell>
          <cell r="D13985" t="str">
            <v>UN</v>
          </cell>
          <cell r="E13985">
            <v>0</v>
          </cell>
          <cell r="F13985">
            <v>0</v>
          </cell>
        </row>
        <row r="13986">
          <cell r="B13986">
            <v>1014297</v>
          </cell>
          <cell r="C13986" t="str">
            <v>Junta Exp.De B.Cl125 Bsp Dn 1 1/2 Je Di</v>
          </cell>
          <cell r="D13986" t="str">
            <v>UN</v>
          </cell>
          <cell r="E13986">
            <v>0</v>
          </cell>
          <cell r="F13986">
            <v>0</v>
          </cell>
        </row>
        <row r="13987">
          <cell r="B13987">
            <v>1014298</v>
          </cell>
          <cell r="C13987" t="str">
            <v>Junta Exp.De B.Cl125 Bsp Dn 2 Jeblu Dina</v>
          </cell>
          <cell r="D13987" t="str">
            <v>UN</v>
          </cell>
          <cell r="E13987">
            <v>0</v>
          </cell>
          <cell r="F13987">
            <v>0</v>
          </cell>
        </row>
        <row r="13988">
          <cell r="B13988">
            <v>1014299</v>
          </cell>
          <cell r="C13988" t="str">
            <v>Junta Exp. De B.Cl125 Bsp Dn 2 1/2 Je Di</v>
          </cell>
          <cell r="D13988" t="str">
            <v>UN</v>
          </cell>
          <cell r="E13988">
            <v>0</v>
          </cell>
          <cell r="F13988">
            <v>0</v>
          </cell>
        </row>
        <row r="13989">
          <cell r="B13989">
            <v>1014300</v>
          </cell>
          <cell r="C13989" t="str">
            <v>Canaleta P/ Cabo Aberta Hd 110X80M Hd12P</v>
          </cell>
          <cell r="D13989" t="str">
            <v>UN</v>
          </cell>
          <cell r="E13989">
            <v>0</v>
          </cell>
          <cell r="F13989">
            <v>0</v>
          </cell>
        </row>
        <row r="13990">
          <cell r="B13990">
            <v>1014301</v>
          </cell>
          <cell r="C13990" t="str">
            <v>Canaleta P/ Cabo Aberta Hd 150X50M Hd7P</v>
          </cell>
          <cell r="D13990" t="str">
            <v>UN</v>
          </cell>
          <cell r="E13990">
            <v>0</v>
          </cell>
          <cell r="F13990">
            <v>0</v>
          </cell>
        </row>
        <row r="13991">
          <cell r="B13991">
            <v>1014302</v>
          </cell>
          <cell r="C13991" t="str">
            <v>Parafuso Frances 3/8 X 5</v>
          </cell>
          <cell r="D13991" t="str">
            <v>UN</v>
          </cell>
          <cell r="E13991">
            <v>0</v>
          </cell>
          <cell r="F13991">
            <v>0</v>
          </cell>
        </row>
        <row r="13992">
          <cell r="B13992">
            <v>1014303</v>
          </cell>
          <cell r="C13992" t="str">
            <v>Parafuso Francês 5/16X3 1/2</v>
          </cell>
          <cell r="D13992" t="str">
            <v>UN</v>
          </cell>
          <cell r="E13992">
            <v>0</v>
          </cell>
          <cell r="F13992">
            <v>0</v>
          </cell>
        </row>
        <row r="13993">
          <cell r="B13993">
            <v>1014304</v>
          </cell>
          <cell r="C13993" t="str">
            <v>Parafuso Francês 5/16X2 1/2</v>
          </cell>
          <cell r="D13993" t="str">
            <v>UN</v>
          </cell>
          <cell r="E13993">
            <v>0</v>
          </cell>
          <cell r="F13993">
            <v>0</v>
          </cell>
        </row>
        <row r="13994">
          <cell r="B13994">
            <v>1014305</v>
          </cell>
          <cell r="C13994" t="str">
            <v>Pastilha 5X5 Drop Syst. Maia B9944 Atlas</v>
          </cell>
          <cell r="D13994" t="str">
            <v>M2</v>
          </cell>
          <cell r="E13994">
            <v>0</v>
          </cell>
          <cell r="F13994">
            <v>0</v>
          </cell>
        </row>
        <row r="13995">
          <cell r="B13995">
            <v>1014306</v>
          </cell>
          <cell r="C13995" t="str">
            <v>Kit Pex Gfjt/1 D Astra</v>
          </cell>
          <cell r="D13995" t="str">
            <v>UN</v>
          </cell>
          <cell r="E13995">
            <v>0</v>
          </cell>
          <cell r="F13995">
            <v>0</v>
          </cell>
        </row>
        <row r="13996">
          <cell r="B13996">
            <v>1014307</v>
          </cell>
          <cell r="C13996" t="str">
            <v>Kit Pex Gfjt/2 D Astra</v>
          </cell>
          <cell r="D13996" t="str">
            <v>UN</v>
          </cell>
          <cell r="E13996">
            <v>0</v>
          </cell>
          <cell r="F13996">
            <v>0</v>
          </cell>
        </row>
        <row r="13997">
          <cell r="B13997">
            <v>1014308</v>
          </cell>
          <cell r="C13997" t="str">
            <v>Kit Pex Gfjt/3 D Astra</v>
          </cell>
          <cell r="D13997" t="str">
            <v>UN</v>
          </cell>
          <cell r="E13997">
            <v>0</v>
          </cell>
          <cell r="F13997">
            <v>0</v>
          </cell>
        </row>
        <row r="13998">
          <cell r="B13998">
            <v>1014309</v>
          </cell>
          <cell r="C13998" t="str">
            <v>Kit Pex Gfjt/4 D Astra</v>
          </cell>
          <cell r="D13998" t="str">
            <v>UN</v>
          </cell>
          <cell r="E13998">
            <v>0</v>
          </cell>
          <cell r="F13998">
            <v>0</v>
          </cell>
        </row>
        <row r="13999">
          <cell r="B13999">
            <v>1014310</v>
          </cell>
          <cell r="C13999" t="str">
            <v>Kit Pex Gfjt/5 A Astra</v>
          </cell>
          <cell r="D13999" t="str">
            <v>UN</v>
          </cell>
          <cell r="E13999">
            <v>0</v>
          </cell>
          <cell r="F13999">
            <v>0</v>
          </cell>
        </row>
        <row r="14000">
          <cell r="B14000">
            <v>1014311</v>
          </cell>
          <cell r="C14000" t="str">
            <v>Kit Pex Gfjt/6 E Astra</v>
          </cell>
          <cell r="D14000" t="str">
            <v>UN</v>
          </cell>
          <cell r="E14000">
            <v>0</v>
          </cell>
          <cell r="F14000">
            <v>0</v>
          </cell>
        </row>
        <row r="14001">
          <cell r="B14001">
            <v>1014312</v>
          </cell>
          <cell r="C14001" t="str">
            <v>Kit Pex Gfjt/7 E Astra</v>
          </cell>
          <cell r="D14001" t="str">
            <v>UN</v>
          </cell>
          <cell r="E14001">
            <v>0</v>
          </cell>
          <cell r="F14001">
            <v>0</v>
          </cell>
        </row>
        <row r="14002">
          <cell r="B14002">
            <v>1014313</v>
          </cell>
          <cell r="C14002" t="str">
            <v>Kit Pex Gfjt/8 I Astra</v>
          </cell>
          <cell r="D14002" t="str">
            <v>UN</v>
          </cell>
          <cell r="E14002">
            <v>0</v>
          </cell>
          <cell r="F14002">
            <v>0</v>
          </cell>
        </row>
        <row r="14003">
          <cell r="B14003">
            <v>1014314</v>
          </cell>
          <cell r="C14003" t="str">
            <v>Kit Pex Gfjt/9 I Astra</v>
          </cell>
          <cell r="D14003" t="str">
            <v>UN</v>
          </cell>
          <cell r="E14003">
            <v>0</v>
          </cell>
          <cell r="F14003">
            <v>0</v>
          </cell>
        </row>
        <row r="14004">
          <cell r="B14004">
            <v>1014315</v>
          </cell>
          <cell r="C14004" t="str">
            <v>Kit Pex Gfjt/10 I Astra</v>
          </cell>
          <cell r="D14004" t="str">
            <v>UN</v>
          </cell>
          <cell r="E14004">
            <v>0</v>
          </cell>
          <cell r="F14004">
            <v>0</v>
          </cell>
        </row>
        <row r="14005">
          <cell r="B14005">
            <v>1014316</v>
          </cell>
          <cell r="C14005" t="str">
            <v>Coifa Vedacao 25X40 Cf/2540 Astra</v>
          </cell>
          <cell r="D14005" t="str">
            <v>UN</v>
          </cell>
          <cell r="E14005">
            <v>0</v>
          </cell>
          <cell r="F14005">
            <v>0</v>
          </cell>
        </row>
        <row r="14006">
          <cell r="B14006">
            <v>1014317</v>
          </cell>
          <cell r="C14006" t="str">
            <v>Kit Pex - Gfsg3 - Secret Garden Profax</v>
          </cell>
          <cell r="D14006" t="str">
            <v>UN</v>
          </cell>
          <cell r="E14006">
            <v>0</v>
          </cell>
          <cell r="F14006">
            <v>0</v>
          </cell>
        </row>
        <row r="14007">
          <cell r="B14007">
            <v>1014318</v>
          </cell>
          <cell r="C14007" t="str">
            <v>Caixa Par. Emb Pvc Cpt 15 33048157 Tigre</v>
          </cell>
          <cell r="D14007" t="str">
            <v>UN</v>
          </cell>
          <cell r="E14007">
            <v>0</v>
          </cell>
          <cell r="F14007">
            <v>0</v>
          </cell>
        </row>
        <row r="14008">
          <cell r="B14008">
            <v>1014319</v>
          </cell>
          <cell r="C14008" t="str">
            <v>Quadro De Andar Comp. Padrao 380V Steck</v>
          </cell>
          <cell r="D14008" t="str">
            <v>UN</v>
          </cell>
          <cell r="E14008">
            <v>0</v>
          </cell>
          <cell r="F14008">
            <v>0</v>
          </cell>
        </row>
        <row r="14009">
          <cell r="B14009">
            <v>1014320</v>
          </cell>
          <cell r="C14009" t="str">
            <v>Conex Cot R. Ma 90 20 3/4 Kcr/2034 Astra</v>
          </cell>
          <cell r="D14009" t="str">
            <v>UN</v>
          </cell>
          <cell r="E14009">
            <v>0</v>
          </cell>
          <cell r="F14009">
            <v>0</v>
          </cell>
        </row>
        <row r="14010">
          <cell r="B14010">
            <v>1014321</v>
          </cell>
          <cell r="C14010" t="str">
            <v>Tubo Pex 16M F/1618M Astra</v>
          </cell>
          <cell r="D14010" t="str">
            <v>UN</v>
          </cell>
          <cell r="E14010">
            <v>0</v>
          </cell>
          <cell r="F14010">
            <v>0</v>
          </cell>
        </row>
        <row r="14011">
          <cell r="B14011">
            <v>1014322</v>
          </cell>
          <cell r="C14011" t="str">
            <v>Tubo Pex 25M F/2523M Astra</v>
          </cell>
          <cell r="D14011" t="str">
            <v>UN</v>
          </cell>
          <cell r="E14011">
            <v>0</v>
          </cell>
          <cell r="F14011">
            <v>0</v>
          </cell>
        </row>
        <row r="14012">
          <cell r="B14012">
            <v>1014323</v>
          </cell>
          <cell r="C14012" t="str">
            <v>Luminaria Emb Dp-1909-01 Lumin Project</v>
          </cell>
          <cell r="D14012" t="str">
            <v>UN</v>
          </cell>
          <cell r="E14012">
            <v>0</v>
          </cell>
          <cell r="F14012">
            <v>0</v>
          </cell>
        </row>
        <row r="14013">
          <cell r="B14013">
            <v>1014324</v>
          </cell>
          <cell r="C14013" t="str">
            <v>Luminaria Emb Bem-1907-01 Lumin Project</v>
          </cell>
          <cell r="D14013" t="str">
            <v>UN</v>
          </cell>
          <cell r="E14013">
            <v>0</v>
          </cell>
          <cell r="F14013">
            <v>0</v>
          </cell>
        </row>
        <row r="14014">
          <cell r="B14014">
            <v>1014325</v>
          </cell>
          <cell r="C14014" t="str">
            <v>Luminaria Bemc-2344 Lumin Project</v>
          </cell>
          <cell r="D14014" t="str">
            <v>UN</v>
          </cell>
          <cell r="E14014">
            <v>0</v>
          </cell>
          <cell r="F14014">
            <v>0</v>
          </cell>
        </row>
        <row r="14015">
          <cell r="B14015">
            <v>1014326</v>
          </cell>
          <cell r="C14015" t="str">
            <v>Luminaria Embutir C-2292 Lumin Project</v>
          </cell>
          <cell r="D14015" t="str">
            <v>UN</v>
          </cell>
          <cell r="E14015">
            <v>0</v>
          </cell>
          <cell r="F14015">
            <v>0</v>
          </cell>
        </row>
        <row r="14016">
          <cell r="B14016">
            <v>1014327</v>
          </cell>
          <cell r="C14016" t="str">
            <v>Luminaria Arandela D-3230 Lumin Project</v>
          </cell>
          <cell r="D14016" t="str">
            <v>UN</v>
          </cell>
          <cell r="E14016">
            <v>0</v>
          </cell>
          <cell r="F14016">
            <v>0</v>
          </cell>
        </row>
        <row r="14017">
          <cell r="B14017">
            <v>1014328</v>
          </cell>
          <cell r="C14017" t="str">
            <v>Balizador Dp-356-07 Lumin Project</v>
          </cell>
          <cell r="D14017" t="str">
            <v>UN</v>
          </cell>
          <cell r="E14017">
            <v>0</v>
          </cell>
          <cell r="F14017">
            <v>0</v>
          </cell>
        </row>
        <row r="14018">
          <cell r="B14018">
            <v>1014329</v>
          </cell>
          <cell r="C14018" t="str">
            <v>Luminaria Embu Dp-2210-01 Lumin Project</v>
          </cell>
          <cell r="D14018" t="str">
            <v>UN</v>
          </cell>
          <cell r="E14018">
            <v>0</v>
          </cell>
          <cell r="F14018">
            <v>0</v>
          </cell>
        </row>
        <row r="14019">
          <cell r="B14019">
            <v>1014330</v>
          </cell>
          <cell r="C14019" t="str">
            <v>Lumin Embu Piso Dp-2141-01 Lumin Project</v>
          </cell>
          <cell r="D14019" t="str">
            <v>UN</v>
          </cell>
          <cell r="E14019">
            <v>0</v>
          </cell>
          <cell r="F14019">
            <v>0</v>
          </cell>
        </row>
        <row r="14020">
          <cell r="B14020">
            <v>1014331</v>
          </cell>
          <cell r="C14020" t="str">
            <v>Lumin Embu Bem Dp-1907-01 Lumin Project</v>
          </cell>
          <cell r="D14020" t="str">
            <v>UN</v>
          </cell>
          <cell r="E14020">
            <v>0</v>
          </cell>
          <cell r="F14020">
            <v>0</v>
          </cell>
        </row>
        <row r="14021">
          <cell r="B14021">
            <v>1014332</v>
          </cell>
          <cell r="C14021" t="str">
            <v>Iluminacao Direcionavel 018126 Interpam</v>
          </cell>
          <cell r="D14021" t="str">
            <v>UN</v>
          </cell>
          <cell r="E14021">
            <v>0</v>
          </cell>
          <cell r="F14021">
            <v>0</v>
          </cell>
        </row>
        <row r="14022">
          <cell r="B14022">
            <v>1014333</v>
          </cell>
          <cell r="C14022" t="str">
            <v>Lumin Embitir Piso Il-3703 Lumin Project</v>
          </cell>
          <cell r="D14022" t="str">
            <v>UN</v>
          </cell>
          <cell r="E14022">
            <v>0</v>
          </cell>
          <cell r="F14022">
            <v>0</v>
          </cell>
        </row>
        <row r="14023">
          <cell r="B14023">
            <v>1014334</v>
          </cell>
          <cell r="C14023" t="str">
            <v>Lumin Embit Piso Il-3705 Lumin Project</v>
          </cell>
          <cell r="D14023" t="str">
            <v>UN</v>
          </cell>
          <cell r="E14023">
            <v>0</v>
          </cell>
          <cell r="F14023">
            <v>0</v>
          </cell>
        </row>
        <row r="14024">
          <cell r="B14024">
            <v>1014335</v>
          </cell>
          <cell r="C14024" t="str">
            <v>Luminaria Sobrepor El-50-0670 Ever Light</v>
          </cell>
          <cell r="D14024" t="str">
            <v>UN</v>
          </cell>
          <cell r="E14024">
            <v>0</v>
          </cell>
          <cell r="F14024">
            <v>0</v>
          </cell>
        </row>
        <row r="14025">
          <cell r="B14025">
            <v>1014336</v>
          </cell>
          <cell r="C14025" t="str">
            <v>Luminaria De Sobrepor 11206 Interpam</v>
          </cell>
          <cell r="D14025" t="str">
            <v>UN</v>
          </cell>
          <cell r="E14025">
            <v>0</v>
          </cell>
          <cell r="F14025">
            <v>0</v>
          </cell>
        </row>
        <row r="14026">
          <cell r="B14026">
            <v>1014337</v>
          </cell>
          <cell r="C14026" t="str">
            <v>Pendente 15134 Interpam</v>
          </cell>
          <cell r="D14026" t="str">
            <v>UN</v>
          </cell>
          <cell r="E14026">
            <v>0</v>
          </cell>
          <cell r="F14026">
            <v>0</v>
          </cell>
        </row>
        <row r="14027">
          <cell r="B14027">
            <v>1014338</v>
          </cell>
          <cell r="C14027" t="str">
            <v>Luminaria  Embutir 11295 Interpam</v>
          </cell>
          <cell r="D14027" t="str">
            <v>UN</v>
          </cell>
          <cell r="E14027">
            <v>0</v>
          </cell>
          <cell r="F14027">
            <v>0</v>
          </cell>
        </row>
        <row r="14028">
          <cell r="B14028">
            <v>1014339</v>
          </cell>
          <cell r="C14028" t="str">
            <v>Luminaria De Embutir 11296 Interpam</v>
          </cell>
          <cell r="D14028" t="str">
            <v>UN</v>
          </cell>
          <cell r="E14028">
            <v>0</v>
          </cell>
          <cell r="F14028">
            <v>0</v>
          </cell>
        </row>
        <row r="14029">
          <cell r="B14029">
            <v>1014340</v>
          </cell>
          <cell r="C14029" t="str">
            <v>Lumin Plafonier Embu Pe 244G Magalight</v>
          </cell>
          <cell r="D14029" t="str">
            <v>UN</v>
          </cell>
          <cell r="E14029">
            <v>0</v>
          </cell>
          <cell r="F14029">
            <v>0</v>
          </cell>
        </row>
        <row r="14030">
          <cell r="B14030">
            <v>1014341</v>
          </cell>
          <cell r="C14030" t="str">
            <v>Limin Plafonier Embu Pe 244P Magalight</v>
          </cell>
          <cell r="D14030" t="str">
            <v>UN</v>
          </cell>
          <cell r="E14030">
            <v>0</v>
          </cell>
          <cell r="F14030">
            <v>0</v>
          </cell>
        </row>
        <row r="14031">
          <cell r="B14031">
            <v>1014342</v>
          </cell>
          <cell r="C14031" t="str">
            <v>Modulo Autonomo Ilum Bpf-55W Unilamp</v>
          </cell>
          <cell r="D14031" t="str">
            <v>UN</v>
          </cell>
          <cell r="E14031">
            <v>0</v>
          </cell>
          <cell r="F14031">
            <v>0</v>
          </cell>
        </row>
        <row r="14032">
          <cell r="B14032">
            <v>1014343</v>
          </cell>
          <cell r="C14032" t="str">
            <v>Modu Auton Ilum Dp-2377-01 Lumin Project</v>
          </cell>
          <cell r="D14032" t="str">
            <v>UN</v>
          </cell>
          <cell r="E14032">
            <v>0</v>
          </cell>
          <cell r="F14032">
            <v>0</v>
          </cell>
        </row>
        <row r="14033">
          <cell r="B14033">
            <v>1014344</v>
          </cell>
          <cell r="C14033" t="str">
            <v>Lampada Vapor Sodio 250W</v>
          </cell>
          <cell r="D14033" t="str">
            <v>UN</v>
          </cell>
          <cell r="E14033">
            <v>0</v>
          </cell>
          <cell r="F14033">
            <v>0</v>
          </cell>
        </row>
        <row r="14034">
          <cell r="B14034">
            <v>1014345</v>
          </cell>
          <cell r="C14034" t="str">
            <v>Dobradiça Aco Cr 1500 La Fonte</v>
          </cell>
          <cell r="D14034" t="str">
            <v>UN</v>
          </cell>
          <cell r="E14034">
            <v>0</v>
          </cell>
          <cell r="F14034">
            <v>0</v>
          </cell>
        </row>
        <row r="14035">
          <cell r="B14035">
            <v>1014346</v>
          </cell>
          <cell r="C14035" t="str">
            <v>Rodape 8X50 Porc. Millenium Pamesa</v>
          </cell>
          <cell r="D14035" t="str">
            <v>M2</v>
          </cell>
          <cell r="E14035">
            <v>0</v>
          </cell>
          <cell r="F14035">
            <v>0</v>
          </cell>
        </row>
        <row r="14036">
          <cell r="B14036">
            <v>1014347</v>
          </cell>
          <cell r="C14036" t="str">
            <v>Rodape 10X60 Porc. Super White Pamesa</v>
          </cell>
          <cell r="D14036" t="str">
            <v>M2</v>
          </cell>
          <cell r="E14036">
            <v>0</v>
          </cell>
          <cell r="F14036">
            <v>0</v>
          </cell>
        </row>
        <row r="14037">
          <cell r="B14037">
            <v>1014348</v>
          </cell>
          <cell r="C14037" t="str">
            <v>Porc. Pamesa Fantasy- 60X60</v>
          </cell>
          <cell r="D14037" t="str">
            <v>M2</v>
          </cell>
          <cell r="E14037">
            <v>0</v>
          </cell>
          <cell r="F14037">
            <v>0</v>
          </cell>
        </row>
        <row r="14038">
          <cell r="B14038">
            <v>1014349</v>
          </cell>
          <cell r="C14038" t="str">
            <v>Porc. Pamesa Travertino Crema 60X60</v>
          </cell>
          <cell r="D14038" t="str">
            <v>M2</v>
          </cell>
          <cell r="E14038">
            <v>0</v>
          </cell>
          <cell r="F14038">
            <v>0</v>
          </cell>
        </row>
        <row r="14039">
          <cell r="B14039">
            <v>1014350</v>
          </cell>
          <cell r="C14039" t="str">
            <v>Porc. Pamesa Mármore Cristal- 60X60</v>
          </cell>
          <cell r="D14039" t="str">
            <v>M2</v>
          </cell>
          <cell r="E14039">
            <v>0</v>
          </cell>
          <cell r="F14039">
            <v>0</v>
          </cell>
        </row>
        <row r="14040">
          <cell r="B14040">
            <v>1014351</v>
          </cell>
          <cell r="C14040" t="str">
            <v>Cer. Pamesa Mate Bege - 45X45</v>
          </cell>
          <cell r="D14040" t="str">
            <v>M2</v>
          </cell>
          <cell r="E14040">
            <v>0</v>
          </cell>
          <cell r="F14040">
            <v>0</v>
          </cell>
        </row>
        <row r="14041">
          <cell r="B14041">
            <v>1014352</v>
          </cell>
          <cell r="C14041" t="str">
            <v>Cer. Pamesa Mate Bege - 33X45</v>
          </cell>
          <cell r="D14041" t="str">
            <v>M2</v>
          </cell>
          <cell r="E14041">
            <v>0</v>
          </cell>
          <cell r="F14041">
            <v>0</v>
          </cell>
        </row>
        <row r="14042">
          <cell r="B14042">
            <v>1014353</v>
          </cell>
          <cell r="C14042" t="str">
            <v>Porc. Pamesa Super White S.T. -30X60</v>
          </cell>
          <cell r="D14042" t="str">
            <v>M2</v>
          </cell>
          <cell r="E14042">
            <v>0</v>
          </cell>
          <cell r="F14042">
            <v>0</v>
          </cell>
        </row>
        <row r="14043">
          <cell r="B14043">
            <v>1014354</v>
          </cell>
          <cell r="C14043" t="str">
            <v>Porc. Pamensa Nepal  - 50X50</v>
          </cell>
          <cell r="D14043" t="str">
            <v>M2</v>
          </cell>
          <cell r="E14043">
            <v>0</v>
          </cell>
          <cell r="F14043">
            <v>0</v>
          </cell>
        </row>
        <row r="14044">
          <cell r="B14044">
            <v>1014355</v>
          </cell>
          <cell r="C14044" t="str">
            <v>Porc. Pamesa White S.T. - 60X60</v>
          </cell>
          <cell r="D14044" t="str">
            <v>M2</v>
          </cell>
          <cell r="E14044">
            <v>0</v>
          </cell>
          <cell r="F14044">
            <v>0</v>
          </cell>
        </row>
        <row r="14045">
          <cell r="B14045">
            <v>1014356</v>
          </cell>
          <cell r="C14045" t="str">
            <v>Porc. Pamesa White S.T. - 30X60</v>
          </cell>
          <cell r="D14045" t="str">
            <v>M2</v>
          </cell>
          <cell r="E14045">
            <v>0</v>
          </cell>
          <cell r="F14045">
            <v>0</v>
          </cell>
        </row>
        <row r="14046">
          <cell r="B14046">
            <v>1014357</v>
          </cell>
          <cell r="C14046" t="str">
            <v>Cuba De Sobrepor Oval 505X38,5</v>
          </cell>
          <cell r="D14046" t="str">
            <v>UN</v>
          </cell>
          <cell r="E14046">
            <v>0</v>
          </cell>
          <cell r="F14046">
            <v>0</v>
          </cell>
        </row>
        <row r="14047">
          <cell r="B14047">
            <v>1014358</v>
          </cell>
          <cell r="C14047" t="str">
            <v>Chave De Dobrar Ferro De 8M</v>
          </cell>
          <cell r="D14047" t="str">
            <v>UN</v>
          </cell>
          <cell r="E14047">
            <v>0</v>
          </cell>
          <cell r="F14047">
            <v>0</v>
          </cell>
        </row>
        <row r="14048">
          <cell r="B14048">
            <v>1014359</v>
          </cell>
          <cell r="C14048" t="str">
            <v>Chave De Dobrar Ferro De 10M</v>
          </cell>
          <cell r="D14048" t="str">
            <v>UN</v>
          </cell>
          <cell r="E14048">
            <v>0</v>
          </cell>
          <cell r="F14048">
            <v>0</v>
          </cell>
        </row>
        <row r="14049">
          <cell r="B14049">
            <v>1014360</v>
          </cell>
          <cell r="C14049" t="str">
            <v>Kit Pert Q Chuvban Suop 1</v>
          </cell>
          <cell r="D14049" t="str">
            <v>UN</v>
          </cell>
          <cell r="E14049">
            <v>0</v>
          </cell>
          <cell r="F14049">
            <v>0</v>
          </cell>
        </row>
        <row r="14050">
          <cell r="B14050">
            <v>1014361</v>
          </cell>
          <cell r="C14050" t="str">
            <v>Kit Pert Q Chuvban Empreop 1</v>
          </cell>
          <cell r="D14050" t="str">
            <v>UN</v>
          </cell>
          <cell r="E14050">
            <v>0</v>
          </cell>
          <cell r="F14050">
            <v>0</v>
          </cell>
        </row>
        <row r="14051">
          <cell r="B14051">
            <v>1014362</v>
          </cell>
          <cell r="C14051" t="str">
            <v>Kit Pert Chi Chuvsocialop 1</v>
          </cell>
          <cell r="D14051" t="str">
            <v>UN</v>
          </cell>
          <cell r="E14051">
            <v>0</v>
          </cell>
          <cell r="F14051">
            <v>0</v>
          </cell>
        </row>
        <row r="14052">
          <cell r="B14052">
            <v>1014363</v>
          </cell>
          <cell r="C14052" t="str">
            <v>Kit Pert Chi Chuvsuop 1</v>
          </cell>
          <cell r="D14052" t="str">
            <v>UN</v>
          </cell>
          <cell r="E14052">
            <v>0</v>
          </cell>
          <cell r="F14052">
            <v>0</v>
          </cell>
        </row>
        <row r="14053">
          <cell r="B14053">
            <v>1014364</v>
          </cell>
          <cell r="C14053" t="str">
            <v>Kit Pert Chi Chuvempreop 1</v>
          </cell>
          <cell r="D14053" t="str">
            <v>UN</v>
          </cell>
          <cell r="E14053">
            <v>0</v>
          </cell>
          <cell r="F14053">
            <v>0</v>
          </cell>
        </row>
        <row r="14054">
          <cell r="B14054">
            <v>1014365</v>
          </cell>
          <cell r="C14054" t="str">
            <v>Kit Pert Chi Ban Socialop 1</v>
          </cell>
          <cell r="D14054" t="str">
            <v>UN</v>
          </cell>
          <cell r="E14054">
            <v>0</v>
          </cell>
          <cell r="F14054">
            <v>0</v>
          </cell>
        </row>
        <row r="14055">
          <cell r="B14055">
            <v>1014366</v>
          </cell>
          <cell r="C14055" t="str">
            <v>Kit Pert Chi Ban Suop 1</v>
          </cell>
          <cell r="D14055" t="str">
            <v>UN</v>
          </cell>
          <cell r="E14055">
            <v>0</v>
          </cell>
          <cell r="F14055">
            <v>0</v>
          </cell>
        </row>
        <row r="14056">
          <cell r="B14056">
            <v>1014367</v>
          </cell>
          <cell r="C14056" t="str">
            <v>Kit Pert Chi Ban Empreop 1</v>
          </cell>
          <cell r="D14056" t="str">
            <v>UN</v>
          </cell>
          <cell r="E14056">
            <v>0</v>
          </cell>
          <cell r="F14056">
            <v>0</v>
          </cell>
        </row>
        <row r="14057">
          <cell r="B14057">
            <v>1014368</v>
          </cell>
          <cell r="C14057" t="str">
            <v>Kit Pert Q Chuvban Socialop 1</v>
          </cell>
          <cell r="D14057" t="str">
            <v>UN</v>
          </cell>
          <cell r="E14057">
            <v>0</v>
          </cell>
          <cell r="F14057">
            <v>0</v>
          </cell>
        </row>
        <row r="14058">
          <cell r="B14058">
            <v>1014369</v>
          </cell>
          <cell r="C14058" t="str">
            <v>Kit Pert Q Chuvban Suop 1</v>
          </cell>
          <cell r="D14058" t="str">
            <v>UN</v>
          </cell>
          <cell r="E14058">
            <v>0</v>
          </cell>
          <cell r="F14058">
            <v>0</v>
          </cell>
        </row>
        <row r="14059">
          <cell r="B14059">
            <v>1014370</v>
          </cell>
          <cell r="C14059" t="str">
            <v>Kit Pert Q Chuvban Empreop 1</v>
          </cell>
          <cell r="D14059" t="str">
            <v>UN</v>
          </cell>
          <cell r="E14059">
            <v>0</v>
          </cell>
          <cell r="F14059">
            <v>0</v>
          </cell>
        </row>
        <row r="14060">
          <cell r="B14060">
            <v>1014371</v>
          </cell>
          <cell r="C14060" t="str">
            <v>Kit Pert Chi Chuvsocial( 2 E 5)Op 1</v>
          </cell>
          <cell r="D14060" t="str">
            <v>UN</v>
          </cell>
          <cell r="E14060">
            <v>0</v>
          </cell>
          <cell r="F14060">
            <v>0</v>
          </cell>
        </row>
        <row r="14061">
          <cell r="B14061">
            <v>1014372</v>
          </cell>
          <cell r="C14061" t="str">
            <v>Kit Pert Chi Chuvsuop 1</v>
          </cell>
          <cell r="D14061" t="str">
            <v>UN</v>
          </cell>
          <cell r="E14061">
            <v>0</v>
          </cell>
          <cell r="F14061">
            <v>0</v>
          </cell>
        </row>
        <row r="14062">
          <cell r="B14062">
            <v>1014373</v>
          </cell>
          <cell r="C14062" t="str">
            <v>Kit Pert Chi Chuvempreop 1</v>
          </cell>
          <cell r="D14062" t="str">
            <v>UN</v>
          </cell>
          <cell r="E14062">
            <v>0</v>
          </cell>
          <cell r="F14062">
            <v>0</v>
          </cell>
        </row>
        <row r="14063">
          <cell r="B14063">
            <v>1014374</v>
          </cell>
          <cell r="C14063" t="str">
            <v>Kit Pert Chi Ban Social( 2 E 5)Op 1</v>
          </cell>
          <cell r="D14063" t="str">
            <v>UN</v>
          </cell>
          <cell r="E14063">
            <v>0</v>
          </cell>
          <cell r="F14063">
            <v>0</v>
          </cell>
        </row>
        <row r="14064">
          <cell r="B14064">
            <v>1014375</v>
          </cell>
          <cell r="C14064" t="str">
            <v>Kit Pert Chi Ban Suop 1</v>
          </cell>
          <cell r="D14064" t="str">
            <v>UN</v>
          </cell>
          <cell r="E14064">
            <v>0</v>
          </cell>
          <cell r="F14064">
            <v>0</v>
          </cell>
        </row>
        <row r="14065">
          <cell r="B14065">
            <v>1014376</v>
          </cell>
          <cell r="C14065" t="str">
            <v>Kit Pert Chi Ban Empreop 1</v>
          </cell>
          <cell r="D14065" t="str">
            <v>UN</v>
          </cell>
          <cell r="E14065">
            <v>0</v>
          </cell>
          <cell r="F14065">
            <v>0</v>
          </cell>
        </row>
        <row r="14066">
          <cell r="B14066">
            <v>1014377</v>
          </cell>
          <cell r="C14066" t="str">
            <v>Kit Pert Q Chuvban Social1601 1602 Op 1</v>
          </cell>
          <cell r="D14066" t="str">
            <v>UN</v>
          </cell>
          <cell r="E14066">
            <v>0</v>
          </cell>
          <cell r="F14066">
            <v>0</v>
          </cell>
        </row>
        <row r="14067">
          <cell r="B14067">
            <v>1014378</v>
          </cell>
          <cell r="C14067" t="str">
            <v>Kit Pert Q Chuv Ban Su1601 1602 - Op 1</v>
          </cell>
          <cell r="D14067" t="str">
            <v>UN</v>
          </cell>
          <cell r="E14067">
            <v>0</v>
          </cell>
          <cell r="F14067">
            <v>0</v>
          </cell>
        </row>
        <row r="14068">
          <cell r="B14068">
            <v>1014379</v>
          </cell>
          <cell r="C14068" t="str">
            <v>Kit Pert Q Chuv Ban Empre1601 1602 Op 1</v>
          </cell>
          <cell r="D14068" t="str">
            <v>UN</v>
          </cell>
          <cell r="E14068">
            <v>0</v>
          </cell>
          <cell r="F14068">
            <v>0</v>
          </cell>
        </row>
        <row r="14069">
          <cell r="B14069">
            <v>1014380</v>
          </cell>
          <cell r="C14069" t="str">
            <v>Kit Pert Chi Chuvsocial1601 1602Op 1</v>
          </cell>
          <cell r="D14069" t="str">
            <v>UN</v>
          </cell>
          <cell r="E14069">
            <v>0</v>
          </cell>
          <cell r="F14069">
            <v>0</v>
          </cell>
        </row>
        <row r="14070">
          <cell r="B14070">
            <v>1014381</v>
          </cell>
          <cell r="C14070" t="str">
            <v>Kit Pert Chi Chuvsu1601 1602Op 1</v>
          </cell>
          <cell r="D14070" t="str">
            <v>UN</v>
          </cell>
          <cell r="E14070">
            <v>0</v>
          </cell>
          <cell r="F14070">
            <v>0</v>
          </cell>
        </row>
        <row r="14071">
          <cell r="B14071">
            <v>1014382</v>
          </cell>
          <cell r="C14071" t="str">
            <v>Kit Pert Chi Chuvempre1601 1602Op 1</v>
          </cell>
          <cell r="D14071" t="str">
            <v>UN</v>
          </cell>
          <cell r="E14071">
            <v>0</v>
          </cell>
          <cell r="F14071">
            <v>0</v>
          </cell>
        </row>
        <row r="14072">
          <cell r="B14072">
            <v>1014383</v>
          </cell>
          <cell r="C14072" t="str">
            <v>Kit Pert Chi Ban Social1601 1602Op 1</v>
          </cell>
          <cell r="D14072" t="str">
            <v>UN</v>
          </cell>
          <cell r="E14072">
            <v>0</v>
          </cell>
          <cell r="F14072">
            <v>0</v>
          </cell>
        </row>
        <row r="14073">
          <cell r="B14073">
            <v>1014384</v>
          </cell>
          <cell r="C14073" t="str">
            <v>Kit Pert Chi Ban Su1601 1602Op 1</v>
          </cell>
          <cell r="D14073" t="str">
            <v>UN</v>
          </cell>
          <cell r="E14073">
            <v>0</v>
          </cell>
          <cell r="F14073">
            <v>0</v>
          </cell>
        </row>
        <row r="14074">
          <cell r="B14074">
            <v>1014385</v>
          </cell>
          <cell r="C14074" t="str">
            <v>Kit Pert Chi Ban Empre1601 1602Op 1</v>
          </cell>
          <cell r="D14074" t="str">
            <v>UN</v>
          </cell>
          <cell r="E14074">
            <v>0</v>
          </cell>
          <cell r="F14074">
            <v>0</v>
          </cell>
        </row>
        <row r="14075">
          <cell r="B14075">
            <v>1014386</v>
          </cell>
          <cell r="C14075" t="str">
            <v>Kit Pert Q Chuvban Social1603 1604Op 1</v>
          </cell>
          <cell r="D14075" t="str">
            <v>UN</v>
          </cell>
          <cell r="E14075">
            <v>0</v>
          </cell>
          <cell r="F14075">
            <v>0</v>
          </cell>
        </row>
        <row r="14076">
          <cell r="B14076">
            <v>1014387</v>
          </cell>
          <cell r="C14076" t="str">
            <v>Kit Pert Q Chuvban Su1603 1604Op 1</v>
          </cell>
          <cell r="D14076" t="str">
            <v>UN</v>
          </cell>
          <cell r="E14076">
            <v>0</v>
          </cell>
          <cell r="F14076">
            <v>0</v>
          </cell>
        </row>
        <row r="14077">
          <cell r="B14077">
            <v>1014388</v>
          </cell>
          <cell r="C14077" t="str">
            <v>Kit Pert Q Chuvban Empre1603 1604Op 1</v>
          </cell>
          <cell r="D14077" t="str">
            <v>UN</v>
          </cell>
          <cell r="E14077">
            <v>0</v>
          </cell>
          <cell r="F14077">
            <v>0</v>
          </cell>
        </row>
        <row r="14078">
          <cell r="B14078">
            <v>1014389</v>
          </cell>
          <cell r="C14078" t="str">
            <v>Kit Pert Chi Chuvsocial1603 1604Op 1</v>
          </cell>
          <cell r="D14078" t="str">
            <v>UN</v>
          </cell>
          <cell r="E14078">
            <v>0</v>
          </cell>
          <cell r="F14078">
            <v>0</v>
          </cell>
        </row>
        <row r="14079">
          <cell r="B14079">
            <v>1014390</v>
          </cell>
          <cell r="C14079" t="str">
            <v>Kit Pert Chi Chuvsu1603 1604Op 1</v>
          </cell>
          <cell r="D14079" t="str">
            <v>UN</v>
          </cell>
          <cell r="E14079">
            <v>0</v>
          </cell>
          <cell r="F14079">
            <v>0</v>
          </cell>
        </row>
        <row r="14080">
          <cell r="B14080">
            <v>1014391</v>
          </cell>
          <cell r="C14080" t="str">
            <v>Kit Pert Chi Chuvempre1603 1604Op 1</v>
          </cell>
          <cell r="D14080" t="str">
            <v>UN</v>
          </cell>
          <cell r="E14080">
            <v>0</v>
          </cell>
          <cell r="F14080">
            <v>0</v>
          </cell>
        </row>
        <row r="14081">
          <cell r="B14081">
            <v>1014392</v>
          </cell>
          <cell r="C14081" t="str">
            <v>Kit Pert Chi Ban Social1603 1604Op 1</v>
          </cell>
          <cell r="D14081" t="str">
            <v>UN</v>
          </cell>
          <cell r="E14081">
            <v>0</v>
          </cell>
          <cell r="F14081">
            <v>0</v>
          </cell>
        </row>
        <row r="14082">
          <cell r="B14082">
            <v>1014393</v>
          </cell>
          <cell r="C14082" t="str">
            <v>Kit Pert Chi Ban Su1603 1604Op 1</v>
          </cell>
          <cell r="D14082" t="str">
            <v>UN</v>
          </cell>
          <cell r="E14082">
            <v>0</v>
          </cell>
          <cell r="F14082">
            <v>0</v>
          </cell>
        </row>
        <row r="14083">
          <cell r="B14083">
            <v>1014394</v>
          </cell>
          <cell r="C14083" t="str">
            <v>Kit Pert Chi Ban Empre1603 1604Op 1</v>
          </cell>
          <cell r="D14083" t="str">
            <v>UN</v>
          </cell>
          <cell r="E14083">
            <v>0</v>
          </cell>
          <cell r="F14083">
            <v>0</v>
          </cell>
        </row>
        <row r="14084">
          <cell r="B14084">
            <v>1014395</v>
          </cell>
          <cell r="C14084" t="str">
            <v>Rejunte Chumbo Junta Larga Sc 25Kg</v>
          </cell>
          <cell r="D14084" t="str">
            <v>UN</v>
          </cell>
          <cell r="E14084">
            <v>0</v>
          </cell>
          <cell r="F14084">
            <v>0</v>
          </cell>
        </row>
        <row r="14085">
          <cell r="B14085">
            <v>1014396</v>
          </cell>
          <cell r="C14085" t="str">
            <v>Rejunte Bianco Junta Larga Sc 25 Kg</v>
          </cell>
          <cell r="D14085" t="str">
            <v>UN</v>
          </cell>
          <cell r="E14085">
            <v>0</v>
          </cell>
          <cell r="F14085">
            <v>0</v>
          </cell>
        </row>
        <row r="14086">
          <cell r="B14086">
            <v>1014397</v>
          </cell>
          <cell r="C14086" t="str">
            <v>Rejunte Preto Junta Fina-Sc 20Kg</v>
          </cell>
          <cell r="D14086" t="str">
            <v>UN</v>
          </cell>
          <cell r="E14086">
            <v>0</v>
          </cell>
          <cell r="F14086">
            <v>0</v>
          </cell>
        </row>
        <row r="14087">
          <cell r="B14087">
            <v>1014398</v>
          </cell>
          <cell r="C14087" t="str">
            <v>Desmoltec 200L Fmt - Fosroc</v>
          </cell>
          <cell r="D14087" t="str">
            <v>UN</v>
          </cell>
          <cell r="E14087">
            <v>0</v>
          </cell>
          <cell r="F14087">
            <v>0</v>
          </cell>
        </row>
        <row r="14088">
          <cell r="B14088">
            <v>1014399</v>
          </cell>
          <cell r="C14088" t="str">
            <v>Desmoltec 18L Fmt - Fosroc</v>
          </cell>
          <cell r="D14088" t="str">
            <v>UN</v>
          </cell>
          <cell r="E14088">
            <v>0</v>
          </cell>
          <cell r="F14088">
            <v>0</v>
          </cell>
        </row>
        <row r="14089">
          <cell r="B14089">
            <v>1014400</v>
          </cell>
          <cell r="C14089" t="str">
            <v>Cabo Flexivel Pp 750V 4X50Mm2</v>
          </cell>
          <cell r="D14089" t="str">
            <v>M</v>
          </cell>
          <cell r="E14089">
            <v>0</v>
          </cell>
          <cell r="F14089">
            <v>0</v>
          </cell>
        </row>
        <row r="14090">
          <cell r="B14090">
            <v>1014401</v>
          </cell>
          <cell r="C14090" t="str">
            <v>La De Vidro Dry-Wall</v>
          </cell>
          <cell r="D14090" t="str">
            <v>M2</v>
          </cell>
          <cell r="E14090">
            <v>0</v>
          </cell>
          <cell r="F14090">
            <v>0</v>
          </cell>
        </row>
        <row r="14091">
          <cell r="B14091">
            <v>1014402</v>
          </cell>
          <cell r="C14091" t="str">
            <v>Lumaniaria Alta Pressao Op 15 150W</v>
          </cell>
          <cell r="D14091" t="str">
            <v>UN</v>
          </cell>
          <cell r="E14091">
            <v>0</v>
          </cell>
          <cell r="F14091">
            <v>0</v>
          </cell>
        </row>
        <row r="14092">
          <cell r="B14092">
            <v>1014403</v>
          </cell>
          <cell r="C14092" t="str">
            <v>Luminaria Alta Pressão Op 03 250W</v>
          </cell>
          <cell r="D14092" t="str">
            <v>UN</v>
          </cell>
          <cell r="E14092">
            <v>0</v>
          </cell>
          <cell r="F14092">
            <v>0</v>
          </cell>
        </row>
        <row r="14093">
          <cell r="B14093">
            <v>1014404</v>
          </cell>
          <cell r="C14093" t="str">
            <v>Rele Fotoeletr Tp Nf De 105 A 305V</v>
          </cell>
          <cell r="D14093" t="str">
            <v>UN</v>
          </cell>
          <cell r="E14093">
            <v>0</v>
          </cell>
          <cell r="F14093">
            <v>0</v>
          </cell>
        </row>
        <row r="14094">
          <cell r="B14094">
            <v>1014405</v>
          </cell>
          <cell r="C14094" t="str">
            <v>Luva De Emenda Kananet 170Mm</v>
          </cell>
          <cell r="D14094" t="str">
            <v>UN</v>
          </cell>
          <cell r="E14094">
            <v>0</v>
          </cell>
          <cell r="F14094">
            <v>0</v>
          </cell>
        </row>
        <row r="14095">
          <cell r="B14095">
            <v>1014406</v>
          </cell>
          <cell r="C14095" t="str">
            <v>Cruzeta Kananet 170Mm</v>
          </cell>
          <cell r="D14095" t="str">
            <v>UN</v>
          </cell>
          <cell r="E14095">
            <v>0</v>
          </cell>
          <cell r="F14095">
            <v>0</v>
          </cell>
        </row>
        <row r="14096">
          <cell r="B14096">
            <v>1014407</v>
          </cell>
          <cell r="C14096" t="str">
            <v>Cotovelo Com Base Fixa 25 X 3/4"</v>
          </cell>
          <cell r="D14096" t="str">
            <v>UN</v>
          </cell>
          <cell r="E14096">
            <v>0</v>
          </cell>
          <cell r="F14096">
            <v>0</v>
          </cell>
        </row>
        <row r="14097">
          <cell r="B14097">
            <v>1014408</v>
          </cell>
          <cell r="C14097" t="str">
            <v>Redução Hexagonal 3/4" X 1/2"</v>
          </cell>
          <cell r="D14097" t="str">
            <v>UN</v>
          </cell>
          <cell r="E14097">
            <v>0</v>
          </cell>
          <cell r="F14097">
            <v>0</v>
          </cell>
        </row>
        <row r="14098">
          <cell r="B14098">
            <v>1014409</v>
          </cell>
          <cell r="C14098" t="str">
            <v>Kit Chassi Chuveiro Af25 Aq20</v>
          </cell>
          <cell r="D14098" t="str">
            <v>UN</v>
          </cell>
          <cell r="E14098">
            <v>0</v>
          </cell>
          <cell r="F14098">
            <v>0</v>
          </cell>
        </row>
        <row r="14099">
          <cell r="B14099">
            <v>1014410</v>
          </cell>
          <cell r="C14099" t="str">
            <v>Valvula Mangote Dn 150 Flan Ansi B16.5</v>
          </cell>
          <cell r="D14099" t="str">
            <v>UN</v>
          </cell>
          <cell r="E14099">
            <v>0</v>
          </cell>
          <cell r="F14099">
            <v>0</v>
          </cell>
        </row>
        <row r="14100">
          <cell r="B14100">
            <v>1014411</v>
          </cell>
          <cell r="C14100" t="str">
            <v>Pastilha Ngk - 5X5  Marrom Marajo</v>
          </cell>
          <cell r="D14100" t="str">
            <v>M2</v>
          </cell>
          <cell r="E14100">
            <v>0</v>
          </cell>
          <cell r="F14100">
            <v>0</v>
          </cell>
        </row>
        <row r="14101">
          <cell r="B14101">
            <v>1014412</v>
          </cell>
          <cell r="C14101" t="str">
            <v>Pastilha Ngk - 5X5  Bege Ipanema</v>
          </cell>
          <cell r="D14101" t="str">
            <v>M2</v>
          </cell>
          <cell r="E14101">
            <v>0</v>
          </cell>
          <cell r="F14101">
            <v>0</v>
          </cell>
        </row>
        <row r="14102">
          <cell r="B14102">
            <v>1014413</v>
          </cell>
          <cell r="C14102" t="str">
            <v>Pastilha Ngk - 5X5  Amarelo Cárceres</v>
          </cell>
          <cell r="D14102" t="str">
            <v>M2</v>
          </cell>
          <cell r="E14102">
            <v>0</v>
          </cell>
          <cell r="F14102">
            <v>0</v>
          </cell>
        </row>
        <row r="14103">
          <cell r="B14103">
            <v>1014414</v>
          </cell>
          <cell r="C14103" t="str">
            <v>Rejunte Flex Marrom Claro 20Kg</v>
          </cell>
          <cell r="D14103" t="str">
            <v>UN</v>
          </cell>
          <cell r="E14103">
            <v>0</v>
          </cell>
          <cell r="F14103">
            <v>0</v>
          </cell>
        </row>
        <row r="14104">
          <cell r="B14104">
            <v>1014415</v>
          </cell>
          <cell r="C14104" t="str">
            <v>Rejunte Flex- Ambar 20 Kg</v>
          </cell>
          <cell r="D14104" t="str">
            <v>UN</v>
          </cell>
          <cell r="E14104">
            <v>0</v>
          </cell>
          <cell r="F14104">
            <v>0</v>
          </cell>
        </row>
        <row r="14105">
          <cell r="B14105">
            <v>1014416</v>
          </cell>
          <cell r="C14105" t="str">
            <v>Rejunte Flex Castanho 20 Kg</v>
          </cell>
          <cell r="D14105" t="str">
            <v>UN</v>
          </cell>
          <cell r="E14105">
            <v>0</v>
          </cell>
          <cell r="F14105">
            <v>0</v>
          </cell>
        </row>
        <row r="14106">
          <cell r="B14106">
            <v>1014417</v>
          </cell>
          <cell r="C14106" t="str">
            <v>Porcelanato 44X44Cm Pietra Palha</v>
          </cell>
          <cell r="D14106" t="str">
            <v>M2</v>
          </cell>
          <cell r="E14106">
            <v>0</v>
          </cell>
          <cell r="F14106">
            <v>0</v>
          </cell>
        </row>
        <row r="14107">
          <cell r="B14107">
            <v>1014418</v>
          </cell>
          <cell r="C14107" t="str">
            <v>Rodape  9,5X44 Cm Pietra Palha</v>
          </cell>
          <cell r="D14107" t="str">
            <v>M2</v>
          </cell>
          <cell r="E14107">
            <v>0</v>
          </cell>
          <cell r="F14107">
            <v>0</v>
          </cell>
        </row>
        <row r="14108">
          <cell r="B14108">
            <v>1014419</v>
          </cell>
          <cell r="C14108" t="str">
            <v>Rastelo 30Cm</v>
          </cell>
          <cell r="D14108" t="str">
            <v>UN</v>
          </cell>
          <cell r="E14108">
            <v>0</v>
          </cell>
          <cell r="F14108">
            <v>0</v>
          </cell>
        </row>
        <row r="14109">
          <cell r="B14109">
            <v>1014420</v>
          </cell>
          <cell r="C14109" t="str">
            <v>Conector Tipo Roll On 7,0M </v>
          </cell>
          <cell r="D14109" t="str">
            <v>UN</v>
          </cell>
          <cell r="E14109">
            <v>0</v>
          </cell>
          <cell r="F14109">
            <v>0</v>
          </cell>
        </row>
        <row r="14110">
          <cell r="B14110">
            <v>1014421</v>
          </cell>
          <cell r="C14110" t="str">
            <v>Abracadeira Perfil Tipo U 3 1/2</v>
          </cell>
          <cell r="D14110" t="str">
            <v>UN</v>
          </cell>
          <cell r="E14110">
            <v>0</v>
          </cell>
          <cell r="F14110">
            <v>0</v>
          </cell>
        </row>
        <row r="14111">
          <cell r="B14111">
            <v>1014422</v>
          </cell>
          <cell r="C14111" t="str">
            <v>Abracadeira Perfil Tipo D 3 1/2</v>
          </cell>
          <cell r="D14111" t="str">
            <v>UN</v>
          </cell>
          <cell r="E14111">
            <v>0</v>
          </cell>
          <cell r="F14111">
            <v>0</v>
          </cell>
        </row>
        <row r="14112">
          <cell r="B14112">
            <v>1014423</v>
          </cell>
          <cell r="C14112" t="str">
            <v>Torneira Banca Biopress 1180-Bio Fabrima</v>
          </cell>
          <cell r="D14112" t="str">
            <v>UN</v>
          </cell>
          <cell r="E14112">
            <v>0</v>
          </cell>
          <cell r="F14112">
            <v>0</v>
          </cell>
        </row>
        <row r="14113">
          <cell r="B14113">
            <v>1014424</v>
          </cell>
          <cell r="C14113" t="str">
            <v>Chuveiro Geriba 1990  Fabrimar</v>
          </cell>
          <cell r="D14113" t="str">
            <v>UN</v>
          </cell>
          <cell r="E14113">
            <v>0</v>
          </cell>
          <cell r="F14113">
            <v>0</v>
          </cell>
        </row>
        <row r="14114">
          <cell r="B14114">
            <v>1014425</v>
          </cell>
          <cell r="C14114" t="str">
            <v>Valvula Descarga Biopress 1181-Bio Fabri</v>
          </cell>
          <cell r="D14114" t="str">
            <v>UN</v>
          </cell>
          <cell r="E14114">
            <v>0</v>
          </cell>
          <cell r="F14114">
            <v>0</v>
          </cell>
        </row>
        <row r="14115">
          <cell r="B14115">
            <v>1014426</v>
          </cell>
          <cell r="C14115" t="str">
            <v>Chuveiro Spot 1973 C Ct Deca</v>
          </cell>
          <cell r="D14115" t="str">
            <v>UN</v>
          </cell>
          <cell r="E14115">
            <v>0</v>
          </cell>
          <cell r="F14115">
            <v>0</v>
          </cell>
        </row>
        <row r="14116">
          <cell r="B14116">
            <v>1014427</v>
          </cell>
          <cell r="C14116" t="str">
            <v>Tinta Esmalte Sintetico Fosco Br. C/3,6L</v>
          </cell>
          <cell r="D14116" t="str">
            <v>L</v>
          </cell>
          <cell r="E14116">
            <v>0</v>
          </cell>
          <cell r="F14116">
            <v>0</v>
          </cell>
        </row>
        <row r="14117">
          <cell r="B14117">
            <v>1014428</v>
          </cell>
          <cell r="C14117" t="str">
            <v>Tinta Esmalte Sintetico Br.Areia C/3,6L</v>
          </cell>
          <cell r="D14117" t="str">
            <v>L</v>
          </cell>
          <cell r="E14117">
            <v>0</v>
          </cell>
          <cell r="F14117">
            <v>0</v>
          </cell>
        </row>
        <row r="14118">
          <cell r="B14118">
            <v>1014429</v>
          </cell>
          <cell r="C14118" t="str">
            <v>Desmoldante 200L Separol Metal</v>
          </cell>
          <cell r="D14118" t="str">
            <v>UN</v>
          </cell>
          <cell r="E14118">
            <v>0</v>
          </cell>
          <cell r="F14118">
            <v>0</v>
          </cell>
        </row>
        <row r="14119">
          <cell r="B14119">
            <v>1002635</v>
          </cell>
          <cell r="C14119" t="str">
            <v>Tubo Concreto Pa2 Pb 1000Mm</v>
          </cell>
          <cell r="D14119" t="str">
            <v>M</v>
          </cell>
          <cell r="E14119">
            <v>247.12432479999998</v>
          </cell>
          <cell r="F14119">
            <v>305.55</v>
          </cell>
        </row>
        <row r="14120">
          <cell r="B14120">
            <v>1014431</v>
          </cell>
          <cell r="C14120" t="str">
            <v>Rev.Ceram.20X20 Quarter Verd Seda Matte</v>
          </cell>
          <cell r="D14120" t="str">
            <v>M2</v>
          </cell>
          <cell r="E14120">
            <v>0</v>
          </cell>
          <cell r="F14120">
            <v>0</v>
          </cell>
        </row>
        <row r="14121">
          <cell r="B14121">
            <v>1014432</v>
          </cell>
          <cell r="C14121" t="str">
            <v>Pastilha 5X5 Pantheon Conc. M4344  Atlas</v>
          </cell>
          <cell r="D14121" t="str">
            <v>M2</v>
          </cell>
          <cell r="E14121">
            <v>0</v>
          </cell>
          <cell r="F14121">
            <v>0</v>
          </cell>
        </row>
        <row r="14122">
          <cell r="B14122">
            <v>1014433</v>
          </cell>
          <cell r="C14122" t="str">
            <v>Cabo De Interligacao</v>
          </cell>
          <cell r="D14122" t="str">
            <v>UN</v>
          </cell>
          <cell r="E14122">
            <v>0</v>
          </cell>
          <cell r="F14122">
            <v>0</v>
          </cell>
        </row>
        <row r="14123">
          <cell r="B14123">
            <v>1014434</v>
          </cell>
          <cell r="C14123" t="str">
            <v>Tampa P/Valv.De Incendio 62X43X4Cm</v>
          </cell>
          <cell r="D14123" t="str">
            <v>UN</v>
          </cell>
          <cell r="E14123">
            <v>0</v>
          </cell>
          <cell r="F14123">
            <v>0</v>
          </cell>
        </row>
        <row r="14124">
          <cell r="B14124">
            <v>1014435</v>
          </cell>
          <cell r="C14124" t="str">
            <v>Luva Borracha Alta Tensao 5000V Orion</v>
          </cell>
          <cell r="D14124" t="str">
            <v>UN</v>
          </cell>
          <cell r="E14124">
            <v>0</v>
          </cell>
          <cell r="F14124">
            <v>0</v>
          </cell>
        </row>
        <row r="14125">
          <cell r="B14125">
            <v>1014436</v>
          </cell>
          <cell r="C14125" t="str">
            <v>Luva Borracha Alta Tensao 10000V Orion</v>
          </cell>
          <cell r="D14125" t="str">
            <v>UN</v>
          </cell>
          <cell r="E14125">
            <v>0</v>
          </cell>
          <cell r="F14125">
            <v>0</v>
          </cell>
        </row>
        <row r="14126">
          <cell r="B14126">
            <v>1014437</v>
          </cell>
          <cell r="C14126" t="str">
            <v>Luva Borracha Alta Tensao 20000V Orion</v>
          </cell>
          <cell r="D14126" t="str">
            <v>UN</v>
          </cell>
          <cell r="E14126">
            <v>0</v>
          </cell>
          <cell r="F14126">
            <v>0</v>
          </cell>
        </row>
        <row r="14127">
          <cell r="B14127">
            <v>1014438</v>
          </cell>
          <cell r="C14127" t="str">
            <v>Luva Alta Tensao 30 Kv</v>
          </cell>
          <cell r="D14127" t="str">
            <v>UN</v>
          </cell>
          <cell r="E14127">
            <v>0</v>
          </cell>
          <cell r="F14127">
            <v>0</v>
          </cell>
        </row>
        <row r="14128">
          <cell r="B14128">
            <v>1014439</v>
          </cell>
          <cell r="C14128" t="str">
            <v>Luva Alta Tensao 5 Kv</v>
          </cell>
          <cell r="D14128" t="str">
            <v>UN</v>
          </cell>
          <cell r="E14128">
            <v>0</v>
          </cell>
          <cell r="F14128">
            <v>0</v>
          </cell>
        </row>
        <row r="14129">
          <cell r="B14129">
            <v>1014440</v>
          </cell>
          <cell r="C14129" t="str">
            <v>Luva De Alta Tensao 2,5 Kv</v>
          </cell>
          <cell r="D14129" t="str">
            <v>UN</v>
          </cell>
          <cell r="E14129">
            <v>0</v>
          </cell>
          <cell r="F14129">
            <v>0</v>
          </cell>
        </row>
        <row r="14130">
          <cell r="B14130">
            <v>1014441</v>
          </cell>
          <cell r="C14130" t="str">
            <v>Espaçador Soldado Dl 10-Fameth</v>
          </cell>
          <cell r="D14130" t="str">
            <v>M</v>
          </cell>
          <cell r="E14130">
            <v>0</v>
          </cell>
          <cell r="F14130">
            <v>0</v>
          </cell>
        </row>
        <row r="14131">
          <cell r="B14131">
            <v>1014450</v>
          </cell>
          <cell r="C14131" t="str">
            <v>Espaçador Soldado Dl 20-Fameth</v>
          </cell>
          <cell r="D14131" t="str">
            <v>M</v>
          </cell>
          <cell r="E14131">
            <v>0</v>
          </cell>
          <cell r="F14131">
            <v>0</v>
          </cell>
        </row>
        <row r="14132">
          <cell r="B14132">
            <v>1014451</v>
          </cell>
          <cell r="C14132" t="str">
            <v>Espaçador Soldado Dl 21-Fameth</v>
          </cell>
          <cell r="D14132" t="str">
            <v>M</v>
          </cell>
          <cell r="E14132">
            <v>0</v>
          </cell>
          <cell r="F14132">
            <v>0</v>
          </cell>
        </row>
        <row r="14133">
          <cell r="B14133">
            <v>1014452</v>
          </cell>
          <cell r="C14133" t="str">
            <v>Espaçador Soldado Dl 3-Fameth</v>
          </cell>
          <cell r="D14133" t="str">
            <v>M</v>
          </cell>
          <cell r="E14133">
            <v>0</v>
          </cell>
          <cell r="F14133">
            <v>0</v>
          </cell>
        </row>
        <row r="14134">
          <cell r="B14134">
            <v>1014453</v>
          </cell>
          <cell r="C14134" t="str">
            <v>Espaçador Soldado Dl 4-Fameth</v>
          </cell>
          <cell r="D14134" t="str">
            <v>M</v>
          </cell>
          <cell r="E14134">
            <v>0</v>
          </cell>
          <cell r="F14134">
            <v>0</v>
          </cell>
        </row>
        <row r="14135">
          <cell r="B14135">
            <v>1014454</v>
          </cell>
          <cell r="C14135" t="str">
            <v>Espaçador Soldado Dl 6-Fameth</v>
          </cell>
          <cell r="D14135" t="str">
            <v>M</v>
          </cell>
          <cell r="E14135">
            <v>0</v>
          </cell>
          <cell r="F14135">
            <v>0</v>
          </cell>
        </row>
        <row r="14136">
          <cell r="B14136">
            <v>1014455</v>
          </cell>
          <cell r="C14136" t="str">
            <v>Espaçador Soldado Dl 8-Fameth</v>
          </cell>
          <cell r="D14136" t="str">
            <v>M</v>
          </cell>
          <cell r="E14136">
            <v>0</v>
          </cell>
          <cell r="F14136">
            <v>0</v>
          </cell>
        </row>
        <row r="14137">
          <cell r="B14137">
            <v>1014456</v>
          </cell>
          <cell r="C14137" t="str">
            <v>Espaçador Soldado Dl 9-Fameth</v>
          </cell>
          <cell r="D14137" t="str">
            <v>M</v>
          </cell>
          <cell r="E14137">
            <v>0</v>
          </cell>
          <cell r="F14137">
            <v>0</v>
          </cell>
        </row>
        <row r="14138">
          <cell r="B14138">
            <v>1014457</v>
          </cell>
          <cell r="C14138" t="str">
            <v>Espaçador Treliçado Abtc 15-Fameth</v>
          </cell>
          <cell r="D14138" t="str">
            <v>M</v>
          </cell>
          <cell r="E14138">
            <v>0</v>
          </cell>
          <cell r="F14138">
            <v>0</v>
          </cell>
        </row>
        <row r="14139">
          <cell r="B14139">
            <v>1014458</v>
          </cell>
          <cell r="C14139" t="str">
            <v>Espaçador Soldado Dl 15-Fameth</v>
          </cell>
          <cell r="D14139" t="str">
            <v>M</v>
          </cell>
          <cell r="E14139">
            <v>0</v>
          </cell>
          <cell r="F14139">
            <v>0</v>
          </cell>
        </row>
        <row r="14140">
          <cell r="B14140">
            <v>1014459</v>
          </cell>
          <cell r="C14140" t="str">
            <v>Espaçador Soldado Dl 5-Fameth</v>
          </cell>
          <cell r="D14140" t="str">
            <v>M</v>
          </cell>
          <cell r="E14140">
            <v>0</v>
          </cell>
          <cell r="F14140">
            <v>0</v>
          </cell>
        </row>
        <row r="14141">
          <cell r="B14141">
            <v>1014460</v>
          </cell>
          <cell r="C14141" t="str">
            <v>Espaçador Soldado Dl 7-Fameth</v>
          </cell>
          <cell r="D14141" t="str">
            <v>M</v>
          </cell>
          <cell r="E14141">
            <v>0</v>
          </cell>
          <cell r="F14141">
            <v>0</v>
          </cell>
        </row>
        <row r="14142">
          <cell r="B14142">
            <v>1014461</v>
          </cell>
          <cell r="C14142" t="str">
            <v>Espaçador Treliçado Abtc 10-Fameth</v>
          </cell>
          <cell r="D14142" t="str">
            <v>M</v>
          </cell>
          <cell r="E14142">
            <v>0</v>
          </cell>
          <cell r="F14142">
            <v>0</v>
          </cell>
        </row>
        <row r="14143">
          <cell r="B14143">
            <v>1014462</v>
          </cell>
          <cell r="C14143" t="str">
            <v>Espaçador Treliçado Abtc 11-Fameth</v>
          </cell>
          <cell r="D14143" t="str">
            <v>M</v>
          </cell>
          <cell r="E14143">
            <v>0</v>
          </cell>
          <cell r="F14143">
            <v>0</v>
          </cell>
        </row>
        <row r="14144">
          <cell r="B14144">
            <v>1014463</v>
          </cell>
          <cell r="C14144" t="str">
            <v>Espaçador Treliçado Abtc 12-Fameth</v>
          </cell>
          <cell r="D14144" t="str">
            <v>M</v>
          </cell>
          <cell r="E14144">
            <v>0</v>
          </cell>
          <cell r="F14144">
            <v>0</v>
          </cell>
        </row>
        <row r="14145">
          <cell r="B14145">
            <v>1014464</v>
          </cell>
          <cell r="C14145" t="str">
            <v>Espaçador Treliçado Abtc 13-Fameth</v>
          </cell>
          <cell r="D14145" t="str">
            <v>M</v>
          </cell>
          <cell r="E14145">
            <v>0</v>
          </cell>
          <cell r="F14145">
            <v>0</v>
          </cell>
        </row>
        <row r="14146">
          <cell r="B14146">
            <v>1014465</v>
          </cell>
          <cell r="C14146" t="str">
            <v>Espaçador Treliçado Abtc 14-Fameth</v>
          </cell>
          <cell r="D14146" t="str">
            <v>M</v>
          </cell>
          <cell r="E14146">
            <v>0</v>
          </cell>
          <cell r="F14146">
            <v>0</v>
          </cell>
        </row>
        <row r="14147">
          <cell r="B14147">
            <v>1014466</v>
          </cell>
          <cell r="C14147" t="str">
            <v>Espaçador Treliçado Abtc 4-Fameth</v>
          </cell>
          <cell r="D14147" t="str">
            <v>M</v>
          </cell>
          <cell r="E14147">
            <v>0</v>
          </cell>
          <cell r="F14147">
            <v>0</v>
          </cell>
        </row>
        <row r="14148">
          <cell r="B14148">
            <v>1014467</v>
          </cell>
          <cell r="C14148" t="str">
            <v>Espaçador Treliçado Abtc 5-Fameth</v>
          </cell>
          <cell r="D14148" t="str">
            <v>M</v>
          </cell>
          <cell r="E14148">
            <v>0</v>
          </cell>
          <cell r="F14148">
            <v>0</v>
          </cell>
        </row>
        <row r="14149">
          <cell r="B14149">
            <v>1014468</v>
          </cell>
          <cell r="C14149" t="str">
            <v>Espaçador Treliçado Abtc 6-Fameth</v>
          </cell>
          <cell r="D14149" t="str">
            <v>M</v>
          </cell>
          <cell r="E14149">
            <v>0</v>
          </cell>
          <cell r="F14149">
            <v>0</v>
          </cell>
        </row>
        <row r="14150">
          <cell r="B14150">
            <v>1014469</v>
          </cell>
          <cell r="C14150" t="str">
            <v>Espaçador Treliçado Abtc 8-Fameth</v>
          </cell>
          <cell r="D14150" t="str">
            <v>M</v>
          </cell>
          <cell r="E14150">
            <v>0</v>
          </cell>
          <cell r="F14150">
            <v>0</v>
          </cell>
        </row>
        <row r="14151">
          <cell r="B14151">
            <v>1014470</v>
          </cell>
          <cell r="C14151" t="str">
            <v>Espaçador Treliçado Abtc 7-Fameth</v>
          </cell>
          <cell r="D14151" t="str">
            <v>M</v>
          </cell>
          <cell r="E14151">
            <v>0</v>
          </cell>
          <cell r="F14151">
            <v>0</v>
          </cell>
        </row>
        <row r="14152">
          <cell r="B14152">
            <v>1014471</v>
          </cell>
          <cell r="C14152" t="str">
            <v>Espaçador Treliçado Abtc 9-Fameth</v>
          </cell>
          <cell r="D14152" t="str">
            <v>M</v>
          </cell>
          <cell r="E14152">
            <v>0</v>
          </cell>
          <cell r="F14152">
            <v>0</v>
          </cell>
        </row>
        <row r="14153">
          <cell r="B14153">
            <v>1014472</v>
          </cell>
          <cell r="C14153" t="str">
            <v>Espaçador Treliçado Abtc 3-Fameth</v>
          </cell>
          <cell r="D14153" t="str">
            <v>M</v>
          </cell>
          <cell r="E14153">
            <v>0</v>
          </cell>
          <cell r="F14153">
            <v>0</v>
          </cell>
        </row>
        <row r="14154">
          <cell r="B14154">
            <v>1014473</v>
          </cell>
          <cell r="C14154" t="str">
            <v>Espaçador Treliçado Abtc 15-Fameth</v>
          </cell>
          <cell r="D14154" t="str">
            <v>M</v>
          </cell>
          <cell r="E14154">
            <v>0</v>
          </cell>
          <cell r="F14154">
            <v>0</v>
          </cell>
        </row>
        <row r="14155">
          <cell r="B14155">
            <v>1014474</v>
          </cell>
          <cell r="C14155" t="str">
            <v>Espaçador Treliçado Abtc 3-Fameth</v>
          </cell>
          <cell r="D14155" t="str">
            <v>M</v>
          </cell>
          <cell r="E14155">
            <v>0</v>
          </cell>
          <cell r="F14155">
            <v>0</v>
          </cell>
        </row>
        <row r="14156">
          <cell r="B14156">
            <v>1014475</v>
          </cell>
          <cell r="C14156" t="str">
            <v>Espaçador Treliçado Abtc 7-Fameth</v>
          </cell>
          <cell r="D14156" t="str">
            <v>M</v>
          </cell>
          <cell r="E14156">
            <v>0</v>
          </cell>
          <cell r="F14156">
            <v>0</v>
          </cell>
        </row>
        <row r="14157">
          <cell r="B14157">
            <v>1014476</v>
          </cell>
          <cell r="C14157" t="str">
            <v>Espaçador Treliçado Abtc 8-Fameth</v>
          </cell>
          <cell r="D14157" t="str">
            <v>M</v>
          </cell>
          <cell r="E14157">
            <v>0</v>
          </cell>
          <cell r="F14157">
            <v>0</v>
          </cell>
        </row>
        <row r="14158">
          <cell r="B14158">
            <v>1014477</v>
          </cell>
          <cell r="C14158" t="str">
            <v>Espaçador Treliçado Abtc 9-Fameth</v>
          </cell>
          <cell r="D14158" t="str">
            <v>M</v>
          </cell>
          <cell r="E14158">
            <v>0</v>
          </cell>
          <cell r="F14158">
            <v>0</v>
          </cell>
        </row>
        <row r="14159">
          <cell r="B14159">
            <v>1014478</v>
          </cell>
          <cell r="C14159" t="str">
            <v>Rev.Ceram.Br.Canadense 24X5,4Cm</v>
          </cell>
          <cell r="D14159" t="str">
            <v>M2</v>
          </cell>
          <cell r="E14159">
            <v>0</v>
          </cell>
          <cell r="F14159">
            <v>0</v>
          </cell>
        </row>
        <row r="14160">
          <cell r="B14160">
            <v>1014479</v>
          </cell>
          <cell r="C14160" t="str">
            <v>Cuba Embutir Redonda S/ Lad 10129 Celite</v>
          </cell>
          <cell r="D14160" t="str">
            <v>UN</v>
          </cell>
          <cell r="E14160">
            <v>0</v>
          </cell>
          <cell r="F14160">
            <v>0</v>
          </cell>
        </row>
        <row r="14161">
          <cell r="B14161">
            <v>1014480</v>
          </cell>
          <cell r="C14161" t="str">
            <v>Cuba Apoio Bra Retang Agua 61077 Celite</v>
          </cell>
          <cell r="D14161" t="str">
            <v>UN</v>
          </cell>
          <cell r="E14161">
            <v>0</v>
          </cell>
          <cell r="F14161">
            <v>0</v>
          </cell>
        </row>
        <row r="14162">
          <cell r="B14162">
            <v>1014481</v>
          </cell>
          <cell r="C14162" t="str">
            <v>Bate Sel Autom. 100A 12V Mi 100He  Moura</v>
          </cell>
          <cell r="D14162" t="str">
            <v>UN</v>
          </cell>
          <cell r="E14162">
            <v>0</v>
          </cell>
          <cell r="F14162">
            <v>0</v>
          </cell>
        </row>
        <row r="14163">
          <cell r="B14163">
            <v>1014482</v>
          </cell>
          <cell r="C14163" t="str">
            <v>Canopla P/ Bico De Sprinkler Em Aluminio</v>
          </cell>
          <cell r="D14163" t="str">
            <v>UN</v>
          </cell>
          <cell r="E14163">
            <v>0</v>
          </cell>
          <cell r="F14163">
            <v>0</v>
          </cell>
        </row>
        <row r="14164">
          <cell r="B14164">
            <v>1014483</v>
          </cell>
          <cell r="C14164" t="str">
            <v>Conj Filtrante Comp. 2 Filt. A-225 Albac</v>
          </cell>
          <cell r="D14164" t="str">
            <v>UN</v>
          </cell>
          <cell r="E14164">
            <v>0</v>
          </cell>
          <cell r="F14164">
            <v>0</v>
          </cell>
        </row>
        <row r="14165">
          <cell r="B14165">
            <v>1014484</v>
          </cell>
          <cell r="C14165" t="str">
            <v>Grades De Fundo 30X15 Em Abs Branco</v>
          </cell>
          <cell r="D14165" t="str">
            <v>UN</v>
          </cell>
          <cell r="E14165">
            <v>0</v>
          </cell>
          <cell r="F14165">
            <v>0</v>
          </cell>
        </row>
        <row r="14166">
          <cell r="B14166">
            <v>1014485</v>
          </cell>
          <cell r="C14166" t="str">
            <v>Dispositivos Extravasor De Nível Dv15</v>
          </cell>
          <cell r="D14166" t="str">
            <v>UN</v>
          </cell>
          <cell r="E14166">
            <v>0</v>
          </cell>
          <cell r="F14166">
            <v>0</v>
          </cell>
        </row>
        <row r="14167">
          <cell r="B14167">
            <v>1014486</v>
          </cell>
          <cell r="C14167" t="str">
            <v>Skimmer Em Abs Branco Wc Ii</v>
          </cell>
          <cell r="D14167" t="str">
            <v>UN</v>
          </cell>
          <cell r="E14167">
            <v>0</v>
          </cell>
          <cell r="F14167">
            <v>0</v>
          </cell>
        </row>
        <row r="14168">
          <cell r="B14168">
            <v>1014487</v>
          </cell>
          <cell r="C14168" t="str">
            <v>Painel De Comando Para As Bombas</v>
          </cell>
          <cell r="D14168" t="str">
            <v>UN</v>
          </cell>
          <cell r="E14168">
            <v>0</v>
          </cell>
          <cell r="F14168">
            <v>0</v>
          </cell>
        </row>
        <row r="14169">
          <cell r="B14169">
            <v>1014488</v>
          </cell>
          <cell r="C14169" t="str">
            <v>Filtro De Areia A-214 Abacete</v>
          </cell>
          <cell r="D14169" t="str">
            <v>UN</v>
          </cell>
          <cell r="E14169">
            <v>0</v>
          </cell>
          <cell r="F14169">
            <v>0</v>
          </cell>
        </row>
        <row r="14170">
          <cell r="B14170">
            <v>1014489</v>
          </cell>
          <cell r="C14170" t="str">
            <v>Grades De Fundo Em Abs Branco 15X15</v>
          </cell>
          <cell r="D14170" t="str">
            <v>UN</v>
          </cell>
          <cell r="E14170">
            <v>0</v>
          </cell>
          <cell r="F14170">
            <v>0</v>
          </cell>
        </row>
        <row r="14171">
          <cell r="B14171">
            <v>1014490</v>
          </cell>
          <cell r="C14171" t="str">
            <v>Filtro De Areia A-220</v>
          </cell>
          <cell r="D14171" t="str">
            <v>UN</v>
          </cell>
          <cell r="E14171">
            <v>0</v>
          </cell>
          <cell r="F14171">
            <v>0</v>
          </cell>
        </row>
        <row r="14172">
          <cell r="B14172">
            <v>1014491</v>
          </cell>
          <cell r="C14172" t="str">
            <v>Bomba Pre Filtro Motor Elet De 3Cv App-7</v>
          </cell>
          <cell r="D14172" t="str">
            <v>UN</v>
          </cell>
          <cell r="E14172">
            <v>0</v>
          </cell>
          <cell r="F14172">
            <v>0</v>
          </cell>
        </row>
        <row r="14173">
          <cell r="B14173">
            <v>1014492</v>
          </cell>
          <cell r="C14173" t="str">
            <v>Hidro-Jatos Em Latão Cromado Hj</v>
          </cell>
          <cell r="D14173" t="str">
            <v>UN</v>
          </cell>
          <cell r="E14173">
            <v>0</v>
          </cell>
          <cell r="F14173">
            <v>0</v>
          </cell>
        </row>
        <row r="14174">
          <cell r="B14174">
            <v>1014493</v>
          </cell>
          <cell r="C14174" t="str">
            <v>Ralo De Interligacao Em Abs Br Ø1.½”</v>
          </cell>
          <cell r="D14174" t="str">
            <v>UN</v>
          </cell>
          <cell r="E14174">
            <v>0</v>
          </cell>
          <cell r="F14174">
            <v>0</v>
          </cell>
        </row>
        <row r="14175">
          <cell r="B14175">
            <v>1014494</v>
          </cell>
          <cell r="C14175" t="str">
            <v>Painel De Comando Para As Bombas</v>
          </cell>
          <cell r="D14175" t="str">
            <v>UN</v>
          </cell>
          <cell r="E14175">
            <v>0</v>
          </cell>
          <cell r="F14175">
            <v>0</v>
          </cell>
        </row>
        <row r="14176">
          <cell r="B14176">
            <v>1014495</v>
          </cell>
          <cell r="C14176" t="str">
            <v>No Break Infnium Ap Digital 1600Va</v>
          </cell>
          <cell r="D14176" t="str">
            <v>UN</v>
          </cell>
          <cell r="E14176">
            <v>0</v>
          </cell>
          <cell r="F14176">
            <v>0</v>
          </cell>
        </row>
        <row r="14177">
          <cell r="B14177">
            <v>1014496</v>
          </cell>
          <cell r="C14177" t="str">
            <v>Perfu Hydro Sui Mot Elet Port Weka Dk12</v>
          </cell>
          <cell r="D14177" t="str">
            <v>UN</v>
          </cell>
          <cell r="E14177">
            <v>0</v>
          </cell>
          <cell r="F14177">
            <v>0</v>
          </cell>
        </row>
        <row r="14178">
          <cell r="B14178">
            <v>1014497</v>
          </cell>
          <cell r="C14178" t="str">
            <v>Pastilha 2X2 Cm Branca Hiello</v>
          </cell>
          <cell r="D14178" t="str">
            <v>M2</v>
          </cell>
          <cell r="E14178">
            <v>0</v>
          </cell>
          <cell r="F14178">
            <v>0</v>
          </cell>
        </row>
        <row r="14179">
          <cell r="B14179">
            <v>1014498</v>
          </cell>
          <cell r="C14179" t="str">
            <v>Perfuratriz Eletrica Hccb 6 Hydro Suiça</v>
          </cell>
          <cell r="D14179" t="str">
            <v>UN</v>
          </cell>
          <cell r="E14179">
            <v>0</v>
          </cell>
          <cell r="F14179">
            <v>0</v>
          </cell>
        </row>
        <row r="14180">
          <cell r="B14180">
            <v>1014499</v>
          </cell>
          <cell r="C14180" t="str">
            <v>Coroa Diama 101M Para Conc A Seco</v>
          </cell>
          <cell r="D14180" t="str">
            <v>UN</v>
          </cell>
          <cell r="E14180">
            <v>0</v>
          </cell>
          <cell r="F14180">
            <v>0</v>
          </cell>
        </row>
        <row r="14181">
          <cell r="B14181">
            <v>1014500</v>
          </cell>
          <cell r="C14181" t="str">
            <v>Coroa Diama 126M Para Conc A Seco</v>
          </cell>
          <cell r="D14181" t="str">
            <v>UN</v>
          </cell>
          <cell r="E14181">
            <v>0</v>
          </cell>
          <cell r="F14181">
            <v>0</v>
          </cell>
        </row>
        <row r="14182">
          <cell r="B14182">
            <v>1014501</v>
          </cell>
          <cell r="C14182" t="str">
            <v>Pastilha 2X2 Cm Azul Acero</v>
          </cell>
          <cell r="D14182" t="str">
            <v>M2</v>
          </cell>
          <cell r="E14182">
            <v>0</v>
          </cell>
          <cell r="F14182">
            <v>0</v>
          </cell>
        </row>
        <row r="14183">
          <cell r="B14183">
            <v>1014502</v>
          </cell>
          <cell r="C14183" t="str">
            <v>Pastilha 2X2 Cm Trigo</v>
          </cell>
          <cell r="D14183" t="str">
            <v>M2</v>
          </cell>
          <cell r="E14183">
            <v>0</v>
          </cell>
          <cell r="F14183">
            <v>0</v>
          </cell>
        </row>
        <row r="14184">
          <cell r="B14184">
            <v>1014503</v>
          </cell>
          <cell r="C14184" t="str">
            <v>Pastilha 2X2 Cm Cuernavaca</v>
          </cell>
          <cell r="D14184" t="str">
            <v>M2</v>
          </cell>
          <cell r="E14184">
            <v>0</v>
          </cell>
          <cell r="F14184">
            <v>0</v>
          </cell>
        </row>
        <row r="14185">
          <cell r="B14185">
            <v>1014504</v>
          </cell>
          <cell r="C14185" t="str">
            <v>Te Reducao Cobre  66X54M</v>
          </cell>
          <cell r="D14185" t="str">
            <v>UN</v>
          </cell>
          <cell r="E14185">
            <v>0</v>
          </cell>
          <cell r="F14185">
            <v>0</v>
          </cell>
        </row>
        <row r="14186">
          <cell r="B14186">
            <v>1014505</v>
          </cell>
          <cell r="C14186" t="str">
            <v>Curva 90 Fofo S/ Franges 75Mm</v>
          </cell>
          <cell r="D14186" t="str">
            <v>UN</v>
          </cell>
          <cell r="E14186">
            <v>0</v>
          </cell>
          <cell r="F14186">
            <v>0</v>
          </cell>
        </row>
        <row r="14187">
          <cell r="B14187">
            <v>1014506</v>
          </cell>
          <cell r="C14187" t="str">
            <v>Placa Cimenticia Brasiplac Brasilit</v>
          </cell>
          <cell r="D14187" t="str">
            <v>UN</v>
          </cell>
          <cell r="E14187">
            <v>0</v>
          </cell>
          <cell r="F14187">
            <v>0</v>
          </cell>
        </row>
        <row r="14188">
          <cell r="B14188">
            <v>1014507</v>
          </cell>
          <cell r="C14188" t="str">
            <v>Vidro Temperado Incolor 05Mm</v>
          </cell>
          <cell r="D14188" t="str">
            <v>M2</v>
          </cell>
          <cell r="E14188">
            <v>0</v>
          </cell>
          <cell r="F14188">
            <v>0</v>
          </cell>
        </row>
        <row r="14189">
          <cell r="B14189">
            <v>1014508</v>
          </cell>
          <cell r="C14189" t="str">
            <v>Grade Lad P/ Pisc 15X7,5M Epex Adc002</v>
          </cell>
          <cell r="D14189" t="str">
            <v>UN</v>
          </cell>
          <cell r="E14189">
            <v>0</v>
          </cell>
          <cell r="F14189">
            <v>0</v>
          </cell>
        </row>
        <row r="14190">
          <cell r="B14190">
            <v>1014509</v>
          </cell>
          <cell r="C14190" t="str">
            <v>Bocal Hidro Vent 50M Ep Adc002 Ae Amd000</v>
          </cell>
          <cell r="D14190" t="str">
            <v>UN</v>
          </cell>
          <cell r="E14190">
            <v>0</v>
          </cell>
          <cell r="F14190">
            <v>0</v>
          </cell>
        </row>
        <row r="14191">
          <cell r="B14191">
            <v>1014510</v>
          </cell>
          <cell r="C14191" t="str">
            <v>Cascata Vpc2000 Sta</v>
          </cell>
          <cell r="D14191" t="str">
            <v>UN</v>
          </cell>
          <cell r="E14191">
            <v>0</v>
          </cell>
          <cell r="F14191">
            <v>0</v>
          </cell>
        </row>
        <row r="14192">
          <cell r="B14192">
            <v>1014511</v>
          </cell>
          <cell r="C14192" t="str">
            <v>Grade Suc Lateral 15X15M Abs Alba</v>
          </cell>
          <cell r="D14192" t="str">
            <v>UN</v>
          </cell>
          <cell r="E14192">
            <v>0</v>
          </cell>
          <cell r="F14192">
            <v>0</v>
          </cell>
        </row>
        <row r="14193">
          <cell r="B14193">
            <v>1014512</v>
          </cell>
          <cell r="C14193" t="str">
            <v>Grade Ralo De Fundo 15X15M Inox Sodramar</v>
          </cell>
          <cell r="D14193" t="str">
            <v>UN</v>
          </cell>
          <cell r="E14193">
            <v>0</v>
          </cell>
          <cell r="F14193">
            <v>0</v>
          </cell>
        </row>
        <row r="14194">
          <cell r="B14194">
            <v>1014513</v>
          </cell>
          <cell r="C14194" t="str">
            <v>Skimmer Para Piscina Jacuzzi Sv</v>
          </cell>
          <cell r="D14194" t="str">
            <v>UN</v>
          </cell>
          <cell r="E14194">
            <v>0</v>
          </cell>
          <cell r="F14194">
            <v>0</v>
          </cell>
        </row>
        <row r="14195">
          <cell r="B14195">
            <v>1014514</v>
          </cell>
          <cell r="C14195" t="str">
            <v>Vaso De Expansao Para Piscina Albacete</v>
          </cell>
          <cell r="D14195" t="str">
            <v>UN</v>
          </cell>
          <cell r="E14195">
            <v>0</v>
          </cell>
          <cell r="F14195">
            <v>0</v>
          </cell>
        </row>
        <row r="14196">
          <cell r="B14196">
            <v>1014515</v>
          </cell>
          <cell r="C14196" t="str">
            <v>Grade De Fundo Abs 15X15M Albacete</v>
          </cell>
          <cell r="D14196" t="str">
            <v>UN</v>
          </cell>
          <cell r="E14196">
            <v>0</v>
          </cell>
          <cell r="F14196">
            <v>0</v>
          </cell>
        </row>
        <row r="14197">
          <cell r="B14197">
            <v>1014516</v>
          </cell>
          <cell r="C14197" t="str">
            <v>Timer Digital Esp D´Agua Cascata Coel</v>
          </cell>
          <cell r="D14197" t="str">
            <v>UN</v>
          </cell>
          <cell r="E14197">
            <v>0</v>
          </cell>
          <cell r="F14197">
            <v>0</v>
          </cell>
        </row>
        <row r="14198">
          <cell r="B14198">
            <v>1014517</v>
          </cell>
          <cell r="C14198" t="str">
            <v>Grade De Succao Para Spa Alba</v>
          </cell>
          <cell r="D14198" t="str">
            <v>UN</v>
          </cell>
          <cell r="E14198">
            <v>0</v>
          </cell>
          <cell r="F14198">
            <v>0</v>
          </cell>
        </row>
        <row r="14199">
          <cell r="B14199">
            <v>1014518</v>
          </cell>
          <cell r="C14199" t="str">
            <v>Distri Piso Cascata/Espelho D´Agua Alba</v>
          </cell>
          <cell r="D14199" t="str">
            <v>UN</v>
          </cell>
          <cell r="E14199">
            <v>0</v>
          </cell>
          <cell r="F14199">
            <v>0</v>
          </cell>
        </row>
        <row r="14200">
          <cell r="B14200">
            <v>1014519</v>
          </cell>
          <cell r="C14200" t="str">
            <v>Valvula Lav.Cr. S/ Ladrao Unho Vl6 Astra</v>
          </cell>
          <cell r="D14200" t="str">
            <v>UN</v>
          </cell>
          <cell r="E14200">
            <v>0</v>
          </cell>
          <cell r="F14200">
            <v>0</v>
          </cell>
        </row>
        <row r="14201">
          <cell r="B14201">
            <v>1014520</v>
          </cell>
          <cell r="C14201" t="str">
            <v>Arruela Do Engate Com 1/2 E20A/As Astra</v>
          </cell>
          <cell r="D14201" t="str">
            <v>UN</v>
          </cell>
          <cell r="E14201">
            <v>0</v>
          </cell>
          <cell r="F14201">
            <v>0</v>
          </cell>
        </row>
        <row r="14202">
          <cell r="B14202">
            <v>1014521</v>
          </cell>
          <cell r="C14202" t="str">
            <v>Tela Soldada Painel 2,45X3,38 M  Eq400</v>
          </cell>
          <cell r="D14202" t="str">
            <v>UN</v>
          </cell>
          <cell r="E14202">
            <v>0</v>
          </cell>
          <cell r="F14202">
            <v>0</v>
          </cell>
        </row>
        <row r="14203">
          <cell r="B14203">
            <v>1014522</v>
          </cell>
          <cell r="C14203" t="str">
            <v>Tela Soldada Painel 2,45X3,26 M  Eq252</v>
          </cell>
          <cell r="D14203" t="str">
            <v>UN</v>
          </cell>
          <cell r="E14203">
            <v>0</v>
          </cell>
          <cell r="F14203">
            <v>0</v>
          </cell>
        </row>
        <row r="14204">
          <cell r="B14204">
            <v>1014523</v>
          </cell>
          <cell r="C14204" t="str">
            <v>Tela Soldada Pain 2,45X3,20 M Et219/198</v>
          </cell>
          <cell r="D14204" t="str">
            <v>UN</v>
          </cell>
          <cell r="E14204">
            <v>0</v>
          </cell>
          <cell r="F14204">
            <v>0</v>
          </cell>
        </row>
        <row r="14205">
          <cell r="B14205">
            <v>1014524</v>
          </cell>
          <cell r="C14205" t="str">
            <v>Tela Soldada Pain 2,45X3,15 M Et219/141</v>
          </cell>
          <cell r="D14205" t="str">
            <v>UN</v>
          </cell>
          <cell r="E14205">
            <v>0</v>
          </cell>
          <cell r="F14205">
            <v>0</v>
          </cell>
        </row>
        <row r="14206">
          <cell r="B14206">
            <v>1014525</v>
          </cell>
          <cell r="C14206" t="str">
            <v>Finca Pinos Dx351</v>
          </cell>
          <cell r="D14206" t="str">
            <v>UN</v>
          </cell>
          <cell r="E14206">
            <v>0</v>
          </cell>
          <cell r="F14206">
            <v>0</v>
          </cell>
        </row>
        <row r="14207">
          <cell r="B14207">
            <v>1014526</v>
          </cell>
          <cell r="C14207" t="str">
            <v>Nvelador A Laser Rotativo L3 Millenium</v>
          </cell>
          <cell r="D14207" t="str">
            <v>UN</v>
          </cell>
          <cell r="E14207">
            <v>0</v>
          </cell>
          <cell r="F14207">
            <v>0</v>
          </cell>
        </row>
        <row r="14208">
          <cell r="B14208">
            <v>1014527</v>
          </cell>
          <cell r="C14208" t="str">
            <v>Saco P/ Areia 20Kg</v>
          </cell>
          <cell r="D14208" t="str">
            <v>KG</v>
          </cell>
          <cell r="E14208">
            <v>0</v>
          </cell>
          <cell r="F14208">
            <v>0</v>
          </cell>
        </row>
        <row r="14209">
          <cell r="B14209">
            <v>1014528</v>
          </cell>
          <cell r="C14209" t="str">
            <v>Junta Montagem 300Mm Jgi300 Saint Gobain</v>
          </cell>
          <cell r="D14209" t="str">
            <v>UN</v>
          </cell>
          <cell r="E14209">
            <v>0</v>
          </cell>
          <cell r="F14209">
            <v>0</v>
          </cell>
        </row>
        <row r="14210">
          <cell r="B14210">
            <v>1014529</v>
          </cell>
          <cell r="C14210" t="str">
            <v>Reducao Pb Je Ferro Fund 150X80</v>
          </cell>
          <cell r="D14210" t="str">
            <v>UN</v>
          </cell>
          <cell r="E14210">
            <v>0</v>
          </cell>
          <cell r="F14210">
            <v>0</v>
          </cell>
        </row>
        <row r="14211">
          <cell r="B14211">
            <v>1014530</v>
          </cell>
          <cell r="C14211" t="str">
            <v>Reducao Pb Je Ferro Fund 300X150</v>
          </cell>
          <cell r="D14211" t="str">
            <v>UN</v>
          </cell>
          <cell r="E14211">
            <v>0</v>
          </cell>
          <cell r="F14211">
            <v>0</v>
          </cell>
        </row>
        <row r="14212">
          <cell r="B14212">
            <v>1014531</v>
          </cell>
          <cell r="C14212" t="str">
            <v>Te Ferro Fundido Dn300X200Mm C/ Flanges</v>
          </cell>
          <cell r="D14212" t="str">
            <v>UN</v>
          </cell>
          <cell r="E14212">
            <v>0</v>
          </cell>
          <cell r="F14212">
            <v>0</v>
          </cell>
        </row>
        <row r="14213">
          <cell r="B14213">
            <v>1014532</v>
          </cell>
          <cell r="C14213" t="str">
            <v>Te Ferro Fundido Dn300X80Mm C/ Flanges</v>
          </cell>
          <cell r="D14213" t="str">
            <v>UN</v>
          </cell>
          <cell r="E14213">
            <v>0</v>
          </cell>
          <cell r="F14213">
            <v>0</v>
          </cell>
        </row>
        <row r="14214">
          <cell r="B14214">
            <v>1014533</v>
          </cell>
          <cell r="C14214" t="str">
            <v>Te Ferro Fundido Dn200X80Mm C/ Flanges</v>
          </cell>
          <cell r="D14214" t="str">
            <v>UN</v>
          </cell>
          <cell r="E14214">
            <v>0</v>
          </cell>
          <cell r="F14214">
            <v>0</v>
          </cell>
        </row>
        <row r="14215">
          <cell r="B14215">
            <v>1014534</v>
          </cell>
          <cell r="C14215" t="str">
            <v>Registro Gaveta Ferro Fundido 300Mm</v>
          </cell>
          <cell r="D14215" t="str">
            <v>UN</v>
          </cell>
          <cell r="E14215">
            <v>0</v>
          </cell>
          <cell r="F14215">
            <v>0</v>
          </cell>
        </row>
        <row r="14216">
          <cell r="B14216">
            <v>1014535</v>
          </cell>
          <cell r="C14216" t="str">
            <v>Porce 60X60 Stellar White Poli Cecr Port</v>
          </cell>
          <cell r="D14216" t="str">
            <v>M2</v>
          </cell>
          <cell r="E14216">
            <v>0</v>
          </cell>
          <cell r="F14216">
            <v>0</v>
          </cell>
        </row>
        <row r="14217">
          <cell r="B14217">
            <v>1014536</v>
          </cell>
          <cell r="C14217" t="str">
            <v>Porce 30X60 Loft Wh Bold Cecr Port</v>
          </cell>
          <cell r="D14217" t="str">
            <v>M2</v>
          </cell>
          <cell r="E14217">
            <v>0</v>
          </cell>
          <cell r="F14217">
            <v>0</v>
          </cell>
        </row>
        <row r="14218">
          <cell r="B14218">
            <v>1014537</v>
          </cell>
          <cell r="C14218" t="str">
            <v>Kit Pex  Gfso/1M - Astra</v>
          </cell>
          <cell r="D14218" t="str">
            <v>UN</v>
          </cell>
          <cell r="E14218">
            <v>0</v>
          </cell>
          <cell r="F14218">
            <v>0</v>
          </cell>
        </row>
        <row r="14219">
          <cell r="B14219">
            <v>1014538</v>
          </cell>
          <cell r="C14219" t="str">
            <v>Porcel. 22,5X90M Ecowood Canela Porto</v>
          </cell>
          <cell r="D14219" t="str">
            <v>M2</v>
          </cell>
          <cell r="E14219">
            <v>0</v>
          </cell>
          <cell r="F14219">
            <v>0</v>
          </cell>
        </row>
        <row r="14220">
          <cell r="B14220">
            <v>1014539</v>
          </cell>
          <cell r="C14220" t="str">
            <v>Ducha Acqua Jet Loft 2195Lo Fabri</v>
          </cell>
          <cell r="D14220" t="str">
            <v>UN</v>
          </cell>
          <cell r="E14220">
            <v>0</v>
          </cell>
          <cell r="F14220">
            <v>0</v>
          </cell>
        </row>
        <row r="14221">
          <cell r="B14221">
            <v>1014540</v>
          </cell>
          <cell r="C14221" t="str">
            <v>Cuba Sobrepor Oval Br L680 Deca</v>
          </cell>
          <cell r="D14221" t="str">
            <v>UN</v>
          </cell>
          <cell r="E14221">
            <v>0</v>
          </cell>
          <cell r="F14221">
            <v>0</v>
          </cell>
        </row>
        <row r="14222">
          <cell r="B14222">
            <v>1014541</v>
          </cell>
          <cell r="C14222" t="str">
            <v>Bomba Centrifuga Recalque Trifasica 10Cv</v>
          </cell>
          <cell r="D14222" t="str">
            <v>UN</v>
          </cell>
          <cell r="E14222">
            <v>0</v>
          </cell>
          <cell r="F14222">
            <v>0</v>
          </cell>
        </row>
        <row r="14223">
          <cell r="B14223">
            <v>1014542</v>
          </cell>
          <cell r="C14223" t="str">
            <v>Bomba Centrifuga Recalque Trifasica 4Cv</v>
          </cell>
          <cell r="D14223" t="str">
            <v>UN</v>
          </cell>
          <cell r="E14223">
            <v>0</v>
          </cell>
          <cell r="F14223">
            <v>0</v>
          </cell>
        </row>
        <row r="14224">
          <cell r="B14224">
            <v>1014543</v>
          </cell>
          <cell r="C14224" t="str">
            <v>Bomba Submersivel 2Cv</v>
          </cell>
          <cell r="D14224" t="str">
            <v>UN</v>
          </cell>
          <cell r="E14224">
            <v>0</v>
          </cell>
          <cell r="F14224">
            <v>0</v>
          </cell>
        </row>
        <row r="14225">
          <cell r="B14225">
            <v>1014544</v>
          </cell>
          <cell r="C14225" t="str">
            <v>Valvula Contro De Bomba 2 740Q Bermad</v>
          </cell>
          <cell r="D14225" t="str">
            <v>UN</v>
          </cell>
          <cell r="E14225">
            <v>0</v>
          </cell>
          <cell r="F14225">
            <v>0</v>
          </cell>
        </row>
        <row r="14226">
          <cell r="B14226">
            <v>1014545</v>
          </cell>
          <cell r="C14226" t="str">
            <v>Valvula Contro De Bomba 2.1/2 740Q Berma</v>
          </cell>
          <cell r="D14226" t="str">
            <v>UN</v>
          </cell>
          <cell r="E14226">
            <v>0</v>
          </cell>
          <cell r="F14226">
            <v>0</v>
          </cell>
        </row>
        <row r="14227">
          <cell r="B14227">
            <v>1014546</v>
          </cell>
          <cell r="C14227" t="str">
            <v>Valvula Contro De Bomba 3 740Q Bermad</v>
          </cell>
          <cell r="D14227" t="str">
            <v>UN</v>
          </cell>
          <cell r="E14227">
            <v>0</v>
          </cell>
          <cell r="F14227">
            <v>0</v>
          </cell>
        </row>
        <row r="14228">
          <cell r="B14228">
            <v>1014547</v>
          </cell>
          <cell r="C14228" t="str">
            <v>Suporte Para Andaime</v>
          </cell>
          <cell r="D14228" t="str">
            <v>UN</v>
          </cell>
          <cell r="E14228">
            <v>0</v>
          </cell>
          <cell r="F14228">
            <v>0</v>
          </cell>
        </row>
        <row r="14229">
          <cell r="B14229">
            <v>1014548</v>
          </cell>
          <cell r="C14229" t="str">
            <v>Ducha Acquajet Innov Class 2195-Cl Fabri</v>
          </cell>
          <cell r="D14229" t="str">
            <v>UN</v>
          </cell>
          <cell r="E14229">
            <v>0</v>
          </cell>
          <cell r="F14229">
            <v>0</v>
          </cell>
        </row>
        <row r="14230">
          <cell r="B14230">
            <v>1014549</v>
          </cell>
          <cell r="C14230" t="str">
            <v>Acab.Reg.Innovare Class Acl Fabrimar</v>
          </cell>
          <cell r="D14230" t="str">
            <v>UN</v>
          </cell>
          <cell r="E14230">
            <v>0</v>
          </cell>
          <cell r="F14230">
            <v>0</v>
          </cell>
        </row>
        <row r="14231">
          <cell r="B14231">
            <v>1014550</v>
          </cell>
          <cell r="C14231" t="str">
            <v>Ducha Higie Acqua Jet Lyon 2195-Ly Fabri</v>
          </cell>
          <cell r="D14231" t="str">
            <v>UN</v>
          </cell>
          <cell r="E14231">
            <v>0</v>
          </cell>
          <cell r="F14231">
            <v>0</v>
          </cell>
        </row>
        <row r="14232">
          <cell r="B14232">
            <v>1014551</v>
          </cell>
          <cell r="C14232" t="str">
            <v>Torneira Banca. Piatto 1167-Pi Fabrimar</v>
          </cell>
          <cell r="D14232" t="str">
            <v>UN</v>
          </cell>
          <cell r="E14232">
            <v>0</v>
          </cell>
          <cell r="F14232">
            <v>0</v>
          </cell>
        </row>
        <row r="14233">
          <cell r="B14233">
            <v>1014552</v>
          </cell>
          <cell r="C14233" t="str">
            <v>Acab Registro Jolie Ac-1 A-Jo Fabri</v>
          </cell>
          <cell r="D14233" t="str">
            <v>UN</v>
          </cell>
          <cell r="E14233">
            <v>0</v>
          </cell>
          <cell r="F14233">
            <v>0</v>
          </cell>
        </row>
        <row r="14234">
          <cell r="B14234">
            <v>1014553</v>
          </cell>
          <cell r="C14234" t="str">
            <v>Coroa Diamant 1 3/4Pol 20029825 Tyrolit</v>
          </cell>
          <cell r="D14234" t="str">
            <v>UN</v>
          </cell>
          <cell r="E14234">
            <v>0</v>
          </cell>
          <cell r="F14234">
            <v>0</v>
          </cell>
        </row>
        <row r="14235">
          <cell r="B14235">
            <v>1014554</v>
          </cell>
          <cell r="C14235" t="str">
            <v>Anel De Concreto 1,10M 0,10M</v>
          </cell>
          <cell r="D14235" t="str">
            <v>UN</v>
          </cell>
          <cell r="E14235">
            <v>0</v>
          </cell>
          <cell r="F14235">
            <v>0</v>
          </cell>
        </row>
        <row r="14236">
          <cell r="B14236">
            <v>1014555</v>
          </cell>
          <cell r="C14236" t="str">
            <v>Anel De Concreto 1,10M 0,15M</v>
          </cell>
          <cell r="D14236" t="str">
            <v>UN</v>
          </cell>
          <cell r="E14236">
            <v>0</v>
          </cell>
          <cell r="F14236">
            <v>0</v>
          </cell>
        </row>
        <row r="14237">
          <cell r="B14237">
            <v>1014556</v>
          </cell>
          <cell r="C14237" t="str">
            <v>Anel De Concreto 1,10M 0,20M</v>
          </cell>
          <cell r="D14237" t="str">
            <v>UN</v>
          </cell>
          <cell r="E14237">
            <v>0</v>
          </cell>
          <cell r="F14237">
            <v>0</v>
          </cell>
        </row>
        <row r="14238">
          <cell r="B14238">
            <v>1014557</v>
          </cell>
          <cell r="C14238" t="str">
            <v>Anel De Concreto 0,60M  0,15M</v>
          </cell>
          <cell r="D14238" t="str">
            <v>UN</v>
          </cell>
          <cell r="E14238">
            <v>0</v>
          </cell>
          <cell r="F14238">
            <v>0</v>
          </cell>
        </row>
        <row r="14239">
          <cell r="B14239">
            <v>1014558</v>
          </cell>
          <cell r="C14239" t="str">
            <v>Anel De Concreto 0,60M  0,30M</v>
          </cell>
          <cell r="D14239" t="str">
            <v>UN</v>
          </cell>
          <cell r="E14239">
            <v>0</v>
          </cell>
          <cell r="F14239">
            <v>0</v>
          </cell>
        </row>
        <row r="14240">
          <cell r="B14240">
            <v>1014559</v>
          </cell>
          <cell r="C14240" t="str">
            <v>Rejunte Grafite Junta Fina Sc 25 Kg</v>
          </cell>
          <cell r="D14240" t="str">
            <v>UN</v>
          </cell>
          <cell r="E14240">
            <v>0</v>
          </cell>
          <cell r="F14240">
            <v>0</v>
          </cell>
        </row>
        <row r="14241">
          <cell r="B14241">
            <v>1014560</v>
          </cell>
          <cell r="C14241" t="str">
            <v>Valv De Escoamento Cozinha 3¹/2 Dn85-Cr</v>
          </cell>
          <cell r="D14241" t="str">
            <v>UN</v>
          </cell>
          <cell r="E14241">
            <v>0</v>
          </cell>
          <cell r="F14241">
            <v>0</v>
          </cell>
        </row>
        <row r="14242">
          <cell r="B14242">
            <v>1014561</v>
          </cell>
          <cell r="C14242" t="str">
            <v>Conjunto P Fixacao Lavatorio Coluna Sp7</v>
          </cell>
          <cell r="D14242" t="str">
            <v>UN</v>
          </cell>
          <cell r="E14242">
            <v>0</v>
          </cell>
          <cell r="F14242">
            <v>0</v>
          </cell>
        </row>
        <row r="14243">
          <cell r="B14243">
            <v>1014562</v>
          </cell>
          <cell r="C14243" t="str">
            <v>Rejunte Branco Junta Larga Sc 25 Kg</v>
          </cell>
          <cell r="D14243" t="str">
            <v>UN</v>
          </cell>
          <cell r="E14243">
            <v>0</v>
          </cell>
          <cell r="F14243">
            <v>0</v>
          </cell>
        </row>
        <row r="14244">
          <cell r="B14244">
            <v>1014563</v>
          </cell>
          <cell r="C14244" t="str">
            <v>Rejunte Champagne Junta Larga Sc 25 Kg</v>
          </cell>
          <cell r="D14244" t="str">
            <v>UN</v>
          </cell>
          <cell r="E14244">
            <v>0</v>
          </cell>
          <cell r="F14244">
            <v>0</v>
          </cell>
        </row>
        <row r="14245">
          <cell r="B14245">
            <v>1014564</v>
          </cell>
          <cell r="C14245" t="str">
            <v>Rejunte Bronze Junta Larga Sc 25 Kg</v>
          </cell>
          <cell r="D14245" t="str">
            <v>UN</v>
          </cell>
          <cell r="E14245">
            <v>0</v>
          </cell>
          <cell r="F14245">
            <v>0</v>
          </cell>
        </row>
        <row r="14246">
          <cell r="B14246">
            <v>1014565</v>
          </cell>
          <cell r="C14246" t="str">
            <v>Tinta Oleo Galao Br-3,6L</v>
          </cell>
          <cell r="D14246" t="str">
            <v>UN</v>
          </cell>
          <cell r="E14246">
            <v>0</v>
          </cell>
          <cell r="F14246">
            <v>0</v>
          </cell>
        </row>
        <row r="14247">
          <cell r="B14247">
            <v>1014566</v>
          </cell>
          <cell r="C14247" t="str">
            <v>Tinta Oleo Latao Br-18L</v>
          </cell>
          <cell r="D14247" t="str">
            <v>UN</v>
          </cell>
          <cell r="E14247">
            <v>0</v>
          </cell>
          <cell r="F14247">
            <v>0</v>
          </cell>
        </row>
        <row r="14248">
          <cell r="B14248">
            <v>1014567</v>
          </cell>
          <cell r="C14248" t="str">
            <v>Medidor Vazao 300Mm Optiflux 2000 Conaut</v>
          </cell>
          <cell r="D14248" t="str">
            <v>UN</v>
          </cell>
          <cell r="E14248">
            <v>0</v>
          </cell>
          <cell r="F14248">
            <v>0</v>
          </cell>
        </row>
        <row r="14249">
          <cell r="B14249">
            <v>1014568</v>
          </cell>
          <cell r="C14249" t="str">
            <v>Hidrometro 4' Pn10 Woltmann Class B  Lao</v>
          </cell>
          <cell r="D14249" t="str">
            <v>UN</v>
          </cell>
          <cell r="E14249">
            <v>0</v>
          </cell>
          <cell r="F14249">
            <v>0</v>
          </cell>
        </row>
        <row r="14250">
          <cell r="B14250">
            <v>1014569</v>
          </cell>
          <cell r="C14250" t="str">
            <v>Filtro P/ Hidrometro 4' Pn10</v>
          </cell>
          <cell r="D14250" t="str">
            <v>UN</v>
          </cell>
          <cell r="E14250">
            <v>0</v>
          </cell>
          <cell r="F14250">
            <v>0</v>
          </cell>
        </row>
        <row r="14251">
          <cell r="B14251">
            <v>1014570</v>
          </cell>
          <cell r="C14251" t="str">
            <v>Ceramica White Basic Matte 25X40 Cecrisa</v>
          </cell>
          <cell r="D14251" t="str">
            <v>M2</v>
          </cell>
          <cell r="E14251">
            <v>0</v>
          </cell>
          <cell r="F14251">
            <v>0</v>
          </cell>
        </row>
        <row r="14252">
          <cell r="B14252">
            <v>1014571</v>
          </cell>
          <cell r="C14252" t="str">
            <v>Rodape Loft Wh Lap 8X45</v>
          </cell>
          <cell r="D14252" t="str">
            <v>UN</v>
          </cell>
          <cell r="E14252">
            <v>0</v>
          </cell>
          <cell r="F14252">
            <v>0</v>
          </cell>
        </row>
        <row r="14253">
          <cell r="B14253">
            <v>1014572</v>
          </cell>
          <cell r="C14253" t="str">
            <v>Prisiforte Para Tela Tapforte Perame</v>
          </cell>
          <cell r="D14253" t="str">
            <v>UN</v>
          </cell>
          <cell r="E14253">
            <v>0</v>
          </cell>
          <cell r="F14253">
            <v>0</v>
          </cell>
        </row>
        <row r="14254">
          <cell r="B14254">
            <v>1014573</v>
          </cell>
          <cell r="C14254" t="str">
            <v>Lavatorio Susp. Louca B Colibri 38X28Cm</v>
          </cell>
          <cell r="D14254" t="str">
            <v>UN</v>
          </cell>
          <cell r="E14254">
            <v>0</v>
          </cell>
          <cell r="F14254">
            <v>0</v>
          </cell>
        </row>
        <row r="14255">
          <cell r="B14255">
            <v>1014574</v>
          </cell>
          <cell r="C14255" t="str">
            <v>Tela Soldada Painel Eq 283</v>
          </cell>
          <cell r="D14255" t="str">
            <v>UN</v>
          </cell>
          <cell r="E14255">
            <v>0</v>
          </cell>
          <cell r="F14255">
            <v>0</v>
          </cell>
        </row>
        <row r="14256">
          <cell r="B14256">
            <v>1014575</v>
          </cell>
          <cell r="C14256" t="str">
            <v>Tela Soldada Painel El283/131</v>
          </cell>
          <cell r="D14256" t="str">
            <v>UN</v>
          </cell>
          <cell r="E14256">
            <v>0</v>
          </cell>
          <cell r="F14256">
            <v>0</v>
          </cell>
        </row>
        <row r="14257">
          <cell r="B14257">
            <v>1014576</v>
          </cell>
          <cell r="C14257" t="str">
            <v>Tela Soldada Painel El283/257 2,15X5,94M</v>
          </cell>
          <cell r="D14257" t="str">
            <v>UN</v>
          </cell>
          <cell r="E14257">
            <v>0</v>
          </cell>
          <cell r="F14257">
            <v>0</v>
          </cell>
        </row>
        <row r="14258">
          <cell r="B14258">
            <v>1014577</v>
          </cell>
          <cell r="C14258" t="str">
            <v>Tela Soldada Painel El424/130 2,45X4,20M</v>
          </cell>
          <cell r="D14258" t="str">
            <v>UN</v>
          </cell>
          <cell r="E14258">
            <v>0</v>
          </cell>
          <cell r="F14258">
            <v>0</v>
          </cell>
        </row>
        <row r="14259">
          <cell r="B14259">
            <v>1014578</v>
          </cell>
          <cell r="C14259" t="str">
            <v>Tela Soldada Painel Er196 2,45X5,10M</v>
          </cell>
          <cell r="D14259" t="str">
            <v>UN</v>
          </cell>
          <cell r="E14259">
            <v>0</v>
          </cell>
          <cell r="F14259">
            <v>0</v>
          </cell>
        </row>
        <row r="14260">
          <cell r="B14260">
            <v>1014579</v>
          </cell>
          <cell r="C14260" t="str">
            <v>Tela Soldada Painel El283/38</v>
          </cell>
          <cell r="D14260" t="str">
            <v>UN</v>
          </cell>
          <cell r="E14260">
            <v>0</v>
          </cell>
          <cell r="F14260">
            <v>0</v>
          </cell>
        </row>
        <row r="14261">
          <cell r="B14261">
            <v>1014580</v>
          </cell>
          <cell r="C14261" t="str">
            <v>Tela Soldada Painel Et138/30</v>
          </cell>
          <cell r="D14261" t="str">
            <v>UN</v>
          </cell>
          <cell r="E14261">
            <v>0</v>
          </cell>
          <cell r="F14261">
            <v>0</v>
          </cell>
        </row>
        <row r="14262">
          <cell r="B14262">
            <v>1014581</v>
          </cell>
          <cell r="C14262" t="str">
            <v>Tela Soldada Painel El283/157</v>
          </cell>
          <cell r="D14262" t="str">
            <v>UN</v>
          </cell>
          <cell r="E14262">
            <v>0</v>
          </cell>
          <cell r="F14262">
            <v>0</v>
          </cell>
        </row>
        <row r="14263">
          <cell r="B14263">
            <v>1014582</v>
          </cell>
          <cell r="C14263" t="str">
            <v>Tela Soldada Painel Et257/53</v>
          </cell>
          <cell r="D14263" t="str">
            <v>UN</v>
          </cell>
          <cell r="E14263">
            <v>0</v>
          </cell>
          <cell r="F14263">
            <v>0</v>
          </cell>
        </row>
        <row r="14264">
          <cell r="B14264">
            <v>1014583</v>
          </cell>
          <cell r="C14264" t="str">
            <v>Tela Soldada Painel El335/218 2,15X5,45M</v>
          </cell>
          <cell r="D14264" t="str">
            <v>UN</v>
          </cell>
          <cell r="E14264">
            <v>0</v>
          </cell>
          <cell r="F14264">
            <v>0</v>
          </cell>
        </row>
        <row r="14265">
          <cell r="B14265">
            <v>1014584</v>
          </cell>
          <cell r="C14265" t="str">
            <v>Caixa 4X2 De Embu Na Alvenaria Cxl/Be</v>
          </cell>
          <cell r="D14265" t="str">
            <v>UN</v>
          </cell>
          <cell r="E14265">
            <v>0</v>
          </cell>
          <cell r="F14265">
            <v>0</v>
          </cell>
        </row>
        <row r="14266">
          <cell r="B14266">
            <v>1014585</v>
          </cell>
          <cell r="C14266" t="str">
            <v>Caixa 4X4 De Embu Na Alvenaria Cxl4/Be</v>
          </cell>
          <cell r="D14266" t="str">
            <v>UN</v>
          </cell>
          <cell r="E14266">
            <v>0</v>
          </cell>
          <cell r="F14266">
            <v>0</v>
          </cell>
        </row>
        <row r="14267">
          <cell r="B14267">
            <v>1014586</v>
          </cell>
          <cell r="C14267" t="str">
            <v>Bocal Para Termofusao Ppr 110Mm</v>
          </cell>
          <cell r="D14267" t="str">
            <v>UN</v>
          </cell>
          <cell r="E14267">
            <v>0</v>
          </cell>
          <cell r="F14267">
            <v>0</v>
          </cell>
        </row>
        <row r="14268">
          <cell r="B14268">
            <v>1014587</v>
          </cell>
          <cell r="C14268" t="str">
            <v>Ceramica Antartida B Peia4 46X46 Elizabe</v>
          </cell>
          <cell r="D14268" t="str">
            <v>M2</v>
          </cell>
          <cell r="E14268">
            <v>0</v>
          </cell>
          <cell r="F14268">
            <v>0</v>
          </cell>
        </row>
        <row r="14269">
          <cell r="B14269">
            <v>1014588</v>
          </cell>
          <cell r="C14269" t="str">
            <v>Ceramica Cristal B Peia4 34X34 Elizabe</v>
          </cell>
          <cell r="D14269" t="str">
            <v>M2</v>
          </cell>
          <cell r="E14269">
            <v>0</v>
          </cell>
          <cell r="F14269">
            <v>0</v>
          </cell>
        </row>
        <row r="14270">
          <cell r="B14270">
            <v>1014589</v>
          </cell>
          <cell r="C14270" t="str">
            <v>Ceramica Everest Beige 46X46 Elizabe</v>
          </cell>
          <cell r="D14270" t="str">
            <v>M2</v>
          </cell>
          <cell r="E14270">
            <v>0</v>
          </cell>
          <cell r="F14270">
            <v>0</v>
          </cell>
        </row>
        <row r="14271">
          <cell r="B14271">
            <v>1014590</v>
          </cell>
          <cell r="C14271" t="str">
            <v>Conexão Cotovelo 90Gr 20Mm Kc/25 Astra</v>
          </cell>
          <cell r="D14271" t="str">
            <v>UN</v>
          </cell>
          <cell r="E14271">
            <v>0</v>
          </cell>
          <cell r="F14271">
            <v>0</v>
          </cell>
        </row>
        <row r="14272">
          <cell r="B14272">
            <v>1014591</v>
          </cell>
          <cell r="C14272" t="str">
            <v>Dobradiça P/ Porta Corta Fogo  Pcf</v>
          </cell>
          <cell r="D14272" t="str">
            <v>UN</v>
          </cell>
          <cell r="E14272">
            <v>0</v>
          </cell>
          <cell r="F14272">
            <v>0</v>
          </cell>
        </row>
        <row r="14273">
          <cell r="B14273">
            <v>1014592</v>
          </cell>
          <cell r="C14273" t="str">
            <v>Tela Soldada Painel 2,45X6,50 M Eq 159</v>
          </cell>
          <cell r="D14273" t="str">
            <v>UN</v>
          </cell>
          <cell r="E14273">
            <v>0</v>
          </cell>
          <cell r="F14273">
            <v>0</v>
          </cell>
        </row>
        <row r="14274">
          <cell r="B14274">
            <v>1014593</v>
          </cell>
          <cell r="C14274" t="str">
            <v>Tela Soldada Painel 2,25X3,20 M Eq 159</v>
          </cell>
          <cell r="D14274" t="str">
            <v>UN</v>
          </cell>
          <cell r="E14274">
            <v>0</v>
          </cell>
          <cell r="F14274">
            <v>0</v>
          </cell>
        </row>
        <row r="14275">
          <cell r="B14275">
            <v>1014594</v>
          </cell>
          <cell r="C14275" t="str">
            <v>Tela Soldada Painel 2,25X3,75 M Eq 159</v>
          </cell>
          <cell r="D14275" t="str">
            <v>UN</v>
          </cell>
          <cell r="E14275">
            <v>0</v>
          </cell>
          <cell r="F14275">
            <v>0</v>
          </cell>
        </row>
        <row r="14276">
          <cell r="B14276">
            <v>1014595</v>
          </cell>
          <cell r="C14276" t="str">
            <v>Tela Soldada Painel 2,55X4,80 M Eq 159</v>
          </cell>
          <cell r="D14276" t="str">
            <v>UN</v>
          </cell>
          <cell r="E14276">
            <v>0</v>
          </cell>
          <cell r="F14276">
            <v>0</v>
          </cell>
        </row>
        <row r="14277">
          <cell r="B14277">
            <v>1014596</v>
          </cell>
          <cell r="C14277" t="str">
            <v>Tela Soldada Painel 2,05X4,05 M Et202/53</v>
          </cell>
          <cell r="D14277" t="str">
            <v>UN</v>
          </cell>
          <cell r="E14277">
            <v>0</v>
          </cell>
          <cell r="F14277">
            <v>0</v>
          </cell>
        </row>
        <row r="14278">
          <cell r="B14278">
            <v>1014597</v>
          </cell>
          <cell r="C14278" t="str">
            <v>Tela Soldada Painel 2,10X3,60 M Et149/53</v>
          </cell>
          <cell r="D14278" t="str">
            <v>UN</v>
          </cell>
          <cell r="E14278">
            <v>0</v>
          </cell>
          <cell r="F14278">
            <v>0</v>
          </cell>
        </row>
        <row r="14279">
          <cell r="B14279">
            <v>1014598</v>
          </cell>
          <cell r="C14279" t="str">
            <v>Tela Soldada Painel 2,25X3,15 M El503/82</v>
          </cell>
          <cell r="D14279" t="str">
            <v>UN</v>
          </cell>
          <cell r="E14279">
            <v>0</v>
          </cell>
          <cell r="F14279">
            <v>0</v>
          </cell>
        </row>
        <row r="14280">
          <cell r="B14280">
            <v>1014599</v>
          </cell>
          <cell r="C14280" t="str">
            <v>Tela Soldada Painel 2,05X4,05 M Et218/53</v>
          </cell>
          <cell r="D14280" t="str">
            <v>UN</v>
          </cell>
          <cell r="E14280">
            <v>0</v>
          </cell>
          <cell r="F14280">
            <v>0</v>
          </cell>
        </row>
        <row r="14281">
          <cell r="B14281">
            <v>1014600</v>
          </cell>
          <cell r="C14281" t="str">
            <v>Tela Soldada Painel 2,60X3,80 M El131/46</v>
          </cell>
          <cell r="D14281" t="str">
            <v>UN</v>
          </cell>
          <cell r="E14281">
            <v>0</v>
          </cell>
          <cell r="F14281">
            <v>0</v>
          </cell>
        </row>
        <row r="14282">
          <cell r="B14282">
            <v>1014601</v>
          </cell>
          <cell r="C14282" t="str">
            <v>Lumi Embutida Repo 60W Ci102 Contato</v>
          </cell>
          <cell r="D14282" t="str">
            <v>UN</v>
          </cell>
          <cell r="E14282">
            <v>0</v>
          </cell>
          <cell r="F14282">
            <v>0</v>
          </cell>
        </row>
        <row r="14283">
          <cell r="B14283">
            <v>1014602</v>
          </cell>
          <cell r="C14283" t="str">
            <v>Plafon Prism Galv Inca 100W Ci215 Conta</v>
          </cell>
          <cell r="D14283" t="str">
            <v>UN</v>
          </cell>
          <cell r="E14283">
            <v>0</v>
          </cell>
          <cell r="F14283">
            <v>0</v>
          </cell>
        </row>
        <row r="14284">
          <cell r="B14284">
            <v>1014603</v>
          </cell>
          <cell r="C14284" t="str">
            <v>Embu Vidro Temp. 150W Ci115 V Contato</v>
          </cell>
          <cell r="D14284" t="str">
            <v>UN</v>
          </cell>
          <cell r="E14284">
            <v>0</v>
          </cell>
          <cell r="F14284">
            <v>0</v>
          </cell>
        </row>
        <row r="14285">
          <cell r="B14285">
            <v>1014604</v>
          </cell>
          <cell r="C14285" t="str">
            <v>Reflet Alum Repo Lâmp Ci806 Contato</v>
          </cell>
          <cell r="D14285" t="str">
            <v>UN</v>
          </cell>
          <cell r="E14285">
            <v>0</v>
          </cell>
          <cell r="F14285">
            <v>0</v>
          </cell>
        </row>
        <row r="14286">
          <cell r="B14286">
            <v>1014605</v>
          </cell>
          <cell r="C14286" t="str">
            <v>Embutido Economico Galv Ci101 Contato</v>
          </cell>
          <cell r="D14286" t="str">
            <v>UN</v>
          </cell>
          <cell r="E14286">
            <v>0</v>
          </cell>
          <cell r="F14286">
            <v>0</v>
          </cell>
        </row>
        <row r="14287">
          <cell r="B14287">
            <v>1014606</v>
          </cell>
          <cell r="C14287" t="str">
            <v>Embutido C/ Fase Quadrada Ci141 Contato</v>
          </cell>
          <cell r="D14287" t="str">
            <v>UN</v>
          </cell>
          <cell r="E14287">
            <v>0</v>
          </cell>
          <cell r="F14287">
            <v>0</v>
          </cell>
        </row>
        <row r="14288">
          <cell r="B14288">
            <v>1014607</v>
          </cell>
          <cell r="C14288" t="str">
            <v>Lumi Fluores Embu/Sobrep Ci706 Contato</v>
          </cell>
          <cell r="D14288" t="str">
            <v>UN</v>
          </cell>
          <cell r="E14288">
            <v>0</v>
          </cell>
          <cell r="F14288">
            <v>0</v>
          </cell>
        </row>
        <row r="14289">
          <cell r="B14289">
            <v>1014608</v>
          </cell>
          <cell r="C14289" t="str">
            <v>Lumi Flu Tipo Bandeja Ci708 Contato</v>
          </cell>
          <cell r="D14289" t="str">
            <v>UN</v>
          </cell>
          <cell r="E14289">
            <v>0</v>
          </cell>
          <cell r="F14289">
            <v>0</v>
          </cell>
        </row>
        <row r="14290">
          <cell r="B14290">
            <v>1014609</v>
          </cell>
          <cell r="C14290" t="str">
            <v>Embu Quad Foco Recuado Ci166 Contato</v>
          </cell>
          <cell r="D14290" t="str">
            <v>UN</v>
          </cell>
          <cell r="E14290">
            <v>0</v>
          </cell>
          <cell r="F14290">
            <v>0</v>
          </cell>
        </row>
        <row r="14291">
          <cell r="B14291">
            <v>1014610</v>
          </cell>
          <cell r="C14291" t="str">
            <v>Pendente Decorativo Alum Ci614 Contato</v>
          </cell>
          <cell r="D14291" t="str">
            <v>UN</v>
          </cell>
          <cell r="E14291">
            <v>0</v>
          </cell>
          <cell r="F14291">
            <v>0</v>
          </cell>
        </row>
        <row r="14292">
          <cell r="B14292">
            <v>1014611</v>
          </cell>
          <cell r="C14292" t="str">
            <v>Arandela 1/2 Cana Quadra Ci424 Contato</v>
          </cell>
          <cell r="D14292" t="str">
            <v>UN</v>
          </cell>
          <cell r="E14292">
            <v>0</v>
          </cell>
          <cell r="F14292">
            <v>0</v>
          </cell>
        </row>
        <row r="14293">
          <cell r="B14293">
            <v>1014612</v>
          </cell>
          <cell r="C14293" t="str">
            <v>Arandela Pirâmide Ci433 Contato</v>
          </cell>
          <cell r="D14293" t="str">
            <v>UN</v>
          </cell>
          <cell r="E14293">
            <v>0</v>
          </cell>
          <cell r="F14293">
            <v>0</v>
          </cell>
        </row>
        <row r="14294">
          <cell r="B14294">
            <v>1014613</v>
          </cell>
          <cell r="C14294" t="str">
            <v>Junta Desm Trav 300M Jgi300 Saint Gobain</v>
          </cell>
          <cell r="D14294" t="str">
            <v>UN</v>
          </cell>
          <cell r="E14294">
            <v>0</v>
          </cell>
          <cell r="F14294">
            <v>0</v>
          </cell>
        </row>
        <row r="14295">
          <cell r="B14295">
            <v>1014614</v>
          </cell>
          <cell r="C14295" t="str">
            <v>Forma Imb 320-110</v>
          </cell>
          <cell r="D14295" t="str">
            <v>UN</v>
          </cell>
          <cell r="E14295">
            <v>0</v>
          </cell>
          <cell r="F14295">
            <v>0</v>
          </cell>
        </row>
        <row r="14296">
          <cell r="B14296">
            <v>1014615</v>
          </cell>
          <cell r="C14296" t="str">
            <v>Carrinho De Transporte Imb 319-000</v>
          </cell>
          <cell r="D14296" t="str">
            <v>UN</v>
          </cell>
          <cell r="E14296">
            <v>0</v>
          </cell>
          <cell r="F14296">
            <v>0</v>
          </cell>
        </row>
        <row r="14297">
          <cell r="B14297">
            <v>1014616</v>
          </cell>
          <cell r="C14297" t="str">
            <v>Martelete Te-2 228090  Hilti</v>
          </cell>
          <cell r="D14297" t="str">
            <v>UN</v>
          </cell>
          <cell r="E14297">
            <v>0</v>
          </cell>
          <cell r="F14297">
            <v>0</v>
          </cell>
        </row>
        <row r="14298">
          <cell r="B14298">
            <v>1014617</v>
          </cell>
          <cell r="C14298" t="str">
            <v>Tubo Retangular Alum 2X1 Tgo73 Alcoa</v>
          </cell>
          <cell r="D14298" t="str">
            <v>UN</v>
          </cell>
          <cell r="E14298">
            <v>0</v>
          </cell>
          <cell r="F14298">
            <v>0</v>
          </cell>
        </row>
        <row r="14299">
          <cell r="B14299">
            <v>1014618</v>
          </cell>
          <cell r="C14299" t="str">
            <v>Roldana 2 V Aço Rol279 Rol</v>
          </cell>
          <cell r="D14299" t="str">
            <v>UN</v>
          </cell>
          <cell r="E14299">
            <v>0</v>
          </cell>
          <cell r="F14299">
            <v>0</v>
          </cell>
        </row>
        <row r="14300">
          <cell r="B14300">
            <v>1014619</v>
          </cell>
          <cell r="C14300" t="str">
            <v>Válvula De Descarga Flux 3650 Fabrimar</v>
          </cell>
          <cell r="D14300" t="str">
            <v>UN</v>
          </cell>
          <cell r="E14300">
            <v>0</v>
          </cell>
          <cell r="F14300">
            <v>0</v>
          </cell>
        </row>
        <row r="14301">
          <cell r="B14301">
            <v>1014620</v>
          </cell>
          <cell r="C14301" t="str">
            <v>Perfil De Alumínio 6060 T5 Tgo21</v>
          </cell>
          <cell r="D14301" t="str">
            <v>UN</v>
          </cell>
          <cell r="E14301">
            <v>0</v>
          </cell>
          <cell r="F14301">
            <v>0</v>
          </cell>
        </row>
        <row r="14302">
          <cell r="B14302">
            <v>1014621</v>
          </cell>
          <cell r="C14302" t="str">
            <v>Tubo Retangular De Alum 3X1 1/2 Pc003</v>
          </cell>
          <cell r="D14302" t="str">
            <v>UN</v>
          </cell>
          <cell r="E14302">
            <v>0</v>
          </cell>
          <cell r="F14302">
            <v>0</v>
          </cell>
        </row>
        <row r="14303">
          <cell r="B14303">
            <v>1014622</v>
          </cell>
          <cell r="C14303" t="str">
            <v>Trilho Sup P/ Portão De Alum Pu639 Alcoa</v>
          </cell>
          <cell r="D14303" t="str">
            <v>UN</v>
          </cell>
          <cell r="E14303">
            <v>0</v>
          </cell>
          <cell r="F14303">
            <v>0</v>
          </cell>
        </row>
        <row r="14304">
          <cell r="B14304">
            <v>1014623</v>
          </cell>
          <cell r="C14304" t="str">
            <v>Porcelanato Alamo 60X60 Bege Polido Ince</v>
          </cell>
          <cell r="D14304" t="str">
            <v>M2</v>
          </cell>
          <cell r="E14304">
            <v>0</v>
          </cell>
          <cell r="F14304">
            <v>0</v>
          </cell>
        </row>
        <row r="14305">
          <cell r="B14305">
            <v>1014624</v>
          </cell>
          <cell r="C14305" t="str">
            <v>Telha Canalete 90X8M Eternit</v>
          </cell>
          <cell r="D14305" t="str">
            <v>M2</v>
          </cell>
          <cell r="E14305">
            <v>0</v>
          </cell>
          <cell r="F14305">
            <v>0</v>
          </cell>
        </row>
        <row r="14306">
          <cell r="B14306">
            <v>1014625</v>
          </cell>
          <cell r="C14306" t="str">
            <v>Projetor Mp512St2200 Lum Hdmi Benq</v>
          </cell>
          <cell r="D14306" t="str">
            <v>UN</v>
          </cell>
          <cell r="E14306">
            <v>0</v>
          </cell>
          <cell r="F14306">
            <v>0</v>
          </cell>
        </row>
        <row r="14307">
          <cell r="B14307">
            <v>1014626</v>
          </cell>
          <cell r="C14307" t="str">
            <v>Base P/Trafo Tampa De Conc</v>
          </cell>
          <cell r="D14307" t="str">
            <v>UN</v>
          </cell>
          <cell r="E14307">
            <v>0</v>
          </cell>
          <cell r="F14307">
            <v>0</v>
          </cell>
        </row>
        <row r="14308">
          <cell r="B14308">
            <v>1014627</v>
          </cell>
          <cell r="C14308" t="str">
            <v>Base De Qdp Com Guarnição Ferro S/Tampa</v>
          </cell>
          <cell r="D14308" t="str">
            <v>UN</v>
          </cell>
          <cell r="E14308">
            <v>0</v>
          </cell>
          <cell r="F14308">
            <v>0</v>
          </cell>
        </row>
        <row r="14309">
          <cell r="B14309">
            <v>1014628</v>
          </cell>
          <cell r="C14309" t="str">
            <v>Caixa De Conc Cs1 Guarni Ferro S/Tampa</v>
          </cell>
          <cell r="D14309" t="str">
            <v>UN</v>
          </cell>
          <cell r="E14309">
            <v>0</v>
          </cell>
          <cell r="F14309">
            <v>0</v>
          </cell>
        </row>
        <row r="14310">
          <cell r="B14310">
            <v>1014629</v>
          </cell>
          <cell r="C14310" t="str">
            <v>Caixa De Conc Cp1 Tampa De Concreto</v>
          </cell>
          <cell r="D14310" t="str">
            <v>UN</v>
          </cell>
          <cell r="E14310">
            <v>0</v>
          </cell>
          <cell r="F14310">
            <v>0</v>
          </cell>
        </row>
        <row r="14311">
          <cell r="B14311">
            <v>1014630</v>
          </cell>
          <cell r="C14311" t="str">
            <v>Caixa De Conc Cs2 Guarnição Ferro</v>
          </cell>
          <cell r="D14311" t="str">
            <v>UN</v>
          </cell>
          <cell r="E14311">
            <v>0</v>
          </cell>
          <cell r="F14311">
            <v>0</v>
          </cell>
        </row>
        <row r="14312">
          <cell r="B14312">
            <v>1014631</v>
          </cell>
          <cell r="C14312" t="str">
            <v>Caixa De Conc Cp2 Tampa Concreto</v>
          </cell>
          <cell r="D14312" t="str">
            <v>UN</v>
          </cell>
          <cell r="E14312">
            <v>0</v>
          </cell>
          <cell r="F14312">
            <v>0</v>
          </cell>
        </row>
        <row r="14313">
          <cell r="B14313">
            <v>1014632</v>
          </cell>
          <cell r="C14313" t="str">
            <v>Caixa De Conc R2 Guarnição De Ferro</v>
          </cell>
          <cell r="D14313" t="str">
            <v>UN</v>
          </cell>
          <cell r="E14313">
            <v>0</v>
          </cell>
          <cell r="F14313">
            <v>0</v>
          </cell>
        </row>
        <row r="14314">
          <cell r="B14314">
            <v>1014633</v>
          </cell>
          <cell r="C14314" t="str">
            <v>Caixa De Conc R1 Guarnição De Ferro</v>
          </cell>
          <cell r="D14314" t="str">
            <v>UN</v>
          </cell>
          <cell r="E14314">
            <v>0</v>
          </cell>
          <cell r="F14314">
            <v>0</v>
          </cell>
        </row>
        <row r="14315">
          <cell r="B14315">
            <v>1014634</v>
          </cell>
          <cell r="C14315" t="str">
            <v>Caixa De Conc Passagem E Base Para Poste</v>
          </cell>
          <cell r="D14315" t="str">
            <v>UN</v>
          </cell>
          <cell r="E14315">
            <v>0</v>
          </cell>
          <cell r="F14315">
            <v>0</v>
          </cell>
        </row>
        <row r="14316">
          <cell r="B14316">
            <v>1014635</v>
          </cell>
          <cell r="C14316" t="str">
            <v>Caixa De Conc Esp Tipo Cs3 Guarni Ferro</v>
          </cell>
          <cell r="D14316" t="str">
            <v>UN</v>
          </cell>
          <cell r="E14316">
            <v>0</v>
          </cell>
          <cell r="F14316">
            <v>0</v>
          </cell>
        </row>
        <row r="14317">
          <cell r="B14317">
            <v>1014636</v>
          </cell>
          <cell r="C14317" t="str">
            <v>Caixa De Concreto Inspeção Ci</v>
          </cell>
          <cell r="D14317" t="str">
            <v>UN</v>
          </cell>
          <cell r="E14317">
            <v>0</v>
          </cell>
          <cell r="F14317">
            <v>0</v>
          </cell>
        </row>
        <row r="14318">
          <cell r="B14318">
            <v>1014637</v>
          </cell>
          <cell r="C14318" t="str">
            <v>Caixa De Conc Passagem</v>
          </cell>
          <cell r="D14318" t="str">
            <v>UN</v>
          </cell>
          <cell r="E14318">
            <v>0</v>
          </cell>
          <cell r="F14318">
            <v>0</v>
          </cell>
        </row>
        <row r="14319">
          <cell r="B14319">
            <v>1014638</v>
          </cell>
          <cell r="C14319" t="str">
            <v>Caixa De Conc Cs4 Guarni Ferro S/ Tampa</v>
          </cell>
          <cell r="D14319" t="str">
            <v>UN</v>
          </cell>
          <cell r="E14319">
            <v>0</v>
          </cell>
          <cell r="F14319">
            <v>0</v>
          </cell>
        </row>
        <row r="14320">
          <cell r="B14320">
            <v>1014639</v>
          </cell>
          <cell r="C14320" t="str">
            <v>Caixa De Conc Base P/ Poste</v>
          </cell>
          <cell r="D14320" t="str">
            <v>UN</v>
          </cell>
          <cell r="E14320">
            <v>0</v>
          </cell>
          <cell r="F14320">
            <v>0</v>
          </cell>
        </row>
        <row r="14321">
          <cell r="B14321">
            <v>1014640</v>
          </cell>
          <cell r="C14321" t="str">
            <v>Caixa De Concreto At 220X220X300E40Mm</v>
          </cell>
          <cell r="D14321" t="str">
            <v>UN</v>
          </cell>
          <cell r="E14321">
            <v>0</v>
          </cell>
          <cell r="F14321">
            <v>0</v>
          </cell>
        </row>
        <row r="14322">
          <cell r="B14322">
            <v>1014641</v>
          </cell>
          <cell r="C14322" t="str">
            <v>Caixa De Concreto S3 1030X1030X1030E100M</v>
          </cell>
          <cell r="D14322" t="str">
            <v>UN</v>
          </cell>
          <cell r="E14322">
            <v>0</v>
          </cell>
          <cell r="F14322">
            <v>0</v>
          </cell>
        </row>
        <row r="14323">
          <cell r="B14323">
            <v>1014642</v>
          </cell>
          <cell r="C14323" t="str">
            <v>Tampa De Concreto S3</v>
          </cell>
          <cell r="D14323" t="str">
            <v>UN</v>
          </cell>
          <cell r="E14323">
            <v>0</v>
          </cell>
          <cell r="F14323">
            <v>0</v>
          </cell>
        </row>
        <row r="14324">
          <cell r="B14324">
            <v>1014643</v>
          </cell>
          <cell r="C14324" t="str">
            <v>Cerâmica Mate Branco Pei4 45X45 Pamesa</v>
          </cell>
          <cell r="D14324" t="str">
            <v>M2</v>
          </cell>
          <cell r="E14324">
            <v>0</v>
          </cell>
          <cell r="F14324">
            <v>0</v>
          </cell>
        </row>
        <row r="14325">
          <cell r="B14325">
            <v>1014644</v>
          </cell>
          <cell r="C14325" t="str">
            <v>Cerâmica Mate Branco Pei4 33X33 Pamesa</v>
          </cell>
          <cell r="D14325" t="str">
            <v>M2</v>
          </cell>
          <cell r="E14325">
            <v>0</v>
          </cell>
          <cell r="F14325">
            <v>0</v>
          </cell>
        </row>
        <row r="14326">
          <cell r="B14326">
            <v>1014645</v>
          </cell>
          <cell r="C14326" t="str">
            <v>Cerâmica Pedra Beige Pei5 45X45 Pamesa</v>
          </cell>
          <cell r="D14326" t="str">
            <v>M2</v>
          </cell>
          <cell r="E14326">
            <v>0</v>
          </cell>
          <cell r="F14326">
            <v>0</v>
          </cell>
        </row>
        <row r="14327">
          <cell r="B14327">
            <v>1014646</v>
          </cell>
          <cell r="C14327" t="str">
            <v>Conj Fecha Latao Cr 404/6235 Coz La Font</v>
          </cell>
          <cell r="D14327" t="str">
            <v>M2</v>
          </cell>
          <cell r="E14327">
            <v>0</v>
          </cell>
          <cell r="F14327">
            <v>0</v>
          </cell>
        </row>
        <row r="14328">
          <cell r="B14328">
            <v>1014647</v>
          </cell>
          <cell r="C14328" t="str">
            <v>Conj Fecha Latao Cr 404/6235 Coz La Font</v>
          </cell>
          <cell r="D14328" t="str">
            <v>UN</v>
          </cell>
          <cell r="E14328">
            <v>0</v>
          </cell>
          <cell r="F14328">
            <v>0</v>
          </cell>
        </row>
        <row r="14329">
          <cell r="B14329">
            <v>1014648</v>
          </cell>
          <cell r="C14329" t="str">
            <v>Conj Fecha Lat Cra 404/6235 Coz La Font</v>
          </cell>
          <cell r="D14329" t="str">
            <v>UN</v>
          </cell>
          <cell r="E14329">
            <v>0</v>
          </cell>
          <cell r="F14329">
            <v>0</v>
          </cell>
        </row>
        <row r="14330">
          <cell r="B14330">
            <v>1014649</v>
          </cell>
          <cell r="C14330" t="str">
            <v>Conj Fecha Zamak Cr 404/6235 Coz La Font</v>
          </cell>
          <cell r="D14330" t="str">
            <v>UN</v>
          </cell>
          <cell r="E14330">
            <v>0</v>
          </cell>
          <cell r="F14330">
            <v>0</v>
          </cell>
        </row>
        <row r="14331">
          <cell r="B14331">
            <v>1014650</v>
          </cell>
          <cell r="C14331" t="str">
            <v>Conj Fecha Zamak Cra 404/6235 Coz La Fon</v>
          </cell>
          <cell r="D14331" t="str">
            <v>UN</v>
          </cell>
          <cell r="E14331">
            <v>0</v>
          </cell>
          <cell r="F14331">
            <v>0</v>
          </cell>
        </row>
        <row r="14332">
          <cell r="B14332">
            <v>1014651</v>
          </cell>
          <cell r="C14332" t="str">
            <v>Res Fenolico 1,10X2,20 - 6Mm</v>
          </cell>
          <cell r="D14332" t="str">
            <v>UN</v>
          </cell>
          <cell r="E14332">
            <v>0</v>
          </cell>
          <cell r="F14332">
            <v>0</v>
          </cell>
        </row>
        <row r="14333">
          <cell r="B14333">
            <v>1014652</v>
          </cell>
          <cell r="C14333" t="str">
            <v>Res Fenolico 1,10X2,20 - 10Mm</v>
          </cell>
          <cell r="D14333" t="str">
            <v>UN</v>
          </cell>
          <cell r="E14333">
            <v>0</v>
          </cell>
          <cell r="F14333">
            <v>0</v>
          </cell>
        </row>
        <row r="14334">
          <cell r="B14334">
            <v>1014653</v>
          </cell>
          <cell r="C14334" t="str">
            <v>Res Fenolico 1,10X2,10 - 12Mm</v>
          </cell>
          <cell r="D14334" t="str">
            <v>UN</v>
          </cell>
          <cell r="E14334">
            <v>0</v>
          </cell>
          <cell r="F14334">
            <v>0</v>
          </cell>
        </row>
        <row r="14335">
          <cell r="B14335">
            <v>1014654</v>
          </cell>
          <cell r="C14335" t="str">
            <v>Res Fenolico 1,10X2,20 - 14Mm</v>
          </cell>
          <cell r="D14335" t="str">
            <v>UN</v>
          </cell>
          <cell r="E14335">
            <v>0</v>
          </cell>
          <cell r="F14335">
            <v>0</v>
          </cell>
        </row>
        <row r="14336">
          <cell r="B14336">
            <v>1014655</v>
          </cell>
          <cell r="C14336" t="str">
            <v>Res Fenolico 1,10X2,20 - 20Mm</v>
          </cell>
          <cell r="D14336" t="str">
            <v>UN</v>
          </cell>
          <cell r="E14336">
            <v>0</v>
          </cell>
          <cell r="F14336">
            <v>0</v>
          </cell>
        </row>
        <row r="14337">
          <cell r="B14337">
            <v>1014656</v>
          </cell>
          <cell r="C14337" t="str">
            <v>Res Fenolico 1,22X2,44 - 12Mm</v>
          </cell>
          <cell r="D14337" t="str">
            <v>UN</v>
          </cell>
          <cell r="E14337">
            <v>0</v>
          </cell>
          <cell r="F14337">
            <v>0</v>
          </cell>
        </row>
        <row r="14338">
          <cell r="B14338">
            <v>1014657</v>
          </cell>
          <cell r="C14338" t="str">
            <v>Res Fenolico 1,22X2,44 - 14Mm</v>
          </cell>
          <cell r="D14338" t="str">
            <v>UN</v>
          </cell>
          <cell r="E14338">
            <v>0</v>
          </cell>
          <cell r="F14338">
            <v>0</v>
          </cell>
        </row>
        <row r="14339">
          <cell r="B14339">
            <v>1014658</v>
          </cell>
          <cell r="C14339" t="str">
            <v>Res Fenolico 1,22X2,44 - 18Mm</v>
          </cell>
          <cell r="D14339" t="str">
            <v>UN</v>
          </cell>
          <cell r="E14339">
            <v>0</v>
          </cell>
          <cell r="F14339">
            <v>0</v>
          </cell>
        </row>
        <row r="14340">
          <cell r="B14340">
            <v>1014659</v>
          </cell>
          <cell r="C14340" t="str">
            <v>Osb 08Mmx1,22Mx2,20M</v>
          </cell>
          <cell r="D14340" t="str">
            <v>UN</v>
          </cell>
          <cell r="E14340">
            <v>0</v>
          </cell>
          <cell r="F14340">
            <v>0</v>
          </cell>
        </row>
        <row r="14341">
          <cell r="B14341">
            <v>1014660</v>
          </cell>
          <cell r="C14341" t="str">
            <v>Plast Fenolico 1,22X2,44 - 12Mm 12Usos</v>
          </cell>
          <cell r="D14341" t="str">
            <v>UN</v>
          </cell>
          <cell r="E14341">
            <v>0</v>
          </cell>
          <cell r="F14341">
            <v>0</v>
          </cell>
        </row>
        <row r="14342">
          <cell r="B14342">
            <v>1014661</v>
          </cell>
          <cell r="C14342" t="str">
            <v>Plast Fenolico 1,22X2,44 - 17Mm 12Usos</v>
          </cell>
          <cell r="D14342" t="str">
            <v>UN</v>
          </cell>
          <cell r="E14342">
            <v>0</v>
          </cell>
          <cell r="F14342">
            <v>0</v>
          </cell>
        </row>
        <row r="14343">
          <cell r="B14343">
            <v>1014662</v>
          </cell>
          <cell r="C14343" t="str">
            <v>Plast Fenolico 1,22X2,44 - 18Mm 20Usos</v>
          </cell>
          <cell r="D14343" t="str">
            <v>UN</v>
          </cell>
          <cell r="E14343">
            <v>0</v>
          </cell>
          <cell r="F14343">
            <v>0</v>
          </cell>
        </row>
        <row r="14344">
          <cell r="B14344">
            <v>1014663</v>
          </cell>
          <cell r="C14344" t="str">
            <v>Comp Naval 10Mmx1,60Mx2,20M</v>
          </cell>
          <cell r="D14344" t="str">
            <v>UN</v>
          </cell>
          <cell r="E14344">
            <v>0</v>
          </cell>
          <cell r="F14344">
            <v>0</v>
          </cell>
        </row>
        <row r="14345">
          <cell r="B14345">
            <v>1014664</v>
          </cell>
          <cell r="C14345" t="str">
            <v>Comp Naval 15Mmx1,60Mx2,20M</v>
          </cell>
          <cell r="D14345" t="str">
            <v>UN</v>
          </cell>
          <cell r="E14345">
            <v>0</v>
          </cell>
          <cell r="F14345">
            <v>0</v>
          </cell>
        </row>
        <row r="14346">
          <cell r="B14346">
            <v>1014665</v>
          </cell>
          <cell r="C14346" t="str">
            <v>Comp Naval 20Mmx1,60Mx2,20M</v>
          </cell>
          <cell r="D14346" t="str">
            <v>UN</v>
          </cell>
          <cell r="E14346">
            <v>0</v>
          </cell>
          <cell r="F14346">
            <v>0</v>
          </cell>
        </row>
        <row r="14347">
          <cell r="B14347">
            <v>1014666</v>
          </cell>
          <cell r="C14347" t="str">
            <v>Tabua Pinus Bruto 2,0Cmx30Cm</v>
          </cell>
          <cell r="D14347" t="str">
            <v>M</v>
          </cell>
          <cell r="E14347">
            <v>0</v>
          </cell>
          <cell r="F14347">
            <v>0</v>
          </cell>
        </row>
        <row r="14348">
          <cell r="B14348">
            <v>3000689</v>
          </cell>
          <cell r="C14348" t="str">
            <v>Locacao De Trator Com Grade</v>
          </cell>
          <cell r="D14348" t="str">
            <v>STD</v>
          </cell>
          <cell r="E14348">
            <v>66.23</v>
          </cell>
          <cell r="F14348">
            <v>973.93000000000006</v>
          </cell>
        </row>
        <row r="14349">
          <cell r="B14349">
            <v>1014668</v>
          </cell>
          <cell r="C14349" t="str">
            <v>Tabua Pinus Bruto 2,0Cmx25Cm</v>
          </cell>
          <cell r="D14349" t="str">
            <v>M</v>
          </cell>
          <cell r="E14349">
            <v>0</v>
          </cell>
          <cell r="F14349">
            <v>0</v>
          </cell>
        </row>
        <row r="14350">
          <cell r="B14350">
            <v>1014669</v>
          </cell>
          <cell r="C14350" t="str">
            <v>Tabua Pinus Aparelhado 2,3Cmx25Cm</v>
          </cell>
          <cell r="D14350" t="str">
            <v>M</v>
          </cell>
          <cell r="E14350">
            <v>0</v>
          </cell>
          <cell r="F14350">
            <v>0</v>
          </cell>
        </row>
        <row r="14351">
          <cell r="B14351">
            <v>1014670</v>
          </cell>
          <cell r="C14351" t="str">
            <v>Tabua Pinus Bruto 2,0Cmx20Cm</v>
          </cell>
          <cell r="D14351" t="str">
            <v>M</v>
          </cell>
          <cell r="E14351">
            <v>0</v>
          </cell>
          <cell r="F14351">
            <v>0</v>
          </cell>
        </row>
        <row r="14352">
          <cell r="B14352">
            <v>1014671</v>
          </cell>
          <cell r="C14352" t="str">
            <v>Tabua Pinus Aparelhado 2,3Cmx20Cm</v>
          </cell>
          <cell r="D14352" t="str">
            <v>M</v>
          </cell>
          <cell r="E14352">
            <v>0</v>
          </cell>
          <cell r="F14352">
            <v>0</v>
          </cell>
        </row>
        <row r="14353">
          <cell r="B14353">
            <v>1014672</v>
          </cell>
          <cell r="C14353" t="str">
            <v>Tabua Pinus Bruto 2,0Cmx15Cm</v>
          </cell>
          <cell r="D14353" t="str">
            <v>M</v>
          </cell>
          <cell r="E14353">
            <v>0</v>
          </cell>
          <cell r="F14353">
            <v>0</v>
          </cell>
        </row>
        <row r="14354">
          <cell r="B14354">
            <v>1014673</v>
          </cell>
          <cell r="C14354" t="str">
            <v>Sarrafo Pinus Bruto 2,0Cmx10Cm</v>
          </cell>
          <cell r="D14354" t="str">
            <v>M</v>
          </cell>
          <cell r="E14354">
            <v>0</v>
          </cell>
          <cell r="F14354">
            <v>0</v>
          </cell>
        </row>
        <row r="14355">
          <cell r="B14355">
            <v>1014674</v>
          </cell>
          <cell r="C14355" t="str">
            <v>Sarrado Pinus Aparelhado 2,3Cmx10Cm</v>
          </cell>
          <cell r="D14355" t="str">
            <v>M</v>
          </cell>
          <cell r="E14355">
            <v>0</v>
          </cell>
          <cell r="F14355">
            <v>0</v>
          </cell>
        </row>
        <row r="14356">
          <cell r="B14356">
            <v>1014675</v>
          </cell>
          <cell r="C14356" t="str">
            <v>Sarrafo Pinus Bruto 2,0Cmx7,0Cm</v>
          </cell>
          <cell r="D14356" t="str">
            <v>M</v>
          </cell>
          <cell r="E14356">
            <v>0</v>
          </cell>
          <cell r="F14356">
            <v>0</v>
          </cell>
        </row>
        <row r="14357">
          <cell r="B14357">
            <v>1014676</v>
          </cell>
          <cell r="C14357" t="str">
            <v>Sarrafo Pinus Aparelhado 2,3Cmx7,0Cm</v>
          </cell>
          <cell r="D14357" t="str">
            <v>M</v>
          </cell>
          <cell r="E14357">
            <v>0</v>
          </cell>
          <cell r="F14357">
            <v>0</v>
          </cell>
        </row>
        <row r="14358">
          <cell r="B14358">
            <v>1014677</v>
          </cell>
          <cell r="C14358" t="str">
            <v>Sarrafo Pinus Bruto 2,0Cmx5,0Cm</v>
          </cell>
          <cell r="D14358" t="str">
            <v>M</v>
          </cell>
          <cell r="E14358">
            <v>0</v>
          </cell>
          <cell r="F14358">
            <v>0</v>
          </cell>
        </row>
        <row r="14359">
          <cell r="B14359">
            <v>1014678</v>
          </cell>
          <cell r="C14359" t="str">
            <v>Pontalete Pinus Bruto 6,5Cmx6,5Cm</v>
          </cell>
          <cell r="D14359" t="str">
            <v>M</v>
          </cell>
          <cell r="E14359">
            <v>0</v>
          </cell>
          <cell r="F14359">
            <v>0</v>
          </cell>
        </row>
        <row r="14360">
          <cell r="B14360">
            <v>1014679</v>
          </cell>
          <cell r="C14360" t="str">
            <v>Pontalete Pinus Aparelhado 6,5Cmx6,5Cm</v>
          </cell>
          <cell r="D14360" t="str">
            <v>M</v>
          </cell>
          <cell r="E14360">
            <v>0</v>
          </cell>
          <cell r="F14360">
            <v>0</v>
          </cell>
        </row>
        <row r="14361">
          <cell r="B14361">
            <v>1014680</v>
          </cell>
          <cell r="C14361" t="str">
            <v>Prancha Pinus Bruto 4,5Cmx20Cm</v>
          </cell>
          <cell r="D14361" t="str">
            <v>M</v>
          </cell>
          <cell r="E14361">
            <v>0</v>
          </cell>
          <cell r="F14361">
            <v>0</v>
          </cell>
        </row>
        <row r="14362">
          <cell r="B14362">
            <v>1014681</v>
          </cell>
          <cell r="C14362" t="str">
            <v>Tabua Tropical Bruto 2,2Cmx30Cmx2,50M</v>
          </cell>
          <cell r="D14362" t="str">
            <v>M</v>
          </cell>
          <cell r="E14362">
            <v>0</v>
          </cell>
          <cell r="F14362">
            <v>0</v>
          </cell>
        </row>
        <row r="14363">
          <cell r="B14363">
            <v>1014682</v>
          </cell>
          <cell r="C14363" t="str">
            <v>Tabua Tropi Aparelhado 2,2Cmx30Cmx2,50M</v>
          </cell>
          <cell r="D14363" t="str">
            <v>M</v>
          </cell>
          <cell r="E14363">
            <v>0</v>
          </cell>
          <cell r="F14363">
            <v>0</v>
          </cell>
        </row>
        <row r="14364">
          <cell r="B14364">
            <v>1014683</v>
          </cell>
          <cell r="C14364" t="str">
            <v>Tabua Tropical Bruto 2,2Cmx25Cmx2,50M</v>
          </cell>
          <cell r="D14364" t="str">
            <v>M</v>
          </cell>
          <cell r="E14364">
            <v>0</v>
          </cell>
          <cell r="F14364">
            <v>0</v>
          </cell>
        </row>
        <row r="14365">
          <cell r="B14365">
            <v>1014684</v>
          </cell>
          <cell r="C14365" t="str">
            <v>Tabua Tropical Bruto 2,2Cmx20Cmx2,50M</v>
          </cell>
          <cell r="D14365" t="str">
            <v>M</v>
          </cell>
          <cell r="E14365">
            <v>0</v>
          </cell>
          <cell r="F14365">
            <v>0</v>
          </cell>
        </row>
        <row r="14366">
          <cell r="B14366">
            <v>1014685</v>
          </cell>
          <cell r="C14366" t="str">
            <v>Tabua Tropi Aparelhado 2,2Cmx20Cmx2,50M</v>
          </cell>
          <cell r="D14366" t="str">
            <v>M</v>
          </cell>
          <cell r="E14366">
            <v>0</v>
          </cell>
          <cell r="F14366">
            <v>0</v>
          </cell>
        </row>
        <row r="14367">
          <cell r="B14367">
            <v>1014686</v>
          </cell>
          <cell r="C14367" t="str">
            <v>Tabua Tropical Bruto 2,2Cmx15Cmx2,50M</v>
          </cell>
          <cell r="D14367" t="str">
            <v>M</v>
          </cell>
          <cell r="E14367">
            <v>0</v>
          </cell>
          <cell r="F14367">
            <v>0</v>
          </cell>
        </row>
        <row r="14368">
          <cell r="B14368">
            <v>1014687</v>
          </cell>
          <cell r="C14368" t="str">
            <v>Tabua Tropi Aparelhado 2,2Cmx15Cmx2,50M</v>
          </cell>
          <cell r="D14368" t="str">
            <v>M</v>
          </cell>
          <cell r="E14368">
            <v>0</v>
          </cell>
          <cell r="F14368">
            <v>0</v>
          </cell>
        </row>
        <row r="14369">
          <cell r="B14369">
            <v>1014688</v>
          </cell>
          <cell r="C14369" t="str">
            <v>Sarrafo Tropical Bruto 2,2Cmx10Cmx2,50M</v>
          </cell>
          <cell r="D14369" t="str">
            <v>M</v>
          </cell>
          <cell r="E14369">
            <v>0</v>
          </cell>
          <cell r="F14369">
            <v>0</v>
          </cell>
        </row>
        <row r="14370">
          <cell r="B14370">
            <v>1014689</v>
          </cell>
          <cell r="C14370" t="str">
            <v>Sarrafo Tropical Bruto 2,2Cmx7,5Cmx2,50M</v>
          </cell>
          <cell r="D14370" t="str">
            <v>M</v>
          </cell>
          <cell r="E14370">
            <v>0</v>
          </cell>
          <cell r="F14370">
            <v>0</v>
          </cell>
        </row>
        <row r="14371">
          <cell r="B14371">
            <v>1014690</v>
          </cell>
          <cell r="C14371" t="str">
            <v>Sarrafo Tropical Bruto 2,2Cmx5,0Cmx2,50M</v>
          </cell>
          <cell r="D14371" t="str">
            <v>M</v>
          </cell>
          <cell r="E14371">
            <v>0</v>
          </cell>
          <cell r="F14371">
            <v>0</v>
          </cell>
        </row>
        <row r="14372">
          <cell r="B14372">
            <v>1014691</v>
          </cell>
          <cell r="C14372" t="str">
            <v>Viga Tropical Bruto 5Cmx11Cmx2,50M</v>
          </cell>
          <cell r="D14372" t="str">
            <v>M</v>
          </cell>
          <cell r="E14372">
            <v>0</v>
          </cell>
          <cell r="F14372">
            <v>0</v>
          </cell>
        </row>
        <row r="14373">
          <cell r="B14373">
            <v>1014692</v>
          </cell>
          <cell r="C14373" t="str">
            <v>Res Fenolico 1,10X2,20 - 17Mm</v>
          </cell>
          <cell r="D14373" t="str">
            <v>UN</v>
          </cell>
          <cell r="E14373">
            <v>0</v>
          </cell>
          <cell r="F14373">
            <v>0</v>
          </cell>
        </row>
        <row r="14374">
          <cell r="B14374">
            <v>1014693</v>
          </cell>
          <cell r="C14374" t="str">
            <v>Res Fenolico 1,22X2,44 - 20Mm</v>
          </cell>
          <cell r="D14374" t="str">
            <v>UN</v>
          </cell>
          <cell r="E14374">
            <v>0</v>
          </cell>
          <cell r="F14374">
            <v>0</v>
          </cell>
        </row>
        <row r="14375">
          <cell r="B14375">
            <v>1014694</v>
          </cell>
          <cell r="C14375" t="str">
            <v>Plast Fenolico 1,22X2,44 - 14Mm 12Usos</v>
          </cell>
          <cell r="D14375" t="str">
            <v>UN</v>
          </cell>
          <cell r="E14375">
            <v>0</v>
          </cell>
          <cell r="F14375">
            <v>0</v>
          </cell>
        </row>
        <row r="14376">
          <cell r="B14376">
            <v>1014695</v>
          </cell>
          <cell r="C14376" t="str">
            <v>Plast Fenolico 1,22X2,44 - 20Mm 12Usos</v>
          </cell>
          <cell r="D14376" t="str">
            <v>UN</v>
          </cell>
          <cell r="E14376">
            <v>0</v>
          </cell>
          <cell r="F14376">
            <v>0</v>
          </cell>
        </row>
        <row r="14377">
          <cell r="B14377">
            <v>1014696</v>
          </cell>
          <cell r="C14377" t="str">
            <v>Plast Fenolico 1,22X2,44 - 14Mm 20Usos</v>
          </cell>
          <cell r="D14377" t="str">
            <v>UN</v>
          </cell>
          <cell r="E14377">
            <v>0</v>
          </cell>
          <cell r="F14377">
            <v>0</v>
          </cell>
        </row>
        <row r="14378">
          <cell r="B14378">
            <v>1014697</v>
          </cell>
          <cell r="C14378" t="str">
            <v>Plast Fenolico 1,22X2,44 - 20Mm 20Usos</v>
          </cell>
          <cell r="D14378" t="str">
            <v>UN</v>
          </cell>
          <cell r="E14378">
            <v>0</v>
          </cell>
          <cell r="F14378">
            <v>0</v>
          </cell>
        </row>
        <row r="14379">
          <cell r="B14379">
            <v>1014698</v>
          </cell>
          <cell r="C14379" t="str">
            <v>Comp Naval 12Mmx1,60Mx2,20M</v>
          </cell>
          <cell r="D14379" t="str">
            <v>UN</v>
          </cell>
          <cell r="E14379">
            <v>0</v>
          </cell>
          <cell r="F14379">
            <v>0</v>
          </cell>
        </row>
        <row r="14380">
          <cell r="B14380">
            <v>1014699</v>
          </cell>
          <cell r="C14380" t="str">
            <v>Comp Naval 18Mmx1,60Mx2,20M</v>
          </cell>
          <cell r="D14380" t="str">
            <v>UN</v>
          </cell>
          <cell r="E14380">
            <v>0</v>
          </cell>
          <cell r="F14380">
            <v>0</v>
          </cell>
        </row>
        <row r="14381">
          <cell r="B14381">
            <v>1014700</v>
          </cell>
          <cell r="C14381" t="str">
            <v>Tabua Pinus Aparelhado 2,3Cmx15Cm</v>
          </cell>
          <cell r="D14381" t="str">
            <v>M</v>
          </cell>
          <cell r="E14381">
            <v>0</v>
          </cell>
          <cell r="F14381">
            <v>0</v>
          </cell>
        </row>
        <row r="14382">
          <cell r="B14382">
            <v>1014701</v>
          </cell>
          <cell r="C14382" t="str">
            <v>Sarrafo Pinus Aparelhado 2,3Cmx5,0Cm</v>
          </cell>
          <cell r="D14382" t="str">
            <v>M</v>
          </cell>
          <cell r="E14382">
            <v>0</v>
          </cell>
          <cell r="F14382">
            <v>0</v>
          </cell>
        </row>
        <row r="14383">
          <cell r="B14383">
            <v>1014702</v>
          </cell>
          <cell r="C14383" t="str">
            <v>Tabua Cedrinho 2,3X30Cm</v>
          </cell>
          <cell r="D14383" t="str">
            <v>M</v>
          </cell>
          <cell r="E14383">
            <v>0</v>
          </cell>
          <cell r="F14383">
            <v>0</v>
          </cell>
        </row>
        <row r="14384">
          <cell r="B14384">
            <v>1014703</v>
          </cell>
          <cell r="C14384" t="str">
            <v>Pontalete Cedrinho 7X7Cmx2,50M</v>
          </cell>
          <cell r="D14384" t="str">
            <v>M</v>
          </cell>
          <cell r="E14384">
            <v>0</v>
          </cell>
          <cell r="F14384">
            <v>0</v>
          </cell>
        </row>
        <row r="14385">
          <cell r="B14385">
            <v>1014704</v>
          </cell>
          <cell r="C14385" t="str">
            <v>Tabua Pinus Ocarpa Bitolado P/ Forma 2,2</v>
          </cell>
          <cell r="D14385" t="str">
            <v>M</v>
          </cell>
          <cell r="E14385">
            <v>0</v>
          </cell>
          <cell r="F14385">
            <v>0</v>
          </cell>
        </row>
        <row r="14386">
          <cell r="B14386">
            <v>1014705</v>
          </cell>
          <cell r="C14386" t="str">
            <v>Sarrafo Pinus Ocarpa P/ Forma 2,20X9,5Cm</v>
          </cell>
          <cell r="D14386" t="str">
            <v>M</v>
          </cell>
          <cell r="E14386">
            <v>0</v>
          </cell>
          <cell r="F14386">
            <v>0</v>
          </cell>
        </row>
        <row r="14387">
          <cell r="B14387">
            <v>1014706</v>
          </cell>
          <cell r="C14387" t="str">
            <v>Sarrafo Pinus Ocarpa P/ Forma 2,20X7,0Cm</v>
          </cell>
          <cell r="D14387" t="str">
            <v>M</v>
          </cell>
          <cell r="E14387">
            <v>0</v>
          </cell>
          <cell r="F14387">
            <v>0</v>
          </cell>
        </row>
        <row r="14388">
          <cell r="B14388">
            <v>1014707</v>
          </cell>
          <cell r="C14388" t="str">
            <v>Sarrafo Pinus Ocarpa  Forma  2,2Cmx4,5Cm</v>
          </cell>
          <cell r="D14388" t="str">
            <v>M</v>
          </cell>
          <cell r="E14388">
            <v>0</v>
          </cell>
          <cell r="F14388">
            <v>0</v>
          </cell>
        </row>
        <row r="14389">
          <cell r="B14389">
            <v>1014708</v>
          </cell>
          <cell r="C14389" t="str">
            <v>Pontalete Pinus Ocarpa Bito P/Form 7X7Cm</v>
          </cell>
          <cell r="D14389" t="str">
            <v>M</v>
          </cell>
          <cell r="E14389">
            <v>0</v>
          </cell>
          <cell r="F14389">
            <v>0</v>
          </cell>
        </row>
        <row r="14390">
          <cell r="B14390">
            <v>1014709</v>
          </cell>
          <cell r="C14390" t="str">
            <v>1/2 Pontalet Pin Ocar Bito P/For 3,2X7Cm</v>
          </cell>
          <cell r="D14390" t="str">
            <v>M</v>
          </cell>
          <cell r="E14390">
            <v>0</v>
          </cell>
          <cell r="F14390">
            <v>0</v>
          </cell>
        </row>
        <row r="14391">
          <cell r="B14391">
            <v>1014710</v>
          </cell>
          <cell r="C14391" t="str">
            <v>Caibro Tropical Bruto 5Cmx5Cmx2,50M</v>
          </cell>
          <cell r="D14391" t="str">
            <v>M</v>
          </cell>
          <cell r="E14391">
            <v>0</v>
          </cell>
          <cell r="F14391">
            <v>0</v>
          </cell>
        </row>
        <row r="14392">
          <cell r="B14392">
            <v>1014711</v>
          </cell>
          <cell r="C14392" t="str">
            <v>Caibro Tropical Bruto 5Cmx7,5Cmx2,50M</v>
          </cell>
          <cell r="D14392" t="str">
            <v>M</v>
          </cell>
          <cell r="E14392">
            <v>0</v>
          </cell>
          <cell r="F14392">
            <v>0</v>
          </cell>
        </row>
        <row r="14393">
          <cell r="B14393">
            <v>1014712</v>
          </cell>
          <cell r="C14393" t="str">
            <v>Ripao Tropical 2,2X5Cmx2,50M</v>
          </cell>
          <cell r="D14393" t="str">
            <v>M</v>
          </cell>
          <cell r="E14393">
            <v>0</v>
          </cell>
          <cell r="F14393">
            <v>0</v>
          </cell>
        </row>
        <row r="14394">
          <cell r="B14394">
            <v>1014713</v>
          </cell>
          <cell r="C14394" t="str">
            <v>Viga Garapeira Bruto 5,5Cmx11,5Cmx2,50M</v>
          </cell>
          <cell r="D14394" t="str">
            <v>M</v>
          </cell>
          <cell r="E14394">
            <v>0</v>
          </cell>
          <cell r="F14394">
            <v>0</v>
          </cell>
        </row>
        <row r="14395">
          <cell r="B14395">
            <v>1014714</v>
          </cell>
          <cell r="C14395" t="str">
            <v>Viga Garapeira Aparelhado 5,5X11,5X2,50M</v>
          </cell>
          <cell r="D14395" t="str">
            <v>M</v>
          </cell>
          <cell r="E14395">
            <v>0</v>
          </cell>
          <cell r="F14395">
            <v>0</v>
          </cell>
        </row>
        <row r="14396">
          <cell r="B14396">
            <v>1014715</v>
          </cell>
          <cell r="C14396" t="str">
            <v>Viga Garapeira Bruto 5,5Cmx15,5Cm X2,50M</v>
          </cell>
          <cell r="D14396" t="str">
            <v>M</v>
          </cell>
          <cell r="E14396">
            <v>0</v>
          </cell>
          <cell r="F14396">
            <v>0</v>
          </cell>
        </row>
        <row r="14397">
          <cell r="B14397">
            <v>1014716</v>
          </cell>
          <cell r="C14397" t="str">
            <v>Viga Garapeira Aparelhado 5,5X15,5X2,50M</v>
          </cell>
          <cell r="D14397" t="str">
            <v>M</v>
          </cell>
          <cell r="E14397">
            <v>0</v>
          </cell>
          <cell r="F14397">
            <v>0</v>
          </cell>
        </row>
        <row r="14398">
          <cell r="B14398">
            <v>1014717</v>
          </cell>
          <cell r="C14398" t="str">
            <v>Prancha Garapeira Bruto 5,5X20Cmx2,50M</v>
          </cell>
          <cell r="D14398" t="str">
            <v>M</v>
          </cell>
          <cell r="E14398">
            <v>0</v>
          </cell>
          <cell r="F14398">
            <v>0</v>
          </cell>
        </row>
        <row r="14399">
          <cell r="B14399">
            <v>1014718</v>
          </cell>
          <cell r="C14399" t="str">
            <v>Prancha Garapeira Aparelhado 5,5X20Cmx2,</v>
          </cell>
          <cell r="D14399" t="str">
            <v>M</v>
          </cell>
          <cell r="E14399">
            <v>0</v>
          </cell>
          <cell r="F14399">
            <v>0</v>
          </cell>
        </row>
        <row r="14400">
          <cell r="B14400">
            <v>1014719</v>
          </cell>
          <cell r="C14400" t="str">
            <v>Prancha Garapeira Bruto 5,5X25Cmx2,50M</v>
          </cell>
          <cell r="D14400" t="str">
            <v>M</v>
          </cell>
          <cell r="E14400">
            <v>0</v>
          </cell>
          <cell r="F14400">
            <v>0</v>
          </cell>
        </row>
        <row r="14401">
          <cell r="B14401">
            <v>1014720</v>
          </cell>
          <cell r="C14401" t="str">
            <v>Prancha Garapeira Aparelh 5,5X30X2,50M</v>
          </cell>
          <cell r="D14401" t="str">
            <v>M</v>
          </cell>
          <cell r="E14401">
            <v>0</v>
          </cell>
          <cell r="F14401">
            <v>0</v>
          </cell>
        </row>
        <row r="14402">
          <cell r="B14402">
            <v>1014721</v>
          </cell>
          <cell r="C14402" t="str">
            <v>Prancha Garapeira Bruto 5,5X30Cmx2,50M</v>
          </cell>
          <cell r="D14402" t="str">
            <v>M</v>
          </cell>
          <cell r="E14402">
            <v>0</v>
          </cell>
          <cell r="F14402">
            <v>0</v>
          </cell>
        </row>
        <row r="14403">
          <cell r="B14403">
            <v>1014722</v>
          </cell>
          <cell r="C14403" t="str">
            <v>Prancha Garapeira Aparelh 5,5X20X2,50M</v>
          </cell>
          <cell r="D14403" t="str">
            <v>M</v>
          </cell>
          <cell r="E14403">
            <v>0</v>
          </cell>
          <cell r="F14403">
            <v>0</v>
          </cell>
        </row>
        <row r="14404">
          <cell r="B14404">
            <v>1014723</v>
          </cell>
          <cell r="C14404" t="str">
            <v>Caibro Garapeira Bruto 5,5Cmx5Cmx2,50M</v>
          </cell>
          <cell r="D14404" t="str">
            <v>M</v>
          </cell>
          <cell r="E14404">
            <v>0</v>
          </cell>
          <cell r="F14404">
            <v>0</v>
          </cell>
        </row>
        <row r="14405">
          <cell r="B14405">
            <v>1014724</v>
          </cell>
          <cell r="C14405" t="str">
            <v>Caibro Garapeira Aparelhado 5,5X5X2,50M</v>
          </cell>
          <cell r="D14405" t="str">
            <v>M</v>
          </cell>
          <cell r="E14405">
            <v>0</v>
          </cell>
          <cell r="F14405">
            <v>0</v>
          </cell>
        </row>
        <row r="14406">
          <cell r="B14406">
            <v>1014725</v>
          </cell>
          <cell r="C14406" t="str">
            <v>Caibro Garapeira Bruto 5,5X7,75Cmx2,50M</v>
          </cell>
          <cell r="D14406" t="str">
            <v>M</v>
          </cell>
          <cell r="E14406">
            <v>0</v>
          </cell>
          <cell r="F14406">
            <v>0</v>
          </cell>
        </row>
        <row r="14407">
          <cell r="B14407">
            <v>1014726</v>
          </cell>
          <cell r="C14407" t="str">
            <v>Caibro Garapeira  Aparelh 5,5X7,75X2,50M</v>
          </cell>
          <cell r="D14407" t="str">
            <v>M</v>
          </cell>
          <cell r="E14407">
            <v>0</v>
          </cell>
          <cell r="F14407">
            <v>0</v>
          </cell>
        </row>
        <row r="14408">
          <cell r="B14408">
            <v>1014727</v>
          </cell>
          <cell r="C14408" t="str">
            <v>Ripao Garapeira Bruto 2,0Cmx5Cmx2,50M</v>
          </cell>
          <cell r="D14408" t="str">
            <v>M</v>
          </cell>
          <cell r="E14408">
            <v>0</v>
          </cell>
          <cell r="F14408">
            <v>0</v>
          </cell>
        </row>
        <row r="14409">
          <cell r="B14409">
            <v>1014728</v>
          </cell>
          <cell r="C14409" t="str">
            <v>Ripao Garapeira Aparelhado 2,0X5X2,50M</v>
          </cell>
          <cell r="D14409" t="str">
            <v>M</v>
          </cell>
          <cell r="E14409">
            <v>0</v>
          </cell>
          <cell r="F14409">
            <v>0</v>
          </cell>
        </row>
        <row r="14410">
          <cell r="B14410">
            <v>1014729</v>
          </cell>
          <cell r="C14410" t="str">
            <v>Espaçador Plastico Epr 100 Juruel</v>
          </cell>
          <cell r="D14410" t="str">
            <v>UN</v>
          </cell>
          <cell r="E14410">
            <v>0</v>
          </cell>
          <cell r="F14410">
            <v>0</v>
          </cell>
        </row>
        <row r="14411">
          <cell r="B14411">
            <v>1014730</v>
          </cell>
          <cell r="C14411" t="str">
            <v>Valvula Redutora Pressao Horiz 12'</v>
          </cell>
          <cell r="D14411" t="str">
            <v>UN</v>
          </cell>
          <cell r="E14411">
            <v>0</v>
          </cell>
          <cell r="F14411">
            <v>0</v>
          </cell>
        </row>
        <row r="14412">
          <cell r="B14412">
            <v>1014731</v>
          </cell>
          <cell r="C14412" t="str">
            <v>Modulo Isola Mie G3 500W  Microsol 115</v>
          </cell>
          <cell r="D14412" t="str">
            <v>UN</v>
          </cell>
          <cell r="E14412">
            <v>0</v>
          </cell>
          <cell r="F14412">
            <v>0</v>
          </cell>
        </row>
        <row r="14413">
          <cell r="B14413">
            <v>1014732</v>
          </cell>
          <cell r="C14413" t="str">
            <v>Martelete Te-1 362615 Hilti</v>
          </cell>
          <cell r="D14413" t="str">
            <v>UN</v>
          </cell>
          <cell r="E14413">
            <v>0</v>
          </cell>
          <cell r="F14413">
            <v>0</v>
          </cell>
        </row>
        <row r="14414">
          <cell r="B14414">
            <v>1014733</v>
          </cell>
          <cell r="C14414" t="str">
            <v>Embutido Direcional P/ Ar 70 Ci122</v>
          </cell>
          <cell r="D14414" t="str">
            <v>UN</v>
          </cell>
          <cell r="E14414">
            <v>0</v>
          </cell>
          <cell r="F14414">
            <v>0</v>
          </cell>
        </row>
        <row r="14415">
          <cell r="B14415">
            <v>1014734</v>
          </cell>
          <cell r="C14415" t="str">
            <v>Arandela C/ 03 Faces Em Vidro Ci408</v>
          </cell>
          <cell r="D14415" t="str">
            <v>UN</v>
          </cell>
          <cell r="E14415">
            <v>0</v>
          </cell>
          <cell r="F14415">
            <v>0</v>
          </cell>
        </row>
        <row r="14416">
          <cell r="B14416">
            <v>1014735</v>
          </cell>
          <cell r="C14416" t="str">
            <v>Lampada Halogena Par 38 100W</v>
          </cell>
          <cell r="D14416" t="str">
            <v>UN</v>
          </cell>
          <cell r="E14416">
            <v>0</v>
          </cell>
          <cell r="F14416">
            <v>0</v>
          </cell>
        </row>
        <row r="14417">
          <cell r="B14417">
            <v>1014736</v>
          </cell>
          <cell r="C14417" t="str">
            <v>Tv Lcd 32</v>
          </cell>
          <cell r="D14417" t="str">
            <v>UN</v>
          </cell>
          <cell r="E14417">
            <v>0</v>
          </cell>
          <cell r="F14417">
            <v>0</v>
          </cell>
        </row>
        <row r="14418">
          <cell r="B14418">
            <v>1014737</v>
          </cell>
          <cell r="C14418" t="str">
            <v>Cooktop De Vidro Preto 5 Bocas</v>
          </cell>
          <cell r="D14418" t="str">
            <v>UN</v>
          </cell>
          <cell r="E14418">
            <v>0</v>
          </cell>
          <cell r="F14418">
            <v>0</v>
          </cell>
        </row>
        <row r="14419">
          <cell r="B14419">
            <v>1014738</v>
          </cell>
          <cell r="C14419" t="str">
            <v>Base Para Radio Comunicacao</v>
          </cell>
          <cell r="D14419" t="str">
            <v>UN</v>
          </cell>
          <cell r="E14419">
            <v>0</v>
          </cell>
          <cell r="F14419">
            <v>0</v>
          </cell>
        </row>
        <row r="14420">
          <cell r="B14420">
            <v>1014739</v>
          </cell>
          <cell r="C14420" t="str">
            <v>Tela Soldada Painel 4,20 X 2,15 El424/82</v>
          </cell>
          <cell r="D14420" t="str">
            <v>UN</v>
          </cell>
          <cell r="E14420">
            <v>0</v>
          </cell>
          <cell r="F14420">
            <v>0</v>
          </cell>
        </row>
        <row r="14421">
          <cell r="B14421">
            <v>1014740</v>
          </cell>
          <cell r="C14421" t="str">
            <v>Tela Soldada Painel 4,45 X 2,45 Ecl424/1</v>
          </cell>
          <cell r="D14421" t="str">
            <v>UN</v>
          </cell>
          <cell r="E14421">
            <v>0</v>
          </cell>
          <cell r="F14421">
            <v>0</v>
          </cell>
        </row>
        <row r="14422">
          <cell r="B14422">
            <v>1014741</v>
          </cell>
          <cell r="C14422" t="str">
            <v>Tela Soldada Painel 4,85 X 2,45 El283/21</v>
          </cell>
          <cell r="D14422" t="str">
            <v>UN</v>
          </cell>
          <cell r="E14422">
            <v>0</v>
          </cell>
          <cell r="F14422">
            <v>0</v>
          </cell>
        </row>
        <row r="14423">
          <cell r="B14423">
            <v>1014742</v>
          </cell>
          <cell r="C14423" t="str">
            <v>Tela Soldada Painel 5,40 X 2,45 El335/65</v>
          </cell>
          <cell r="D14423" t="str">
            <v>UN</v>
          </cell>
          <cell r="E14423">
            <v>0</v>
          </cell>
          <cell r="F14423">
            <v>0</v>
          </cell>
        </row>
        <row r="14424">
          <cell r="B14424">
            <v>1014743</v>
          </cell>
          <cell r="C14424" t="str">
            <v>Tela Soldada Painel 5,40 X 2,45 El636</v>
          </cell>
          <cell r="D14424" t="str">
            <v>UN</v>
          </cell>
          <cell r="E14424">
            <v>0</v>
          </cell>
          <cell r="F14424">
            <v>0</v>
          </cell>
        </row>
        <row r="14425">
          <cell r="B14425">
            <v>1014744</v>
          </cell>
          <cell r="C14425" t="str">
            <v>Tela Soldada Painel 5,45 X 2,45 Ecl524/2</v>
          </cell>
          <cell r="D14425" t="str">
            <v>UN</v>
          </cell>
          <cell r="E14425">
            <v>0</v>
          </cell>
          <cell r="F14425">
            <v>0</v>
          </cell>
        </row>
        <row r="14426">
          <cell r="B14426">
            <v>1014745</v>
          </cell>
          <cell r="C14426" t="str">
            <v>Tela Soldada Painel 5,90 X 2,45 Ecl636/4</v>
          </cell>
          <cell r="D14426" t="str">
            <v>UN</v>
          </cell>
          <cell r="E14426">
            <v>0</v>
          </cell>
          <cell r="F14426">
            <v>0</v>
          </cell>
        </row>
        <row r="14427">
          <cell r="B14427">
            <v>1014746</v>
          </cell>
          <cell r="C14427" t="str">
            <v>Tela Soldada Painel 6,00 X 2,25 El196/30</v>
          </cell>
          <cell r="D14427" t="str">
            <v>UN</v>
          </cell>
          <cell r="E14427">
            <v>0</v>
          </cell>
          <cell r="F14427">
            <v>0</v>
          </cell>
        </row>
        <row r="14428">
          <cell r="B14428">
            <v>1014747</v>
          </cell>
          <cell r="C14428" t="str">
            <v>Tela Soldada Painel 6,00X2,45M L138</v>
          </cell>
          <cell r="D14428" t="str">
            <v>UN</v>
          </cell>
          <cell r="E14428">
            <v>0</v>
          </cell>
          <cell r="F14428">
            <v>0</v>
          </cell>
        </row>
        <row r="14429">
          <cell r="B14429">
            <v>1014748</v>
          </cell>
          <cell r="C14429" t="str">
            <v>Tela Soldada Painel 6,00X2,45M L159</v>
          </cell>
          <cell r="D14429" t="str">
            <v>UN</v>
          </cell>
          <cell r="E14429">
            <v>0</v>
          </cell>
          <cell r="F14429">
            <v>0</v>
          </cell>
        </row>
        <row r="14430">
          <cell r="B14430">
            <v>1014749</v>
          </cell>
          <cell r="C14430" t="str">
            <v>Tela Soldada Painel 6,00X2,45M L196</v>
          </cell>
          <cell r="D14430" t="str">
            <v>UN</v>
          </cell>
          <cell r="E14430">
            <v>0</v>
          </cell>
          <cell r="F14430">
            <v>0</v>
          </cell>
        </row>
        <row r="14431">
          <cell r="B14431">
            <v>1014750</v>
          </cell>
          <cell r="C14431" t="str">
            <v>Tela Soldada Painel 6,00X2,45M L246</v>
          </cell>
          <cell r="D14431" t="str">
            <v>UN</v>
          </cell>
          <cell r="E14431">
            <v>0</v>
          </cell>
          <cell r="F14431">
            <v>0</v>
          </cell>
        </row>
        <row r="14432">
          <cell r="B14432">
            <v>1014751</v>
          </cell>
          <cell r="C14432" t="str">
            <v>Tela Soldada Painel 6,00X2,45M L283</v>
          </cell>
          <cell r="D14432" t="str">
            <v>UN</v>
          </cell>
          <cell r="E14432">
            <v>0</v>
          </cell>
          <cell r="F14432">
            <v>0</v>
          </cell>
        </row>
        <row r="14433">
          <cell r="B14433">
            <v>1014752</v>
          </cell>
          <cell r="C14433" t="str">
            <v>Tela Soldada Painel 6,00X2,45M L335</v>
          </cell>
          <cell r="D14433" t="str">
            <v>UN</v>
          </cell>
          <cell r="E14433">
            <v>0</v>
          </cell>
          <cell r="F14433">
            <v>0</v>
          </cell>
        </row>
        <row r="14434">
          <cell r="B14434">
            <v>1014753</v>
          </cell>
          <cell r="C14434" t="str">
            <v>Tela Soldada Painel 6,00X2,45M L396</v>
          </cell>
          <cell r="D14434" t="str">
            <v>UN</v>
          </cell>
          <cell r="E14434">
            <v>0</v>
          </cell>
          <cell r="F14434">
            <v>0</v>
          </cell>
        </row>
        <row r="14435">
          <cell r="B14435">
            <v>1014754</v>
          </cell>
          <cell r="C14435" t="str">
            <v>Tela Soldada Painel 6,00X2,45M L503</v>
          </cell>
          <cell r="D14435" t="str">
            <v>UN</v>
          </cell>
          <cell r="E14435">
            <v>0</v>
          </cell>
          <cell r="F14435">
            <v>0</v>
          </cell>
        </row>
        <row r="14436">
          <cell r="B14436">
            <v>1014755</v>
          </cell>
          <cell r="C14436" t="str">
            <v>Tela Soldada Painel 6,00X2,45M L636</v>
          </cell>
          <cell r="D14436" t="str">
            <v>UN</v>
          </cell>
          <cell r="E14436">
            <v>0</v>
          </cell>
          <cell r="F14436">
            <v>0</v>
          </cell>
        </row>
        <row r="14437">
          <cell r="B14437">
            <v>1014756</v>
          </cell>
          <cell r="C14437" t="str">
            <v>Tela Soldada Painel 6,00X2,45M L785</v>
          </cell>
          <cell r="D14437" t="str">
            <v>UN</v>
          </cell>
          <cell r="E14437">
            <v>0</v>
          </cell>
          <cell r="F14437">
            <v>0</v>
          </cell>
        </row>
        <row r="14438">
          <cell r="B14438">
            <v>1014757</v>
          </cell>
          <cell r="C14438" t="str">
            <v>Tela Soldada Painel 6,00X2,45M M138</v>
          </cell>
          <cell r="D14438" t="str">
            <v>UN</v>
          </cell>
          <cell r="E14438">
            <v>0</v>
          </cell>
          <cell r="F14438">
            <v>0</v>
          </cell>
        </row>
        <row r="14439">
          <cell r="B14439">
            <v>1014758</v>
          </cell>
          <cell r="C14439" t="str">
            <v>Tela Soldada Painel 6,00X2,45M M159</v>
          </cell>
          <cell r="D14439" t="str">
            <v>UN</v>
          </cell>
          <cell r="E14439">
            <v>0</v>
          </cell>
          <cell r="F14439">
            <v>0</v>
          </cell>
        </row>
        <row r="14440">
          <cell r="B14440">
            <v>1014759</v>
          </cell>
          <cell r="C14440" t="str">
            <v>Tela Soldada Painel 6,00X2,45M M196</v>
          </cell>
          <cell r="D14440" t="str">
            <v>UN</v>
          </cell>
          <cell r="E14440">
            <v>0</v>
          </cell>
          <cell r="F14440">
            <v>0</v>
          </cell>
        </row>
        <row r="14441">
          <cell r="B14441">
            <v>1014760</v>
          </cell>
          <cell r="C14441" t="str">
            <v>Tela Soldada Painel 6,00X2,45M M246</v>
          </cell>
          <cell r="D14441" t="str">
            <v>UN</v>
          </cell>
          <cell r="E14441">
            <v>0</v>
          </cell>
          <cell r="F14441">
            <v>0</v>
          </cell>
        </row>
        <row r="14442">
          <cell r="B14442">
            <v>1014761</v>
          </cell>
          <cell r="C14442" t="str">
            <v>Tela Soldada Painel 6,00X2,45M M283</v>
          </cell>
          <cell r="D14442" t="str">
            <v>UN</v>
          </cell>
          <cell r="E14442">
            <v>0</v>
          </cell>
          <cell r="F14442">
            <v>0</v>
          </cell>
        </row>
        <row r="14443">
          <cell r="B14443">
            <v>1014762</v>
          </cell>
          <cell r="C14443" t="str">
            <v>Tela Soldada Painel 6,00X2,45M Q113</v>
          </cell>
          <cell r="D14443" t="str">
            <v>UN</v>
          </cell>
          <cell r="E14443">
            <v>0</v>
          </cell>
          <cell r="F14443">
            <v>0</v>
          </cell>
        </row>
        <row r="14444">
          <cell r="B14444">
            <v>1014763</v>
          </cell>
          <cell r="C14444" t="str">
            <v>Tela Soldada Painel 6,00X2,45M Q138</v>
          </cell>
          <cell r="D14444" t="str">
            <v>UN</v>
          </cell>
          <cell r="E14444">
            <v>0</v>
          </cell>
          <cell r="F14444">
            <v>0</v>
          </cell>
        </row>
        <row r="14445">
          <cell r="B14445">
            <v>1014764</v>
          </cell>
          <cell r="C14445" t="str">
            <v>Tela Soldada Painel 6,00X2,45M Q159</v>
          </cell>
          <cell r="D14445" t="str">
            <v>UN</v>
          </cell>
          <cell r="E14445">
            <v>0</v>
          </cell>
          <cell r="F14445">
            <v>0</v>
          </cell>
        </row>
        <row r="14446">
          <cell r="B14446">
            <v>1014765</v>
          </cell>
          <cell r="C14446" t="str">
            <v>Tela Soldada Painel 6,00X2,45M Q196</v>
          </cell>
          <cell r="D14446" t="str">
            <v>UN</v>
          </cell>
          <cell r="E14446">
            <v>0</v>
          </cell>
          <cell r="F14446">
            <v>0</v>
          </cell>
        </row>
        <row r="14447">
          <cell r="B14447">
            <v>1014766</v>
          </cell>
          <cell r="C14447" t="str">
            <v>Tela Soldada Painel 6,00X2,45M Q246</v>
          </cell>
          <cell r="D14447" t="str">
            <v>UN</v>
          </cell>
          <cell r="E14447">
            <v>0</v>
          </cell>
          <cell r="F14447">
            <v>0</v>
          </cell>
        </row>
        <row r="14448">
          <cell r="B14448">
            <v>1014767</v>
          </cell>
          <cell r="C14448" t="str">
            <v>Tela Soldada Painel 6,00X2,45M Q283</v>
          </cell>
          <cell r="D14448" t="str">
            <v>UN</v>
          </cell>
          <cell r="E14448">
            <v>0</v>
          </cell>
          <cell r="F14448">
            <v>0</v>
          </cell>
        </row>
        <row r="14449">
          <cell r="B14449">
            <v>1014768</v>
          </cell>
          <cell r="C14449" t="str">
            <v>Tela Soldada Painel 6,00X2,45M Q335</v>
          </cell>
          <cell r="D14449" t="str">
            <v>UN</v>
          </cell>
          <cell r="E14449">
            <v>0</v>
          </cell>
          <cell r="F14449">
            <v>0</v>
          </cell>
        </row>
        <row r="14450">
          <cell r="B14450">
            <v>1014769</v>
          </cell>
          <cell r="C14450" t="str">
            <v>Tela Soldada Painel 6,00X2,45M Q396</v>
          </cell>
          <cell r="D14450" t="str">
            <v>UN</v>
          </cell>
          <cell r="E14450">
            <v>0</v>
          </cell>
          <cell r="F14450">
            <v>0</v>
          </cell>
        </row>
        <row r="14451">
          <cell r="B14451">
            <v>1014770</v>
          </cell>
          <cell r="C14451" t="str">
            <v>Tela Soldada Painel 6,00X2,45M Q503</v>
          </cell>
          <cell r="D14451" t="str">
            <v>UN</v>
          </cell>
          <cell r="E14451">
            <v>0</v>
          </cell>
          <cell r="F14451">
            <v>0</v>
          </cell>
        </row>
        <row r="14452">
          <cell r="B14452">
            <v>1014771</v>
          </cell>
          <cell r="C14452" t="str">
            <v>Tela Soldada Painel 6,00X2,45M Q61</v>
          </cell>
          <cell r="D14452" t="str">
            <v>UN</v>
          </cell>
          <cell r="E14452">
            <v>0</v>
          </cell>
          <cell r="F14452">
            <v>0</v>
          </cell>
        </row>
        <row r="14453">
          <cell r="B14453">
            <v>1014772</v>
          </cell>
          <cell r="C14453" t="str">
            <v>Tela Soldada Painel 6,00X2,45M Q636</v>
          </cell>
          <cell r="D14453" t="str">
            <v>UN</v>
          </cell>
          <cell r="E14453">
            <v>0</v>
          </cell>
          <cell r="F14453">
            <v>0</v>
          </cell>
        </row>
        <row r="14454">
          <cell r="B14454">
            <v>1014773</v>
          </cell>
          <cell r="C14454" t="str">
            <v>Tela Soldada Painel 6,00X2,45M Q75</v>
          </cell>
          <cell r="D14454" t="str">
            <v>UN</v>
          </cell>
          <cell r="E14454">
            <v>0</v>
          </cell>
          <cell r="F14454">
            <v>0</v>
          </cell>
        </row>
        <row r="14455">
          <cell r="B14455">
            <v>1014774</v>
          </cell>
          <cell r="C14455" t="str">
            <v>Tela Soldada Painel 6,00X2,45M Q785</v>
          </cell>
          <cell r="D14455" t="str">
            <v>UN</v>
          </cell>
          <cell r="E14455">
            <v>0</v>
          </cell>
          <cell r="F14455">
            <v>0</v>
          </cell>
        </row>
        <row r="14456">
          <cell r="B14456">
            <v>1014775</v>
          </cell>
          <cell r="C14456" t="str">
            <v>Tela Soldada Painel 6,00X2,45M Q92</v>
          </cell>
          <cell r="D14456" t="str">
            <v>UN</v>
          </cell>
          <cell r="E14456">
            <v>0</v>
          </cell>
          <cell r="F14456">
            <v>0</v>
          </cell>
        </row>
        <row r="14457">
          <cell r="B14457">
            <v>1014776</v>
          </cell>
          <cell r="C14457" t="str">
            <v>Tela Soldada Painel 6,00X2,45M R138</v>
          </cell>
          <cell r="D14457" t="str">
            <v>UN</v>
          </cell>
          <cell r="E14457">
            <v>0</v>
          </cell>
          <cell r="F14457">
            <v>0</v>
          </cell>
        </row>
        <row r="14458">
          <cell r="B14458">
            <v>1014777</v>
          </cell>
          <cell r="C14458" t="str">
            <v>Tela Soldada Painel 6,00X2,45M R159</v>
          </cell>
          <cell r="D14458" t="str">
            <v>UN</v>
          </cell>
          <cell r="E14458">
            <v>0</v>
          </cell>
          <cell r="F14458">
            <v>0</v>
          </cell>
        </row>
        <row r="14459">
          <cell r="B14459">
            <v>1014778</v>
          </cell>
          <cell r="C14459" t="str">
            <v>Tela Soldada Painel 6,00X2,45M R196</v>
          </cell>
          <cell r="D14459" t="str">
            <v>UN</v>
          </cell>
          <cell r="E14459">
            <v>0</v>
          </cell>
          <cell r="F14459">
            <v>0</v>
          </cell>
        </row>
        <row r="14460">
          <cell r="B14460">
            <v>1014779</v>
          </cell>
          <cell r="C14460" t="str">
            <v>Tela Soldada Painel 6,00X2,45M R246</v>
          </cell>
          <cell r="D14460" t="str">
            <v>UN</v>
          </cell>
          <cell r="E14460">
            <v>0</v>
          </cell>
          <cell r="F14460">
            <v>0</v>
          </cell>
        </row>
        <row r="14461">
          <cell r="B14461">
            <v>1014780</v>
          </cell>
          <cell r="C14461" t="str">
            <v>Tela Soldada Painel 6,00X2,45M R283</v>
          </cell>
          <cell r="D14461" t="str">
            <v>UN</v>
          </cell>
          <cell r="E14461">
            <v>0</v>
          </cell>
          <cell r="F14461">
            <v>0</v>
          </cell>
        </row>
        <row r="14462">
          <cell r="B14462">
            <v>1014781</v>
          </cell>
          <cell r="C14462" t="str">
            <v>Tela Soldada Painel 6,00X2,45M T196</v>
          </cell>
          <cell r="D14462" t="str">
            <v>UN</v>
          </cell>
          <cell r="E14462">
            <v>0</v>
          </cell>
          <cell r="F14462">
            <v>0</v>
          </cell>
        </row>
        <row r="14463">
          <cell r="B14463">
            <v>1014782</v>
          </cell>
          <cell r="C14463" t="str">
            <v>Tela Soldada Painel 6,00X2,45M T246</v>
          </cell>
          <cell r="D14463" t="str">
            <v>UN</v>
          </cell>
          <cell r="E14463">
            <v>0</v>
          </cell>
          <cell r="F14463">
            <v>0</v>
          </cell>
        </row>
        <row r="14464">
          <cell r="B14464">
            <v>1014783</v>
          </cell>
          <cell r="C14464" t="str">
            <v>Tela Soldada Painel 6,00X2,45M T335</v>
          </cell>
          <cell r="D14464" t="str">
            <v>UN</v>
          </cell>
          <cell r="E14464">
            <v>0</v>
          </cell>
          <cell r="F14464">
            <v>0</v>
          </cell>
        </row>
        <row r="14465">
          <cell r="B14465">
            <v>1014784</v>
          </cell>
          <cell r="C14465" t="str">
            <v>Tela Soldada Painel 6,00X2,45M T503</v>
          </cell>
          <cell r="D14465" t="str">
            <v>UN</v>
          </cell>
          <cell r="E14465">
            <v>0</v>
          </cell>
          <cell r="F14465">
            <v>0</v>
          </cell>
        </row>
        <row r="14466">
          <cell r="B14466">
            <v>1014785</v>
          </cell>
          <cell r="C14466" t="str">
            <v>Tela Soldada Painel 6,20 X 2,15 Ecl335/2</v>
          </cell>
          <cell r="D14466" t="str">
            <v>UN</v>
          </cell>
          <cell r="E14466">
            <v>0</v>
          </cell>
          <cell r="F14466">
            <v>0</v>
          </cell>
        </row>
        <row r="14467">
          <cell r="B14467">
            <v>1014786</v>
          </cell>
          <cell r="C14467" t="str">
            <v>Tela Soldada Painel 6,90 X 2,45 El196/30</v>
          </cell>
          <cell r="D14467" t="str">
            <v>UN</v>
          </cell>
          <cell r="E14467">
            <v>0</v>
          </cell>
          <cell r="F14467">
            <v>0</v>
          </cell>
        </row>
        <row r="14468">
          <cell r="B14468">
            <v>1014787</v>
          </cell>
          <cell r="C14468" t="str">
            <v>Tela Soldada Painel 7,57 X 2,45 Ecl524/3</v>
          </cell>
          <cell r="D14468" t="str">
            <v>UN</v>
          </cell>
          <cell r="E14468">
            <v>0</v>
          </cell>
          <cell r="F14468">
            <v>0</v>
          </cell>
        </row>
        <row r="14469">
          <cell r="B14469">
            <v>1014788</v>
          </cell>
          <cell r="C14469" t="str">
            <v>Tela Soldada Painel 7,57 X 2,45 Ecl636/3</v>
          </cell>
          <cell r="D14469" t="str">
            <v>UN</v>
          </cell>
          <cell r="E14469">
            <v>0</v>
          </cell>
          <cell r="F14469">
            <v>0</v>
          </cell>
        </row>
        <row r="14470">
          <cell r="B14470">
            <v>1014789</v>
          </cell>
          <cell r="C14470" t="str">
            <v>Tela Soldada Rolo 120,0X2,45M Q61</v>
          </cell>
          <cell r="D14470" t="str">
            <v>UN</v>
          </cell>
          <cell r="E14470">
            <v>0</v>
          </cell>
          <cell r="F14470">
            <v>0</v>
          </cell>
        </row>
        <row r="14471">
          <cell r="B14471">
            <v>1014790</v>
          </cell>
          <cell r="C14471" t="str">
            <v>Tela Soldada Rolo 120,0X2,45M Q75</v>
          </cell>
          <cell r="D14471" t="str">
            <v>UN</v>
          </cell>
          <cell r="E14471">
            <v>0</v>
          </cell>
          <cell r="F14471">
            <v>0</v>
          </cell>
        </row>
        <row r="14472">
          <cell r="B14472">
            <v>1014791</v>
          </cell>
          <cell r="C14472" t="str">
            <v>Tela Soldada Rolo 60,00X2,45M L113</v>
          </cell>
          <cell r="D14472" t="str">
            <v>UN</v>
          </cell>
          <cell r="E14472">
            <v>0</v>
          </cell>
          <cell r="F14472">
            <v>0</v>
          </cell>
        </row>
        <row r="14473">
          <cell r="B14473">
            <v>1014792</v>
          </cell>
          <cell r="C14473" t="str">
            <v>Tela Soldada Rolo 60,00X2,45M L138</v>
          </cell>
          <cell r="D14473" t="str">
            <v>UN</v>
          </cell>
          <cell r="E14473">
            <v>0</v>
          </cell>
          <cell r="F14473">
            <v>0</v>
          </cell>
        </row>
        <row r="14474">
          <cell r="B14474">
            <v>1014793</v>
          </cell>
          <cell r="C14474" t="str">
            <v>Tela Soldada Rolo 60,00X2,45M T92</v>
          </cell>
          <cell r="D14474" t="str">
            <v>UN</v>
          </cell>
          <cell r="E14474">
            <v>0</v>
          </cell>
          <cell r="F14474">
            <v>0</v>
          </cell>
        </row>
        <row r="14475">
          <cell r="B14475">
            <v>1014794</v>
          </cell>
          <cell r="C14475" t="str">
            <v>Tela Soldada Rolo 60,0X2,45M Q113</v>
          </cell>
          <cell r="D14475" t="str">
            <v>UN</v>
          </cell>
          <cell r="E14475">
            <v>0</v>
          </cell>
          <cell r="F14475">
            <v>0</v>
          </cell>
        </row>
        <row r="14476">
          <cell r="B14476">
            <v>1014795</v>
          </cell>
          <cell r="C14476" t="str">
            <v>Tela Soldada Rolo 60,0X2,45M Q138</v>
          </cell>
          <cell r="D14476" t="str">
            <v>UN</v>
          </cell>
          <cell r="E14476">
            <v>0</v>
          </cell>
          <cell r="F14476">
            <v>0</v>
          </cell>
        </row>
        <row r="14477">
          <cell r="B14477">
            <v>1014796</v>
          </cell>
          <cell r="C14477" t="str">
            <v>Tela Soldada Rolo 60,0X2,45M Q92</v>
          </cell>
          <cell r="D14477" t="str">
            <v>UN</v>
          </cell>
          <cell r="E14477">
            <v>0</v>
          </cell>
          <cell r="F14477">
            <v>0</v>
          </cell>
        </row>
        <row r="14478">
          <cell r="B14478">
            <v>1014797</v>
          </cell>
          <cell r="C14478" t="str">
            <v>Tela Soldada Rolo 60,0X2,45M T138</v>
          </cell>
          <cell r="D14478" t="str">
            <v>UN</v>
          </cell>
          <cell r="E14478">
            <v>0</v>
          </cell>
          <cell r="F14478">
            <v>0</v>
          </cell>
        </row>
        <row r="14479">
          <cell r="B14479">
            <v>1014798</v>
          </cell>
          <cell r="C14479" t="str">
            <v>Maquina De Costura</v>
          </cell>
          <cell r="D14479" t="str">
            <v>UN</v>
          </cell>
          <cell r="E14479">
            <v>0</v>
          </cell>
          <cell r="F14479">
            <v>0</v>
          </cell>
        </row>
        <row r="14480">
          <cell r="B14480">
            <v>1014799</v>
          </cell>
          <cell r="C14480" t="str">
            <v>Kit Pex Gfpp1 - F1E3 Parc Paradiso</v>
          </cell>
          <cell r="D14480" t="str">
            <v>UN</v>
          </cell>
          <cell r="E14480">
            <v>0</v>
          </cell>
          <cell r="F14480">
            <v>0</v>
          </cell>
        </row>
        <row r="14481">
          <cell r="B14481">
            <v>1014800</v>
          </cell>
          <cell r="C14481" t="str">
            <v>Kit Pex Gfpp2 - F2E4 Parc Paradiso</v>
          </cell>
          <cell r="D14481" t="str">
            <v>UN</v>
          </cell>
          <cell r="E14481">
            <v>0</v>
          </cell>
          <cell r="F14481">
            <v>0</v>
          </cell>
        </row>
        <row r="14482">
          <cell r="B14482">
            <v>1014801</v>
          </cell>
          <cell r="C14482" t="str">
            <v>Kit Pex Gfpp3 - F1E3 Parc Paradiso</v>
          </cell>
          <cell r="D14482" t="str">
            <v>UN</v>
          </cell>
          <cell r="E14482">
            <v>0</v>
          </cell>
          <cell r="F14482">
            <v>0</v>
          </cell>
        </row>
        <row r="14483">
          <cell r="B14483">
            <v>1014802</v>
          </cell>
          <cell r="C14483" t="str">
            <v>Kit Pex Gfpp4 - F2E4 Parc Paradiso</v>
          </cell>
          <cell r="D14483" t="str">
            <v>UN</v>
          </cell>
          <cell r="E14483">
            <v>0</v>
          </cell>
          <cell r="F14483">
            <v>0</v>
          </cell>
        </row>
        <row r="14484">
          <cell r="B14484">
            <v>1014803</v>
          </cell>
          <cell r="C14484" t="str">
            <v>Ceram. Arquitetural Bege 05X15Cm</v>
          </cell>
          <cell r="D14484" t="str">
            <v>M2</v>
          </cell>
          <cell r="E14484">
            <v>0</v>
          </cell>
          <cell r="F14484">
            <v>0</v>
          </cell>
        </row>
        <row r="14485">
          <cell r="B14485">
            <v>1014804</v>
          </cell>
          <cell r="C14485" t="str">
            <v>Cimento Portland Cpii F Granel</v>
          </cell>
          <cell r="D14485" t="str">
            <v>KG</v>
          </cell>
          <cell r="E14485">
            <v>0</v>
          </cell>
          <cell r="F14485">
            <v>0</v>
          </cell>
        </row>
        <row r="14486">
          <cell r="B14486">
            <v>1014805</v>
          </cell>
          <cell r="C14486" t="str">
            <v>Argamassa Contrapiso 50Kg Votoran</v>
          </cell>
          <cell r="D14486" t="str">
            <v>UN</v>
          </cell>
          <cell r="E14486">
            <v>0</v>
          </cell>
          <cell r="F14486">
            <v>0</v>
          </cell>
        </row>
        <row r="14487">
          <cell r="B14487">
            <v>1014806</v>
          </cell>
          <cell r="C14487" t="str">
            <v>Curva 90º Pvc Defofo Dn 150M</v>
          </cell>
          <cell r="D14487" t="str">
            <v>UN</v>
          </cell>
          <cell r="E14487">
            <v>0</v>
          </cell>
          <cell r="F14487">
            <v>0</v>
          </cell>
        </row>
        <row r="14488">
          <cell r="B14488">
            <v>1014807</v>
          </cell>
          <cell r="C14488" t="str">
            <v>Curva 90º Pvc Pba Dn 75M</v>
          </cell>
          <cell r="D14488" t="str">
            <v>UN</v>
          </cell>
          <cell r="E14488">
            <v>0</v>
          </cell>
          <cell r="F14488">
            <v>0</v>
          </cell>
        </row>
        <row r="14489">
          <cell r="B14489">
            <v>1014808</v>
          </cell>
          <cell r="C14489" t="str">
            <v>Te De Reduçao Pvc Defofoxpba 150X50M</v>
          </cell>
          <cell r="D14489" t="str">
            <v>UN</v>
          </cell>
          <cell r="E14489">
            <v>0</v>
          </cell>
          <cell r="F14489">
            <v>0</v>
          </cell>
        </row>
        <row r="14490">
          <cell r="B14490">
            <v>1014809</v>
          </cell>
          <cell r="C14490" t="str">
            <v>Cruzeta Reduçao Pvc Defofoxpba 150X50M</v>
          </cell>
          <cell r="D14490" t="str">
            <v>UN</v>
          </cell>
          <cell r="E14490">
            <v>0</v>
          </cell>
          <cell r="F14490">
            <v>0</v>
          </cell>
        </row>
        <row r="14491">
          <cell r="B14491">
            <v>1014810</v>
          </cell>
          <cell r="C14491" t="str">
            <v>Te Pvc Defofo 150Mm</v>
          </cell>
          <cell r="D14491" t="str">
            <v>UN</v>
          </cell>
          <cell r="E14491">
            <v>0</v>
          </cell>
          <cell r="F14491">
            <v>0</v>
          </cell>
        </row>
        <row r="14492">
          <cell r="B14492">
            <v>1014811</v>
          </cell>
          <cell r="C14492" t="str">
            <v>Redução Pvc Defofoxpba Dn 150X50M</v>
          </cell>
          <cell r="D14492" t="str">
            <v>UN</v>
          </cell>
          <cell r="E14492">
            <v>0</v>
          </cell>
          <cell r="F14492">
            <v>0</v>
          </cell>
        </row>
        <row r="14493">
          <cell r="B14493">
            <v>1014812</v>
          </cell>
          <cell r="C14493" t="str">
            <v>Redução Pvc Defofoxpba Dn 150X100M</v>
          </cell>
          <cell r="D14493" t="str">
            <v>UN</v>
          </cell>
          <cell r="E14493">
            <v>0</v>
          </cell>
          <cell r="F14493">
            <v>0</v>
          </cell>
        </row>
        <row r="14494">
          <cell r="B14494">
            <v>1014813</v>
          </cell>
          <cell r="C14494" t="str">
            <v>Cruzeta Reduçao Pvc Defofoxpba 150X50M</v>
          </cell>
          <cell r="D14494" t="str">
            <v>UN</v>
          </cell>
          <cell r="E14494">
            <v>0</v>
          </cell>
          <cell r="F14494">
            <v>0</v>
          </cell>
        </row>
        <row r="14495">
          <cell r="B14495">
            <v>1014814</v>
          </cell>
          <cell r="C14495" t="str">
            <v>Cruzeta De Reduçao Pvc Pba 100X50M</v>
          </cell>
          <cell r="D14495" t="str">
            <v>UN</v>
          </cell>
          <cell r="E14495">
            <v>0</v>
          </cell>
          <cell r="F14495">
            <v>0</v>
          </cell>
        </row>
        <row r="14496">
          <cell r="B14496">
            <v>1014815</v>
          </cell>
          <cell r="C14496" t="str">
            <v>Luminaria Modelo Ovalle Lumini</v>
          </cell>
          <cell r="D14496" t="str">
            <v>UN</v>
          </cell>
          <cell r="E14496">
            <v>0</v>
          </cell>
          <cell r="F14496">
            <v>0</v>
          </cell>
        </row>
        <row r="14497">
          <cell r="B14497">
            <v>1014816</v>
          </cell>
          <cell r="C14497" t="str">
            <v>Porcelanato 30X60 Eco Jacaranda</v>
          </cell>
          <cell r="D14497" t="str">
            <v>M2</v>
          </cell>
          <cell r="E14497">
            <v>0</v>
          </cell>
          <cell r="F14497">
            <v>0</v>
          </cell>
        </row>
        <row r="14498">
          <cell r="B14498">
            <v>1014817</v>
          </cell>
          <cell r="C14498" t="str">
            <v>Disjuntor Tripolar 32A Din</v>
          </cell>
          <cell r="D14498" t="str">
            <v>UN</v>
          </cell>
          <cell r="E14498">
            <v>0</v>
          </cell>
          <cell r="F14498">
            <v>0</v>
          </cell>
        </row>
        <row r="14499">
          <cell r="B14499">
            <v>1014818</v>
          </cell>
          <cell r="C14499" t="str">
            <v>Cabo De Cobre Isolado 6M</v>
          </cell>
          <cell r="D14499" t="str">
            <v>UN</v>
          </cell>
          <cell r="E14499">
            <v>0</v>
          </cell>
          <cell r="F14499">
            <v>0</v>
          </cell>
        </row>
        <row r="14500">
          <cell r="B14500">
            <v>1014819</v>
          </cell>
          <cell r="C14500" t="str">
            <v>Cabo De Cobre Isolado 2,5M</v>
          </cell>
          <cell r="D14500" t="str">
            <v>UN</v>
          </cell>
          <cell r="E14500">
            <v>0</v>
          </cell>
          <cell r="F14500">
            <v>0</v>
          </cell>
        </row>
        <row r="14501">
          <cell r="B14501">
            <v>1014820</v>
          </cell>
          <cell r="C14501" t="str">
            <v>Distrib.1 1/4 Tapm-Pex20 1S Pex25 1S</v>
          </cell>
          <cell r="D14501" t="str">
            <v>UN</v>
          </cell>
          <cell r="E14501">
            <v>0</v>
          </cell>
          <cell r="F14501">
            <v>0</v>
          </cell>
        </row>
        <row r="14502">
          <cell r="B14502">
            <v>1014821</v>
          </cell>
          <cell r="C14502" t="str">
            <v>Cadeira Dob S/Braç Br Ipanema-Tramontina</v>
          </cell>
          <cell r="D14502" t="str">
            <v>UN</v>
          </cell>
          <cell r="E14502">
            <v>0</v>
          </cell>
          <cell r="F14502">
            <v>0</v>
          </cell>
        </row>
        <row r="14503">
          <cell r="B14503">
            <v>1014822</v>
          </cell>
          <cell r="C14503" t="str">
            <v>Mesa Centro Quad Mad 10699/072-Tramontin</v>
          </cell>
          <cell r="D14503" t="str">
            <v>UN</v>
          </cell>
          <cell r="E14503">
            <v>0</v>
          </cell>
          <cell r="F14503">
            <v>0</v>
          </cell>
        </row>
        <row r="14504">
          <cell r="B14504">
            <v>1014823</v>
          </cell>
          <cell r="C14504" t="str">
            <v>Espreguiçadeira Mad 10672/072-Tramontina</v>
          </cell>
          <cell r="D14504" t="str">
            <v>UN</v>
          </cell>
          <cell r="E14504">
            <v>0</v>
          </cell>
          <cell r="F14504">
            <v>0</v>
          </cell>
        </row>
        <row r="14505">
          <cell r="B14505">
            <v>1014824</v>
          </cell>
          <cell r="C14505" t="str">
            <v>Ombreloni Para Piscina-Madesol</v>
          </cell>
          <cell r="D14505" t="str">
            <v>UN</v>
          </cell>
          <cell r="E14505">
            <v>0</v>
          </cell>
          <cell r="F14505">
            <v>0</v>
          </cell>
        </row>
        <row r="14506">
          <cell r="B14506">
            <v>1014825</v>
          </cell>
          <cell r="C14506" t="str">
            <v>Mesa Centro Red Mad 10697/072-Tramontin</v>
          </cell>
          <cell r="D14506" t="str">
            <v>UN</v>
          </cell>
          <cell r="E14506">
            <v>0</v>
          </cell>
          <cell r="F14506">
            <v>0</v>
          </cell>
        </row>
        <row r="14507">
          <cell r="B14507">
            <v>1014826</v>
          </cell>
          <cell r="C14507" t="str">
            <v>Poltrona Couro Sint.Br C/Braço</v>
          </cell>
          <cell r="D14507" t="str">
            <v>UN</v>
          </cell>
          <cell r="E14507">
            <v>0</v>
          </cell>
          <cell r="F14507">
            <v>0</v>
          </cell>
        </row>
        <row r="14508">
          <cell r="B14508">
            <v>1014827</v>
          </cell>
          <cell r="C14508" t="str">
            <v>Sofá 2Lug Couro Sint. Branco C/Braç</v>
          </cell>
          <cell r="D14508" t="str">
            <v>UN</v>
          </cell>
          <cell r="E14508">
            <v>0</v>
          </cell>
          <cell r="F14508">
            <v>0</v>
          </cell>
        </row>
        <row r="14509">
          <cell r="B14509">
            <v>1014828</v>
          </cell>
          <cell r="C14509" t="str">
            <v>Mesa Lateral Red 470Mm Mad E Tampo Mdf</v>
          </cell>
          <cell r="D14509" t="str">
            <v>UN</v>
          </cell>
          <cell r="E14509">
            <v>0</v>
          </cell>
          <cell r="F14509">
            <v>0</v>
          </cell>
        </row>
        <row r="14510">
          <cell r="B14510">
            <v>1014829</v>
          </cell>
          <cell r="C14510" t="str">
            <v>Forno Microondas 28L 110V Me28S-Electrol</v>
          </cell>
          <cell r="D14510" t="str">
            <v>UN</v>
          </cell>
          <cell r="E14510">
            <v>0</v>
          </cell>
          <cell r="F14510">
            <v>0</v>
          </cell>
        </row>
        <row r="14511">
          <cell r="B14511">
            <v>1014830</v>
          </cell>
          <cell r="C14511" t="str">
            <v>Rodape Cecrisa 8X45Cm Crema Valencia</v>
          </cell>
          <cell r="D14511" t="str">
            <v>UN</v>
          </cell>
          <cell r="E14511">
            <v>0</v>
          </cell>
          <cell r="F14511">
            <v>0</v>
          </cell>
        </row>
        <row r="14512">
          <cell r="B14512">
            <v>1014831</v>
          </cell>
          <cell r="C14512" t="str">
            <v>Rodape Cecrisa 8X45Cm Loft Dgr Lap</v>
          </cell>
          <cell r="D14512" t="str">
            <v>UN</v>
          </cell>
          <cell r="E14512">
            <v>0</v>
          </cell>
          <cell r="F14512">
            <v>0</v>
          </cell>
        </row>
        <row r="14513">
          <cell r="B14513">
            <v>1014832</v>
          </cell>
          <cell r="C14513" t="str">
            <v>Rodape Cecrisa 8X45 Diamante Flash Pol.</v>
          </cell>
          <cell r="D14513" t="str">
            <v>UN</v>
          </cell>
          <cell r="E14513">
            <v>0</v>
          </cell>
          <cell r="F14513">
            <v>0</v>
          </cell>
        </row>
        <row r="14514">
          <cell r="B14514">
            <v>1014833</v>
          </cell>
          <cell r="C14514" t="str">
            <v>Mictorio Coletivo</v>
          </cell>
          <cell r="D14514" t="str">
            <v>UN</v>
          </cell>
          <cell r="E14514">
            <v>0</v>
          </cell>
          <cell r="F14514">
            <v>0</v>
          </cell>
        </row>
        <row r="14515">
          <cell r="B14515">
            <v>1014834</v>
          </cell>
          <cell r="C14515" t="str">
            <v>Lavatorio Coletivo</v>
          </cell>
          <cell r="D14515" t="str">
            <v>UN</v>
          </cell>
          <cell r="E14515">
            <v>0</v>
          </cell>
          <cell r="F14515">
            <v>0</v>
          </cell>
        </row>
        <row r="14516">
          <cell r="B14516">
            <v>1014835</v>
          </cell>
          <cell r="C14516" t="str">
            <v>Argamassa Colante Reju Past Flex Cl B</v>
          </cell>
          <cell r="D14516" t="str">
            <v>UN</v>
          </cell>
          <cell r="E14516">
            <v>0</v>
          </cell>
          <cell r="F14516">
            <v>0</v>
          </cell>
        </row>
        <row r="14517">
          <cell r="B14517">
            <v>1014836</v>
          </cell>
          <cell r="C14517" t="str">
            <v>Chave Boia Sup.15A 220V Cb2002</v>
          </cell>
          <cell r="D14517" t="str">
            <v>UN</v>
          </cell>
          <cell r="E14517">
            <v>0</v>
          </cell>
          <cell r="F14517">
            <v>0</v>
          </cell>
        </row>
        <row r="14518">
          <cell r="B14518">
            <v>1014837</v>
          </cell>
          <cell r="C14518" t="str">
            <v>Chave Boia Inf.Sup 15A</v>
          </cell>
          <cell r="D14518" t="str">
            <v>UN</v>
          </cell>
          <cell r="E14518">
            <v>0</v>
          </cell>
          <cell r="F14518">
            <v>0</v>
          </cell>
        </row>
        <row r="14519">
          <cell r="B14519">
            <v>1014838</v>
          </cell>
          <cell r="C14519" t="str">
            <v>Capa Prensar Bomba Vap- Fina</v>
          </cell>
          <cell r="D14519" t="str">
            <v>UN</v>
          </cell>
          <cell r="E14519">
            <v>0</v>
          </cell>
          <cell r="F14519">
            <v>0</v>
          </cell>
        </row>
        <row r="14520">
          <cell r="B14520">
            <v>1014839</v>
          </cell>
          <cell r="C14520" t="str">
            <v>Terminal Mangueira Hidraulica</v>
          </cell>
          <cell r="D14520" t="str">
            <v>UN</v>
          </cell>
          <cell r="E14520">
            <v>0</v>
          </cell>
          <cell r="F14520">
            <v>0</v>
          </cell>
        </row>
        <row r="14521">
          <cell r="B14521">
            <v>1014840</v>
          </cell>
          <cell r="C14521" t="str">
            <v>Mangueira Hidraulica</v>
          </cell>
          <cell r="D14521" t="str">
            <v>UN</v>
          </cell>
          <cell r="E14521">
            <v>0</v>
          </cell>
          <cell r="F14521">
            <v>0</v>
          </cell>
        </row>
        <row r="14522">
          <cell r="B14522">
            <v>1014841</v>
          </cell>
          <cell r="C14522" t="str">
            <v>Abracadeira Nylon 580Mmx13Mm</v>
          </cell>
          <cell r="D14522" t="str">
            <v>UN</v>
          </cell>
          <cell r="E14522">
            <v>0</v>
          </cell>
          <cell r="F14522">
            <v>0</v>
          </cell>
        </row>
        <row r="14523">
          <cell r="B14523">
            <v>1014842</v>
          </cell>
          <cell r="C14523" t="str">
            <v>Resistencia Tubular De Imersao</v>
          </cell>
          <cell r="D14523" t="str">
            <v>UN</v>
          </cell>
          <cell r="E14523">
            <v>0</v>
          </cell>
          <cell r="F14523">
            <v>0</v>
          </cell>
        </row>
        <row r="14524">
          <cell r="B14524">
            <v>1014843</v>
          </cell>
          <cell r="C14524" t="str">
            <v>Termostato De Capilar</v>
          </cell>
          <cell r="D14524" t="str">
            <v>UN</v>
          </cell>
          <cell r="E14524">
            <v>0</v>
          </cell>
          <cell r="F14524">
            <v>0</v>
          </cell>
        </row>
        <row r="14525">
          <cell r="B14525">
            <v>1014844</v>
          </cell>
          <cell r="C14525" t="str">
            <v>Estaca Quad. Prot. 275Mmx5M C/ 2 Aneis</v>
          </cell>
          <cell r="D14525" t="str">
            <v>UN</v>
          </cell>
          <cell r="E14525">
            <v>0</v>
          </cell>
          <cell r="F14525">
            <v>0</v>
          </cell>
        </row>
        <row r="14526">
          <cell r="B14526">
            <v>1014845</v>
          </cell>
          <cell r="C14526" t="str">
            <v>Estaca Quad. Prot. 170Mmx5M C/ 2 Aneis</v>
          </cell>
          <cell r="D14526" t="str">
            <v>UN</v>
          </cell>
          <cell r="E14526">
            <v>0</v>
          </cell>
          <cell r="F14526">
            <v>0</v>
          </cell>
        </row>
        <row r="14527">
          <cell r="B14527">
            <v>1014846</v>
          </cell>
          <cell r="C14527" t="str">
            <v>Estaca Quad. Prot. 275Mmx8M C/ 2 Aneis</v>
          </cell>
          <cell r="D14527" t="str">
            <v>UN</v>
          </cell>
          <cell r="E14527">
            <v>0</v>
          </cell>
          <cell r="F14527">
            <v>0</v>
          </cell>
        </row>
        <row r="14528">
          <cell r="B14528">
            <v>1014847</v>
          </cell>
          <cell r="C14528" t="str">
            <v>Estaca Quad. Prot. 170Mmx6M C/ 2 Aneis</v>
          </cell>
          <cell r="D14528" t="str">
            <v>UN</v>
          </cell>
          <cell r="E14528">
            <v>0</v>
          </cell>
          <cell r="F14528">
            <v>0</v>
          </cell>
        </row>
        <row r="14529">
          <cell r="B14529">
            <v>1014848</v>
          </cell>
          <cell r="C14529" t="str">
            <v>Estaca Quad. Prot. 230Mmx8M C/ 2 Aneis</v>
          </cell>
          <cell r="D14529" t="str">
            <v>UN</v>
          </cell>
          <cell r="E14529">
            <v>0</v>
          </cell>
          <cell r="F14529">
            <v>0</v>
          </cell>
        </row>
        <row r="14530">
          <cell r="B14530">
            <v>1014849</v>
          </cell>
          <cell r="C14530" t="str">
            <v>Estaca Quad. Prot. 230Mmx5M C/ 2 Aneis</v>
          </cell>
          <cell r="D14530" t="str">
            <v>UN</v>
          </cell>
          <cell r="E14530">
            <v>0</v>
          </cell>
          <cell r="F14530">
            <v>0</v>
          </cell>
        </row>
        <row r="14531">
          <cell r="B14531">
            <v>1014850</v>
          </cell>
          <cell r="C14531" t="str">
            <v>Protetor Montante Dryfix</v>
          </cell>
          <cell r="D14531" t="str">
            <v>UN</v>
          </cell>
          <cell r="E14531">
            <v>0</v>
          </cell>
          <cell r="F14531">
            <v>0</v>
          </cell>
        </row>
        <row r="14532">
          <cell r="B14532">
            <v>1014851</v>
          </cell>
          <cell r="C14532" t="str">
            <v>Tubo Vinilfort Jei 6M 250Mm</v>
          </cell>
          <cell r="D14532" t="str">
            <v>UN</v>
          </cell>
          <cell r="E14532">
            <v>0</v>
          </cell>
          <cell r="F14532">
            <v>0</v>
          </cell>
        </row>
        <row r="14533">
          <cell r="B14533">
            <v>1014852</v>
          </cell>
          <cell r="C14533" t="str">
            <v>Tubo Vinilfort Jei 6M 200Mm</v>
          </cell>
          <cell r="D14533" t="str">
            <v>UN</v>
          </cell>
          <cell r="E14533">
            <v>0</v>
          </cell>
          <cell r="F14533">
            <v>0</v>
          </cell>
        </row>
        <row r="14534">
          <cell r="B14534">
            <v>1014853</v>
          </cell>
          <cell r="C14534" t="str">
            <v>Broca Te-C3X Metrica 6/12"</v>
          </cell>
          <cell r="D14534" t="str">
            <v>UN</v>
          </cell>
          <cell r="E14534">
            <v>0</v>
          </cell>
          <cell r="F14534">
            <v>0</v>
          </cell>
        </row>
        <row r="14535">
          <cell r="B14535">
            <v>1014854</v>
          </cell>
          <cell r="C14535" t="str">
            <v>Broca Te-C3X Metrica 8/12"</v>
          </cell>
          <cell r="D14535" t="str">
            <v>UN</v>
          </cell>
          <cell r="E14535">
            <v>0</v>
          </cell>
          <cell r="F14535">
            <v>0</v>
          </cell>
        </row>
        <row r="14536">
          <cell r="B14536">
            <v>1014855</v>
          </cell>
          <cell r="C14536" t="str">
            <v>Broca Te-C3X Metrica 10/17"</v>
          </cell>
          <cell r="D14536" t="str">
            <v>UN</v>
          </cell>
          <cell r="E14536">
            <v>0</v>
          </cell>
          <cell r="F14536">
            <v>0</v>
          </cell>
        </row>
        <row r="14537">
          <cell r="B14537">
            <v>1014856</v>
          </cell>
          <cell r="C14537" t="str">
            <v>Broca Te-C3X Metrica 12/17"</v>
          </cell>
          <cell r="D14537" t="str">
            <v>UN</v>
          </cell>
          <cell r="E14537">
            <v>0</v>
          </cell>
          <cell r="F14537">
            <v>0</v>
          </cell>
        </row>
        <row r="14538">
          <cell r="B14538">
            <v>1014857</v>
          </cell>
          <cell r="C14538" t="str">
            <v>Broca Te- Cx 11/16" 18"</v>
          </cell>
          <cell r="D14538" t="str">
            <v>UN</v>
          </cell>
          <cell r="E14538">
            <v>0</v>
          </cell>
          <cell r="F14538">
            <v>0</v>
          </cell>
        </row>
        <row r="14539">
          <cell r="B14539">
            <v>1014858</v>
          </cell>
          <cell r="C14539" t="str">
            <v>Broca Te- Cx  3/4" 18"</v>
          </cell>
          <cell r="D14539" t="str">
            <v>UN</v>
          </cell>
          <cell r="E14539">
            <v>0</v>
          </cell>
          <cell r="F14539">
            <v>0</v>
          </cell>
        </row>
        <row r="14540">
          <cell r="B14540">
            <v>1014859</v>
          </cell>
          <cell r="C14540" t="str">
            <v>Broca Te- Cx 7/8" 18"</v>
          </cell>
          <cell r="D14540" t="str">
            <v>UN</v>
          </cell>
          <cell r="E14540">
            <v>0</v>
          </cell>
          <cell r="F14540">
            <v>0</v>
          </cell>
        </row>
        <row r="14541">
          <cell r="B14541">
            <v>1014860</v>
          </cell>
          <cell r="C14541" t="str">
            <v>Broca Te- Cx  1" 18"</v>
          </cell>
          <cell r="D14541" t="str">
            <v>UN</v>
          </cell>
          <cell r="E14541">
            <v>0</v>
          </cell>
          <cell r="F14541">
            <v>0</v>
          </cell>
        </row>
        <row r="14542">
          <cell r="B14542">
            <v>1014861</v>
          </cell>
          <cell r="C14542" t="str">
            <v>Broca Te-C3X Metri 12/17" 6Un 20661 Hilt</v>
          </cell>
          <cell r="D14542" t="str">
            <v>UN</v>
          </cell>
          <cell r="E14542">
            <v>0</v>
          </cell>
          <cell r="F14542">
            <v>0</v>
          </cell>
        </row>
        <row r="14543">
          <cell r="B14543">
            <v>1014862</v>
          </cell>
          <cell r="C14543" t="str">
            <v>Disco Abrasivo Corte 12 Cx C/ 30Und</v>
          </cell>
          <cell r="D14543" t="str">
            <v>UN</v>
          </cell>
          <cell r="E14543">
            <v>0</v>
          </cell>
          <cell r="F14543">
            <v>0</v>
          </cell>
        </row>
        <row r="14544">
          <cell r="B14544">
            <v>1014863</v>
          </cell>
          <cell r="C14544" t="str">
            <v>Spot Finco Para Jardim Lampada Par 30/38</v>
          </cell>
          <cell r="D14544" t="str">
            <v>UN</v>
          </cell>
          <cell r="E14544">
            <v>0</v>
          </cell>
          <cell r="F14544">
            <v>0</v>
          </cell>
        </row>
        <row r="14545">
          <cell r="B14545">
            <v>1014864</v>
          </cell>
          <cell r="C14545" t="str">
            <v>Arandela Aluminio Dif Vidro Trans. 150W</v>
          </cell>
          <cell r="D14545" t="str">
            <v>UN</v>
          </cell>
          <cell r="E14545">
            <v>0</v>
          </cell>
          <cell r="F14545">
            <v>0</v>
          </cell>
        </row>
        <row r="14546">
          <cell r="B14546">
            <v>1014865</v>
          </cell>
          <cell r="C14546" t="str">
            <v>Tela 2,45X5,55M Em 246</v>
          </cell>
          <cell r="D14546" t="str">
            <v>UN</v>
          </cell>
          <cell r="E14546">
            <v>0</v>
          </cell>
          <cell r="F14546">
            <v>0</v>
          </cell>
        </row>
        <row r="14547">
          <cell r="B14547">
            <v>1014866</v>
          </cell>
          <cell r="C14547" t="str">
            <v>Tela 2,45X3,4M Er 246</v>
          </cell>
          <cell r="D14547" t="str">
            <v>UN</v>
          </cell>
          <cell r="E14547">
            <v>0</v>
          </cell>
          <cell r="F14547">
            <v>0</v>
          </cell>
        </row>
        <row r="14548">
          <cell r="B14548">
            <v>1014867</v>
          </cell>
          <cell r="C14548" t="str">
            <v>Tela 2,00X5,76M Et 419/494</v>
          </cell>
          <cell r="D14548" t="str">
            <v>UN</v>
          </cell>
          <cell r="E14548">
            <v>0</v>
          </cell>
          <cell r="F14548">
            <v>0</v>
          </cell>
        </row>
        <row r="14549">
          <cell r="B14549">
            <v>1014868</v>
          </cell>
          <cell r="C14549" t="str">
            <v>Ceramica Arq Design Neve 05X15</v>
          </cell>
          <cell r="D14549" t="str">
            <v>M2</v>
          </cell>
          <cell r="E14549">
            <v>0</v>
          </cell>
          <cell r="F14549">
            <v>0</v>
          </cell>
        </row>
        <row r="14550">
          <cell r="B14550">
            <v>1014869</v>
          </cell>
          <cell r="C14550" t="str">
            <v>Ceramica Brick Bege 05X15</v>
          </cell>
          <cell r="D14550" t="str">
            <v>M2</v>
          </cell>
          <cell r="E14550">
            <v>0</v>
          </cell>
          <cell r="F14550">
            <v>0</v>
          </cell>
        </row>
        <row r="14551">
          <cell r="B14551">
            <v>1014870</v>
          </cell>
          <cell r="C14551" t="str">
            <v>Pastilha 5X5 Electra</v>
          </cell>
          <cell r="D14551" t="str">
            <v>M2</v>
          </cell>
          <cell r="E14551">
            <v>0</v>
          </cell>
          <cell r="F14551">
            <v>0</v>
          </cell>
        </row>
        <row r="14552">
          <cell r="B14552">
            <v>1014871</v>
          </cell>
          <cell r="C14552" t="str">
            <v>Pastilha 5X5 Meropa</v>
          </cell>
          <cell r="D14552" t="str">
            <v>M2</v>
          </cell>
          <cell r="E14552">
            <v>0</v>
          </cell>
          <cell r="F14552">
            <v>0</v>
          </cell>
        </row>
        <row r="14553">
          <cell r="B14553">
            <v>1014872</v>
          </cell>
          <cell r="C14553" t="str">
            <v>Kit Pex Gfnp/1 Nova Petropolis - Astra</v>
          </cell>
          <cell r="D14553" t="str">
            <v>UN</v>
          </cell>
          <cell r="E14553">
            <v>0</v>
          </cell>
          <cell r="F14553">
            <v>0</v>
          </cell>
        </row>
        <row r="14554">
          <cell r="B14554">
            <v>1014873</v>
          </cell>
          <cell r="C14554" t="str">
            <v>Kit Pex Gfnp/2 Nova Petropolis - Astra</v>
          </cell>
          <cell r="D14554" t="str">
            <v>UN</v>
          </cell>
          <cell r="E14554">
            <v>0</v>
          </cell>
          <cell r="F14554">
            <v>0</v>
          </cell>
        </row>
        <row r="14555">
          <cell r="B14555">
            <v>1014874</v>
          </cell>
          <cell r="C14555" t="str">
            <v>Lampada Vapor Metalico 1000W</v>
          </cell>
          <cell r="D14555" t="str">
            <v>UN</v>
          </cell>
          <cell r="E14555">
            <v>0</v>
          </cell>
          <cell r="F14555">
            <v>0</v>
          </cell>
        </row>
        <row r="14556">
          <cell r="B14556">
            <v>1014875</v>
          </cell>
          <cell r="C14556" t="str">
            <v>Projetor Retangular Aluminio 1000W</v>
          </cell>
          <cell r="D14556" t="str">
            <v>UN</v>
          </cell>
          <cell r="E14556">
            <v>0</v>
          </cell>
          <cell r="F14556">
            <v>0</v>
          </cell>
        </row>
        <row r="14557">
          <cell r="B14557">
            <v>1014876</v>
          </cell>
          <cell r="C14557" t="str">
            <v>Reator V Metal 1000W</v>
          </cell>
          <cell r="D14557" t="str">
            <v>UN</v>
          </cell>
          <cell r="E14557">
            <v>0</v>
          </cell>
          <cell r="F14557">
            <v>0</v>
          </cell>
        </row>
        <row r="14558">
          <cell r="B14558">
            <v>1014878</v>
          </cell>
          <cell r="C14558" t="str">
            <v>Tela Soldada Painel 2,45X3,80 El335/65</v>
          </cell>
          <cell r="D14558" t="str">
            <v>UN</v>
          </cell>
          <cell r="E14558">
            <v>0</v>
          </cell>
          <cell r="F14558">
            <v>0</v>
          </cell>
        </row>
        <row r="14559">
          <cell r="B14559">
            <v>1014879</v>
          </cell>
          <cell r="C14559" t="str">
            <v xml:space="preserve"> Cantoneira Ferrro Laminado</v>
          </cell>
          <cell r="D14559" t="str">
            <v>UN</v>
          </cell>
          <cell r="E14559">
            <v>0</v>
          </cell>
          <cell r="F14559">
            <v>0</v>
          </cell>
        </row>
        <row r="14560">
          <cell r="B14560">
            <v>1014880</v>
          </cell>
          <cell r="C14560" t="str">
            <v>Tela Soldada Painel 6X2,45M T283</v>
          </cell>
          <cell r="D14560" t="str">
            <v>UN</v>
          </cell>
          <cell r="E14560">
            <v>0</v>
          </cell>
          <cell r="F14560">
            <v>0</v>
          </cell>
        </row>
        <row r="14561">
          <cell r="B14561">
            <v>1014881</v>
          </cell>
          <cell r="C14561" t="str">
            <v>Pastilha Arq Cinza Cl 10X10 Portobello</v>
          </cell>
          <cell r="D14561" t="str">
            <v>M2</v>
          </cell>
          <cell r="E14561">
            <v>0</v>
          </cell>
          <cell r="F14561">
            <v>0</v>
          </cell>
        </row>
        <row r="14562">
          <cell r="B14562">
            <v>1014882</v>
          </cell>
          <cell r="C14562" t="str">
            <v>Anel Trava</v>
          </cell>
          <cell r="D14562" t="str">
            <v>UN</v>
          </cell>
          <cell r="E14562">
            <v>0</v>
          </cell>
          <cell r="F14562">
            <v>0</v>
          </cell>
        </row>
        <row r="14563">
          <cell r="B14563">
            <v>1014883</v>
          </cell>
          <cell r="C14563" t="str">
            <v>Pistao Std 36</v>
          </cell>
          <cell r="D14563" t="str">
            <v>UN</v>
          </cell>
          <cell r="E14563">
            <v>0</v>
          </cell>
          <cell r="F14563">
            <v>0</v>
          </cell>
        </row>
        <row r="14564">
          <cell r="B14564">
            <v>1014884</v>
          </cell>
          <cell r="C14564" t="str">
            <v>Caixa D'Agua Fibra Vidro 14000L Circular</v>
          </cell>
          <cell r="D14564" t="str">
            <v>UN</v>
          </cell>
          <cell r="E14564">
            <v>0</v>
          </cell>
          <cell r="F14564">
            <v>0</v>
          </cell>
        </row>
        <row r="14565">
          <cell r="B14565">
            <v>1014885</v>
          </cell>
          <cell r="C14565" t="str">
            <v>Cordoalha Aço Galv. 3/8 9,5M</v>
          </cell>
          <cell r="D14565" t="str">
            <v>UN</v>
          </cell>
          <cell r="E14565">
            <v>0</v>
          </cell>
          <cell r="F14565">
            <v>0</v>
          </cell>
        </row>
        <row r="14566">
          <cell r="B14566">
            <v>1014886</v>
          </cell>
          <cell r="C14566" t="str">
            <v>Cabo Cobr Unip- Epr-8,7 A 15Kv, 240Mm2</v>
          </cell>
          <cell r="D14566" t="str">
            <v>M</v>
          </cell>
          <cell r="E14566">
            <v>0</v>
          </cell>
          <cell r="F14566">
            <v>0</v>
          </cell>
        </row>
        <row r="14567">
          <cell r="B14567">
            <v>1014887</v>
          </cell>
          <cell r="C14567" t="str">
            <v>Cabo Cobr Unip- Epr-8,7 A 15Kv 240Mm2</v>
          </cell>
          <cell r="D14567" t="str">
            <v>M</v>
          </cell>
          <cell r="E14567">
            <v>0</v>
          </cell>
          <cell r="F14567">
            <v>0</v>
          </cell>
        </row>
        <row r="14568">
          <cell r="B14568">
            <v>1014888</v>
          </cell>
          <cell r="C14568" t="str">
            <v>Cabo Cobr Rígido Unip-Pvc 0,61Kv X70Mm2</v>
          </cell>
          <cell r="D14568" t="str">
            <v>M</v>
          </cell>
          <cell r="E14568">
            <v>0</v>
          </cell>
          <cell r="F14568">
            <v>0</v>
          </cell>
        </row>
        <row r="14569">
          <cell r="B14569">
            <v>1014889</v>
          </cell>
          <cell r="C14569" t="str">
            <v>Cabo Cobr Rígido Unip Pvc O,61Kv 25Mm2</v>
          </cell>
          <cell r="D14569" t="str">
            <v>M</v>
          </cell>
          <cell r="E14569">
            <v>0</v>
          </cell>
          <cell r="F14569">
            <v>0</v>
          </cell>
        </row>
        <row r="14570">
          <cell r="B14570">
            <v>1014890</v>
          </cell>
          <cell r="C14570" t="str">
            <v>Azulejo 20X20 Br Forma Slim Ac Mp-Eliane</v>
          </cell>
          <cell r="D14570" t="str">
            <v>M2</v>
          </cell>
          <cell r="E14570">
            <v>0</v>
          </cell>
          <cell r="F14570">
            <v>0</v>
          </cell>
        </row>
        <row r="14571">
          <cell r="B14571">
            <v>2000000</v>
          </cell>
          <cell r="C14571" t="str">
            <v>Aas 500Mg Adult.C/100Comp.Sanofi-Aventis</v>
          </cell>
          <cell r="D14571" t="str">
            <v>KI</v>
          </cell>
          <cell r="E14571">
            <v>0</v>
          </cell>
          <cell r="F14571">
            <v>0</v>
          </cell>
        </row>
        <row r="14572">
          <cell r="B14572">
            <v>2000001</v>
          </cell>
          <cell r="C14572" t="str">
            <v>Aas 500Mg Adult.C/10Comp.Sanofi-Aventis</v>
          </cell>
          <cell r="D14572" t="str">
            <v>KI</v>
          </cell>
          <cell r="E14572">
            <v>0</v>
          </cell>
          <cell r="F14572">
            <v>0</v>
          </cell>
        </row>
        <row r="14573">
          <cell r="B14573">
            <v>2000002</v>
          </cell>
          <cell r="C14573" t="str">
            <v>Aas 500Mg Adult.C/200Comp.Sanofi-Aventis</v>
          </cell>
          <cell r="D14573" t="str">
            <v>KI</v>
          </cell>
          <cell r="E14573">
            <v>0</v>
          </cell>
          <cell r="F14573">
            <v>0</v>
          </cell>
        </row>
        <row r="14574">
          <cell r="B14574">
            <v>2000003</v>
          </cell>
          <cell r="C14574" t="str">
            <v>Aas 500Mg Adult.C/500Comp.Sanofi-Aventis</v>
          </cell>
          <cell r="D14574" t="str">
            <v>KI</v>
          </cell>
          <cell r="E14574">
            <v>0</v>
          </cell>
          <cell r="F14574">
            <v>0</v>
          </cell>
        </row>
        <row r="14575">
          <cell r="B14575">
            <v>2000004</v>
          </cell>
          <cell r="C14575" t="str">
            <v>Abrigo P/Mangueira 45X75X17Cm Metalika</v>
          </cell>
          <cell r="D14575" t="str">
            <v>UN</v>
          </cell>
          <cell r="E14575">
            <v>0</v>
          </cell>
          <cell r="F14575">
            <v>0</v>
          </cell>
        </row>
        <row r="14576">
          <cell r="B14576">
            <v>2000005</v>
          </cell>
          <cell r="C14576" t="str">
            <v>Abrigo P/Mangueira 60X90X17Cm Metalika</v>
          </cell>
          <cell r="D14576" t="str">
            <v>UN</v>
          </cell>
          <cell r="E14576">
            <v>0</v>
          </cell>
          <cell r="F14576">
            <v>0</v>
          </cell>
        </row>
        <row r="14577">
          <cell r="B14577">
            <v>2000006</v>
          </cell>
          <cell r="C14577" t="str">
            <v>Material Substituido Por 1007773</v>
          </cell>
          <cell r="D14577" t="str">
            <v>KI</v>
          </cell>
          <cell r="E14577">
            <v>0</v>
          </cell>
          <cell r="F14577">
            <v>0</v>
          </cell>
        </row>
        <row r="14578">
          <cell r="B14578">
            <v>2000008</v>
          </cell>
          <cell r="C14578" t="str">
            <v>Água Boricada 3% Frasco C/100Ml</v>
          </cell>
          <cell r="D14578" t="str">
            <v>UN</v>
          </cell>
          <cell r="E14578">
            <v>0</v>
          </cell>
          <cell r="F14578">
            <v>0</v>
          </cell>
        </row>
        <row r="14579">
          <cell r="B14579">
            <v>2000009</v>
          </cell>
          <cell r="C14579" t="str">
            <v>Água Mineral Embalagem C/20L P/Bebedouro</v>
          </cell>
          <cell r="D14579" t="str">
            <v>UN</v>
          </cell>
          <cell r="E14579">
            <v>0</v>
          </cell>
          <cell r="F14579">
            <v>0</v>
          </cell>
        </row>
        <row r="14580">
          <cell r="B14580">
            <v>2000010</v>
          </cell>
          <cell r="C14580" t="str">
            <v>Água Raz C/18L</v>
          </cell>
          <cell r="D14580" t="str">
            <v>UN</v>
          </cell>
          <cell r="E14580">
            <v>0</v>
          </cell>
          <cell r="F14580">
            <v>0</v>
          </cell>
        </row>
        <row r="14581">
          <cell r="B14581">
            <v>2000011</v>
          </cell>
          <cell r="C14581" t="str">
            <v>Água Raz C/1L</v>
          </cell>
          <cell r="D14581" t="str">
            <v>UN</v>
          </cell>
          <cell r="E14581">
            <v>0</v>
          </cell>
          <cell r="F14581">
            <v>0</v>
          </cell>
        </row>
        <row r="14582">
          <cell r="B14582">
            <v>2000012</v>
          </cell>
          <cell r="C14582" t="str">
            <v>Água Raz C/5L</v>
          </cell>
          <cell r="D14582" t="str">
            <v>UN</v>
          </cell>
          <cell r="E14582">
            <v>0</v>
          </cell>
          <cell r="F14582">
            <v>0</v>
          </cell>
        </row>
        <row r="14583">
          <cell r="B14583">
            <v>2000013</v>
          </cell>
          <cell r="C14583" t="str">
            <v>Álcool 96Gr Inpm C/1000Ml</v>
          </cell>
          <cell r="D14583" t="str">
            <v>UN</v>
          </cell>
          <cell r="E14583">
            <v>0</v>
          </cell>
          <cell r="F14583">
            <v>0</v>
          </cell>
        </row>
        <row r="14584">
          <cell r="B14584">
            <v>2000014</v>
          </cell>
          <cell r="C14584" t="str">
            <v>Álcool Medicinal 92,8Gr Inpm C/1000Ml</v>
          </cell>
          <cell r="D14584" t="str">
            <v>UN</v>
          </cell>
          <cell r="E14584">
            <v>0</v>
          </cell>
          <cell r="F14584">
            <v>0</v>
          </cell>
        </row>
        <row r="14585">
          <cell r="B14585">
            <v>2000015</v>
          </cell>
          <cell r="C14585" t="str">
            <v>Algodão Hidrofóbico Em Bolas 100G</v>
          </cell>
          <cell r="D14585" t="str">
            <v>KI</v>
          </cell>
          <cell r="E14585">
            <v>0</v>
          </cell>
          <cell r="F14585">
            <v>0</v>
          </cell>
        </row>
        <row r="14586">
          <cell r="B14586">
            <v>2000016</v>
          </cell>
          <cell r="C14586" t="str">
            <v>Algodão Hidrofóbico Em Bolas 50G</v>
          </cell>
          <cell r="D14586" t="str">
            <v>KI</v>
          </cell>
          <cell r="E14586">
            <v>0</v>
          </cell>
          <cell r="F14586">
            <v>0</v>
          </cell>
        </row>
        <row r="14587">
          <cell r="B14587">
            <v>2000017</v>
          </cell>
          <cell r="C14587" t="str">
            <v>Andolba Aerossol C/43G Eurofarma</v>
          </cell>
          <cell r="D14587" t="str">
            <v>UN</v>
          </cell>
          <cell r="E14587">
            <v>0</v>
          </cell>
          <cell r="F14587">
            <v>0</v>
          </cell>
        </row>
        <row r="14588">
          <cell r="B14588">
            <v>2000018</v>
          </cell>
          <cell r="C14588" t="str">
            <v>Atadura Crepe 10Cmx3M C/12 Rolos</v>
          </cell>
          <cell r="D14588" t="str">
            <v>BAG</v>
          </cell>
          <cell r="E14588">
            <v>0</v>
          </cell>
          <cell r="F14588">
            <v>0</v>
          </cell>
        </row>
        <row r="14589">
          <cell r="B14589">
            <v>2000019</v>
          </cell>
          <cell r="C14589" t="str">
            <v>Atadura Crepe 15Cmx4,5M C/12 Rolos</v>
          </cell>
          <cell r="D14589" t="str">
            <v>BAG</v>
          </cell>
          <cell r="E14589">
            <v>0</v>
          </cell>
          <cell r="F14589">
            <v>0</v>
          </cell>
        </row>
        <row r="14590">
          <cell r="B14590">
            <v>2000020</v>
          </cell>
          <cell r="C14590" t="str">
            <v>Balde Plástico 10L Reforçado</v>
          </cell>
          <cell r="D14590" t="str">
            <v>UN</v>
          </cell>
          <cell r="E14590">
            <v>0</v>
          </cell>
          <cell r="F14590">
            <v>0</v>
          </cell>
        </row>
        <row r="14591">
          <cell r="B14591">
            <v>2000021</v>
          </cell>
          <cell r="C14591" t="str">
            <v>Balde Plástico 20L Reforçado</v>
          </cell>
          <cell r="D14591" t="str">
            <v>UN</v>
          </cell>
          <cell r="E14591">
            <v>0</v>
          </cell>
          <cell r="F14591">
            <v>0</v>
          </cell>
        </row>
        <row r="14592">
          <cell r="B14592">
            <v>2000022</v>
          </cell>
          <cell r="C14592" t="str">
            <v>Batedor De Porta C/504Un</v>
          </cell>
          <cell r="D14592" t="str">
            <v>UN</v>
          </cell>
          <cell r="E14592">
            <v>0</v>
          </cell>
          <cell r="F14592">
            <v>0</v>
          </cell>
        </row>
        <row r="14593">
          <cell r="B14593">
            <v>2000023</v>
          </cell>
          <cell r="C14593" t="str">
            <v>Bisuisan Pó 50G Dm-Indus</v>
          </cell>
          <cell r="D14593" t="str">
            <v>UN</v>
          </cell>
          <cell r="E14593">
            <v>0</v>
          </cell>
          <cell r="F14593">
            <v>0</v>
          </cell>
        </row>
        <row r="14594">
          <cell r="B14594">
            <v>2000024</v>
          </cell>
          <cell r="C14594" t="str">
            <v>Bisuisan Pó C/12 Envelopes 5Gr Dm-Indus</v>
          </cell>
          <cell r="D14594" t="str">
            <v>KI</v>
          </cell>
          <cell r="E14594">
            <v>0</v>
          </cell>
          <cell r="F14594">
            <v>0</v>
          </cell>
        </row>
        <row r="14595">
          <cell r="B14595">
            <v>2000025</v>
          </cell>
          <cell r="C14595" t="str">
            <v>Bloco Auto Adesivo 38X51Mm</v>
          </cell>
          <cell r="D14595" t="str">
            <v>UN</v>
          </cell>
          <cell r="E14595">
            <v>0</v>
          </cell>
          <cell r="F14595">
            <v>0</v>
          </cell>
        </row>
        <row r="14596">
          <cell r="B14596">
            <v>2000026</v>
          </cell>
          <cell r="C14596" t="str">
            <v>Bloco Auto Adesivo 74X102Mm</v>
          </cell>
          <cell r="D14596" t="str">
            <v>UN</v>
          </cell>
          <cell r="E14596">
            <v>0</v>
          </cell>
          <cell r="F14596">
            <v>0</v>
          </cell>
        </row>
        <row r="14597">
          <cell r="B14597">
            <v>2000027</v>
          </cell>
          <cell r="C14597" t="str">
            <v>Bota Borracha C.Longo Pt. 37 7Léguas</v>
          </cell>
          <cell r="D14597" t="str">
            <v>UN</v>
          </cell>
          <cell r="E14597">
            <v>0</v>
          </cell>
          <cell r="F14597">
            <v>0</v>
          </cell>
        </row>
        <row r="14598">
          <cell r="B14598">
            <v>2000028</v>
          </cell>
          <cell r="C14598" t="str">
            <v>Bota Borracha C.Longo Pt. 38 7Léguas</v>
          </cell>
          <cell r="D14598" t="str">
            <v>UN</v>
          </cell>
          <cell r="E14598">
            <v>0</v>
          </cell>
          <cell r="F14598">
            <v>0</v>
          </cell>
        </row>
        <row r="14599">
          <cell r="B14599">
            <v>2000029</v>
          </cell>
          <cell r="C14599" t="str">
            <v>Bota Borracha C.Longo Pt. 39 7Léguas</v>
          </cell>
          <cell r="D14599" t="str">
            <v>UN</v>
          </cell>
          <cell r="E14599">
            <v>0</v>
          </cell>
          <cell r="F14599">
            <v>0</v>
          </cell>
        </row>
        <row r="14600">
          <cell r="B14600">
            <v>2000030</v>
          </cell>
          <cell r="C14600" t="str">
            <v>Bota Borracha C.Longo Pt. 40 7Léguas</v>
          </cell>
          <cell r="D14600" t="str">
            <v>UN</v>
          </cell>
          <cell r="E14600">
            <v>0</v>
          </cell>
          <cell r="F14600">
            <v>0</v>
          </cell>
        </row>
        <row r="14601">
          <cell r="B14601">
            <v>2000031</v>
          </cell>
          <cell r="C14601" t="str">
            <v>Bota Borracha C.Longo Pt. 41 7Léguas</v>
          </cell>
          <cell r="D14601" t="str">
            <v>UN</v>
          </cell>
          <cell r="E14601">
            <v>0</v>
          </cell>
          <cell r="F14601">
            <v>0</v>
          </cell>
        </row>
        <row r="14602">
          <cell r="B14602">
            <v>2000032</v>
          </cell>
          <cell r="C14602" t="str">
            <v>Bota Borracha C.Longo Pt. 42 7Léguas</v>
          </cell>
          <cell r="D14602" t="str">
            <v>UN</v>
          </cell>
          <cell r="E14602">
            <v>0</v>
          </cell>
          <cell r="F14602">
            <v>0</v>
          </cell>
        </row>
        <row r="14603">
          <cell r="B14603">
            <v>2000033</v>
          </cell>
          <cell r="C14603" t="str">
            <v>Bota Borracha C.Longo Pt. 43 7Léguas</v>
          </cell>
          <cell r="D14603" t="str">
            <v>UN</v>
          </cell>
          <cell r="E14603">
            <v>0</v>
          </cell>
          <cell r="F14603">
            <v>0</v>
          </cell>
        </row>
        <row r="14604">
          <cell r="B14604">
            <v>2000034</v>
          </cell>
          <cell r="C14604" t="str">
            <v>Bota Borracha C.Longo Pt. 44 7Léguas</v>
          </cell>
          <cell r="D14604" t="str">
            <v>UN</v>
          </cell>
          <cell r="E14604">
            <v>0</v>
          </cell>
          <cell r="F14604">
            <v>0</v>
          </cell>
        </row>
        <row r="14605">
          <cell r="B14605">
            <v>2000035</v>
          </cell>
          <cell r="C14605" t="str">
            <v>Bota Borracha C.Médio Pt. 37 7Léguas</v>
          </cell>
          <cell r="D14605" t="str">
            <v>UN</v>
          </cell>
          <cell r="E14605">
            <v>0</v>
          </cell>
          <cell r="F14605">
            <v>0</v>
          </cell>
        </row>
        <row r="14606">
          <cell r="B14606">
            <v>2000036</v>
          </cell>
          <cell r="C14606" t="str">
            <v>Bota Borracha C.Médio Pt. 38 7Léguas</v>
          </cell>
          <cell r="D14606" t="str">
            <v>UN</v>
          </cell>
          <cell r="E14606">
            <v>0</v>
          </cell>
          <cell r="F14606">
            <v>0</v>
          </cell>
        </row>
        <row r="14607">
          <cell r="B14607">
            <v>2000037</v>
          </cell>
          <cell r="C14607" t="str">
            <v>Bota Borracha C.Médio Pt. 39 7Léguas</v>
          </cell>
          <cell r="D14607" t="str">
            <v>UN</v>
          </cell>
          <cell r="E14607">
            <v>0</v>
          </cell>
          <cell r="F14607">
            <v>0</v>
          </cell>
        </row>
        <row r="14608">
          <cell r="B14608">
            <v>2000038</v>
          </cell>
          <cell r="C14608" t="str">
            <v>Bota Borracha C.Médio Pt. 40 7Léguas</v>
          </cell>
          <cell r="D14608" t="str">
            <v>UN</v>
          </cell>
          <cell r="E14608">
            <v>0</v>
          </cell>
          <cell r="F14608">
            <v>0</v>
          </cell>
        </row>
        <row r="14609">
          <cell r="B14609">
            <v>2000039</v>
          </cell>
          <cell r="C14609" t="str">
            <v>Bota Borracha C.Médio Pt. 41 7Léguas</v>
          </cell>
          <cell r="D14609" t="str">
            <v>UN</v>
          </cell>
          <cell r="E14609">
            <v>0</v>
          </cell>
          <cell r="F14609">
            <v>0</v>
          </cell>
        </row>
        <row r="14610">
          <cell r="B14610">
            <v>2000040</v>
          </cell>
          <cell r="C14610" t="str">
            <v>Bota Borracha C.Médio Pt. 42 7Léguas</v>
          </cell>
          <cell r="D14610" t="str">
            <v>UN</v>
          </cell>
          <cell r="E14610">
            <v>0</v>
          </cell>
          <cell r="F14610">
            <v>0</v>
          </cell>
        </row>
        <row r="14611">
          <cell r="B14611">
            <v>2000041</v>
          </cell>
          <cell r="C14611" t="str">
            <v>Bota Borracha C.Médio Pt. 43 7Léguas</v>
          </cell>
          <cell r="D14611" t="str">
            <v>UN</v>
          </cell>
          <cell r="E14611">
            <v>0</v>
          </cell>
          <cell r="F14611">
            <v>0</v>
          </cell>
        </row>
        <row r="14612">
          <cell r="B14612">
            <v>2000042</v>
          </cell>
          <cell r="C14612" t="str">
            <v>Bota Borracha C.Médio Pt. 44 7Léguas</v>
          </cell>
          <cell r="D14612" t="str">
            <v>UN</v>
          </cell>
          <cell r="E14612">
            <v>0</v>
          </cell>
          <cell r="F14612">
            <v>0</v>
          </cell>
        </row>
        <row r="14613">
          <cell r="B14613">
            <v>2000043</v>
          </cell>
          <cell r="C14613" t="str">
            <v>Bromil Frasco C/150Ml Ems</v>
          </cell>
          <cell r="D14613" t="str">
            <v>UN</v>
          </cell>
          <cell r="E14613">
            <v>0</v>
          </cell>
          <cell r="F14613">
            <v>0</v>
          </cell>
        </row>
        <row r="14614">
          <cell r="B14614">
            <v>2000044</v>
          </cell>
          <cell r="C14614" t="str">
            <v>Buferin 500Mg C/200Comp Bristol Myers</v>
          </cell>
          <cell r="D14614" t="str">
            <v>KI</v>
          </cell>
          <cell r="E14614">
            <v>0</v>
          </cell>
          <cell r="F14614">
            <v>0</v>
          </cell>
        </row>
        <row r="14615">
          <cell r="B14615">
            <v>2000045</v>
          </cell>
          <cell r="C14615" t="str">
            <v>Buferin 500Mg C/30 Comp Bristol Myers</v>
          </cell>
          <cell r="D14615" t="str">
            <v>KI</v>
          </cell>
          <cell r="E14615">
            <v>0</v>
          </cell>
          <cell r="F14615">
            <v>0</v>
          </cell>
        </row>
        <row r="14616">
          <cell r="B14616">
            <v>2000046</v>
          </cell>
          <cell r="C14616" t="str">
            <v>Buscopan 10Mg C/20Comp Boehringer</v>
          </cell>
          <cell r="D14616" t="str">
            <v>KI</v>
          </cell>
          <cell r="E14616">
            <v>0</v>
          </cell>
          <cell r="F14616">
            <v>0</v>
          </cell>
        </row>
        <row r="14617">
          <cell r="B14617">
            <v>2000047</v>
          </cell>
          <cell r="C14617" t="str">
            <v>Buscopan Gotas Frasco C/20Ml Boehringer</v>
          </cell>
          <cell r="D14617" t="str">
            <v>UN</v>
          </cell>
          <cell r="E14617">
            <v>0</v>
          </cell>
          <cell r="F14617">
            <v>0</v>
          </cell>
        </row>
        <row r="14618">
          <cell r="B14618">
            <v>2000048</v>
          </cell>
          <cell r="C14618" t="str">
            <v>Cabo P/Rolo 23Cm Az</v>
          </cell>
          <cell r="D14618" t="str">
            <v>UN</v>
          </cell>
          <cell r="E14618">
            <v>0</v>
          </cell>
          <cell r="F14618">
            <v>0</v>
          </cell>
        </row>
        <row r="14619">
          <cell r="B14619">
            <v>2000049</v>
          </cell>
          <cell r="C14619" t="str">
            <v>Caneta Azul Futura-Paper Mate</v>
          </cell>
          <cell r="D14619" t="str">
            <v>UN</v>
          </cell>
          <cell r="E14619">
            <v>0</v>
          </cell>
          <cell r="F14619">
            <v>0</v>
          </cell>
        </row>
        <row r="14620">
          <cell r="B14620">
            <v>2000050</v>
          </cell>
          <cell r="C14620" t="str">
            <v>Caneta Corretiva 7Ml Liquid Paper</v>
          </cell>
          <cell r="D14620" t="str">
            <v>UN</v>
          </cell>
          <cell r="E14620">
            <v>0</v>
          </cell>
          <cell r="F14620">
            <v>0</v>
          </cell>
        </row>
        <row r="14621">
          <cell r="B14621">
            <v>2000051</v>
          </cell>
          <cell r="C14621" t="str">
            <v>Caneta Esferog Azul Bp-S-Pilot</v>
          </cell>
          <cell r="D14621" t="str">
            <v>UN</v>
          </cell>
          <cell r="E14621">
            <v>0</v>
          </cell>
          <cell r="F14621">
            <v>0</v>
          </cell>
        </row>
        <row r="14622">
          <cell r="B14622">
            <v>2000052</v>
          </cell>
          <cell r="C14622" t="str">
            <v>Caneta Esferog Azul Cristal-Bic</v>
          </cell>
          <cell r="D14622" t="str">
            <v>UN</v>
          </cell>
          <cell r="E14622">
            <v>0</v>
          </cell>
          <cell r="F14622">
            <v>0</v>
          </cell>
        </row>
        <row r="14623">
          <cell r="B14623">
            <v>2000053</v>
          </cell>
          <cell r="C14623" t="str">
            <v>Caneta Esferog Preta Bp-S-Pilot</v>
          </cell>
          <cell r="D14623" t="str">
            <v>UN</v>
          </cell>
          <cell r="E14623">
            <v>0</v>
          </cell>
          <cell r="F14623">
            <v>0</v>
          </cell>
        </row>
        <row r="14624">
          <cell r="B14624">
            <v>2000054</v>
          </cell>
          <cell r="C14624" t="str">
            <v>Caneta Esferog Preta Cristal-Bic</v>
          </cell>
          <cell r="D14624" t="str">
            <v>UN</v>
          </cell>
          <cell r="E14624">
            <v>0</v>
          </cell>
          <cell r="F14624">
            <v>0</v>
          </cell>
        </row>
        <row r="14625">
          <cell r="B14625">
            <v>2000055</v>
          </cell>
          <cell r="C14625" t="str">
            <v>Caneta Esferog Verde Bp-S-Pilot</v>
          </cell>
          <cell r="D14625" t="str">
            <v>UN</v>
          </cell>
          <cell r="E14625">
            <v>0</v>
          </cell>
          <cell r="F14625">
            <v>0</v>
          </cell>
        </row>
        <row r="14626">
          <cell r="B14626">
            <v>2000056</v>
          </cell>
          <cell r="C14626" t="str">
            <v>Caneta Esferog Verde Cristal-Bic</v>
          </cell>
          <cell r="D14626" t="str">
            <v>UN</v>
          </cell>
          <cell r="E14626">
            <v>0</v>
          </cell>
          <cell r="F14626">
            <v>0</v>
          </cell>
        </row>
        <row r="14627">
          <cell r="B14627">
            <v>2000057</v>
          </cell>
          <cell r="C14627" t="str">
            <v>Caneta Esferog Vermelha Bp-S-Pilot</v>
          </cell>
          <cell r="D14627" t="str">
            <v>UN</v>
          </cell>
          <cell r="E14627">
            <v>0</v>
          </cell>
          <cell r="F14627">
            <v>0</v>
          </cell>
        </row>
        <row r="14628">
          <cell r="B14628">
            <v>2000058</v>
          </cell>
          <cell r="C14628" t="str">
            <v>Caneta Esferog Vermelha Cristal-Bic</v>
          </cell>
          <cell r="D14628" t="str">
            <v>UN</v>
          </cell>
          <cell r="E14628">
            <v>0</v>
          </cell>
          <cell r="F14628">
            <v>0</v>
          </cell>
        </row>
        <row r="14629">
          <cell r="B14629">
            <v>2000059</v>
          </cell>
          <cell r="C14629" t="str">
            <v>Caneta Preta Futura-Paper Mate</v>
          </cell>
          <cell r="D14629" t="str">
            <v>UN</v>
          </cell>
          <cell r="E14629">
            <v>0</v>
          </cell>
          <cell r="F14629">
            <v>0</v>
          </cell>
        </row>
        <row r="14630">
          <cell r="B14630">
            <v>2000060</v>
          </cell>
          <cell r="C14630" t="str">
            <v>Caneta Tinteira Azul Metal Point-Bic</v>
          </cell>
          <cell r="D14630" t="str">
            <v>UN</v>
          </cell>
          <cell r="E14630">
            <v>0</v>
          </cell>
          <cell r="F14630">
            <v>0</v>
          </cell>
        </row>
        <row r="14631">
          <cell r="B14631">
            <v>2000061</v>
          </cell>
          <cell r="C14631" t="str">
            <v>Caneta Verde Futura-Paper Mate</v>
          </cell>
          <cell r="D14631" t="str">
            <v>UN</v>
          </cell>
          <cell r="E14631">
            <v>0</v>
          </cell>
          <cell r="F14631">
            <v>0</v>
          </cell>
        </row>
        <row r="14632">
          <cell r="B14632">
            <v>2000062</v>
          </cell>
          <cell r="C14632" t="str">
            <v>Caneta Vermelha Futura-Paper Mate</v>
          </cell>
          <cell r="D14632" t="str">
            <v>UN</v>
          </cell>
          <cell r="E14632">
            <v>0</v>
          </cell>
          <cell r="F14632">
            <v>0</v>
          </cell>
        </row>
        <row r="14633">
          <cell r="B14633">
            <v>2000064</v>
          </cell>
          <cell r="C14633" t="str">
            <v>Cartucho 6,8/11 Vd C/1000 50371-Hilti</v>
          </cell>
          <cell r="D14633" t="str">
            <v>KI</v>
          </cell>
          <cell r="E14633">
            <v>0</v>
          </cell>
          <cell r="F14633">
            <v>0</v>
          </cell>
        </row>
        <row r="14634">
          <cell r="B14634">
            <v>2000065</v>
          </cell>
          <cell r="C14634" t="str">
            <v>Cartucho 6,8/11 Vm C/1000 50373-Hilti</v>
          </cell>
          <cell r="D14634" t="str">
            <v>KI</v>
          </cell>
          <cell r="E14634">
            <v>0</v>
          </cell>
          <cell r="F14634">
            <v>0</v>
          </cell>
        </row>
        <row r="14635">
          <cell r="B14635">
            <v>2000066</v>
          </cell>
          <cell r="C14635" t="str">
            <v>Cartucho Hp Color 51625A-Hp</v>
          </cell>
          <cell r="D14635" t="str">
            <v>UN</v>
          </cell>
          <cell r="E14635">
            <v>0</v>
          </cell>
          <cell r="F14635">
            <v>0</v>
          </cell>
        </row>
        <row r="14636">
          <cell r="B14636">
            <v>2000067</v>
          </cell>
          <cell r="C14636" t="str">
            <v>Cartucho Hp Deskjet Colorido 51649A-Hp</v>
          </cell>
          <cell r="D14636" t="str">
            <v>UN</v>
          </cell>
          <cell r="E14636">
            <v>0</v>
          </cell>
          <cell r="F14636">
            <v>0</v>
          </cell>
        </row>
        <row r="14637">
          <cell r="B14637">
            <v>2000068</v>
          </cell>
          <cell r="C14637" t="str">
            <v>Cartucho Hp Deskjet Preto 51626A-Hp</v>
          </cell>
          <cell r="D14637" t="str">
            <v>UN</v>
          </cell>
          <cell r="E14637">
            <v>0</v>
          </cell>
          <cell r="F14637">
            <v>0</v>
          </cell>
        </row>
        <row r="14638">
          <cell r="B14638">
            <v>2000069</v>
          </cell>
          <cell r="C14638" t="str">
            <v>Cartucho Hp Deskjet Preto 51629A-Hp</v>
          </cell>
          <cell r="D14638" t="str">
            <v>UN</v>
          </cell>
          <cell r="E14638">
            <v>0</v>
          </cell>
          <cell r="F14638">
            <v>0</v>
          </cell>
        </row>
        <row r="14639">
          <cell r="B14639">
            <v>2000070</v>
          </cell>
          <cell r="C14639" t="str">
            <v>Cartucho Xerox Colorido 8R7880-Xerox</v>
          </cell>
          <cell r="D14639" t="str">
            <v>UN</v>
          </cell>
          <cell r="E14639">
            <v>0</v>
          </cell>
          <cell r="F14639">
            <v>0</v>
          </cell>
        </row>
        <row r="14640">
          <cell r="B14640">
            <v>2000071</v>
          </cell>
          <cell r="C14640" t="str">
            <v>Cartucho Xerox Preto 8R7881-Xerox</v>
          </cell>
          <cell r="D14640" t="str">
            <v>UN</v>
          </cell>
          <cell r="E14640">
            <v>0</v>
          </cell>
          <cell r="F14640">
            <v>0</v>
          </cell>
        </row>
        <row r="14641">
          <cell r="B14641">
            <v>2000072</v>
          </cell>
          <cell r="C14641" t="str">
            <v>Cataflan 50Mg Caixa C/20 Comp Novartis</v>
          </cell>
          <cell r="D14641" t="str">
            <v>KI</v>
          </cell>
          <cell r="E14641">
            <v>0</v>
          </cell>
          <cell r="F14641">
            <v>0</v>
          </cell>
        </row>
        <row r="14642">
          <cell r="B14642">
            <v>2000073</v>
          </cell>
          <cell r="C14642" t="str">
            <v>Cataflan Emulgel Tubo C/60G Novartis</v>
          </cell>
          <cell r="D14642" t="str">
            <v>UN</v>
          </cell>
          <cell r="E14642">
            <v>0</v>
          </cell>
          <cell r="F14642">
            <v>0</v>
          </cell>
        </row>
        <row r="14643">
          <cell r="B14643">
            <v>2000074</v>
          </cell>
          <cell r="C14643" t="str">
            <v>Cataflan Frasco C/20Ml Novartis</v>
          </cell>
          <cell r="D14643" t="str">
            <v>UN</v>
          </cell>
          <cell r="E14643">
            <v>0</v>
          </cell>
          <cell r="F14643">
            <v>0</v>
          </cell>
        </row>
        <row r="14644">
          <cell r="B14644">
            <v>2000075</v>
          </cell>
          <cell r="C14644" t="str">
            <v>Cebion 1Gr Caixa C/10 Comprimidos Merck</v>
          </cell>
          <cell r="D14644" t="str">
            <v>KI</v>
          </cell>
          <cell r="E14644">
            <v>0</v>
          </cell>
          <cell r="F14644">
            <v>0</v>
          </cell>
        </row>
        <row r="14645">
          <cell r="B14645">
            <v>2000076</v>
          </cell>
          <cell r="C14645" t="str">
            <v>Cebion 2Gr Caixa C/10 Comprimidos Merck</v>
          </cell>
          <cell r="D14645" t="str">
            <v>KI</v>
          </cell>
          <cell r="E14645">
            <v>0</v>
          </cell>
          <cell r="F14645">
            <v>0</v>
          </cell>
        </row>
        <row r="14646">
          <cell r="B14646">
            <v>2000077</v>
          </cell>
          <cell r="C14646" t="str">
            <v>Celestamine C/20Comp Schering-Plough</v>
          </cell>
          <cell r="D14646" t="str">
            <v>KI</v>
          </cell>
          <cell r="E14646">
            <v>0</v>
          </cell>
          <cell r="F14646">
            <v>0</v>
          </cell>
        </row>
        <row r="14647">
          <cell r="B14647">
            <v>2000078</v>
          </cell>
          <cell r="C14647" t="str">
            <v>Cepacaina C/12 Pastilhas Hoechst</v>
          </cell>
          <cell r="D14647" t="str">
            <v>KI</v>
          </cell>
          <cell r="E14647">
            <v>0</v>
          </cell>
          <cell r="F14647">
            <v>0</v>
          </cell>
        </row>
        <row r="14648">
          <cell r="B14648">
            <v>2000079</v>
          </cell>
          <cell r="C14648" t="str">
            <v>Cepacol 1,34Mg C/16 Pastilhas Hoechst</v>
          </cell>
          <cell r="D14648" t="str">
            <v>KI</v>
          </cell>
          <cell r="E14648">
            <v>0</v>
          </cell>
          <cell r="F14648">
            <v>0</v>
          </cell>
        </row>
        <row r="14649">
          <cell r="B14649">
            <v>2000080</v>
          </cell>
          <cell r="C14649" t="str">
            <v>Cesto P/Lixo Plástico 10L</v>
          </cell>
          <cell r="D14649" t="str">
            <v>UN</v>
          </cell>
          <cell r="E14649">
            <v>0</v>
          </cell>
          <cell r="F14649">
            <v>0</v>
          </cell>
        </row>
        <row r="14650">
          <cell r="B14650">
            <v>2000081</v>
          </cell>
          <cell r="C14650" t="str">
            <v>Cesto P/Lixo Plástico 20L</v>
          </cell>
          <cell r="D14650" t="str">
            <v>UN</v>
          </cell>
          <cell r="E14650">
            <v>0</v>
          </cell>
          <cell r="F14650">
            <v>0</v>
          </cell>
        </row>
        <row r="14651">
          <cell r="B14651">
            <v>2000082</v>
          </cell>
          <cell r="C14651" t="str">
            <v>Cesto P/Lixo Plástico 5L</v>
          </cell>
          <cell r="D14651" t="str">
            <v>UN</v>
          </cell>
          <cell r="E14651">
            <v>0</v>
          </cell>
          <cell r="F14651">
            <v>0</v>
          </cell>
        </row>
        <row r="14652">
          <cell r="B14652">
            <v>2000083</v>
          </cell>
          <cell r="C14652" t="str">
            <v>Cesto P/Lixo Plástico 60L</v>
          </cell>
          <cell r="D14652" t="str">
            <v>UN</v>
          </cell>
          <cell r="E14652">
            <v>0</v>
          </cell>
          <cell r="F14652">
            <v>0</v>
          </cell>
        </row>
        <row r="14653">
          <cell r="B14653">
            <v>2000084</v>
          </cell>
          <cell r="C14653" t="str">
            <v>Clips Dourado Número 5 C/100Un</v>
          </cell>
          <cell r="D14653" t="str">
            <v>KI</v>
          </cell>
          <cell r="E14653">
            <v>0</v>
          </cell>
          <cell r="F14653">
            <v>0</v>
          </cell>
        </row>
        <row r="14654">
          <cell r="B14654">
            <v>2000085</v>
          </cell>
          <cell r="C14654" t="str">
            <v>Clips Galv Número 2 C/100Un</v>
          </cell>
          <cell r="D14654" t="str">
            <v>KI</v>
          </cell>
          <cell r="E14654">
            <v>0</v>
          </cell>
          <cell r="F14654">
            <v>0</v>
          </cell>
        </row>
        <row r="14655">
          <cell r="B14655">
            <v>2000086</v>
          </cell>
          <cell r="C14655" t="str">
            <v>Clips Galv Número 3 C/100Un</v>
          </cell>
          <cell r="D14655" t="str">
            <v>KI</v>
          </cell>
          <cell r="E14655">
            <v>0</v>
          </cell>
          <cell r="F14655">
            <v>0</v>
          </cell>
        </row>
        <row r="14656">
          <cell r="B14656">
            <v>2000087</v>
          </cell>
          <cell r="C14656" t="str">
            <v>Clips Galv Número 3/0 C/50Un</v>
          </cell>
          <cell r="D14656" t="str">
            <v>KI</v>
          </cell>
          <cell r="E14656">
            <v>0</v>
          </cell>
          <cell r="F14656">
            <v>0</v>
          </cell>
        </row>
        <row r="14657">
          <cell r="B14657">
            <v>2000088</v>
          </cell>
          <cell r="C14657" t="str">
            <v>Clips Galv Número 4/0 C/500G</v>
          </cell>
          <cell r="D14657" t="str">
            <v>KI</v>
          </cell>
          <cell r="E14657">
            <v>0</v>
          </cell>
          <cell r="F14657">
            <v>0</v>
          </cell>
        </row>
        <row r="14658">
          <cell r="B14658">
            <v>2000089</v>
          </cell>
          <cell r="C14658" t="str">
            <v>Clips Galv Número 6/0 C/50Un</v>
          </cell>
          <cell r="D14658" t="str">
            <v>KI</v>
          </cell>
          <cell r="E14658">
            <v>0</v>
          </cell>
          <cell r="F14658">
            <v>0</v>
          </cell>
        </row>
        <row r="14659">
          <cell r="B14659">
            <v>2000090</v>
          </cell>
          <cell r="C14659" t="str">
            <v>Clips Niq Número 0 C/100Un</v>
          </cell>
          <cell r="D14659" t="str">
            <v>KI</v>
          </cell>
          <cell r="E14659">
            <v>0</v>
          </cell>
          <cell r="F14659">
            <v>0</v>
          </cell>
        </row>
        <row r="14660">
          <cell r="B14660">
            <v>2000091</v>
          </cell>
          <cell r="C14660" t="str">
            <v>Clips Niq Número 1 C/100Un</v>
          </cell>
          <cell r="D14660" t="str">
            <v>KI</v>
          </cell>
          <cell r="E14660">
            <v>0</v>
          </cell>
          <cell r="F14660">
            <v>0</v>
          </cell>
        </row>
        <row r="14661">
          <cell r="B14661">
            <v>2000092</v>
          </cell>
          <cell r="C14661" t="str">
            <v>Clips Niq Número 2/0 C/100Un</v>
          </cell>
          <cell r="D14661" t="str">
            <v>KI</v>
          </cell>
          <cell r="E14661">
            <v>0</v>
          </cell>
          <cell r="F14661">
            <v>0</v>
          </cell>
        </row>
        <row r="14662">
          <cell r="B14662">
            <v>2000093</v>
          </cell>
          <cell r="C14662" t="str">
            <v>Clips Niq Número 8/0 C/25Un</v>
          </cell>
          <cell r="D14662" t="str">
            <v>KI</v>
          </cell>
          <cell r="E14662">
            <v>0</v>
          </cell>
          <cell r="F14662">
            <v>0</v>
          </cell>
        </row>
        <row r="14663">
          <cell r="B14663">
            <v>1005628</v>
          </cell>
          <cell r="C14663" t="str">
            <v>Tampão De Ferro Fundido Tda-600-Conces.</v>
          </cell>
          <cell r="D14663" t="str">
            <v>UN</v>
          </cell>
          <cell r="E14663">
            <v>350</v>
          </cell>
          <cell r="F14663">
            <v>225</v>
          </cell>
        </row>
        <row r="14664">
          <cell r="B14664">
            <v>2000095</v>
          </cell>
          <cell r="C14664" t="str">
            <v>Material Substituido Por 2001334</v>
          </cell>
          <cell r="D14664" t="str">
            <v>UN</v>
          </cell>
          <cell r="E14664">
            <v>0</v>
          </cell>
          <cell r="F14664">
            <v>0</v>
          </cell>
        </row>
        <row r="14665">
          <cell r="B14665">
            <v>2000096</v>
          </cell>
          <cell r="C14665" t="str">
            <v>Cola Instantânea 3G</v>
          </cell>
          <cell r="D14665" t="str">
            <v>UN</v>
          </cell>
          <cell r="E14665">
            <v>0</v>
          </cell>
          <cell r="F14665">
            <v>0</v>
          </cell>
        </row>
        <row r="14666">
          <cell r="B14666">
            <v>2000097</v>
          </cell>
          <cell r="C14666" t="str">
            <v>Cola Instantânea 5G</v>
          </cell>
          <cell r="D14666" t="str">
            <v>UN</v>
          </cell>
          <cell r="E14666">
            <v>0</v>
          </cell>
          <cell r="F14666">
            <v>0</v>
          </cell>
        </row>
        <row r="14667">
          <cell r="B14667">
            <v>2000098</v>
          </cell>
          <cell r="C14667" t="str">
            <v>Colírio Frasco C/20Ml-Sanofi-Aventis</v>
          </cell>
          <cell r="D14667" t="str">
            <v>UN</v>
          </cell>
          <cell r="E14667">
            <v>0</v>
          </cell>
          <cell r="F14667">
            <v>0</v>
          </cell>
        </row>
        <row r="14668">
          <cell r="B14668">
            <v>2000099</v>
          </cell>
          <cell r="C14668" t="str">
            <v>Colírio Frasco C/8Ml União Quím</v>
          </cell>
          <cell r="D14668" t="str">
            <v>UN</v>
          </cell>
          <cell r="E14668">
            <v>0</v>
          </cell>
          <cell r="F14668">
            <v>0</v>
          </cell>
        </row>
        <row r="14669">
          <cell r="B14669">
            <v>2000100</v>
          </cell>
          <cell r="C14669" t="str">
            <v>Colubiazol Frasco C/20Ml Hoechst Marion</v>
          </cell>
          <cell r="D14669" t="str">
            <v>UN</v>
          </cell>
          <cell r="E14669">
            <v>0</v>
          </cell>
          <cell r="F14669">
            <v>0</v>
          </cell>
        </row>
        <row r="14670">
          <cell r="B14670">
            <v>2000101</v>
          </cell>
          <cell r="C14670" t="str">
            <v>Compressa Gaze 7,5X7,5Cm C/10Un</v>
          </cell>
          <cell r="D14670" t="str">
            <v>PAK</v>
          </cell>
          <cell r="E14670">
            <v>0</v>
          </cell>
          <cell r="F14670">
            <v>0</v>
          </cell>
        </row>
        <row r="14671">
          <cell r="B14671">
            <v>2000102</v>
          </cell>
          <cell r="C14671" t="str">
            <v>Compressa Gaze 7,5X7,5Cm C/500Un</v>
          </cell>
          <cell r="D14671" t="str">
            <v>PAK</v>
          </cell>
          <cell r="E14671">
            <v>0</v>
          </cell>
          <cell r="F14671">
            <v>0</v>
          </cell>
        </row>
        <row r="14672">
          <cell r="B14672">
            <v>2000103</v>
          </cell>
          <cell r="C14672" t="str">
            <v>Compressa Gaze 7,5X7,5Cm C/5Un</v>
          </cell>
          <cell r="D14672" t="str">
            <v>PAK</v>
          </cell>
          <cell r="E14672">
            <v>0</v>
          </cell>
          <cell r="F14672">
            <v>0</v>
          </cell>
        </row>
        <row r="14673">
          <cell r="B14673">
            <v>2000104</v>
          </cell>
          <cell r="C14673" t="str">
            <v>Cone Encost/Ved.Tubo 3/4"</v>
          </cell>
          <cell r="D14673" t="str">
            <v>UN</v>
          </cell>
          <cell r="E14673">
            <v>0</v>
          </cell>
          <cell r="F14673">
            <v>0</v>
          </cell>
        </row>
        <row r="14674">
          <cell r="B14674">
            <v>2000105</v>
          </cell>
          <cell r="C14674" t="str">
            <v>Copo Descart P/Água 180Ml Plást</v>
          </cell>
          <cell r="D14674" t="str">
            <v>PAK</v>
          </cell>
          <cell r="E14674">
            <v>0</v>
          </cell>
          <cell r="F14674">
            <v>0</v>
          </cell>
        </row>
        <row r="14675">
          <cell r="B14675">
            <v>2000106</v>
          </cell>
          <cell r="C14675" t="str">
            <v>Copo Descart P/Água 200Ml Plást</v>
          </cell>
          <cell r="D14675" t="str">
            <v>PAK</v>
          </cell>
          <cell r="E14675">
            <v>0</v>
          </cell>
          <cell r="F14675">
            <v>0</v>
          </cell>
        </row>
        <row r="14676">
          <cell r="B14676">
            <v>2000107</v>
          </cell>
          <cell r="C14676" t="str">
            <v>Copo Descart P/Café 50Ml Plást</v>
          </cell>
          <cell r="D14676" t="str">
            <v>PAK</v>
          </cell>
          <cell r="E14676">
            <v>0</v>
          </cell>
          <cell r="F14676">
            <v>0</v>
          </cell>
        </row>
        <row r="14677">
          <cell r="B14677">
            <v>2000108</v>
          </cell>
          <cell r="C14677" t="str">
            <v>Corda Nylon 1/2Pol</v>
          </cell>
          <cell r="D14677" t="str">
            <v>M</v>
          </cell>
          <cell r="E14677">
            <v>0</v>
          </cell>
          <cell r="F14677">
            <v>0</v>
          </cell>
        </row>
        <row r="14678">
          <cell r="B14678">
            <v>2000109</v>
          </cell>
          <cell r="C14678" t="str">
            <v>Corda Nylon 3/4Pol</v>
          </cell>
          <cell r="D14678" t="str">
            <v>M</v>
          </cell>
          <cell r="E14678">
            <v>0</v>
          </cell>
          <cell r="F14678">
            <v>0</v>
          </cell>
        </row>
        <row r="14679">
          <cell r="B14679">
            <v>2000110</v>
          </cell>
          <cell r="C14679" t="str">
            <v>Coristina D C/4 Comp Schering-Plough</v>
          </cell>
          <cell r="D14679" t="str">
            <v>KI</v>
          </cell>
          <cell r="E14679">
            <v>0</v>
          </cell>
          <cell r="F14679">
            <v>0</v>
          </cell>
        </row>
        <row r="14680">
          <cell r="B14680">
            <v>2000111</v>
          </cell>
          <cell r="C14680" t="str">
            <v>Cotonete Caixa C/150 Unidades J&amp;J</v>
          </cell>
          <cell r="D14680" t="str">
            <v>KI</v>
          </cell>
          <cell r="E14680">
            <v>0</v>
          </cell>
          <cell r="F14680">
            <v>0</v>
          </cell>
        </row>
        <row r="14681">
          <cell r="B14681">
            <v>2000112</v>
          </cell>
          <cell r="C14681" t="str">
            <v>Cotonete Caixa C/75 Unidades J&amp;J</v>
          </cell>
          <cell r="D14681" t="str">
            <v>KI</v>
          </cell>
          <cell r="E14681">
            <v>0</v>
          </cell>
          <cell r="F14681">
            <v>0</v>
          </cell>
        </row>
        <row r="14682">
          <cell r="B14682">
            <v>2000113</v>
          </cell>
          <cell r="C14682" t="str">
            <v>Creolina Concentrada Embalagem C/750Ml</v>
          </cell>
          <cell r="D14682" t="str">
            <v>UN</v>
          </cell>
          <cell r="E14682">
            <v>0</v>
          </cell>
          <cell r="F14682">
            <v>0</v>
          </cell>
        </row>
        <row r="14683">
          <cell r="B14683">
            <v>2000114</v>
          </cell>
          <cell r="C14683" t="str">
            <v>Curativo 100Cmx30Cmx40M</v>
          </cell>
          <cell r="D14683" t="str">
            <v>UN</v>
          </cell>
          <cell r="E14683">
            <v>0</v>
          </cell>
          <cell r="F14683">
            <v>0</v>
          </cell>
        </row>
        <row r="14684">
          <cell r="B14684">
            <v>2000115</v>
          </cell>
          <cell r="C14684" t="str">
            <v>Curativo 10Cmx5M</v>
          </cell>
          <cell r="D14684" t="str">
            <v>UN</v>
          </cell>
          <cell r="E14684">
            <v>0</v>
          </cell>
          <cell r="F14684">
            <v>0</v>
          </cell>
        </row>
        <row r="14685">
          <cell r="B14685">
            <v>2000116</v>
          </cell>
          <cell r="C14685" t="str">
            <v>Curativo Transp C/35Un Band Aid-J&amp;J</v>
          </cell>
          <cell r="D14685" t="str">
            <v>KI</v>
          </cell>
          <cell r="E14685">
            <v>0</v>
          </cell>
          <cell r="F14685">
            <v>0</v>
          </cell>
        </row>
        <row r="14686">
          <cell r="B14686">
            <v>2000117</v>
          </cell>
          <cell r="C14686" t="str">
            <v>Desinfetante 0,5L</v>
          </cell>
          <cell r="D14686" t="str">
            <v>UN</v>
          </cell>
          <cell r="E14686">
            <v>0</v>
          </cell>
          <cell r="F14686">
            <v>0</v>
          </cell>
        </row>
        <row r="14687">
          <cell r="B14687">
            <v>2000118</v>
          </cell>
          <cell r="C14687" t="str">
            <v>Desinfetante C/5L</v>
          </cell>
          <cell r="D14687" t="str">
            <v>UN</v>
          </cell>
          <cell r="E14687">
            <v>0</v>
          </cell>
          <cell r="F14687">
            <v>0</v>
          </cell>
        </row>
        <row r="14688">
          <cell r="B14688">
            <v>2000119</v>
          </cell>
          <cell r="C14688" t="str">
            <v>Desinfetante Eucalipto 0,5L</v>
          </cell>
          <cell r="D14688" t="str">
            <v>UN</v>
          </cell>
          <cell r="E14688">
            <v>0</v>
          </cell>
          <cell r="F14688">
            <v>0</v>
          </cell>
        </row>
        <row r="14689">
          <cell r="B14689">
            <v>2000120</v>
          </cell>
          <cell r="C14689" t="str">
            <v>Desinfetante Eucalipto 18L</v>
          </cell>
          <cell r="D14689" t="str">
            <v>UN</v>
          </cell>
          <cell r="E14689">
            <v>0</v>
          </cell>
          <cell r="F14689">
            <v>0</v>
          </cell>
        </row>
        <row r="14690">
          <cell r="B14690">
            <v>2000121</v>
          </cell>
          <cell r="C14690" t="str">
            <v>Desinfetante Eucalipto 1L</v>
          </cell>
          <cell r="D14690" t="str">
            <v>UN</v>
          </cell>
          <cell r="E14690">
            <v>0</v>
          </cell>
          <cell r="F14690">
            <v>0</v>
          </cell>
        </row>
        <row r="14691">
          <cell r="B14691">
            <v>2000122</v>
          </cell>
          <cell r="C14691" t="str">
            <v>Desinfetante Pinho 0,5L</v>
          </cell>
          <cell r="D14691" t="str">
            <v>UN</v>
          </cell>
          <cell r="E14691">
            <v>0</v>
          </cell>
          <cell r="F14691">
            <v>0</v>
          </cell>
        </row>
        <row r="14692">
          <cell r="B14692">
            <v>2000123</v>
          </cell>
          <cell r="C14692" t="str">
            <v>Desinfetante Pinho 18L</v>
          </cell>
          <cell r="D14692" t="str">
            <v>UN</v>
          </cell>
          <cell r="E14692">
            <v>0</v>
          </cell>
          <cell r="F14692">
            <v>0</v>
          </cell>
        </row>
        <row r="14693">
          <cell r="B14693">
            <v>2000124</v>
          </cell>
          <cell r="C14693" t="str">
            <v>Detergente Líquido</v>
          </cell>
          <cell r="D14693" t="str">
            <v>UN</v>
          </cell>
          <cell r="E14693">
            <v>0</v>
          </cell>
          <cell r="F14693">
            <v>0</v>
          </cell>
        </row>
        <row r="14694">
          <cell r="B14694">
            <v>2000125</v>
          </cell>
          <cell r="C14694" t="str">
            <v>Dexafenicol Blister C/3,5G Allergan</v>
          </cell>
          <cell r="D14694" t="str">
            <v>KI</v>
          </cell>
          <cell r="E14694">
            <v>0</v>
          </cell>
          <cell r="F14694">
            <v>0</v>
          </cell>
        </row>
        <row r="14695">
          <cell r="B14695">
            <v>2000126</v>
          </cell>
          <cell r="C14695" t="str">
            <v>Dexafenicol Frasco C/5Ml Allergan</v>
          </cell>
          <cell r="D14695" t="str">
            <v>UN</v>
          </cell>
          <cell r="E14695">
            <v>0</v>
          </cell>
          <cell r="F14695">
            <v>0</v>
          </cell>
        </row>
        <row r="14696">
          <cell r="B14696">
            <v>2000127</v>
          </cell>
          <cell r="C14696" t="str">
            <v>Diluente 5L</v>
          </cell>
          <cell r="D14696" t="str">
            <v>UN</v>
          </cell>
          <cell r="E14696">
            <v>0</v>
          </cell>
          <cell r="F14696">
            <v>0</v>
          </cell>
        </row>
        <row r="14697">
          <cell r="B14697">
            <v>2000128</v>
          </cell>
          <cell r="C14697" t="str">
            <v>Dimeticona 40Mg C/20 Comp Eurofarma</v>
          </cell>
          <cell r="D14697" t="str">
            <v>KI</v>
          </cell>
          <cell r="E14697">
            <v>0</v>
          </cell>
          <cell r="F14697">
            <v>0</v>
          </cell>
        </row>
        <row r="14698">
          <cell r="B14698">
            <v>2000129</v>
          </cell>
          <cell r="C14698" t="str">
            <v>Disquete 1,44Mb C/1Un Mf2Hd-Maxell</v>
          </cell>
          <cell r="D14698" t="str">
            <v>KI</v>
          </cell>
          <cell r="E14698">
            <v>0</v>
          </cell>
          <cell r="F14698">
            <v>0</v>
          </cell>
        </row>
        <row r="14699">
          <cell r="B14699">
            <v>2000130</v>
          </cell>
          <cell r="C14699" t="str">
            <v>Disquete 360Kb C/3Un Md2Dd-Maxell</v>
          </cell>
          <cell r="D14699" t="str">
            <v>KI</v>
          </cell>
          <cell r="E14699">
            <v>0</v>
          </cell>
          <cell r="F14699">
            <v>0</v>
          </cell>
        </row>
        <row r="14700">
          <cell r="B14700">
            <v>2000131</v>
          </cell>
          <cell r="C14700" t="str">
            <v>Disquete P/Zip Drive 100Mb Iomega</v>
          </cell>
          <cell r="D14700" t="str">
            <v>UN</v>
          </cell>
          <cell r="E14700">
            <v>0</v>
          </cell>
          <cell r="F14700">
            <v>0</v>
          </cell>
        </row>
        <row r="14701">
          <cell r="B14701">
            <v>2000132</v>
          </cell>
          <cell r="C14701" t="str">
            <v>Divisória P/Fichário C/12Div 010-Yes</v>
          </cell>
          <cell r="D14701" t="str">
            <v>PAK</v>
          </cell>
          <cell r="E14701">
            <v>0</v>
          </cell>
          <cell r="F14701">
            <v>0</v>
          </cell>
        </row>
        <row r="14702">
          <cell r="B14702">
            <v>2000133</v>
          </cell>
          <cell r="C14702" t="str">
            <v>Dorflex C/240Comp Merrell Lepetit</v>
          </cell>
          <cell r="D14702" t="str">
            <v>KI</v>
          </cell>
          <cell r="E14702">
            <v>0</v>
          </cell>
          <cell r="F14702">
            <v>0</v>
          </cell>
        </row>
        <row r="14703">
          <cell r="B14703">
            <v>2000134</v>
          </cell>
          <cell r="C14703" t="str">
            <v>Dorflex C/30Comp-Aventis Pharma</v>
          </cell>
          <cell r="D14703" t="str">
            <v>KI</v>
          </cell>
          <cell r="E14703">
            <v>0</v>
          </cell>
          <cell r="F14703">
            <v>0</v>
          </cell>
        </row>
        <row r="14704">
          <cell r="B14704">
            <v>2000135</v>
          </cell>
          <cell r="C14704" t="str">
            <v>Dorflex C/8Comp Merrell Lepetit</v>
          </cell>
          <cell r="D14704" t="str">
            <v>KI</v>
          </cell>
          <cell r="E14704">
            <v>0</v>
          </cell>
          <cell r="F14704">
            <v>0</v>
          </cell>
        </row>
        <row r="14705">
          <cell r="B14705">
            <v>2000136</v>
          </cell>
          <cell r="C14705" t="str">
            <v>Doril C/100Comp Dorsay</v>
          </cell>
          <cell r="D14705" t="str">
            <v>KI</v>
          </cell>
          <cell r="E14705">
            <v>0</v>
          </cell>
          <cell r="F14705">
            <v>0</v>
          </cell>
        </row>
        <row r="14706">
          <cell r="B14706">
            <v>2000137</v>
          </cell>
          <cell r="C14706" t="str">
            <v>Doril C/4Comp Dorsay</v>
          </cell>
          <cell r="D14706" t="str">
            <v>KI</v>
          </cell>
          <cell r="E14706">
            <v>0</v>
          </cell>
          <cell r="F14706">
            <v>0</v>
          </cell>
        </row>
        <row r="14707">
          <cell r="B14707">
            <v>2000138</v>
          </cell>
          <cell r="C14707" t="str">
            <v>Dramin B6 Cx C/20 Comp Byk</v>
          </cell>
          <cell r="D14707" t="str">
            <v>KI</v>
          </cell>
          <cell r="E14707">
            <v>0</v>
          </cell>
          <cell r="F14707">
            <v>0</v>
          </cell>
        </row>
        <row r="14708">
          <cell r="B14708">
            <v>2000139</v>
          </cell>
          <cell r="C14708" t="str">
            <v>Dulcolax C/20 Drágeas Boehringer</v>
          </cell>
          <cell r="D14708" t="str">
            <v>KI</v>
          </cell>
          <cell r="E14708">
            <v>0</v>
          </cell>
          <cell r="F14708">
            <v>0</v>
          </cell>
        </row>
        <row r="14709">
          <cell r="B14709">
            <v>2000140</v>
          </cell>
          <cell r="C14709" t="str">
            <v>Elixir Paregórico C/30Ml Catarinense</v>
          </cell>
          <cell r="D14709" t="str">
            <v>UN</v>
          </cell>
          <cell r="E14709">
            <v>0</v>
          </cell>
          <cell r="F14709">
            <v>0</v>
          </cell>
        </row>
        <row r="14710">
          <cell r="B14710">
            <v>2000141</v>
          </cell>
          <cell r="C14710" t="str">
            <v>Envelope Ouro 170X230Cm</v>
          </cell>
          <cell r="D14710" t="str">
            <v>UN</v>
          </cell>
          <cell r="E14710">
            <v>0</v>
          </cell>
          <cell r="F14710">
            <v>0</v>
          </cell>
        </row>
        <row r="14711">
          <cell r="B14711">
            <v>2000142</v>
          </cell>
          <cell r="C14711" t="str">
            <v>Envelope Ouro 310X410Cm</v>
          </cell>
          <cell r="D14711" t="str">
            <v>UN</v>
          </cell>
          <cell r="E14711">
            <v>0</v>
          </cell>
          <cell r="F14711">
            <v>0</v>
          </cell>
        </row>
        <row r="14712">
          <cell r="B14712">
            <v>2000143</v>
          </cell>
          <cell r="C14712" t="str">
            <v>Envelope Pardo 18X25Cm</v>
          </cell>
          <cell r="D14712" t="str">
            <v>UN</v>
          </cell>
          <cell r="E14712">
            <v>0</v>
          </cell>
          <cell r="F14712">
            <v>0</v>
          </cell>
        </row>
        <row r="14713">
          <cell r="B14713">
            <v>2000144</v>
          </cell>
          <cell r="C14713" t="str">
            <v>Envelope Pardo 20X28Cm</v>
          </cell>
          <cell r="D14713" t="str">
            <v>UN</v>
          </cell>
          <cell r="E14713">
            <v>0</v>
          </cell>
          <cell r="F14713">
            <v>0</v>
          </cell>
        </row>
        <row r="14714">
          <cell r="B14714">
            <v>2000145</v>
          </cell>
          <cell r="C14714" t="str">
            <v>Epocler 10Ml C/12 Flaconetes Wyeth</v>
          </cell>
          <cell r="D14714" t="str">
            <v>KI</v>
          </cell>
          <cell r="E14714">
            <v>0</v>
          </cell>
          <cell r="F14714">
            <v>0</v>
          </cell>
        </row>
        <row r="14715">
          <cell r="B14715">
            <v>2000146</v>
          </cell>
          <cell r="C14715" t="str">
            <v>Espaçador Polietileno 25X20Mm</v>
          </cell>
          <cell r="D14715" t="str">
            <v>BAG</v>
          </cell>
          <cell r="E14715">
            <v>0</v>
          </cell>
          <cell r="F14715">
            <v>0</v>
          </cell>
        </row>
        <row r="14716">
          <cell r="B14716">
            <v>2000147</v>
          </cell>
          <cell r="C14716" t="str">
            <v>Espanador De Pena 30Cm</v>
          </cell>
          <cell r="D14716" t="str">
            <v>UN</v>
          </cell>
          <cell r="E14716">
            <v>0</v>
          </cell>
          <cell r="F14716">
            <v>0</v>
          </cell>
        </row>
        <row r="14717">
          <cell r="B14717">
            <v>2000148</v>
          </cell>
          <cell r="C14717" t="str">
            <v>Estopa Branca C/1000G</v>
          </cell>
          <cell r="D14717" t="str">
            <v>BAG</v>
          </cell>
          <cell r="E14717">
            <v>0</v>
          </cell>
          <cell r="F14717">
            <v>0</v>
          </cell>
        </row>
        <row r="14718">
          <cell r="B14718">
            <v>2000149</v>
          </cell>
          <cell r="C14718" t="str">
            <v>Estopa Branca C/400G</v>
          </cell>
          <cell r="D14718" t="str">
            <v>BAG</v>
          </cell>
          <cell r="E14718">
            <v>0</v>
          </cell>
          <cell r="F14718">
            <v>0</v>
          </cell>
        </row>
        <row r="14719">
          <cell r="B14719">
            <v>2000150</v>
          </cell>
          <cell r="C14719" t="str">
            <v>Estopa Branca C/800G</v>
          </cell>
          <cell r="D14719" t="str">
            <v>BAG</v>
          </cell>
          <cell r="E14719">
            <v>0</v>
          </cell>
          <cell r="F14719">
            <v>0</v>
          </cell>
        </row>
        <row r="14720">
          <cell r="B14720">
            <v>2000151</v>
          </cell>
          <cell r="C14720" t="str">
            <v>Éter Sulfúrico Frasco C/1000Ml</v>
          </cell>
          <cell r="D14720" t="str">
            <v>UN</v>
          </cell>
          <cell r="E14720">
            <v>0</v>
          </cell>
          <cell r="F14720">
            <v>0</v>
          </cell>
        </row>
        <row r="14721">
          <cell r="B14721">
            <v>2000152</v>
          </cell>
          <cell r="C14721" t="str">
            <v>Etiqueta Ades Az/Br C/210 Op1342-Pimaco</v>
          </cell>
          <cell r="D14721" t="str">
            <v>UN</v>
          </cell>
          <cell r="E14721">
            <v>0</v>
          </cell>
          <cell r="F14721">
            <v>0</v>
          </cell>
        </row>
        <row r="14722">
          <cell r="B14722">
            <v>2000153</v>
          </cell>
          <cell r="C14722" t="str">
            <v>Etiqueta Ades Br C/250 6283-Pimaco</v>
          </cell>
          <cell r="D14722" t="str">
            <v>UN</v>
          </cell>
          <cell r="E14722">
            <v>0</v>
          </cell>
          <cell r="F14722">
            <v>0</v>
          </cell>
        </row>
        <row r="14723">
          <cell r="B14723">
            <v>2000154</v>
          </cell>
          <cell r="C14723" t="str">
            <v>Etiqueta Ades Br C/3000 6180-Pimaco</v>
          </cell>
          <cell r="D14723" t="str">
            <v>UN</v>
          </cell>
          <cell r="E14723">
            <v>0</v>
          </cell>
          <cell r="F14723">
            <v>0</v>
          </cell>
        </row>
        <row r="14724">
          <cell r="B14724">
            <v>2000155</v>
          </cell>
          <cell r="C14724" t="str">
            <v>Etiqueta Ades Vm/Br C/210 Op1341-Pimaco</v>
          </cell>
          <cell r="D14724" t="str">
            <v>UN</v>
          </cell>
          <cell r="E14724">
            <v>0</v>
          </cell>
          <cell r="F14724">
            <v>0</v>
          </cell>
        </row>
        <row r="14725">
          <cell r="B14725">
            <v>2000156</v>
          </cell>
          <cell r="C14725" t="str">
            <v>Extintor Água Press Portátil A 10L</v>
          </cell>
          <cell r="D14725" t="str">
            <v>UN</v>
          </cell>
          <cell r="E14725">
            <v>0</v>
          </cell>
          <cell r="F14725">
            <v>0</v>
          </cell>
        </row>
        <row r="14726">
          <cell r="B14726">
            <v>2000157</v>
          </cell>
          <cell r="C14726" t="str">
            <v>Extintor Co2 Portátil Bc 4Kg</v>
          </cell>
          <cell r="D14726" t="str">
            <v>UN</v>
          </cell>
          <cell r="E14726">
            <v>0</v>
          </cell>
          <cell r="F14726">
            <v>0</v>
          </cell>
        </row>
        <row r="14727">
          <cell r="B14727">
            <v>2000158</v>
          </cell>
          <cell r="C14727" t="str">
            <v>Extintor Co2 Portátil Bc 6Kg</v>
          </cell>
          <cell r="D14727" t="str">
            <v>UN</v>
          </cell>
          <cell r="E14727">
            <v>0</v>
          </cell>
          <cell r="F14727">
            <v>0</v>
          </cell>
        </row>
        <row r="14728">
          <cell r="B14728">
            <v>2000159</v>
          </cell>
          <cell r="C14728" t="str">
            <v>Extintor Pqs 4Kg</v>
          </cell>
          <cell r="D14728" t="str">
            <v>UN</v>
          </cell>
          <cell r="E14728">
            <v>0</v>
          </cell>
          <cell r="F14728">
            <v>0</v>
          </cell>
        </row>
        <row r="14729">
          <cell r="B14729">
            <v>2000160</v>
          </cell>
          <cell r="C14729" t="str">
            <v>Extintor Pó Quím.Portátil Abc 6Kg</v>
          </cell>
          <cell r="D14729" t="str">
            <v>UN</v>
          </cell>
          <cell r="E14729">
            <v>0</v>
          </cell>
          <cell r="F14729">
            <v>0</v>
          </cell>
        </row>
        <row r="14730">
          <cell r="B14730">
            <v>2000161</v>
          </cell>
          <cell r="C14730" t="str">
            <v>Extintor Pó Quím.Sobre Rodas Abc 20Kg</v>
          </cell>
          <cell r="D14730" t="str">
            <v>UN</v>
          </cell>
          <cell r="E14730">
            <v>0</v>
          </cell>
          <cell r="F14730">
            <v>0</v>
          </cell>
        </row>
        <row r="14731">
          <cell r="B14731">
            <v>2000162</v>
          </cell>
          <cell r="C14731" t="str">
            <v>Extrator De Grampo Espátula Em Inox</v>
          </cell>
          <cell r="D14731" t="str">
            <v>UN</v>
          </cell>
          <cell r="E14731">
            <v>0</v>
          </cell>
          <cell r="F14731">
            <v>0</v>
          </cell>
        </row>
        <row r="14732">
          <cell r="B14732">
            <v>2000163</v>
          </cell>
          <cell r="C14732" t="str">
            <v>Fenergan Bisnaga C/30G Rhodia Farma</v>
          </cell>
          <cell r="D14732" t="str">
            <v>UN</v>
          </cell>
          <cell r="E14732">
            <v>0</v>
          </cell>
          <cell r="F14732">
            <v>0</v>
          </cell>
        </row>
        <row r="14733">
          <cell r="B14733">
            <v>2000164</v>
          </cell>
          <cell r="C14733" t="str">
            <v>Ficha Pautada 3X5" Branca</v>
          </cell>
          <cell r="D14733" t="str">
            <v>UN</v>
          </cell>
          <cell r="E14733">
            <v>0</v>
          </cell>
          <cell r="F14733">
            <v>0</v>
          </cell>
        </row>
        <row r="14734">
          <cell r="B14734">
            <v>2000165</v>
          </cell>
          <cell r="C14734" t="str">
            <v>Ficha Pautada 6X9" Branca</v>
          </cell>
          <cell r="D14734" t="str">
            <v>UN</v>
          </cell>
          <cell r="E14734">
            <v>0</v>
          </cell>
          <cell r="F14734">
            <v>0</v>
          </cell>
        </row>
        <row r="14735">
          <cell r="B14735">
            <v>2000166</v>
          </cell>
          <cell r="C14735" t="str">
            <v>Filtro P/Respirad.Mod.7856Nw 7500-6-Real</v>
          </cell>
          <cell r="D14735" t="str">
            <v>UN</v>
          </cell>
          <cell r="E14735">
            <v>0</v>
          </cell>
          <cell r="F14735">
            <v>0</v>
          </cell>
        </row>
        <row r="14736">
          <cell r="B14736">
            <v>2000167</v>
          </cell>
          <cell r="C14736" t="str">
            <v>Fita Adesiva 12Mmx30M 550-3M</v>
          </cell>
          <cell r="D14736" t="str">
            <v>UN</v>
          </cell>
          <cell r="E14736">
            <v>0</v>
          </cell>
          <cell r="F14736">
            <v>0</v>
          </cell>
        </row>
        <row r="14737">
          <cell r="B14737">
            <v>2000168</v>
          </cell>
          <cell r="C14737" t="str">
            <v>Fita Adesiva 12Mmx33M Mágica-3M</v>
          </cell>
          <cell r="D14737" t="str">
            <v>UN</v>
          </cell>
          <cell r="E14737">
            <v>0</v>
          </cell>
          <cell r="F14737">
            <v>0</v>
          </cell>
        </row>
        <row r="14738">
          <cell r="B14738">
            <v>2000169</v>
          </cell>
          <cell r="C14738" t="str">
            <v>Fita Adesiva Crepe 19Mmx50Mm</v>
          </cell>
          <cell r="D14738" t="str">
            <v>UN</v>
          </cell>
          <cell r="E14738">
            <v>0</v>
          </cell>
          <cell r="F14738">
            <v>0</v>
          </cell>
        </row>
        <row r="14739">
          <cell r="B14739">
            <v>2000170</v>
          </cell>
          <cell r="C14739" t="str">
            <v>Fita Adesiva Crepe 25Mmx50M</v>
          </cell>
          <cell r="D14739" t="str">
            <v>UN</v>
          </cell>
          <cell r="E14739">
            <v>0</v>
          </cell>
          <cell r="F14739">
            <v>0</v>
          </cell>
        </row>
        <row r="14740">
          <cell r="B14740">
            <v>2000171</v>
          </cell>
          <cell r="C14740" t="str">
            <v>Fita Adesiva Crepe 50Mmx50M</v>
          </cell>
          <cell r="D14740" t="str">
            <v>UN</v>
          </cell>
          <cell r="E14740">
            <v>0</v>
          </cell>
          <cell r="F14740">
            <v>0</v>
          </cell>
        </row>
        <row r="14741">
          <cell r="B14741">
            <v>2000172</v>
          </cell>
          <cell r="C14741" t="str">
            <v>Fita Corret P/Máq Escrev 325-Facit</v>
          </cell>
          <cell r="D14741" t="str">
            <v>UN</v>
          </cell>
          <cell r="E14741">
            <v>0</v>
          </cell>
          <cell r="F14741">
            <v>0</v>
          </cell>
        </row>
        <row r="14742">
          <cell r="B14742">
            <v>2000173</v>
          </cell>
          <cell r="C14742" t="str">
            <v>Fita Corret P/Máq Escrev 333-Facit</v>
          </cell>
          <cell r="D14742" t="str">
            <v>UN</v>
          </cell>
          <cell r="E14742">
            <v>0</v>
          </cell>
          <cell r="F14742">
            <v>0</v>
          </cell>
        </row>
        <row r="14743">
          <cell r="B14743">
            <v>2000174</v>
          </cell>
          <cell r="C14743" t="str">
            <v>Fita Corret P/Maq Escrev Olivetti Et112</v>
          </cell>
          <cell r="D14743" t="str">
            <v>UN</v>
          </cell>
          <cell r="E14743">
            <v>0</v>
          </cell>
          <cell r="F14743">
            <v>0</v>
          </cell>
        </row>
        <row r="14744">
          <cell r="B14744">
            <v>2000175</v>
          </cell>
          <cell r="C14744" t="str">
            <v>Fita Corret P/Máq Escrev Olivetti Et2200</v>
          </cell>
          <cell r="D14744" t="str">
            <v>UN</v>
          </cell>
          <cell r="E14744">
            <v>0</v>
          </cell>
          <cell r="F14744">
            <v>0</v>
          </cell>
        </row>
        <row r="14745">
          <cell r="B14745">
            <v>2000176</v>
          </cell>
          <cell r="C14745" t="str">
            <v>Fita Corret P/Máq Escrev Olivetti Tekne7</v>
          </cell>
          <cell r="D14745" t="str">
            <v>UN</v>
          </cell>
          <cell r="E14745">
            <v>0</v>
          </cell>
          <cell r="F14745">
            <v>0</v>
          </cell>
        </row>
        <row r="14746">
          <cell r="B14746">
            <v>2000177</v>
          </cell>
          <cell r="C14746" t="str">
            <v>Fita Corret P/Máq.Escrev 304-Facit</v>
          </cell>
          <cell r="D14746" t="str">
            <v>UN</v>
          </cell>
          <cell r="E14746">
            <v>0</v>
          </cell>
          <cell r="F14746">
            <v>0</v>
          </cell>
        </row>
        <row r="14747">
          <cell r="B14747">
            <v>2000178</v>
          </cell>
          <cell r="C14747" t="str">
            <v>Fita Crepe 19Mmx50M Branca 2350-3M</v>
          </cell>
          <cell r="D14747" t="str">
            <v>UN</v>
          </cell>
          <cell r="E14747">
            <v>0</v>
          </cell>
          <cell r="F14747">
            <v>0</v>
          </cell>
        </row>
        <row r="14748">
          <cell r="B14748">
            <v>2000179</v>
          </cell>
          <cell r="C14748" t="str">
            <v>Fita Crepe 25Mmx50M Branca 2350-3M</v>
          </cell>
          <cell r="D14748" t="str">
            <v>UN</v>
          </cell>
          <cell r="E14748">
            <v>0</v>
          </cell>
          <cell r="F14748">
            <v>0</v>
          </cell>
        </row>
        <row r="14749">
          <cell r="B14749">
            <v>2000180</v>
          </cell>
          <cell r="C14749" t="str">
            <v>Fita Crepe 50Mmx50M Branca 2350-3M</v>
          </cell>
          <cell r="D14749" t="str">
            <v>UN</v>
          </cell>
          <cell r="E14749">
            <v>0</v>
          </cell>
          <cell r="F14749">
            <v>0</v>
          </cell>
        </row>
        <row r="14750">
          <cell r="B14750">
            <v>2000181</v>
          </cell>
          <cell r="C14750" t="str">
            <v>Fita Crepe Multi-Uso 12Mmx50M-3M</v>
          </cell>
          <cell r="D14750" t="str">
            <v>UN</v>
          </cell>
          <cell r="E14750">
            <v>0</v>
          </cell>
          <cell r="F14750">
            <v>0</v>
          </cell>
        </row>
        <row r="14751">
          <cell r="B14751">
            <v>2000182</v>
          </cell>
          <cell r="C14751" t="str">
            <v>Fita Isol.19Mmx10M Alta Fusão 23Lb-3M</v>
          </cell>
          <cell r="D14751" t="str">
            <v>UN</v>
          </cell>
          <cell r="E14751">
            <v>0</v>
          </cell>
          <cell r="F14751">
            <v>0</v>
          </cell>
        </row>
        <row r="14752">
          <cell r="B14752">
            <v>2000183</v>
          </cell>
          <cell r="C14752" t="str">
            <v>Fita P/Calculadora Tp-Cv-19 Texprint</v>
          </cell>
          <cell r="D14752" t="str">
            <v>UN</v>
          </cell>
          <cell r="E14752">
            <v>0</v>
          </cell>
          <cell r="F14752">
            <v>0</v>
          </cell>
        </row>
        <row r="14753">
          <cell r="B14753">
            <v>2000184</v>
          </cell>
          <cell r="C14753" t="str">
            <v>Fita P/Impressora Epson Grafix Mx100</v>
          </cell>
          <cell r="D14753" t="str">
            <v>UN</v>
          </cell>
          <cell r="E14753">
            <v>0</v>
          </cell>
          <cell r="F14753">
            <v>0</v>
          </cell>
        </row>
        <row r="14754">
          <cell r="B14754">
            <v>2000185</v>
          </cell>
          <cell r="C14754" t="str">
            <v>Fita P/Maq Escr Olivetti Et112</v>
          </cell>
          <cell r="D14754" t="str">
            <v>UN</v>
          </cell>
          <cell r="E14754">
            <v>0</v>
          </cell>
          <cell r="F14754">
            <v>0</v>
          </cell>
        </row>
        <row r="14755">
          <cell r="B14755">
            <v>2000186</v>
          </cell>
          <cell r="C14755" t="str">
            <v>Fita P/Maq Escr Olivetti Et121</v>
          </cell>
          <cell r="D14755" t="str">
            <v>UN</v>
          </cell>
          <cell r="E14755">
            <v>0</v>
          </cell>
          <cell r="F14755">
            <v>0</v>
          </cell>
        </row>
        <row r="14756">
          <cell r="B14756">
            <v>2000187</v>
          </cell>
          <cell r="C14756" t="str">
            <v>Fita Zebrada Pt/Am.C/200M Kcc</v>
          </cell>
          <cell r="D14756" t="str">
            <v>UN</v>
          </cell>
          <cell r="E14756">
            <v>0</v>
          </cell>
          <cell r="F14756">
            <v>0</v>
          </cell>
        </row>
        <row r="14757">
          <cell r="B14757">
            <v>2000188</v>
          </cell>
          <cell r="C14757" t="str">
            <v>Flanela 30X40Mm</v>
          </cell>
          <cell r="D14757" t="str">
            <v>UN</v>
          </cell>
          <cell r="E14757">
            <v>0</v>
          </cell>
          <cell r="F14757">
            <v>0</v>
          </cell>
        </row>
        <row r="14758">
          <cell r="B14758">
            <v>2000189</v>
          </cell>
          <cell r="C14758" t="str">
            <v>Flanela 30X60Mm</v>
          </cell>
          <cell r="D14758" t="str">
            <v>UN</v>
          </cell>
          <cell r="E14758">
            <v>0</v>
          </cell>
          <cell r="F14758">
            <v>0</v>
          </cell>
        </row>
        <row r="14759">
          <cell r="B14759">
            <v>2000190</v>
          </cell>
          <cell r="C14759" t="str">
            <v>Flanela 40X60Mm</v>
          </cell>
          <cell r="D14759" t="str">
            <v>UN</v>
          </cell>
          <cell r="E14759">
            <v>0</v>
          </cell>
          <cell r="F14759">
            <v>0</v>
          </cell>
        </row>
        <row r="14760">
          <cell r="B14760">
            <v>2000191</v>
          </cell>
          <cell r="C14760" t="str">
            <v>Flogoral Frasco C/30Ml Asta Médica</v>
          </cell>
          <cell r="D14760" t="str">
            <v>UN</v>
          </cell>
          <cell r="E14760">
            <v>0</v>
          </cell>
          <cell r="F14760">
            <v>0</v>
          </cell>
        </row>
        <row r="14761">
          <cell r="B14761">
            <v>2000192</v>
          </cell>
          <cell r="C14761" t="str">
            <v>Formulário Contínuo 1Via 132 Colunas Br</v>
          </cell>
          <cell r="D14761" t="str">
            <v>UN</v>
          </cell>
          <cell r="E14761">
            <v>0</v>
          </cell>
          <cell r="F14761">
            <v>0</v>
          </cell>
        </row>
        <row r="14762">
          <cell r="B14762">
            <v>2000193</v>
          </cell>
          <cell r="C14762" t="str">
            <v>Formulário Contínuo 1Via 136 Colunas Br</v>
          </cell>
          <cell r="D14762" t="str">
            <v>UN</v>
          </cell>
          <cell r="E14762">
            <v>0</v>
          </cell>
          <cell r="F14762">
            <v>0</v>
          </cell>
        </row>
        <row r="14763">
          <cell r="B14763">
            <v>2000194</v>
          </cell>
          <cell r="C14763" t="str">
            <v>Formulário Contínuo 1Via 80 Colunas Br</v>
          </cell>
          <cell r="D14763" t="str">
            <v>UN</v>
          </cell>
          <cell r="E14763">
            <v>0</v>
          </cell>
          <cell r="F14763">
            <v>0</v>
          </cell>
        </row>
        <row r="14764">
          <cell r="B14764">
            <v>2000195</v>
          </cell>
          <cell r="C14764" t="str">
            <v>Formulário Recibo Pg.Salário 11410-Moore</v>
          </cell>
          <cell r="D14764" t="str">
            <v>UN</v>
          </cell>
          <cell r="E14764">
            <v>0</v>
          </cell>
          <cell r="F14764">
            <v>0</v>
          </cell>
        </row>
        <row r="14765">
          <cell r="B14765">
            <v>2000196</v>
          </cell>
          <cell r="C14765" t="str">
            <v>Furacin Tubo C/30G Schering-Plough</v>
          </cell>
          <cell r="D14765" t="str">
            <v>UN</v>
          </cell>
          <cell r="E14765">
            <v>0</v>
          </cell>
          <cell r="F14765">
            <v>0</v>
          </cell>
        </row>
        <row r="14766">
          <cell r="B14766">
            <v>2000197</v>
          </cell>
          <cell r="C14766" t="str">
            <v>Gelol Bisnaga C/20G Dm-Indus</v>
          </cell>
          <cell r="D14766" t="str">
            <v>UN</v>
          </cell>
          <cell r="E14766">
            <v>0</v>
          </cell>
          <cell r="F14766">
            <v>0</v>
          </cell>
        </row>
        <row r="14767">
          <cell r="B14767">
            <v>2000198</v>
          </cell>
          <cell r="C14767" t="str">
            <v>Gelol Frasco C/60Ml Dm-Indus</v>
          </cell>
          <cell r="D14767" t="str">
            <v>UN</v>
          </cell>
          <cell r="E14767">
            <v>0</v>
          </cell>
          <cell r="F14767">
            <v>0</v>
          </cell>
        </row>
        <row r="14768">
          <cell r="B14768">
            <v>2000199</v>
          </cell>
          <cell r="C14768" t="str">
            <v>Giz Branco</v>
          </cell>
          <cell r="D14768" t="str">
            <v>KI</v>
          </cell>
          <cell r="E14768">
            <v>0</v>
          </cell>
          <cell r="F14768">
            <v>0</v>
          </cell>
        </row>
        <row r="14769">
          <cell r="B14769">
            <v>2000200</v>
          </cell>
          <cell r="C14769" t="str">
            <v>Giz Colorido</v>
          </cell>
          <cell r="D14769" t="str">
            <v>KI</v>
          </cell>
          <cell r="E14769">
            <v>0</v>
          </cell>
          <cell r="F14769">
            <v>0</v>
          </cell>
        </row>
        <row r="14770">
          <cell r="B14770">
            <v>2000201</v>
          </cell>
          <cell r="C14770" t="str">
            <v>Grafite 0,5Mm C/12Minas C505 2B-Pentel</v>
          </cell>
          <cell r="D14770" t="str">
            <v>UN</v>
          </cell>
          <cell r="E14770">
            <v>0</v>
          </cell>
          <cell r="F14770">
            <v>0</v>
          </cell>
        </row>
        <row r="14771">
          <cell r="B14771">
            <v>2000202</v>
          </cell>
          <cell r="C14771" t="str">
            <v>Grafite 0,5Mm C/12Minas C505 B-Pentel</v>
          </cell>
          <cell r="D14771" t="str">
            <v>UN</v>
          </cell>
          <cell r="E14771">
            <v>0</v>
          </cell>
          <cell r="F14771">
            <v>0</v>
          </cell>
        </row>
        <row r="14772">
          <cell r="B14772">
            <v>2000203</v>
          </cell>
          <cell r="C14772" t="str">
            <v>Grafite 0,5Mm C/12Minas C505 Hb-Pentel</v>
          </cell>
          <cell r="D14772" t="str">
            <v>UN</v>
          </cell>
          <cell r="E14772">
            <v>0</v>
          </cell>
          <cell r="F14772">
            <v>0</v>
          </cell>
        </row>
        <row r="14773">
          <cell r="B14773">
            <v>2000204</v>
          </cell>
          <cell r="C14773" t="str">
            <v>Material Substituido Por 2001645</v>
          </cell>
          <cell r="D14773" t="str">
            <v>UN</v>
          </cell>
          <cell r="E14773">
            <v>0</v>
          </cell>
          <cell r="F14773">
            <v>0</v>
          </cell>
        </row>
        <row r="14774">
          <cell r="B14774">
            <v>2000205</v>
          </cell>
          <cell r="C14774" t="str">
            <v>Material Substituido Por 2001646</v>
          </cell>
          <cell r="D14774" t="str">
            <v>UN</v>
          </cell>
          <cell r="E14774">
            <v>0</v>
          </cell>
          <cell r="F14774">
            <v>0</v>
          </cell>
        </row>
        <row r="14775">
          <cell r="B14775">
            <v>2000206</v>
          </cell>
          <cell r="C14775" t="str">
            <v>Grampeador Mesa 26/6 M-527-76178-Carbex</v>
          </cell>
          <cell r="D14775" t="str">
            <v>UN</v>
          </cell>
          <cell r="E14775">
            <v>0</v>
          </cell>
          <cell r="F14775">
            <v>0</v>
          </cell>
        </row>
        <row r="14776">
          <cell r="B14776">
            <v>2000207</v>
          </cell>
          <cell r="C14776" t="str">
            <v>Guarda Pó Tapé G Az.Manga Curta C/Logo</v>
          </cell>
          <cell r="D14776" t="str">
            <v>UN</v>
          </cell>
          <cell r="E14776">
            <v>0</v>
          </cell>
          <cell r="F14776">
            <v>0</v>
          </cell>
        </row>
        <row r="14777">
          <cell r="B14777">
            <v>2000208</v>
          </cell>
          <cell r="C14777" t="str">
            <v>Guarda Pó Tapé G Cz.Manga Curta C/Logo</v>
          </cell>
          <cell r="D14777" t="str">
            <v>UN</v>
          </cell>
          <cell r="E14777">
            <v>0</v>
          </cell>
          <cell r="F14777">
            <v>0</v>
          </cell>
        </row>
        <row r="14778">
          <cell r="B14778">
            <v>2000209</v>
          </cell>
          <cell r="C14778" t="str">
            <v>Guarda Pó Tapé Gg Az.Manga Curta C/Logo</v>
          </cell>
          <cell r="D14778" t="str">
            <v>UN</v>
          </cell>
          <cell r="E14778">
            <v>0</v>
          </cell>
          <cell r="F14778">
            <v>0</v>
          </cell>
        </row>
        <row r="14779">
          <cell r="B14779">
            <v>2000210</v>
          </cell>
          <cell r="C14779" t="str">
            <v>Guarda Pó Tapé Gg Cz.Manga Curta C/Logo</v>
          </cell>
          <cell r="D14779" t="str">
            <v>UN</v>
          </cell>
          <cell r="E14779">
            <v>0</v>
          </cell>
          <cell r="F14779">
            <v>0</v>
          </cell>
        </row>
        <row r="14780">
          <cell r="B14780">
            <v>2000211</v>
          </cell>
          <cell r="C14780" t="str">
            <v>Guarda Pó Tapé M Az.Manga Curta C/Logo</v>
          </cell>
          <cell r="D14780" t="str">
            <v>UN</v>
          </cell>
          <cell r="E14780">
            <v>0</v>
          </cell>
          <cell r="F14780">
            <v>0</v>
          </cell>
        </row>
        <row r="14781">
          <cell r="B14781">
            <v>2000212</v>
          </cell>
          <cell r="C14781" t="str">
            <v>Guarda Pó Tapé M Cz.Manga Curta C/Logo</v>
          </cell>
          <cell r="D14781" t="str">
            <v>UN</v>
          </cell>
          <cell r="E14781">
            <v>0</v>
          </cell>
          <cell r="F14781">
            <v>0</v>
          </cell>
        </row>
        <row r="14782">
          <cell r="B14782">
            <v>2000213</v>
          </cell>
          <cell r="C14782" t="str">
            <v>Guarda Pó Tapé P Az.Manga Curta C/Logo</v>
          </cell>
          <cell r="D14782" t="str">
            <v>UN</v>
          </cell>
          <cell r="E14782">
            <v>0</v>
          </cell>
          <cell r="F14782">
            <v>0</v>
          </cell>
        </row>
        <row r="14783">
          <cell r="B14783">
            <v>2000214</v>
          </cell>
          <cell r="C14783" t="str">
            <v>Guarda Pó Tapé P Cz.Manga Curta C/Logo</v>
          </cell>
          <cell r="D14783" t="str">
            <v>UN</v>
          </cell>
          <cell r="E14783">
            <v>0</v>
          </cell>
          <cell r="F14783">
            <v>0</v>
          </cell>
        </row>
        <row r="14784">
          <cell r="B14784">
            <v>2000215</v>
          </cell>
          <cell r="C14784" t="str">
            <v>Hirudoid C/40G Luitpold Prods.Farms.</v>
          </cell>
          <cell r="D14784" t="str">
            <v>UN</v>
          </cell>
          <cell r="E14784">
            <v>0</v>
          </cell>
          <cell r="F14784">
            <v>0</v>
          </cell>
        </row>
        <row r="14785">
          <cell r="B14785">
            <v>2000216</v>
          </cell>
          <cell r="C14785" t="str">
            <v>Imodium Plus C/6 Comp Janssen Cilag</v>
          </cell>
          <cell r="D14785" t="str">
            <v>KI</v>
          </cell>
          <cell r="E14785">
            <v>0</v>
          </cell>
          <cell r="F14785">
            <v>0</v>
          </cell>
        </row>
        <row r="14786">
          <cell r="B14786">
            <v>2000217</v>
          </cell>
          <cell r="C14786" t="str">
            <v>Imosec 2Mg C/12 Comp Janssen Cilag</v>
          </cell>
          <cell r="D14786" t="str">
            <v>KI</v>
          </cell>
          <cell r="E14786">
            <v>0</v>
          </cell>
          <cell r="F14786">
            <v>0</v>
          </cell>
        </row>
        <row r="14787">
          <cell r="B14787">
            <v>2000218</v>
          </cell>
          <cell r="C14787" t="str">
            <v>Imosec 2Mg C/200 Comp Janssen Cilag</v>
          </cell>
          <cell r="D14787" t="str">
            <v>KI</v>
          </cell>
          <cell r="E14787">
            <v>0</v>
          </cell>
          <cell r="F14787">
            <v>0</v>
          </cell>
        </row>
        <row r="14788">
          <cell r="B14788">
            <v>2000219</v>
          </cell>
          <cell r="C14788" t="str">
            <v>Imosec 2Mg C/4 Comp Janssen Cilag</v>
          </cell>
          <cell r="D14788" t="str">
            <v>KI</v>
          </cell>
          <cell r="E14788">
            <v>0</v>
          </cell>
          <cell r="F14788">
            <v>0</v>
          </cell>
        </row>
        <row r="14789">
          <cell r="B14789">
            <v>2000220</v>
          </cell>
          <cell r="C14789" t="str">
            <v>Inseticida 300Ml Detefon-Reckitt Benck</v>
          </cell>
          <cell r="D14789" t="str">
            <v>UN</v>
          </cell>
          <cell r="E14789">
            <v>0</v>
          </cell>
          <cell r="F14789">
            <v>0</v>
          </cell>
        </row>
        <row r="14790">
          <cell r="B14790">
            <v>2000221</v>
          </cell>
          <cell r="C14790" t="str">
            <v>Inseticida Aeros Raid Mult-Ceras Johnson</v>
          </cell>
          <cell r="D14790" t="str">
            <v>UN</v>
          </cell>
          <cell r="E14790">
            <v>0</v>
          </cell>
          <cell r="F14790">
            <v>0</v>
          </cell>
        </row>
        <row r="14791">
          <cell r="B14791">
            <v>2000222</v>
          </cell>
          <cell r="C14791" t="str">
            <v>Iruxol C/30G Knoll</v>
          </cell>
          <cell r="D14791" t="str">
            <v>UN</v>
          </cell>
          <cell r="E14791">
            <v>0</v>
          </cell>
          <cell r="F14791">
            <v>0</v>
          </cell>
        </row>
        <row r="14792">
          <cell r="B14792">
            <v>2000223</v>
          </cell>
          <cell r="C14792" t="str">
            <v>Lâmina P/Bisturi N.10 C/100Unidades</v>
          </cell>
          <cell r="D14792" t="str">
            <v>KI</v>
          </cell>
          <cell r="E14792">
            <v>0</v>
          </cell>
          <cell r="F14792">
            <v>0</v>
          </cell>
        </row>
        <row r="14793">
          <cell r="B14793">
            <v>2000224</v>
          </cell>
          <cell r="C14793" t="str">
            <v>Lâmina P/Bisturi N.11 C/100Unidades</v>
          </cell>
          <cell r="D14793" t="str">
            <v>KI</v>
          </cell>
          <cell r="E14793">
            <v>0</v>
          </cell>
          <cell r="F14793">
            <v>0</v>
          </cell>
        </row>
        <row r="14794">
          <cell r="B14794">
            <v>2000225</v>
          </cell>
          <cell r="C14794" t="str">
            <v>Lâmina P/Bisturi N.12 C/100Unidades</v>
          </cell>
          <cell r="D14794" t="str">
            <v>KI</v>
          </cell>
          <cell r="E14794">
            <v>0</v>
          </cell>
          <cell r="F14794">
            <v>0</v>
          </cell>
        </row>
        <row r="14795">
          <cell r="B14795">
            <v>2000226</v>
          </cell>
          <cell r="C14795" t="str">
            <v>Lâmina P/Bisturi N.15 C/100Unidades</v>
          </cell>
          <cell r="D14795" t="str">
            <v>KI</v>
          </cell>
          <cell r="E14795">
            <v>0</v>
          </cell>
          <cell r="F14795">
            <v>0</v>
          </cell>
        </row>
        <row r="14796">
          <cell r="B14796">
            <v>2000227</v>
          </cell>
          <cell r="C14796" t="str">
            <v>Lápis Número 2 Preto1210B-Faber Castell</v>
          </cell>
          <cell r="D14796" t="str">
            <v>UN</v>
          </cell>
          <cell r="E14796">
            <v>0</v>
          </cell>
          <cell r="F14796">
            <v>0</v>
          </cell>
        </row>
        <row r="14797">
          <cell r="B14797">
            <v>2000228</v>
          </cell>
          <cell r="C14797" t="str">
            <v>Lasix 40Mg C/20 Compr Hoechst Marion</v>
          </cell>
          <cell r="D14797" t="str">
            <v>KI</v>
          </cell>
          <cell r="E14797">
            <v>0</v>
          </cell>
          <cell r="F14797">
            <v>0</v>
          </cell>
        </row>
        <row r="14798">
          <cell r="B14798">
            <v>2000229</v>
          </cell>
          <cell r="C14798" t="str">
            <v>Latão P/Lixo Aço Carb.Galvanizado 100L</v>
          </cell>
          <cell r="D14798" t="str">
            <v>UN</v>
          </cell>
          <cell r="E14798">
            <v>0</v>
          </cell>
          <cell r="F14798">
            <v>0</v>
          </cell>
        </row>
        <row r="14799">
          <cell r="B14799">
            <v>2000230</v>
          </cell>
          <cell r="C14799" t="str">
            <v>Latão P/Lixo Aço Carb.Galvanizado 50L</v>
          </cell>
          <cell r="D14799" t="str">
            <v>UN</v>
          </cell>
          <cell r="E14799">
            <v>0</v>
          </cell>
          <cell r="F14799">
            <v>0</v>
          </cell>
        </row>
        <row r="14800">
          <cell r="B14800">
            <v>2000231</v>
          </cell>
          <cell r="C14800" t="str">
            <v>Lavaolho C/15Ml Regius</v>
          </cell>
          <cell r="D14800" t="str">
            <v>UN</v>
          </cell>
          <cell r="E14800">
            <v>0</v>
          </cell>
          <cell r="F14800">
            <v>0</v>
          </cell>
        </row>
        <row r="14801">
          <cell r="B14801">
            <v>2000232</v>
          </cell>
          <cell r="C14801" t="str">
            <v>Lerin C/24Ml Allergan Prods.Farms.</v>
          </cell>
          <cell r="D14801" t="str">
            <v>UN</v>
          </cell>
          <cell r="E14801">
            <v>0</v>
          </cell>
          <cell r="F14801">
            <v>0</v>
          </cell>
        </row>
        <row r="14802">
          <cell r="B14802">
            <v>2000233</v>
          </cell>
          <cell r="C14802" t="str">
            <v>Lixa P/Ferro Número 100 20X20Cm</v>
          </cell>
          <cell r="D14802" t="str">
            <v>UN</v>
          </cell>
          <cell r="E14802">
            <v>0</v>
          </cell>
          <cell r="F14802">
            <v>0</v>
          </cell>
        </row>
        <row r="14803">
          <cell r="B14803">
            <v>2000234</v>
          </cell>
          <cell r="C14803" t="str">
            <v>Lixa P/Ferro Número 80 20X20Cm</v>
          </cell>
          <cell r="D14803" t="str">
            <v>UN</v>
          </cell>
          <cell r="E14803">
            <v>0</v>
          </cell>
          <cell r="F14803">
            <v>0</v>
          </cell>
        </row>
        <row r="14804">
          <cell r="B14804">
            <v>2000235</v>
          </cell>
          <cell r="C14804" t="str">
            <v>Lixa P/Massa Número 120 20X20Cm</v>
          </cell>
          <cell r="D14804" t="str">
            <v>UN</v>
          </cell>
          <cell r="E14804">
            <v>0</v>
          </cell>
          <cell r="F14804">
            <v>0</v>
          </cell>
        </row>
        <row r="14805">
          <cell r="B14805">
            <v>2000236</v>
          </cell>
          <cell r="C14805" t="str">
            <v>Lixa P/Massa Número 150 20X20Cm</v>
          </cell>
          <cell r="D14805" t="str">
            <v>UN</v>
          </cell>
          <cell r="E14805">
            <v>0</v>
          </cell>
          <cell r="F14805">
            <v>0</v>
          </cell>
        </row>
        <row r="14806">
          <cell r="B14806">
            <v>2000237</v>
          </cell>
          <cell r="C14806" t="str">
            <v>Lixa P/Massa Número 180 20X20Cm</v>
          </cell>
          <cell r="D14806" t="str">
            <v>UN</v>
          </cell>
          <cell r="E14806">
            <v>0</v>
          </cell>
          <cell r="F14806">
            <v>0</v>
          </cell>
        </row>
        <row r="14807">
          <cell r="B14807">
            <v>2000238</v>
          </cell>
          <cell r="C14807" t="str">
            <v>Lona Plástica Preta 4X100M</v>
          </cell>
          <cell r="D14807" t="str">
            <v>UN</v>
          </cell>
          <cell r="E14807">
            <v>0</v>
          </cell>
          <cell r="F14807">
            <v>0</v>
          </cell>
        </row>
        <row r="14808">
          <cell r="B14808">
            <v>2000239</v>
          </cell>
          <cell r="C14808" t="str">
            <v>Lona Plástica Transparente 4X100M</v>
          </cell>
          <cell r="D14808" t="str">
            <v>UN</v>
          </cell>
          <cell r="E14808">
            <v>0</v>
          </cell>
          <cell r="F14808">
            <v>0</v>
          </cell>
        </row>
        <row r="14809">
          <cell r="B14809">
            <v>2000240</v>
          </cell>
          <cell r="C14809" t="str">
            <v>Lona Plástica Transparente/Preto 4X100M</v>
          </cell>
          <cell r="D14809" t="str">
            <v>UN</v>
          </cell>
          <cell r="E14809">
            <v>0</v>
          </cell>
          <cell r="F14809">
            <v>0</v>
          </cell>
        </row>
        <row r="14810">
          <cell r="B14810">
            <v>2000241</v>
          </cell>
          <cell r="C14810" t="str">
            <v>M.M.Expectorante C/120Ml Farmasa</v>
          </cell>
          <cell r="D14810" t="str">
            <v>UN</v>
          </cell>
          <cell r="E14810">
            <v>0</v>
          </cell>
          <cell r="F14810">
            <v>0</v>
          </cell>
        </row>
        <row r="14811">
          <cell r="B14811">
            <v>2000242</v>
          </cell>
          <cell r="C14811" t="str">
            <v>Marcador P/Quadro Branco Azul</v>
          </cell>
          <cell r="D14811" t="str">
            <v>UN</v>
          </cell>
          <cell r="E14811">
            <v>0</v>
          </cell>
          <cell r="F14811">
            <v>0</v>
          </cell>
        </row>
        <row r="14812">
          <cell r="B14812">
            <v>2000243</v>
          </cell>
          <cell r="C14812" t="str">
            <v>Marcador P/Quadro Branco Preto</v>
          </cell>
          <cell r="D14812" t="str">
            <v>UN</v>
          </cell>
          <cell r="E14812">
            <v>0</v>
          </cell>
          <cell r="F14812">
            <v>0</v>
          </cell>
        </row>
        <row r="14813">
          <cell r="B14813">
            <v>2000244</v>
          </cell>
          <cell r="C14813" t="str">
            <v>Marcador P/Quadro Branco Verde</v>
          </cell>
          <cell r="D14813" t="str">
            <v>UN</v>
          </cell>
          <cell r="E14813">
            <v>0</v>
          </cell>
          <cell r="F14813">
            <v>0</v>
          </cell>
        </row>
        <row r="14814">
          <cell r="B14814">
            <v>2000245</v>
          </cell>
          <cell r="C14814" t="str">
            <v>Marcador P/Quadro Branco Vermelho</v>
          </cell>
          <cell r="D14814" t="str">
            <v>UN</v>
          </cell>
          <cell r="E14814">
            <v>0</v>
          </cell>
          <cell r="F14814">
            <v>0</v>
          </cell>
        </row>
        <row r="14815">
          <cell r="B14815">
            <v>2000246</v>
          </cell>
          <cell r="C14815" t="str">
            <v>Marcador Texto Am Lumicolor 200-Pilot</v>
          </cell>
          <cell r="D14815" t="str">
            <v>UN</v>
          </cell>
          <cell r="E14815">
            <v>0</v>
          </cell>
          <cell r="F14815">
            <v>0</v>
          </cell>
        </row>
        <row r="14816">
          <cell r="B14816">
            <v>2000247</v>
          </cell>
          <cell r="C14816" t="str">
            <v>Marcador Texto Az Lumicolor 200-Pilot</v>
          </cell>
          <cell r="D14816" t="str">
            <v>UN</v>
          </cell>
          <cell r="E14816">
            <v>0</v>
          </cell>
          <cell r="F14816">
            <v>0</v>
          </cell>
        </row>
        <row r="14817">
          <cell r="B14817">
            <v>2000248</v>
          </cell>
          <cell r="C14817" t="str">
            <v>Marcador Texto Lar Lumicolor 200-Pilot</v>
          </cell>
          <cell r="D14817" t="str">
            <v>UN</v>
          </cell>
          <cell r="E14817">
            <v>0</v>
          </cell>
          <cell r="F14817">
            <v>0</v>
          </cell>
        </row>
        <row r="14818">
          <cell r="B14818">
            <v>2000249</v>
          </cell>
          <cell r="C14818" t="str">
            <v>Material Substituido Por 2001781</v>
          </cell>
          <cell r="D14818" t="str">
            <v>UN</v>
          </cell>
          <cell r="E14818">
            <v>0</v>
          </cell>
          <cell r="F14818">
            <v>0</v>
          </cell>
        </row>
        <row r="14819">
          <cell r="B14819">
            <v>2000250</v>
          </cell>
          <cell r="C14819" t="str">
            <v>Marcador Texto Vd Lumicolor 200-Pilot</v>
          </cell>
          <cell r="D14819" t="str">
            <v>UN</v>
          </cell>
          <cell r="E14819">
            <v>0</v>
          </cell>
          <cell r="F14819">
            <v>0</v>
          </cell>
        </row>
        <row r="14820">
          <cell r="B14820">
            <v>2000251</v>
          </cell>
          <cell r="C14820" t="str">
            <v>Máscara Respiradora 1/4 7856Nw-Real</v>
          </cell>
          <cell r="D14820" t="str">
            <v>UN</v>
          </cell>
          <cell r="E14820">
            <v>0</v>
          </cell>
          <cell r="F14820">
            <v>0</v>
          </cell>
        </row>
        <row r="14821">
          <cell r="B14821">
            <v>2000252</v>
          </cell>
          <cell r="C14821" t="str">
            <v>Mercúrio Cromo Antisséptico C/1000Ml</v>
          </cell>
          <cell r="D14821" t="str">
            <v>UN</v>
          </cell>
          <cell r="E14821">
            <v>0</v>
          </cell>
          <cell r="F14821">
            <v>0</v>
          </cell>
        </row>
        <row r="14822">
          <cell r="B14822">
            <v>2000253</v>
          </cell>
          <cell r="C14822" t="str">
            <v>Mercúrio Cromo Antisséptico C/20Ml</v>
          </cell>
          <cell r="D14822" t="str">
            <v>UN</v>
          </cell>
          <cell r="E14822">
            <v>0</v>
          </cell>
          <cell r="F14822">
            <v>0</v>
          </cell>
        </row>
        <row r="14823">
          <cell r="B14823">
            <v>2000254</v>
          </cell>
          <cell r="C14823" t="str">
            <v>Merthiolate Incolor C/30Ml Eli Lilly</v>
          </cell>
          <cell r="D14823" t="str">
            <v>UN</v>
          </cell>
          <cell r="E14823">
            <v>0</v>
          </cell>
          <cell r="F14823">
            <v>0</v>
          </cell>
        </row>
        <row r="14824">
          <cell r="B14824">
            <v>2000255</v>
          </cell>
          <cell r="C14824" t="str">
            <v>Merthiolate Vermelho C/30Ml Eli Lilly</v>
          </cell>
          <cell r="D14824" t="str">
            <v>UN</v>
          </cell>
          <cell r="E14824">
            <v>0</v>
          </cell>
          <cell r="F14824">
            <v>0</v>
          </cell>
        </row>
        <row r="14825">
          <cell r="B14825">
            <v>2000256</v>
          </cell>
          <cell r="C14825" t="str">
            <v>Nebacetin C/15G Byk Quím.E Farm.</v>
          </cell>
          <cell r="D14825" t="str">
            <v>UN</v>
          </cell>
          <cell r="E14825">
            <v>0</v>
          </cell>
          <cell r="F14825">
            <v>0</v>
          </cell>
        </row>
        <row r="14826">
          <cell r="B14826">
            <v>2000257</v>
          </cell>
          <cell r="C14826" t="str">
            <v>Nebacetin C/50G Byk Quím.E Farm.</v>
          </cell>
          <cell r="D14826" t="str">
            <v>UN</v>
          </cell>
          <cell r="E14826">
            <v>0</v>
          </cell>
          <cell r="F14826">
            <v>0</v>
          </cell>
        </row>
        <row r="14827">
          <cell r="B14827">
            <v>2000258</v>
          </cell>
          <cell r="C14827" t="str">
            <v>Neosaldina 360Mg C/20 Comprimidos Knoll</v>
          </cell>
          <cell r="D14827" t="str">
            <v>KI</v>
          </cell>
          <cell r="E14827">
            <v>0</v>
          </cell>
          <cell r="F14827">
            <v>0</v>
          </cell>
        </row>
        <row r="14828">
          <cell r="B14828">
            <v>2000259</v>
          </cell>
          <cell r="C14828" t="str">
            <v>Novalgina 500Mg C/100Comp Hoechst Marion</v>
          </cell>
          <cell r="D14828" t="str">
            <v>KI</v>
          </cell>
          <cell r="E14828">
            <v>0</v>
          </cell>
          <cell r="F14828">
            <v>0</v>
          </cell>
        </row>
        <row r="14829">
          <cell r="B14829">
            <v>2000260</v>
          </cell>
          <cell r="C14829" t="str">
            <v>Novalgina 500Mg C/240Comp Hoechst Marion</v>
          </cell>
          <cell r="D14829" t="str">
            <v>KI</v>
          </cell>
          <cell r="E14829">
            <v>0</v>
          </cell>
          <cell r="F14829">
            <v>0</v>
          </cell>
        </row>
        <row r="14830">
          <cell r="B14830">
            <v>2000261</v>
          </cell>
          <cell r="C14830" t="str">
            <v>Novalgina 500Mg C/30 Comp Hoechst Marion</v>
          </cell>
          <cell r="D14830" t="str">
            <v>KI</v>
          </cell>
          <cell r="E14830">
            <v>0</v>
          </cell>
          <cell r="F14830">
            <v>0</v>
          </cell>
        </row>
        <row r="14831">
          <cell r="B14831">
            <v>2000262</v>
          </cell>
          <cell r="C14831" t="str">
            <v>Novalgina 500Mg C/4 Compr Hoechst Marion</v>
          </cell>
          <cell r="D14831" t="str">
            <v>KI</v>
          </cell>
          <cell r="E14831">
            <v>0</v>
          </cell>
          <cell r="F14831">
            <v>0</v>
          </cell>
        </row>
        <row r="14832">
          <cell r="B14832">
            <v>2000263</v>
          </cell>
          <cell r="C14832" t="str">
            <v>Novalgina C/10Ml Hoechst Marion Roussel</v>
          </cell>
          <cell r="D14832" t="str">
            <v>UN</v>
          </cell>
          <cell r="E14832">
            <v>0</v>
          </cell>
          <cell r="F14832">
            <v>0</v>
          </cell>
        </row>
        <row r="14833">
          <cell r="B14833">
            <v>2000264</v>
          </cell>
          <cell r="C14833" t="str">
            <v>Novalgina C/20Ml Hoechst Marion Roussel</v>
          </cell>
          <cell r="D14833" t="str">
            <v>UN</v>
          </cell>
          <cell r="E14833">
            <v>0</v>
          </cell>
          <cell r="F14833">
            <v>0</v>
          </cell>
        </row>
        <row r="14834">
          <cell r="B14834">
            <v>2000265</v>
          </cell>
          <cell r="C14834" t="str">
            <v>Óculos Prot.Amplavisão-7041050000-Vonder</v>
          </cell>
          <cell r="D14834" t="str">
            <v>UN</v>
          </cell>
          <cell r="E14834">
            <v>0</v>
          </cell>
          <cell r="F14834">
            <v>0</v>
          </cell>
        </row>
        <row r="14835">
          <cell r="B14835">
            <v>2000266</v>
          </cell>
          <cell r="C14835" t="str">
            <v>Óleo De Peroba 200Ml</v>
          </cell>
          <cell r="D14835" t="str">
            <v>UN</v>
          </cell>
          <cell r="E14835">
            <v>0</v>
          </cell>
          <cell r="F14835">
            <v>0</v>
          </cell>
        </row>
        <row r="14836">
          <cell r="B14836">
            <v>2000267</v>
          </cell>
          <cell r="C14836" t="str">
            <v>Oncilon C/10G Bristol Myers Squibb</v>
          </cell>
          <cell r="D14836" t="str">
            <v>UN</v>
          </cell>
          <cell r="E14836">
            <v>0</v>
          </cell>
          <cell r="F14836">
            <v>0</v>
          </cell>
        </row>
        <row r="14837">
          <cell r="B14837">
            <v>2000268</v>
          </cell>
          <cell r="C14837" t="str">
            <v>Oncilon C/30G Bristol Myers Squibb</v>
          </cell>
          <cell r="D14837" t="str">
            <v>UN</v>
          </cell>
          <cell r="E14837">
            <v>0</v>
          </cell>
          <cell r="F14837">
            <v>0</v>
          </cell>
        </row>
        <row r="14838">
          <cell r="B14838">
            <v>2000269</v>
          </cell>
          <cell r="C14838" t="str">
            <v>Otomicina C/10Ml Inst.Quím.Campinas</v>
          </cell>
          <cell r="D14838" t="str">
            <v>UN</v>
          </cell>
          <cell r="E14838">
            <v>0</v>
          </cell>
          <cell r="F14838">
            <v>0</v>
          </cell>
        </row>
        <row r="14839">
          <cell r="B14839">
            <v>2000270</v>
          </cell>
          <cell r="C14839" t="str">
            <v>Ozonyl 2,5Ml Caixa C/100 Ampolas Gross</v>
          </cell>
          <cell r="D14839" t="str">
            <v>KI</v>
          </cell>
          <cell r="E14839">
            <v>0</v>
          </cell>
          <cell r="F14839">
            <v>0</v>
          </cell>
        </row>
        <row r="14840">
          <cell r="B14840">
            <v>2000271</v>
          </cell>
          <cell r="C14840" t="str">
            <v>Ozonyl Ampola C/2,5Ml Gross</v>
          </cell>
          <cell r="D14840" t="str">
            <v>UN</v>
          </cell>
          <cell r="E14840">
            <v>0</v>
          </cell>
          <cell r="F14840">
            <v>0</v>
          </cell>
        </row>
        <row r="14841">
          <cell r="B14841">
            <v>2000272</v>
          </cell>
          <cell r="C14841" t="str">
            <v>Pá De Lixo Aço Galv.C/Cabo De Madeira</v>
          </cell>
          <cell r="D14841" t="str">
            <v>UN</v>
          </cell>
          <cell r="E14841">
            <v>0</v>
          </cell>
          <cell r="F14841">
            <v>0</v>
          </cell>
        </row>
        <row r="14842">
          <cell r="B14842">
            <v>2000273</v>
          </cell>
          <cell r="C14842" t="str">
            <v>Palha De Aço Número 1 C/80G Bombril</v>
          </cell>
          <cell r="D14842" t="str">
            <v>BAG</v>
          </cell>
          <cell r="E14842">
            <v>0</v>
          </cell>
          <cell r="F14842">
            <v>0</v>
          </cell>
        </row>
        <row r="14843">
          <cell r="B14843">
            <v>2000274</v>
          </cell>
          <cell r="C14843" t="str">
            <v>Palha De Aço Número 2 C/80G Bombril</v>
          </cell>
          <cell r="D14843" t="str">
            <v>BAG</v>
          </cell>
          <cell r="E14843">
            <v>0</v>
          </cell>
          <cell r="F14843">
            <v>0</v>
          </cell>
        </row>
        <row r="14844">
          <cell r="B14844">
            <v>2000275</v>
          </cell>
          <cell r="C14844" t="str">
            <v>Material Substituido Por 2001858</v>
          </cell>
          <cell r="D14844" t="str">
            <v>PAK</v>
          </cell>
          <cell r="E14844">
            <v>0</v>
          </cell>
          <cell r="F14844">
            <v>0</v>
          </cell>
        </row>
        <row r="14845">
          <cell r="B14845">
            <v>2000276</v>
          </cell>
          <cell r="C14845" t="str">
            <v>Papel Carb A4 C/100 Folhas 4000-Helios</v>
          </cell>
          <cell r="D14845" t="str">
            <v>PAK</v>
          </cell>
          <cell r="E14845">
            <v>0</v>
          </cell>
          <cell r="F14845">
            <v>0</v>
          </cell>
        </row>
        <row r="14846">
          <cell r="B14846">
            <v>2000277</v>
          </cell>
          <cell r="C14846" t="str">
            <v>Papel Higiênico Interfolhado</v>
          </cell>
          <cell r="D14846" t="str">
            <v>PAK</v>
          </cell>
          <cell r="E14846">
            <v>0</v>
          </cell>
          <cell r="F14846">
            <v>0</v>
          </cell>
        </row>
        <row r="14847">
          <cell r="B14847">
            <v>2000278</v>
          </cell>
          <cell r="C14847" t="str">
            <v>Papel P/Embalagem Kraft 66X96Cm</v>
          </cell>
          <cell r="D14847" t="str">
            <v>UN</v>
          </cell>
          <cell r="E14847">
            <v>0</v>
          </cell>
          <cell r="F14847">
            <v>0</v>
          </cell>
        </row>
        <row r="14848">
          <cell r="B14848">
            <v>2000279</v>
          </cell>
          <cell r="C14848" t="str">
            <v>Papel Toalha 2 Dobras Br C/1250Fls</v>
          </cell>
          <cell r="D14848" t="str">
            <v>PAK</v>
          </cell>
          <cell r="E14848">
            <v>0</v>
          </cell>
          <cell r="F14848">
            <v>0</v>
          </cell>
        </row>
        <row r="14849">
          <cell r="B14849">
            <v>2000280</v>
          </cell>
          <cell r="C14849" t="str">
            <v>Papel Toalha 2 Dobras Br C/4000Fls</v>
          </cell>
          <cell r="D14849" t="str">
            <v>PAK</v>
          </cell>
          <cell r="E14849">
            <v>0</v>
          </cell>
          <cell r="F14849">
            <v>0</v>
          </cell>
        </row>
        <row r="14850">
          <cell r="B14850">
            <v>2000281</v>
          </cell>
          <cell r="C14850" t="str">
            <v>Papel Toalha 3 Dobras Br C/1250Fls</v>
          </cell>
          <cell r="D14850" t="str">
            <v>PAK</v>
          </cell>
          <cell r="E14850">
            <v>0</v>
          </cell>
          <cell r="F14850">
            <v>0</v>
          </cell>
        </row>
        <row r="14851">
          <cell r="B14851">
            <v>2000282</v>
          </cell>
          <cell r="C14851" t="str">
            <v>Paracetamol 500Mg C/200 Compr Medley</v>
          </cell>
          <cell r="D14851" t="str">
            <v>KI</v>
          </cell>
          <cell r="E14851">
            <v>0</v>
          </cell>
          <cell r="F14851">
            <v>0</v>
          </cell>
        </row>
        <row r="14852">
          <cell r="B14852">
            <v>2000283</v>
          </cell>
          <cell r="C14852" t="str">
            <v>Paracetamol 750Mg Cx C/200 Comp Medley</v>
          </cell>
          <cell r="D14852" t="str">
            <v>KI</v>
          </cell>
          <cell r="E14852">
            <v>0</v>
          </cell>
          <cell r="F14852">
            <v>0</v>
          </cell>
        </row>
        <row r="14853">
          <cell r="B14853">
            <v>2000284</v>
          </cell>
          <cell r="C14853" t="str">
            <v>Paraqueimol C/50G Asta Médica</v>
          </cell>
          <cell r="D14853" t="str">
            <v>UN</v>
          </cell>
          <cell r="E14853">
            <v>0</v>
          </cell>
          <cell r="F14853">
            <v>0</v>
          </cell>
        </row>
        <row r="14854">
          <cell r="B14854">
            <v>2000285</v>
          </cell>
          <cell r="C14854" t="str">
            <v>Parenzyme 300Mg C/18 Compr Medley</v>
          </cell>
          <cell r="D14854" t="str">
            <v>KI</v>
          </cell>
          <cell r="E14854">
            <v>0</v>
          </cell>
          <cell r="F14854">
            <v>0</v>
          </cell>
        </row>
        <row r="14855">
          <cell r="B14855">
            <v>2000286</v>
          </cell>
          <cell r="C14855" t="str">
            <v>Pasta D'Água Antisséptico C/150G</v>
          </cell>
          <cell r="D14855" t="str">
            <v>UN</v>
          </cell>
          <cell r="E14855">
            <v>0</v>
          </cell>
          <cell r="F14855">
            <v>0</v>
          </cell>
        </row>
        <row r="14856">
          <cell r="B14856">
            <v>2000287</v>
          </cell>
          <cell r="C14856" t="str">
            <v>Pasta Susp.Transp.240X360Mm Hf03Bs-Yes</v>
          </cell>
          <cell r="D14856" t="str">
            <v>UN</v>
          </cell>
          <cell r="E14856">
            <v>0</v>
          </cell>
          <cell r="F14856">
            <v>0</v>
          </cell>
        </row>
        <row r="14857">
          <cell r="B14857">
            <v>2000288</v>
          </cell>
          <cell r="C14857" t="str">
            <v>Pasta Tubo 50X345X240X40Mm 2075-Eletron</v>
          </cell>
          <cell r="D14857" t="str">
            <v>UN</v>
          </cell>
          <cell r="E14857">
            <v>0</v>
          </cell>
          <cell r="F14857">
            <v>0</v>
          </cell>
        </row>
        <row r="14858">
          <cell r="B14858">
            <v>2000289</v>
          </cell>
          <cell r="C14858" t="str">
            <v>Pasta Tubo 70X315X230X60Mm 2072-Eletron</v>
          </cell>
          <cell r="D14858" t="str">
            <v>UN</v>
          </cell>
          <cell r="E14858">
            <v>0</v>
          </cell>
          <cell r="F14858">
            <v>0</v>
          </cell>
        </row>
        <row r="14859">
          <cell r="B14859">
            <v>2000290</v>
          </cell>
          <cell r="C14859" t="str">
            <v>Pasta Tubo 70X345X240X60Mm 2070-Eletron</v>
          </cell>
          <cell r="D14859" t="str">
            <v>UN</v>
          </cell>
          <cell r="E14859">
            <v>0</v>
          </cell>
          <cell r="F14859">
            <v>0</v>
          </cell>
        </row>
        <row r="14860">
          <cell r="B14860">
            <v>2000291</v>
          </cell>
          <cell r="C14860" t="str">
            <v>Pena P/Caneta De Nanquim 0,1 Mars</v>
          </cell>
          <cell r="D14860" t="str">
            <v>UN</v>
          </cell>
          <cell r="E14860">
            <v>0</v>
          </cell>
          <cell r="F14860">
            <v>0</v>
          </cell>
        </row>
        <row r="14861">
          <cell r="B14861">
            <v>2000292</v>
          </cell>
          <cell r="C14861" t="str">
            <v>Pena P/Caneta De Nanquim 0,2 Mars</v>
          </cell>
          <cell r="D14861" t="str">
            <v>UN</v>
          </cell>
          <cell r="E14861">
            <v>0</v>
          </cell>
          <cell r="F14861">
            <v>0</v>
          </cell>
        </row>
        <row r="14862">
          <cell r="B14862">
            <v>2000293</v>
          </cell>
          <cell r="C14862" t="str">
            <v>Pepsamar 230Mg C/10 Compr Sanofi Synth</v>
          </cell>
          <cell r="D14862" t="str">
            <v>KI</v>
          </cell>
          <cell r="E14862">
            <v>0</v>
          </cell>
          <cell r="F14862">
            <v>0</v>
          </cell>
        </row>
        <row r="14863">
          <cell r="B14863">
            <v>2000294</v>
          </cell>
          <cell r="C14863" t="str">
            <v>Pepsamar 230Mg C/100 Compr Sanofi Synth</v>
          </cell>
          <cell r="D14863" t="str">
            <v>KI</v>
          </cell>
          <cell r="E14863">
            <v>0</v>
          </cell>
          <cell r="F14863">
            <v>0</v>
          </cell>
        </row>
        <row r="14864">
          <cell r="B14864">
            <v>2000295</v>
          </cell>
          <cell r="C14864" t="str">
            <v>Perfurador 2 Furos Dx-Central</v>
          </cell>
          <cell r="D14864" t="str">
            <v>UN</v>
          </cell>
          <cell r="E14864">
            <v>0</v>
          </cell>
          <cell r="F14864">
            <v>0</v>
          </cell>
        </row>
        <row r="14865">
          <cell r="B14865">
            <v>2000296</v>
          </cell>
          <cell r="C14865" t="str">
            <v>Material Substituido Por 2002040</v>
          </cell>
          <cell r="D14865" t="str">
            <v>PAK</v>
          </cell>
          <cell r="E14865">
            <v>0</v>
          </cell>
          <cell r="F14865">
            <v>0</v>
          </cell>
        </row>
        <row r="14866">
          <cell r="B14866">
            <v>2000297</v>
          </cell>
          <cell r="C14866" t="str">
            <v>Pilha Alcalina Aaa C/4Unidades Duracell</v>
          </cell>
          <cell r="D14866" t="str">
            <v>PAK</v>
          </cell>
          <cell r="E14866">
            <v>0</v>
          </cell>
          <cell r="F14866">
            <v>0</v>
          </cell>
        </row>
        <row r="14867">
          <cell r="B14867">
            <v>2000298</v>
          </cell>
          <cell r="C14867" t="str">
            <v>Pinça Dissecção Aço Inox 14Cm Anatômica</v>
          </cell>
          <cell r="D14867" t="str">
            <v>UN</v>
          </cell>
          <cell r="E14867">
            <v>0</v>
          </cell>
          <cell r="F14867">
            <v>0</v>
          </cell>
        </row>
        <row r="14868">
          <cell r="B14868">
            <v>2000299</v>
          </cell>
          <cell r="C14868" t="str">
            <v>Pinça Dissecção Aço Inox 16Cm Anatômica</v>
          </cell>
          <cell r="D14868" t="str">
            <v>UN</v>
          </cell>
          <cell r="E14868">
            <v>0</v>
          </cell>
          <cell r="F14868">
            <v>0</v>
          </cell>
        </row>
        <row r="14869">
          <cell r="B14869">
            <v>2000300</v>
          </cell>
          <cell r="C14869" t="str">
            <v>Plasil 10Mg C/20 Compr Merrell Lepetit</v>
          </cell>
          <cell r="D14869" t="str">
            <v>KI</v>
          </cell>
          <cell r="E14869">
            <v>0</v>
          </cell>
          <cell r="F14869">
            <v>0</v>
          </cell>
        </row>
        <row r="14870">
          <cell r="B14870">
            <v>2000301</v>
          </cell>
          <cell r="C14870" t="str">
            <v>Plástico Bolha 1,3X100M</v>
          </cell>
          <cell r="D14870" t="str">
            <v>UN</v>
          </cell>
          <cell r="E14870">
            <v>0</v>
          </cell>
          <cell r="F14870">
            <v>0</v>
          </cell>
        </row>
        <row r="14871">
          <cell r="B14871">
            <v>2000302</v>
          </cell>
          <cell r="C14871" t="str">
            <v>Povidine Degermante C/1000Ml</v>
          </cell>
          <cell r="D14871" t="str">
            <v>UN</v>
          </cell>
          <cell r="E14871">
            <v>0</v>
          </cell>
          <cell r="F14871">
            <v>0</v>
          </cell>
        </row>
        <row r="14872">
          <cell r="B14872">
            <v>2000303</v>
          </cell>
          <cell r="C14872" t="str">
            <v>Povidine Tópico C/1000Ml</v>
          </cell>
          <cell r="D14872" t="str">
            <v>UN</v>
          </cell>
          <cell r="E14872">
            <v>0</v>
          </cell>
          <cell r="F14872">
            <v>0</v>
          </cell>
        </row>
        <row r="14873">
          <cell r="B14873">
            <v>2000304</v>
          </cell>
          <cell r="C14873" t="str">
            <v>Povidine Tópico C/100Ml</v>
          </cell>
          <cell r="D14873" t="str">
            <v>UN</v>
          </cell>
          <cell r="E14873">
            <v>0</v>
          </cell>
          <cell r="F14873">
            <v>0</v>
          </cell>
        </row>
        <row r="14874">
          <cell r="B14874">
            <v>2000305</v>
          </cell>
          <cell r="C14874" t="str">
            <v>Profenid 50Mg C/24Comp.Sanofi-Aventis</v>
          </cell>
          <cell r="D14874" t="str">
            <v>KI</v>
          </cell>
          <cell r="E14874">
            <v>0</v>
          </cell>
          <cell r="F14874">
            <v>0</v>
          </cell>
        </row>
        <row r="14875">
          <cell r="B14875">
            <v>2000306</v>
          </cell>
          <cell r="C14875" t="str">
            <v>Quadriderm C/20G Schering-P.</v>
          </cell>
          <cell r="D14875" t="str">
            <v>UN</v>
          </cell>
          <cell r="E14875">
            <v>0</v>
          </cell>
          <cell r="F14875">
            <v>0</v>
          </cell>
        </row>
        <row r="14876">
          <cell r="B14876">
            <v>2000307</v>
          </cell>
          <cell r="C14876" t="str">
            <v>Querosene Embalagem C/1000Ml</v>
          </cell>
          <cell r="D14876" t="str">
            <v>UN</v>
          </cell>
          <cell r="E14876">
            <v>0</v>
          </cell>
          <cell r="F14876">
            <v>0</v>
          </cell>
        </row>
        <row r="14877">
          <cell r="B14877">
            <v>2000308</v>
          </cell>
          <cell r="C14877" t="str">
            <v>Reforço Autoadesivo 2233-Pimaco</v>
          </cell>
          <cell r="D14877" t="str">
            <v>UN</v>
          </cell>
          <cell r="E14877">
            <v>0</v>
          </cell>
          <cell r="F14877">
            <v>0</v>
          </cell>
        </row>
        <row r="14878">
          <cell r="B14878">
            <v>2000309</v>
          </cell>
          <cell r="C14878" t="str">
            <v>Régua Plástica 30Cm</v>
          </cell>
          <cell r="D14878" t="str">
            <v>UN</v>
          </cell>
          <cell r="E14878">
            <v>0</v>
          </cell>
          <cell r="F14878">
            <v>0</v>
          </cell>
        </row>
        <row r="14879">
          <cell r="B14879">
            <v>2000310</v>
          </cell>
          <cell r="C14879" t="str">
            <v>Régua Plástica 50Cm</v>
          </cell>
          <cell r="D14879" t="str">
            <v>UN</v>
          </cell>
          <cell r="E14879">
            <v>0</v>
          </cell>
          <cell r="F14879">
            <v>0</v>
          </cell>
        </row>
        <row r="14880">
          <cell r="B14880">
            <v>2000311</v>
          </cell>
          <cell r="C14880" t="str">
            <v>Removed.Tinta 3,6L Pintoff-Internacional</v>
          </cell>
          <cell r="D14880" t="str">
            <v>UN</v>
          </cell>
          <cell r="E14880">
            <v>0</v>
          </cell>
          <cell r="F14880">
            <v>0</v>
          </cell>
        </row>
        <row r="14881">
          <cell r="B14881">
            <v>2000312</v>
          </cell>
          <cell r="C14881" t="str">
            <v>Removedor Tinta 1L Pintoff-Internacional</v>
          </cell>
          <cell r="D14881" t="str">
            <v>UN</v>
          </cell>
          <cell r="E14881">
            <v>0</v>
          </cell>
          <cell r="F14881">
            <v>0</v>
          </cell>
        </row>
        <row r="14882">
          <cell r="B14882">
            <v>2000313</v>
          </cell>
          <cell r="C14882" t="str">
            <v>Resprin C/12 Comprimidos J&amp;J</v>
          </cell>
          <cell r="D14882" t="str">
            <v>KI</v>
          </cell>
          <cell r="E14882">
            <v>0</v>
          </cell>
          <cell r="F14882">
            <v>0</v>
          </cell>
        </row>
        <row r="14883">
          <cell r="B14883">
            <v>2000314</v>
          </cell>
          <cell r="C14883" t="str">
            <v>Resprin C/200 Comprimidos J&amp;J</v>
          </cell>
          <cell r="D14883" t="str">
            <v>KI</v>
          </cell>
          <cell r="E14883">
            <v>0</v>
          </cell>
          <cell r="F14883">
            <v>0</v>
          </cell>
        </row>
        <row r="14884">
          <cell r="B14884">
            <v>2000315</v>
          </cell>
          <cell r="C14884" t="str">
            <v>Resprin C/4 Comprimidos J&amp;J</v>
          </cell>
          <cell r="D14884" t="str">
            <v>KI</v>
          </cell>
          <cell r="E14884">
            <v>0</v>
          </cell>
          <cell r="F14884">
            <v>0</v>
          </cell>
        </row>
        <row r="14885">
          <cell r="B14885">
            <v>2000316</v>
          </cell>
          <cell r="C14885" t="str">
            <v>Rifocina Frasco C/20Ml Sanofi-Aventis</v>
          </cell>
          <cell r="D14885" t="str">
            <v>UN</v>
          </cell>
          <cell r="E14885">
            <v>0</v>
          </cell>
          <cell r="F14885">
            <v>0</v>
          </cell>
        </row>
        <row r="14886">
          <cell r="B14886">
            <v>2000317</v>
          </cell>
          <cell r="C14886" t="str">
            <v>Rinosoro Spray C/30Ml Americano</v>
          </cell>
          <cell r="D14886" t="str">
            <v>UN</v>
          </cell>
          <cell r="E14886">
            <v>0</v>
          </cell>
          <cell r="F14886">
            <v>0</v>
          </cell>
        </row>
        <row r="14887">
          <cell r="B14887">
            <v>2000318</v>
          </cell>
          <cell r="C14887" t="str">
            <v>Rodo Madeira Base 30Cm C/Cabo 110Cm</v>
          </cell>
          <cell r="D14887" t="str">
            <v>UN</v>
          </cell>
          <cell r="E14887">
            <v>0</v>
          </cell>
          <cell r="F14887">
            <v>0</v>
          </cell>
        </row>
        <row r="14888">
          <cell r="B14888">
            <v>2000319</v>
          </cell>
          <cell r="C14888" t="str">
            <v>Rodo Madeira Base 40Cm C/Cabo 110Cm</v>
          </cell>
          <cell r="D14888" t="str">
            <v>UN</v>
          </cell>
          <cell r="E14888">
            <v>0</v>
          </cell>
          <cell r="F14888">
            <v>0</v>
          </cell>
        </row>
        <row r="14889">
          <cell r="B14889">
            <v>2000320</v>
          </cell>
          <cell r="C14889" t="str">
            <v>Rodo Madeira Base 60Cm C/Cabo 110Cm</v>
          </cell>
          <cell r="D14889" t="str">
            <v>UN</v>
          </cell>
          <cell r="E14889">
            <v>0</v>
          </cell>
          <cell r="F14889">
            <v>0</v>
          </cell>
        </row>
        <row r="14890">
          <cell r="B14890">
            <v>2000321</v>
          </cell>
          <cell r="C14890" t="str">
            <v>Rolo P/Pint 42X150Mm C/Cabo</v>
          </cell>
          <cell r="D14890" t="str">
            <v>UN</v>
          </cell>
          <cell r="E14890">
            <v>0</v>
          </cell>
          <cell r="F14890">
            <v>0</v>
          </cell>
        </row>
        <row r="14891">
          <cell r="B14891">
            <v>2000322</v>
          </cell>
          <cell r="C14891" t="str">
            <v>Rolo P/Pint 68X230Mm S/Cabo</v>
          </cell>
          <cell r="D14891" t="str">
            <v>UN</v>
          </cell>
          <cell r="E14891">
            <v>0</v>
          </cell>
          <cell r="F14891">
            <v>0</v>
          </cell>
        </row>
        <row r="14892">
          <cell r="B14892">
            <v>2000323</v>
          </cell>
          <cell r="C14892" t="str">
            <v>Sabão De Coco Barra 100Gr</v>
          </cell>
          <cell r="D14892" t="str">
            <v>UN</v>
          </cell>
          <cell r="E14892">
            <v>0</v>
          </cell>
          <cell r="F14892">
            <v>0</v>
          </cell>
        </row>
        <row r="14893">
          <cell r="B14893">
            <v>2000324</v>
          </cell>
          <cell r="C14893" t="str">
            <v>Saco De Lixo Plástico 100L Reforçado</v>
          </cell>
          <cell r="D14893" t="str">
            <v>UN</v>
          </cell>
          <cell r="E14893">
            <v>0</v>
          </cell>
          <cell r="F14893">
            <v>0</v>
          </cell>
        </row>
        <row r="14894">
          <cell r="B14894">
            <v>2000325</v>
          </cell>
          <cell r="C14894" t="str">
            <v>Saco De Lixo Plástico 200L Reforçado</v>
          </cell>
          <cell r="D14894" t="str">
            <v>UN</v>
          </cell>
          <cell r="E14894">
            <v>0</v>
          </cell>
          <cell r="F14894">
            <v>0</v>
          </cell>
        </row>
        <row r="14895">
          <cell r="B14895">
            <v>2000326</v>
          </cell>
          <cell r="C14895" t="str">
            <v>Saco De Lixo Plástico 20L Reforçado</v>
          </cell>
          <cell r="D14895" t="str">
            <v>UN</v>
          </cell>
          <cell r="E14895">
            <v>0</v>
          </cell>
          <cell r="F14895">
            <v>0</v>
          </cell>
        </row>
        <row r="14896">
          <cell r="B14896">
            <v>2000327</v>
          </cell>
          <cell r="C14896" t="str">
            <v>Saco De Lixo Plástico 40L Reforçado</v>
          </cell>
          <cell r="D14896" t="str">
            <v>UN</v>
          </cell>
          <cell r="E14896">
            <v>0</v>
          </cell>
          <cell r="F14896">
            <v>0</v>
          </cell>
        </row>
        <row r="14897">
          <cell r="B14897">
            <v>2000328</v>
          </cell>
          <cell r="C14897" t="str">
            <v>Saco De Lixo Plástico 50L Reforçado</v>
          </cell>
          <cell r="D14897" t="str">
            <v>UN</v>
          </cell>
          <cell r="E14897">
            <v>0</v>
          </cell>
          <cell r="F14897">
            <v>0</v>
          </cell>
        </row>
        <row r="14898">
          <cell r="B14898">
            <v>2000329</v>
          </cell>
          <cell r="C14898" t="str">
            <v>Saco De Lixo Plástico 60L Reforçado</v>
          </cell>
          <cell r="D14898" t="str">
            <v>UN</v>
          </cell>
          <cell r="E14898">
            <v>0</v>
          </cell>
          <cell r="F14898">
            <v>0</v>
          </cell>
        </row>
        <row r="14899">
          <cell r="B14899">
            <v>2000330</v>
          </cell>
          <cell r="C14899" t="str">
            <v>Saco P/Entulho 50L</v>
          </cell>
          <cell r="D14899" t="str">
            <v>UN</v>
          </cell>
          <cell r="E14899">
            <v>0</v>
          </cell>
          <cell r="F14899">
            <v>0</v>
          </cell>
        </row>
        <row r="14900">
          <cell r="B14900">
            <v>2000331</v>
          </cell>
          <cell r="C14900" t="str">
            <v>Saco P/Limpeza Alvejado 40X70Cm</v>
          </cell>
          <cell r="D14900" t="str">
            <v>UN</v>
          </cell>
          <cell r="E14900">
            <v>0</v>
          </cell>
          <cell r="F14900">
            <v>0</v>
          </cell>
        </row>
        <row r="14901">
          <cell r="B14901">
            <v>2000332</v>
          </cell>
          <cell r="C14901" t="str">
            <v>Sal De Fruta C/60 Envelopes Eno</v>
          </cell>
          <cell r="D14901" t="str">
            <v>KI</v>
          </cell>
          <cell r="E14901">
            <v>0</v>
          </cell>
          <cell r="F14901">
            <v>0</v>
          </cell>
        </row>
        <row r="14902">
          <cell r="B14902">
            <v>2000333</v>
          </cell>
          <cell r="C14902" t="str">
            <v>Sapólio Pedra 200G</v>
          </cell>
          <cell r="D14902" t="str">
            <v>UN</v>
          </cell>
          <cell r="E14902">
            <v>0</v>
          </cell>
          <cell r="F14902">
            <v>0</v>
          </cell>
        </row>
        <row r="14903">
          <cell r="B14903">
            <v>2000334</v>
          </cell>
          <cell r="C14903" t="str">
            <v>Sapólio Pó 300G</v>
          </cell>
          <cell r="D14903" t="str">
            <v>KI</v>
          </cell>
          <cell r="E14903">
            <v>0</v>
          </cell>
          <cell r="F14903">
            <v>0</v>
          </cell>
        </row>
        <row r="14904">
          <cell r="B14904">
            <v>2000335</v>
          </cell>
          <cell r="C14904" t="str">
            <v>Selante Poliuret 310Ml Nitoseal-Fosroc</v>
          </cell>
          <cell r="D14904" t="str">
            <v>UN</v>
          </cell>
          <cell r="E14904">
            <v>0</v>
          </cell>
          <cell r="F14904">
            <v>0</v>
          </cell>
        </row>
        <row r="14905">
          <cell r="B14905">
            <v>2000336</v>
          </cell>
          <cell r="C14905" t="str">
            <v>Seringa 10Ml C/Agulha 25X7Mm C/100Un</v>
          </cell>
          <cell r="D14905" t="str">
            <v>KI</v>
          </cell>
          <cell r="E14905">
            <v>0</v>
          </cell>
          <cell r="F14905">
            <v>0</v>
          </cell>
        </row>
        <row r="14906">
          <cell r="B14906">
            <v>2000337</v>
          </cell>
          <cell r="C14906" t="str">
            <v>Seringa 10Ml C/Agulha 25X8Mm C/100Un</v>
          </cell>
          <cell r="D14906" t="str">
            <v>KI</v>
          </cell>
          <cell r="E14906">
            <v>0</v>
          </cell>
          <cell r="F14906">
            <v>0</v>
          </cell>
        </row>
        <row r="14907">
          <cell r="B14907">
            <v>2000338</v>
          </cell>
          <cell r="C14907" t="str">
            <v>Seringa 1Ml C/Agulha 13X4Mm C/100Un</v>
          </cell>
          <cell r="D14907" t="str">
            <v>KI</v>
          </cell>
          <cell r="E14907">
            <v>0</v>
          </cell>
          <cell r="F14907">
            <v>0</v>
          </cell>
        </row>
        <row r="14908">
          <cell r="B14908">
            <v>2000339</v>
          </cell>
          <cell r="C14908" t="str">
            <v>Seringa 20Ml C/Agulha 25X7Mm C/50Un</v>
          </cell>
          <cell r="D14908" t="str">
            <v>KI</v>
          </cell>
          <cell r="E14908">
            <v>0</v>
          </cell>
          <cell r="F14908">
            <v>0</v>
          </cell>
        </row>
        <row r="14909">
          <cell r="B14909">
            <v>2000340</v>
          </cell>
          <cell r="C14909" t="str">
            <v>Seringa 3Ml C/Agulha 25X7Mm C/100Un</v>
          </cell>
          <cell r="D14909" t="str">
            <v>KI</v>
          </cell>
          <cell r="E14909">
            <v>0</v>
          </cell>
          <cell r="F14909">
            <v>0</v>
          </cell>
        </row>
        <row r="14910">
          <cell r="B14910">
            <v>2000341</v>
          </cell>
          <cell r="C14910" t="str">
            <v>Seringa 3Ml C/Agulha 30X7Mm C/100Un</v>
          </cell>
          <cell r="D14910" t="str">
            <v>KI</v>
          </cell>
          <cell r="E14910">
            <v>0</v>
          </cell>
          <cell r="F14910">
            <v>0</v>
          </cell>
        </row>
        <row r="14911">
          <cell r="B14911">
            <v>2000342</v>
          </cell>
          <cell r="C14911" t="str">
            <v>Seringa 5Ml C/Agulha 25X7Mm C/100Un</v>
          </cell>
          <cell r="D14911" t="str">
            <v>KI</v>
          </cell>
          <cell r="E14911">
            <v>0</v>
          </cell>
          <cell r="F14911">
            <v>0</v>
          </cell>
        </row>
        <row r="14912">
          <cell r="B14912">
            <v>2000343</v>
          </cell>
          <cell r="C14912" t="str">
            <v>Seringa 5Ml C/Agulha 25X8Mm C/100Un</v>
          </cell>
          <cell r="D14912" t="str">
            <v>KI</v>
          </cell>
          <cell r="E14912">
            <v>0</v>
          </cell>
          <cell r="F14912">
            <v>0</v>
          </cell>
        </row>
        <row r="14913">
          <cell r="B14913">
            <v>2000344</v>
          </cell>
          <cell r="C14913" t="str">
            <v>Seringa 5Ml C/Agulha 30X7Mm C/100Un</v>
          </cell>
          <cell r="D14913" t="str">
            <v>KI</v>
          </cell>
          <cell r="E14913">
            <v>0</v>
          </cell>
          <cell r="F14913">
            <v>0</v>
          </cell>
        </row>
        <row r="14914">
          <cell r="B14914">
            <v>2000345</v>
          </cell>
          <cell r="C14914" t="str">
            <v>Serra 24D 300X25X1,25Mm</v>
          </cell>
          <cell r="D14914" t="str">
            <v>UN</v>
          </cell>
          <cell r="E14914">
            <v>0</v>
          </cell>
          <cell r="F14914">
            <v>0</v>
          </cell>
        </row>
        <row r="14915">
          <cell r="B14915">
            <v>2000346</v>
          </cell>
          <cell r="C14915" t="str">
            <v>Silidron C/20Comp.Glaxo</v>
          </cell>
          <cell r="D14915" t="str">
            <v>KI</v>
          </cell>
          <cell r="E14915">
            <v>0</v>
          </cell>
          <cell r="F14915">
            <v>0</v>
          </cell>
        </row>
        <row r="14916">
          <cell r="B14916">
            <v>2000347</v>
          </cell>
          <cell r="C14916" t="str">
            <v>Silomat C/20 Ml Boehringer Ingelheim</v>
          </cell>
          <cell r="D14916" t="str">
            <v>UN</v>
          </cell>
          <cell r="E14916">
            <v>0</v>
          </cell>
          <cell r="F14916">
            <v>0</v>
          </cell>
        </row>
        <row r="14917">
          <cell r="B14917">
            <v>2000348</v>
          </cell>
          <cell r="C14917" t="str">
            <v>Sinutab C/30Comp.J&amp;J</v>
          </cell>
          <cell r="D14917" t="str">
            <v>KI</v>
          </cell>
          <cell r="E14917">
            <v>0</v>
          </cell>
          <cell r="F14917">
            <v>0</v>
          </cell>
        </row>
        <row r="14918">
          <cell r="B14918">
            <v>2000349</v>
          </cell>
          <cell r="C14918" t="str">
            <v>Soda Cáustica Em Escamas C/1Kg</v>
          </cell>
          <cell r="D14918" t="str">
            <v>KI</v>
          </cell>
          <cell r="E14918">
            <v>0</v>
          </cell>
          <cell r="F14918">
            <v>0</v>
          </cell>
        </row>
        <row r="14919">
          <cell r="B14919">
            <v>2000350</v>
          </cell>
          <cell r="C14919" t="str">
            <v>Solda De Estanho Carretel De 500G</v>
          </cell>
          <cell r="D14919" t="str">
            <v>UN</v>
          </cell>
          <cell r="E14919">
            <v>0</v>
          </cell>
          <cell r="F14919">
            <v>0</v>
          </cell>
        </row>
        <row r="14920">
          <cell r="B14920">
            <v>2000351</v>
          </cell>
          <cell r="C14920" t="str">
            <v>Sonrisal 4G C/50Comp.Glaxo</v>
          </cell>
          <cell r="D14920" t="str">
            <v>KI</v>
          </cell>
          <cell r="E14920">
            <v>0</v>
          </cell>
          <cell r="F14920">
            <v>0</v>
          </cell>
        </row>
        <row r="14921">
          <cell r="B14921">
            <v>2000352</v>
          </cell>
          <cell r="C14921" t="str">
            <v>Sonrisal 4G C/60Comp.Glaxo</v>
          </cell>
          <cell r="D14921" t="str">
            <v>KI</v>
          </cell>
          <cell r="E14921">
            <v>0</v>
          </cell>
          <cell r="F14921">
            <v>0</v>
          </cell>
        </row>
        <row r="14922">
          <cell r="B14922">
            <v>2000353</v>
          </cell>
          <cell r="C14922" t="str">
            <v>Sorine C/30 Ml Aché</v>
          </cell>
          <cell r="D14922" t="str">
            <v>UN</v>
          </cell>
          <cell r="E14922">
            <v>0</v>
          </cell>
          <cell r="F14922">
            <v>0</v>
          </cell>
        </row>
        <row r="14923">
          <cell r="B14923">
            <v>2000354</v>
          </cell>
          <cell r="C14923" t="str">
            <v>Soro Fisiológico C/250Ml</v>
          </cell>
          <cell r="D14923" t="str">
            <v>UN</v>
          </cell>
          <cell r="E14923">
            <v>0</v>
          </cell>
          <cell r="F14923">
            <v>0</v>
          </cell>
        </row>
        <row r="14924">
          <cell r="B14924">
            <v>2000355</v>
          </cell>
          <cell r="C14924" t="str">
            <v>Soro Fisiológico C/500Ml</v>
          </cell>
          <cell r="D14924" t="str">
            <v>UN</v>
          </cell>
          <cell r="E14924">
            <v>0</v>
          </cell>
          <cell r="F14924">
            <v>0</v>
          </cell>
        </row>
        <row r="14925">
          <cell r="B14925">
            <v>2000356</v>
          </cell>
          <cell r="C14925" t="str">
            <v>Tandrilax C/30Comp.Geolab</v>
          </cell>
          <cell r="D14925" t="str">
            <v>KI</v>
          </cell>
          <cell r="E14925">
            <v>0</v>
          </cell>
          <cell r="F14925">
            <v>0</v>
          </cell>
        </row>
        <row r="14926">
          <cell r="B14926">
            <v>2000357</v>
          </cell>
          <cell r="C14926" t="str">
            <v>Tesoura Cirúrgica 15Cm Reta P.Fina</v>
          </cell>
          <cell r="D14926" t="str">
            <v>UN</v>
          </cell>
          <cell r="E14926">
            <v>0</v>
          </cell>
          <cell r="F14926">
            <v>0</v>
          </cell>
        </row>
        <row r="14927">
          <cell r="B14927">
            <v>2000358</v>
          </cell>
          <cell r="C14927" t="str">
            <v>Tesoura Cirúrgica 17Cm Reta P.Fina</v>
          </cell>
          <cell r="D14927" t="str">
            <v>UN</v>
          </cell>
          <cell r="E14927">
            <v>0</v>
          </cell>
          <cell r="F14927">
            <v>0</v>
          </cell>
        </row>
        <row r="14928">
          <cell r="B14928">
            <v>2000359</v>
          </cell>
          <cell r="C14928" t="str">
            <v>Tetraciclina 500Mg C/100Comp.Schering-P.</v>
          </cell>
          <cell r="D14928" t="str">
            <v>KI</v>
          </cell>
          <cell r="E14928">
            <v>0</v>
          </cell>
          <cell r="F14928">
            <v>0</v>
          </cell>
        </row>
        <row r="14929">
          <cell r="B14929">
            <v>2000360</v>
          </cell>
          <cell r="C14929" t="str">
            <v>Tetrex 500Mg C/100Comp Bistrol-Myers</v>
          </cell>
          <cell r="D14929" t="str">
            <v>KI</v>
          </cell>
          <cell r="E14929">
            <v>0</v>
          </cell>
          <cell r="F14929">
            <v>0</v>
          </cell>
        </row>
        <row r="14930">
          <cell r="B14930">
            <v>2000361</v>
          </cell>
          <cell r="C14930" t="str">
            <v>Timerosal Incolor Frasco C/1000Ml Elilly</v>
          </cell>
          <cell r="D14930" t="str">
            <v>UN</v>
          </cell>
          <cell r="E14930">
            <v>0</v>
          </cell>
          <cell r="F14930">
            <v>0</v>
          </cell>
        </row>
        <row r="14931">
          <cell r="B14931">
            <v>2000362</v>
          </cell>
          <cell r="C14931" t="str">
            <v>Timerosal Tintura Frasco C/1000Ml Elilly</v>
          </cell>
          <cell r="D14931" t="str">
            <v>UN</v>
          </cell>
          <cell r="E14931">
            <v>0</v>
          </cell>
          <cell r="F14931">
            <v>0</v>
          </cell>
        </row>
        <row r="14932">
          <cell r="B14932">
            <v>2000363</v>
          </cell>
          <cell r="C14932" t="str">
            <v>Tintura Iodo Antisséptico 2% C/1000Ml</v>
          </cell>
          <cell r="D14932" t="str">
            <v>UN</v>
          </cell>
          <cell r="E14932">
            <v>0</v>
          </cell>
          <cell r="F14932">
            <v>0</v>
          </cell>
        </row>
        <row r="14933">
          <cell r="B14933">
            <v>2000364</v>
          </cell>
          <cell r="C14933" t="str">
            <v>Tintura Iodo Antisséptico 2% C/20Ml</v>
          </cell>
          <cell r="D14933" t="str">
            <v>UN</v>
          </cell>
          <cell r="E14933">
            <v>0</v>
          </cell>
          <cell r="F14933">
            <v>0</v>
          </cell>
        </row>
        <row r="14934">
          <cell r="B14934">
            <v>2000365</v>
          </cell>
          <cell r="C14934" t="str">
            <v>Toner P/Fax Okidata 6E/6Ex-Ol Preto</v>
          </cell>
          <cell r="D14934" t="str">
            <v>UN</v>
          </cell>
          <cell r="E14934">
            <v>0</v>
          </cell>
          <cell r="F14934">
            <v>0</v>
          </cell>
        </row>
        <row r="14935">
          <cell r="B14935">
            <v>2000366</v>
          </cell>
          <cell r="C14935" t="str">
            <v>Toner P/Impressora Hp Preto 7115A-Hp</v>
          </cell>
          <cell r="D14935" t="str">
            <v>UN</v>
          </cell>
          <cell r="E14935">
            <v>0</v>
          </cell>
          <cell r="F14935">
            <v>0</v>
          </cell>
        </row>
        <row r="14936">
          <cell r="B14936">
            <v>2000367</v>
          </cell>
          <cell r="C14936" t="str">
            <v>Toner P/Impressora Hp Preto 92274A-Hp</v>
          </cell>
          <cell r="D14936" t="str">
            <v>UN</v>
          </cell>
          <cell r="E14936">
            <v>0</v>
          </cell>
          <cell r="F14936">
            <v>0</v>
          </cell>
        </row>
        <row r="14937">
          <cell r="B14937">
            <v>2000368</v>
          </cell>
          <cell r="C14937" t="str">
            <v>Toner P/Impressora Hp Preto 92275A-Hp</v>
          </cell>
          <cell r="D14937" t="str">
            <v>UN</v>
          </cell>
          <cell r="E14937">
            <v>0</v>
          </cell>
          <cell r="F14937">
            <v>0</v>
          </cell>
        </row>
        <row r="14938">
          <cell r="B14938">
            <v>2000369</v>
          </cell>
          <cell r="C14938" t="str">
            <v>Toner P/Impressora Hp Preto 92295A-Hp</v>
          </cell>
          <cell r="D14938" t="str">
            <v>UN</v>
          </cell>
          <cell r="E14938">
            <v>0</v>
          </cell>
          <cell r="F14938">
            <v>0</v>
          </cell>
        </row>
        <row r="14939">
          <cell r="B14939">
            <v>2000370</v>
          </cell>
          <cell r="C14939" t="str">
            <v>Toner P/Impressora Hp Preto 92298A-Hp</v>
          </cell>
          <cell r="D14939" t="str">
            <v>UN</v>
          </cell>
          <cell r="E14939">
            <v>0</v>
          </cell>
          <cell r="F14939">
            <v>0</v>
          </cell>
        </row>
        <row r="14940">
          <cell r="B14940">
            <v>2000371</v>
          </cell>
          <cell r="C14940" t="str">
            <v>Toner P/Impressora Hp Preto C3906A-Hp</v>
          </cell>
          <cell r="D14940" t="str">
            <v>UN</v>
          </cell>
          <cell r="E14940">
            <v>0</v>
          </cell>
          <cell r="F14940">
            <v>0</v>
          </cell>
        </row>
        <row r="14941">
          <cell r="B14941">
            <v>2000372</v>
          </cell>
          <cell r="C14941" t="str">
            <v>Toner P/Impressora Hp Preto C4092A-Hp</v>
          </cell>
          <cell r="D14941" t="str">
            <v>UN</v>
          </cell>
          <cell r="E14941">
            <v>0</v>
          </cell>
          <cell r="F14941">
            <v>0</v>
          </cell>
        </row>
        <row r="14942">
          <cell r="B14942">
            <v>2000373</v>
          </cell>
          <cell r="C14942" t="str">
            <v>Transparência A4 C/100 Folhas Pp2200-3M</v>
          </cell>
          <cell r="D14942" t="str">
            <v>UN</v>
          </cell>
          <cell r="E14942">
            <v>0</v>
          </cell>
          <cell r="F14942">
            <v>0</v>
          </cell>
        </row>
        <row r="14943">
          <cell r="B14943">
            <v>2000374</v>
          </cell>
          <cell r="C14943" t="str">
            <v>Transparência A4 C/50 Folhas Cg3460-3M</v>
          </cell>
          <cell r="D14943" t="str">
            <v>UN</v>
          </cell>
          <cell r="E14943">
            <v>0</v>
          </cell>
          <cell r="F14943">
            <v>0</v>
          </cell>
        </row>
        <row r="14944">
          <cell r="B14944">
            <v>2000375</v>
          </cell>
          <cell r="C14944" t="str">
            <v>Tylenol 500Mg C/200Comp.J&amp;J</v>
          </cell>
          <cell r="D14944" t="str">
            <v>KI</v>
          </cell>
          <cell r="E14944">
            <v>0</v>
          </cell>
          <cell r="F14944">
            <v>0</v>
          </cell>
        </row>
        <row r="14945">
          <cell r="B14945">
            <v>2000376</v>
          </cell>
          <cell r="C14945" t="str">
            <v>Tylenol 750Mg C/200Comp.J&amp;J</v>
          </cell>
          <cell r="D14945" t="str">
            <v>KI</v>
          </cell>
          <cell r="E14945">
            <v>0</v>
          </cell>
          <cell r="F14945">
            <v>0</v>
          </cell>
        </row>
        <row r="14946">
          <cell r="B14946">
            <v>2000377</v>
          </cell>
          <cell r="C14946" t="str">
            <v>Tylenol 750Mg C/20Comp.J&amp;J</v>
          </cell>
          <cell r="D14946" t="str">
            <v>KI</v>
          </cell>
          <cell r="E14946">
            <v>0</v>
          </cell>
          <cell r="F14946">
            <v>0</v>
          </cell>
        </row>
        <row r="14947">
          <cell r="B14947">
            <v>2000378</v>
          </cell>
          <cell r="C14947" t="str">
            <v>Umedecedor Dedos 12G</v>
          </cell>
          <cell r="D14947" t="str">
            <v>UN</v>
          </cell>
          <cell r="E14947">
            <v>0</v>
          </cell>
          <cell r="F14947">
            <v>0</v>
          </cell>
        </row>
        <row r="14948">
          <cell r="B14948">
            <v>2000379</v>
          </cell>
          <cell r="C14948" t="str">
            <v>Vaselina Liquida Embalagem C/18L</v>
          </cell>
          <cell r="D14948" t="str">
            <v>UN</v>
          </cell>
          <cell r="E14948">
            <v>0</v>
          </cell>
          <cell r="F14948">
            <v>0</v>
          </cell>
        </row>
        <row r="14949">
          <cell r="B14949">
            <v>2000380</v>
          </cell>
          <cell r="C14949" t="str">
            <v>Vaselina Liquida Embalagem C/1L</v>
          </cell>
          <cell r="D14949" t="str">
            <v>UN</v>
          </cell>
          <cell r="E14949">
            <v>0</v>
          </cell>
          <cell r="F14949">
            <v>0</v>
          </cell>
        </row>
        <row r="14950">
          <cell r="B14950">
            <v>2000381</v>
          </cell>
          <cell r="C14950" t="str">
            <v>Vaselina Pastosa Embalagem C/18Kg</v>
          </cell>
          <cell r="D14950" t="str">
            <v>UN</v>
          </cell>
          <cell r="E14950">
            <v>0</v>
          </cell>
          <cell r="F14950">
            <v>0</v>
          </cell>
        </row>
        <row r="14951">
          <cell r="B14951">
            <v>2000382</v>
          </cell>
          <cell r="C14951" t="str">
            <v>Vaselina Pastosa Embalagem C/1Kg</v>
          </cell>
          <cell r="D14951" t="str">
            <v>UN</v>
          </cell>
          <cell r="E14951">
            <v>0</v>
          </cell>
          <cell r="F14951">
            <v>0</v>
          </cell>
        </row>
        <row r="14952">
          <cell r="B14952">
            <v>2000383</v>
          </cell>
          <cell r="C14952" t="str">
            <v>Vassoura Nylon 12Cm Cabo Madeira 1,10Cm</v>
          </cell>
          <cell r="D14952" t="str">
            <v>UN</v>
          </cell>
          <cell r="E14952">
            <v>0</v>
          </cell>
          <cell r="F14952">
            <v>0</v>
          </cell>
        </row>
        <row r="14953">
          <cell r="B14953">
            <v>2000384</v>
          </cell>
          <cell r="C14953" t="str">
            <v>Vassoura Pêlo 27Cm Cabo Madeira 1,20Cm</v>
          </cell>
          <cell r="D14953" t="str">
            <v>UN</v>
          </cell>
          <cell r="E14953">
            <v>0</v>
          </cell>
          <cell r="F14953">
            <v>0</v>
          </cell>
        </row>
        <row r="14954">
          <cell r="B14954">
            <v>2000385</v>
          </cell>
          <cell r="C14954" t="str">
            <v>Vassoura Pêlo 38Cm Cabo Madeira 1,20Cm</v>
          </cell>
          <cell r="D14954" t="str">
            <v>UN</v>
          </cell>
          <cell r="E14954">
            <v>0</v>
          </cell>
          <cell r="F14954">
            <v>0</v>
          </cell>
        </row>
        <row r="14955">
          <cell r="B14955">
            <v>2000386</v>
          </cell>
          <cell r="C14955" t="str">
            <v>Vassoura Piaçava 40Cm Cabo 1,30Cm</v>
          </cell>
          <cell r="D14955" t="str">
            <v>UN</v>
          </cell>
          <cell r="E14955">
            <v>0</v>
          </cell>
          <cell r="F14955">
            <v>0</v>
          </cell>
        </row>
        <row r="14956">
          <cell r="B14956">
            <v>2000387</v>
          </cell>
          <cell r="C14956" t="str">
            <v>Vassoura Piaçava 60Cm Cabo 1,20Cm</v>
          </cell>
          <cell r="D14956" t="str">
            <v>UN</v>
          </cell>
          <cell r="E14956">
            <v>0</v>
          </cell>
          <cell r="F14956">
            <v>0</v>
          </cell>
        </row>
        <row r="14957">
          <cell r="B14957">
            <v>2000388</v>
          </cell>
          <cell r="C14957" t="str">
            <v>Veda Rosca 3/4Polx50M</v>
          </cell>
          <cell r="D14957" t="str">
            <v>UN</v>
          </cell>
          <cell r="E14957">
            <v>0</v>
          </cell>
          <cell r="F14957">
            <v>0</v>
          </cell>
        </row>
        <row r="14958">
          <cell r="B14958">
            <v>2000389</v>
          </cell>
          <cell r="C14958" t="str">
            <v>Xylocaina Tubo C/30G Astrazeneca</v>
          </cell>
          <cell r="D14958" t="str">
            <v>UN</v>
          </cell>
          <cell r="E14958">
            <v>0</v>
          </cell>
          <cell r="F14958">
            <v>0</v>
          </cell>
        </row>
        <row r="14959">
          <cell r="B14959">
            <v>2000390</v>
          </cell>
          <cell r="C14959" t="str">
            <v>Almofada P/Carimbo Azul Número 2</v>
          </cell>
          <cell r="D14959" t="str">
            <v>UN</v>
          </cell>
          <cell r="E14959">
            <v>0</v>
          </cell>
          <cell r="F14959">
            <v>0</v>
          </cell>
        </row>
        <row r="14960">
          <cell r="B14960">
            <v>2000391</v>
          </cell>
          <cell r="C14960" t="str">
            <v>Almofada P/Carimbo Azul Número 3</v>
          </cell>
          <cell r="D14960" t="str">
            <v>UN</v>
          </cell>
          <cell r="E14960">
            <v>0</v>
          </cell>
          <cell r="F14960">
            <v>0</v>
          </cell>
        </row>
        <row r="14961">
          <cell r="B14961">
            <v>2000392</v>
          </cell>
          <cell r="C14961" t="str">
            <v>Almofada P/Carimbo Azul Número 4</v>
          </cell>
          <cell r="D14961" t="str">
            <v>UN</v>
          </cell>
          <cell r="E14961">
            <v>0</v>
          </cell>
          <cell r="F14961">
            <v>0</v>
          </cell>
        </row>
        <row r="14962">
          <cell r="B14962">
            <v>2000393</v>
          </cell>
          <cell r="C14962" t="str">
            <v>Almofada P/Carimbo Preta Número 4</v>
          </cell>
          <cell r="D14962" t="str">
            <v>UN</v>
          </cell>
          <cell r="E14962">
            <v>0</v>
          </cell>
          <cell r="F14962">
            <v>0</v>
          </cell>
        </row>
        <row r="14963">
          <cell r="B14963">
            <v>2000394</v>
          </cell>
          <cell r="C14963" t="str">
            <v>Almofada P/Carimbo Sem Tinta</v>
          </cell>
          <cell r="D14963" t="str">
            <v>UN</v>
          </cell>
          <cell r="E14963">
            <v>0</v>
          </cell>
          <cell r="F14963">
            <v>0</v>
          </cell>
        </row>
        <row r="14964">
          <cell r="B14964">
            <v>2000395</v>
          </cell>
          <cell r="C14964" t="str">
            <v>Almofada P/Carimbo Vermelha Número 3</v>
          </cell>
          <cell r="D14964" t="str">
            <v>UN</v>
          </cell>
          <cell r="E14964">
            <v>0</v>
          </cell>
          <cell r="F14964">
            <v>0</v>
          </cell>
        </row>
        <row r="14965">
          <cell r="B14965">
            <v>2000396</v>
          </cell>
          <cell r="C14965" t="str">
            <v>Anti-Séptico Em Spray 50Ml</v>
          </cell>
          <cell r="D14965" t="str">
            <v>UN</v>
          </cell>
          <cell r="E14965">
            <v>0</v>
          </cell>
          <cell r="F14965">
            <v>0</v>
          </cell>
        </row>
        <row r="14966">
          <cell r="B14966">
            <v>2000397</v>
          </cell>
          <cell r="C14966" t="str">
            <v>Apagador P/Quadro Azul 15X6Cm Plástico</v>
          </cell>
          <cell r="D14966" t="str">
            <v>UN</v>
          </cell>
          <cell r="E14966">
            <v>0</v>
          </cell>
          <cell r="F14966">
            <v>0</v>
          </cell>
        </row>
        <row r="14967">
          <cell r="B14967">
            <v>2000398</v>
          </cell>
          <cell r="C14967" t="str">
            <v>Apontador P/Lápis Em Plástico</v>
          </cell>
          <cell r="D14967" t="str">
            <v>UN</v>
          </cell>
          <cell r="E14967">
            <v>0</v>
          </cell>
          <cell r="F14967">
            <v>0</v>
          </cell>
        </row>
        <row r="14968">
          <cell r="B14968">
            <v>2000399</v>
          </cell>
          <cell r="C14968" t="str">
            <v>Aromatizador Ambiente Ocean 48Ml 6Unid</v>
          </cell>
          <cell r="D14968" t="str">
            <v>KI</v>
          </cell>
          <cell r="E14968">
            <v>0</v>
          </cell>
          <cell r="F14968">
            <v>0</v>
          </cell>
        </row>
        <row r="14969">
          <cell r="B14969">
            <v>2000400</v>
          </cell>
          <cell r="C14969" t="str">
            <v>Arquivo Morto Polionda Am.250X130X350Mm</v>
          </cell>
          <cell r="D14969" t="str">
            <v>UN</v>
          </cell>
          <cell r="E14969">
            <v>0</v>
          </cell>
          <cell r="F14969">
            <v>0</v>
          </cell>
        </row>
        <row r="14970">
          <cell r="B14970">
            <v>2000401</v>
          </cell>
          <cell r="C14970" t="str">
            <v>Arquivo Morto Polionda Az.250X130X350Mm</v>
          </cell>
          <cell r="D14970" t="str">
            <v>UN</v>
          </cell>
          <cell r="E14970">
            <v>0</v>
          </cell>
          <cell r="F14970">
            <v>0</v>
          </cell>
        </row>
        <row r="14971">
          <cell r="B14971">
            <v>2000402</v>
          </cell>
          <cell r="C14971" t="str">
            <v>Arquivo Morto Polionda Cz.250X130X350Mm</v>
          </cell>
          <cell r="D14971" t="str">
            <v>UN</v>
          </cell>
          <cell r="E14971">
            <v>0</v>
          </cell>
          <cell r="F14971">
            <v>0</v>
          </cell>
        </row>
        <row r="14972">
          <cell r="B14972">
            <v>2000403</v>
          </cell>
          <cell r="C14972" t="str">
            <v>Arquivo Morto Polionda Vm.250X130X350Mm</v>
          </cell>
          <cell r="D14972" t="str">
            <v>UN</v>
          </cell>
          <cell r="E14972">
            <v>0</v>
          </cell>
          <cell r="F14972">
            <v>0</v>
          </cell>
        </row>
        <row r="14973">
          <cell r="B14973">
            <v>2000404</v>
          </cell>
          <cell r="C14973" t="str">
            <v>Bebedouro Garrafão Br 220V 31X34X43Cm</v>
          </cell>
          <cell r="D14973" t="str">
            <v>UN</v>
          </cell>
          <cell r="E14973">
            <v>0</v>
          </cell>
          <cell r="F14973">
            <v>0</v>
          </cell>
        </row>
        <row r="14974">
          <cell r="B14974">
            <v>2000405</v>
          </cell>
          <cell r="C14974" t="str">
            <v>Biofenac 42,5Ml Aerossol-Aché Labs.Farms</v>
          </cell>
          <cell r="D14974" t="str">
            <v>UN</v>
          </cell>
          <cell r="E14974">
            <v>0</v>
          </cell>
          <cell r="F14974">
            <v>0</v>
          </cell>
        </row>
        <row r="14975">
          <cell r="B14975">
            <v>2000406</v>
          </cell>
          <cell r="C14975" t="str">
            <v>Bloco Auto Adesivo Recic 38X50Mm 653-3M</v>
          </cell>
          <cell r="D14975" t="str">
            <v>UN</v>
          </cell>
          <cell r="E14975">
            <v>0</v>
          </cell>
          <cell r="F14975">
            <v>0</v>
          </cell>
        </row>
        <row r="14976">
          <cell r="B14976">
            <v>2000407</v>
          </cell>
          <cell r="C14976" t="str">
            <v>Bloco Auto Adesivo Recic 76X102Mm 657-3M</v>
          </cell>
          <cell r="D14976" t="str">
            <v>UN</v>
          </cell>
          <cell r="E14976">
            <v>0</v>
          </cell>
          <cell r="F14976">
            <v>0</v>
          </cell>
        </row>
        <row r="14977">
          <cell r="B14977">
            <v>2000408</v>
          </cell>
          <cell r="C14977" t="str">
            <v>Bloco Auto Adesivo Recic 76X76Mm 654-3M</v>
          </cell>
          <cell r="D14977" t="str">
            <v>UN</v>
          </cell>
          <cell r="E14977">
            <v>0</v>
          </cell>
          <cell r="F14977">
            <v>0</v>
          </cell>
        </row>
        <row r="14978">
          <cell r="B14978">
            <v>2000409</v>
          </cell>
          <cell r="C14978" t="str">
            <v>Bloco P/Fichário Formato A4 C/100 Folhas</v>
          </cell>
          <cell r="D14978" t="str">
            <v>UN</v>
          </cell>
          <cell r="E14978">
            <v>0</v>
          </cell>
          <cell r="F14978">
            <v>0</v>
          </cell>
        </row>
        <row r="14979">
          <cell r="B14979">
            <v>2000410</v>
          </cell>
          <cell r="C14979" t="str">
            <v>Bloco P/Flip Chart 655X955Mm C/50 Folhas</v>
          </cell>
          <cell r="D14979" t="str">
            <v>UN</v>
          </cell>
          <cell r="E14979">
            <v>0</v>
          </cell>
          <cell r="F14979">
            <v>0</v>
          </cell>
        </row>
        <row r="14980">
          <cell r="B14980">
            <v>2000411</v>
          </cell>
          <cell r="C14980" t="str">
            <v>Bobina P/Fax 1 Via 215Mmx30M</v>
          </cell>
          <cell r="D14980" t="str">
            <v>UN</v>
          </cell>
          <cell r="E14980">
            <v>0</v>
          </cell>
          <cell r="F14980">
            <v>0</v>
          </cell>
        </row>
        <row r="14981">
          <cell r="B14981">
            <v>2000412</v>
          </cell>
          <cell r="C14981" t="str">
            <v>Bobina Pdv/Ecf 1 Via 75Mmx40M</v>
          </cell>
          <cell r="D14981" t="str">
            <v>UN</v>
          </cell>
          <cell r="E14981">
            <v>0</v>
          </cell>
          <cell r="F14981">
            <v>0</v>
          </cell>
        </row>
        <row r="14982">
          <cell r="B14982">
            <v>2000413</v>
          </cell>
          <cell r="C14982" t="str">
            <v>Material Substituido Por 2001058</v>
          </cell>
          <cell r="D14982" t="str">
            <v>UN</v>
          </cell>
          <cell r="E14982">
            <v>0</v>
          </cell>
          <cell r="F14982">
            <v>0</v>
          </cell>
        </row>
        <row r="14983">
          <cell r="B14983">
            <v>2000414</v>
          </cell>
          <cell r="C14983" t="str">
            <v>Caderno C.Dura Esp.1/4 96Fls</v>
          </cell>
          <cell r="D14983" t="str">
            <v>UN</v>
          </cell>
          <cell r="E14983">
            <v>0</v>
          </cell>
          <cell r="F14983">
            <v>0</v>
          </cell>
        </row>
        <row r="14984">
          <cell r="B14984">
            <v>2000415</v>
          </cell>
          <cell r="C14984" t="str">
            <v>Material Substituido Por 2001080</v>
          </cell>
          <cell r="D14984" t="str">
            <v>UN</v>
          </cell>
          <cell r="E14984">
            <v>0</v>
          </cell>
          <cell r="F14984">
            <v>0</v>
          </cell>
        </row>
        <row r="14985">
          <cell r="B14985">
            <v>2000416</v>
          </cell>
          <cell r="C14985" t="str">
            <v>Caderno C.Flex.Esp.205X280Mm 200Fls</v>
          </cell>
          <cell r="D14985" t="str">
            <v>UN</v>
          </cell>
          <cell r="E14985">
            <v>0</v>
          </cell>
          <cell r="F14985">
            <v>0</v>
          </cell>
        </row>
        <row r="14986">
          <cell r="B14986">
            <v>2000417</v>
          </cell>
          <cell r="C14986" t="str">
            <v>Café Com Leite</v>
          </cell>
          <cell r="D14986" t="str">
            <v>UN</v>
          </cell>
          <cell r="E14986">
            <v>0</v>
          </cell>
          <cell r="F14986">
            <v>0</v>
          </cell>
        </row>
        <row r="14987">
          <cell r="B14987">
            <v>2000418</v>
          </cell>
          <cell r="C14987" t="str">
            <v>Café Curto</v>
          </cell>
          <cell r="D14987" t="str">
            <v>UN</v>
          </cell>
          <cell r="E14987">
            <v>0</v>
          </cell>
          <cell r="F14987">
            <v>0</v>
          </cell>
        </row>
        <row r="14988">
          <cell r="B14988">
            <v>2000419</v>
          </cell>
          <cell r="C14988" t="str">
            <v>Café Longo</v>
          </cell>
          <cell r="D14988" t="str">
            <v>UN</v>
          </cell>
          <cell r="E14988">
            <v>0</v>
          </cell>
          <cell r="F14988">
            <v>0</v>
          </cell>
        </row>
        <row r="14989">
          <cell r="B14989">
            <v>2000420</v>
          </cell>
          <cell r="C14989" t="str">
            <v>Caixa (Padrão Marf.P/Guarda Medicament)</v>
          </cell>
          <cell r="D14989" t="str">
            <v>UN</v>
          </cell>
          <cell r="E14989">
            <v>0</v>
          </cell>
          <cell r="F14989">
            <v>0</v>
          </cell>
        </row>
        <row r="14990">
          <cell r="B14990">
            <v>2000421</v>
          </cell>
          <cell r="C14990" t="str">
            <v>Caixa Arquivo Morto Papelão São Carlos</v>
          </cell>
          <cell r="D14990" t="str">
            <v>UN</v>
          </cell>
          <cell r="E14990">
            <v>0</v>
          </cell>
          <cell r="F14990">
            <v>0</v>
          </cell>
        </row>
        <row r="14991">
          <cell r="B14991">
            <v>2000422</v>
          </cell>
          <cell r="C14991" t="str">
            <v>Material Substituido Por 2001118</v>
          </cell>
          <cell r="D14991" t="str">
            <v>UN</v>
          </cell>
          <cell r="E14991">
            <v>0</v>
          </cell>
          <cell r="F14991">
            <v>0</v>
          </cell>
        </row>
        <row r="14992">
          <cell r="B14992">
            <v>2000423</v>
          </cell>
          <cell r="C14992" t="str">
            <v>Caixa Fixa Dupla Corresp.943.0-Acrimet</v>
          </cell>
          <cell r="D14992" t="str">
            <v>UN</v>
          </cell>
          <cell r="E14992">
            <v>0</v>
          </cell>
          <cell r="F14992">
            <v>0</v>
          </cell>
        </row>
        <row r="14993">
          <cell r="B14993">
            <v>2000424</v>
          </cell>
          <cell r="C14993" t="str">
            <v>Caixa Fixa Tripla Corresp.945.0-Acrimet</v>
          </cell>
          <cell r="D14993" t="str">
            <v>UN</v>
          </cell>
          <cell r="E14993">
            <v>0</v>
          </cell>
          <cell r="F14993">
            <v>0</v>
          </cell>
        </row>
        <row r="14994">
          <cell r="B14994">
            <v>2000425</v>
          </cell>
          <cell r="C14994" t="str">
            <v>Calculadora Bolso 30 Tecl.8Dig.Hl4-Casio</v>
          </cell>
          <cell r="D14994" t="str">
            <v>UN</v>
          </cell>
          <cell r="E14994">
            <v>0</v>
          </cell>
          <cell r="F14994">
            <v>0</v>
          </cell>
        </row>
        <row r="14995">
          <cell r="B14995">
            <v>2000426</v>
          </cell>
          <cell r="C14995" t="str">
            <v>Calculadora Financeira 12C Gold-Hp</v>
          </cell>
          <cell r="D14995" t="str">
            <v>UN</v>
          </cell>
          <cell r="E14995">
            <v>0</v>
          </cell>
          <cell r="F14995">
            <v>0</v>
          </cell>
        </row>
        <row r="14996">
          <cell r="B14996">
            <v>2000427</v>
          </cell>
          <cell r="C14996" t="str">
            <v>Capa Pvc Encardenação Preto A4 Mares</v>
          </cell>
          <cell r="D14996" t="str">
            <v>UN</v>
          </cell>
          <cell r="E14996">
            <v>0</v>
          </cell>
          <cell r="F14996">
            <v>0</v>
          </cell>
        </row>
        <row r="14997">
          <cell r="B14997">
            <v>2000428</v>
          </cell>
          <cell r="C14997" t="str">
            <v>Capa Pvc Encardenação Transp.A4 Mares</v>
          </cell>
          <cell r="D14997" t="str">
            <v>UN</v>
          </cell>
          <cell r="E14997">
            <v>0</v>
          </cell>
          <cell r="F14997">
            <v>0</v>
          </cell>
        </row>
        <row r="14998">
          <cell r="B14998">
            <v>2000429</v>
          </cell>
          <cell r="C14998" t="str">
            <v>Cappuccino</v>
          </cell>
          <cell r="D14998" t="str">
            <v>UN</v>
          </cell>
          <cell r="E14998">
            <v>0</v>
          </cell>
          <cell r="F14998">
            <v>0</v>
          </cell>
        </row>
        <row r="14999">
          <cell r="B14999">
            <v>2000430</v>
          </cell>
          <cell r="C14999" t="str">
            <v>Carimbo 58X22Mm</v>
          </cell>
          <cell r="D14999" t="str">
            <v>UN</v>
          </cell>
          <cell r="E14999">
            <v>0</v>
          </cell>
          <cell r="F14999">
            <v>0</v>
          </cell>
        </row>
        <row r="15000">
          <cell r="B15000">
            <v>2000431</v>
          </cell>
          <cell r="C15000" t="str">
            <v>Carimbo Autoriz.Obra/Escr.P55-Colop-Bim</v>
          </cell>
          <cell r="D15000" t="str">
            <v>UN</v>
          </cell>
          <cell r="E15000">
            <v>0</v>
          </cell>
          <cell r="F15000">
            <v>0</v>
          </cell>
        </row>
        <row r="15001">
          <cell r="B15001">
            <v>2000432</v>
          </cell>
          <cell r="C15001" t="str">
            <v>Carimbo Jurídico Aprovado R24-Colop-Bim</v>
          </cell>
          <cell r="D15001" t="str">
            <v>UN</v>
          </cell>
          <cell r="E15001">
            <v>0</v>
          </cell>
          <cell r="F15001">
            <v>0</v>
          </cell>
        </row>
        <row r="15002">
          <cell r="B15002">
            <v>2000433</v>
          </cell>
          <cell r="C15002" t="str">
            <v>Carimbo Nome/Cargo P20-Colop-Carimbosbim</v>
          </cell>
          <cell r="D15002" t="str">
            <v>UN</v>
          </cell>
          <cell r="E15002">
            <v>0</v>
          </cell>
          <cell r="F15002">
            <v>0</v>
          </cell>
        </row>
        <row r="15003">
          <cell r="B15003">
            <v>2000434</v>
          </cell>
          <cell r="C15003" t="str">
            <v>Carimbo Nominal P15-Colop-Carimbos Bim</v>
          </cell>
          <cell r="D15003" t="str">
            <v>UN</v>
          </cell>
          <cell r="E15003">
            <v>0</v>
          </cell>
          <cell r="F15003">
            <v>0</v>
          </cell>
        </row>
        <row r="15004">
          <cell r="B15004">
            <v>2000435</v>
          </cell>
          <cell r="C15004" t="str">
            <v>Carimbo P/Cnpj P55-Colop-Carimbos Bim</v>
          </cell>
          <cell r="D15004" t="str">
            <v>UN</v>
          </cell>
          <cell r="E15004">
            <v>0</v>
          </cell>
          <cell r="F15004">
            <v>0</v>
          </cell>
        </row>
        <row r="15005">
          <cell r="B15005">
            <v>2000436</v>
          </cell>
          <cell r="C15005" t="str">
            <v>Carimbo P/Fornec.Material S829-Colop-Bim</v>
          </cell>
          <cell r="D15005" t="str">
            <v>UN</v>
          </cell>
          <cell r="E15005">
            <v>0</v>
          </cell>
          <cell r="F15005">
            <v>0</v>
          </cell>
        </row>
        <row r="15006">
          <cell r="B15006">
            <v>2000437</v>
          </cell>
          <cell r="C15006" t="str">
            <v>Cartucho Canon Colorido Bc05-Canon</v>
          </cell>
          <cell r="D15006" t="str">
            <v>UN</v>
          </cell>
          <cell r="E15006">
            <v>0</v>
          </cell>
          <cell r="F15006">
            <v>0</v>
          </cell>
        </row>
        <row r="15007">
          <cell r="B15007">
            <v>2000438</v>
          </cell>
          <cell r="C15007" t="str">
            <v>Cartucho Hp Deskjet Amarelo C4842A-Hp</v>
          </cell>
          <cell r="D15007" t="str">
            <v>UN</v>
          </cell>
          <cell r="E15007">
            <v>0</v>
          </cell>
          <cell r="F15007">
            <v>0</v>
          </cell>
        </row>
        <row r="15008">
          <cell r="B15008">
            <v>2000439</v>
          </cell>
          <cell r="C15008" t="str">
            <v>Cartucho Hp Deskjet Cl 51649Alc8799Fl-Hp</v>
          </cell>
          <cell r="D15008" t="str">
            <v>UN</v>
          </cell>
          <cell r="E15008">
            <v>0</v>
          </cell>
          <cell r="F15008">
            <v>0</v>
          </cell>
        </row>
        <row r="15009">
          <cell r="B15009">
            <v>2000440</v>
          </cell>
          <cell r="C15009" t="str">
            <v>Cartucho Hp Deskjet Colorido 51649N-Hp</v>
          </cell>
          <cell r="D15009" t="str">
            <v>UN</v>
          </cell>
          <cell r="E15009">
            <v>0</v>
          </cell>
          <cell r="F15009">
            <v>0</v>
          </cell>
        </row>
        <row r="15010">
          <cell r="B15010">
            <v>2000441</v>
          </cell>
          <cell r="C15010" t="str">
            <v>Cartucho Hp Deskjet Colorido C1823Dl-Hp</v>
          </cell>
          <cell r="D15010" t="str">
            <v>UN</v>
          </cell>
          <cell r="E15010">
            <v>0</v>
          </cell>
          <cell r="F15010">
            <v>0</v>
          </cell>
        </row>
        <row r="15011">
          <cell r="B15011">
            <v>2000442</v>
          </cell>
          <cell r="C15011" t="str">
            <v>Cartucho Hp Deskjet Colorido C6578Al-Hp</v>
          </cell>
          <cell r="D15011" t="str">
            <v>UN</v>
          </cell>
          <cell r="E15011">
            <v>0</v>
          </cell>
          <cell r="F15011">
            <v>0</v>
          </cell>
        </row>
        <row r="15012">
          <cell r="B15012">
            <v>2000443</v>
          </cell>
          <cell r="C15012" t="str">
            <v>Cartucho Hp Deskjet Colorido C6578Dl-Hp</v>
          </cell>
          <cell r="D15012" t="str">
            <v>UN</v>
          </cell>
          <cell r="E15012">
            <v>0</v>
          </cell>
          <cell r="F15012">
            <v>0</v>
          </cell>
        </row>
        <row r="15013">
          <cell r="B15013">
            <v>2000444</v>
          </cell>
          <cell r="C15013" t="str">
            <v>Cartucho Hp Deskjet Colorido C6625A-Hp</v>
          </cell>
          <cell r="D15013" t="str">
            <v>UN</v>
          </cell>
          <cell r="E15013">
            <v>0</v>
          </cell>
          <cell r="F15013">
            <v>0</v>
          </cell>
        </row>
        <row r="15014">
          <cell r="B15014">
            <v>2000445</v>
          </cell>
          <cell r="C15014" t="str">
            <v>Cartucho Hp Deskjet Colorido C6657Al-Hp</v>
          </cell>
          <cell r="D15014" t="str">
            <v>UN</v>
          </cell>
          <cell r="E15014">
            <v>0</v>
          </cell>
          <cell r="F15014">
            <v>0</v>
          </cell>
        </row>
        <row r="15015">
          <cell r="B15015">
            <v>2000446</v>
          </cell>
          <cell r="C15015" t="str">
            <v>Cartucho Hp Deskjet Colorido C6658Al-Hp</v>
          </cell>
          <cell r="D15015" t="str">
            <v>UN</v>
          </cell>
          <cell r="E15015">
            <v>0</v>
          </cell>
          <cell r="F15015">
            <v>0</v>
          </cell>
        </row>
        <row r="15016">
          <cell r="B15016">
            <v>2000447</v>
          </cell>
          <cell r="C15016" t="str">
            <v>Material Substituido Por 2001245</v>
          </cell>
          <cell r="D15016" t="str">
            <v>UN</v>
          </cell>
          <cell r="E15016">
            <v>0</v>
          </cell>
          <cell r="F15016">
            <v>0</v>
          </cell>
        </row>
        <row r="15017">
          <cell r="B15017">
            <v>2000448</v>
          </cell>
          <cell r="C15017" t="str">
            <v>Cartucho Hp Deskjet Preto 51645Gl-Hp</v>
          </cell>
          <cell r="D15017" t="str">
            <v>UN</v>
          </cell>
          <cell r="E15017">
            <v>0</v>
          </cell>
          <cell r="F15017">
            <v>0</v>
          </cell>
        </row>
        <row r="15018">
          <cell r="B15018">
            <v>2000449</v>
          </cell>
          <cell r="C15018" t="str">
            <v>Cartucho Hp Deskjet Preto C6614N-Hp</v>
          </cell>
          <cell r="D15018" t="str">
            <v>UN</v>
          </cell>
          <cell r="E15018">
            <v>0</v>
          </cell>
          <cell r="F15018">
            <v>0</v>
          </cell>
        </row>
        <row r="15019">
          <cell r="B15019">
            <v>2000450</v>
          </cell>
          <cell r="C15019" t="str">
            <v>Cartucho Hp Deskjet Preto C6615Nl-Hp</v>
          </cell>
          <cell r="D15019" t="str">
            <v>UN</v>
          </cell>
          <cell r="E15019">
            <v>0</v>
          </cell>
          <cell r="F15019">
            <v>0</v>
          </cell>
        </row>
        <row r="15020">
          <cell r="B15020">
            <v>2000451</v>
          </cell>
          <cell r="C15020" t="str">
            <v>Cartucho Hp Deskjet Preto C6628A-Hp</v>
          </cell>
          <cell r="D15020" t="str">
            <v>UN</v>
          </cell>
          <cell r="E15020">
            <v>0</v>
          </cell>
          <cell r="F15020">
            <v>0</v>
          </cell>
        </row>
        <row r="15021">
          <cell r="B15021">
            <v>2000452</v>
          </cell>
          <cell r="C15021" t="str">
            <v>Cartucho Hp Deskjet Preto C6650Fl-Hp</v>
          </cell>
          <cell r="D15021" t="str">
            <v>UN</v>
          </cell>
          <cell r="E15021">
            <v>0</v>
          </cell>
          <cell r="F15021">
            <v>0</v>
          </cell>
        </row>
        <row r="15022">
          <cell r="B15022">
            <v>2000453</v>
          </cell>
          <cell r="C15022" t="str">
            <v>Cartucho Hp Deskjet Preto C6656Al-Hp</v>
          </cell>
          <cell r="D15022" t="str">
            <v>UN</v>
          </cell>
          <cell r="E15022">
            <v>0</v>
          </cell>
          <cell r="F15022">
            <v>0</v>
          </cell>
        </row>
        <row r="15023">
          <cell r="B15023">
            <v>2000454</v>
          </cell>
          <cell r="C15023" t="str">
            <v>Cartucho Hp Deskjet Preto C8727Al-Hp</v>
          </cell>
          <cell r="D15023" t="str">
            <v>UN</v>
          </cell>
          <cell r="E15023">
            <v>0</v>
          </cell>
          <cell r="F15023">
            <v>0</v>
          </cell>
        </row>
        <row r="15024">
          <cell r="B15024">
            <v>2000455</v>
          </cell>
          <cell r="C15024" t="str">
            <v>Cartucho Hp Deskjet Pt C6615Dlc8797Fl-Hp</v>
          </cell>
          <cell r="D15024" t="str">
            <v>UN</v>
          </cell>
          <cell r="E15024">
            <v>0</v>
          </cell>
          <cell r="F15024">
            <v>0</v>
          </cell>
        </row>
        <row r="15025">
          <cell r="B15025">
            <v>2000456</v>
          </cell>
          <cell r="C15025" t="str">
            <v>Cartucho Hp Officejet Colorido 51641A-Hp</v>
          </cell>
          <cell r="D15025" t="str">
            <v>UN</v>
          </cell>
          <cell r="E15025">
            <v>0</v>
          </cell>
          <cell r="F15025">
            <v>0</v>
          </cell>
        </row>
        <row r="15026">
          <cell r="B15026">
            <v>2000457</v>
          </cell>
          <cell r="C15026" t="str">
            <v>Cavalete Flip Chart Em Madeira 180Cm</v>
          </cell>
          <cell r="D15026" t="str">
            <v>UN</v>
          </cell>
          <cell r="E15026">
            <v>0</v>
          </cell>
          <cell r="F15026">
            <v>0</v>
          </cell>
        </row>
        <row r="15027">
          <cell r="B15027">
            <v>2000458</v>
          </cell>
          <cell r="C15027" t="str">
            <v>Cesto P/Lixo Aço Cinza Capacidade 11L</v>
          </cell>
          <cell r="D15027" t="str">
            <v>UN</v>
          </cell>
          <cell r="E15027">
            <v>0</v>
          </cell>
          <cell r="F15027">
            <v>0</v>
          </cell>
        </row>
        <row r="15028">
          <cell r="B15028">
            <v>2000459</v>
          </cell>
          <cell r="C15028" t="str">
            <v>Cesto P/Lixo Plást Preto Capacidade 14L</v>
          </cell>
          <cell r="D15028" t="str">
            <v>UN</v>
          </cell>
          <cell r="E15028">
            <v>0</v>
          </cell>
          <cell r="F15028">
            <v>0</v>
          </cell>
        </row>
        <row r="15029">
          <cell r="B15029">
            <v>2000460</v>
          </cell>
          <cell r="C15029" t="str">
            <v>Chá</v>
          </cell>
          <cell r="D15029" t="str">
            <v>UN</v>
          </cell>
          <cell r="E15029">
            <v>0</v>
          </cell>
          <cell r="F15029">
            <v>0</v>
          </cell>
        </row>
        <row r="15030">
          <cell r="B15030">
            <v>2000461</v>
          </cell>
          <cell r="C15030" t="str">
            <v>Chocolate</v>
          </cell>
          <cell r="D15030" t="str">
            <v>UN</v>
          </cell>
          <cell r="E15030">
            <v>0</v>
          </cell>
          <cell r="F15030">
            <v>0</v>
          </cell>
        </row>
        <row r="15031">
          <cell r="B15031">
            <v>2000462</v>
          </cell>
          <cell r="C15031" t="str">
            <v>Clips Galv.Número 2/0 500G-Bacchi</v>
          </cell>
          <cell r="D15031" t="str">
            <v>UN</v>
          </cell>
          <cell r="E15031">
            <v>0</v>
          </cell>
          <cell r="F15031">
            <v>0</v>
          </cell>
        </row>
        <row r="15032">
          <cell r="B15032">
            <v>2000463</v>
          </cell>
          <cell r="C15032" t="str">
            <v>Clips Galv.Número 3/0 500G-Bacchi</v>
          </cell>
          <cell r="D15032" t="str">
            <v>UN</v>
          </cell>
          <cell r="E15032">
            <v>0</v>
          </cell>
          <cell r="F15032">
            <v>0</v>
          </cell>
        </row>
        <row r="15033">
          <cell r="B15033">
            <v>2000464</v>
          </cell>
          <cell r="C15033" t="str">
            <v>Clips Galv.Número 6/0 500G-Bacchi</v>
          </cell>
          <cell r="D15033" t="str">
            <v>UN</v>
          </cell>
          <cell r="E15033">
            <v>0</v>
          </cell>
          <cell r="F15033">
            <v>0</v>
          </cell>
        </row>
        <row r="15034">
          <cell r="B15034">
            <v>2000465</v>
          </cell>
          <cell r="C15034" t="str">
            <v>Clips Galv.Número 8/0 500G-Bacchi</v>
          </cell>
          <cell r="D15034" t="str">
            <v>UN</v>
          </cell>
          <cell r="E15034">
            <v>0</v>
          </cell>
          <cell r="F15034">
            <v>0</v>
          </cell>
        </row>
        <row r="15035">
          <cell r="B15035">
            <v>2000466</v>
          </cell>
          <cell r="C15035" t="str">
            <v>Clips N5 Colorido Caixa 100Unid</v>
          </cell>
          <cell r="D15035" t="str">
            <v>UN</v>
          </cell>
          <cell r="E15035">
            <v>0</v>
          </cell>
          <cell r="F15035">
            <v>0</v>
          </cell>
        </row>
        <row r="15036">
          <cell r="B15036">
            <v>2000467</v>
          </cell>
          <cell r="C15036" t="str">
            <v>Cola Branca 10G Bastão Pritt</v>
          </cell>
          <cell r="D15036" t="str">
            <v>UN</v>
          </cell>
          <cell r="E15036">
            <v>0</v>
          </cell>
          <cell r="F15036">
            <v>0</v>
          </cell>
        </row>
        <row r="15037">
          <cell r="B15037">
            <v>2000468</v>
          </cell>
          <cell r="C15037" t="str">
            <v>Cola Branca 20G Bastão Pritt</v>
          </cell>
          <cell r="D15037" t="str">
            <v>UN</v>
          </cell>
          <cell r="E15037">
            <v>0</v>
          </cell>
          <cell r="F15037">
            <v>0</v>
          </cell>
        </row>
        <row r="15038">
          <cell r="B15038">
            <v>2000469</v>
          </cell>
          <cell r="C15038" t="str">
            <v>Cola Branca 40G Líquida Scotch-3M</v>
          </cell>
          <cell r="D15038" t="str">
            <v>UN</v>
          </cell>
          <cell r="E15038">
            <v>0</v>
          </cell>
          <cell r="F15038">
            <v>0</v>
          </cell>
        </row>
        <row r="15039">
          <cell r="B15039">
            <v>2000470</v>
          </cell>
          <cell r="C15039" t="str">
            <v>Cola Branca 90G Líquida Tenaz</v>
          </cell>
          <cell r="D15039" t="str">
            <v>UN</v>
          </cell>
          <cell r="E15039">
            <v>0</v>
          </cell>
          <cell r="F15039">
            <v>0</v>
          </cell>
        </row>
        <row r="15040">
          <cell r="B15040">
            <v>2000471</v>
          </cell>
          <cell r="C15040" t="str">
            <v>Copo Descart P/Água 180Ml-Altacoppo</v>
          </cell>
          <cell r="D15040" t="str">
            <v>UN</v>
          </cell>
          <cell r="E15040">
            <v>0</v>
          </cell>
          <cell r="F15040">
            <v>0</v>
          </cell>
        </row>
        <row r="15041">
          <cell r="B15041">
            <v>2000472</v>
          </cell>
          <cell r="C15041" t="str">
            <v>Copo Descart P/Água 200Ml-Altacoppo</v>
          </cell>
          <cell r="D15041" t="str">
            <v>UN</v>
          </cell>
          <cell r="E15041">
            <v>0</v>
          </cell>
          <cell r="F15041">
            <v>0</v>
          </cell>
        </row>
        <row r="15042">
          <cell r="B15042">
            <v>2000473</v>
          </cell>
          <cell r="C15042" t="str">
            <v>Copo Descart P/Água 200Ml-Dixie</v>
          </cell>
          <cell r="D15042" t="str">
            <v>UN</v>
          </cell>
          <cell r="E15042">
            <v>0</v>
          </cell>
          <cell r="F15042">
            <v>0</v>
          </cell>
        </row>
        <row r="15043">
          <cell r="B15043">
            <v>2000474</v>
          </cell>
          <cell r="C15043" t="str">
            <v>Copo Descart P/Café 50Ml 50Ml-Dixie</v>
          </cell>
          <cell r="D15043" t="str">
            <v>UN</v>
          </cell>
          <cell r="E15043">
            <v>0</v>
          </cell>
          <cell r="F15043">
            <v>0</v>
          </cell>
        </row>
        <row r="15044">
          <cell r="B15044">
            <v>2000475</v>
          </cell>
          <cell r="C15044" t="str">
            <v>Corretivo Líquido 18Ml Aqua-Bic</v>
          </cell>
          <cell r="D15044" t="str">
            <v>UN</v>
          </cell>
          <cell r="E15044">
            <v>0</v>
          </cell>
          <cell r="F15044">
            <v>0</v>
          </cell>
        </row>
        <row r="15045">
          <cell r="B15045">
            <v>2000476</v>
          </cell>
          <cell r="C15045" t="str">
            <v>Datador Manual 5Mm Carimbos Bim</v>
          </cell>
          <cell r="D15045" t="str">
            <v>UN</v>
          </cell>
          <cell r="E15045">
            <v>0</v>
          </cell>
          <cell r="F15045">
            <v>0</v>
          </cell>
        </row>
        <row r="15046">
          <cell r="B15046">
            <v>2000477</v>
          </cell>
          <cell r="C15046" t="str">
            <v>Dvd Gravável 4,7Gb Vel 8X Envelope 1Unid</v>
          </cell>
          <cell r="D15046" t="str">
            <v>UN</v>
          </cell>
          <cell r="E15046">
            <v>0</v>
          </cell>
          <cell r="F15046">
            <v>0</v>
          </cell>
        </row>
        <row r="15047">
          <cell r="B15047">
            <v>2000478</v>
          </cell>
          <cell r="C15047" t="str">
            <v>Material Substituido Por 2001394</v>
          </cell>
          <cell r="D15047" t="str">
            <v>UN</v>
          </cell>
          <cell r="E15047">
            <v>0</v>
          </cell>
          <cell r="F15047">
            <v>0</v>
          </cell>
        </row>
        <row r="15048">
          <cell r="B15048">
            <v>2000479</v>
          </cell>
          <cell r="C15048" t="str">
            <v>Elástico Bor Am Pacote C/50G Japonês</v>
          </cell>
          <cell r="D15048" t="str">
            <v>UN</v>
          </cell>
          <cell r="E15048">
            <v>0</v>
          </cell>
          <cell r="F15048">
            <v>0</v>
          </cell>
        </row>
        <row r="15049">
          <cell r="B15049">
            <v>2000480</v>
          </cell>
          <cell r="C15049" t="str">
            <v>Envelope Ofício Gros 230X310Mm 4 Furos</v>
          </cell>
          <cell r="D15049" t="str">
            <v>UN</v>
          </cell>
          <cell r="E15049">
            <v>0</v>
          </cell>
          <cell r="F15049">
            <v>0</v>
          </cell>
        </row>
        <row r="15050">
          <cell r="B15050">
            <v>2000481</v>
          </cell>
          <cell r="C15050" t="str">
            <v>Esparadrapo 2,5Cmx450M Branco-Missner</v>
          </cell>
          <cell r="D15050" t="str">
            <v>UN</v>
          </cell>
          <cell r="E15050">
            <v>0</v>
          </cell>
          <cell r="F15050">
            <v>0</v>
          </cell>
        </row>
        <row r="15051">
          <cell r="B15051">
            <v>2000482</v>
          </cell>
          <cell r="C15051" t="str">
            <v>Espiral P/Encadernação 12Mm Preto</v>
          </cell>
          <cell r="D15051" t="str">
            <v>UN</v>
          </cell>
          <cell r="E15051">
            <v>0</v>
          </cell>
          <cell r="F15051">
            <v>0</v>
          </cell>
        </row>
        <row r="15052">
          <cell r="B15052">
            <v>2000483</v>
          </cell>
          <cell r="C15052" t="str">
            <v>Espiral P/Encadernação 14Mm Preto</v>
          </cell>
          <cell r="D15052" t="str">
            <v>UN</v>
          </cell>
          <cell r="E15052">
            <v>0</v>
          </cell>
          <cell r="F15052">
            <v>0</v>
          </cell>
        </row>
        <row r="15053">
          <cell r="B15053">
            <v>2000484</v>
          </cell>
          <cell r="C15053" t="str">
            <v>Espiral P/Encadernação 17Mm Transparente</v>
          </cell>
          <cell r="D15053" t="str">
            <v>UN</v>
          </cell>
          <cell r="E15053">
            <v>0</v>
          </cell>
          <cell r="F15053">
            <v>0</v>
          </cell>
        </row>
        <row r="15054">
          <cell r="B15054">
            <v>2000485</v>
          </cell>
          <cell r="C15054" t="str">
            <v>Espiral P/Encadernação 20Mm Transparente</v>
          </cell>
          <cell r="D15054" t="str">
            <v>UN</v>
          </cell>
          <cell r="E15054">
            <v>0</v>
          </cell>
          <cell r="F15054">
            <v>0</v>
          </cell>
        </row>
        <row r="15055">
          <cell r="B15055">
            <v>2000486</v>
          </cell>
          <cell r="C15055" t="str">
            <v>Espiral P/Encadernação 7Mm Preto</v>
          </cell>
          <cell r="D15055" t="str">
            <v>UN</v>
          </cell>
          <cell r="E15055">
            <v>0</v>
          </cell>
          <cell r="F15055">
            <v>0</v>
          </cell>
        </row>
        <row r="15056">
          <cell r="B15056">
            <v>2000487</v>
          </cell>
          <cell r="C15056" t="str">
            <v>Espiral P/Encadernação 9Mm Transparente</v>
          </cell>
          <cell r="D15056" t="str">
            <v>UN</v>
          </cell>
          <cell r="E15056">
            <v>0</v>
          </cell>
          <cell r="F15056">
            <v>0</v>
          </cell>
        </row>
        <row r="15057">
          <cell r="B15057">
            <v>2000488</v>
          </cell>
          <cell r="C15057" t="str">
            <v>Estilete Plástico Lâmina Estreita</v>
          </cell>
          <cell r="D15057" t="str">
            <v>UN</v>
          </cell>
          <cell r="E15057">
            <v>0</v>
          </cell>
          <cell r="F15057">
            <v>0</v>
          </cell>
        </row>
        <row r="15058">
          <cell r="B15058">
            <v>2000489</v>
          </cell>
          <cell r="C15058" t="str">
            <v>Estilete Plástico Lâmina Larga</v>
          </cell>
          <cell r="D15058" t="str">
            <v>UN</v>
          </cell>
          <cell r="E15058">
            <v>0</v>
          </cell>
          <cell r="F15058">
            <v>0</v>
          </cell>
        </row>
        <row r="15059">
          <cell r="B15059">
            <v>2000490</v>
          </cell>
          <cell r="C15059" t="str">
            <v>Etiqueta Ades.Br 12 Fls A5Q-1226-Pimaco</v>
          </cell>
          <cell r="D15059" t="str">
            <v>UN</v>
          </cell>
          <cell r="E15059">
            <v>0</v>
          </cell>
          <cell r="F15059">
            <v>0</v>
          </cell>
        </row>
        <row r="15060">
          <cell r="B15060">
            <v>2000491</v>
          </cell>
          <cell r="C15060" t="str">
            <v>Material Substituido Por 2001494</v>
          </cell>
          <cell r="D15060" t="str">
            <v>UN</v>
          </cell>
          <cell r="E15060">
            <v>0</v>
          </cell>
          <cell r="F15060">
            <v>0</v>
          </cell>
        </row>
        <row r="15061">
          <cell r="B15061">
            <v>2000492</v>
          </cell>
          <cell r="C15061" t="str">
            <v>Etiqueta Ades.Br 12Fls 6081-Pimaco</v>
          </cell>
          <cell r="D15061" t="str">
            <v>UN</v>
          </cell>
          <cell r="E15061">
            <v>0</v>
          </cell>
          <cell r="F15061">
            <v>0</v>
          </cell>
        </row>
        <row r="15062">
          <cell r="B15062">
            <v>2000493</v>
          </cell>
          <cell r="C15062" t="str">
            <v>Etiqueta Ades.Br 12Fls 6082-Pimaco</v>
          </cell>
          <cell r="D15062" t="str">
            <v>UN</v>
          </cell>
          <cell r="E15062">
            <v>0</v>
          </cell>
          <cell r="F15062">
            <v>0</v>
          </cell>
        </row>
        <row r="15063">
          <cell r="B15063">
            <v>2000494</v>
          </cell>
          <cell r="C15063" t="str">
            <v>Etiqueta Ades.Br 12Fls 6184-Pimaco</v>
          </cell>
          <cell r="D15063" t="str">
            <v>UN</v>
          </cell>
          <cell r="E15063">
            <v>0</v>
          </cell>
          <cell r="F15063">
            <v>0</v>
          </cell>
        </row>
        <row r="15064">
          <cell r="B15064">
            <v>2000495</v>
          </cell>
          <cell r="C15064" t="str">
            <v>Etiqueta Ades.Br 12Fls 6187-Pimaco</v>
          </cell>
          <cell r="D15064" t="str">
            <v>UN</v>
          </cell>
          <cell r="E15064">
            <v>0</v>
          </cell>
          <cell r="F15064">
            <v>0</v>
          </cell>
        </row>
        <row r="15065">
          <cell r="B15065">
            <v>2000496</v>
          </cell>
          <cell r="C15065" t="str">
            <v>Etiqueta Ades.Br 12Fls 6280-Pimaco</v>
          </cell>
          <cell r="D15065" t="str">
            <v>UN</v>
          </cell>
          <cell r="E15065">
            <v>0</v>
          </cell>
          <cell r="F15065">
            <v>0</v>
          </cell>
        </row>
        <row r="15066">
          <cell r="B15066">
            <v>2000497</v>
          </cell>
          <cell r="C15066" t="str">
            <v>Etiqueta Ades.Br 12Fls 6281-Pimaco</v>
          </cell>
          <cell r="D15066" t="str">
            <v>UN</v>
          </cell>
          <cell r="E15066">
            <v>0</v>
          </cell>
          <cell r="F15066">
            <v>0</v>
          </cell>
        </row>
        <row r="15067">
          <cell r="B15067">
            <v>2000498</v>
          </cell>
          <cell r="C15067" t="str">
            <v>Etiqueta Ades.Br 12Fls A4249-Pimaco</v>
          </cell>
          <cell r="D15067" t="str">
            <v>UN</v>
          </cell>
          <cell r="E15067">
            <v>0</v>
          </cell>
          <cell r="F15067">
            <v>0</v>
          </cell>
        </row>
        <row r="15068">
          <cell r="B15068">
            <v>2000499</v>
          </cell>
          <cell r="C15068" t="str">
            <v>Etiqueta Ades.Br 12Fls A4256-Pimaco</v>
          </cell>
          <cell r="D15068" t="str">
            <v>UN</v>
          </cell>
          <cell r="E15068">
            <v>0</v>
          </cell>
          <cell r="F15068">
            <v>0</v>
          </cell>
        </row>
        <row r="15069">
          <cell r="B15069">
            <v>2000500</v>
          </cell>
          <cell r="C15069" t="str">
            <v>Etiqueta Ades.Br 12Fls A4262-Pimaco</v>
          </cell>
          <cell r="D15069" t="str">
            <v>UN</v>
          </cell>
          <cell r="E15069">
            <v>0</v>
          </cell>
          <cell r="F15069">
            <v>0</v>
          </cell>
        </row>
        <row r="15070">
          <cell r="B15070">
            <v>2000501</v>
          </cell>
          <cell r="C15070" t="str">
            <v>Etiqueta Ades.Br 12Fls A4349-Pimaco</v>
          </cell>
          <cell r="D15070" t="str">
            <v>UN</v>
          </cell>
          <cell r="E15070">
            <v>0</v>
          </cell>
          <cell r="F15070">
            <v>0</v>
          </cell>
        </row>
        <row r="15071">
          <cell r="B15071">
            <v>2000502</v>
          </cell>
          <cell r="C15071" t="str">
            <v>Etiqueta Ades.Br 12Fls A4356-Pimaco</v>
          </cell>
          <cell r="D15071" t="str">
            <v>UN</v>
          </cell>
          <cell r="E15071">
            <v>0</v>
          </cell>
          <cell r="F15071">
            <v>0</v>
          </cell>
        </row>
        <row r="15072">
          <cell r="B15072">
            <v>2000503</v>
          </cell>
          <cell r="C15072" t="str">
            <v>Etiqueta Ades.Br 12Fls A5Q-2050-Pimaco</v>
          </cell>
          <cell r="D15072" t="str">
            <v>UN</v>
          </cell>
          <cell r="E15072">
            <v>0</v>
          </cell>
          <cell r="F15072">
            <v>0</v>
          </cell>
        </row>
        <row r="15073">
          <cell r="B15073">
            <v>2000504</v>
          </cell>
          <cell r="C15073" t="str">
            <v>Etiqueta Ades.Br 12Fls A5Q-916-Pimaco</v>
          </cell>
          <cell r="D15073" t="str">
            <v>UN</v>
          </cell>
          <cell r="E15073">
            <v>0</v>
          </cell>
          <cell r="F15073">
            <v>0</v>
          </cell>
        </row>
        <row r="15074">
          <cell r="B15074">
            <v>2000505</v>
          </cell>
          <cell r="C15074" t="str">
            <v>Etiqueta Ades.Br 50Fls Cd25B-Pimaco</v>
          </cell>
          <cell r="D15074" t="str">
            <v>UN</v>
          </cell>
          <cell r="E15074">
            <v>0</v>
          </cell>
          <cell r="F15074">
            <v>0</v>
          </cell>
        </row>
        <row r="15075">
          <cell r="B15075">
            <v>2000506</v>
          </cell>
          <cell r="C15075" t="str">
            <v>Etiqueta Ades.Laran.4Fls Tp-19Lr-Pimaco</v>
          </cell>
          <cell r="D15075" t="str">
            <v>UN</v>
          </cell>
          <cell r="E15075">
            <v>0</v>
          </cell>
          <cell r="F15075">
            <v>0</v>
          </cell>
        </row>
        <row r="15076">
          <cell r="B15076">
            <v>2000507</v>
          </cell>
          <cell r="C15076" t="str">
            <v>Etiqueta Ades.Pt 4Fls Tp-12Pt-Pimaco</v>
          </cell>
          <cell r="D15076" t="str">
            <v>UN</v>
          </cell>
          <cell r="E15076">
            <v>0</v>
          </cell>
          <cell r="F15076">
            <v>0</v>
          </cell>
        </row>
        <row r="15077">
          <cell r="B15077">
            <v>2000508</v>
          </cell>
          <cell r="C15077" t="str">
            <v>Etiqueta Ades.Transp.4Fls Tp-16Tr-Pimaco</v>
          </cell>
          <cell r="D15077" t="str">
            <v>UN</v>
          </cell>
          <cell r="E15077">
            <v>0</v>
          </cell>
          <cell r="F15077">
            <v>0</v>
          </cell>
        </row>
        <row r="15078">
          <cell r="B15078">
            <v>2000509</v>
          </cell>
          <cell r="C15078" t="str">
            <v>Etiqueta Ades.Transp.4Fls Tp-19T-Pimaco</v>
          </cell>
          <cell r="D15078" t="str">
            <v>UN</v>
          </cell>
          <cell r="E15078">
            <v>0</v>
          </cell>
          <cell r="F15078">
            <v>0</v>
          </cell>
        </row>
        <row r="15079">
          <cell r="B15079">
            <v>2000510</v>
          </cell>
          <cell r="C15079" t="str">
            <v>Etiqueta Ades.Vd 4Fls Tp-19Vd-Pimaco</v>
          </cell>
          <cell r="D15079" t="str">
            <v>UN</v>
          </cell>
          <cell r="E15079">
            <v>0</v>
          </cell>
          <cell r="F15079">
            <v>0</v>
          </cell>
        </row>
        <row r="15080">
          <cell r="B15080">
            <v>2000511</v>
          </cell>
          <cell r="C15080" t="str">
            <v>Etiqueta Ades.Vm 4Fls Tp-19Vm-Pimaco</v>
          </cell>
          <cell r="D15080" t="str">
            <v>UN</v>
          </cell>
          <cell r="E15080">
            <v>0</v>
          </cell>
          <cell r="F15080">
            <v>0</v>
          </cell>
        </row>
        <row r="15081">
          <cell r="B15081">
            <v>2000512</v>
          </cell>
          <cell r="C15081" t="str">
            <v>Etiqueta P/Pasta Vetrolateral C/Visor Br</v>
          </cell>
          <cell r="D15081" t="str">
            <v>UN</v>
          </cell>
          <cell r="E15081">
            <v>0</v>
          </cell>
          <cell r="F15081">
            <v>0</v>
          </cell>
        </row>
        <row r="15082">
          <cell r="B15082">
            <v>2000513</v>
          </cell>
          <cell r="C15082" t="str">
            <v>Material Substituido Por 2001525</v>
          </cell>
          <cell r="D15082" t="str">
            <v>UN</v>
          </cell>
          <cell r="E15082">
            <v>0</v>
          </cell>
          <cell r="F15082">
            <v>0</v>
          </cell>
        </row>
        <row r="15083">
          <cell r="B15083">
            <v>2000514</v>
          </cell>
          <cell r="C15083" t="str">
            <v>Faixa Crepe Número 10</v>
          </cell>
          <cell r="D15083" t="str">
            <v>UN</v>
          </cell>
          <cell r="E15083">
            <v>0</v>
          </cell>
          <cell r="F15083">
            <v>0</v>
          </cell>
        </row>
        <row r="15084">
          <cell r="B15084">
            <v>2000515</v>
          </cell>
          <cell r="C15084" t="str">
            <v>Faixa Crepe Número 5</v>
          </cell>
          <cell r="D15084" t="str">
            <v>UN</v>
          </cell>
          <cell r="E15084">
            <v>0</v>
          </cell>
          <cell r="F15084">
            <v>0</v>
          </cell>
        </row>
        <row r="15085">
          <cell r="B15085">
            <v>2000516</v>
          </cell>
          <cell r="C15085" t="str">
            <v>Filme Adesivo Plástico Transp.45Cmx2M</v>
          </cell>
          <cell r="D15085" t="str">
            <v>UN</v>
          </cell>
          <cell r="E15085">
            <v>0</v>
          </cell>
          <cell r="F15085">
            <v>0</v>
          </cell>
        </row>
        <row r="15086">
          <cell r="B15086">
            <v>2000517</v>
          </cell>
          <cell r="C15086" t="str">
            <v>Filme P/Fax Brother C/1Un Fb15-Faxlito</v>
          </cell>
          <cell r="D15086" t="str">
            <v>UN</v>
          </cell>
          <cell r="E15086">
            <v>0</v>
          </cell>
          <cell r="F15086">
            <v>0</v>
          </cell>
        </row>
        <row r="15087">
          <cell r="B15087">
            <v>2000518</v>
          </cell>
          <cell r="C15087" t="str">
            <v>Filme P/Fax Brother C/2Un Fb15-Faxlito</v>
          </cell>
          <cell r="D15087" t="str">
            <v>UN</v>
          </cell>
          <cell r="E15087">
            <v>0</v>
          </cell>
          <cell r="F15087">
            <v>0</v>
          </cell>
        </row>
        <row r="15088">
          <cell r="B15088">
            <v>2000519</v>
          </cell>
          <cell r="C15088" t="str">
            <v>Filme P/Fax Panasonic C/2Un Fp01-Faxlito</v>
          </cell>
          <cell r="D15088" t="str">
            <v>UN</v>
          </cell>
          <cell r="E15088">
            <v>0</v>
          </cell>
          <cell r="F15088">
            <v>0</v>
          </cell>
        </row>
        <row r="15089">
          <cell r="B15089">
            <v>2000520</v>
          </cell>
          <cell r="C15089" t="str">
            <v>Filme P/Fax Panasonic C/2Un Fp10-Faxlito</v>
          </cell>
          <cell r="D15089" t="str">
            <v>UN</v>
          </cell>
          <cell r="E15089">
            <v>0</v>
          </cell>
          <cell r="F15089">
            <v>0</v>
          </cell>
        </row>
        <row r="15090">
          <cell r="B15090">
            <v>2000521</v>
          </cell>
          <cell r="C15090" t="str">
            <v>Filme P/Fax Sharp C/2Un Fs14-Faxlito</v>
          </cell>
          <cell r="D15090" t="str">
            <v>UN</v>
          </cell>
          <cell r="E15090">
            <v>0</v>
          </cell>
          <cell r="F15090">
            <v>0</v>
          </cell>
        </row>
        <row r="15091">
          <cell r="B15091">
            <v>2000522</v>
          </cell>
          <cell r="C15091" t="str">
            <v>Fita Adesiva Crepe 19Mmx50M Branca</v>
          </cell>
          <cell r="D15091" t="str">
            <v>UN</v>
          </cell>
          <cell r="E15091">
            <v>0</v>
          </cell>
          <cell r="F15091">
            <v>0</v>
          </cell>
        </row>
        <row r="15092">
          <cell r="B15092">
            <v>2000523</v>
          </cell>
          <cell r="C15092" t="str">
            <v>Fita Adesiva Pp Transp 50Mmx50M</v>
          </cell>
          <cell r="D15092" t="str">
            <v>UN</v>
          </cell>
          <cell r="E15092">
            <v>0</v>
          </cell>
          <cell r="F15092">
            <v>0</v>
          </cell>
        </row>
        <row r="15093">
          <cell r="B15093">
            <v>2000524</v>
          </cell>
          <cell r="C15093" t="str">
            <v>Fita Adesiva Pp Transp.12Mmx30M 3M-500</v>
          </cell>
          <cell r="D15093" t="str">
            <v>UN</v>
          </cell>
          <cell r="E15093">
            <v>0</v>
          </cell>
          <cell r="F15093">
            <v>0</v>
          </cell>
        </row>
        <row r="15094">
          <cell r="B15094">
            <v>2000525</v>
          </cell>
          <cell r="C15094" t="str">
            <v>Fita Adesiva Pp Transp.19Mmx50M 3M-500</v>
          </cell>
          <cell r="D15094" t="str">
            <v>UN</v>
          </cell>
          <cell r="E15094">
            <v>0</v>
          </cell>
          <cell r="F15094">
            <v>0</v>
          </cell>
        </row>
        <row r="15095">
          <cell r="B15095">
            <v>2000526</v>
          </cell>
          <cell r="C15095" t="str">
            <v>Material Substituido Por 2001571</v>
          </cell>
          <cell r="D15095" t="str">
            <v>UN</v>
          </cell>
          <cell r="E15095">
            <v>0</v>
          </cell>
          <cell r="F15095">
            <v>0</v>
          </cell>
        </row>
        <row r="15096">
          <cell r="B15096">
            <v>2000527</v>
          </cell>
          <cell r="C15096" t="str">
            <v>Fita Dupla Face 19Mmx30M Pp Transparente</v>
          </cell>
          <cell r="D15096" t="str">
            <v>UN</v>
          </cell>
          <cell r="E15096">
            <v>0</v>
          </cell>
          <cell r="F15096">
            <v>0</v>
          </cell>
        </row>
        <row r="15097">
          <cell r="B15097">
            <v>2000528</v>
          </cell>
          <cell r="C15097" t="str">
            <v>Giz Cera Pt C/12Un 1550Av099-Faber Cast</v>
          </cell>
          <cell r="D15097" t="str">
            <v>UN</v>
          </cell>
          <cell r="E15097">
            <v>0</v>
          </cell>
          <cell r="F15097">
            <v>0</v>
          </cell>
        </row>
        <row r="15098">
          <cell r="B15098">
            <v>2000529</v>
          </cell>
          <cell r="C15098" t="str">
            <v>Grafite 0,5Mm C/12Un.Of/9125B-F.Castell</v>
          </cell>
          <cell r="D15098" t="str">
            <v>UN</v>
          </cell>
          <cell r="E15098">
            <v>0</v>
          </cell>
          <cell r="F15098">
            <v>0</v>
          </cell>
        </row>
        <row r="15099">
          <cell r="B15099">
            <v>2000530</v>
          </cell>
          <cell r="C15099" t="str">
            <v>Grafite 0,5Mm C/12Un.Of/9125Hb-F.Castell</v>
          </cell>
          <cell r="D15099" t="str">
            <v>UN</v>
          </cell>
          <cell r="E15099">
            <v>0</v>
          </cell>
          <cell r="F15099">
            <v>0</v>
          </cell>
        </row>
        <row r="15100">
          <cell r="B15100">
            <v>2000531</v>
          </cell>
          <cell r="C15100" t="str">
            <v>Grafite 0,7Mm C/12Un.Of/91272B-F.Castell</v>
          </cell>
          <cell r="D15100" t="str">
            <v>UN</v>
          </cell>
          <cell r="E15100">
            <v>0</v>
          </cell>
          <cell r="F15100">
            <v>0</v>
          </cell>
        </row>
        <row r="15101">
          <cell r="B15101">
            <v>2000532</v>
          </cell>
          <cell r="C15101" t="str">
            <v>Grafite 0,7Mm C/12Un.Of/9127Hb-F.Castell</v>
          </cell>
          <cell r="D15101" t="str">
            <v>UN</v>
          </cell>
          <cell r="E15101">
            <v>0</v>
          </cell>
          <cell r="F15101">
            <v>0</v>
          </cell>
        </row>
        <row r="15102">
          <cell r="B15102">
            <v>2000533</v>
          </cell>
          <cell r="C15102" t="str">
            <v>Grafite 0,9Mm C/12Un.Of/91292B-F.Castell</v>
          </cell>
          <cell r="D15102" t="str">
            <v>UN</v>
          </cell>
          <cell r="E15102">
            <v>0</v>
          </cell>
          <cell r="F15102">
            <v>0</v>
          </cell>
        </row>
        <row r="15103">
          <cell r="B15103">
            <v>2000534</v>
          </cell>
          <cell r="C15103" t="str">
            <v>Grafite 0,9Mm C/12Un.Of/9129Hb-F.Castell</v>
          </cell>
          <cell r="D15103" t="str">
            <v>UN</v>
          </cell>
          <cell r="E15103">
            <v>0</v>
          </cell>
          <cell r="F15103">
            <v>0</v>
          </cell>
        </row>
        <row r="15104">
          <cell r="B15104">
            <v>2000535</v>
          </cell>
          <cell r="C15104" t="str">
            <v>Grampeador 26/6 Modelo 207 - Eagle</v>
          </cell>
          <cell r="D15104" t="str">
            <v>UN</v>
          </cell>
          <cell r="E15104">
            <v>0</v>
          </cell>
          <cell r="F15104">
            <v>0</v>
          </cell>
        </row>
        <row r="15105">
          <cell r="B15105">
            <v>2000536</v>
          </cell>
          <cell r="C15105" t="str">
            <v>Grampo Clips Tipo Mola 32Mm Preto 1Unid</v>
          </cell>
          <cell r="D15105" t="str">
            <v>UN</v>
          </cell>
          <cell r="E15105">
            <v>0</v>
          </cell>
          <cell r="F15105">
            <v>0</v>
          </cell>
        </row>
        <row r="15106">
          <cell r="B15106">
            <v>2000537</v>
          </cell>
          <cell r="C15106" t="str">
            <v>Grampo Clips Tipo Mola 41Mm Preto 1Unid</v>
          </cell>
          <cell r="D15106" t="str">
            <v>UN</v>
          </cell>
          <cell r="E15106">
            <v>0</v>
          </cell>
          <cell r="F15106">
            <v>0</v>
          </cell>
        </row>
        <row r="15107">
          <cell r="B15107">
            <v>2000538</v>
          </cell>
          <cell r="C15107" t="str">
            <v>Grampo P/Grampeador 23/6 Cobre 5000Unid</v>
          </cell>
          <cell r="D15107" t="str">
            <v>UN</v>
          </cell>
          <cell r="E15107">
            <v>0</v>
          </cell>
          <cell r="F15107">
            <v>0</v>
          </cell>
        </row>
        <row r="15108">
          <cell r="B15108">
            <v>2000539</v>
          </cell>
          <cell r="C15108" t="str">
            <v>Material Substituido Por 2001688</v>
          </cell>
          <cell r="D15108" t="str">
            <v>UN</v>
          </cell>
          <cell r="E15108">
            <v>0</v>
          </cell>
          <cell r="F15108">
            <v>0</v>
          </cell>
        </row>
        <row r="15109">
          <cell r="B15109">
            <v>2000540</v>
          </cell>
          <cell r="C15109" t="str">
            <v>Grampo P/Grampeador 26/8 Cobre 5000Unid</v>
          </cell>
          <cell r="D15109" t="str">
            <v>UN</v>
          </cell>
          <cell r="E15109">
            <v>0</v>
          </cell>
          <cell r="F15109">
            <v>0</v>
          </cell>
        </row>
        <row r="15110">
          <cell r="B15110">
            <v>2000541</v>
          </cell>
          <cell r="C15110" t="str">
            <v>Grampo P/Papel N1 Aço Galvanizado 12Unid</v>
          </cell>
          <cell r="D15110" t="str">
            <v>UN</v>
          </cell>
          <cell r="E15110">
            <v>0</v>
          </cell>
          <cell r="F15110">
            <v>0</v>
          </cell>
        </row>
        <row r="15111">
          <cell r="B15111">
            <v>2000542</v>
          </cell>
          <cell r="C15111" t="str">
            <v>Grampo P/Papel N2 Aço Galvanizado 12Unid</v>
          </cell>
          <cell r="D15111" t="str">
            <v>UN</v>
          </cell>
          <cell r="E15111">
            <v>0</v>
          </cell>
          <cell r="F15111">
            <v>0</v>
          </cell>
        </row>
        <row r="15112">
          <cell r="B15112">
            <v>2000543</v>
          </cell>
          <cell r="C15112" t="str">
            <v>Grampo Trilho P/Pasta Metal 80Mm 50Unid</v>
          </cell>
          <cell r="D15112" t="str">
            <v>UN</v>
          </cell>
          <cell r="E15112">
            <v>0</v>
          </cell>
          <cell r="F15112">
            <v>0</v>
          </cell>
        </row>
        <row r="15113">
          <cell r="B15113">
            <v>2000544</v>
          </cell>
          <cell r="C15113" t="str">
            <v>Grampo Trilho P/Pasta Plástico 195X100Mm</v>
          </cell>
          <cell r="D15113" t="str">
            <v>UN</v>
          </cell>
          <cell r="E15113">
            <v>0</v>
          </cell>
          <cell r="F15113">
            <v>0</v>
          </cell>
        </row>
        <row r="15114">
          <cell r="B15114">
            <v>2000545</v>
          </cell>
          <cell r="C15114" t="str">
            <v>Guardanapo Folha Dupla 24X24Cm Br 90Unid</v>
          </cell>
          <cell r="D15114" t="str">
            <v>KI</v>
          </cell>
          <cell r="E15114">
            <v>0</v>
          </cell>
          <cell r="F15114">
            <v>0</v>
          </cell>
        </row>
        <row r="15115">
          <cell r="B15115">
            <v>2000546</v>
          </cell>
          <cell r="C15115" t="str">
            <v>Lacre P/Malote Pp Amarelo 16Cm 100Unid</v>
          </cell>
          <cell r="D15115" t="str">
            <v>UN</v>
          </cell>
          <cell r="E15115">
            <v>0</v>
          </cell>
          <cell r="F15115">
            <v>0</v>
          </cell>
        </row>
        <row r="15116">
          <cell r="B15116">
            <v>2000547</v>
          </cell>
          <cell r="C15116" t="str">
            <v>Lâmina P/Estilete 100Mm C/10Un Norma</v>
          </cell>
          <cell r="D15116" t="str">
            <v>UN</v>
          </cell>
          <cell r="E15116">
            <v>0</v>
          </cell>
          <cell r="F15116">
            <v>0</v>
          </cell>
        </row>
        <row r="15117">
          <cell r="B15117">
            <v>2000548</v>
          </cell>
          <cell r="C15117" t="str">
            <v>Lâmina P/Estilete 80Mm C/10Un Norma</v>
          </cell>
          <cell r="D15117" t="str">
            <v>UN</v>
          </cell>
          <cell r="E15117">
            <v>0</v>
          </cell>
          <cell r="F15117">
            <v>0</v>
          </cell>
        </row>
        <row r="15118">
          <cell r="B15118">
            <v>2000549</v>
          </cell>
          <cell r="C15118" t="str">
            <v>Lápis Borr C/12Un Eco-Of/7000-Faber Cast</v>
          </cell>
          <cell r="D15118" t="str">
            <v>UN</v>
          </cell>
          <cell r="E15118">
            <v>0</v>
          </cell>
          <cell r="F15118">
            <v>0</v>
          </cell>
        </row>
        <row r="15119">
          <cell r="B15119">
            <v>2000550</v>
          </cell>
          <cell r="C15119" t="str">
            <v>Lápis Preto N2 Hb C/12Un Evolution-Bic</v>
          </cell>
          <cell r="D15119" t="str">
            <v>UN</v>
          </cell>
          <cell r="E15119">
            <v>0</v>
          </cell>
          <cell r="F15119">
            <v>0</v>
          </cell>
        </row>
        <row r="15120">
          <cell r="B15120">
            <v>2000551</v>
          </cell>
          <cell r="C15120" t="str">
            <v>Lapiseira 0,5Mm Azul C/1Un Sunnies-Bic</v>
          </cell>
          <cell r="D15120" t="str">
            <v>UN</v>
          </cell>
          <cell r="E15120">
            <v>0</v>
          </cell>
          <cell r="F15120">
            <v>0</v>
          </cell>
        </row>
        <row r="15121">
          <cell r="B15121">
            <v>2000552</v>
          </cell>
          <cell r="C15121" t="str">
            <v>Leite</v>
          </cell>
          <cell r="D15121" t="str">
            <v>UN</v>
          </cell>
          <cell r="E15121">
            <v>0</v>
          </cell>
          <cell r="F15121">
            <v>0</v>
          </cell>
        </row>
        <row r="15122">
          <cell r="B15122">
            <v>2000553</v>
          </cell>
          <cell r="C15122" t="str">
            <v>Luva Cirúrgica Látex Tamanho 8 Madeitex</v>
          </cell>
          <cell r="D15122" t="str">
            <v>KI</v>
          </cell>
          <cell r="E15122">
            <v>0</v>
          </cell>
          <cell r="F15122">
            <v>0</v>
          </cell>
        </row>
        <row r="15123">
          <cell r="B15123">
            <v>2000554</v>
          </cell>
          <cell r="C15123" t="str">
            <v>Marcador Estojo P/Quadro Br Wbm-7-Pilot</v>
          </cell>
          <cell r="D15123" t="str">
            <v>UN</v>
          </cell>
          <cell r="E15123">
            <v>0</v>
          </cell>
          <cell r="F15123">
            <v>0</v>
          </cell>
        </row>
        <row r="15124">
          <cell r="B15124">
            <v>2000555</v>
          </cell>
          <cell r="C15124" t="str">
            <v>Marcador P/Quadro Branco Az Wbm-7-Pilot</v>
          </cell>
          <cell r="D15124" t="str">
            <v>UN</v>
          </cell>
          <cell r="E15124">
            <v>0</v>
          </cell>
          <cell r="F15124">
            <v>0</v>
          </cell>
        </row>
        <row r="15125">
          <cell r="B15125">
            <v>2000556</v>
          </cell>
          <cell r="C15125" t="str">
            <v>Marcador P/Quadro Branco Pt Wbm-7-Pilot</v>
          </cell>
          <cell r="D15125" t="str">
            <v>UN</v>
          </cell>
          <cell r="E15125">
            <v>0</v>
          </cell>
          <cell r="F15125">
            <v>0</v>
          </cell>
        </row>
        <row r="15126">
          <cell r="B15126">
            <v>2000557</v>
          </cell>
          <cell r="C15126" t="str">
            <v>Marcador P/Quadro Branco Vd Wbm-7-Pilot</v>
          </cell>
          <cell r="D15126" t="str">
            <v>UN</v>
          </cell>
          <cell r="E15126">
            <v>0</v>
          </cell>
          <cell r="F15126">
            <v>0</v>
          </cell>
        </row>
        <row r="15127">
          <cell r="B15127">
            <v>2000558</v>
          </cell>
          <cell r="C15127" t="str">
            <v>Marcador P/Quadro Branco Vm Wbm-7-Pilot</v>
          </cell>
          <cell r="D15127" t="str">
            <v>UN</v>
          </cell>
          <cell r="E15127">
            <v>0</v>
          </cell>
          <cell r="F15127">
            <v>0</v>
          </cell>
        </row>
        <row r="15128">
          <cell r="B15128">
            <v>2000559</v>
          </cell>
          <cell r="C15128" t="str">
            <v>Marcador Permanente P/Cd Azul Pilot</v>
          </cell>
          <cell r="D15128" t="str">
            <v>UN</v>
          </cell>
          <cell r="E15128">
            <v>0</v>
          </cell>
          <cell r="F15128">
            <v>0</v>
          </cell>
        </row>
        <row r="15129">
          <cell r="B15129">
            <v>2000560</v>
          </cell>
          <cell r="C15129" t="str">
            <v>Marcador Permanente P/Cd Preto Pilot</v>
          </cell>
          <cell r="D15129" t="str">
            <v>UN</v>
          </cell>
          <cell r="E15129">
            <v>0</v>
          </cell>
          <cell r="F15129">
            <v>0</v>
          </cell>
        </row>
        <row r="15130">
          <cell r="B15130">
            <v>2000561</v>
          </cell>
          <cell r="C15130" t="str">
            <v>Marcador Permanente P/Cd Vermelho Pilot</v>
          </cell>
          <cell r="D15130" t="str">
            <v>UN</v>
          </cell>
          <cell r="E15130">
            <v>0</v>
          </cell>
          <cell r="F15130">
            <v>0</v>
          </cell>
        </row>
        <row r="15131">
          <cell r="B15131">
            <v>2000562</v>
          </cell>
          <cell r="C15131" t="str">
            <v>Material Substituido Por 2001250</v>
          </cell>
          <cell r="D15131" t="str">
            <v>UN</v>
          </cell>
          <cell r="E15131">
            <v>0</v>
          </cell>
          <cell r="F15131">
            <v>0</v>
          </cell>
        </row>
        <row r="15132">
          <cell r="B15132">
            <v>2000563</v>
          </cell>
          <cell r="C15132" t="str">
            <v>Mídia Gravável 48X Cd 700Mb-Maxell</v>
          </cell>
          <cell r="D15132" t="str">
            <v>UN</v>
          </cell>
          <cell r="E15132">
            <v>0</v>
          </cell>
          <cell r="F15132">
            <v>0</v>
          </cell>
        </row>
        <row r="15133">
          <cell r="B15133">
            <v>2000564</v>
          </cell>
          <cell r="C15133" t="str">
            <v>Mídia Regravável 4X Cdrw 700Mb-Maxell</v>
          </cell>
          <cell r="D15133" t="str">
            <v>UN</v>
          </cell>
          <cell r="E15133">
            <v>0</v>
          </cell>
          <cell r="F15133">
            <v>0</v>
          </cell>
        </row>
        <row r="15134">
          <cell r="B15134">
            <v>2000565</v>
          </cell>
          <cell r="C15134" t="str">
            <v>Moccaccino</v>
          </cell>
          <cell r="D15134" t="str">
            <v>UN</v>
          </cell>
          <cell r="E15134">
            <v>0</v>
          </cell>
          <cell r="F15134">
            <v>0</v>
          </cell>
        </row>
        <row r="15135">
          <cell r="B15135">
            <v>2000566</v>
          </cell>
          <cell r="C15135" t="str">
            <v>Papel Carb.Ofício C/100Folhas Stil</v>
          </cell>
          <cell r="D15135" t="str">
            <v>UN</v>
          </cell>
          <cell r="E15135">
            <v>0</v>
          </cell>
          <cell r="F15135">
            <v>0</v>
          </cell>
        </row>
        <row r="15136">
          <cell r="B15136">
            <v>2000567</v>
          </cell>
          <cell r="C15136" t="str">
            <v>Papel Hig.Interf.Neve-30178985-K.Clark</v>
          </cell>
          <cell r="D15136" t="str">
            <v>KI</v>
          </cell>
          <cell r="E15136">
            <v>0</v>
          </cell>
          <cell r="F15136">
            <v>0</v>
          </cell>
        </row>
        <row r="15137">
          <cell r="B15137">
            <v>2000568</v>
          </cell>
          <cell r="C15137" t="str">
            <v>Papel Sulfite A3 Br Multi-Chamex</v>
          </cell>
          <cell r="D15137" t="str">
            <v>UN</v>
          </cell>
          <cell r="E15137">
            <v>0</v>
          </cell>
          <cell r="F15137">
            <v>0</v>
          </cell>
        </row>
        <row r="15138">
          <cell r="B15138">
            <v>2000569</v>
          </cell>
          <cell r="C15138" t="str">
            <v>Papel Sulfite A4 Br Office-Chamex</v>
          </cell>
          <cell r="D15138" t="str">
            <v>UN</v>
          </cell>
          <cell r="E15138">
            <v>0</v>
          </cell>
          <cell r="F15138">
            <v>0</v>
          </cell>
        </row>
        <row r="15139">
          <cell r="B15139">
            <v>2000570</v>
          </cell>
          <cell r="C15139" t="str">
            <v>Papel Toalha S/Dobras Br 30178990-Kclark</v>
          </cell>
          <cell r="D15139" t="str">
            <v>KI</v>
          </cell>
          <cell r="E15139">
            <v>0</v>
          </cell>
          <cell r="F15139">
            <v>0</v>
          </cell>
        </row>
        <row r="15140">
          <cell r="B15140">
            <v>2000571</v>
          </cell>
          <cell r="C15140" t="str">
            <v>Papel Toalha S/Dobras Br 30179006-Kclark</v>
          </cell>
          <cell r="D15140" t="str">
            <v>KI</v>
          </cell>
          <cell r="E15140">
            <v>0</v>
          </cell>
          <cell r="F15140">
            <v>0</v>
          </cell>
        </row>
        <row r="15141">
          <cell r="B15141">
            <v>2000572</v>
          </cell>
          <cell r="C15141" t="str">
            <v>Papel Toalha S/Dobras Br 30180048-Kclark</v>
          </cell>
          <cell r="D15141" t="str">
            <v>KI</v>
          </cell>
          <cell r="E15141">
            <v>0</v>
          </cell>
          <cell r="F15141">
            <v>0</v>
          </cell>
        </row>
        <row r="15142">
          <cell r="B15142">
            <v>2000573</v>
          </cell>
          <cell r="C15142" t="str">
            <v>Pasta Catálogo 245X335Mm Pr 0,06 Micras</v>
          </cell>
          <cell r="D15142" t="str">
            <v>UN</v>
          </cell>
          <cell r="E15142">
            <v>0</v>
          </cell>
          <cell r="F15142">
            <v>0</v>
          </cell>
        </row>
        <row r="15143">
          <cell r="B15143">
            <v>2000574</v>
          </cell>
          <cell r="C15143" t="str">
            <v>Pasta Catálogo 245X335Mm Pr 0,12 Micras</v>
          </cell>
          <cell r="D15143" t="str">
            <v>UN</v>
          </cell>
          <cell r="E15143">
            <v>0</v>
          </cell>
          <cell r="F15143">
            <v>0</v>
          </cell>
        </row>
        <row r="15144">
          <cell r="B15144">
            <v>2000575</v>
          </cell>
          <cell r="C15144" t="str">
            <v>Pasta Dobrada 350X280Mm Cz A/Z Ofício</v>
          </cell>
          <cell r="D15144" t="str">
            <v>UN</v>
          </cell>
          <cell r="E15144">
            <v>0</v>
          </cell>
          <cell r="F15144">
            <v>0</v>
          </cell>
        </row>
        <row r="15145">
          <cell r="B15145">
            <v>2000576</v>
          </cell>
          <cell r="C15145" t="str">
            <v>Pasta Dobrada Plast 340X245Mm Az C/Gramp</v>
          </cell>
          <cell r="D15145" t="str">
            <v>UN</v>
          </cell>
          <cell r="E15145">
            <v>0</v>
          </cell>
          <cell r="F15145">
            <v>0</v>
          </cell>
        </row>
        <row r="15146">
          <cell r="B15146">
            <v>2000577</v>
          </cell>
          <cell r="C15146" t="str">
            <v>Pasta Dobrada Plast 340X245Mm Az S/Gramp</v>
          </cell>
          <cell r="D15146" t="str">
            <v>UN</v>
          </cell>
          <cell r="E15146">
            <v>0</v>
          </cell>
          <cell r="F15146">
            <v>0</v>
          </cell>
        </row>
        <row r="15147">
          <cell r="B15147">
            <v>2000578</v>
          </cell>
          <cell r="C15147" t="str">
            <v>Pasta Dobrada Plast 340X245Mm Pr C/Gramp</v>
          </cell>
          <cell r="D15147" t="str">
            <v>UN</v>
          </cell>
          <cell r="E15147">
            <v>0</v>
          </cell>
          <cell r="F15147">
            <v>0</v>
          </cell>
        </row>
        <row r="15148">
          <cell r="B15148">
            <v>2000579</v>
          </cell>
          <cell r="C15148" t="str">
            <v>Pasta Dobrada Plast 340X245Mm Vd C/Gramp</v>
          </cell>
          <cell r="D15148" t="str">
            <v>UN</v>
          </cell>
          <cell r="E15148">
            <v>0</v>
          </cell>
          <cell r="F15148">
            <v>0</v>
          </cell>
        </row>
        <row r="15149">
          <cell r="B15149">
            <v>2000580</v>
          </cell>
          <cell r="C15149" t="str">
            <v>Pasta Dobrada Plast 340X245Mm Vd S/Gramp</v>
          </cell>
          <cell r="D15149" t="str">
            <v>UN</v>
          </cell>
          <cell r="E15149">
            <v>0</v>
          </cell>
          <cell r="F15149">
            <v>0</v>
          </cell>
        </row>
        <row r="15150">
          <cell r="B15150">
            <v>2000581</v>
          </cell>
          <cell r="C15150" t="str">
            <v>Pasta Dobrada Plast 340X245Mm Vm C/Gramp</v>
          </cell>
          <cell r="D15150" t="str">
            <v>UN</v>
          </cell>
          <cell r="E15150">
            <v>0</v>
          </cell>
          <cell r="F15150">
            <v>0</v>
          </cell>
        </row>
        <row r="15151">
          <cell r="B15151">
            <v>2000582</v>
          </cell>
          <cell r="C15151" t="str">
            <v>Pasta Dobrada Pp 230X470Mm Az C/Gramp</v>
          </cell>
          <cell r="D15151" t="str">
            <v>UN</v>
          </cell>
          <cell r="E15151">
            <v>0</v>
          </cell>
          <cell r="F15151">
            <v>0</v>
          </cell>
        </row>
        <row r="15152">
          <cell r="B15152">
            <v>2000583</v>
          </cell>
          <cell r="C15152" t="str">
            <v>Pasta Dobrada Pp 230X470Mm Vm C/Grampo</v>
          </cell>
          <cell r="D15152" t="str">
            <v>UN</v>
          </cell>
          <cell r="E15152">
            <v>0</v>
          </cell>
          <cell r="F15152">
            <v>0</v>
          </cell>
        </row>
        <row r="15153">
          <cell r="B15153">
            <v>2000584</v>
          </cell>
          <cell r="C15153" t="str">
            <v>Pasta Dobrada Pp 340X245Mm Fumê C/Gramp</v>
          </cell>
          <cell r="D15153" t="str">
            <v>UN</v>
          </cell>
          <cell r="E15153">
            <v>0</v>
          </cell>
          <cell r="F15153">
            <v>0</v>
          </cell>
        </row>
        <row r="15154">
          <cell r="B15154">
            <v>2000585</v>
          </cell>
          <cell r="C15154" t="str">
            <v>Pasta Dobrada Pp 340X245Mm Vd C/Gramp</v>
          </cell>
          <cell r="D15154" t="str">
            <v>UN</v>
          </cell>
          <cell r="E15154">
            <v>0</v>
          </cell>
          <cell r="F15154">
            <v>0</v>
          </cell>
        </row>
        <row r="15155">
          <cell r="B15155">
            <v>2000586</v>
          </cell>
          <cell r="C15155" t="str">
            <v>Pasta Fichário Pp Br 4Arg Revest Cistal</v>
          </cell>
          <cell r="D15155" t="str">
            <v>UN</v>
          </cell>
          <cell r="E15155">
            <v>0</v>
          </cell>
          <cell r="F15155">
            <v>0</v>
          </cell>
        </row>
        <row r="15156">
          <cell r="B15156">
            <v>2000587</v>
          </cell>
          <cell r="C15156" t="str">
            <v>Pasta Fichário Pr 2Arg Univers.</v>
          </cell>
          <cell r="D15156" t="str">
            <v>UN</v>
          </cell>
          <cell r="E15156">
            <v>0</v>
          </cell>
          <cell r="F15156">
            <v>0</v>
          </cell>
        </row>
        <row r="15157">
          <cell r="B15157">
            <v>2000588</v>
          </cell>
          <cell r="C15157" t="str">
            <v>Pasta Fichário Pr 4Arg Univers.</v>
          </cell>
          <cell r="D15157" t="str">
            <v>UN</v>
          </cell>
          <cell r="E15157">
            <v>0</v>
          </cell>
          <cell r="F15157">
            <v>0</v>
          </cell>
        </row>
        <row r="15158">
          <cell r="B15158">
            <v>2000589</v>
          </cell>
          <cell r="C15158" t="str">
            <v>Pasta L 220X310Mm A4 Am</v>
          </cell>
          <cell r="D15158" t="str">
            <v>UN</v>
          </cell>
          <cell r="E15158">
            <v>0</v>
          </cell>
          <cell r="F15158">
            <v>0</v>
          </cell>
        </row>
        <row r="15159">
          <cell r="B15159">
            <v>2000590</v>
          </cell>
          <cell r="C15159" t="str">
            <v>Pasta L 220X310Mm A4 Az</v>
          </cell>
          <cell r="D15159" t="str">
            <v>UN</v>
          </cell>
          <cell r="E15159">
            <v>0</v>
          </cell>
          <cell r="F15159">
            <v>0</v>
          </cell>
        </row>
        <row r="15160">
          <cell r="B15160">
            <v>2000591</v>
          </cell>
          <cell r="C15160" t="str">
            <v>Pasta L 220X310Mm A4 Inc 0,20Micras</v>
          </cell>
          <cell r="D15160" t="str">
            <v>UN</v>
          </cell>
          <cell r="E15160">
            <v>0</v>
          </cell>
          <cell r="F15160">
            <v>0</v>
          </cell>
        </row>
        <row r="15161">
          <cell r="B15161">
            <v>2000592</v>
          </cell>
          <cell r="C15161" t="str">
            <v>Pasta L 230X330Mm Ofíc Crist 0,15Micras</v>
          </cell>
          <cell r="D15161" t="str">
            <v>UN</v>
          </cell>
          <cell r="E15161">
            <v>0</v>
          </cell>
          <cell r="F15161">
            <v>0</v>
          </cell>
        </row>
        <row r="15162">
          <cell r="B15162">
            <v>2000593</v>
          </cell>
          <cell r="C15162" t="str">
            <v>Pasta L 230X330Mm Ofíc Fumê 0,15Micras</v>
          </cell>
          <cell r="D15162" t="str">
            <v>UN</v>
          </cell>
          <cell r="E15162">
            <v>0</v>
          </cell>
          <cell r="F15162">
            <v>0</v>
          </cell>
        </row>
        <row r="15163">
          <cell r="B15163">
            <v>2000594</v>
          </cell>
          <cell r="C15163" t="str">
            <v>Pasta L 230X330Mm Ofíc Vd 0,15Micras</v>
          </cell>
          <cell r="D15163" t="str">
            <v>UN</v>
          </cell>
          <cell r="E15163">
            <v>0</v>
          </cell>
          <cell r="F15163">
            <v>0</v>
          </cell>
        </row>
        <row r="15164">
          <cell r="B15164">
            <v>2000595</v>
          </cell>
          <cell r="C15164" t="str">
            <v>Pasta Ofício 245X18X335Mm Cristal</v>
          </cell>
          <cell r="D15164" t="str">
            <v>UN</v>
          </cell>
          <cell r="E15164">
            <v>0</v>
          </cell>
          <cell r="F15164">
            <v>0</v>
          </cell>
        </row>
        <row r="15165">
          <cell r="B15165">
            <v>2000596</v>
          </cell>
          <cell r="C15165" t="str">
            <v>Pasta Regist Pvc 29X35Cm Vm A/Z Ofício</v>
          </cell>
          <cell r="D15165" t="str">
            <v>UN</v>
          </cell>
          <cell r="E15165">
            <v>0</v>
          </cell>
          <cell r="F15165">
            <v>0</v>
          </cell>
        </row>
        <row r="15166">
          <cell r="B15166">
            <v>2000597</v>
          </cell>
          <cell r="C15166" t="str">
            <v>Pasta Registradora Am A/Z Ofício</v>
          </cell>
          <cell r="D15166" t="str">
            <v>UN</v>
          </cell>
          <cell r="E15166">
            <v>0</v>
          </cell>
          <cell r="F15166">
            <v>0</v>
          </cell>
        </row>
        <row r="15167">
          <cell r="B15167">
            <v>2000598</v>
          </cell>
          <cell r="C15167" t="str">
            <v>Pasta Registradora Az A/Z A4</v>
          </cell>
          <cell r="D15167" t="str">
            <v>UN</v>
          </cell>
          <cell r="E15167">
            <v>0</v>
          </cell>
          <cell r="F15167">
            <v>0</v>
          </cell>
        </row>
        <row r="15168">
          <cell r="B15168">
            <v>2000599</v>
          </cell>
          <cell r="C15168" t="str">
            <v>Pasta Registradora Az A/Z Ofício</v>
          </cell>
          <cell r="D15168" t="str">
            <v>UN</v>
          </cell>
          <cell r="E15168">
            <v>0</v>
          </cell>
          <cell r="F15168">
            <v>0</v>
          </cell>
        </row>
        <row r="15169">
          <cell r="B15169">
            <v>2000600</v>
          </cell>
          <cell r="C15169" t="str">
            <v>Pasta Registradora Cz A/Z Ofício</v>
          </cell>
          <cell r="D15169" t="str">
            <v>UN</v>
          </cell>
          <cell r="E15169">
            <v>0</v>
          </cell>
          <cell r="F15169">
            <v>0</v>
          </cell>
        </row>
        <row r="15170">
          <cell r="B15170">
            <v>2000601</v>
          </cell>
          <cell r="C15170" t="str">
            <v>Pasta Registradora Pp Vm A/Z Ofício</v>
          </cell>
          <cell r="D15170" t="str">
            <v>UN</v>
          </cell>
          <cell r="E15170">
            <v>0</v>
          </cell>
          <cell r="F15170">
            <v>0</v>
          </cell>
        </row>
        <row r="15171">
          <cell r="B15171">
            <v>2000602</v>
          </cell>
          <cell r="C15171" t="str">
            <v>Pasta Registradora Pvc Az A/Z A4</v>
          </cell>
          <cell r="D15171" t="str">
            <v>UN</v>
          </cell>
          <cell r="E15171">
            <v>0</v>
          </cell>
          <cell r="F15171">
            <v>0</v>
          </cell>
        </row>
        <row r="15172">
          <cell r="B15172">
            <v>2000603</v>
          </cell>
          <cell r="C15172" t="str">
            <v>Pasta Registradora Pvc Az A/Z Ofício</v>
          </cell>
          <cell r="D15172" t="str">
            <v>UN</v>
          </cell>
          <cell r="E15172">
            <v>0</v>
          </cell>
          <cell r="F15172">
            <v>0</v>
          </cell>
        </row>
        <row r="15173">
          <cell r="B15173">
            <v>2000604</v>
          </cell>
          <cell r="C15173" t="str">
            <v>Pasta Registradora Pvc Pr A/Z A4</v>
          </cell>
          <cell r="D15173" t="str">
            <v>UN</v>
          </cell>
          <cell r="E15173">
            <v>0</v>
          </cell>
          <cell r="F15173">
            <v>0</v>
          </cell>
        </row>
        <row r="15174">
          <cell r="B15174">
            <v>2000605</v>
          </cell>
          <cell r="C15174" t="str">
            <v>Pasta Registradora Pvc Pr A/Z Ofício</v>
          </cell>
          <cell r="D15174" t="str">
            <v>UN</v>
          </cell>
          <cell r="E15174">
            <v>0</v>
          </cell>
          <cell r="F15174">
            <v>0</v>
          </cell>
        </row>
        <row r="15175">
          <cell r="B15175">
            <v>2000606</v>
          </cell>
          <cell r="C15175" t="str">
            <v>Pasta Registradora Vm A/Z Ofício</v>
          </cell>
          <cell r="D15175" t="str">
            <v>UN</v>
          </cell>
          <cell r="E15175">
            <v>0</v>
          </cell>
          <cell r="F15175">
            <v>0</v>
          </cell>
        </row>
        <row r="15176">
          <cell r="B15176">
            <v>2000607</v>
          </cell>
          <cell r="C15176" t="str">
            <v>Pasta Relatório Ofício Fumê Cap 30 Fls</v>
          </cell>
          <cell r="D15176" t="str">
            <v>UN</v>
          </cell>
          <cell r="E15176">
            <v>0</v>
          </cell>
          <cell r="F15176">
            <v>0</v>
          </cell>
        </row>
        <row r="15177">
          <cell r="B15177">
            <v>2000608</v>
          </cell>
          <cell r="C15177" t="str">
            <v>Pasta Sanf Plux 250X105X120Mm Cz Cheque</v>
          </cell>
          <cell r="D15177" t="str">
            <v>UN</v>
          </cell>
          <cell r="E15177">
            <v>0</v>
          </cell>
          <cell r="F15177">
            <v>0</v>
          </cell>
        </row>
        <row r="15178">
          <cell r="B15178">
            <v>2000609</v>
          </cell>
          <cell r="C15178" t="str">
            <v>Pasta Sanf Plux 370X105X255Mm Cz A/Z1-31</v>
          </cell>
          <cell r="D15178" t="str">
            <v>UN</v>
          </cell>
          <cell r="E15178">
            <v>0</v>
          </cell>
          <cell r="F15178">
            <v>0</v>
          </cell>
        </row>
        <row r="15179">
          <cell r="B15179">
            <v>2000610</v>
          </cell>
          <cell r="C15179" t="str">
            <v>Pasta Sanf Plux 370X105X255Mm Cz Jan/Dez</v>
          </cell>
          <cell r="D15179" t="str">
            <v>UN</v>
          </cell>
          <cell r="E15179">
            <v>0</v>
          </cell>
          <cell r="F15179">
            <v>0</v>
          </cell>
        </row>
        <row r="15180">
          <cell r="B15180">
            <v>2000611</v>
          </cell>
          <cell r="C15180" t="str">
            <v>Pasta Sanf Pp 130X30X260Mm Crist Cheque</v>
          </cell>
          <cell r="D15180" t="str">
            <v>UN</v>
          </cell>
          <cell r="E15180">
            <v>0</v>
          </cell>
          <cell r="F15180">
            <v>0</v>
          </cell>
        </row>
        <row r="15181">
          <cell r="B15181">
            <v>2000612</v>
          </cell>
          <cell r="C15181" t="str">
            <v>Pasta Sanf Pp 240X35X330Mm Fumê A4</v>
          </cell>
          <cell r="D15181" t="str">
            <v>UN</v>
          </cell>
          <cell r="E15181">
            <v>0</v>
          </cell>
          <cell r="F15181">
            <v>0</v>
          </cell>
        </row>
        <row r="15182">
          <cell r="B15182">
            <v>2000613</v>
          </cell>
          <cell r="C15182" t="str">
            <v>Pasta Susp.240X360Mm Az Delloplus-Dello</v>
          </cell>
          <cell r="D15182" t="str">
            <v>UN</v>
          </cell>
          <cell r="E15182">
            <v>0</v>
          </cell>
          <cell r="F15182">
            <v>0</v>
          </cell>
        </row>
        <row r="15183">
          <cell r="B15183">
            <v>2000614</v>
          </cell>
          <cell r="C15183" t="str">
            <v>Pasta Susp.240X360Mm Bg Dellok.Plast25Un</v>
          </cell>
          <cell r="D15183" t="str">
            <v>UN</v>
          </cell>
          <cell r="E15183">
            <v>0</v>
          </cell>
          <cell r="F15183">
            <v>0</v>
          </cell>
        </row>
        <row r="15184">
          <cell r="B15184">
            <v>2000615</v>
          </cell>
          <cell r="C15184" t="str">
            <v>Pasta Susp.240X360Mm Bg Dellokraft 25Un</v>
          </cell>
          <cell r="D15184" t="str">
            <v>UN</v>
          </cell>
          <cell r="E15184">
            <v>0</v>
          </cell>
          <cell r="F15184">
            <v>0</v>
          </cell>
        </row>
        <row r="15185">
          <cell r="B15185">
            <v>2000616</v>
          </cell>
          <cell r="C15185" t="str">
            <v>Material Substituido Por 2002013</v>
          </cell>
          <cell r="D15185" t="str">
            <v>UN</v>
          </cell>
          <cell r="E15185">
            <v>0</v>
          </cell>
          <cell r="F15185">
            <v>0</v>
          </cell>
        </row>
        <row r="15186">
          <cell r="B15186">
            <v>2000617</v>
          </cell>
          <cell r="C15186" t="str">
            <v>Material Substituido Por 2002006</v>
          </cell>
          <cell r="D15186" t="str">
            <v>UN</v>
          </cell>
          <cell r="E15186">
            <v>0</v>
          </cell>
          <cell r="F15186">
            <v>0</v>
          </cell>
        </row>
        <row r="15187">
          <cell r="B15187">
            <v>2000618</v>
          </cell>
          <cell r="C15187" t="str">
            <v>Pasta Susp.240X360Mm Marmoriz.Polycart</v>
          </cell>
          <cell r="D15187" t="str">
            <v>UN</v>
          </cell>
          <cell r="E15187">
            <v>0</v>
          </cell>
          <cell r="F15187">
            <v>0</v>
          </cell>
        </row>
        <row r="15188">
          <cell r="B15188">
            <v>2000619</v>
          </cell>
          <cell r="C15188" t="str">
            <v>Pasta Susp.240X360Mm Cast Marmodello Cx</v>
          </cell>
          <cell r="D15188" t="str">
            <v>UN</v>
          </cell>
          <cell r="E15188">
            <v>0</v>
          </cell>
          <cell r="F15188">
            <v>0</v>
          </cell>
        </row>
        <row r="15189">
          <cell r="B15189">
            <v>2000620</v>
          </cell>
          <cell r="C15189" t="str">
            <v>Percevejo Dourado 100Unid</v>
          </cell>
          <cell r="D15189" t="str">
            <v>UN</v>
          </cell>
          <cell r="E15189">
            <v>0</v>
          </cell>
          <cell r="F15189">
            <v>0</v>
          </cell>
        </row>
        <row r="15190">
          <cell r="B15190">
            <v>2000621</v>
          </cell>
          <cell r="C15190" t="str">
            <v>Perfurador 2 Furos 5Mm Met Pr Cap 20Fls</v>
          </cell>
          <cell r="D15190" t="str">
            <v>UN</v>
          </cell>
          <cell r="E15190">
            <v>0</v>
          </cell>
          <cell r="F15190">
            <v>0</v>
          </cell>
        </row>
        <row r="15191">
          <cell r="B15191">
            <v>2000622</v>
          </cell>
          <cell r="C15191" t="str">
            <v>Pilha Alcalina Mini-N Pequena 2Unid</v>
          </cell>
          <cell r="D15191" t="str">
            <v>UN</v>
          </cell>
          <cell r="E15191">
            <v>0</v>
          </cell>
          <cell r="F15191">
            <v>0</v>
          </cell>
        </row>
        <row r="15192">
          <cell r="B15192">
            <v>2000623</v>
          </cell>
          <cell r="C15192" t="str">
            <v>Pincel Atômico Azul 1100P Az-Pilot</v>
          </cell>
          <cell r="D15192" t="str">
            <v>UN</v>
          </cell>
          <cell r="E15192">
            <v>0</v>
          </cell>
          <cell r="F15192">
            <v>0</v>
          </cell>
        </row>
        <row r="15193">
          <cell r="B15193">
            <v>2000624</v>
          </cell>
          <cell r="C15193" t="str">
            <v>Pincel Atômico Preto 1100P Pt-Pilot</v>
          </cell>
          <cell r="D15193" t="str">
            <v>UN</v>
          </cell>
          <cell r="E15193">
            <v>0</v>
          </cell>
          <cell r="F15193">
            <v>0</v>
          </cell>
        </row>
        <row r="15194">
          <cell r="B15194">
            <v>2000625</v>
          </cell>
          <cell r="C15194" t="str">
            <v>Pincel Atômico Verde 1100P Vd-Pilot</v>
          </cell>
          <cell r="D15194" t="str">
            <v>UN</v>
          </cell>
          <cell r="E15194">
            <v>0</v>
          </cell>
          <cell r="F15194">
            <v>0</v>
          </cell>
        </row>
        <row r="15195">
          <cell r="B15195">
            <v>2000626</v>
          </cell>
          <cell r="C15195" t="str">
            <v>Pincel Atômico Vermelho 1100P Vm-Pilot</v>
          </cell>
          <cell r="D15195" t="str">
            <v>UN</v>
          </cell>
          <cell r="E15195">
            <v>0</v>
          </cell>
          <cell r="F15195">
            <v>0</v>
          </cell>
        </row>
        <row r="15196">
          <cell r="B15196">
            <v>2000627</v>
          </cell>
          <cell r="C15196" t="str">
            <v>Prancha Imobilização Rj11000 - Rijomtec</v>
          </cell>
          <cell r="D15196" t="str">
            <v>UN</v>
          </cell>
          <cell r="E15196">
            <v>0</v>
          </cell>
          <cell r="F15196">
            <v>0</v>
          </cell>
        </row>
        <row r="15197">
          <cell r="B15197">
            <v>2000628</v>
          </cell>
          <cell r="C15197" t="str">
            <v>Protetor Ass.Sanitário 30203545-K.Clark</v>
          </cell>
          <cell r="D15197" t="str">
            <v>KI</v>
          </cell>
          <cell r="E15197">
            <v>0</v>
          </cell>
          <cell r="F15197">
            <v>0</v>
          </cell>
        </row>
        <row r="15198">
          <cell r="B15198">
            <v>2000629</v>
          </cell>
          <cell r="C15198" t="str">
            <v>Régua Poliestireno 15Cm Acrimet</v>
          </cell>
          <cell r="D15198" t="str">
            <v>UN</v>
          </cell>
          <cell r="E15198">
            <v>0</v>
          </cell>
          <cell r="F15198">
            <v>0</v>
          </cell>
        </row>
        <row r="15199">
          <cell r="B15199">
            <v>2000630</v>
          </cell>
          <cell r="C15199" t="str">
            <v>Régua Poliestireno 20Cm Acrimet</v>
          </cell>
          <cell r="D15199" t="str">
            <v>UN</v>
          </cell>
          <cell r="E15199">
            <v>0</v>
          </cell>
          <cell r="F15199">
            <v>0</v>
          </cell>
        </row>
        <row r="15200">
          <cell r="B15200">
            <v>2000631</v>
          </cell>
          <cell r="C15200" t="str">
            <v>Régua Poliestireno 30Cm Acrimet</v>
          </cell>
          <cell r="D15200" t="str">
            <v>UN</v>
          </cell>
          <cell r="E15200">
            <v>0</v>
          </cell>
          <cell r="F15200">
            <v>0</v>
          </cell>
        </row>
        <row r="15201">
          <cell r="B15201">
            <v>2000632</v>
          </cell>
          <cell r="C15201" t="str">
            <v>Sabonete Esp.800Ml Foam-30163091-K.Clark</v>
          </cell>
          <cell r="D15201" t="str">
            <v>KI</v>
          </cell>
          <cell r="E15201">
            <v>0</v>
          </cell>
          <cell r="F15201">
            <v>0</v>
          </cell>
        </row>
        <row r="15202">
          <cell r="B15202">
            <v>2000633</v>
          </cell>
          <cell r="C15202" t="str">
            <v>Saco Lixo 100L C/100 Unid.Kimberly Clark</v>
          </cell>
          <cell r="D15202" t="str">
            <v>PAK</v>
          </cell>
          <cell r="E15202">
            <v>0</v>
          </cell>
          <cell r="F15202">
            <v>0</v>
          </cell>
        </row>
        <row r="15203">
          <cell r="B15203">
            <v>2000634</v>
          </cell>
          <cell r="C15203" t="str">
            <v>Saco Lixo 20L C/100 Unid.Kimberly Clark</v>
          </cell>
          <cell r="D15203" t="str">
            <v>PAK</v>
          </cell>
          <cell r="E15203">
            <v>0</v>
          </cell>
          <cell r="F15203">
            <v>0</v>
          </cell>
        </row>
        <row r="15204">
          <cell r="B15204">
            <v>2000635</v>
          </cell>
          <cell r="C15204" t="str">
            <v>Saco Lixo 40L C/100 Unid.Kimberly Clark</v>
          </cell>
          <cell r="D15204" t="str">
            <v>PAK</v>
          </cell>
          <cell r="E15204">
            <v>0</v>
          </cell>
          <cell r="F15204">
            <v>0</v>
          </cell>
        </row>
        <row r="15205">
          <cell r="B15205">
            <v>2000636</v>
          </cell>
          <cell r="C15205" t="str">
            <v>Saco Lixo 60L C/100 Unid.Kimberly Clark</v>
          </cell>
          <cell r="D15205" t="str">
            <v>PAK</v>
          </cell>
          <cell r="E15205">
            <v>0</v>
          </cell>
          <cell r="F15205">
            <v>0</v>
          </cell>
        </row>
        <row r="15206">
          <cell r="B15206">
            <v>2000637</v>
          </cell>
          <cell r="C15206" t="str">
            <v>Saco P/Desc.Absorvente 30177981-K.Clark</v>
          </cell>
          <cell r="D15206" t="str">
            <v>KI</v>
          </cell>
          <cell r="E15206">
            <v>0</v>
          </cell>
          <cell r="F15206">
            <v>0</v>
          </cell>
        </row>
        <row r="15207">
          <cell r="B15207">
            <v>2000638</v>
          </cell>
          <cell r="C15207" t="str">
            <v>Termômetro Mercúrio Medfrebe-Incoterm</v>
          </cell>
          <cell r="D15207" t="str">
            <v>UN</v>
          </cell>
          <cell r="E15207">
            <v>0</v>
          </cell>
          <cell r="F15207">
            <v>0</v>
          </cell>
        </row>
        <row r="15208">
          <cell r="B15208">
            <v>2000639</v>
          </cell>
          <cell r="C15208" t="str">
            <v>Tesoura 13Cm Inox 25901/105-Tramontina</v>
          </cell>
          <cell r="D15208" t="str">
            <v>UN</v>
          </cell>
          <cell r="E15208">
            <v>0</v>
          </cell>
          <cell r="F15208">
            <v>0</v>
          </cell>
        </row>
        <row r="15209">
          <cell r="B15209">
            <v>2000640</v>
          </cell>
          <cell r="C15209" t="str">
            <v>Material Substituido Por 2002233</v>
          </cell>
          <cell r="D15209" t="str">
            <v>UN</v>
          </cell>
          <cell r="E15209">
            <v>0</v>
          </cell>
          <cell r="F15209">
            <v>0</v>
          </cell>
        </row>
        <row r="15210">
          <cell r="B15210">
            <v>2000641</v>
          </cell>
          <cell r="C15210" t="str">
            <v>Tinta P/Carimbo Azul Tc42 Az-Pilot</v>
          </cell>
          <cell r="D15210" t="str">
            <v>UN</v>
          </cell>
          <cell r="E15210">
            <v>0</v>
          </cell>
          <cell r="F15210">
            <v>0</v>
          </cell>
        </row>
        <row r="15211">
          <cell r="B15211">
            <v>2000642</v>
          </cell>
          <cell r="C15211" t="str">
            <v>Tinta P/Carimbo Preta Tc42 Pt-Pilot</v>
          </cell>
          <cell r="D15211" t="str">
            <v>UN</v>
          </cell>
          <cell r="E15211">
            <v>0</v>
          </cell>
          <cell r="F15211">
            <v>0</v>
          </cell>
        </row>
        <row r="15212">
          <cell r="B15212">
            <v>2000643</v>
          </cell>
          <cell r="C15212" t="str">
            <v>Tinta P/Carimbo Vermelha Tc42 Vm-Pilot</v>
          </cell>
          <cell r="D15212" t="str">
            <v>UN</v>
          </cell>
          <cell r="E15212">
            <v>0</v>
          </cell>
          <cell r="F15212">
            <v>0</v>
          </cell>
        </row>
        <row r="15213">
          <cell r="B15213">
            <v>2000644</v>
          </cell>
          <cell r="C15213" t="str">
            <v>Toner P/Impressora Brother Preto Tn250-B</v>
          </cell>
          <cell r="D15213" t="str">
            <v>UN</v>
          </cell>
          <cell r="E15213">
            <v>0</v>
          </cell>
          <cell r="F15213">
            <v>0</v>
          </cell>
        </row>
        <row r="15214">
          <cell r="B15214">
            <v>2000645</v>
          </cell>
          <cell r="C15214" t="str">
            <v>Toner P/Impressora Hp Preto C4096A-Hp</v>
          </cell>
          <cell r="D15214" t="str">
            <v>UN</v>
          </cell>
          <cell r="E15214">
            <v>0</v>
          </cell>
          <cell r="F15214">
            <v>0</v>
          </cell>
        </row>
        <row r="15215">
          <cell r="B15215">
            <v>2000646</v>
          </cell>
          <cell r="C15215" t="str">
            <v>Toner P/Impressora Hp Preto C7115A-Hp</v>
          </cell>
          <cell r="D15215" t="str">
            <v>UN</v>
          </cell>
          <cell r="E15215">
            <v>0</v>
          </cell>
          <cell r="F15215">
            <v>0</v>
          </cell>
        </row>
        <row r="15216">
          <cell r="B15216">
            <v>2000647</v>
          </cell>
          <cell r="C15216" t="str">
            <v>Toner P/Impressora Hp Preto C7115X-Hp</v>
          </cell>
          <cell r="D15216" t="str">
            <v>UN</v>
          </cell>
          <cell r="E15216">
            <v>0</v>
          </cell>
          <cell r="F15216">
            <v>0</v>
          </cell>
        </row>
        <row r="15217">
          <cell r="B15217">
            <v>2000648</v>
          </cell>
          <cell r="C15217" t="str">
            <v>Toner P/Impressora Hp Preto Q2610A-Hp</v>
          </cell>
          <cell r="D15217" t="str">
            <v>UN</v>
          </cell>
          <cell r="E15217">
            <v>0</v>
          </cell>
          <cell r="F15217">
            <v>0</v>
          </cell>
        </row>
        <row r="15218">
          <cell r="B15218">
            <v>2000649</v>
          </cell>
          <cell r="C15218" t="str">
            <v>Toner P/Impressora Hp Preto Q2612A-Hp</v>
          </cell>
          <cell r="D15218" t="str">
            <v>UN</v>
          </cell>
          <cell r="E15218">
            <v>0</v>
          </cell>
          <cell r="F15218">
            <v>0</v>
          </cell>
        </row>
        <row r="15219">
          <cell r="B15219">
            <v>2000650</v>
          </cell>
          <cell r="C15219" t="str">
            <v>Toner P/Impressora Hp Preto Q2613A-Hp</v>
          </cell>
          <cell r="D15219" t="str">
            <v>UN</v>
          </cell>
          <cell r="E15219">
            <v>0</v>
          </cell>
          <cell r="F15219">
            <v>0</v>
          </cell>
        </row>
        <row r="15220">
          <cell r="B15220">
            <v>2000651</v>
          </cell>
          <cell r="C15220" t="str">
            <v>Toner P/Impressora Hp Preto Q2613X-Hp</v>
          </cell>
          <cell r="D15220" t="str">
            <v>UN</v>
          </cell>
          <cell r="E15220">
            <v>0</v>
          </cell>
          <cell r="F15220">
            <v>0</v>
          </cell>
        </row>
        <row r="15221">
          <cell r="B15221">
            <v>2000652</v>
          </cell>
          <cell r="C15221" t="str">
            <v>Toner P/Impressora Hp Preto Q5949A-Hp</v>
          </cell>
          <cell r="D15221" t="str">
            <v>UN</v>
          </cell>
          <cell r="E15221">
            <v>0</v>
          </cell>
          <cell r="F15221">
            <v>0</v>
          </cell>
        </row>
        <row r="15222">
          <cell r="B15222">
            <v>2000653</v>
          </cell>
          <cell r="C15222" t="str">
            <v>Toner P/Impressora Hp Preto Q5949X-Hp</v>
          </cell>
          <cell r="D15222" t="str">
            <v>UN</v>
          </cell>
          <cell r="E15222">
            <v>0</v>
          </cell>
          <cell r="F15222">
            <v>0</v>
          </cell>
        </row>
        <row r="15223">
          <cell r="B15223">
            <v>2000654</v>
          </cell>
          <cell r="C15223" t="str">
            <v>Visor Plástico 0110.H.0010-Dello</v>
          </cell>
          <cell r="D15223" t="str">
            <v>UN</v>
          </cell>
          <cell r="E15223">
            <v>0</v>
          </cell>
          <cell r="F15223">
            <v>0</v>
          </cell>
        </row>
        <row r="15224">
          <cell r="B15224">
            <v>2000655</v>
          </cell>
          <cell r="C15224" t="str">
            <v>Cartão De Visita</v>
          </cell>
          <cell r="D15224" t="str">
            <v>UN</v>
          </cell>
          <cell r="E15224">
            <v>0</v>
          </cell>
          <cell r="F15224">
            <v>0</v>
          </cell>
        </row>
        <row r="15225">
          <cell r="B15225">
            <v>2000656</v>
          </cell>
          <cell r="C15225" t="str">
            <v>Água Quente</v>
          </cell>
          <cell r="D15225" t="str">
            <v>UN</v>
          </cell>
          <cell r="E15225">
            <v>0</v>
          </cell>
          <cell r="F15225">
            <v>0</v>
          </cell>
        </row>
        <row r="15226">
          <cell r="B15226">
            <v>2000657</v>
          </cell>
          <cell r="C15226" t="str">
            <v>Desentupidor Liquido 1000Ml-Diabo Verde</v>
          </cell>
          <cell r="D15226" t="str">
            <v>UN</v>
          </cell>
          <cell r="E15226">
            <v>0</v>
          </cell>
          <cell r="F15226">
            <v>0</v>
          </cell>
        </row>
        <row r="15227">
          <cell r="B15227">
            <v>2000658</v>
          </cell>
          <cell r="C15227" t="str">
            <v>Adoçante Em Pó</v>
          </cell>
          <cell r="D15227" t="str">
            <v>UN</v>
          </cell>
          <cell r="E15227">
            <v>0</v>
          </cell>
          <cell r="F15227">
            <v>0</v>
          </cell>
        </row>
        <row r="15228">
          <cell r="B15228">
            <v>2000659</v>
          </cell>
          <cell r="C15228" t="str">
            <v>Adoçante Liquido-25Ml</v>
          </cell>
          <cell r="D15228" t="str">
            <v>UN</v>
          </cell>
          <cell r="E15228">
            <v>0</v>
          </cell>
          <cell r="F15228">
            <v>0</v>
          </cell>
        </row>
        <row r="15229">
          <cell r="B15229">
            <v>2000660</v>
          </cell>
          <cell r="C15229" t="str">
            <v>Pendrive 4Gb</v>
          </cell>
          <cell r="D15229" t="str">
            <v>UN</v>
          </cell>
          <cell r="E15229">
            <v>0</v>
          </cell>
          <cell r="F15229">
            <v>0</v>
          </cell>
        </row>
        <row r="15230">
          <cell r="B15230">
            <v>2000661</v>
          </cell>
          <cell r="C15230" t="str">
            <v>Teclado Branco Abnts Psii</v>
          </cell>
          <cell r="D15230" t="str">
            <v>UN</v>
          </cell>
          <cell r="E15230">
            <v>0</v>
          </cell>
          <cell r="F15230">
            <v>0</v>
          </cell>
        </row>
        <row r="15231">
          <cell r="B15231">
            <v>2000662</v>
          </cell>
          <cell r="C15231" t="str">
            <v>Fonte Atx 450W</v>
          </cell>
          <cell r="D15231" t="str">
            <v>UN</v>
          </cell>
          <cell r="E15231">
            <v>0</v>
          </cell>
          <cell r="F15231">
            <v>0</v>
          </cell>
        </row>
        <row r="15232">
          <cell r="B15232">
            <v>2000663</v>
          </cell>
          <cell r="C15232" t="str">
            <v>Filtro De Linha-6 Tomadas</v>
          </cell>
          <cell r="D15232" t="str">
            <v>UN</v>
          </cell>
          <cell r="E15232">
            <v>0</v>
          </cell>
          <cell r="F15232">
            <v>0</v>
          </cell>
        </row>
        <row r="15233">
          <cell r="B15233">
            <v>2000664</v>
          </cell>
          <cell r="C15233" t="str">
            <v>Leitor De Proximidade 6181Hd</v>
          </cell>
          <cell r="D15233" t="str">
            <v>UN</v>
          </cell>
          <cell r="E15233">
            <v>0</v>
          </cell>
          <cell r="F15233">
            <v>0</v>
          </cell>
        </row>
        <row r="15234">
          <cell r="B15234">
            <v>2000665</v>
          </cell>
          <cell r="C15234" t="str">
            <v>Net Controller B.Models Nc2-R-000000000</v>
          </cell>
          <cell r="D15234" t="str">
            <v>UN</v>
          </cell>
          <cell r="E15234">
            <v>0</v>
          </cell>
          <cell r="F15234">
            <v>0</v>
          </cell>
        </row>
        <row r="15235">
          <cell r="B15235">
            <v>2000666</v>
          </cell>
          <cell r="C15235" t="str">
            <v>Fonte De Alimentacao Os 120-240-Ac85U</v>
          </cell>
          <cell r="D15235" t="str">
            <v>UN</v>
          </cell>
          <cell r="E15235">
            <v>0</v>
          </cell>
          <cell r="F15235">
            <v>0</v>
          </cell>
        </row>
        <row r="15236">
          <cell r="B15236">
            <v>2000667</v>
          </cell>
          <cell r="C15236" t="str">
            <v>Bateria Standard 36K 012100423 Schneider</v>
          </cell>
          <cell r="D15236" t="str">
            <v>UN</v>
          </cell>
          <cell r="E15236">
            <v>0</v>
          </cell>
          <cell r="F15236">
            <v>0</v>
          </cell>
        </row>
        <row r="15237">
          <cell r="B15237">
            <v>2000668</v>
          </cell>
          <cell r="C15237" t="str">
            <v>Sabonete Liquido Erva Doce-Galao 5L</v>
          </cell>
          <cell r="D15237" t="str">
            <v>UN</v>
          </cell>
          <cell r="E15237">
            <v>0</v>
          </cell>
          <cell r="F15237">
            <v>0</v>
          </cell>
        </row>
        <row r="15238">
          <cell r="B15238">
            <v>2000669</v>
          </cell>
          <cell r="C15238" t="str">
            <v>Bota Couro C.Curto C/Elástico Pt.37</v>
          </cell>
          <cell r="D15238" t="str">
            <v>UN</v>
          </cell>
          <cell r="E15238">
            <v>0</v>
          </cell>
          <cell r="F15238">
            <v>0</v>
          </cell>
        </row>
        <row r="15239">
          <cell r="B15239">
            <v>2000670</v>
          </cell>
          <cell r="C15239" t="str">
            <v>Bota Couro C.Curto C/Elástico Pt.38</v>
          </cell>
          <cell r="D15239" t="str">
            <v>UN</v>
          </cell>
          <cell r="E15239">
            <v>0</v>
          </cell>
          <cell r="F15239">
            <v>0</v>
          </cell>
        </row>
        <row r="15240">
          <cell r="B15240">
            <v>2000671</v>
          </cell>
          <cell r="C15240" t="str">
            <v>Bota Couro C.Curto C/Elástico Pt.39</v>
          </cell>
          <cell r="D15240" t="str">
            <v>UN</v>
          </cell>
          <cell r="E15240">
            <v>0</v>
          </cell>
          <cell r="F15240">
            <v>0</v>
          </cell>
        </row>
        <row r="15241">
          <cell r="B15241">
            <v>2000672</v>
          </cell>
          <cell r="C15241" t="str">
            <v>Bota Couro C.Curto C/Elástico Pt.40</v>
          </cell>
          <cell r="D15241" t="str">
            <v>UN</v>
          </cell>
          <cell r="E15241">
            <v>0</v>
          </cell>
          <cell r="F15241">
            <v>0</v>
          </cell>
        </row>
        <row r="15242">
          <cell r="B15242">
            <v>2000673</v>
          </cell>
          <cell r="C15242" t="str">
            <v>Bota Couro C.Curto C/Elástico Pt.41</v>
          </cell>
          <cell r="D15242" t="str">
            <v>UN</v>
          </cell>
          <cell r="E15242">
            <v>0</v>
          </cell>
          <cell r="F15242">
            <v>0</v>
          </cell>
        </row>
        <row r="15243">
          <cell r="B15243">
            <v>2000674</v>
          </cell>
          <cell r="C15243" t="str">
            <v>Bota Couro C.Curto C/Elástico Pt.42</v>
          </cell>
          <cell r="D15243" t="str">
            <v>UN</v>
          </cell>
          <cell r="E15243">
            <v>0</v>
          </cell>
          <cell r="F15243">
            <v>0</v>
          </cell>
        </row>
        <row r="15244">
          <cell r="B15244">
            <v>2000675</v>
          </cell>
          <cell r="C15244" t="str">
            <v>Bota Couro C.Curto C/Elástico Pt.43</v>
          </cell>
          <cell r="D15244" t="str">
            <v>UN</v>
          </cell>
          <cell r="E15244">
            <v>0</v>
          </cell>
          <cell r="F15244">
            <v>0</v>
          </cell>
        </row>
        <row r="15245">
          <cell r="B15245">
            <v>2000676</v>
          </cell>
          <cell r="C15245" t="str">
            <v>Bota Couro C.Curto C/Elástico Pt.44</v>
          </cell>
          <cell r="D15245" t="str">
            <v>UN</v>
          </cell>
          <cell r="E15245">
            <v>0</v>
          </cell>
          <cell r="F15245">
            <v>0</v>
          </cell>
        </row>
        <row r="15246">
          <cell r="B15246">
            <v>2000677</v>
          </cell>
          <cell r="C15246" t="str">
            <v>Bota Couro C.Curto C/Elástico Pt.45</v>
          </cell>
          <cell r="D15246" t="str">
            <v>UN</v>
          </cell>
          <cell r="E15246">
            <v>0</v>
          </cell>
          <cell r="F15246">
            <v>0</v>
          </cell>
        </row>
        <row r="15247">
          <cell r="B15247">
            <v>2000678</v>
          </cell>
          <cell r="C15247" t="str">
            <v>Bota Couro C.Medio C/Elástico Pt.37</v>
          </cell>
          <cell r="D15247" t="str">
            <v>UN</v>
          </cell>
          <cell r="E15247">
            <v>0</v>
          </cell>
          <cell r="F15247">
            <v>0</v>
          </cell>
        </row>
        <row r="15248">
          <cell r="B15248">
            <v>2000679</v>
          </cell>
          <cell r="C15248" t="str">
            <v>Bota Couro C.Medio C/Elástico Pt.38</v>
          </cell>
          <cell r="D15248" t="str">
            <v>UN</v>
          </cell>
          <cell r="E15248">
            <v>0</v>
          </cell>
          <cell r="F15248">
            <v>0</v>
          </cell>
        </row>
        <row r="15249">
          <cell r="B15249">
            <v>2000680</v>
          </cell>
          <cell r="C15249" t="str">
            <v>Bota Couro C.Medio C/Elástico Pt.39</v>
          </cell>
          <cell r="D15249" t="str">
            <v>UN</v>
          </cell>
          <cell r="E15249">
            <v>0</v>
          </cell>
          <cell r="F15249">
            <v>0</v>
          </cell>
        </row>
        <row r="15250">
          <cell r="B15250">
            <v>2000681</v>
          </cell>
          <cell r="C15250" t="str">
            <v>Bota Couro C.Medio C/Elástico Pt.40</v>
          </cell>
          <cell r="D15250" t="str">
            <v>UN</v>
          </cell>
          <cell r="E15250">
            <v>0</v>
          </cell>
          <cell r="F15250">
            <v>0</v>
          </cell>
        </row>
        <row r="15251">
          <cell r="B15251">
            <v>2000682</v>
          </cell>
          <cell r="C15251" t="str">
            <v>Bota Couro C.Medio C/Elástico Pt.41</v>
          </cell>
          <cell r="D15251" t="str">
            <v>UN</v>
          </cell>
          <cell r="E15251">
            <v>0</v>
          </cell>
          <cell r="F15251">
            <v>0</v>
          </cell>
        </row>
        <row r="15252">
          <cell r="B15252">
            <v>2000683</v>
          </cell>
          <cell r="C15252" t="str">
            <v>Bota Couro C.Medio C/Elástico Pt.42</v>
          </cell>
          <cell r="D15252" t="str">
            <v>UN</v>
          </cell>
          <cell r="E15252">
            <v>0</v>
          </cell>
          <cell r="F15252">
            <v>0</v>
          </cell>
        </row>
        <row r="15253">
          <cell r="B15253">
            <v>2000684</v>
          </cell>
          <cell r="C15253" t="str">
            <v>Bota Couro C.Medio C/Elástico Pt.43</v>
          </cell>
          <cell r="D15253" t="str">
            <v>UN</v>
          </cell>
          <cell r="E15253">
            <v>0</v>
          </cell>
          <cell r="F15253">
            <v>0</v>
          </cell>
        </row>
        <row r="15254">
          <cell r="B15254">
            <v>2000685</v>
          </cell>
          <cell r="C15254" t="str">
            <v>Bota Couro C.Medio C/Elástico Pt.44</v>
          </cell>
          <cell r="D15254" t="str">
            <v>UN</v>
          </cell>
          <cell r="E15254">
            <v>0</v>
          </cell>
          <cell r="F15254">
            <v>0</v>
          </cell>
        </row>
        <row r="15255">
          <cell r="B15255">
            <v>2000686</v>
          </cell>
          <cell r="C15255" t="str">
            <v>Bota Couro C.Medio C/Elástico Pt.45</v>
          </cell>
          <cell r="D15255" t="str">
            <v>UN</v>
          </cell>
          <cell r="E15255">
            <v>0</v>
          </cell>
          <cell r="F15255">
            <v>0</v>
          </cell>
        </row>
        <row r="15256">
          <cell r="B15256">
            <v>2000687</v>
          </cell>
          <cell r="C15256" t="str">
            <v>Bota Couro C.Curto C/Cadarço Pt.37</v>
          </cell>
          <cell r="D15256" t="str">
            <v>UN</v>
          </cell>
          <cell r="E15256">
            <v>0</v>
          </cell>
          <cell r="F15256">
            <v>0</v>
          </cell>
        </row>
        <row r="15257">
          <cell r="B15257">
            <v>2000688</v>
          </cell>
          <cell r="C15257" t="str">
            <v>Bota Couro C.Curto C/Cadarço Pt.38</v>
          </cell>
          <cell r="D15257" t="str">
            <v>UN</v>
          </cell>
          <cell r="E15257">
            <v>0</v>
          </cell>
          <cell r="F15257">
            <v>0</v>
          </cell>
        </row>
        <row r="15258">
          <cell r="B15258">
            <v>2000689</v>
          </cell>
          <cell r="C15258" t="str">
            <v>Bota Couro C.Curto C/Cadarço Pt.39</v>
          </cell>
          <cell r="D15258" t="str">
            <v>UN</v>
          </cell>
          <cell r="E15258">
            <v>0</v>
          </cell>
          <cell r="F15258">
            <v>0</v>
          </cell>
        </row>
        <row r="15259">
          <cell r="B15259">
            <v>2000690</v>
          </cell>
          <cell r="C15259" t="str">
            <v>Bota Couro C.Curto C/Cadarço Pt.40</v>
          </cell>
          <cell r="D15259" t="str">
            <v>UN</v>
          </cell>
          <cell r="E15259">
            <v>0</v>
          </cell>
          <cell r="F15259">
            <v>0</v>
          </cell>
        </row>
        <row r="15260">
          <cell r="B15260">
            <v>2000691</v>
          </cell>
          <cell r="C15260" t="str">
            <v>Bota Couro C.Curto C/Cadarço Pt.41</v>
          </cell>
          <cell r="D15260" t="str">
            <v>UN</v>
          </cell>
          <cell r="E15260">
            <v>0</v>
          </cell>
          <cell r="F15260">
            <v>0</v>
          </cell>
        </row>
        <row r="15261">
          <cell r="B15261">
            <v>2000692</v>
          </cell>
          <cell r="C15261" t="str">
            <v>Bota Couro C.Curto C/Cadarço Pt.42</v>
          </cell>
          <cell r="D15261" t="str">
            <v>UN</v>
          </cell>
          <cell r="E15261">
            <v>0</v>
          </cell>
          <cell r="F15261">
            <v>0</v>
          </cell>
        </row>
        <row r="15262">
          <cell r="B15262">
            <v>2000693</v>
          </cell>
          <cell r="C15262" t="str">
            <v>Bota Couro C.Curto C/Cadarço Pt.43</v>
          </cell>
          <cell r="D15262" t="str">
            <v>UN</v>
          </cell>
          <cell r="E15262">
            <v>0</v>
          </cell>
          <cell r="F15262">
            <v>0</v>
          </cell>
        </row>
        <row r="15263">
          <cell r="B15263">
            <v>2000694</v>
          </cell>
          <cell r="C15263" t="str">
            <v>Bota Couro C.Curto C/Cadarço Pt.44</v>
          </cell>
          <cell r="D15263" t="str">
            <v>UN</v>
          </cell>
          <cell r="E15263">
            <v>0</v>
          </cell>
          <cell r="F15263">
            <v>0</v>
          </cell>
        </row>
        <row r="15264">
          <cell r="B15264">
            <v>2000695</v>
          </cell>
          <cell r="C15264" t="str">
            <v>Bota Couro C.Curto C/Cadarço Pt.45</v>
          </cell>
          <cell r="D15264" t="str">
            <v>UN</v>
          </cell>
          <cell r="E15264">
            <v>0</v>
          </cell>
          <cell r="F15264">
            <v>0</v>
          </cell>
        </row>
        <row r="15265">
          <cell r="B15265">
            <v>2000696</v>
          </cell>
          <cell r="C15265" t="str">
            <v>Bota Couro C.Medio C/Cadarço Pt.37</v>
          </cell>
          <cell r="D15265" t="str">
            <v>UN</v>
          </cell>
          <cell r="E15265">
            <v>0</v>
          </cell>
          <cell r="F15265">
            <v>0</v>
          </cell>
        </row>
        <row r="15266">
          <cell r="B15266">
            <v>2000697</v>
          </cell>
          <cell r="C15266" t="str">
            <v>Bota Couro C.Medio C/Cadarço Pt.38</v>
          </cell>
          <cell r="D15266" t="str">
            <v>UN</v>
          </cell>
          <cell r="E15266">
            <v>0</v>
          </cell>
          <cell r="F15266">
            <v>0</v>
          </cell>
        </row>
        <row r="15267">
          <cell r="B15267">
            <v>2000698</v>
          </cell>
          <cell r="C15267" t="str">
            <v>Bota Couro C.Medio C/Cadarço Pt.39</v>
          </cell>
          <cell r="D15267" t="str">
            <v>UN</v>
          </cell>
          <cell r="E15267">
            <v>0</v>
          </cell>
          <cell r="F15267">
            <v>0</v>
          </cell>
        </row>
        <row r="15268">
          <cell r="B15268">
            <v>2000699</v>
          </cell>
          <cell r="C15268" t="str">
            <v>Bota Couro C.Medio C/Cadarço Pt.40</v>
          </cell>
          <cell r="D15268" t="str">
            <v>UN</v>
          </cell>
          <cell r="E15268">
            <v>0</v>
          </cell>
          <cell r="F15268">
            <v>0</v>
          </cell>
        </row>
        <row r="15269">
          <cell r="B15269">
            <v>2000700</v>
          </cell>
          <cell r="C15269" t="str">
            <v>Bota Couro C.Medio C/Cadarço Pt.41</v>
          </cell>
          <cell r="D15269" t="str">
            <v>UN</v>
          </cell>
          <cell r="E15269">
            <v>0</v>
          </cell>
          <cell r="F15269">
            <v>0</v>
          </cell>
        </row>
        <row r="15270">
          <cell r="B15270">
            <v>2000701</v>
          </cell>
          <cell r="C15270" t="str">
            <v>Bota Couro C.Medio C/Cadarço Pt.42</v>
          </cell>
          <cell r="D15270" t="str">
            <v>UN</v>
          </cell>
          <cell r="E15270">
            <v>0</v>
          </cell>
          <cell r="F15270">
            <v>0</v>
          </cell>
        </row>
        <row r="15271">
          <cell r="B15271">
            <v>2000702</v>
          </cell>
          <cell r="C15271" t="str">
            <v>Bota Couro C.Medio C/Cadarço Pt.43</v>
          </cell>
          <cell r="D15271" t="str">
            <v>UN</v>
          </cell>
          <cell r="E15271">
            <v>0</v>
          </cell>
          <cell r="F15271">
            <v>0</v>
          </cell>
        </row>
        <row r="15272">
          <cell r="B15272">
            <v>2000703</v>
          </cell>
          <cell r="C15272" t="str">
            <v>Bota Couro C.Medio C/Cadarço Pt.44</v>
          </cell>
          <cell r="D15272" t="str">
            <v>UN</v>
          </cell>
          <cell r="E15272">
            <v>0</v>
          </cell>
          <cell r="F15272">
            <v>0</v>
          </cell>
        </row>
        <row r="15273">
          <cell r="B15273">
            <v>2000704</v>
          </cell>
          <cell r="C15273" t="str">
            <v>Bota Couro C.Medio C/Cadarço Pt.45</v>
          </cell>
          <cell r="D15273" t="str">
            <v>UN</v>
          </cell>
          <cell r="E15273">
            <v>0</v>
          </cell>
          <cell r="F15273">
            <v>0</v>
          </cell>
        </row>
        <row r="15274">
          <cell r="B15274">
            <v>2000705</v>
          </cell>
          <cell r="C15274" t="str">
            <v>Camisa Polo Malha M.Curta Br C/Logo-Pp</v>
          </cell>
          <cell r="D15274" t="str">
            <v>UN</v>
          </cell>
          <cell r="E15274">
            <v>0</v>
          </cell>
          <cell r="F15274">
            <v>0</v>
          </cell>
        </row>
        <row r="15275">
          <cell r="B15275">
            <v>2000706</v>
          </cell>
          <cell r="C15275" t="str">
            <v>Camisa Polo Malha M.Curta Br C/Logo-P</v>
          </cell>
          <cell r="D15275" t="str">
            <v>UN</v>
          </cell>
          <cell r="E15275">
            <v>0</v>
          </cell>
          <cell r="F15275">
            <v>0</v>
          </cell>
        </row>
        <row r="15276">
          <cell r="B15276">
            <v>2000707</v>
          </cell>
          <cell r="C15276" t="str">
            <v>Camisa Polo Malha M.Curta Br C/Logo-M</v>
          </cell>
          <cell r="D15276" t="str">
            <v>UN</v>
          </cell>
          <cell r="E15276">
            <v>0</v>
          </cell>
          <cell r="F15276">
            <v>0</v>
          </cell>
        </row>
        <row r="15277">
          <cell r="B15277">
            <v>2000708</v>
          </cell>
          <cell r="C15277" t="str">
            <v>Camisa Polo Malha M.Curta Br C/Logo-G</v>
          </cell>
          <cell r="D15277" t="str">
            <v>UN</v>
          </cell>
          <cell r="E15277">
            <v>0</v>
          </cell>
          <cell r="F15277">
            <v>0</v>
          </cell>
        </row>
        <row r="15278">
          <cell r="B15278">
            <v>2000709</v>
          </cell>
          <cell r="C15278" t="str">
            <v>Camisa Polo Malha M.Curta Br C/Logo-Gg</v>
          </cell>
          <cell r="D15278" t="str">
            <v>UN</v>
          </cell>
          <cell r="E15278">
            <v>0</v>
          </cell>
          <cell r="F15278">
            <v>0</v>
          </cell>
        </row>
        <row r="15279">
          <cell r="B15279">
            <v>2000710</v>
          </cell>
          <cell r="C15279" t="str">
            <v>Camisa Polo Malha M.Curta Cz C/Logo-Pp</v>
          </cell>
          <cell r="D15279" t="str">
            <v>UN</v>
          </cell>
          <cell r="E15279">
            <v>0</v>
          </cell>
          <cell r="F15279">
            <v>0</v>
          </cell>
        </row>
        <row r="15280">
          <cell r="B15280">
            <v>2000711</v>
          </cell>
          <cell r="C15280" t="str">
            <v>Camisa Polo Malha M.Curta Cz C/Logo-P</v>
          </cell>
          <cell r="D15280" t="str">
            <v>UN</v>
          </cell>
          <cell r="E15280">
            <v>0</v>
          </cell>
          <cell r="F15280">
            <v>0</v>
          </cell>
        </row>
        <row r="15281">
          <cell r="B15281">
            <v>2000712</v>
          </cell>
          <cell r="C15281" t="str">
            <v>Camisa Polo Malha M.Curta Cz C/Logo-M</v>
          </cell>
          <cell r="D15281" t="str">
            <v>UN</v>
          </cell>
          <cell r="E15281">
            <v>0</v>
          </cell>
          <cell r="F15281">
            <v>0</v>
          </cell>
        </row>
        <row r="15282">
          <cell r="B15282">
            <v>2000713</v>
          </cell>
          <cell r="C15282" t="str">
            <v>Camisa Polo Malha M.Curta Cz C/Logo-G</v>
          </cell>
          <cell r="D15282" t="str">
            <v>UN</v>
          </cell>
          <cell r="E15282">
            <v>0</v>
          </cell>
          <cell r="F15282">
            <v>0</v>
          </cell>
        </row>
        <row r="15283">
          <cell r="B15283">
            <v>2000714</v>
          </cell>
          <cell r="C15283" t="str">
            <v>Camisa Polo Malha M.Curta Cz C/Logo-Gg</v>
          </cell>
          <cell r="D15283" t="str">
            <v>UN</v>
          </cell>
          <cell r="E15283">
            <v>0</v>
          </cell>
          <cell r="F15283">
            <v>0</v>
          </cell>
        </row>
        <row r="15284">
          <cell r="B15284">
            <v>2000715</v>
          </cell>
          <cell r="C15284" t="str">
            <v>Camisa Social M.Longa Az C/Logo-Pp</v>
          </cell>
          <cell r="D15284" t="str">
            <v>UN</v>
          </cell>
          <cell r="E15284">
            <v>0</v>
          </cell>
          <cell r="F15284">
            <v>0</v>
          </cell>
        </row>
        <row r="15285">
          <cell r="B15285">
            <v>2000716</v>
          </cell>
          <cell r="C15285" t="str">
            <v>Camisa Social Brim M.Longa Az C/Logo-P</v>
          </cell>
          <cell r="D15285" t="str">
            <v>UN</v>
          </cell>
          <cell r="E15285">
            <v>0</v>
          </cell>
          <cell r="F15285">
            <v>0</v>
          </cell>
        </row>
        <row r="15286">
          <cell r="B15286">
            <v>2000717</v>
          </cell>
          <cell r="C15286" t="str">
            <v>Camisa Social Brim M.Longa Az C/Logo-M</v>
          </cell>
          <cell r="D15286" t="str">
            <v>UN</v>
          </cell>
          <cell r="E15286">
            <v>0</v>
          </cell>
          <cell r="F15286">
            <v>0</v>
          </cell>
        </row>
        <row r="15287">
          <cell r="B15287">
            <v>2000718</v>
          </cell>
          <cell r="C15287" t="str">
            <v>Camisa Social Brim M.Longa Az C/Logo-G</v>
          </cell>
          <cell r="D15287" t="str">
            <v>UN</v>
          </cell>
          <cell r="E15287">
            <v>0</v>
          </cell>
          <cell r="F15287">
            <v>0</v>
          </cell>
        </row>
        <row r="15288">
          <cell r="B15288">
            <v>2000719</v>
          </cell>
          <cell r="C15288" t="str">
            <v>Camisa Social Brim M.Longa Az C/Logo-Gg</v>
          </cell>
          <cell r="D15288" t="str">
            <v>UN</v>
          </cell>
          <cell r="E15288">
            <v>0</v>
          </cell>
          <cell r="F15288">
            <v>0</v>
          </cell>
        </row>
        <row r="15289">
          <cell r="B15289">
            <v>2000720</v>
          </cell>
          <cell r="C15289" t="str">
            <v>Camisa Social Brim M.Curta Az C/Logo-Pp</v>
          </cell>
          <cell r="D15289" t="str">
            <v>UN</v>
          </cell>
          <cell r="E15289">
            <v>0</v>
          </cell>
          <cell r="F15289">
            <v>0</v>
          </cell>
        </row>
        <row r="15290">
          <cell r="B15290">
            <v>2000721</v>
          </cell>
          <cell r="C15290" t="str">
            <v>Camisa Social Brim M.Curta Az C/Logo-P</v>
          </cell>
          <cell r="D15290" t="str">
            <v>UN</v>
          </cell>
          <cell r="E15290">
            <v>0</v>
          </cell>
          <cell r="F15290">
            <v>0</v>
          </cell>
        </row>
        <row r="15291">
          <cell r="B15291">
            <v>2000722</v>
          </cell>
          <cell r="C15291" t="str">
            <v>Camisa Social Brim M.Curta Az C/Logo-M</v>
          </cell>
          <cell r="D15291" t="str">
            <v>UN</v>
          </cell>
          <cell r="E15291">
            <v>0</v>
          </cell>
          <cell r="F15291">
            <v>0</v>
          </cell>
        </row>
        <row r="15292">
          <cell r="B15292">
            <v>2000723</v>
          </cell>
          <cell r="C15292" t="str">
            <v>Camisa Social Brim M.Curta Az C/Logo-G</v>
          </cell>
          <cell r="D15292" t="str">
            <v>UN</v>
          </cell>
          <cell r="E15292">
            <v>0</v>
          </cell>
          <cell r="F15292">
            <v>0</v>
          </cell>
        </row>
        <row r="15293">
          <cell r="B15293">
            <v>2000724</v>
          </cell>
          <cell r="C15293" t="str">
            <v>Camisa Social Brim M.Curta Az C/Logo-Gg</v>
          </cell>
          <cell r="D15293" t="str">
            <v>UN</v>
          </cell>
          <cell r="E15293">
            <v>0</v>
          </cell>
          <cell r="F15293">
            <v>0</v>
          </cell>
        </row>
        <row r="15294">
          <cell r="B15294">
            <v>2000725</v>
          </cell>
          <cell r="C15294" t="str">
            <v>Camisa Social Brim M.Longa Br C/Logo-Pp</v>
          </cell>
          <cell r="D15294" t="str">
            <v>UN</v>
          </cell>
          <cell r="E15294">
            <v>0</v>
          </cell>
          <cell r="F15294">
            <v>0</v>
          </cell>
        </row>
        <row r="15295">
          <cell r="B15295">
            <v>2000726</v>
          </cell>
          <cell r="C15295" t="str">
            <v>Camisa Social Brim M.Longa Br C/Logo-P</v>
          </cell>
          <cell r="D15295" t="str">
            <v>UN</v>
          </cell>
          <cell r="E15295">
            <v>0</v>
          </cell>
          <cell r="F15295">
            <v>0</v>
          </cell>
        </row>
        <row r="15296">
          <cell r="B15296">
            <v>2000727</v>
          </cell>
          <cell r="C15296" t="str">
            <v>Camisa Social Brim M.Longa Br C/Logo-M</v>
          </cell>
          <cell r="D15296" t="str">
            <v>UN</v>
          </cell>
          <cell r="E15296">
            <v>0</v>
          </cell>
          <cell r="F15296">
            <v>0</v>
          </cell>
        </row>
        <row r="15297">
          <cell r="B15297">
            <v>2000728</v>
          </cell>
          <cell r="C15297" t="str">
            <v>Camisa Social Brim M.Longa Br C/Logo-G</v>
          </cell>
          <cell r="D15297" t="str">
            <v>UN</v>
          </cell>
          <cell r="E15297">
            <v>0</v>
          </cell>
          <cell r="F15297">
            <v>0</v>
          </cell>
        </row>
        <row r="15298">
          <cell r="B15298">
            <v>2000729</v>
          </cell>
          <cell r="C15298" t="str">
            <v>Camisa Social Brim M.Longa Br C/Logo-Gg</v>
          </cell>
          <cell r="D15298" t="str">
            <v>UN</v>
          </cell>
          <cell r="E15298">
            <v>0</v>
          </cell>
          <cell r="F15298">
            <v>0</v>
          </cell>
        </row>
        <row r="15299">
          <cell r="B15299">
            <v>2000730</v>
          </cell>
          <cell r="C15299" t="str">
            <v>Camisa Social Brim M.Curta Br C/Logo-Pp</v>
          </cell>
          <cell r="D15299" t="str">
            <v>UN</v>
          </cell>
          <cell r="E15299">
            <v>0</v>
          </cell>
          <cell r="F15299">
            <v>0</v>
          </cell>
        </row>
        <row r="15300">
          <cell r="B15300">
            <v>2000731</v>
          </cell>
          <cell r="C15300" t="str">
            <v>Camisa Social Brim M.Curta Br C/Logo-P</v>
          </cell>
          <cell r="D15300" t="str">
            <v>UN</v>
          </cell>
          <cell r="E15300">
            <v>0</v>
          </cell>
          <cell r="F15300">
            <v>0</v>
          </cell>
        </row>
        <row r="15301">
          <cell r="B15301">
            <v>2000732</v>
          </cell>
          <cell r="C15301" t="str">
            <v>Camisa Social Brim M.Curta Br C/Logo-M</v>
          </cell>
          <cell r="D15301" t="str">
            <v>UN</v>
          </cell>
          <cell r="E15301">
            <v>0</v>
          </cell>
          <cell r="F15301">
            <v>0</v>
          </cell>
        </row>
        <row r="15302">
          <cell r="B15302">
            <v>2000733</v>
          </cell>
          <cell r="C15302" t="str">
            <v>Camisa Social Brim M.Curta Br C/Logo-G</v>
          </cell>
          <cell r="D15302" t="str">
            <v>UN</v>
          </cell>
          <cell r="E15302">
            <v>0</v>
          </cell>
          <cell r="F15302">
            <v>0</v>
          </cell>
        </row>
        <row r="15303">
          <cell r="B15303">
            <v>2000734</v>
          </cell>
          <cell r="C15303" t="str">
            <v>Camisa Social Brim M.Curta Br C/Logo-Gg</v>
          </cell>
          <cell r="D15303" t="str">
            <v>UN</v>
          </cell>
          <cell r="E15303">
            <v>0</v>
          </cell>
          <cell r="F15303">
            <v>0</v>
          </cell>
        </row>
        <row r="15304">
          <cell r="B15304">
            <v>2000735</v>
          </cell>
          <cell r="C15304" t="str">
            <v>Capa De Chuva C/Capuz Am C/Logo-Tm.Único</v>
          </cell>
          <cell r="D15304" t="str">
            <v>UN</v>
          </cell>
          <cell r="E15304">
            <v>0</v>
          </cell>
          <cell r="F15304">
            <v>0</v>
          </cell>
        </row>
        <row r="15305">
          <cell r="B15305">
            <v>2000736</v>
          </cell>
          <cell r="C15305" t="str">
            <v>Luva De Raspa S/Forro</v>
          </cell>
          <cell r="D15305" t="str">
            <v>UN</v>
          </cell>
          <cell r="E15305">
            <v>0</v>
          </cell>
          <cell r="F15305">
            <v>0</v>
          </cell>
        </row>
        <row r="15306">
          <cell r="B15306">
            <v>2000737</v>
          </cell>
          <cell r="C15306" t="str">
            <v>Luva De Raspa C/Forro</v>
          </cell>
          <cell r="D15306" t="str">
            <v>UN</v>
          </cell>
          <cell r="E15306">
            <v>0</v>
          </cell>
          <cell r="F15306">
            <v>0</v>
          </cell>
        </row>
        <row r="15307">
          <cell r="B15307">
            <v>2000738</v>
          </cell>
          <cell r="C15307" t="str">
            <v>Luva De Raspa Punho 20Cm</v>
          </cell>
          <cell r="D15307" t="str">
            <v>UN</v>
          </cell>
          <cell r="E15307">
            <v>0</v>
          </cell>
          <cell r="F15307">
            <v>0</v>
          </cell>
        </row>
        <row r="15308">
          <cell r="B15308">
            <v>2000739</v>
          </cell>
          <cell r="C15308" t="str">
            <v>Luva De Raspa Punho 7Cm</v>
          </cell>
          <cell r="D15308" t="str">
            <v>UN</v>
          </cell>
          <cell r="E15308">
            <v>0</v>
          </cell>
          <cell r="F15308">
            <v>0</v>
          </cell>
        </row>
        <row r="15309">
          <cell r="B15309">
            <v>2000740</v>
          </cell>
          <cell r="C15309" t="str">
            <v>Luva P/Carpinteiro Tam.Único</v>
          </cell>
          <cell r="D15309" t="str">
            <v>UN</v>
          </cell>
          <cell r="E15309">
            <v>0</v>
          </cell>
          <cell r="F15309">
            <v>0</v>
          </cell>
        </row>
        <row r="15310">
          <cell r="B15310">
            <v>2000741</v>
          </cell>
          <cell r="C15310" t="str">
            <v>Protetor Auricular Tipo Plug</v>
          </cell>
          <cell r="D15310" t="str">
            <v>UN</v>
          </cell>
          <cell r="E15310">
            <v>0</v>
          </cell>
          <cell r="F15310">
            <v>0</v>
          </cell>
        </row>
        <row r="15311">
          <cell r="B15311">
            <v>2000744</v>
          </cell>
          <cell r="C15311" t="str">
            <v>Açúcar 1Kg; União</v>
          </cell>
          <cell r="D15311" t="str">
            <v>UN</v>
          </cell>
          <cell r="E15311">
            <v>0</v>
          </cell>
          <cell r="F15311">
            <v>0</v>
          </cell>
        </row>
        <row r="15312">
          <cell r="B15312">
            <v>2000745</v>
          </cell>
          <cell r="C15312" t="str">
            <v>Açucar Sachê 100Un</v>
          </cell>
          <cell r="D15312" t="str">
            <v>UN</v>
          </cell>
          <cell r="E15312">
            <v>0</v>
          </cell>
          <cell r="F15312">
            <v>0</v>
          </cell>
        </row>
        <row r="15313">
          <cell r="B15313">
            <v>2000746</v>
          </cell>
          <cell r="C15313" t="str">
            <v>Açucareiro Em Porcelana Branco</v>
          </cell>
          <cell r="D15313" t="str">
            <v>UN</v>
          </cell>
          <cell r="E15313">
            <v>0</v>
          </cell>
          <cell r="F15313">
            <v>0</v>
          </cell>
        </row>
        <row r="15314">
          <cell r="B15314">
            <v>2000747</v>
          </cell>
          <cell r="C15314" t="str">
            <v>Adoçante Em Pó Caixa C/100 Sachês</v>
          </cell>
          <cell r="D15314" t="str">
            <v>UN</v>
          </cell>
          <cell r="E15314">
            <v>0</v>
          </cell>
          <cell r="F15314">
            <v>0</v>
          </cell>
        </row>
        <row r="15315">
          <cell r="B15315">
            <v>2000748</v>
          </cell>
          <cell r="C15315" t="str">
            <v>Adoçante Líquido 100Ml</v>
          </cell>
          <cell r="D15315" t="str">
            <v>UN</v>
          </cell>
          <cell r="E15315">
            <v>0</v>
          </cell>
          <cell r="F15315">
            <v>0</v>
          </cell>
        </row>
        <row r="15316">
          <cell r="B15316">
            <v>2000749</v>
          </cell>
          <cell r="C15316" t="str">
            <v>Balde Plástico 20L Com Mop</v>
          </cell>
          <cell r="D15316" t="str">
            <v>UN</v>
          </cell>
          <cell r="E15316">
            <v>0</v>
          </cell>
          <cell r="F15316">
            <v>0</v>
          </cell>
        </row>
        <row r="15317">
          <cell r="B15317">
            <v>2000750</v>
          </cell>
          <cell r="C15317" t="str">
            <v>Bandeja De Servir Café C/Alça</v>
          </cell>
          <cell r="D15317" t="str">
            <v>UN</v>
          </cell>
          <cell r="E15317">
            <v>0</v>
          </cell>
          <cell r="F15317">
            <v>0</v>
          </cell>
        </row>
        <row r="15318">
          <cell r="B15318">
            <v>2000751</v>
          </cell>
          <cell r="C15318" t="str">
            <v>Cadeira Rodas Dobrável C/Encosto Nylon</v>
          </cell>
          <cell r="D15318" t="str">
            <v>UN</v>
          </cell>
          <cell r="E15318">
            <v>0</v>
          </cell>
          <cell r="F15318">
            <v>0</v>
          </cell>
        </row>
        <row r="15319">
          <cell r="B15319">
            <v>2000752</v>
          </cell>
          <cell r="C15319" t="str">
            <v>Café 500G Pilão</v>
          </cell>
          <cell r="D15319" t="str">
            <v>UN</v>
          </cell>
          <cell r="E15319">
            <v>0</v>
          </cell>
          <cell r="F15319">
            <v>0</v>
          </cell>
        </row>
        <row r="15320">
          <cell r="B15320">
            <v>2000753</v>
          </cell>
          <cell r="C15320" t="str">
            <v>Caixa De Primeiros Socorros</v>
          </cell>
          <cell r="D15320" t="str">
            <v>UN</v>
          </cell>
          <cell r="E15320">
            <v>0</v>
          </cell>
          <cell r="F15320">
            <v>0</v>
          </cell>
        </row>
        <row r="15321">
          <cell r="B15321">
            <v>2000754</v>
          </cell>
          <cell r="C15321" t="str">
            <v>Cânula Guedel Num.1 50Mm</v>
          </cell>
          <cell r="D15321" t="str">
            <v>UN</v>
          </cell>
          <cell r="E15321">
            <v>0</v>
          </cell>
          <cell r="F15321">
            <v>0</v>
          </cell>
        </row>
        <row r="15322">
          <cell r="B15322">
            <v>2000755</v>
          </cell>
          <cell r="C15322" t="str">
            <v>Cânula Guedel Num.2 60Mm</v>
          </cell>
          <cell r="D15322" t="str">
            <v>UN</v>
          </cell>
          <cell r="E15322">
            <v>0</v>
          </cell>
          <cell r="F15322">
            <v>0</v>
          </cell>
        </row>
        <row r="15323">
          <cell r="B15323">
            <v>2000756</v>
          </cell>
          <cell r="C15323" t="str">
            <v>Cânula Guedel Num.3 70Mm</v>
          </cell>
          <cell r="D15323" t="str">
            <v>UN</v>
          </cell>
          <cell r="E15323">
            <v>0</v>
          </cell>
          <cell r="F15323">
            <v>0</v>
          </cell>
        </row>
        <row r="15324">
          <cell r="B15324">
            <v>2000757</v>
          </cell>
          <cell r="C15324" t="str">
            <v>Capacho C/Logo 80X30Cm</v>
          </cell>
          <cell r="D15324" t="str">
            <v>UN</v>
          </cell>
          <cell r="E15324">
            <v>0</v>
          </cell>
          <cell r="F15324">
            <v>0</v>
          </cell>
        </row>
        <row r="15325">
          <cell r="B15325">
            <v>2000758</v>
          </cell>
          <cell r="C15325" t="str">
            <v>Cappucino 200G</v>
          </cell>
          <cell r="D15325" t="str">
            <v>UN</v>
          </cell>
          <cell r="E15325">
            <v>0</v>
          </cell>
          <cell r="F15325">
            <v>0</v>
          </cell>
        </row>
        <row r="15326">
          <cell r="B15326">
            <v>2000759</v>
          </cell>
          <cell r="C15326" t="str">
            <v>Cesto P/Lixo C/Cinzeiro Azul Sólixeiras</v>
          </cell>
          <cell r="D15326" t="str">
            <v>UN</v>
          </cell>
          <cell r="E15326">
            <v>0</v>
          </cell>
          <cell r="F15326">
            <v>0</v>
          </cell>
        </row>
        <row r="15327">
          <cell r="B15327">
            <v>2000760</v>
          </cell>
          <cell r="C15327" t="str">
            <v>Cesto P/Lixo C/Cinzeiro C/Abert.Sup.50L</v>
          </cell>
          <cell r="D15327" t="str">
            <v>UN</v>
          </cell>
          <cell r="E15327">
            <v>0</v>
          </cell>
          <cell r="F15327">
            <v>0</v>
          </cell>
        </row>
        <row r="15328">
          <cell r="B15328">
            <v>2000761</v>
          </cell>
          <cell r="C15328" t="str">
            <v>Cesto P/Lixo C/Cinzeiro Cinza Sólixeiras</v>
          </cell>
          <cell r="D15328" t="str">
            <v>UN</v>
          </cell>
          <cell r="E15328">
            <v>0</v>
          </cell>
          <cell r="F15328">
            <v>0</v>
          </cell>
        </row>
        <row r="15329">
          <cell r="B15329">
            <v>2000762</v>
          </cell>
          <cell r="C15329" t="str">
            <v>Cesto P/Lixo C/Cinzeiro Escov Sólixeiras</v>
          </cell>
          <cell r="D15329" t="str">
            <v>UN</v>
          </cell>
          <cell r="E15329">
            <v>0</v>
          </cell>
          <cell r="F15329">
            <v>0</v>
          </cell>
        </row>
        <row r="15330">
          <cell r="B15330">
            <v>2000763</v>
          </cell>
          <cell r="C15330" t="str">
            <v>Cesto P/Lixo Duratex 10L 3108-Souza&amp;Cia</v>
          </cell>
          <cell r="D15330" t="str">
            <v>UN</v>
          </cell>
          <cell r="E15330">
            <v>0</v>
          </cell>
          <cell r="F15330">
            <v>0</v>
          </cell>
        </row>
        <row r="15331">
          <cell r="B15331">
            <v>2000764</v>
          </cell>
          <cell r="C15331" t="str">
            <v>Cesto P/Lixo Fiberglass 4X7L</v>
          </cell>
          <cell r="D15331" t="str">
            <v>UN</v>
          </cell>
          <cell r="E15331">
            <v>0</v>
          </cell>
          <cell r="F15331">
            <v>0</v>
          </cell>
        </row>
        <row r="15332">
          <cell r="B15332">
            <v>2000765</v>
          </cell>
          <cell r="C15332" t="str">
            <v>Cesto P/Lixo Fibra 15L Adama</v>
          </cell>
          <cell r="D15332" t="str">
            <v>UN</v>
          </cell>
          <cell r="E15332">
            <v>0</v>
          </cell>
          <cell r="F15332">
            <v>0</v>
          </cell>
        </row>
        <row r="15333">
          <cell r="B15333">
            <v>2000766</v>
          </cell>
          <cell r="C15333" t="str">
            <v>Cesto P/Lixo Fórmica 2X8L</v>
          </cell>
          <cell r="D15333" t="str">
            <v>UN</v>
          </cell>
          <cell r="E15333">
            <v>0</v>
          </cell>
          <cell r="F15333">
            <v>0</v>
          </cell>
        </row>
        <row r="15334">
          <cell r="B15334">
            <v>2000767</v>
          </cell>
          <cell r="C15334" t="str">
            <v>Cesto P/Lixo Fórmica N.1-Só Lixeiras</v>
          </cell>
          <cell r="D15334" t="str">
            <v>UN</v>
          </cell>
          <cell r="E15334">
            <v>0</v>
          </cell>
          <cell r="F15334">
            <v>0</v>
          </cell>
        </row>
        <row r="15335">
          <cell r="B15335">
            <v>2000768</v>
          </cell>
          <cell r="C15335" t="str">
            <v>Cesto P/Lixo Inox C/Tampa E Pedal 10L</v>
          </cell>
          <cell r="D15335" t="str">
            <v>UN</v>
          </cell>
          <cell r="E15335">
            <v>0</v>
          </cell>
          <cell r="F15335">
            <v>0</v>
          </cell>
        </row>
        <row r="15336">
          <cell r="B15336">
            <v>2000769</v>
          </cell>
          <cell r="C15336" t="str">
            <v>Cesto P/Lixo Inox C/Tampa E Pedal 20L</v>
          </cell>
          <cell r="D15336" t="str">
            <v>UN</v>
          </cell>
          <cell r="E15336">
            <v>0</v>
          </cell>
          <cell r="F15336">
            <v>0</v>
          </cell>
        </row>
        <row r="15337">
          <cell r="B15337">
            <v>2000770</v>
          </cell>
          <cell r="C15337" t="str">
            <v>Cesto P/Lixo Inox C/Tampa E Pedal 30L</v>
          </cell>
          <cell r="D15337" t="str">
            <v>UN</v>
          </cell>
          <cell r="E15337">
            <v>0</v>
          </cell>
          <cell r="F15337">
            <v>0</v>
          </cell>
        </row>
        <row r="15338">
          <cell r="B15338">
            <v>2000771</v>
          </cell>
          <cell r="C15338" t="str">
            <v>Cesto P/Lixo Inox C/Tampa E Pedal 50L</v>
          </cell>
          <cell r="D15338" t="str">
            <v>UN</v>
          </cell>
          <cell r="E15338">
            <v>0</v>
          </cell>
          <cell r="F15338">
            <v>0</v>
          </cell>
        </row>
        <row r="15339">
          <cell r="B15339">
            <v>2000772</v>
          </cell>
          <cell r="C15339" t="str">
            <v>Cesto P/Lixo Inox C/Tampa E Pedal 5L</v>
          </cell>
          <cell r="D15339" t="str">
            <v>UN</v>
          </cell>
          <cell r="E15339">
            <v>0</v>
          </cell>
          <cell r="F15339">
            <v>0</v>
          </cell>
        </row>
        <row r="15340">
          <cell r="B15340">
            <v>2000773</v>
          </cell>
          <cell r="C15340" t="str">
            <v>Cesto P/Lixo Inox C/Tampa Vai E Vem 10L</v>
          </cell>
          <cell r="D15340" t="str">
            <v>UN</v>
          </cell>
          <cell r="E15340">
            <v>0</v>
          </cell>
          <cell r="F15340">
            <v>0</v>
          </cell>
        </row>
        <row r="15341">
          <cell r="B15341">
            <v>2000774</v>
          </cell>
          <cell r="C15341" t="str">
            <v>Cesto P/Lixo Inox C/Tampa Vai E Vem 20L</v>
          </cell>
          <cell r="D15341" t="str">
            <v>UN</v>
          </cell>
          <cell r="E15341">
            <v>0</v>
          </cell>
          <cell r="F15341">
            <v>0</v>
          </cell>
        </row>
        <row r="15342">
          <cell r="B15342">
            <v>2000775</v>
          </cell>
          <cell r="C15342" t="str">
            <v>Cesto P/Lixo Inox C/Tampa Vai E Vem 30L</v>
          </cell>
          <cell r="D15342" t="str">
            <v>UN</v>
          </cell>
          <cell r="E15342">
            <v>0</v>
          </cell>
          <cell r="F15342">
            <v>0</v>
          </cell>
        </row>
        <row r="15343">
          <cell r="B15343">
            <v>2000776</v>
          </cell>
          <cell r="C15343" t="str">
            <v>Cesto P/Lixo Inox C/Tampa Vai E Vem 50L</v>
          </cell>
          <cell r="D15343" t="str">
            <v>UN</v>
          </cell>
          <cell r="E15343">
            <v>0</v>
          </cell>
          <cell r="F15343">
            <v>0</v>
          </cell>
        </row>
        <row r="15344">
          <cell r="B15344">
            <v>2000777</v>
          </cell>
          <cell r="C15344" t="str">
            <v>Cesto P/Lixo Inox C/Tampa Vai E Vem 5L</v>
          </cell>
          <cell r="D15344" t="str">
            <v>UN</v>
          </cell>
          <cell r="E15344">
            <v>0</v>
          </cell>
          <cell r="F15344">
            <v>0</v>
          </cell>
        </row>
        <row r="15345">
          <cell r="B15345">
            <v>2000778</v>
          </cell>
          <cell r="C15345" t="str">
            <v>Cesto P/Lixo Plástic 30L</v>
          </cell>
          <cell r="D15345" t="str">
            <v>UN</v>
          </cell>
          <cell r="E15345">
            <v>0</v>
          </cell>
          <cell r="F15345">
            <v>0</v>
          </cell>
        </row>
        <row r="15346">
          <cell r="B15346">
            <v>2000779</v>
          </cell>
          <cell r="C15346" t="str">
            <v>Cesto P/Lixo Plástic 50L</v>
          </cell>
          <cell r="D15346" t="str">
            <v>UN</v>
          </cell>
          <cell r="E15346">
            <v>0</v>
          </cell>
          <cell r="F15346">
            <v>0</v>
          </cell>
        </row>
        <row r="15347">
          <cell r="B15347">
            <v>2000780</v>
          </cell>
          <cell r="C15347" t="str">
            <v>Cesto P/Lixo Plástic C/Tampa E Pedal 10L</v>
          </cell>
          <cell r="D15347" t="str">
            <v>UN</v>
          </cell>
          <cell r="E15347">
            <v>0</v>
          </cell>
          <cell r="F15347">
            <v>0</v>
          </cell>
        </row>
        <row r="15348">
          <cell r="B15348">
            <v>2000782</v>
          </cell>
          <cell r="C15348" t="str">
            <v>Cesto P/Lixo Plástic C/Tampa E Pedal 30L</v>
          </cell>
          <cell r="D15348" t="str">
            <v>UN</v>
          </cell>
          <cell r="E15348">
            <v>0</v>
          </cell>
          <cell r="F15348">
            <v>0</v>
          </cell>
        </row>
        <row r="15349">
          <cell r="B15349">
            <v>2000783</v>
          </cell>
          <cell r="C15349" t="str">
            <v>Cesto P/Lixo Plástic C/Tampa E Pedal 50L</v>
          </cell>
          <cell r="D15349" t="str">
            <v>UN</v>
          </cell>
          <cell r="E15349">
            <v>0</v>
          </cell>
          <cell r="F15349">
            <v>0</v>
          </cell>
        </row>
        <row r="15350">
          <cell r="B15350">
            <v>2000784</v>
          </cell>
          <cell r="C15350" t="str">
            <v>Cesto P/Lixo Plástic C/Tampa E Pedal 5L</v>
          </cell>
          <cell r="D15350" t="str">
            <v>UN</v>
          </cell>
          <cell r="E15350">
            <v>0</v>
          </cell>
          <cell r="F15350">
            <v>0</v>
          </cell>
        </row>
        <row r="15351">
          <cell r="B15351">
            <v>2000785</v>
          </cell>
          <cell r="C15351" t="str">
            <v>Cesto P/Lixo Pvc C/Tampa 50L</v>
          </cell>
          <cell r="D15351" t="str">
            <v>UN</v>
          </cell>
          <cell r="E15351">
            <v>0</v>
          </cell>
          <cell r="F15351">
            <v>0</v>
          </cell>
        </row>
        <row r="15352">
          <cell r="B15352">
            <v>2000786</v>
          </cell>
          <cell r="C15352" t="str">
            <v>Chá De Camomila 15X15G Leão</v>
          </cell>
          <cell r="D15352" t="str">
            <v>UN</v>
          </cell>
          <cell r="E15352">
            <v>0</v>
          </cell>
          <cell r="F15352">
            <v>0</v>
          </cell>
        </row>
        <row r="15353">
          <cell r="B15353">
            <v>2000787</v>
          </cell>
          <cell r="C15353" t="str">
            <v>Chá De Erva Doce 15X30G Leão</v>
          </cell>
          <cell r="D15353" t="str">
            <v>UN</v>
          </cell>
          <cell r="E15353">
            <v>0</v>
          </cell>
          <cell r="F15353">
            <v>0</v>
          </cell>
        </row>
        <row r="15354">
          <cell r="B15354">
            <v>2000788</v>
          </cell>
          <cell r="C15354" t="str">
            <v>Colar Cervical Resgate Tamanho G</v>
          </cell>
          <cell r="D15354" t="str">
            <v>UN</v>
          </cell>
          <cell r="E15354">
            <v>0</v>
          </cell>
          <cell r="F15354">
            <v>0</v>
          </cell>
        </row>
        <row r="15355">
          <cell r="B15355">
            <v>2000789</v>
          </cell>
          <cell r="C15355" t="str">
            <v>Colar Cervical Resgate Tamanho M</v>
          </cell>
          <cell r="D15355" t="str">
            <v>UN</v>
          </cell>
          <cell r="E15355">
            <v>0</v>
          </cell>
          <cell r="F15355">
            <v>0</v>
          </cell>
        </row>
        <row r="15356">
          <cell r="B15356">
            <v>2000790</v>
          </cell>
          <cell r="C15356" t="str">
            <v>Colar Cervical Resgate Tamanho P</v>
          </cell>
          <cell r="D15356" t="str">
            <v>UN</v>
          </cell>
          <cell r="E15356">
            <v>0</v>
          </cell>
          <cell r="F15356">
            <v>0</v>
          </cell>
        </row>
        <row r="15357">
          <cell r="B15357">
            <v>2000791</v>
          </cell>
          <cell r="C15357" t="str">
            <v>Coletor Copo Descart.75161505-Sólixeiras</v>
          </cell>
          <cell r="D15357" t="str">
            <v>UN</v>
          </cell>
          <cell r="E15357">
            <v>0</v>
          </cell>
          <cell r="F15357">
            <v>0</v>
          </cell>
        </row>
        <row r="15358">
          <cell r="B15358">
            <v>2000792</v>
          </cell>
          <cell r="C15358" t="str">
            <v>Conjunto Lixeira Seletiva 50L</v>
          </cell>
          <cell r="D15358" t="str">
            <v>UN</v>
          </cell>
          <cell r="E15358">
            <v>0</v>
          </cell>
          <cell r="F15358">
            <v>0</v>
          </cell>
        </row>
        <row r="15359">
          <cell r="B15359">
            <v>2000793</v>
          </cell>
          <cell r="C15359" t="str">
            <v>Conteiner Fiberglass 430L C/Tampa</v>
          </cell>
          <cell r="D15359" t="str">
            <v>UN</v>
          </cell>
          <cell r="E15359">
            <v>0</v>
          </cell>
          <cell r="F15359">
            <v>0</v>
          </cell>
        </row>
        <row r="15360">
          <cell r="B15360">
            <v>2000794</v>
          </cell>
          <cell r="C15360" t="str">
            <v>Conteiner Polipropileno 372L C/Tampa</v>
          </cell>
          <cell r="D15360" t="str">
            <v>UN</v>
          </cell>
          <cell r="E15360">
            <v>0</v>
          </cell>
          <cell r="F15360">
            <v>0</v>
          </cell>
        </row>
        <row r="15361">
          <cell r="B15361">
            <v>2000795</v>
          </cell>
          <cell r="C15361" t="str">
            <v>Copo P/Água De Vidro Transparente 250Ml</v>
          </cell>
          <cell r="D15361" t="str">
            <v>UN</v>
          </cell>
          <cell r="E15361">
            <v>0</v>
          </cell>
          <cell r="F15361">
            <v>0</v>
          </cell>
        </row>
        <row r="15362">
          <cell r="B15362">
            <v>2000796</v>
          </cell>
          <cell r="C15362" t="str">
            <v>Copo P/Água De Vidro Transparente 300Ml</v>
          </cell>
          <cell r="D15362" t="str">
            <v>UN</v>
          </cell>
          <cell r="E15362">
            <v>0</v>
          </cell>
          <cell r="F15362">
            <v>0</v>
          </cell>
        </row>
        <row r="15363">
          <cell r="B15363">
            <v>2000797</v>
          </cell>
          <cell r="C15363" t="str">
            <v>Dispenser Absorvente 7078-Melhoramentos</v>
          </cell>
          <cell r="D15363" t="str">
            <v>UN</v>
          </cell>
          <cell r="E15363">
            <v>0</v>
          </cell>
          <cell r="F15363">
            <v>0</v>
          </cell>
        </row>
        <row r="15364">
          <cell r="B15364">
            <v>2000798</v>
          </cell>
          <cell r="C15364" t="str">
            <v>Dispenser P/Copos 200Ml Globo</v>
          </cell>
          <cell r="D15364" t="str">
            <v>UN</v>
          </cell>
          <cell r="E15364">
            <v>0</v>
          </cell>
          <cell r="F15364">
            <v>0</v>
          </cell>
        </row>
        <row r="15365">
          <cell r="B15365">
            <v>2000799</v>
          </cell>
          <cell r="C15365" t="str">
            <v>Dispenser P/P.Toalha 7007-Melhoramentos</v>
          </cell>
          <cell r="D15365" t="str">
            <v>UN</v>
          </cell>
          <cell r="E15365">
            <v>0</v>
          </cell>
          <cell r="F15365">
            <v>0</v>
          </cell>
        </row>
        <row r="15366">
          <cell r="B15366">
            <v>2000800</v>
          </cell>
          <cell r="C15366" t="str">
            <v>Dispenser P/P.Toalha 7020-Melhoramentos</v>
          </cell>
          <cell r="D15366" t="str">
            <v>UN</v>
          </cell>
          <cell r="E15366">
            <v>0</v>
          </cell>
          <cell r="F15366">
            <v>0</v>
          </cell>
        </row>
        <row r="15367">
          <cell r="B15367">
            <v>2000801</v>
          </cell>
          <cell r="C15367" t="str">
            <v>Dispenser P/Sabonete 7009-Melhoramentos</v>
          </cell>
          <cell r="D15367" t="str">
            <v>UN</v>
          </cell>
          <cell r="E15367">
            <v>0</v>
          </cell>
          <cell r="F15367">
            <v>0</v>
          </cell>
        </row>
        <row r="15368">
          <cell r="B15368">
            <v>2000802</v>
          </cell>
          <cell r="C15368" t="str">
            <v>Dispenser P/Sabonete 7047-Melhoramentos</v>
          </cell>
          <cell r="D15368" t="str">
            <v>UN</v>
          </cell>
          <cell r="E15368">
            <v>0</v>
          </cell>
          <cell r="F15368">
            <v>0</v>
          </cell>
        </row>
        <row r="15369">
          <cell r="B15369">
            <v>2000803</v>
          </cell>
          <cell r="C15369" t="str">
            <v>Dispenser P/Sabonete 7048-Melhoramentos</v>
          </cell>
          <cell r="D15369" t="str">
            <v>UN</v>
          </cell>
          <cell r="E15369">
            <v>0</v>
          </cell>
          <cell r="F15369">
            <v>0</v>
          </cell>
        </row>
        <row r="15370">
          <cell r="B15370">
            <v>2000804</v>
          </cell>
          <cell r="C15370" t="str">
            <v>Dispenser P/Sabonete 7049-Melhoramentos</v>
          </cell>
          <cell r="D15370" t="str">
            <v>UN</v>
          </cell>
          <cell r="E15370">
            <v>0</v>
          </cell>
          <cell r="F15370">
            <v>0</v>
          </cell>
        </row>
        <row r="15371">
          <cell r="B15371">
            <v>2000805</v>
          </cell>
          <cell r="C15371" t="str">
            <v>Dispenser Papel Higi 7008-Melhoramentos</v>
          </cell>
          <cell r="D15371" t="str">
            <v>UN</v>
          </cell>
          <cell r="E15371">
            <v>0</v>
          </cell>
          <cell r="F15371">
            <v>0</v>
          </cell>
        </row>
        <row r="15372">
          <cell r="B15372">
            <v>2000806</v>
          </cell>
          <cell r="C15372" t="str">
            <v>Dispenser Papel Higi 7018-Melhoramentos</v>
          </cell>
          <cell r="D15372" t="str">
            <v>UN</v>
          </cell>
          <cell r="E15372">
            <v>0</v>
          </cell>
          <cell r="F15372">
            <v>0</v>
          </cell>
        </row>
        <row r="15373">
          <cell r="B15373">
            <v>2000807</v>
          </cell>
          <cell r="C15373" t="str">
            <v>Envelope 240X340Mm Branco</v>
          </cell>
          <cell r="D15373" t="str">
            <v>UN</v>
          </cell>
          <cell r="E15373">
            <v>0</v>
          </cell>
          <cell r="F15373">
            <v>0</v>
          </cell>
        </row>
        <row r="15374">
          <cell r="B15374">
            <v>2000808</v>
          </cell>
          <cell r="C15374" t="str">
            <v>Escada Alumínio 7 Degraus Dobrável</v>
          </cell>
          <cell r="D15374" t="str">
            <v>UN</v>
          </cell>
          <cell r="E15374">
            <v>0</v>
          </cell>
          <cell r="F15374">
            <v>0</v>
          </cell>
        </row>
        <row r="15375">
          <cell r="B15375">
            <v>2000809</v>
          </cell>
          <cell r="C15375" t="str">
            <v>Espanador De Teto Em Nylon</v>
          </cell>
          <cell r="D15375" t="str">
            <v>UN</v>
          </cell>
          <cell r="E15375">
            <v>0</v>
          </cell>
          <cell r="F15375">
            <v>0</v>
          </cell>
        </row>
        <row r="15376">
          <cell r="B15376">
            <v>2000810</v>
          </cell>
          <cell r="C15376" t="str">
            <v>Esponja Lava Louça Scothbrite</v>
          </cell>
          <cell r="D15376" t="str">
            <v>UN</v>
          </cell>
          <cell r="E15376">
            <v>0</v>
          </cell>
          <cell r="F15376">
            <v>0</v>
          </cell>
        </row>
        <row r="15377">
          <cell r="B15377">
            <v>2000811</v>
          </cell>
          <cell r="C15377" t="str">
            <v>Extensão Telescópica 3Mt</v>
          </cell>
          <cell r="D15377" t="str">
            <v>UN</v>
          </cell>
          <cell r="E15377">
            <v>0</v>
          </cell>
          <cell r="F15377">
            <v>0</v>
          </cell>
        </row>
        <row r="15378">
          <cell r="B15378">
            <v>2000812</v>
          </cell>
          <cell r="C15378" t="str">
            <v>Filtro De Papel 102 P/Café</v>
          </cell>
          <cell r="D15378" t="str">
            <v>UN</v>
          </cell>
          <cell r="E15378">
            <v>0</v>
          </cell>
          <cell r="F15378">
            <v>0</v>
          </cell>
        </row>
        <row r="15379">
          <cell r="B15379">
            <v>2000813</v>
          </cell>
          <cell r="C15379" t="str">
            <v>Garrafa Térmica Branca 1000Ml</v>
          </cell>
          <cell r="D15379" t="str">
            <v>UN</v>
          </cell>
          <cell r="E15379">
            <v>0</v>
          </cell>
          <cell r="F15379">
            <v>0</v>
          </cell>
        </row>
        <row r="15380">
          <cell r="B15380">
            <v>2000814</v>
          </cell>
          <cell r="C15380" t="str">
            <v>Garrafa Térmica Branca 600Ml</v>
          </cell>
          <cell r="D15380" t="str">
            <v>UN</v>
          </cell>
          <cell r="E15380">
            <v>0</v>
          </cell>
          <cell r="F15380">
            <v>0</v>
          </cell>
        </row>
        <row r="15381">
          <cell r="B15381">
            <v>2000815</v>
          </cell>
          <cell r="C15381" t="str">
            <v>Guardanapo De Papel</v>
          </cell>
          <cell r="D15381" t="str">
            <v>UN</v>
          </cell>
          <cell r="E15381">
            <v>0</v>
          </cell>
          <cell r="F15381">
            <v>0</v>
          </cell>
        </row>
        <row r="15382">
          <cell r="B15382">
            <v>2000816</v>
          </cell>
          <cell r="C15382" t="str">
            <v>Indice Telefônico</v>
          </cell>
          <cell r="D15382" t="str">
            <v>UN</v>
          </cell>
          <cell r="E15382">
            <v>0</v>
          </cell>
          <cell r="F15382">
            <v>0</v>
          </cell>
        </row>
        <row r="15383">
          <cell r="B15383">
            <v>2000817</v>
          </cell>
          <cell r="C15383" t="str">
            <v>Indice Telefônico Pvc</v>
          </cell>
          <cell r="D15383" t="str">
            <v>UN</v>
          </cell>
          <cell r="E15383">
            <v>0</v>
          </cell>
          <cell r="F15383">
            <v>0</v>
          </cell>
        </row>
        <row r="15384">
          <cell r="B15384">
            <v>2000818</v>
          </cell>
          <cell r="C15384" t="str">
            <v>Jogo Talher 24 Peças</v>
          </cell>
          <cell r="D15384" t="str">
            <v>UN</v>
          </cell>
          <cell r="E15384">
            <v>0</v>
          </cell>
          <cell r="F15384">
            <v>0</v>
          </cell>
        </row>
        <row r="15385">
          <cell r="B15385">
            <v>2000819</v>
          </cell>
          <cell r="C15385" t="str">
            <v>Mop Algodão 350Gr</v>
          </cell>
          <cell r="D15385" t="str">
            <v>UN</v>
          </cell>
          <cell r="E15385">
            <v>0</v>
          </cell>
          <cell r="F15385">
            <v>0</v>
          </cell>
        </row>
        <row r="15386">
          <cell r="B15386">
            <v>2000820</v>
          </cell>
          <cell r="C15386" t="str">
            <v>Mop Algodão 400Gr</v>
          </cell>
          <cell r="D15386" t="str">
            <v>UN</v>
          </cell>
          <cell r="E15386">
            <v>0</v>
          </cell>
          <cell r="F15386">
            <v>0</v>
          </cell>
        </row>
        <row r="15387">
          <cell r="B15387">
            <v>2000821</v>
          </cell>
          <cell r="C15387" t="str">
            <v>Mop Algodão Cabo Zigzag-1342-Bettanin</v>
          </cell>
          <cell r="D15387" t="str">
            <v>UN</v>
          </cell>
          <cell r="E15387">
            <v>0</v>
          </cell>
          <cell r="F15387">
            <v>0</v>
          </cell>
        </row>
        <row r="15388">
          <cell r="B15388">
            <v>2000822</v>
          </cell>
          <cell r="C15388" t="str">
            <v>Pá Coletora Com Tampa</v>
          </cell>
          <cell r="D15388" t="str">
            <v>UN</v>
          </cell>
          <cell r="E15388">
            <v>0</v>
          </cell>
          <cell r="F15388">
            <v>0</v>
          </cell>
        </row>
        <row r="15389">
          <cell r="B15389">
            <v>2000823</v>
          </cell>
          <cell r="C15389" t="str">
            <v>Pano Multiuso Amarelo</v>
          </cell>
          <cell r="D15389" t="str">
            <v>UN</v>
          </cell>
          <cell r="E15389">
            <v>0</v>
          </cell>
          <cell r="F15389">
            <v>0</v>
          </cell>
        </row>
        <row r="15390">
          <cell r="B15390">
            <v>2000824</v>
          </cell>
          <cell r="C15390" t="str">
            <v>Papel Higi Dup 7116-Melhoramentos</v>
          </cell>
          <cell r="D15390" t="str">
            <v>UN</v>
          </cell>
          <cell r="E15390">
            <v>0</v>
          </cell>
          <cell r="F15390">
            <v>0</v>
          </cell>
        </row>
        <row r="15391">
          <cell r="B15391">
            <v>2000825</v>
          </cell>
          <cell r="C15391" t="str">
            <v>Papel Higi Dup Perf 7119-Melhoramentos</v>
          </cell>
          <cell r="D15391" t="str">
            <v>UN</v>
          </cell>
          <cell r="E15391">
            <v>0</v>
          </cell>
          <cell r="F15391">
            <v>0</v>
          </cell>
        </row>
        <row r="15392">
          <cell r="B15392">
            <v>2000826</v>
          </cell>
          <cell r="C15392" t="str">
            <v>Papel Toalha Dupla 7206-Melhoramentos</v>
          </cell>
          <cell r="D15392" t="str">
            <v>UN</v>
          </cell>
          <cell r="E15392">
            <v>0</v>
          </cell>
          <cell r="F15392">
            <v>0</v>
          </cell>
        </row>
        <row r="15393">
          <cell r="B15393">
            <v>2000827</v>
          </cell>
          <cell r="C15393" t="str">
            <v>Papel Toalha Simples 7205-Melhoramentos</v>
          </cell>
          <cell r="D15393" t="str">
            <v>UN</v>
          </cell>
          <cell r="E15393">
            <v>0</v>
          </cell>
          <cell r="F15393">
            <v>0</v>
          </cell>
        </row>
        <row r="15394">
          <cell r="B15394">
            <v>2000828</v>
          </cell>
          <cell r="C15394" t="str">
            <v>Porta Chaves 20 Nk3020-Nilko</v>
          </cell>
          <cell r="D15394" t="str">
            <v>UN</v>
          </cell>
          <cell r="E15394">
            <v>0</v>
          </cell>
          <cell r="F15394">
            <v>0</v>
          </cell>
        </row>
        <row r="15395">
          <cell r="B15395">
            <v>2000829</v>
          </cell>
          <cell r="C15395" t="str">
            <v>Porta Chaves 40 Nk3040-Nilko</v>
          </cell>
          <cell r="D15395" t="str">
            <v>UN</v>
          </cell>
          <cell r="E15395">
            <v>0</v>
          </cell>
          <cell r="F15395">
            <v>0</v>
          </cell>
        </row>
        <row r="15396">
          <cell r="B15396">
            <v>2000830</v>
          </cell>
          <cell r="C15396" t="str">
            <v>Porta P/Copos 50Ml Globo</v>
          </cell>
          <cell r="D15396" t="str">
            <v>UN</v>
          </cell>
          <cell r="E15396">
            <v>0</v>
          </cell>
          <cell r="F15396">
            <v>0</v>
          </cell>
        </row>
        <row r="15397">
          <cell r="B15397">
            <v>2000831</v>
          </cell>
          <cell r="C15397" t="str">
            <v>Prancha Longa Madeira Fp3200</v>
          </cell>
          <cell r="D15397" t="str">
            <v>UN</v>
          </cell>
          <cell r="E15397">
            <v>0</v>
          </cell>
          <cell r="F15397">
            <v>0</v>
          </cell>
        </row>
        <row r="15398">
          <cell r="B15398">
            <v>2000832</v>
          </cell>
          <cell r="C15398" t="str">
            <v>Prato Raso Vidro 6Un</v>
          </cell>
          <cell r="D15398" t="str">
            <v>UN</v>
          </cell>
          <cell r="E15398">
            <v>0</v>
          </cell>
          <cell r="F15398">
            <v>0</v>
          </cell>
        </row>
        <row r="15399">
          <cell r="B15399">
            <v>2000833</v>
          </cell>
          <cell r="C15399" t="str">
            <v>Quadro Abst.Claro 100X80Cm</v>
          </cell>
          <cell r="D15399" t="str">
            <v>UN</v>
          </cell>
          <cell r="E15399">
            <v>0</v>
          </cell>
          <cell r="F15399">
            <v>0</v>
          </cell>
        </row>
        <row r="15400">
          <cell r="B15400">
            <v>2000834</v>
          </cell>
          <cell r="C15400" t="str">
            <v>Quadro Abst.Claro 200X100Cm</v>
          </cell>
          <cell r="D15400" t="str">
            <v>UN</v>
          </cell>
          <cell r="E15400">
            <v>0</v>
          </cell>
          <cell r="F15400">
            <v>0</v>
          </cell>
        </row>
        <row r="15401">
          <cell r="B15401">
            <v>2000835</v>
          </cell>
          <cell r="C15401" t="str">
            <v>Quadro Abst.Forte 100X80Cm</v>
          </cell>
          <cell r="D15401" t="str">
            <v>UN</v>
          </cell>
          <cell r="E15401">
            <v>0</v>
          </cell>
          <cell r="F15401">
            <v>0</v>
          </cell>
        </row>
        <row r="15402">
          <cell r="B15402">
            <v>2000836</v>
          </cell>
          <cell r="C15402" t="str">
            <v>Quadro Abst.Forte 200X100Cm</v>
          </cell>
          <cell r="D15402" t="str">
            <v>UN</v>
          </cell>
          <cell r="E15402">
            <v>0</v>
          </cell>
          <cell r="F15402">
            <v>0</v>
          </cell>
        </row>
        <row r="15403">
          <cell r="B15403">
            <v>2000837</v>
          </cell>
          <cell r="C15403" t="str">
            <v>Quadro Flores Claro 100X80Cm</v>
          </cell>
          <cell r="D15403" t="str">
            <v>UN</v>
          </cell>
          <cell r="E15403">
            <v>0</v>
          </cell>
          <cell r="F15403">
            <v>0</v>
          </cell>
        </row>
        <row r="15404">
          <cell r="B15404">
            <v>2000838</v>
          </cell>
          <cell r="C15404" t="str">
            <v>Quadro Flores Claro 200X100Cm</v>
          </cell>
          <cell r="D15404" t="str">
            <v>UN</v>
          </cell>
          <cell r="E15404">
            <v>0</v>
          </cell>
          <cell r="F15404">
            <v>0</v>
          </cell>
        </row>
        <row r="15405">
          <cell r="B15405">
            <v>2000839</v>
          </cell>
          <cell r="C15405" t="str">
            <v>Quadro Flores Forte 100X80Cm</v>
          </cell>
          <cell r="D15405" t="str">
            <v>UN</v>
          </cell>
          <cell r="E15405">
            <v>0</v>
          </cell>
          <cell r="F15405">
            <v>0</v>
          </cell>
        </row>
        <row r="15406">
          <cell r="B15406">
            <v>2000840</v>
          </cell>
          <cell r="C15406" t="str">
            <v>Quadro Flores Forte 200X100Cm</v>
          </cell>
          <cell r="D15406" t="str">
            <v>UN</v>
          </cell>
          <cell r="E15406">
            <v>0</v>
          </cell>
          <cell r="F15406">
            <v>0</v>
          </cell>
        </row>
        <row r="15407">
          <cell r="B15407">
            <v>2000841</v>
          </cell>
          <cell r="C15407" t="str">
            <v>Reanimador Manual Adulto</v>
          </cell>
          <cell r="D15407" t="str">
            <v>UN</v>
          </cell>
          <cell r="E15407">
            <v>0</v>
          </cell>
          <cell r="F15407">
            <v>0</v>
          </cell>
        </row>
        <row r="15408">
          <cell r="B15408">
            <v>2000842</v>
          </cell>
          <cell r="C15408" t="str">
            <v>Reanimador Manual Infantil</v>
          </cell>
          <cell r="D15408" t="str">
            <v>UN</v>
          </cell>
          <cell r="E15408">
            <v>0</v>
          </cell>
          <cell r="F15408">
            <v>0</v>
          </cell>
        </row>
        <row r="15409">
          <cell r="B15409">
            <v>2000843</v>
          </cell>
          <cell r="C15409" t="str">
            <v>Sabonete Crem.E-Doce 6Ref. 7401-Melhoram</v>
          </cell>
          <cell r="D15409" t="str">
            <v>UN</v>
          </cell>
          <cell r="E15409">
            <v>0</v>
          </cell>
          <cell r="F15409">
            <v>0</v>
          </cell>
        </row>
        <row r="15410">
          <cell r="B15410">
            <v>2000844</v>
          </cell>
          <cell r="C15410" t="str">
            <v>Sabonete Crem.Floral 5Ref. 7408-Melhoram</v>
          </cell>
          <cell r="D15410" t="str">
            <v>UN</v>
          </cell>
          <cell r="E15410">
            <v>0</v>
          </cell>
          <cell r="F15410">
            <v>0</v>
          </cell>
        </row>
        <row r="15411">
          <cell r="B15411">
            <v>2000845</v>
          </cell>
          <cell r="C15411" t="str">
            <v>Sabonete Espu.Euca.6Ref. 7420-Melhoram</v>
          </cell>
          <cell r="D15411" t="str">
            <v>UN</v>
          </cell>
          <cell r="E15411">
            <v>0</v>
          </cell>
          <cell r="F15411">
            <v>0</v>
          </cell>
        </row>
        <row r="15412">
          <cell r="B15412">
            <v>2000846</v>
          </cell>
          <cell r="C15412" t="str">
            <v>Software De Segurança</v>
          </cell>
          <cell r="D15412" t="str">
            <v>UN</v>
          </cell>
          <cell r="E15412">
            <v>0</v>
          </cell>
          <cell r="F15412">
            <v>0</v>
          </cell>
        </row>
        <row r="15413">
          <cell r="B15413">
            <v>2000847</v>
          </cell>
          <cell r="C15413" t="str">
            <v>Suporte Cpu Cicopal</v>
          </cell>
          <cell r="D15413" t="str">
            <v>UN</v>
          </cell>
          <cell r="E15413">
            <v>0</v>
          </cell>
          <cell r="F15413">
            <v>0</v>
          </cell>
        </row>
        <row r="15414">
          <cell r="B15414">
            <v>2000848</v>
          </cell>
          <cell r="C15414" t="str">
            <v>Suporte Para Guardanapo</v>
          </cell>
          <cell r="D15414" t="str">
            <v>UN</v>
          </cell>
          <cell r="E15414">
            <v>0</v>
          </cell>
          <cell r="F15414">
            <v>0</v>
          </cell>
        </row>
        <row r="15415">
          <cell r="B15415">
            <v>2000849</v>
          </cell>
          <cell r="C15415" t="str">
            <v>Tapete Fibra Liso Bege 300X250</v>
          </cell>
          <cell r="D15415" t="str">
            <v>UN</v>
          </cell>
          <cell r="E15415">
            <v>0</v>
          </cell>
          <cell r="F15415">
            <v>0</v>
          </cell>
        </row>
        <row r="15416">
          <cell r="B15416">
            <v>2000850</v>
          </cell>
          <cell r="C15416" t="str">
            <v>Tapete Fibra Liso Bege 300X400</v>
          </cell>
          <cell r="D15416" t="str">
            <v>UN</v>
          </cell>
          <cell r="E15416">
            <v>0</v>
          </cell>
          <cell r="F15416">
            <v>0</v>
          </cell>
        </row>
        <row r="15417">
          <cell r="B15417">
            <v>2000851</v>
          </cell>
          <cell r="C15417" t="str">
            <v>Tapete Fibra Marrom 300X250</v>
          </cell>
          <cell r="D15417" t="str">
            <v>UN</v>
          </cell>
          <cell r="E15417">
            <v>0</v>
          </cell>
          <cell r="F15417">
            <v>0</v>
          </cell>
        </row>
        <row r="15418">
          <cell r="B15418">
            <v>2000852</v>
          </cell>
          <cell r="C15418" t="str">
            <v>Tapete Fibra Marrom 300X400</v>
          </cell>
          <cell r="D15418" t="str">
            <v>UN</v>
          </cell>
          <cell r="E15418">
            <v>0</v>
          </cell>
          <cell r="F15418">
            <v>0</v>
          </cell>
        </row>
        <row r="15419">
          <cell r="B15419">
            <v>2000853</v>
          </cell>
          <cell r="C15419" t="str">
            <v>Tapete Tecido Liso Bege 300X250</v>
          </cell>
          <cell r="D15419" t="str">
            <v>UN</v>
          </cell>
          <cell r="E15419">
            <v>0</v>
          </cell>
          <cell r="F15419">
            <v>0</v>
          </cell>
        </row>
        <row r="15420">
          <cell r="B15420">
            <v>2000854</v>
          </cell>
          <cell r="C15420" t="str">
            <v>Tapete Tecido Liso Bege 300X400</v>
          </cell>
          <cell r="D15420" t="str">
            <v>UN</v>
          </cell>
          <cell r="E15420">
            <v>0</v>
          </cell>
          <cell r="F15420">
            <v>0</v>
          </cell>
        </row>
        <row r="15421">
          <cell r="B15421">
            <v>2000855</v>
          </cell>
          <cell r="C15421" t="str">
            <v>Tapete Tecido Marrom 300X250</v>
          </cell>
          <cell r="D15421" t="str">
            <v>UN</v>
          </cell>
          <cell r="E15421">
            <v>0</v>
          </cell>
          <cell r="F15421">
            <v>0</v>
          </cell>
        </row>
        <row r="15422">
          <cell r="B15422">
            <v>2000856</v>
          </cell>
          <cell r="C15422" t="str">
            <v>Tapete Tecido Marrom 300X400</v>
          </cell>
          <cell r="D15422" t="str">
            <v>UN</v>
          </cell>
          <cell r="E15422">
            <v>0</v>
          </cell>
          <cell r="F15422">
            <v>0</v>
          </cell>
        </row>
        <row r="15423">
          <cell r="B15423">
            <v>2000857</v>
          </cell>
          <cell r="C15423" t="str">
            <v>Termômetro Digital</v>
          </cell>
          <cell r="D15423" t="str">
            <v>UN</v>
          </cell>
          <cell r="E15423">
            <v>0</v>
          </cell>
          <cell r="F15423">
            <v>0</v>
          </cell>
        </row>
        <row r="15424">
          <cell r="B15424">
            <v>2000858</v>
          </cell>
          <cell r="C15424" t="str">
            <v>Xícara Porcelana Br P/Café C/Pires 6Un</v>
          </cell>
          <cell r="D15424" t="str">
            <v>UN</v>
          </cell>
          <cell r="E15424">
            <v>0</v>
          </cell>
          <cell r="F15424">
            <v>0</v>
          </cell>
        </row>
        <row r="15425">
          <cell r="B15425">
            <v>2000859</v>
          </cell>
          <cell r="C15425" t="str">
            <v>Xícara Porcelana Br P/Chá C/Pires 6Un</v>
          </cell>
          <cell r="D15425" t="str">
            <v>UN</v>
          </cell>
          <cell r="E15425">
            <v>0</v>
          </cell>
          <cell r="F15425">
            <v>0</v>
          </cell>
        </row>
        <row r="15426">
          <cell r="B15426">
            <v>2000860</v>
          </cell>
          <cell r="C15426" t="str">
            <v>Água Sanitária</v>
          </cell>
          <cell r="D15426" t="str">
            <v>L</v>
          </cell>
          <cell r="E15426">
            <v>0</v>
          </cell>
          <cell r="F15426">
            <v>0</v>
          </cell>
        </row>
        <row r="15427">
          <cell r="B15427">
            <v>2000861</v>
          </cell>
          <cell r="C15427" t="str">
            <v>Álcool 92 1Lt Zumbi</v>
          </cell>
          <cell r="D15427" t="str">
            <v>UN</v>
          </cell>
          <cell r="E15427">
            <v>0</v>
          </cell>
          <cell r="F15427">
            <v>0</v>
          </cell>
        </row>
        <row r="15428">
          <cell r="B15428">
            <v>2000862</v>
          </cell>
          <cell r="C15428" t="str">
            <v>Bota Couro C.Curto C/Cadarço Pt.35</v>
          </cell>
          <cell r="D15428" t="str">
            <v>UN</v>
          </cell>
          <cell r="E15428">
            <v>0</v>
          </cell>
          <cell r="F15428">
            <v>0</v>
          </cell>
        </row>
        <row r="15429">
          <cell r="B15429">
            <v>2000863</v>
          </cell>
          <cell r="C15429" t="str">
            <v>Bota Couro C.Curto C/Cadarço Pt.36</v>
          </cell>
          <cell r="D15429" t="str">
            <v>UN</v>
          </cell>
          <cell r="E15429">
            <v>0</v>
          </cell>
          <cell r="F15429">
            <v>0</v>
          </cell>
        </row>
        <row r="15430">
          <cell r="B15430">
            <v>2000864</v>
          </cell>
          <cell r="C15430" t="str">
            <v>Café A Vacuo 500Gr Melitta</v>
          </cell>
          <cell r="D15430" t="str">
            <v>UN</v>
          </cell>
          <cell r="E15430">
            <v>0</v>
          </cell>
          <cell r="F15430">
            <v>0</v>
          </cell>
        </row>
        <row r="15431">
          <cell r="B15431">
            <v>2000865</v>
          </cell>
          <cell r="C15431" t="str">
            <v>Capacete Branco Aba Frontal E Carneira</v>
          </cell>
          <cell r="D15431" t="str">
            <v>UN</v>
          </cell>
          <cell r="E15431">
            <v>0</v>
          </cell>
          <cell r="F15431">
            <v>0</v>
          </cell>
        </row>
        <row r="15432">
          <cell r="B15432">
            <v>2000866</v>
          </cell>
          <cell r="C15432" t="str">
            <v>Cartão Ponto Código 15019 Tipo Rb</v>
          </cell>
          <cell r="D15432" t="str">
            <v>UN</v>
          </cell>
          <cell r="E15432">
            <v>0</v>
          </cell>
          <cell r="F15432">
            <v>0</v>
          </cell>
        </row>
        <row r="15433">
          <cell r="B15433">
            <v>2000867</v>
          </cell>
          <cell r="C15433" t="str">
            <v>Cartucho Hp Deskjet Color 5Ml 22-C935Al</v>
          </cell>
          <cell r="D15433" t="str">
            <v>UN</v>
          </cell>
          <cell r="E15433">
            <v>0</v>
          </cell>
          <cell r="F15433">
            <v>0</v>
          </cell>
        </row>
        <row r="15434">
          <cell r="B15434">
            <v>2000868</v>
          </cell>
          <cell r="C15434" t="str">
            <v>Cartucho Hp Deskjet Preto 12Ml 21-C9351</v>
          </cell>
          <cell r="D15434" t="str">
            <v>UN</v>
          </cell>
          <cell r="E15434">
            <v>0</v>
          </cell>
          <cell r="F15434">
            <v>0</v>
          </cell>
        </row>
        <row r="15435">
          <cell r="B15435">
            <v>2000869</v>
          </cell>
          <cell r="C15435" t="str">
            <v>Colchão Espuma 1,00X1,90X0,06M</v>
          </cell>
          <cell r="D15435" t="str">
            <v>UN</v>
          </cell>
          <cell r="E15435">
            <v>0</v>
          </cell>
          <cell r="F15435">
            <v>0</v>
          </cell>
        </row>
        <row r="15436">
          <cell r="B15436">
            <v>2000870</v>
          </cell>
          <cell r="C15436" t="str">
            <v>Escova Lavatina 6120 Condor</v>
          </cell>
          <cell r="D15436" t="str">
            <v>UN</v>
          </cell>
          <cell r="E15436">
            <v>0</v>
          </cell>
          <cell r="F15436">
            <v>0</v>
          </cell>
        </row>
        <row r="15437">
          <cell r="B15437">
            <v>2000871</v>
          </cell>
          <cell r="C15437" t="str">
            <v>Espanador 60Cm Nylon Duster</v>
          </cell>
          <cell r="D15437" t="str">
            <v>UN</v>
          </cell>
          <cell r="E15437">
            <v>0</v>
          </cell>
          <cell r="F15437">
            <v>0</v>
          </cell>
        </row>
        <row r="15438">
          <cell r="B15438">
            <v>2000872</v>
          </cell>
          <cell r="C15438" t="str">
            <v>Estopa Para Polimento</v>
          </cell>
          <cell r="D15438" t="str">
            <v>UN</v>
          </cell>
          <cell r="E15438">
            <v>0</v>
          </cell>
          <cell r="F15438">
            <v>0</v>
          </cell>
        </row>
        <row r="15439">
          <cell r="B15439">
            <v>2000873</v>
          </cell>
          <cell r="C15439" t="str">
            <v>Fita Corretiva Para Papel Marca Radex 8M</v>
          </cell>
          <cell r="D15439" t="str">
            <v>UN</v>
          </cell>
          <cell r="E15439">
            <v>0</v>
          </cell>
          <cell r="F15439">
            <v>0</v>
          </cell>
        </row>
        <row r="15440">
          <cell r="B15440">
            <v>2000874</v>
          </cell>
          <cell r="C15440" t="str">
            <v>Impressora Multifuncional P&amp;B A4</v>
          </cell>
          <cell r="D15440" t="str">
            <v>UN</v>
          </cell>
          <cell r="E15440">
            <v>0</v>
          </cell>
          <cell r="F15440">
            <v>0</v>
          </cell>
        </row>
        <row r="15441">
          <cell r="B15441">
            <v>2000875</v>
          </cell>
          <cell r="C15441" t="str">
            <v>Kcp Protetor Assento Novo Kc1X6</v>
          </cell>
          <cell r="D15441" t="str">
            <v>UN</v>
          </cell>
          <cell r="E15441">
            <v>0</v>
          </cell>
          <cell r="F15441">
            <v>0</v>
          </cell>
        </row>
        <row r="15442">
          <cell r="B15442">
            <v>2000876</v>
          </cell>
          <cell r="C15442" t="str">
            <v>Lâmpada Incandescente 127Vx100W</v>
          </cell>
          <cell r="D15442" t="str">
            <v>UN</v>
          </cell>
          <cell r="E15442">
            <v>0</v>
          </cell>
          <cell r="F15442">
            <v>0</v>
          </cell>
        </row>
        <row r="15443">
          <cell r="B15443">
            <v>2000877</v>
          </cell>
          <cell r="C15443" t="str">
            <v>Limpa Carpete 500Ml Worker</v>
          </cell>
          <cell r="D15443" t="str">
            <v>UN</v>
          </cell>
          <cell r="E15443">
            <v>0</v>
          </cell>
          <cell r="F15443">
            <v>0</v>
          </cell>
        </row>
        <row r="15444">
          <cell r="B15444">
            <v>2000878</v>
          </cell>
          <cell r="C15444" t="str">
            <v>Lustra Móveis 200Ml Polifloor</v>
          </cell>
          <cell r="D15444" t="str">
            <v>UN</v>
          </cell>
          <cell r="E15444">
            <v>0</v>
          </cell>
          <cell r="F15444">
            <v>0</v>
          </cell>
        </row>
        <row r="15445">
          <cell r="B15445">
            <v>2000879</v>
          </cell>
          <cell r="C15445" t="str">
            <v>Luva De Borracha Mucambo Verde Forrada</v>
          </cell>
          <cell r="D15445" t="str">
            <v>UN</v>
          </cell>
          <cell r="E15445">
            <v>0</v>
          </cell>
          <cell r="F15445">
            <v>0</v>
          </cell>
        </row>
        <row r="15446">
          <cell r="B15446">
            <v>2000880</v>
          </cell>
          <cell r="C15446" t="str">
            <v>Margarina Qualy 500Gr</v>
          </cell>
          <cell r="D15446" t="str">
            <v>UN</v>
          </cell>
          <cell r="E15446">
            <v>0</v>
          </cell>
          <cell r="F15446">
            <v>0</v>
          </cell>
        </row>
        <row r="15447">
          <cell r="B15447">
            <v>2000881</v>
          </cell>
          <cell r="C15447" t="str">
            <v>Nescau 400G</v>
          </cell>
          <cell r="D15447" t="str">
            <v>UN</v>
          </cell>
          <cell r="E15447">
            <v>0</v>
          </cell>
          <cell r="F15447">
            <v>0</v>
          </cell>
        </row>
        <row r="15448">
          <cell r="B15448">
            <v>2000882</v>
          </cell>
          <cell r="C15448" t="str">
            <v>Odor 400Ml Lav Gleid</v>
          </cell>
          <cell r="D15448" t="str">
            <v>UN</v>
          </cell>
          <cell r="E15448">
            <v>0</v>
          </cell>
          <cell r="F15448">
            <v>0</v>
          </cell>
        </row>
        <row r="15449">
          <cell r="B15449">
            <v>2000883</v>
          </cell>
          <cell r="C15449" t="str">
            <v>Palha De Aço Numero 02</v>
          </cell>
          <cell r="D15449" t="str">
            <v>UN</v>
          </cell>
          <cell r="E15449">
            <v>0</v>
          </cell>
          <cell r="F15449">
            <v>0</v>
          </cell>
        </row>
        <row r="15450">
          <cell r="B15450">
            <v>2000884</v>
          </cell>
          <cell r="C15450" t="str">
            <v>Papel Higiênico</v>
          </cell>
          <cell r="D15450" t="str">
            <v>UN</v>
          </cell>
          <cell r="E15450">
            <v>0</v>
          </cell>
          <cell r="F15450">
            <v>0</v>
          </cell>
        </row>
        <row r="15451">
          <cell r="B15451">
            <v>2000885</v>
          </cell>
          <cell r="C15451" t="str">
            <v>Pinho Rio C/500 Ml</v>
          </cell>
          <cell r="D15451" t="str">
            <v>UN</v>
          </cell>
          <cell r="E15451">
            <v>0</v>
          </cell>
          <cell r="F15451">
            <v>0</v>
          </cell>
        </row>
        <row r="15452">
          <cell r="B15452">
            <v>2000886</v>
          </cell>
          <cell r="C15452" t="str">
            <v>Sabão Barra 200Gr Brilhante 5</v>
          </cell>
          <cell r="D15452" t="str">
            <v>UN</v>
          </cell>
          <cell r="E15452">
            <v>0</v>
          </cell>
          <cell r="F15452">
            <v>0</v>
          </cell>
        </row>
        <row r="15453">
          <cell r="B15453">
            <v>2000887</v>
          </cell>
          <cell r="C15453" t="str">
            <v>Saco Lixo Preto 100Lt 012 P5</v>
          </cell>
          <cell r="D15453" t="str">
            <v>UN</v>
          </cell>
          <cell r="E15453">
            <v>0</v>
          </cell>
          <cell r="F15453">
            <v>0</v>
          </cell>
        </row>
        <row r="15454">
          <cell r="B15454">
            <v>2000888</v>
          </cell>
          <cell r="C15454" t="str">
            <v>Saco Lixo Preto 200Lt 016 P7</v>
          </cell>
          <cell r="D15454" t="str">
            <v>UN</v>
          </cell>
          <cell r="E15454">
            <v>0</v>
          </cell>
          <cell r="F15454">
            <v>0</v>
          </cell>
        </row>
        <row r="15455">
          <cell r="B15455">
            <v>2000889</v>
          </cell>
          <cell r="C15455" t="str">
            <v>Saco Lixo Preto 60Lt</v>
          </cell>
          <cell r="D15455" t="str">
            <v>UN</v>
          </cell>
          <cell r="E15455">
            <v>0</v>
          </cell>
          <cell r="F15455">
            <v>0</v>
          </cell>
        </row>
        <row r="15456">
          <cell r="B15456">
            <v>2000890</v>
          </cell>
          <cell r="C15456" t="str">
            <v>Vassoura Para Pia Com Cabo</v>
          </cell>
          <cell r="D15456" t="str">
            <v>UN</v>
          </cell>
          <cell r="E15456">
            <v>0</v>
          </cell>
          <cell r="F15456">
            <v>0</v>
          </cell>
        </row>
        <row r="15457">
          <cell r="B15457">
            <v>2000891</v>
          </cell>
          <cell r="C15457" t="str">
            <v>Vassoura Sem Cabo Nr31/28</v>
          </cell>
          <cell r="D15457" t="str">
            <v>UN</v>
          </cell>
          <cell r="E15457">
            <v>0</v>
          </cell>
          <cell r="F15457">
            <v>0</v>
          </cell>
        </row>
        <row r="15458">
          <cell r="B15458">
            <v>2000892</v>
          </cell>
          <cell r="C15458" t="str">
            <v>Veja Campestre 500Ml</v>
          </cell>
          <cell r="D15458" t="str">
            <v>UN</v>
          </cell>
          <cell r="E15458">
            <v>0</v>
          </cell>
          <cell r="F15458">
            <v>0</v>
          </cell>
        </row>
        <row r="15459">
          <cell r="B15459">
            <v>2000893</v>
          </cell>
          <cell r="C15459" t="str">
            <v>Anti-Ferrugem</v>
          </cell>
          <cell r="D15459" t="str">
            <v>UN</v>
          </cell>
          <cell r="E15459">
            <v>0</v>
          </cell>
          <cell r="F15459">
            <v>0</v>
          </cell>
        </row>
        <row r="15460">
          <cell r="B15460">
            <v>2000894</v>
          </cell>
          <cell r="C15460" t="str">
            <v>Esponja S Brite 71X 100Mm</v>
          </cell>
          <cell r="D15460" t="str">
            <v>UN</v>
          </cell>
          <cell r="E15460">
            <v>0</v>
          </cell>
          <cell r="F15460">
            <v>0</v>
          </cell>
        </row>
        <row r="15461">
          <cell r="B15461">
            <v>2000895</v>
          </cell>
          <cell r="C15461" t="str">
            <v>Água Mineral 510Ml C/Gás Pacote C/12Un.</v>
          </cell>
          <cell r="D15461" t="str">
            <v>UN</v>
          </cell>
          <cell r="E15461">
            <v>0</v>
          </cell>
          <cell r="F15461">
            <v>0</v>
          </cell>
        </row>
        <row r="15462">
          <cell r="B15462">
            <v>2000896</v>
          </cell>
          <cell r="C15462" t="str">
            <v>Água Mineral 510Ml C/Gás Pacote C/6Un.</v>
          </cell>
          <cell r="D15462" t="str">
            <v>UN</v>
          </cell>
          <cell r="E15462">
            <v>0</v>
          </cell>
          <cell r="F15462">
            <v>0</v>
          </cell>
        </row>
        <row r="15463">
          <cell r="B15463">
            <v>2000897</v>
          </cell>
          <cell r="C15463" t="str">
            <v>Água Mineral 510Ml S/Gás Pacote C/12Un.</v>
          </cell>
          <cell r="D15463" t="str">
            <v>UN</v>
          </cell>
          <cell r="E15463">
            <v>0</v>
          </cell>
          <cell r="F15463">
            <v>0</v>
          </cell>
        </row>
        <row r="15464">
          <cell r="B15464">
            <v>2000898</v>
          </cell>
          <cell r="C15464" t="str">
            <v>Água Mineral 510Ml S/Gás Pacote C/6Un.</v>
          </cell>
          <cell r="D15464" t="str">
            <v>UN</v>
          </cell>
          <cell r="E15464">
            <v>0</v>
          </cell>
          <cell r="F15464">
            <v>0</v>
          </cell>
        </row>
        <row r="15465">
          <cell r="B15465">
            <v>2000899</v>
          </cell>
          <cell r="C15465" t="str">
            <v>Alfinetes Para Mapas</v>
          </cell>
          <cell r="D15465" t="str">
            <v>UN</v>
          </cell>
          <cell r="E15465">
            <v>0</v>
          </cell>
          <cell r="F15465">
            <v>0</v>
          </cell>
        </row>
        <row r="15466">
          <cell r="B15466">
            <v>2000900</v>
          </cell>
          <cell r="C15466" t="str">
            <v>Almofada P/Carimbo Preta Número 3</v>
          </cell>
          <cell r="D15466" t="str">
            <v>UN</v>
          </cell>
          <cell r="E15466">
            <v>0</v>
          </cell>
          <cell r="F15466">
            <v>0</v>
          </cell>
        </row>
        <row r="15467">
          <cell r="B15467">
            <v>2000901</v>
          </cell>
          <cell r="C15467" t="str">
            <v>Aromatizante Bom Ar 400Ml-Glade</v>
          </cell>
          <cell r="D15467" t="str">
            <v>UN</v>
          </cell>
          <cell r="E15467">
            <v>0</v>
          </cell>
          <cell r="F15467">
            <v>0</v>
          </cell>
        </row>
        <row r="15468">
          <cell r="B15468">
            <v>2000902</v>
          </cell>
          <cell r="C15468" t="str">
            <v>Impresso Atestado Saúde Ocup.Aso</v>
          </cell>
          <cell r="D15468" t="str">
            <v>UN</v>
          </cell>
          <cell r="E15468">
            <v>0</v>
          </cell>
          <cell r="F15468">
            <v>0</v>
          </cell>
        </row>
        <row r="15469">
          <cell r="B15469">
            <v>2000903</v>
          </cell>
          <cell r="C15469" t="str">
            <v>Autodoc Gestão Des.Process.Dados</v>
          </cell>
          <cell r="D15469" t="str">
            <v>UN</v>
          </cell>
          <cell r="E15469">
            <v>0</v>
          </cell>
          <cell r="F15469">
            <v>0</v>
          </cell>
        </row>
        <row r="15470">
          <cell r="B15470">
            <v>2000904</v>
          </cell>
          <cell r="C15470" t="str">
            <v>Autodoc Projetos Processamento Dados</v>
          </cell>
          <cell r="D15470" t="str">
            <v>UN</v>
          </cell>
          <cell r="E15470">
            <v>0</v>
          </cell>
          <cell r="F15470">
            <v>0</v>
          </cell>
        </row>
        <row r="15471">
          <cell r="B15471">
            <v>2000905</v>
          </cell>
          <cell r="C15471" t="str">
            <v>Avental De Raspa Tam.Único</v>
          </cell>
          <cell r="D15471" t="str">
            <v>UN</v>
          </cell>
          <cell r="E15471">
            <v>0</v>
          </cell>
          <cell r="F15471">
            <v>0</v>
          </cell>
        </row>
        <row r="15472">
          <cell r="B15472">
            <v>2000906</v>
          </cell>
          <cell r="C15472" t="str">
            <v>Avental Plástico P/Pedreiro Tam.Único</v>
          </cell>
          <cell r="D15472" t="str">
            <v>UN</v>
          </cell>
          <cell r="E15472">
            <v>0</v>
          </cell>
          <cell r="F15472">
            <v>0</v>
          </cell>
        </row>
        <row r="15473">
          <cell r="B15473">
            <v>2000907</v>
          </cell>
          <cell r="C15473" t="str">
            <v>Balde De Chapa 10L</v>
          </cell>
          <cell r="D15473" t="str">
            <v>UN</v>
          </cell>
          <cell r="E15473">
            <v>0</v>
          </cell>
          <cell r="F15473">
            <v>0</v>
          </cell>
        </row>
        <row r="15474">
          <cell r="B15474">
            <v>2000908</v>
          </cell>
          <cell r="C15474" t="str">
            <v>Bloco Lembrete Colorido 600Fls</v>
          </cell>
          <cell r="D15474" t="str">
            <v>UN</v>
          </cell>
          <cell r="E15474">
            <v>0</v>
          </cell>
          <cell r="F15474">
            <v>0</v>
          </cell>
        </row>
        <row r="15475">
          <cell r="B15475">
            <v>2000909</v>
          </cell>
          <cell r="C15475" t="str">
            <v>Calculadora De Mesa Mv4101</v>
          </cell>
          <cell r="D15475" t="str">
            <v>UN</v>
          </cell>
          <cell r="E15475">
            <v>0</v>
          </cell>
          <cell r="F15475">
            <v>0</v>
          </cell>
        </row>
        <row r="15476">
          <cell r="B15476">
            <v>2000910</v>
          </cell>
          <cell r="C15476" t="str">
            <v>Capacete Amarelo C/Logo</v>
          </cell>
          <cell r="D15476" t="str">
            <v>UN</v>
          </cell>
          <cell r="E15476">
            <v>0</v>
          </cell>
          <cell r="F15476">
            <v>0</v>
          </cell>
        </row>
        <row r="15477">
          <cell r="B15477">
            <v>2000911</v>
          </cell>
          <cell r="C15477" t="str">
            <v>Capacete Amarelo S/Logo</v>
          </cell>
          <cell r="D15477" t="str">
            <v>UN</v>
          </cell>
          <cell r="E15477">
            <v>0</v>
          </cell>
          <cell r="F15477">
            <v>0</v>
          </cell>
        </row>
        <row r="15478">
          <cell r="B15478">
            <v>2000912</v>
          </cell>
          <cell r="C15478" t="str">
            <v>Capacete Azul C/Logo</v>
          </cell>
          <cell r="D15478" t="str">
            <v>UN</v>
          </cell>
          <cell r="E15478">
            <v>0</v>
          </cell>
          <cell r="F15478">
            <v>0</v>
          </cell>
        </row>
        <row r="15479">
          <cell r="B15479">
            <v>2000913</v>
          </cell>
          <cell r="C15479" t="str">
            <v>Capacete Azul S/Logo</v>
          </cell>
          <cell r="D15479" t="str">
            <v>UN</v>
          </cell>
          <cell r="E15479">
            <v>0</v>
          </cell>
          <cell r="F15479">
            <v>0</v>
          </cell>
        </row>
        <row r="15480">
          <cell r="B15480">
            <v>2000914</v>
          </cell>
          <cell r="C15480" t="str">
            <v>Capacete Branco C/Logo</v>
          </cell>
          <cell r="D15480" t="str">
            <v>UN</v>
          </cell>
          <cell r="E15480">
            <v>0</v>
          </cell>
          <cell r="F15480">
            <v>0</v>
          </cell>
        </row>
        <row r="15481">
          <cell r="B15481">
            <v>2000915</v>
          </cell>
          <cell r="C15481" t="str">
            <v>Capacete Branco S/Logo</v>
          </cell>
          <cell r="D15481" t="str">
            <v>UN</v>
          </cell>
          <cell r="E15481">
            <v>0</v>
          </cell>
          <cell r="F15481">
            <v>0</v>
          </cell>
        </row>
        <row r="15482">
          <cell r="B15482">
            <v>2000916</v>
          </cell>
          <cell r="C15482" t="str">
            <v>Capacete Verde C/Logo</v>
          </cell>
          <cell r="D15482" t="str">
            <v>UN</v>
          </cell>
          <cell r="E15482">
            <v>0</v>
          </cell>
          <cell r="F15482">
            <v>0</v>
          </cell>
        </row>
        <row r="15483">
          <cell r="B15483">
            <v>2000917</v>
          </cell>
          <cell r="C15483" t="str">
            <v>Capacete Verde S/Logo</v>
          </cell>
          <cell r="D15483" t="str">
            <v>UN</v>
          </cell>
          <cell r="E15483">
            <v>0</v>
          </cell>
          <cell r="F15483">
            <v>0</v>
          </cell>
        </row>
        <row r="15484">
          <cell r="B15484">
            <v>2000918</v>
          </cell>
          <cell r="C15484" t="str">
            <v>Capacete Vermelho C/Logo</v>
          </cell>
          <cell r="D15484" t="str">
            <v>UN</v>
          </cell>
          <cell r="E15484">
            <v>0</v>
          </cell>
          <cell r="F15484">
            <v>0</v>
          </cell>
        </row>
        <row r="15485">
          <cell r="B15485">
            <v>2000919</v>
          </cell>
          <cell r="C15485" t="str">
            <v>Capacete Vermelho S/Logo</v>
          </cell>
          <cell r="D15485" t="str">
            <v>UN</v>
          </cell>
          <cell r="E15485">
            <v>0</v>
          </cell>
          <cell r="F15485">
            <v>0</v>
          </cell>
        </row>
        <row r="15486">
          <cell r="B15486">
            <v>2000920</v>
          </cell>
          <cell r="C15486" t="str">
            <v>Cartão De Ponto Mensal</v>
          </cell>
          <cell r="D15486" t="str">
            <v>UN</v>
          </cell>
          <cell r="E15486">
            <v>0</v>
          </cell>
          <cell r="F15486">
            <v>0</v>
          </cell>
        </row>
        <row r="15487">
          <cell r="B15487">
            <v>2000921</v>
          </cell>
          <cell r="C15487" t="str">
            <v>Cartucho C9351 Black-Maxprint</v>
          </cell>
          <cell r="D15487" t="str">
            <v>UN</v>
          </cell>
          <cell r="E15487">
            <v>0</v>
          </cell>
          <cell r="F15487">
            <v>0</v>
          </cell>
        </row>
        <row r="15488">
          <cell r="B15488">
            <v>2000922</v>
          </cell>
          <cell r="C15488" t="str">
            <v>Cartucho C9352 Color-Maxprint</v>
          </cell>
          <cell r="D15488" t="str">
            <v>UN</v>
          </cell>
          <cell r="E15488">
            <v>0</v>
          </cell>
          <cell r="F15488">
            <v>0</v>
          </cell>
        </row>
        <row r="15489">
          <cell r="B15489">
            <v>2000923</v>
          </cell>
          <cell r="C15489" t="str">
            <v>Cdr Gravável</v>
          </cell>
          <cell r="D15489" t="str">
            <v>UN</v>
          </cell>
          <cell r="E15489">
            <v>0</v>
          </cell>
          <cell r="F15489">
            <v>0</v>
          </cell>
        </row>
        <row r="15490">
          <cell r="B15490">
            <v>2000924</v>
          </cell>
          <cell r="C15490" t="str">
            <v>Cdrw Regravável</v>
          </cell>
          <cell r="D15490" t="str">
            <v>UN</v>
          </cell>
          <cell r="E15490">
            <v>0</v>
          </cell>
          <cell r="F15490">
            <v>0</v>
          </cell>
        </row>
        <row r="15491">
          <cell r="B15491">
            <v>2000925</v>
          </cell>
          <cell r="C15491" t="str">
            <v>Cesto Aço Carbono Pr Pintado 11L</v>
          </cell>
          <cell r="D15491" t="str">
            <v>UN</v>
          </cell>
          <cell r="E15491">
            <v>0</v>
          </cell>
          <cell r="F15491">
            <v>0</v>
          </cell>
        </row>
        <row r="15492">
          <cell r="B15492">
            <v>2000926</v>
          </cell>
          <cell r="C15492" t="str">
            <v>Cesto Lixo Plast.Am 100L Col.Seletiva</v>
          </cell>
          <cell r="D15492" t="str">
            <v>UN</v>
          </cell>
          <cell r="E15492">
            <v>0</v>
          </cell>
          <cell r="F15492">
            <v>0</v>
          </cell>
        </row>
        <row r="15493">
          <cell r="B15493">
            <v>2000927</v>
          </cell>
          <cell r="C15493" t="str">
            <v>Cesto Lixo Plast.Az 100L Col.Seletiva</v>
          </cell>
          <cell r="D15493" t="str">
            <v>UN</v>
          </cell>
          <cell r="E15493">
            <v>0</v>
          </cell>
          <cell r="F15493">
            <v>0</v>
          </cell>
        </row>
        <row r="15494">
          <cell r="B15494">
            <v>2000928</v>
          </cell>
          <cell r="C15494" t="str">
            <v>Cesto Lixo Plast.Vd 100L Col.Seletiva</v>
          </cell>
          <cell r="D15494" t="str">
            <v>UN</v>
          </cell>
          <cell r="E15494">
            <v>0</v>
          </cell>
          <cell r="F15494">
            <v>0</v>
          </cell>
        </row>
        <row r="15495">
          <cell r="B15495">
            <v>2000929</v>
          </cell>
          <cell r="C15495" t="str">
            <v>Cesto Lixo Plast.Vm 100L Col.Seletiva</v>
          </cell>
          <cell r="D15495" t="str">
            <v>UN</v>
          </cell>
          <cell r="E15495">
            <v>0</v>
          </cell>
          <cell r="F15495">
            <v>0</v>
          </cell>
        </row>
        <row r="15496">
          <cell r="B15496">
            <v>2000930</v>
          </cell>
          <cell r="C15496" t="str">
            <v>Clips Galvanizado 2/0-500Grs</v>
          </cell>
          <cell r="D15496" t="str">
            <v>UN</v>
          </cell>
          <cell r="E15496">
            <v>0</v>
          </cell>
          <cell r="F15496">
            <v>0</v>
          </cell>
        </row>
        <row r="15497">
          <cell r="B15497">
            <v>2000931</v>
          </cell>
          <cell r="C15497" t="str">
            <v>Dispenser Para Copo Plastico 180/200Ml</v>
          </cell>
          <cell r="D15497" t="str">
            <v>UN</v>
          </cell>
          <cell r="E15497">
            <v>0</v>
          </cell>
          <cell r="F15497">
            <v>0</v>
          </cell>
        </row>
        <row r="15498">
          <cell r="B15498">
            <v>2000932</v>
          </cell>
          <cell r="C15498" t="str">
            <v>Envelope Saco 240X340Mm C/250Un</v>
          </cell>
          <cell r="D15498" t="str">
            <v>UN</v>
          </cell>
          <cell r="E15498">
            <v>0</v>
          </cell>
          <cell r="F15498">
            <v>0</v>
          </cell>
        </row>
        <row r="15499">
          <cell r="B15499">
            <v>2000933</v>
          </cell>
          <cell r="C15499" t="str">
            <v>Envelope Vai Vem 250X353Mm-100Un</v>
          </cell>
          <cell r="D15499" t="str">
            <v>UN</v>
          </cell>
          <cell r="E15499">
            <v>0</v>
          </cell>
          <cell r="F15499">
            <v>0</v>
          </cell>
        </row>
        <row r="15500">
          <cell r="B15500">
            <v>2000934</v>
          </cell>
          <cell r="C15500" t="str">
            <v>Estabilizador 300V Apc Bivolt</v>
          </cell>
          <cell r="D15500" t="str">
            <v>UN</v>
          </cell>
          <cell r="E15500">
            <v>0</v>
          </cell>
          <cell r="F15500">
            <v>0</v>
          </cell>
        </row>
        <row r="15501">
          <cell r="B15501">
            <v>2000935</v>
          </cell>
          <cell r="C15501" t="str">
            <v>Etiqueta Br Para Cd-Pimaco</v>
          </cell>
          <cell r="D15501" t="str">
            <v>UN</v>
          </cell>
          <cell r="E15501">
            <v>0</v>
          </cell>
          <cell r="F15501">
            <v>0</v>
          </cell>
        </row>
        <row r="15502">
          <cell r="B15502">
            <v>2000936</v>
          </cell>
          <cell r="C15502" t="str">
            <v>Filtro De Papel 103 P/Café</v>
          </cell>
          <cell r="D15502" t="str">
            <v>UN</v>
          </cell>
          <cell r="E15502">
            <v>0</v>
          </cell>
          <cell r="F15502">
            <v>0</v>
          </cell>
        </row>
        <row r="15503">
          <cell r="B15503">
            <v>2000937</v>
          </cell>
          <cell r="C15503" t="str">
            <v>Fita Ades.Espuma 3Mx12Mm Dup.Face Resis.</v>
          </cell>
          <cell r="D15503" t="str">
            <v>UN</v>
          </cell>
          <cell r="E15503">
            <v>0</v>
          </cell>
          <cell r="F15503">
            <v>0</v>
          </cell>
        </row>
        <row r="15504">
          <cell r="B15504">
            <v>2000938</v>
          </cell>
          <cell r="C15504" t="str">
            <v>Fita Adesiva 19X30Mm Dupla Face</v>
          </cell>
          <cell r="D15504" t="str">
            <v>UN</v>
          </cell>
          <cell r="E15504">
            <v>0</v>
          </cell>
          <cell r="F15504">
            <v>0</v>
          </cell>
        </row>
        <row r="15505">
          <cell r="B15505">
            <v>2000939</v>
          </cell>
          <cell r="C15505" t="str">
            <v>Grampeador Industrial</v>
          </cell>
          <cell r="D15505" t="str">
            <v>UN</v>
          </cell>
          <cell r="E15505">
            <v>0</v>
          </cell>
          <cell r="F15505">
            <v>0</v>
          </cell>
        </row>
        <row r="15506">
          <cell r="B15506">
            <v>2000940</v>
          </cell>
          <cell r="C15506" t="str">
            <v>Grampo Trilho Plástico C/50Un.</v>
          </cell>
          <cell r="D15506" t="str">
            <v>UN</v>
          </cell>
          <cell r="E15506">
            <v>0</v>
          </cell>
          <cell r="F15506">
            <v>0</v>
          </cell>
        </row>
        <row r="15507">
          <cell r="B15507">
            <v>2000941</v>
          </cell>
          <cell r="C15507" t="str">
            <v>Impresso Exame Admissional</v>
          </cell>
          <cell r="D15507" t="str">
            <v>UN</v>
          </cell>
          <cell r="E15507">
            <v>0</v>
          </cell>
          <cell r="F15507">
            <v>0</v>
          </cell>
        </row>
        <row r="15508">
          <cell r="B15508">
            <v>2000942</v>
          </cell>
          <cell r="C15508" t="str">
            <v>Impresso Protocolo Corresp.100Fls</v>
          </cell>
          <cell r="D15508" t="str">
            <v>UN</v>
          </cell>
          <cell r="E15508">
            <v>0</v>
          </cell>
          <cell r="F15508">
            <v>0</v>
          </cell>
        </row>
        <row r="15509">
          <cell r="B15509">
            <v>2000943</v>
          </cell>
          <cell r="C15509" t="str">
            <v>Impresso Receituário Médico</v>
          </cell>
          <cell r="D15509" t="str">
            <v>UN</v>
          </cell>
          <cell r="E15509">
            <v>0</v>
          </cell>
          <cell r="F15509">
            <v>0</v>
          </cell>
        </row>
        <row r="15510">
          <cell r="B15510">
            <v>2000944</v>
          </cell>
          <cell r="C15510" t="str">
            <v>Jaqueta Nylon Preta E Cinza C/Logo-Tm.G</v>
          </cell>
          <cell r="D15510" t="str">
            <v>UN</v>
          </cell>
          <cell r="E15510">
            <v>0</v>
          </cell>
          <cell r="F15510">
            <v>0</v>
          </cell>
        </row>
        <row r="15511">
          <cell r="B15511">
            <v>2000945</v>
          </cell>
          <cell r="C15511" t="str">
            <v>Jaqueta Nylon Preta E Cinza C/Logo-Tm.Gg</v>
          </cell>
          <cell r="D15511" t="str">
            <v>UN</v>
          </cell>
          <cell r="E15511">
            <v>0</v>
          </cell>
          <cell r="F15511">
            <v>0</v>
          </cell>
        </row>
        <row r="15512">
          <cell r="B15512">
            <v>2000946</v>
          </cell>
          <cell r="C15512" t="str">
            <v>Jaqueta Nylon Preta E Cinza C/Logo-Tm.M</v>
          </cell>
          <cell r="D15512" t="str">
            <v>UN</v>
          </cell>
          <cell r="E15512">
            <v>0</v>
          </cell>
          <cell r="F15512">
            <v>0</v>
          </cell>
        </row>
        <row r="15513">
          <cell r="B15513">
            <v>2000947</v>
          </cell>
          <cell r="C15513" t="str">
            <v>Jaqueta Nylon Preta E Cinza C/Logo-Tm.P</v>
          </cell>
          <cell r="D15513" t="str">
            <v>UN</v>
          </cell>
          <cell r="E15513">
            <v>0</v>
          </cell>
          <cell r="F15513">
            <v>0</v>
          </cell>
        </row>
        <row r="15514">
          <cell r="B15514">
            <v>2000948</v>
          </cell>
          <cell r="C15514" t="str">
            <v>Lapiseira 0,7Mm Azul C/1Un-Bic</v>
          </cell>
          <cell r="D15514" t="str">
            <v>UN</v>
          </cell>
          <cell r="E15514">
            <v>0</v>
          </cell>
          <cell r="F15514">
            <v>0</v>
          </cell>
        </row>
        <row r="15515">
          <cell r="B15515">
            <v>2000949</v>
          </cell>
          <cell r="C15515" t="str">
            <v>Livro Ata 100Fls</v>
          </cell>
          <cell r="D15515" t="str">
            <v>UN</v>
          </cell>
          <cell r="E15515">
            <v>0</v>
          </cell>
          <cell r="F15515">
            <v>0</v>
          </cell>
        </row>
        <row r="15516">
          <cell r="B15516">
            <v>2000950</v>
          </cell>
          <cell r="C15516" t="str">
            <v>Luva De Raspa Cano Médio C/Reforço</v>
          </cell>
          <cell r="D15516" t="str">
            <v>UN</v>
          </cell>
          <cell r="E15516">
            <v>0</v>
          </cell>
          <cell r="F15516">
            <v>0</v>
          </cell>
        </row>
        <row r="15517">
          <cell r="B15517">
            <v>2000951</v>
          </cell>
          <cell r="C15517" t="str">
            <v>Luva Para Eletricista 10.000V</v>
          </cell>
          <cell r="D15517" t="str">
            <v>UN</v>
          </cell>
          <cell r="E15517">
            <v>0</v>
          </cell>
          <cell r="F15517">
            <v>0</v>
          </cell>
        </row>
        <row r="15518">
          <cell r="B15518">
            <v>2000952</v>
          </cell>
          <cell r="C15518" t="str">
            <v>Luva Para Pedreiro Latex-Tam.Único</v>
          </cell>
          <cell r="D15518" t="str">
            <v>UN</v>
          </cell>
          <cell r="E15518">
            <v>0</v>
          </cell>
          <cell r="F15518">
            <v>0</v>
          </cell>
        </row>
        <row r="15519">
          <cell r="B15519">
            <v>2000953</v>
          </cell>
          <cell r="C15519" t="str">
            <v>Mochila Notebooks Sport Standard Targus</v>
          </cell>
          <cell r="D15519" t="str">
            <v>UN</v>
          </cell>
          <cell r="E15519">
            <v>0</v>
          </cell>
          <cell r="F15519">
            <v>0</v>
          </cell>
        </row>
        <row r="15520">
          <cell r="B15520">
            <v>2000954</v>
          </cell>
          <cell r="C15520" t="str">
            <v>Mouse Óptico Dell Usb</v>
          </cell>
          <cell r="D15520" t="str">
            <v>UN</v>
          </cell>
          <cell r="E15520">
            <v>0</v>
          </cell>
          <cell r="F15520">
            <v>0</v>
          </cell>
        </row>
        <row r="15521">
          <cell r="B15521">
            <v>2000955</v>
          </cell>
          <cell r="C15521" t="str">
            <v>Ombreira De Raspa Reforço Em Lona</v>
          </cell>
          <cell r="D15521" t="str">
            <v>UN</v>
          </cell>
          <cell r="E15521">
            <v>0</v>
          </cell>
          <cell r="F15521">
            <v>0</v>
          </cell>
        </row>
        <row r="15522">
          <cell r="B15522">
            <v>2000956</v>
          </cell>
          <cell r="C15522" t="str">
            <v>Papel Toalha 2 Dobras C/2000Fls</v>
          </cell>
          <cell r="D15522" t="str">
            <v>UN</v>
          </cell>
          <cell r="E15522">
            <v>0</v>
          </cell>
          <cell r="F15522">
            <v>0</v>
          </cell>
        </row>
        <row r="15523">
          <cell r="B15523">
            <v>2000957</v>
          </cell>
          <cell r="C15523" t="str">
            <v>Pasta Az Oficio Pvc Preta Com Visor</v>
          </cell>
          <cell r="D15523" t="str">
            <v>UN</v>
          </cell>
          <cell r="E15523">
            <v>0</v>
          </cell>
          <cell r="F15523">
            <v>0</v>
          </cell>
        </row>
        <row r="15524">
          <cell r="B15524">
            <v>2000958</v>
          </cell>
          <cell r="C15524" t="str">
            <v>Perfurador Em Ferro P/60 Fls</v>
          </cell>
          <cell r="D15524" t="str">
            <v>UN</v>
          </cell>
          <cell r="E15524">
            <v>0</v>
          </cell>
          <cell r="F15524">
            <v>0</v>
          </cell>
        </row>
        <row r="15525">
          <cell r="B15525">
            <v>2000959</v>
          </cell>
          <cell r="C15525" t="str">
            <v>Perfurador Papel Em Aço 02 Furos</v>
          </cell>
          <cell r="D15525" t="str">
            <v>UN</v>
          </cell>
          <cell r="E15525">
            <v>0</v>
          </cell>
          <cell r="F15525">
            <v>0</v>
          </cell>
        </row>
        <row r="15526">
          <cell r="B15526">
            <v>2000960</v>
          </cell>
          <cell r="C15526" t="str">
            <v>Post-It 653 Neon Novas Cores 100Fls</v>
          </cell>
          <cell r="D15526" t="str">
            <v>UN</v>
          </cell>
          <cell r="E15526">
            <v>0</v>
          </cell>
          <cell r="F15526">
            <v>0</v>
          </cell>
        </row>
        <row r="15527">
          <cell r="B15527">
            <v>2000961</v>
          </cell>
          <cell r="C15527" t="str">
            <v>Post-It 657 Reciclado 3M</v>
          </cell>
          <cell r="D15527" t="str">
            <v>UN</v>
          </cell>
          <cell r="E15527">
            <v>0</v>
          </cell>
          <cell r="F15527">
            <v>0</v>
          </cell>
        </row>
        <row r="15528">
          <cell r="B15528">
            <v>2000962</v>
          </cell>
          <cell r="C15528" t="str">
            <v>Post-It Amarelo 657 100F 76X102Mm</v>
          </cell>
          <cell r="D15528" t="str">
            <v>UN</v>
          </cell>
          <cell r="E15528">
            <v>0</v>
          </cell>
          <cell r="F15528">
            <v>0</v>
          </cell>
        </row>
        <row r="15529">
          <cell r="B15529">
            <v>2000963</v>
          </cell>
          <cell r="C15529" t="str">
            <v>Prancheta Em Acrilico Fumê</v>
          </cell>
          <cell r="D15529" t="str">
            <v>UN</v>
          </cell>
          <cell r="E15529">
            <v>0</v>
          </cell>
          <cell r="F15529">
            <v>0</v>
          </cell>
        </row>
        <row r="15530">
          <cell r="B15530">
            <v>2000964</v>
          </cell>
          <cell r="C15530" t="str">
            <v>Prancheta Em Duratex</v>
          </cell>
          <cell r="D15530" t="str">
            <v>UN</v>
          </cell>
          <cell r="E15530">
            <v>0</v>
          </cell>
          <cell r="F15530">
            <v>0</v>
          </cell>
        </row>
        <row r="15531">
          <cell r="B15531">
            <v>2000965</v>
          </cell>
          <cell r="C15531" t="str">
            <v>Protetor Facial 8"</v>
          </cell>
          <cell r="D15531" t="str">
            <v>UN</v>
          </cell>
          <cell r="E15531">
            <v>0</v>
          </cell>
          <cell r="F15531">
            <v>0</v>
          </cell>
        </row>
        <row r="15532">
          <cell r="B15532">
            <v>2000966</v>
          </cell>
          <cell r="C15532" t="str">
            <v>Recibo Comercial C/Canhoto</v>
          </cell>
          <cell r="D15532" t="str">
            <v>UN</v>
          </cell>
          <cell r="E15532">
            <v>0</v>
          </cell>
          <cell r="F15532">
            <v>0</v>
          </cell>
        </row>
        <row r="15533">
          <cell r="B15533">
            <v>2000967</v>
          </cell>
          <cell r="C15533" t="str">
            <v>Sabão Em Pó 1Kg-Omo Unilever</v>
          </cell>
          <cell r="D15533" t="str">
            <v>UN</v>
          </cell>
          <cell r="E15533">
            <v>0</v>
          </cell>
          <cell r="F15533">
            <v>0</v>
          </cell>
        </row>
        <row r="15534">
          <cell r="B15534">
            <v>2000968</v>
          </cell>
          <cell r="C15534" t="str">
            <v>Sabão Limpa Piso 5L Verde-Soape</v>
          </cell>
          <cell r="D15534" t="str">
            <v>UN</v>
          </cell>
          <cell r="E15534">
            <v>0</v>
          </cell>
          <cell r="F15534">
            <v>0</v>
          </cell>
        </row>
        <row r="15535">
          <cell r="B15535">
            <v>2000969</v>
          </cell>
          <cell r="C15535" t="str">
            <v>Teclado Dell Usb-Português</v>
          </cell>
          <cell r="D15535" t="str">
            <v>UN</v>
          </cell>
          <cell r="E15535">
            <v>0</v>
          </cell>
          <cell r="F15535">
            <v>0</v>
          </cell>
        </row>
        <row r="15536">
          <cell r="B15536">
            <v>2000970</v>
          </cell>
          <cell r="C15536" t="str">
            <v>Telefone Intelbrás Cinza Ártico</v>
          </cell>
          <cell r="D15536" t="str">
            <v>UN</v>
          </cell>
          <cell r="E15536">
            <v>0</v>
          </cell>
          <cell r="F15536">
            <v>0</v>
          </cell>
        </row>
        <row r="15537">
          <cell r="B15537">
            <v>2000971</v>
          </cell>
          <cell r="C15537" t="str">
            <v>Tesoura Multiuso</v>
          </cell>
          <cell r="D15537" t="str">
            <v>UN</v>
          </cell>
          <cell r="E15537">
            <v>0</v>
          </cell>
          <cell r="F15537">
            <v>0</v>
          </cell>
        </row>
        <row r="15538">
          <cell r="B15538">
            <v>2000972</v>
          </cell>
          <cell r="C15538" t="str">
            <v>Toner Laserjet Hp-Q7553A-Hp</v>
          </cell>
          <cell r="D15538" t="str">
            <v>UN</v>
          </cell>
          <cell r="E15538">
            <v>0</v>
          </cell>
          <cell r="F15538">
            <v>0</v>
          </cell>
        </row>
        <row r="15539">
          <cell r="B15539">
            <v>2000973</v>
          </cell>
          <cell r="C15539" t="str">
            <v>Visor Pasta Suspensa Transparente</v>
          </cell>
          <cell r="D15539" t="str">
            <v>UN</v>
          </cell>
          <cell r="E15539">
            <v>0</v>
          </cell>
          <cell r="F15539">
            <v>0</v>
          </cell>
        </row>
        <row r="15540">
          <cell r="B15540">
            <v>2000974</v>
          </cell>
          <cell r="C15540" t="str">
            <v>Pincel Atômico Azul</v>
          </cell>
          <cell r="D15540" t="str">
            <v>UN</v>
          </cell>
          <cell r="E15540">
            <v>0</v>
          </cell>
          <cell r="F15540">
            <v>0</v>
          </cell>
        </row>
        <row r="15541">
          <cell r="B15541">
            <v>2000975</v>
          </cell>
          <cell r="C15541" t="str">
            <v>Abridor De Carta Maped</v>
          </cell>
          <cell r="D15541" t="str">
            <v>UN</v>
          </cell>
          <cell r="E15541">
            <v>0</v>
          </cell>
          <cell r="F15541">
            <v>0</v>
          </cell>
        </row>
        <row r="15542">
          <cell r="B15542">
            <v>2000976</v>
          </cell>
          <cell r="C15542" t="str">
            <v>Abridor De Cartas Norma</v>
          </cell>
          <cell r="D15542" t="str">
            <v>UN</v>
          </cell>
          <cell r="E15542">
            <v>0</v>
          </cell>
          <cell r="F15542">
            <v>0</v>
          </cell>
        </row>
        <row r="15543">
          <cell r="B15543">
            <v>2000977</v>
          </cell>
          <cell r="C15543" t="str">
            <v>Achocolatado Nestlé Nescau 400G</v>
          </cell>
          <cell r="D15543" t="str">
            <v>UN</v>
          </cell>
          <cell r="E15543">
            <v>0</v>
          </cell>
          <cell r="F15543">
            <v>0</v>
          </cell>
        </row>
        <row r="15544">
          <cell r="B15544">
            <v>2000978</v>
          </cell>
          <cell r="C15544" t="str">
            <v>Açúcar Cristal União 2Kg</v>
          </cell>
          <cell r="D15544" t="str">
            <v>UN</v>
          </cell>
          <cell r="E15544">
            <v>0</v>
          </cell>
          <cell r="F15544">
            <v>0</v>
          </cell>
        </row>
        <row r="15545">
          <cell r="B15545">
            <v>2000979</v>
          </cell>
          <cell r="C15545" t="str">
            <v>Açúcar Em Saco União 1Kg</v>
          </cell>
          <cell r="D15545" t="str">
            <v>UN</v>
          </cell>
          <cell r="E15545">
            <v>0</v>
          </cell>
          <cell r="F15545">
            <v>0</v>
          </cell>
        </row>
        <row r="15546">
          <cell r="B15546">
            <v>2000980</v>
          </cell>
          <cell r="C15546" t="str">
            <v>Açúcar Refinado Granul.União-Cx C/336Un</v>
          </cell>
          <cell r="D15546" t="str">
            <v>UN</v>
          </cell>
          <cell r="E15546">
            <v>0</v>
          </cell>
          <cell r="F15546">
            <v>0</v>
          </cell>
        </row>
        <row r="15547">
          <cell r="B15547">
            <v>2000981</v>
          </cell>
          <cell r="C15547" t="str">
            <v>Adoçante Em Sachê Gold Aspartame 0,8G</v>
          </cell>
          <cell r="D15547" t="str">
            <v>UN</v>
          </cell>
          <cell r="E15547">
            <v>0</v>
          </cell>
          <cell r="F15547">
            <v>0</v>
          </cell>
        </row>
        <row r="15548">
          <cell r="B15548">
            <v>2000982</v>
          </cell>
          <cell r="C15548" t="str">
            <v>Adoçante Líquido Gold Aspartame 65Ml</v>
          </cell>
          <cell r="D15548" t="str">
            <v>UN</v>
          </cell>
          <cell r="E15548">
            <v>0</v>
          </cell>
          <cell r="F15548">
            <v>0</v>
          </cell>
        </row>
        <row r="15549">
          <cell r="B15549">
            <v>2000983</v>
          </cell>
          <cell r="C15549" t="str">
            <v>Adoçante Líquido Zero Cal 100Ml</v>
          </cell>
          <cell r="D15549" t="str">
            <v>UN</v>
          </cell>
          <cell r="E15549">
            <v>0</v>
          </cell>
          <cell r="F15549">
            <v>0</v>
          </cell>
        </row>
        <row r="15550">
          <cell r="B15550">
            <v>2000984</v>
          </cell>
          <cell r="C15550" t="str">
            <v>Adoçante Zero Cal Sachê 40G</v>
          </cell>
          <cell r="D15550" t="str">
            <v>UN</v>
          </cell>
          <cell r="E15550">
            <v>0</v>
          </cell>
          <cell r="F15550">
            <v>0</v>
          </cell>
        </row>
        <row r="15551">
          <cell r="B15551">
            <v>2000985</v>
          </cell>
          <cell r="C15551" t="str">
            <v>Agenda Manager 2008 São Domingos</v>
          </cell>
          <cell r="D15551" t="str">
            <v>UN</v>
          </cell>
          <cell r="E15551">
            <v>0</v>
          </cell>
          <cell r="F15551">
            <v>0</v>
          </cell>
        </row>
        <row r="15552">
          <cell r="B15552">
            <v>2000986</v>
          </cell>
          <cell r="C15552" t="str">
            <v>Agenda Manager Tilibra 2007</v>
          </cell>
          <cell r="D15552" t="str">
            <v>UN</v>
          </cell>
          <cell r="E15552">
            <v>0</v>
          </cell>
          <cell r="F15552">
            <v>0</v>
          </cell>
        </row>
        <row r="15553">
          <cell r="B15553">
            <v>2000987</v>
          </cell>
          <cell r="C15553" t="str">
            <v>Agenda Peq.Capa Dura 2007 Pink Moore</v>
          </cell>
          <cell r="D15553" t="str">
            <v>UN</v>
          </cell>
          <cell r="E15553">
            <v>0</v>
          </cell>
          <cell r="F15553">
            <v>0</v>
          </cell>
        </row>
        <row r="15554">
          <cell r="B15554">
            <v>2000988</v>
          </cell>
          <cell r="C15554" t="str">
            <v>Agenda Peq.Capa Dura 2008 Prata Moore</v>
          </cell>
          <cell r="D15554" t="str">
            <v>UN</v>
          </cell>
          <cell r="E15554">
            <v>0</v>
          </cell>
          <cell r="F15554">
            <v>0</v>
          </cell>
        </row>
        <row r="15555">
          <cell r="B15555">
            <v>2000989</v>
          </cell>
          <cell r="C15555" t="str">
            <v>Álcool Gel Zumbi 46º Tradicional 500Gr</v>
          </cell>
          <cell r="D15555" t="str">
            <v>UN</v>
          </cell>
          <cell r="E15555">
            <v>0</v>
          </cell>
          <cell r="F15555">
            <v>0</v>
          </cell>
        </row>
        <row r="15556">
          <cell r="B15556">
            <v>2000990</v>
          </cell>
          <cell r="C15556" t="str">
            <v>Alfinete Para Mapa Azul Claro C/50</v>
          </cell>
          <cell r="D15556" t="str">
            <v>UN</v>
          </cell>
          <cell r="E15556">
            <v>0</v>
          </cell>
          <cell r="F15556">
            <v>0</v>
          </cell>
        </row>
        <row r="15557">
          <cell r="B15557">
            <v>2000991</v>
          </cell>
          <cell r="C15557" t="str">
            <v>Alfinete Para Mapa Branco C/50</v>
          </cell>
          <cell r="D15557" t="str">
            <v>UN</v>
          </cell>
          <cell r="E15557">
            <v>0</v>
          </cell>
          <cell r="F15557">
            <v>0</v>
          </cell>
        </row>
        <row r="15558">
          <cell r="B15558">
            <v>2000992</v>
          </cell>
          <cell r="C15558" t="str">
            <v>Alfinete Para Mapa Colorido-Sortido C/50</v>
          </cell>
          <cell r="D15558" t="str">
            <v>UN</v>
          </cell>
          <cell r="E15558">
            <v>0</v>
          </cell>
          <cell r="F15558">
            <v>0</v>
          </cell>
        </row>
        <row r="15559">
          <cell r="B15559">
            <v>2000993</v>
          </cell>
          <cell r="C15559" t="str">
            <v>Alfinete Para Mapa Laranja C/50</v>
          </cell>
          <cell r="D15559" t="str">
            <v>UN</v>
          </cell>
          <cell r="E15559">
            <v>0</v>
          </cell>
          <cell r="F15559">
            <v>0</v>
          </cell>
        </row>
        <row r="15560">
          <cell r="B15560">
            <v>2000994</v>
          </cell>
          <cell r="C15560" t="str">
            <v>Alfinete Para Mapa Preto C/50</v>
          </cell>
          <cell r="D15560" t="str">
            <v>UN</v>
          </cell>
          <cell r="E15560">
            <v>0</v>
          </cell>
          <cell r="F15560">
            <v>0</v>
          </cell>
        </row>
        <row r="15561">
          <cell r="B15561">
            <v>2000995</v>
          </cell>
          <cell r="C15561" t="str">
            <v>Alfinete Para Mapa Verde Escuro C/50</v>
          </cell>
          <cell r="D15561" t="str">
            <v>UN</v>
          </cell>
          <cell r="E15561">
            <v>0</v>
          </cell>
          <cell r="F15561">
            <v>0</v>
          </cell>
        </row>
        <row r="15562">
          <cell r="B15562">
            <v>2000996</v>
          </cell>
          <cell r="C15562" t="str">
            <v>Alfinete Para Mapa Vermelho C/50</v>
          </cell>
          <cell r="D15562" t="str">
            <v>UN</v>
          </cell>
          <cell r="E15562">
            <v>0</v>
          </cell>
          <cell r="F15562">
            <v>0</v>
          </cell>
        </row>
        <row r="15563">
          <cell r="B15563">
            <v>2000997</v>
          </cell>
          <cell r="C15563" t="str">
            <v>Almofada P/ Carimbo Nº4 Vermelha Radex</v>
          </cell>
          <cell r="D15563" t="str">
            <v>UN</v>
          </cell>
          <cell r="E15563">
            <v>0</v>
          </cell>
          <cell r="F15563">
            <v>0</v>
          </cell>
        </row>
        <row r="15564">
          <cell r="B15564">
            <v>2000998</v>
          </cell>
          <cell r="C15564" t="str">
            <v>Almofada P/ Carimbo Nº2 Pilot Azul</v>
          </cell>
          <cell r="D15564" t="str">
            <v>UN</v>
          </cell>
          <cell r="E15564">
            <v>0</v>
          </cell>
          <cell r="F15564">
            <v>0</v>
          </cell>
        </row>
        <row r="15565">
          <cell r="B15565">
            <v>2000999</v>
          </cell>
          <cell r="C15565" t="str">
            <v>Almofada P/ Carimbo Nº2 Pilot Verm</v>
          </cell>
          <cell r="D15565" t="str">
            <v>UN</v>
          </cell>
          <cell r="E15565">
            <v>0</v>
          </cell>
          <cell r="F15565">
            <v>0</v>
          </cell>
        </row>
        <row r="15566">
          <cell r="B15566">
            <v>2001000</v>
          </cell>
          <cell r="C15566" t="str">
            <v>Almofada P/ Carimbo Nº3 Pilot Azul</v>
          </cell>
          <cell r="D15566" t="str">
            <v>UN</v>
          </cell>
          <cell r="E15566">
            <v>0</v>
          </cell>
          <cell r="F15566">
            <v>0</v>
          </cell>
        </row>
        <row r="15567">
          <cell r="B15567">
            <v>2001001</v>
          </cell>
          <cell r="C15567" t="str">
            <v>Almofada P/ Carimbo Nº3 Pilot Preta</v>
          </cell>
          <cell r="D15567" t="str">
            <v>UN</v>
          </cell>
          <cell r="E15567">
            <v>0</v>
          </cell>
          <cell r="F15567">
            <v>0</v>
          </cell>
        </row>
        <row r="15568">
          <cell r="B15568">
            <v>2001002</v>
          </cell>
          <cell r="C15568" t="str">
            <v>Almofada P/ Carimbo Nº3 Pilot Verm</v>
          </cell>
          <cell r="D15568" t="str">
            <v>UN</v>
          </cell>
          <cell r="E15568">
            <v>0</v>
          </cell>
          <cell r="F15568">
            <v>0</v>
          </cell>
        </row>
        <row r="15569">
          <cell r="B15569">
            <v>2001003</v>
          </cell>
          <cell r="C15569" t="str">
            <v>Almofada P/ Carimbo Nº3 Preta Radex</v>
          </cell>
          <cell r="D15569" t="str">
            <v>UN</v>
          </cell>
          <cell r="E15569">
            <v>0</v>
          </cell>
          <cell r="F15569">
            <v>0</v>
          </cell>
        </row>
        <row r="15570">
          <cell r="B15570">
            <v>2001004</v>
          </cell>
          <cell r="C15570" t="str">
            <v>Almofada P/ Carimbo Nº3 Vermelha Radex</v>
          </cell>
          <cell r="D15570" t="str">
            <v>UN</v>
          </cell>
          <cell r="E15570">
            <v>0</v>
          </cell>
          <cell r="F15570">
            <v>0</v>
          </cell>
        </row>
        <row r="15571">
          <cell r="B15571">
            <v>2001005</v>
          </cell>
          <cell r="C15571" t="str">
            <v>Apagador Base Plástica Cortiarte</v>
          </cell>
          <cell r="D15571" t="str">
            <v>UN</v>
          </cell>
          <cell r="E15571">
            <v>0</v>
          </cell>
          <cell r="F15571">
            <v>0</v>
          </cell>
        </row>
        <row r="15572">
          <cell r="B15572">
            <v>2001006</v>
          </cell>
          <cell r="C15572" t="str">
            <v>Apagador Magnético P/Quadro Br Cortiarte</v>
          </cell>
          <cell r="D15572" t="str">
            <v>UN</v>
          </cell>
          <cell r="E15572">
            <v>0</v>
          </cell>
          <cell r="F15572">
            <v>0</v>
          </cell>
        </row>
        <row r="15573">
          <cell r="B15573">
            <v>2001007</v>
          </cell>
          <cell r="C15573" t="str">
            <v>Apagador P/ Quadro Branco Pilot</v>
          </cell>
          <cell r="D15573" t="str">
            <v>UN</v>
          </cell>
          <cell r="E15573">
            <v>0</v>
          </cell>
          <cell r="F15573">
            <v>0</v>
          </cell>
        </row>
        <row r="15574">
          <cell r="B15574">
            <v>2001008</v>
          </cell>
          <cell r="C15574" t="str">
            <v>Apagador Para Quadro Br Faber Castell</v>
          </cell>
          <cell r="D15574" t="str">
            <v>UN</v>
          </cell>
          <cell r="E15574">
            <v>0</v>
          </cell>
          <cell r="F15574">
            <v>0</v>
          </cell>
        </row>
        <row r="15575">
          <cell r="B15575">
            <v>2001009</v>
          </cell>
          <cell r="C15575" t="str">
            <v>Apagador Para Quadro Branco Stalo</v>
          </cell>
          <cell r="D15575" t="str">
            <v>UN</v>
          </cell>
          <cell r="E15575">
            <v>0</v>
          </cell>
          <cell r="F15575">
            <v>0</v>
          </cell>
        </row>
        <row r="15576">
          <cell r="B15576">
            <v>2001010</v>
          </cell>
          <cell r="C15576" t="str">
            <v>Aparelho Fax Kxfp207Br Papel Plano Pan.</v>
          </cell>
          <cell r="D15576" t="str">
            <v>UN</v>
          </cell>
          <cell r="E15576">
            <v>0</v>
          </cell>
          <cell r="F15576">
            <v>0</v>
          </cell>
        </row>
        <row r="15577">
          <cell r="B15577">
            <v>2001011</v>
          </cell>
          <cell r="C15577" t="str">
            <v>Aparelho Fax Kxfp218Br Papel Plano Pan.</v>
          </cell>
          <cell r="D15577" t="str">
            <v>UN</v>
          </cell>
          <cell r="E15577">
            <v>0</v>
          </cell>
          <cell r="F15577">
            <v>0</v>
          </cell>
        </row>
        <row r="15578">
          <cell r="B15578">
            <v>2001012</v>
          </cell>
          <cell r="C15578" t="str">
            <v>Aparelho Fax Kxft902Br Papel Térmic.Pan.</v>
          </cell>
          <cell r="D15578" t="str">
            <v>UN</v>
          </cell>
          <cell r="E15578">
            <v>0</v>
          </cell>
          <cell r="F15578">
            <v>0</v>
          </cell>
        </row>
        <row r="15579">
          <cell r="B15579">
            <v>2001013</v>
          </cell>
          <cell r="C15579" t="str">
            <v>Aparelho Fax Kxft908Br Papel Térmic.Pan.</v>
          </cell>
          <cell r="D15579" t="str">
            <v>UN</v>
          </cell>
          <cell r="E15579">
            <v>0</v>
          </cell>
          <cell r="F15579">
            <v>0</v>
          </cell>
        </row>
        <row r="15580">
          <cell r="B15580">
            <v>2001014</v>
          </cell>
          <cell r="C15580" t="str">
            <v>Aparelho P/Fita Adesiv.Grande Sort Eagle</v>
          </cell>
          <cell r="D15580" t="str">
            <v>UN</v>
          </cell>
          <cell r="E15580">
            <v>0</v>
          </cell>
          <cell r="F15580">
            <v>0</v>
          </cell>
        </row>
        <row r="15581">
          <cell r="B15581">
            <v>2001015</v>
          </cell>
          <cell r="C15581" t="str">
            <v>Aparelho P/Fita Adesiv.Méd.Sortido Eagle</v>
          </cell>
          <cell r="D15581" t="str">
            <v>UN</v>
          </cell>
          <cell r="E15581">
            <v>0</v>
          </cell>
          <cell r="F15581">
            <v>0</v>
          </cell>
        </row>
        <row r="15582">
          <cell r="B15582">
            <v>2001016</v>
          </cell>
          <cell r="C15582" t="str">
            <v>Aparelho P/Fita Adesiv.Peq.Sortido Eagle</v>
          </cell>
          <cell r="D15582" t="str">
            <v>UN</v>
          </cell>
          <cell r="E15582">
            <v>0</v>
          </cell>
          <cell r="F15582">
            <v>0</v>
          </cell>
        </row>
        <row r="15583">
          <cell r="B15583">
            <v>2001017</v>
          </cell>
          <cell r="C15583" t="str">
            <v>Aparelho Para Bom Ar Click Spray Lavanda</v>
          </cell>
          <cell r="D15583" t="str">
            <v>UN</v>
          </cell>
          <cell r="E15583">
            <v>0</v>
          </cell>
          <cell r="F15583">
            <v>0</v>
          </cell>
        </row>
        <row r="15584">
          <cell r="B15584">
            <v>2001018</v>
          </cell>
          <cell r="C15584" t="str">
            <v>Aparelho Para Encadernar Copiatic-Menno</v>
          </cell>
          <cell r="D15584" t="str">
            <v>UN</v>
          </cell>
          <cell r="E15584">
            <v>0</v>
          </cell>
          <cell r="F15584">
            <v>0</v>
          </cell>
        </row>
        <row r="15585">
          <cell r="B15585">
            <v>2001019</v>
          </cell>
          <cell r="C15585" t="str">
            <v>Aparelho Para Fita Adesiva Pequeno Cinza</v>
          </cell>
          <cell r="D15585" t="str">
            <v>UN</v>
          </cell>
          <cell r="E15585">
            <v>0</v>
          </cell>
          <cell r="F15585">
            <v>0</v>
          </cell>
        </row>
        <row r="15586">
          <cell r="B15586">
            <v>2001020</v>
          </cell>
          <cell r="C15586" t="str">
            <v>Apoio P/Pés Preto Alta Resist.Espectro</v>
          </cell>
          <cell r="D15586" t="str">
            <v>UN</v>
          </cell>
          <cell r="E15586">
            <v>0</v>
          </cell>
          <cell r="F15586">
            <v>0</v>
          </cell>
        </row>
        <row r="15587">
          <cell r="B15587">
            <v>2001021</v>
          </cell>
          <cell r="C15587" t="str">
            <v>Apoio Para Digitação Tecido E Gel-Azul</v>
          </cell>
          <cell r="D15587" t="str">
            <v>UN</v>
          </cell>
          <cell r="E15587">
            <v>0</v>
          </cell>
          <cell r="F15587">
            <v>0</v>
          </cell>
        </row>
        <row r="15588">
          <cell r="B15588">
            <v>2001022</v>
          </cell>
          <cell r="C15588" t="str">
            <v>Apoio Para Pés Ajustável Clone</v>
          </cell>
          <cell r="D15588" t="str">
            <v>UN</v>
          </cell>
          <cell r="E15588">
            <v>0</v>
          </cell>
          <cell r="F15588">
            <v>0</v>
          </cell>
        </row>
        <row r="15589">
          <cell r="B15589">
            <v>2001023</v>
          </cell>
          <cell r="C15589" t="str">
            <v>Apontador C/Depósito 3 Furos Grip Faber</v>
          </cell>
          <cell r="D15589" t="str">
            <v>UN</v>
          </cell>
          <cell r="E15589">
            <v>0</v>
          </cell>
          <cell r="F15589">
            <v>0</v>
          </cell>
        </row>
        <row r="15590">
          <cell r="B15590">
            <v>2001024</v>
          </cell>
          <cell r="C15590" t="str">
            <v>Apontador C/Depósito Fab.Castell Sortido</v>
          </cell>
          <cell r="D15590" t="str">
            <v>UN</v>
          </cell>
          <cell r="E15590">
            <v>0</v>
          </cell>
          <cell r="F15590">
            <v>0</v>
          </cell>
        </row>
        <row r="15591">
          <cell r="B15591">
            <v>2001025</v>
          </cell>
          <cell r="C15591" t="str">
            <v>Apontador Metálico Cis</v>
          </cell>
          <cell r="D15591" t="str">
            <v>UN</v>
          </cell>
          <cell r="E15591">
            <v>0</v>
          </cell>
          <cell r="F15591">
            <v>0</v>
          </cell>
        </row>
        <row r="15592">
          <cell r="B15592">
            <v>2001026</v>
          </cell>
          <cell r="C15592" t="str">
            <v>Apontador Metálico Faber Castell</v>
          </cell>
          <cell r="D15592" t="str">
            <v>UN</v>
          </cell>
          <cell r="E15592">
            <v>0</v>
          </cell>
          <cell r="F15592">
            <v>0</v>
          </cell>
        </row>
        <row r="15593">
          <cell r="B15593">
            <v>2001027</v>
          </cell>
          <cell r="C15593" t="str">
            <v>Apontador Plástico C/Depósito Dep-G</v>
          </cell>
          <cell r="D15593" t="str">
            <v>UN</v>
          </cell>
          <cell r="E15593">
            <v>0</v>
          </cell>
          <cell r="F15593">
            <v>0</v>
          </cell>
        </row>
        <row r="15594">
          <cell r="B15594">
            <v>2001028</v>
          </cell>
          <cell r="C15594" t="str">
            <v>Apontador Plástico Faber Castell</v>
          </cell>
          <cell r="D15594" t="str">
            <v>UN</v>
          </cell>
          <cell r="E15594">
            <v>0</v>
          </cell>
          <cell r="F15594">
            <v>0</v>
          </cell>
        </row>
        <row r="15595">
          <cell r="B15595">
            <v>2001029</v>
          </cell>
          <cell r="C15595" t="str">
            <v>Apontador Plástico Redondo 637</v>
          </cell>
          <cell r="D15595" t="str">
            <v>UN</v>
          </cell>
          <cell r="E15595">
            <v>0</v>
          </cell>
          <cell r="F15595">
            <v>0</v>
          </cell>
        </row>
        <row r="15596">
          <cell r="B15596">
            <v>2001030</v>
          </cell>
          <cell r="C15596" t="str">
            <v>Aromatiz. Gleid Lavanda 400Ml</v>
          </cell>
          <cell r="D15596" t="str">
            <v>UN</v>
          </cell>
          <cell r="E15596">
            <v>0</v>
          </cell>
          <cell r="F15596">
            <v>0</v>
          </cell>
        </row>
        <row r="15597">
          <cell r="B15597">
            <v>2001031</v>
          </cell>
          <cell r="C15597" t="str">
            <v>Aromatiz. Gleid Neutr. De Odores 400 Ml</v>
          </cell>
          <cell r="D15597" t="str">
            <v>UN</v>
          </cell>
          <cell r="E15597">
            <v>0</v>
          </cell>
          <cell r="F15597">
            <v>0</v>
          </cell>
        </row>
        <row r="15598">
          <cell r="B15598">
            <v>2001032</v>
          </cell>
          <cell r="C15598" t="str">
            <v>Aromatizador Sanitário</v>
          </cell>
          <cell r="D15598" t="str">
            <v>UN</v>
          </cell>
          <cell r="E15598">
            <v>0</v>
          </cell>
          <cell r="F15598">
            <v>0</v>
          </cell>
        </row>
        <row r="15599">
          <cell r="B15599">
            <v>2001033</v>
          </cell>
          <cell r="C15599" t="str">
            <v>Arquivo De Aço 4 Gavetas Cinza</v>
          </cell>
          <cell r="D15599" t="str">
            <v>UN</v>
          </cell>
          <cell r="E15599">
            <v>0</v>
          </cell>
          <cell r="F15599">
            <v>0</v>
          </cell>
        </row>
        <row r="15600">
          <cell r="B15600">
            <v>2001034</v>
          </cell>
          <cell r="C15600" t="str">
            <v>Autotransformador 750Va Linha Higth Tec</v>
          </cell>
          <cell r="D15600" t="str">
            <v>UN</v>
          </cell>
          <cell r="E15600">
            <v>0</v>
          </cell>
          <cell r="F15600">
            <v>0</v>
          </cell>
        </row>
        <row r="15601">
          <cell r="B15601">
            <v>2001035</v>
          </cell>
          <cell r="C15601" t="str">
            <v>Balde Plástico 8Litros</v>
          </cell>
          <cell r="D15601" t="str">
            <v>UN</v>
          </cell>
          <cell r="E15601">
            <v>0</v>
          </cell>
          <cell r="F15601">
            <v>0</v>
          </cell>
        </row>
        <row r="15602">
          <cell r="B15602">
            <v>2001036</v>
          </cell>
          <cell r="C15602" t="str">
            <v>Barbante De Algodão 4/8-250G</v>
          </cell>
          <cell r="D15602" t="str">
            <v>UN</v>
          </cell>
          <cell r="E15602">
            <v>0</v>
          </cell>
          <cell r="F15602">
            <v>0</v>
          </cell>
        </row>
        <row r="15603">
          <cell r="B15603">
            <v>2001037</v>
          </cell>
          <cell r="C15603" t="str">
            <v>Base P/Mouse Tecido Azul Aprox.23X19Cm</v>
          </cell>
          <cell r="D15603" t="str">
            <v>UN</v>
          </cell>
          <cell r="E15603">
            <v>0</v>
          </cell>
          <cell r="F15603">
            <v>0</v>
          </cell>
        </row>
        <row r="15604">
          <cell r="B15604">
            <v>2001038</v>
          </cell>
          <cell r="C15604" t="str">
            <v>Bateria Alcalina Duracell 9V</v>
          </cell>
          <cell r="D15604" t="str">
            <v>UN</v>
          </cell>
          <cell r="E15604">
            <v>0</v>
          </cell>
          <cell r="F15604">
            <v>0</v>
          </cell>
        </row>
        <row r="15605">
          <cell r="B15605">
            <v>2001039</v>
          </cell>
          <cell r="C15605" t="str">
            <v>Bebedouro Compacto Garrafão Branco</v>
          </cell>
          <cell r="D15605" t="str">
            <v>UN</v>
          </cell>
          <cell r="E15605">
            <v>0</v>
          </cell>
          <cell r="F15605">
            <v>0</v>
          </cell>
        </row>
        <row r="15606">
          <cell r="B15606">
            <v>2001040</v>
          </cell>
          <cell r="C15606" t="str">
            <v>Bebedouro Garrafão Branco-220V</v>
          </cell>
          <cell r="D15606" t="str">
            <v>UN</v>
          </cell>
          <cell r="E15606">
            <v>0</v>
          </cell>
          <cell r="F15606">
            <v>0</v>
          </cell>
        </row>
        <row r="15607">
          <cell r="B15607">
            <v>2001041</v>
          </cell>
          <cell r="C15607" t="str">
            <v>Bebedouro Garrafão Inox Ibbl Cinza</v>
          </cell>
          <cell r="D15607" t="str">
            <v>UN</v>
          </cell>
          <cell r="E15607">
            <v>0</v>
          </cell>
          <cell r="F15607">
            <v>0</v>
          </cell>
        </row>
        <row r="15608">
          <cell r="B15608">
            <v>2001042</v>
          </cell>
          <cell r="C15608" t="str">
            <v>Bibliocanto Em Aço Central Par</v>
          </cell>
          <cell r="D15608" t="str">
            <v>UN</v>
          </cell>
          <cell r="E15608">
            <v>0</v>
          </cell>
          <cell r="F15608">
            <v>0</v>
          </cell>
        </row>
        <row r="15609">
          <cell r="B15609">
            <v>2001043</v>
          </cell>
          <cell r="C15609" t="str">
            <v>Biscoito Água E Sal Tostines Nestlé 200G</v>
          </cell>
          <cell r="D15609" t="str">
            <v>UN</v>
          </cell>
          <cell r="E15609">
            <v>0</v>
          </cell>
          <cell r="F15609">
            <v>0</v>
          </cell>
        </row>
        <row r="15610">
          <cell r="B15610">
            <v>2001044</v>
          </cell>
          <cell r="C15610" t="str">
            <v>Biscoito Club Social Integral</v>
          </cell>
          <cell r="D15610" t="str">
            <v>UN</v>
          </cell>
          <cell r="E15610">
            <v>0</v>
          </cell>
          <cell r="F15610">
            <v>0</v>
          </cell>
        </row>
        <row r="15611">
          <cell r="B15611">
            <v>2001045</v>
          </cell>
          <cell r="C15611" t="str">
            <v>Bloco Aristocrata C/Pauta 50Fls A4</v>
          </cell>
          <cell r="D15611" t="str">
            <v>UN</v>
          </cell>
          <cell r="E15611">
            <v>0</v>
          </cell>
          <cell r="F15611">
            <v>0</v>
          </cell>
        </row>
        <row r="15612">
          <cell r="B15612">
            <v>2001046</v>
          </cell>
          <cell r="C15612" t="str">
            <v>Bloco Aristocrata Of. C/Pauta 50Fls</v>
          </cell>
          <cell r="D15612" t="str">
            <v>UN</v>
          </cell>
          <cell r="E15612">
            <v>0</v>
          </cell>
          <cell r="F15612">
            <v>0</v>
          </cell>
        </row>
        <row r="15613">
          <cell r="B15613">
            <v>2001047</v>
          </cell>
          <cell r="C15613" t="str">
            <v>Bloco Espiral Ao Alto Organizer Tilibra</v>
          </cell>
          <cell r="D15613" t="str">
            <v>UN</v>
          </cell>
          <cell r="E15613">
            <v>0</v>
          </cell>
          <cell r="F15613">
            <v>0</v>
          </cell>
        </row>
        <row r="15614">
          <cell r="B15614">
            <v>2001048</v>
          </cell>
          <cell r="C15614" t="str">
            <v>Bloco Organizer Anotações 50Fls Tilibra</v>
          </cell>
          <cell r="D15614" t="str">
            <v>UN</v>
          </cell>
          <cell r="E15614">
            <v>0</v>
          </cell>
          <cell r="F15614">
            <v>0</v>
          </cell>
        </row>
        <row r="15615">
          <cell r="B15615">
            <v>2001049</v>
          </cell>
          <cell r="C15615" t="str">
            <v>Bloco P/Flip Chart 50 Fls C/Serrilha</v>
          </cell>
          <cell r="D15615" t="str">
            <v>UN</v>
          </cell>
          <cell r="E15615">
            <v>0</v>
          </cell>
          <cell r="F15615">
            <v>0</v>
          </cell>
        </row>
        <row r="15616">
          <cell r="B15616">
            <v>2001050</v>
          </cell>
          <cell r="C15616" t="str">
            <v>Bloco Tilembrete Colorido 600Fls</v>
          </cell>
          <cell r="D15616" t="str">
            <v>UN</v>
          </cell>
          <cell r="E15616">
            <v>0</v>
          </cell>
          <cell r="F15616">
            <v>0</v>
          </cell>
        </row>
        <row r="15617">
          <cell r="B15617">
            <v>2001051</v>
          </cell>
          <cell r="C15617" t="str">
            <v>Bobina Para Fax 209Mmx30M</v>
          </cell>
          <cell r="D15617" t="str">
            <v>UN</v>
          </cell>
          <cell r="E15617">
            <v>0</v>
          </cell>
          <cell r="F15617">
            <v>0</v>
          </cell>
        </row>
        <row r="15618">
          <cell r="B15618">
            <v>2001052</v>
          </cell>
          <cell r="C15618" t="str">
            <v>Bobina Para Fax 215Mmx15M</v>
          </cell>
          <cell r="D15618" t="str">
            <v>UN</v>
          </cell>
          <cell r="E15618">
            <v>0</v>
          </cell>
          <cell r="F15618">
            <v>0</v>
          </cell>
        </row>
        <row r="15619">
          <cell r="B15619">
            <v>2001053</v>
          </cell>
          <cell r="C15619" t="str">
            <v>Bobina Para Fax 215Mmx30M-Individual</v>
          </cell>
          <cell r="D15619" t="str">
            <v>UN</v>
          </cell>
          <cell r="E15619">
            <v>0</v>
          </cell>
          <cell r="F15619">
            <v>0</v>
          </cell>
        </row>
        <row r="15620">
          <cell r="B15620">
            <v>2001054</v>
          </cell>
          <cell r="C15620" t="str">
            <v>Bobina Para Fax 215Mmx30M-Cx.12 Bobinas</v>
          </cell>
          <cell r="D15620" t="str">
            <v>UN</v>
          </cell>
          <cell r="E15620">
            <v>0</v>
          </cell>
          <cell r="F15620">
            <v>0</v>
          </cell>
        </row>
        <row r="15621">
          <cell r="B15621">
            <v>2001055</v>
          </cell>
          <cell r="C15621" t="str">
            <v>Bobina Para Fax 215Mmx30M-Cx.4 Bobinas</v>
          </cell>
          <cell r="D15621" t="str">
            <v>UN</v>
          </cell>
          <cell r="E15621">
            <v>0</v>
          </cell>
          <cell r="F15621">
            <v>0</v>
          </cell>
        </row>
        <row r="15622">
          <cell r="B15622">
            <v>2001056</v>
          </cell>
          <cell r="C15622" t="str">
            <v>Bom Ar Aerosol Lavanda 400Ml</v>
          </cell>
          <cell r="D15622" t="str">
            <v>UN</v>
          </cell>
          <cell r="E15622">
            <v>0</v>
          </cell>
          <cell r="F15622">
            <v>0</v>
          </cell>
        </row>
        <row r="15623">
          <cell r="B15623">
            <v>2001057</v>
          </cell>
          <cell r="C15623" t="str">
            <v>Borracha Bicolor Av/40 Uni Red Bor</v>
          </cell>
          <cell r="D15623" t="str">
            <v>UN</v>
          </cell>
          <cell r="E15623">
            <v>0</v>
          </cell>
          <cell r="F15623">
            <v>0</v>
          </cell>
        </row>
        <row r="15624">
          <cell r="B15624">
            <v>2001058</v>
          </cell>
          <cell r="C15624" t="str">
            <v>Borracha Branca 40/20 Uni Red Bor</v>
          </cell>
          <cell r="D15624" t="str">
            <v>UN</v>
          </cell>
          <cell r="E15624">
            <v>0</v>
          </cell>
          <cell r="F15624">
            <v>0</v>
          </cell>
        </row>
        <row r="15625">
          <cell r="B15625">
            <v>2001059</v>
          </cell>
          <cell r="C15625" t="str">
            <v>Borracha Branca 40/40 Uni Red Bor</v>
          </cell>
          <cell r="D15625" t="str">
            <v>UN</v>
          </cell>
          <cell r="E15625">
            <v>0</v>
          </cell>
          <cell r="F15625">
            <v>0</v>
          </cell>
        </row>
        <row r="15626">
          <cell r="B15626">
            <v>2001060</v>
          </cell>
          <cell r="C15626" t="str">
            <v>Borracha Branca 40/60 Uni Red Bor</v>
          </cell>
          <cell r="D15626" t="str">
            <v>UN</v>
          </cell>
          <cell r="E15626">
            <v>0</v>
          </cell>
          <cell r="F15626">
            <v>0</v>
          </cell>
        </row>
        <row r="15627">
          <cell r="B15627">
            <v>2001061</v>
          </cell>
          <cell r="C15627" t="str">
            <v>Borracha Plástica Pequena Cis</v>
          </cell>
          <cell r="D15627" t="str">
            <v>UN</v>
          </cell>
          <cell r="E15627">
            <v>0</v>
          </cell>
          <cell r="F15627">
            <v>0</v>
          </cell>
        </row>
        <row r="15628">
          <cell r="B15628">
            <v>2001062</v>
          </cell>
          <cell r="C15628" t="str">
            <v>Borracha Tk Plast Faber Castell Grande</v>
          </cell>
          <cell r="D15628" t="str">
            <v>UN</v>
          </cell>
          <cell r="E15628">
            <v>0</v>
          </cell>
          <cell r="F15628">
            <v>0</v>
          </cell>
        </row>
        <row r="15629">
          <cell r="B15629">
            <v>2001063</v>
          </cell>
          <cell r="C15629" t="str">
            <v>Borracha Tk Plast Faber Castell Pequena</v>
          </cell>
          <cell r="D15629" t="str">
            <v>UN</v>
          </cell>
          <cell r="E15629">
            <v>0</v>
          </cell>
          <cell r="F15629">
            <v>0</v>
          </cell>
        </row>
        <row r="15630">
          <cell r="B15630">
            <v>2001064</v>
          </cell>
          <cell r="C15630" t="str">
            <v>Borracha Verde Grande Uni Red Bor</v>
          </cell>
          <cell r="D15630" t="str">
            <v>UN</v>
          </cell>
          <cell r="E15630">
            <v>0</v>
          </cell>
          <cell r="F15630">
            <v>0</v>
          </cell>
        </row>
        <row r="15631">
          <cell r="B15631">
            <v>2001065</v>
          </cell>
          <cell r="C15631" t="str">
            <v>Cabeça De Impressão C4810A Hp Nº11</v>
          </cell>
          <cell r="D15631" t="str">
            <v>UN</v>
          </cell>
          <cell r="E15631">
            <v>0</v>
          </cell>
          <cell r="F15631">
            <v>0</v>
          </cell>
        </row>
        <row r="15632">
          <cell r="B15632">
            <v>2001066</v>
          </cell>
          <cell r="C15632" t="str">
            <v>Cabeça De Impressão C4811A Hp Nº11</v>
          </cell>
          <cell r="D15632" t="str">
            <v>UN</v>
          </cell>
          <cell r="E15632">
            <v>0</v>
          </cell>
          <cell r="F15632">
            <v>0</v>
          </cell>
        </row>
        <row r="15633">
          <cell r="B15633">
            <v>2001067</v>
          </cell>
          <cell r="C15633" t="str">
            <v>Cabeça De Impressão C4812A Hp Nº11</v>
          </cell>
          <cell r="D15633" t="str">
            <v>UN</v>
          </cell>
          <cell r="E15633">
            <v>0</v>
          </cell>
          <cell r="F15633">
            <v>0</v>
          </cell>
        </row>
        <row r="15634">
          <cell r="B15634">
            <v>2001068</v>
          </cell>
          <cell r="C15634" t="str">
            <v>Caderneta Anotações Organizer Tilibra</v>
          </cell>
          <cell r="D15634" t="str">
            <v>UN</v>
          </cell>
          <cell r="E15634">
            <v>0</v>
          </cell>
          <cell r="F15634">
            <v>0</v>
          </cell>
        </row>
        <row r="15635">
          <cell r="B15635">
            <v>2001069</v>
          </cell>
          <cell r="C15635" t="str">
            <v>Caderneta Memo Book Organizer 75F Tilibr</v>
          </cell>
          <cell r="D15635" t="str">
            <v>UN</v>
          </cell>
          <cell r="E15635">
            <v>0</v>
          </cell>
          <cell r="F15635">
            <v>0</v>
          </cell>
        </row>
        <row r="15636">
          <cell r="B15636">
            <v>2001070</v>
          </cell>
          <cell r="C15636" t="str">
            <v>Caderno 1/4 Costurado Azul 96Fls</v>
          </cell>
          <cell r="D15636" t="str">
            <v>UN</v>
          </cell>
          <cell r="E15636">
            <v>0</v>
          </cell>
          <cell r="F15636">
            <v>0</v>
          </cell>
        </row>
        <row r="15637">
          <cell r="B15637">
            <v>2001071</v>
          </cell>
          <cell r="C15637" t="str">
            <v>Caderno 1/4 Capa Dura Esp.Freedom 96Fls</v>
          </cell>
          <cell r="D15637" t="str">
            <v>UN</v>
          </cell>
          <cell r="E15637">
            <v>0</v>
          </cell>
          <cell r="F15637">
            <v>0</v>
          </cell>
        </row>
        <row r="15638">
          <cell r="B15638">
            <v>2001072</v>
          </cell>
          <cell r="C15638" t="str">
            <v>Caderno 1/4 Esp.Quadriculado 96Fls</v>
          </cell>
          <cell r="D15638" t="str">
            <v>UN</v>
          </cell>
          <cell r="E15638">
            <v>0</v>
          </cell>
          <cell r="F15638">
            <v>0</v>
          </cell>
        </row>
        <row r="15639">
          <cell r="B15639">
            <v>2001073</v>
          </cell>
          <cell r="C15639" t="str">
            <v>Caderno Credeal Uni.Capa Dura 10M 200Fls</v>
          </cell>
          <cell r="D15639" t="str">
            <v>UN</v>
          </cell>
          <cell r="E15639">
            <v>0</v>
          </cell>
          <cell r="F15639">
            <v>0</v>
          </cell>
        </row>
        <row r="15640">
          <cell r="B15640">
            <v>2001074</v>
          </cell>
          <cell r="C15640" t="str">
            <v>Caderno Credeal Uni.Capa Dura 1M 96Fls</v>
          </cell>
          <cell r="D15640" t="str">
            <v>UN</v>
          </cell>
          <cell r="E15640">
            <v>0</v>
          </cell>
          <cell r="F15640">
            <v>0</v>
          </cell>
        </row>
        <row r="15641">
          <cell r="B15641">
            <v>2001075</v>
          </cell>
          <cell r="C15641" t="str">
            <v>Caderno Credeal Uni.Capa Flexív.1M 96Fls</v>
          </cell>
          <cell r="D15641" t="str">
            <v>UN</v>
          </cell>
          <cell r="E15641">
            <v>0</v>
          </cell>
          <cell r="F15641">
            <v>0</v>
          </cell>
        </row>
        <row r="15642">
          <cell r="B15642">
            <v>2001076</v>
          </cell>
          <cell r="C15642" t="str">
            <v>Caderno Da Secretária 152Fls Uni Tilibra</v>
          </cell>
          <cell r="D15642" t="str">
            <v>UN</v>
          </cell>
          <cell r="E15642">
            <v>0</v>
          </cell>
          <cell r="F15642">
            <v>0</v>
          </cell>
        </row>
        <row r="15643">
          <cell r="B15643">
            <v>2001077</v>
          </cell>
          <cell r="C15643" t="str">
            <v>Caderno De Anotações Note Book Definit</v>
          </cell>
          <cell r="D15643" t="str">
            <v>UN</v>
          </cell>
          <cell r="E15643">
            <v>0</v>
          </cell>
          <cell r="F15643">
            <v>0</v>
          </cell>
        </row>
        <row r="15644">
          <cell r="B15644">
            <v>2001078</v>
          </cell>
          <cell r="C15644" t="str">
            <v>Caderno Espiral 1/4 Flex 96Fls</v>
          </cell>
          <cell r="D15644" t="str">
            <v>UN</v>
          </cell>
          <cell r="E15644">
            <v>0</v>
          </cell>
          <cell r="F15644">
            <v>0</v>
          </cell>
        </row>
        <row r="15645">
          <cell r="B15645">
            <v>2001079</v>
          </cell>
          <cell r="C15645" t="str">
            <v>Caderno Espiral Flex 1/4 96Fls</v>
          </cell>
          <cell r="D15645" t="str">
            <v>UN</v>
          </cell>
          <cell r="E15645">
            <v>0</v>
          </cell>
          <cell r="F15645">
            <v>0</v>
          </cell>
        </row>
        <row r="15646">
          <cell r="B15646">
            <v>2001080</v>
          </cell>
          <cell r="C15646" t="str">
            <v>Caderno Manager Profissional 120Fls</v>
          </cell>
          <cell r="D15646" t="str">
            <v>UN</v>
          </cell>
          <cell r="E15646">
            <v>0</v>
          </cell>
          <cell r="F15646">
            <v>0</v>
          </cell>
        </row>
        <row r="15647">
          <cell r="B15647">
            <v>2001081</v>
          </cell>
          <cell r="C15647" t="str">
            <v>Caderno Opus Cost C/Pauta 100F Tilibra</v>
          </cell>
          <cell r="D15647" t="str">
            <v>UN</v>
          </cell>
          <cell r="E15647">
            <v>0</v>
          </cell>
          <cell r="F15647">
            <v>0</v>
          </cell>
        </row>
        <row r="15648">
          <cell r="B15648">
            <v>2001082</v>
          </cell>
          <cell r="C15648" t="str">
            <v>Caderno Opus Cost S/Pauta 100F Tilibra</v>
          </cell>
          <cell r="D15648" t="str">
            <v>UN</v>
          </cell>
          <cell r="E15648">
            <v>0</v>
          </cell>
          <cell r="F15648">
            <v>0</v>
          </cell>
        </row>
        <row r="15649">
          <cell r="B15649">
            <v>2001083</v>
          </cell>
          <cell r="C15649" t="str">
            <v>Caderno Organizer Profissional 96Fls</v>
          </cell>
          <cell r="D15649" t="str">
            <v>UN</v>
          </cell>
          <cell r="E15649">
            <v>0</v>
          </cell>
          <cell r="F15649">
            <v>0</v>
          </cell>
        </row>
        <row r="15650">
          <cell r="B15650">
            <v>2001084</v>
          </cell>
          <cell r="C15650" t="str">
            <v>Caderno Univ.Capa Dura Cor E Arte 200Fls</v>
          </cell>
          <cell r="D15650" t="str">
            <v>UN</v>
          </cell>
          <cell r="E15650">
            <v>0</v>
          </cell>
          <cell r="F15650">
            <v>0</v>
          </cell>
        </row>
        <row r="15651">
          <cell r="B15651">
            <v>2001085</v>
          </cell>
          <cell r="C15651" t="str">
            <v>Caderno Univ.Capa Dura Cor E Arte 96Fls</v>
          </cell>
          <cell r="D15651" t="str">
            <v>UN</v>
          </cell>
          <cell r="E15651">
            <v>0</v>
          </cell>
          <cell r="F15651">
            <v>0</v>
          </cell>
        </row>
        <row r="15652">
          <cell r="B15652">
            <v>2001086</v>
          </cell>
          <cell r="C15652" t="str">
            <v>Caderno Univ.Capa Dura Naturalis 96Fls</v>
          </cell>
          <cell r="D15652" t="str">
            <v>UN</v>
          </cell>
          <cell r="E15652">
            <v>0</v>
          </cell>
          <cell r="F15652">
            <v>0</v>
          </cell>
        </row>
        <row r="15653">
          <cell r="B15653">
            <v>2001087</v>
          </cell>
          <cell r="C15653" t="str">
            <v>Caderno Univ.Capa Flex Cor E Arte 200Fls</v>
          </cell>
          <cell r="D15653" t="str">
            <v>UN</v>
          </cell>
          <cell r="E15653">
            <v>0</v>
          </cell>
          <cell r="F15653">
            <v>0</v>
          </cell>
        </row>
        <row r="15654">
          <cell r="B15654">
            <v>2001088</v>
          </cell>
          <cell r="C15654" t="str">
            <v>Caderno Univ.Capa Flex Cor E Arte 96Fls</v>
          </cell>
          <cell r="D15654" t="str">
            <v>UN</v>
          </cell>
          <cell r="E15654">
            <v>0</v>
          </cell>
          <cell r="F15654">
            <v>0</v>
          </cell>
        </row>
        <row r="15655">
          <cell r="B15655">
            <v>2001089</v>
          </cell>
          <cell r="C15655" t="str">
            <v>Caderno Universitário Capa Dura 200Fls</v>
          </cell>
          <cell r="D15655" t="str">
            <v>UN</v>
          </cell>
          <cell r="E15655">
            <v>0</v>
          </cell>
          <cell r="F15655">
            <v>0</v>
          </cell>
        </row>
        <row r="15656">
          <cell r="B15656">
            <v>2001090</v>
          </cell>
          <cell r="C15656" t="str">
            <v>Caderno Universitário Capa Dura 96Fls</v>
          </cell>
          <cell r="D15656" t="str">
            <v>UN</v>
          </cell>
          <cell r="E15656">
            <v>0</v>
          </cell>
          <cell r="F15656">
            <v>0</v>
          </cell>
        </row>
        <row r="15657">
          <cell r="B15657">
            <v>2001091</v>
          </cell>
          <cell r="C15657" t="str">
            <v>Caderno Universitário Flex 96Fls</v>
          </cell>
          <cell r="D15657" t="str">
            <v>UN</v>
          </cell>
          <cell r="E15657">
            <v>0</v>
          </cell>
          <cell r="F15657">
            <v>0</v>
          </cell>
        </row>
        <row r="15658">
          <cell r="B15658">
            <v>2001092</v>
          </cell>
          <cell r="C15658" t="str">
            <v>Caderno Universitário Manag.Lux Tarjado</v>
          </cell>
          <cell r="D15658" t="str">
            <v>UN</v>
          </cell>
          <cell r="E15658">
            <v>0</v>
          </cell>
          <cell r="F15658">
            <v>0</v>
          </cell>
        </row>
        <row r="15659">
          <cell r="B15659">
            <v>2001093</v>
          </cell>
          <cell r="C15659" t="str">
            <v>Caderno Univ.Quadriculado Espiral 96Fls</v>
          </cell>
          <cell r="D15659" t="str">
            <v>UN</v>
          </cell>
          <cell r="E15659">
            <v>0</v>
          </cell>
          <cell r="F15659">
            <v>0</v>
          </cell>
        </row>
        <row r="15660">
          <cell r="B15660">
            <v>2001094</v>
          </cell>
          <cell r="C15660" t="str">
            <v>Café Pilão À Vácuo 500G</v>
          </cell>
          <cell r="D15660" t="str">
            <v>UN</v>
          </cell>
          <cell r="E15660">
            <v>0</v>
          </cell>
          <cell r="F15660">
            <v>0</v>
          </cell>
        </row>
        <row r="15661">
          <cell r="B15661">
            <v>2001095</v>
          </cell>
          <cell r="C15661" t="str">
            <v>Café Torrado E Moído Pilão 500G</v>
          </cell>
          <cell r="D15661" t="str">
            <v>UN</v>
          </cell>
          <cell r="E15661">
            <v>0</v>
          </cell>
          <cell r="F15661">
            <v>0</v>
          </cell>
        </row>
        <row r="15662">
          <cell r="B15662">
            <v>2001096</v>
          </cell>
          <cell r="C15662" t="str">
            <v>Cafeteira Maxicream 120V Preto Mallory</v>
          </cell>
          <cell r="D15662" t="str">
            <v>UN</v>
          </cell>
          <cell r="E15662">
            <v>0</v>
          </cell>
          <cell r="F15662">
            <v>0</v>
          </cell>
        </row>
        <row r="15663">
          <cell r="B15663">
            <v>2001097</v>
          </cell>
          <cell r="C15663" t="str">
            <v>Cafeteira Nks Coffee Show 12 Xícar.220V</v>
          </cell>
          <cell r="D15663" t="str">
            <v>UN</v>
          </cell>
          <cell r="E15663">
            <v>0</v>
          </cell>
          <cell r="F15663">
            <v>0</v>
          </cell>
        </row>
        <row r="15664">
          <cell r="B15664">
            <v>2001098</v>
          </cell>
          <cell r="C15664" t="str">
            <v>Cafeteira Tutto Aroma 220V Pr.Mallory</v>
          </cell>
          <cell r="D15664" t="str">
            <v>UN</v>
          </cell>
          <cell r="E15664">
            <v>0</v>
          </cell>
          <cell r="F15664">
            <v>0</v>
          </cell>
        </row>
        <row r="15665">
          <cell r="B15665">
            <v>2001099</v>
          </cell>
          <cell r="C15665" t="str">
            <v>Cafeteira Venice 120V Preto Mallory</v>
          </cell>
          <cell r="D15665" t="str">
            <v>UN</v>
          </cell>
          <cell r="E15665">
            <v>0</v>
          </cell>
          <cell r="F15665">
            <v>0</v>
          </cell>
        </row>
        <row r="15666">
          <cell r="B15666">
            <v>2001100</v>
          </cell>
          <cell r="C15666" t="str">
            <v>Caixa Arquivo Morto C/25 São Carlos</v>
          </cell>
          <cell r="D15666" t="str">
            <v>UN</v>
          </cell>
          <cell r="E15666">
            <v>0</v>
          </cell>
          <cell r="F15666">
            <v>0</v>
          </cell>
        </row>
        <row r="15667">
          <cell r="B15667">
            <v>2001101</v>
          </cell>
          <cell r="C15667" t="str">
            <v>Caixa Arq.Morto Gigante 394X180X300Mm</v>
          </cell>
          <cell r="D15667" t="str">
            <v>UN</v>
          </cell>
          <cell r="E15667">
            <v>0</v>
          </cell>
          <cell r="F15667">
            <v>0</v>
          </cell>
        </row>
        <row r="15668">
          <cell r="B15668">
            <v>2001102</v>
          </cell>
          <cell r="C15668" t="str">
            <v>Caixa Arq.Morto Gigante C/25 São Carlos</v>
          </cell>
          <cell r="D15668" t="str">
            <v>UN</v>
          </cell>
          <cell r="E15668">
            <v>0</v>
          </cell>
          <cell r="F15668">
            <v>0</v>
          </cell>
        </row>
        <row r="15669">
          <cell r="B15669">
            <v>2001103</v>
          </cell>
          <cell r="C15669" t="str">
            <v>Caixa Arq.Morto Kraft Ofício C/25 Dello</v>
          </cell>
          <cell r="D15669" t="str">
            <v>UN</v>
          </cell>
          <cell r="E15669">
            <v>0</v>
          </cell>
          <cell r="F15669">
            <v>0</v>
          </cell>
        </row>
        <row r="15670">
          <cell r="B15670">
            <v>2001104</v>
          </cell>
          <cell r="C15670" t="str">
            <v>Caixa Arquivo Morto Oficio 340X130X245Mm</v>
          </cell>
          <cell r="D15670" t="str">
            <v>UN</v>
          </cell>
          <cell r="E15670">
            <v>0</v>
          </cell>
          <cell r="F15670">
            <v>0</v>
          </cell>
        </row>
        <row r="15671">
          <cell r="B15671">
            <v>2001105</v>
          </cell>
          <cell r="C15671" t="str">
            <v>Caixa Arq.Morto Gigante Az.380X175X290Mm</v>
          </cell>
          <cell r="D15671" t="str">
            <v>UN</v>
          </cell>
          <cell r="E15671">
            <v>0</v>
          </cell>
          <cell r="F15671">
            <v>0</v>
          </cell>
        </row>
        <row r="15672">
          <cell r="B15672">
            <v>2001106</v>
          </cell>
          <cell r="C15672" t="str">
            <v>Caixa Arq.Morto Ofício Am.250X130X350Mm</v>
          </cell>
          <cell r="D15672" t="str">
            <v>UN</v>
          </cell>
          <cell r="E15672">
            <v>0</v>
          </cell>
          <cell r="F15672">
            <v>0</v>
          </cell>
        </row>
        <row r="15673">
          <cell r="B15673">
            <v>2001107</v>
          </cell>
          <cell r="C15673" t="str">
            <v>Caixa Arq.Morto Ofício Az.250X130X350Mm</v>
          </cell>
          <cell r="D15673" t="str">
            <v>UN</v>
          </cell>
          <cell r="E15673">
            <v>0</v>
          </cell>
          <cell r="F15673">
            <v>0</v>
          </cell>
        </row>
        <row r="15674">
          <cell r="B15674">
            <v>2001108</v>
          </cell>
          <cell r="C15674" t="str">
            <v>Caixa Arq.Morto Ofício Cz.250X130X350Mm</v>
          </cell>
          <cell r="D15674" t="str">
            <v>UN</v>
          </cell>
          <cell r="E15674">
            <v>0</v>
          </cell>
          <cell r="F15674">
            <v>0</v>
          </cell>
        </row>
        <row r="15675">
          <cell r="B15675">
            <v>2001109</v>
          </cell>
          <cell r="C15675" t="str">
            <v>Caixa Arq.Morto Ofício Vd.250X130X350Mm</v>
          </cell>
          <cell r="D15675" t="str">
            <v>UN</v>
          </cell>
          <cell r="E15675">
            <v>0</v>
          </cell>
          <cell r="F15675">
            <v>0</v>
          </cell>
        </row>
        <row r="15676">
          <cell r="B15676">
            <v>2001110</v>
          </cell>
          <cell r="C15676" t="str">
            <v>Caixa Arq.Morto Ofício Vm.250X130X350Mm</v>
          </cell>
          <cell r="D15676" t="str">
            <v>UN</v>
          </cell>
          <cell r="E15676">
            <v>0</v>
          </cell>
          <cell r="F15676">
            <v>0</v>
          </cell>
        </row>
        <row r="15677">
          <cell r="B15677">
            <v>2001111</v>
          </cell>
          <cell r="C15677" t="str">
            <v>Caixa Arq.Morto São Carlos Ofício</v>
          </cell>
          <cell r="D15677" t="str">
            <v>UN</v>
          </cell>
          <cell r="E15677">
            <v>0</v>
          </cell>
          <cell r="F15677">
            <v>0</v>
          </cell>
        </row>
        <row r="15678">
          <cell r="B15678">
            <v>2001112</v>
          </cell>
          <cell r="C15678" t="str">
            <v>Caixa Corresp.Trad.Simples Cristal</v>
          </cell>
          <cell r="D15678" t="str">
            <v>UN</v>
          </cell>
          <cell r="E15678">
            <v>0</v>
          </cell>
          <cell r="F15678">
            <v>0</v>
          </cell>
        </row>
        <row r="15679">
          <cell r="B15679">
            <v>2001113</v>
          </cell>
          <cell r="C15679" t="str">
            <v>Caixa De Corresp.Art.Tripla Cristal</v>
          </cell>
          <cell r="D15679" t="str">
            <v>UN</v>
          </cell>
          <cell r="E15679">
            <v>0</v>
          </cell>
          <cell r="F15679">
            <v>0</v>
          </cell>
        </row>
        <row r="15680">
          <cell r="B15680">
            <v>2001114</v>
          </cell>
          <cell r="C15680" t="str">
            <v>Caixa De Corresp.Art.Tripla Fumê</v>
          </cell>
          <cell r="D15680" t="str">
            <v>UN</v>
          </cell>
          <cell r="E15680">
            <v>0</v>
          </cell>
          <cell r="F15680">
            <v>0</v>
          </cell>
        </row>
        <row r="15681">
          <cell r="B15681">
            <v>2001115</v>
          </cell>
          <cell r="C15681" t="str">
            <v>Caixa De Corresp.Dupla Art.Fumê</v>
          </cell>
          <cell r="D15681" t="str">
            <v>UN</v>
          </cell>
          <cell r="E15681">
            <v>0</v>
          </cell>
          <cell r="F15681">
            <v>0</v>
          </cell>
        </row>
        <row r="15682">
          <cell r="B15682">
            <v>2001116</v>
          </cell>
          <cell r="C15682" t="str">
            <v>Caixa De Corresp.Dupla Art.Cristal</v>
          </cell>
          <cell r="D15682" t="str">
            <v>UN</v>
          </cell>
          <cell r="E15682">
            <v>0</v>
          </cell>
          <cell r="F15682">
            <v>0</v>
          </cell>
        </row>
        <row r="15683">
          <cell r="B15683">
            <v>2001117</v>
          </cell>
          <cell r="C15683" t="str">
            <v>Caixa De Corresp.Fixa Dupla Cristal</v>
          </cell>
          <cell r="D15683" t="str">
            <v>UN</v>
          </cell>
          <cell r="E15683">
            <v>0</v>
          </cell>
          <cell r="F15683">
            <v>0</v>
          </cell>
        </row>
        <row r="15684">
          <cell r="B15684">
            <v>2001118</v>
          </cell>
          <cell r="C15684" t="str">
            <v>Caixa De Corresp.Fixa Dupla Fumê</v>
          </cell>
          <cell r="D15684" t="str">
            <v>UN</v>
          </cell>
          <cell r="E15684">
            <v>0</v>
          </cell>
          <cell r="F15684">
            <v>0</v>
          </cell>
        </row>
        <row r="15685">
          <cell r="B15685">
            <v>2001119</v>
          </cell>
          <cell r="C15685" t="str">
            <v>Caixa De Corresp.Fixa Tripla Cristal</v>
          </cell>
          <cell r="D15685" t="str">
            <v>UN</v>
          </cell>
          <cell r="E15685">
            <v>0</v>
          </cell>
          <cell r="F15685">
            <v>0</v>
          </cell>
        </row>
        <row r="15686">
          <cell r="B15686">
            <v>2001120</v>
          </cell>
          <cell r="C15686" t="str">
            <v>Caixa De Corresp.Fixa Tripla Fumê</v>
          </cell>
          <cell r="D15686" t="str">
            <v>UN</v>
          </cell>
          <cell r="E15686">
            <v>0</v>
          </cell>
          <cell r="F15686">
            <v>0</v>
          </cell>
        </row>
        <row r="15687">
          <cell r="B15687">
            <v>2001121</v>
          </cell>
          <cell r="C15687" t="str">
            <v>Caixa De Corresp.Trad.Simples Fumê</v>
          </cell>
          <cell r="D15687" t="str">
            <v>UN</v>
          </cell>
          <cell r="E15687">
            <v>0</v>
          </cell>
          <cell r="F15687">
            <v>0</v>
          </cell>
        </row>
        <row r="15688">
          <cell r="B15688">
            <v>2001122</v>
          </cell>
          <cell r="C15688" t="str">
            <v>Caixas Som Mini Subwoofer 2.1 600W Clone</v>
          </cell>
          <cell r="D15688" t="str">
            <v>UN</v>
          </cell>
          <cell r="E15688">
            <v>0</v>
          </cell>
          <cell r="F15688">
            <v>0</v>
          </cell>
        </row>
        <row r="15689">
          <cell r="B15689">
            <v>2001123</v>
          </cell>
          <cell r="C15689" t="str">
            <v>Calculadora Científica Fx-82Ms Casio</v>
          </cell>
          <cell r="D15689" t="str">
            <v>UN</v>
          </cell>
          <cell r="E15689">
            <v>0</v>
          </cell>
          <cell r="F15689">
            <v>0</v>
          </cell>
        </row>
        <row r="15690">
          <cell r="B15690">
            <v>2001124</v>
          </cell>
          <cell r="C15690" t="str">
            <v>Calculadora De Bolso Cb-1482 Elgin</v>
          </cell>
          <cell r="D15690" t="str">
            <v>UN</v>
          </cell>
          <cell r="E15690">
            <v>0</v>
          </cell>
          <cell r="F15690">
            <v>0</v>
          </cell>
        </row>
        <row r="15691">
          <cell r="B15691">
            <v>2001125</v>
          </cell>
          <cell r="C15691" t="str">
            <v>Calculadora De Bolso Hl4 Casio</v>
          </cell>
          <cell r="D15691" t="str">
            <v>UN</v>
          </cell>
          <cell r="E15691">
            <v>0</v>
          </cell>
          <cell r="F15691">
            <v>0</v>
          </cell>
        </row>
        <row r="15692">
          <cell r="B15692">
            <v>2001126</v>
          </cell>
          <cell r="C15692" t="str">
            <v>Calculadora De Mesa Mv-4121 Elgin</v>
          </cell>
          <cell r="D15692" t="str">
            <v>UN</v>
          </cell>
          <cell r="E15692">
            <v>0</v>
          </cell>
          <cell r="F15692">
            <v>0</v>
          </cell>
        </row>
        <row r="15693">
          <cell r="B15693">
            <v>2001127</v>
          </cell>
          <cell r="C15693" t="str">
            <v>Calculadora De Mesa Mv-4122 Elgin</v>
          </cell>
          <cell r="D15693" t="str">
            <v>UN</v>
          </cell>
          <cell r="E15693">
            <v>0</v>
          </cell>
          <cell r="F15693">
            <v>0</v>
          </cell>
        </row>
        <row r="15694">
          <cell r="B15694">
            <v>2001128</v>
          </cell>
          <cell r="C15694" t="str">
            <v>Calculadora De Mesa Mv-4123 Elgin</v>
          </cell>
          <cell r="D15694" t="str">
            <v>UN</v>
          </cell>
          <cell r="E15694">
            <v>0</v>
          </cell>
          <cell r="F15694">
            <v>0</v>
          </cell>
        </row>
        <row r="15695">
          <cell r="B15695">
            <v>2001129</v>
          </cell>
          <cell r="C15695" t="str">
            <v>Calculadora Financeira 12C Gold Hp</v>
          </cell>
          <cell r="D15695" t="str">
            <v>UN</v>
          </cell>
          <cell r="E15695">
            <v>0</v>
          </cell>
          <cell r="F15695">
            <v>0</v>
          </cell>
        </row>
        <row r="15696">
          <cell r="B15696">
            <v>2001130</v>
          </cell>
          <cell r="C15696" t="str">
            <v>Calculadora Hr-8Tmgy Casio</v>
          </cell>
          <cell r="D15696" t="str">
            <v>UN</v>
          </cell>
          <cell r="E15696">
            <v>0</v>
          </cell>
          <cell r="F15696">
            <v>0</v>
          </cell>
        </row>
        <row r="15697">
          <cell r="B15697">
            <v>2001131</v>
          </cell>
          <cell r="C15697" t="str">
            <v>Calculadora Mx-12 Casio</v>
          </cell>
          <cell r="D15697" t="str">
            <v>UN</v>
          </cell>
          <cell r="E15697">
            <v>0</v>
          </cell>
          <cell r="F15697">
            <v>0</v>
          </cell>
        </row>
        <row r="15698">
          <cell r="B15698">
            <v>2001132</v>
          </cell>
          <cell r="C15698" t="str">
            <v>Canaleta P/Encad.Preta 10Mm A4-Pct C/50</v>
          </cell>
          <cell r="D15698" t="str">
            <v>UN</v>
          </cell>
          <cell r="E15698">
            <v>0</v>
          </cell>
          <cell r="F15698">
            <v>0</v>
          </cell>
        </row>
        <row r="15699">
          <cell r="B15699">
            <v>2001133</v>
          </cell>
          <cell r="C15699" t="str">
            <v>Canaleta P/Encad.Preta 7Mm A4-Pct C/10</v>
          </cell>
          <cell r="D15699" t="str">
            <v>UN</v>
          </cell>
          <cell r="E15699">
            <v>0</v>
          </cell>
          <cell r="F15699">
            <v>0</v>
          </cell>
        </row>
        <row r="15700">
          <cell r="B15700">
            <v>2001134</v>
          </cell>
          <cell r="C15700" t="str">
            <v>Caneta Bic Cristal-Azul</v>
          </cell>
          <cell r="D15700" t="str">
            <v>UN</v>
          </cell>
          <cell r="E15700">
            <v>0</v>
          </cell>
          <cell r="F15700">
            <v>0</v>
          </cell>
        </row>
        <row r="15701">
          <cell r="B15701">
            <v>2001135</v>
          </cell>
          <cell r="C15701" t="str">
            <v>Caneta Bic Cristal-Preta</v>
          </cell>
          <cell r="D15701" t="str">
            <v>UN</v>
          </cell>
          <cell r="E15701">
            <v>0</v>
          </cell>
          <cell r="F15701">
            <v>0</v>
          </cell>
        </row>
        <row r="15702">
          <cell r="B15702">
            <v>2001136</v>
          </cell>
          <cell r="C15702" t="str">
            <v>Caneta Bic Cristal-Verde</v>
          </cell>
          <cell r="D15702" t="str">
            <v>UN</v>
          </cell>
          <cell r="E15702">
            <v>0</v>
          </cell>
          <cell r="F15702">
            <v>0</v>
          </cell>
        </row>
        <row r="15703">
          <cell r="B15703">
            <v>2001137</v>
          </cell>
          <cell r="C15703" t="str">
            <v>Caneta Bic Cristal-Vermelha</v>
          </cell>
          <cell r="D15703" t="str">
            <v>UN</v>
          </cell>
          <cell r="E15703">
            <v>0</v>
          </cell>
          <cell r="F15703">
            <v>0</v>
          </cell>
        </row>
        <row r="15704">
          <cell r="B15704">
            <v>2001138</v>
          </cell>
          <cell r="C15704" t="str">
            <v>Caneta Bic Grip Roller 0,7Mm Azul</v>
          </cell>
          <cell r="D15704" t="str">
            <v>UN</v>
          </cell>
          <cell r="E15704">
            <v>0</v>
          </cell>
          <cell r="F15704">
            <v>0</v>
          </cell>
        </row>
        <row r="15705">
          <cell r="B15705">
            <v>2001139</v>
          </cell>
          <cell r="C15705" t="str">
            <v>Caneta Bic Grip Roller 0,7Mm Preta</v>
          </cell>
          <cell r="D15705" t="str">
            <v>UN</v>
          </cell>
          <cell r="E15705">
            <v>0</v>
          </cell>
          <cell r="F15705">
            <v>0</v>
          </cell>
        </row>
        <row r="15706">
          <cell r="B15706">
            <v>2001140</v>
          </cell>
          <cell r="C15706" t="str">
            <v>Caneta Borracha Sortida Maped</v>
          </cell>
          <cell r="D15706" t="str">
            <v>UN</v>
          </cell>
          <cell r="E15706">
            <v>0</v>
          </cell>
          <cell r="F15706">
            <v>0</v>
          </cell>
        </row>
        <row r="15707">
          <cell r="B15707">
            <v>2001141</v>
          </cell>
          <cell r="C15707" t="str">
            <v>Caneta Boxy Roller 0,7 Azul Uniball</v>
          </cell>
          <cell r="D15707" t="str">
            <v>UN</v>
          </cell>
          <cell r="E15707">
            <v>0</v>
          </cell>
          <cell r="F15707">
            <v>0</v>
          </cell>
        </row>
        <row r="15708">
          <cell r="B15708">
            <v>2001142</v>
          </cell>
          <cell r="C15708" t="str">
            <v>Caneta Boxy Roller 0,7 Preta Uniball</v>
          </cell>
          <cell r="D15708" t="str">
            <v>UN</v>
          </cell>
          <cell r="E15708">
            <v>0</v>
          </cell>
          <cell r="F15708">
            <v>0</v>
          </cell>
        </row>
        <row r="15709">
          <cell r="B15709">
            <v>2001143</v>
          </cell>
          <cell r="C15709" t="str">
            <v>Caneta Boxy Roller 0,7 Vermelha Uniball</v>
          </cell>
          <cell r="D15709" t="str">
            <v>UN</v>
          </cell>
          <cell r="E15709">
            <v>0</v>
          </cell>
          <cell r="F15709">
            <v>0</v>
          </cell>
        </row>
        <row r="15710">
          <cell r="B15710">
            <v>2001144</v>
          </cell>
          <cell r="C15710" t="str">
            <v>Caneta Corretiva 7Ml Faber Castell</v>
          </cell>
          <cell r="D15710" t="str">
            <v>UN</v>
          </cell>
          <cell r="E15710">
            <v>0</v>
          </cell>
          <cell r="F15710">
            <v>0</v>
          </cell>
        </row>
        <row r="15711">
          <cell r="B15711">
            <v>2001145</v>
          </cell>
          <cell r="C15711" t="str">
            <v>Caneta Corretiva Shahen Squeeze</v>
          </cell>
          <cell r="D15711" t="str">
            <v>UN</v>
          </cell>
          <cell r="E15711">
            <v>0</v>
          </cell>
          <cell r="F15711">
            <v>0</v>
          </cell>
        </row>
        <row r="15712">
          <cell r="B15712">
            <v>2001146</v>
          </cell>
          <cell r="C15712" t="str">
            <v>Caneta Esf.Atlant.1.0Mm C/Grip Azul Bic</v>
          </cell>
          <cell r="D15712" t="str">
            <v>UN</v>
          </cell>
          <cell r="E15712">
            <v>0</v>
          </cell>
          <cell r="F15712">
            <v>0</v>
          </cell>
        </row>
        <row r="15713">
          <cell r="B15713">
            <v>2001147</v>
          </cell>
          <cell r="C15713" t="str">
            <v>Caneta Esf.Atlant.1.0Mm C/Grip Preta Bic</v>
          </cell>
          <cell r="D15713" t="str">
            <v>UN</v>
          </cell>
          <cell r="E15713">
            <v>0</v>
          </cell>
          <cell r="F15713">
            <v>0</v>
          </cell>
        </row>
        <row r="15714">
          <cell r="B15714">
            <v>2001148</v>
          </cell>
          <cell r="C15714" t="str">
            <v>Caneta Esf.Bic 4Cores</v>
          </cell>
          <cell r="D15714" t="str">
            <v>UN</v>
          </cell>
          <cell r="E15714">
            <v>0</v>
          </cell>
          <cell r="F15714">
            <v>0</v>
          </cell>
        </row>
        <row r="15715">
          <cell r="B15715">
            <v>2001149</v>
          </cell>
          <cell r="C15715" t="str">
            <v>Caneta Esf.Bic Cristal Azul-Cx C/50</v>
          </cell>
          <cell r="D15715" t="str">
            <v>UN</v>
          </cell>
          <cell r="E15715">
            <v>0</v>
          </cell>
          <cell r="F15715">
            <v>0</v>
          </cell>
        </row>
        <row r="15716">
          <cell r="B15716">
            <v>2001150</v>
          </cell>
          <cell r="C15716" t="str">
            <v>Caneta Esf. Bic Cristal Preta-Cx C/50</v>
          </cell>
          <cell r="D15716" t="str">
            <v>UN</v>
          </cell>
          <cell r="E15716">
            <v>0</v>
          </cell>
          <cell r="F15716">
            <v>0</v>
          </cell>
        </row>
        <row r="15717">
          <cell r="B15717">
            <v>2001151</v>
          </cell>
          <cell r="C15717" t="str">
            <v>Caneta Esf. Bic Cristal Vermelha-Cx C/50</v>
          </cell>
          <cell r="D15717" t="str">
            <v>UN</v>
          </cell>
          <cell r="E15717">
            <v>0</v>
          </cell>
          <cell r="F15717">
            <v>0</v>
          </cell>
        </row>
        <row r="15718">
          <cell r="B15718">
            <v>2001152</v>
          </cell>
          <cell r="C15718" t="str">
            <v>Caneta Esf. Bic Diamante Azul</v>
          </cell>
          <cell r="D15718" t="str">
            <v>UN</v>
          </cell>
          <cell r="E15718">
            <v>0</v>
          </cell>
          <cell r="F15718">
            <v>0</v>
          </cell>
        </row>
        <row r="15719">
          <cell r="B15719">
            <v>2001153</v>
          </cell>
          <cell r="C15719" t="str">
            <v>Caneta Esf. Bic Diamante Preta</v>
          </cell>
          <cell r="D15719" t="str">
            <v>UN</v>
          </cell>
          <cell r="E15719">
            <v>0</v>
          </cell>
          <cell r="F15719">
            <v>0</v>
          </cell>
        </row>
        <row r="15720">
          <cell r="B15720">
            <v>2001154</v>
          </cell>
          <cell r="C15720" t="str">
            <v>Caneta Esf. Bic Fine Plus Azul</v>
          </cell>
          <cell r="D15720" t="str">
            <v>UN</v>
          </cell>
          <cell r="E15720">
            <v>0</v>
          </cell>
          <cell r="F15720">
            <v>0</v>
          </cell>
        </row>
        <row r="15721">
          <cell r="B15721">
            <v>2001155</v>
          </cell>
          <cell r="C15721" t="str">
            <v>Caneta Esf. Bic Fine Plus Preta</v>
          </cell>
          <cell r="D15721" t="str">
            <v>UN</v>
          </cell>
          <cell r="E15721">
            <v>0</v>
          </cell>
          <cell r="F15721">
            <v>0</v>
          </cell>
        </row>
        <row r="15722">
          <cell r="B15722">
            <v>2001156</v>
          </cell>
          <cell r="C15722" t="str">
            <v>Caneta Esf. Bic Fine Plus Vermelha</v>
          </cell>
          <cell r="D15722" t="str">
            <v>UN</v>
          </cell>
          <cell r="E15722">
            <v>0</v>
          </cell>
          <cell r="F15722">
            <v>0</v>
          </cell>
        </row>
        <row r="15723">
          <cell r="B15723">
            <v>2001157</v>
          </cell>
          <cell r="C15723" t="str">
            <v>Caneta Esf. Bic Retrátil Bu2 Vermelha</v>
          </cell>
          <cell r="D15723" t="str">
            <v>UN</v>
          </cell>
          <cell r="E15723">
            <v>0</v>
          </cell>
          <cell r="F15723">
            <v>0</v>
          </cell>
        </row>
        <row r="15724">
          <cell r="B15724">
            <v>2001158</v>
          </cell>
          <cell r="C15724" t="str">
            <v>Caneta Esf. Cristal Gel Bic Azul</v>
          </cell>
          <cell r="D15724" t="str">
            <v>UN</v>
          </cell>
          <cell r="E15724">
            <v>0</v>
          </cell>
          <cell r="F15724">
            <v>0</v>
          </cell>
        </row>
        <row r="15725">
          <cell r="B15725">
            <v>2001159</v>
          </cell>
          <cell r="C15725" t="str">
            <v>Caneta Esf. Cristal Gel Bic Preta</v>
          </cell>
          <cell r="D15725" t="str">
            <v>UN</v>
          </cell>
          <cell r="E15725">
            <v>0</v>
          </cell>
          <cell r="F15725">
            <v>0</v>
          </cell>
        </row>
        <row r="15726">
          <cell r="B15726">
            <v>2001160</v>
          </cell>
          <cell r="C15726" t="str">
            <v>Caneta Esf. Cristal Gel Bic Vermelha</v>
          </cell>
          <cell r="D15726" t="str">
            <v>UN</v>
          </cell>
          <cell r="E15726">
            <v>0</v>
          </cell>
          <cell r="F15726">
            <v>0</v>
          </cell>
        </row>
        <row r="15727">
          <cell r="B15727">
            <v>2001161</v>
          </cell>
          <cell r="C15727" t="str">
            <v>Caneta Esf. Faber P.Média Verde</v>
          </cell>
          <cell r="D15727" t="str">
            <v>UN</v>
          </cell>
          <cell r="E15727">
            <v>0</v>
          </cell>
          <cell r="F15727">
            <v>0</v>
          </cell>
        </row>
        <row r="15728">
          <cell r="B15728">
            <v>2001162</v>
          </cell>
          <cell r="C15728" t="str">
            <v>Caneta Esf. Faber P.Média Azul</v>
          </cell>
          <cell r="D15728" t="str">
            <v>UN</v>
          </cell>
          <cell r="E15728">
            <v>0</v>
          </cell>
          <cell r="F15728">
            <v>0</v>
          </cell>
        </row>
        <row r="15729">
          <cell r="B15729">
            <v>2001163</v>
          </cell>
          <cell r="C15729" t="str">
            <v>Caneta Esfer.062 Fine Az.C/Pont.Metálica</v>
          </cell>
          <cell r="D15729" t="str">
            <v>UN</v>
          </cell>
          <cell r="E15729">
            <v>0</v>
          </cell>
          <cell r="F15729">
            <v>0</v>
          </cell>
        </row>
        <row r="15730">
          <cell r="B15730">
            <v>2001164</v>
          </cell>
          <cell r="C15730" t="str">
            <v>Caneta Esfer.062 Fine Pr.C/Pont.Metálica</v>
          </cell>
          <cell r="D15730" t="str">
            <v>UN</v>
          </cell>
          <cell r="E15730">
            <v>0</v>
          </cell>
          <cell r="F15730">
            <v>0</v>
          </cell>
        </row>
        <row r="15731">
          <cell r="B15731">
            <v>2001165</v>
          </cell>
          <cell r="C15731" t="str">
            <v>Caneta Esfer.062 Fine Vm.C/Pont.Metálica</v>
          </cell>
          <cell r="D15731" t="str">
            <v>UN</v>
          </cell>
          <cell r="E15731">
            <v>0</v>
          </cell>
          <cell r="F15731">
            <v>0</v>
          </cell>
        </row>
        <row r="15732">
          <cell r="B15732">
            <v>2001166</v>
          </cell>
          <cell r="C15732" t="str">
            <v>Caneta Esfer.Bp-S Grip-M,Ponta 1Mm Preta</v>
          </cell>
          <cell r="D15732" t="str">
            <v>UN</v>
          </cell>
          <cell r="E15732">
            <v>0</v>
          </cell>
          <cell r="F15732">
            <v>0</v>
          </cell>
        </row>
        <row r="15733">
          <cell r="B15733">
            <v>2001167</v>
          </cell>
          <cell r="C15733" t="str">
            <v>Caneta Esfer.Bp-S Grip-M,Ponta 1Mm Vm.</v>
          </cell>
          <cell r="D15733" t="str">
            <v>UN</v>
          </cell>
          <cell r="E15733">
            <v>0</v>
          </cell>
          <cell r="F15733">
            <v>0</v>
          </cell>
        </row>
        <row r="15734">
          <cell r="B15734">
            <v>2001168</v>
          </cell>
          <cell r="C15734" t="str">
            <v>Caneta Esfer.Bp-S Grip-M,Ponta 1,0Mm Az.</v>
          </cell>
          <cell r="D15734" t="str">
            <v>UN</v>
          </cell>
          <cell r="E15734">
            <v>0</v>
          </cell>
          <cell r="F15734">
            <v>0</v>
          </cell>
        </row>
        <row r="15735">
          <cell r="B15735">
            <v>2001169</v>
          </cell>
          <cell r="C15735" t="str">
            <v>Caneta Esfer.Duo Azul E Vermelha Cis</v>
          </cell>
          <cell r="D15735" t="str">
            <v>UN</v>
          </cell>
          <cell r="E15735">
            <v>0</v>
          </cell>
          <cell r="F15735">
            <v>0</v>
          </cell>
        </row>
        <row r="15736">
          <cell r="B15736">
            <v>2001170</v>
          </cell>
          <cell r="C15736" t="str">
            <v>Caneta Esfer.Grip Azul Corpo Preta</v>
          </cell>
          <cell r="D15736" t="str">
            <v>UN</v>
          </cell>
          <cell r="E15736">
            <v>0</v>
          </cell>
          <cell r="F15736">
            <v>0</v>
          </cell>
        </row>
        <row r="15737">
          <cell r="B15737">
            <v>2001171</v>
          </cell>
          <cell r="C15737" t="str">
            <v>Caneta Esfer.Lakubo Azul</v>
          </cell>
          <cell r="D15737" t="str">
            <v>UN</v>
          </cell>
          <cell r="E15737">
            <v>0</v>
          </cell>
          <cell r="F15737">
            <v>0</v>
          </cell>
        </row>
        <row r="15738">
          <cell r="B15738">
            <v>2001172</v>
          </cell>
          <cell r="C15738" t="str">
            <v>Caneta Esfer.Lakubo Preta</v>
          </cell>
          <cell r="D15738" t="str">
            <v>UN</v>
          </cell>
          <cell r="E15738">
            <v>0</v>
          </cell>
          <cell r="F15738">
            <v>0</v>
          </cell>
        </row>
        <row r="15739">
          <cell r="B15739">
            <v>2001173</v>
          </cell>
          <cell r="C15739" t="str">
            <v>Caneta Esfer.Lakubo Vermelha</v>
          </cell>
          <cell r="D15739" t="str">
            <v>UN</v>
          </cell>
          <cell r="E15739">
            <v>0</v>
          </cell>
          <cell r="F15739">
            <v>0</v>
          </cell>
        </row>
        <row r="15740">
          <cell r="B15740">
            <v>2001174</v>
          </cell>
          <cell r="C15740" t="str">
            <v>Caneta Esfer.Pilot Bp-S Azul</v>
          </cell>
          <cell r="D15740" t="str">
            <v>UN</v>
          </cell>
          <cell r="E15740">
            <v>0</v>
          </cell>
          <cell r="F15740">
            <v>0</v>
          </cell>
        </row>
        <row r="15741">
          <cell r="B15741">
            <v>2001175</v>
          </cell>
          <cell r="C15741" t="str">
            <v>Caneta Esfer.Pilot Bp-S Preta</v>
          </cell>
          <cell r="D15741" t="str">
            <v>UN</v>
          </cell>
          <cell r="E15741">
            <v>0</v>
          </cell>
          <cell r="F15741">
            <v>0</v>
          </cell>
        </row>
        <row r="15742">
          <cell r="B15742">
            <v>2001176</v>
          </cell>
          <cell r="C15742" t="str">
            <v>Caneta Esfer.Pilot Bp-S Vermelha</v>
          </cell>
          <cell r="D15742" t="str">
            <v>UN</v>
          </cell>
          <cell r="E15742">
            <v>0</v>
          </cell>
          <cell r="F15742">
            <v>0</v>
          </cell>
        </row>
        <row r="15743">
          <cell r="B15743">
            <v>2001177</v>
          </cell>
          <cell r="C15743" t="str">
            <v>Caneta Esfer.Ponta Fina Azul-Cx C/12Un.</v>
          </cell>
          <cell r="D15743" t="str">
            <v>UN</v>
          </cell>
          <cell r="E15743">
            <v>0</v>
          </cell>
          <cell r="F15743">
            <v>0</v>
          </cell>
        </row>
        <row r="15744">
          <cell r="B15744">
            <v>2001178</v>
          </cell>
          <cell r="C15744" t="str">
            <v>Caneta Esfer.Ponta Fina F.Castell Azul</v>
          </cell>
          <cell r="D15744" t="str">
            <v>UN</v>
          </cell>
          <cell r="E15744">
            <v>0</v>
          </cell>
          <cell r="F15744">
            <v>0</v>
          </cell>
        </row>
        <row r="15745">
          <cell r="B15745">
            <v>2001179</v>
          </cell>
          <cell r="C15745" t="str">
            <v>Caneta Esfer.Ponta Fina F.Castell Preta</v>
          </cell>
          <cell r="D15745" t="str">
            <v>UN</v>
          </cell>
          <cell r="E15745">
            <v>0</v>
          </cell>
          <cell r="F15745">
            <v>0</v>
          </cell>
        </row>
        <row r="15746">
          <cell r="B15746">
            <v>2001180</v>
          </cell>
          <cell r="C15746" t="str">
            <v>Caneta Esfer.Ponta Fina F.Castell Verm.</v>
          </cell>
          <cell r="D15746" t="str">
            <v>UN</v>
          </cell>
          <cell r="E15746">
            <v>0</v>
          </cell>
          <cell r="F15746">
            <v>0</v>
          </cell>
        </row>
        <row r="15747">
          <cell r="B15747">
            <v>2001181</v>
          </cell>
          <cell r="C15747" t="str">
            <v>Caneta Esfer.Ponta Fina F.Cas.C/12 Preta</v>
          </cell>
          <cell r="D15747" t="str">
            <v>UN</v>
          </cell>
          <cell r="E15747">
            <v>0</v>
          </cell>
          <cell r="F15747">
            <v>0</v>
          </cell>
        </row>
        <row r="15748">
          <cell r="B15748">
            <v>2001182</v>
          </cell>
          <cell r="C15748" t="str">
            <v>Caneta Esfer.Ponta Média F.Cas.C/50 Azul</v>
          </cell>
          <cell r="D15748" t="str">
            <v>UN</v>
          </cell>
          <cell r="E15748">
            <v>0</v>
          </cell>
          <cell r="F15748">
            <v>0</v>
          </cell>
        </row>
        <row r="15749">
          <cell r="B15749">
            <v>2001183</v>
          </cell>
          <cell r="C15749" t="str">
            <v>Caneta Esfer.Ponta Méd.F.Cas.C/50 Preta</v>
          </cell>
          <cell r="D15749" t="str">
            <v>UN</v>
          </cell>
          <cell r="E15749">
            <v>0</v>
          </cell>
          <cell r="F15749">
            <v>0</v>
          </cell>
        </row>
        <row r="15750">
          <cell r="B15750">
            <v>2001184</v>
          </cell>
          <cell r="C15750" t="str">
            <v>Caneta Esfer.Ponta Med.F.Cas.C/50 Verm.</v>
          </cell>
          <cell r="D15750" t="str">
            <v>UN</v>
          </cell>
          <cell r="E15750">
            <v>0</v>
          </cell>
          <cell r="F15750">
            <v>0</v>
          </cell>
        </row>
        <row r="15751">
          <cell r="B15751">
            <v>2001185</v>
          </cell>
          <cell r="C15751" t="str">
            <v>Caneta Esfer.Ponta Média F.Castell Preta</v>
          </cell>
          <cell r="D15751" t="str">
            <v>UN</v>
          </cell>
          <cell r="E15751">
            <v>0</v>
          </cell>
          <cell r="F15751">
            <v>0</v>
          </cell>
        </row>
        <row r="15752">
          <cell r="B15752">
            <v>2001186</v>
          </cell>
          <cell r="C15752" t="str">
            <v>Caneta Esfer.Ponta Média F.Castell Verm.</v>
          </cell>
          <cell r="D15752" t="str">
            <v>UN</v>
          </cell>
          <cell r="E15752">
            <v>0</v>
          </cell>
          <cell r="F15752">
            <v>0</v>
          </cell>
        </row>
        <row r="15753">
          <cell r="B15753">
            <v>2001187</v>
          </cell>
          <cell r="C15753" t="str">
            <v>Caneta Esfer.Retrátil Azul Pilot</v>
          </cell>
          <cell r="D15753" t="str">
            <v>UN</v>
          </cell>
          <cell r="E15753">
            <v>0</v>
          </cell>
          <cell r="F15753">
            <v>0</v>
          </cell>
        </row>
        <row r="15754">
          <cell r="B15754">
            <v>2001188</v>
          </cell>
          <cell r="C15754" t="str">
            <v>Caneta Esfer.Retrátil Bpgp 10R Pilot</v>
          </cell>
          <cell r="D15754" t="str">
            <v>UN</v>
          </cell>
          <cell r="E15754">
            <v>0</v>
          </cell>
          <cell r="F15754">
            <v>0</v>
          </cell>
        </row>
        <row r="15755">
          <cell r="B15755">
            <v>2001189</v>
          </cell>
          <cell r="C15755" t="str">
            <v>Caneta Esfer.Retrátil Bpgp-10R Ver.Pilot</v>
          </cell>
          <cell r="D15755" t="str">
            <v>UN</v>
          </cell>
          <cell r="E15755">
            <v>0</v>
          </cell>
          <cell r="F15755">
            <v>0</v>
          </cell>
        </row>
        <row r="15756">
          <cell r="B15756">
            <v>2001190</v>
          </cell>
          <cell r="C15756" t="str">
            <v>Caneta Esfer.Stick Cis Azul</v>
          </cell>
          <cell r="D15756" t="str">
            <v>UN</v>
          </cell>
          <cell r="E15756">
            <v>0</v>
          </cell>
          <cell r="F15756">
            <v>0</v>
          </cell>
        </row>
        <row r="15757">
          <cell r="B15757">
            <v>2001191</v>
          </cell>
          <cell r="C15757" t="str">
            <v>Caneta Esfer.Stick Cis Vermelha C/50</v>
          </cell>
          <cell r="D15757" t="str">
            <v>UN</v>
          </cell>
          <cell r="E15757">
            <v>0</v>
          </cell>
          <cell r="F15757">
            <v>0</v>
          </cell>
        </row>
        <row r="15758">
          <cell r="B15758">
            <v>2001192</v>
          </cell>
          <cell r="C15758" t="str">
            <v>Caneta Gel Stick Azul</v>
          </cell>
          <cell r="D15758" t="str">
            <v>UN</v>
          </cell>
          <cell r="E15758">
            <v>0</v>
          </cell>
          <cell r="F15758">
            <v>0</v>
          </cell>
        </row>
        <row r="15759">
          <cell r="B15759">
            <v>2001193</v>
          </cell>
          <cell r="C15759" t="str">
            <v>Caneta Gel Stick Preta</v>
          </cell>
          <cell r="D15759" t="str">
            <v>UN</v>
          </cell>
          <cell r="E15759">
            <v>0</v>
          </cell>
          <cell r="F15759">
            <v>0</v>
          </cell>
        </row>
        <row r="15760">
          <cell r="B15760">
            <v>2001194</v>
          </cell>
          <cell r="C15760" t="str">
            <v>Caneta Gel Stick Vermelha</v>
          </cell>
          <cell r="D15760" t="str">
            <v>UN</v>
          </cell>
          <cell r="E15760">
            <v>0</v>
          </cell>
          <cell r="F15760">
            <v>0</v>
          </cell>
        </row>
        <row r="15761">
          <cell r="B15761">
            <v>2001195</v>
          </cell>
          <cell r="C15761" t="str">
            <v>Caneta Hidrográfica Fine Pen Azul</v>
          </cell>
          <cell r="D15761" t="str">
            <v>UN</v>
          </cell>
          <cell r="E15761">
            <v>0</v>
          </cell>
          <cell r="F15761">
            <v>0</v>
          </cell>
        </row>
        <row r="15762">
          <cell r="B15762">
            <v>2001196</v>
          </cell>
          <cell r="C15762" t="str">
            <v>Caneta Hidrográfica Fine Pen Preta</v>
          </cell>
          <cell r="D15762" t="str">
            <v>UN</v>
          </cell>
          <cell r="E15762">
            <v>0</v>
          </cell>
          <cell r="F15762">
            <v>0</v>
          </cell>
        </row>
        <row r="15763">
          <cell r="B15763">
            <v>2001197</v>
          </cell>
          <cell r="C15763" t="str">
            <v>Caneta Hidrográfica Fine Pen Vermelha</v>
          </cell>
          <cell r="D15763" t="str">
            <v>UN</v>
          </cell>
          <cell r="E15763">
            <v>0</v>
          </cell>
          <cell r="F15763">
            <v>0</v>
          </cell>
        </row>
        <row r="15764">
          <cell r="B15764">
            <v>2001198</v>
          </cell>
          <cell r="C15764" t="str">
            <v>Caneta Hidrográf.Office Pen Pilot Azul</v>
          </cell>
          <cell r="D15764" t="str">
            <v>UN</v>
          </cell>
          <cell r="E15764">
            <v>0</v>
          </cell>
          <cell r="F15764">
            <v>0</v>
          </cell>
        </row>
        <row r="15765">
          <cell r="B15765">
            <v>2001199</v>
          </cell>
          <cell r="C15765" t="str">
            <v>Caneta Hidrográf.Office Pen Pilot Preta</v>
          </cell>
          <cell r="D15765" t="str">
            <v>UN</v>
          </cell>
          <cell r="E15765">
            <v>0</v>
          </cell>
          <cell r="F15765">
            <v>0</v>
          </cell>
        </row>
        <row r="15766">
          <cell r="B15766">
            <v>2001200</v>
          </cell>
          <cell r="C15766" t="str">
            <v>Caneta Hidrográf.Office Pen Pilot Verde</v>
          </cell>
          <cell r="D15766" t="str">
            <v>UN</v>
          </cell>
          <cell r="E15766">
            <v>0</v>
          </cell>
          <cell r="F15766">
            <v>0</v>
          </cell>
        </row>
        <row r="15767">
          <cell r="B15767">
            <v>2001201</v>
          </cell>
          <cell r="C15767" t="str">
            <v>Caneta Hidrográf.Office Pen Pilot Verm.</v>
          </cell>
          <cell r="D15767" t="str">
            <v>UN</v>
          </cell>
          <cell r="E15767">
            <v>0</v>
          </cell>
          <cell r="F15767">
            <v>0</v>
          </cell>
        </row>
        <row r="15768">
          <cell r="B15768">
            <v>2001202</v>
          </cell>
          <cell r="C15768" t="str">
            <v>Caneta Hidrográfica Pilot 850 Azul</v>
          </cell>
          <cell r="D15768" t="str">
            <v>UN</v>
          </cell>
          <cell r="E15768">
            <v>0</v>
          </cell>
          <cell r="F15768">
            <v>0</v>
          </cell>
        </row>
        <row r="15769">
          <cell r="B15769">
            <v>2001203</v>
          </cell>
          <cell r="C15769" t="str">
            <v>Caneta Hidrográfica Pilot 850 C/ 6 Cores</v>
          </cell>
          <cell r="D15769" t="str">
            <v>UN</v>
          </cell>
          <cell r="E15769">
            <v>0</v>
          </cell>
          <cell r="F15769">
            <v>0</v>
          </cell>
        </row>
        <row r="15770">
          <cell r="B15770">
            <v>2001204</v>
          </cell>
          <cell r="C15770" t="str">
            <v>Caneta Hidrográfica Pilot 850 Preta</v>
          </cell>
          <cell r="D15770" t="str">
            <v>UN</v>
          </cell>
          <cell r="E15770">
            <v>0</v>
          </cell>
          <cell r="F15770">
            <v>0</v>
          </cell>
        </row>
        <row r="15771">
          <cell r="B15771">
            <v>2001205</v>
          </cell>
          <cell r="C15771" t="str">
            <v>Caneta Hidrográfica Pilot 850 Vermelha</v>
          </cell>
          <cell r="D15771" t="str">
            <v>UN</v>
          </cell>
          <cell r="E15771">
            <v>0</v>
          </cell>
          <cell r="F15771">
            <v>0</v>
          </cell>
        </row>
        <row r="15772">
          <cell r="B15772">
            <v>2001206</v>
          </cell>
          <cell r="C15772" t="str">
            <v>Caneta Hidrográf.Pilot Color C/12 Cores</v>
          </cell>
          <cell r="D15772" t="str">
            <v>UN</v>
          </cell>
          <cell r="E15772">
            <v>0</v>
          </cell>
          <cell r="F15772">
            <v>0</v>
          </cell>
        </row>
        <row r="15773">
          <cell r="B15773">
            <v>2001207</v>
          </cell>
          <cell r="C15773" t="str">
            <v>Caneta Hidrográf.Prestocolor C/12</v>
          </cell>
          <cell r="D15773" t="str">
            <v>UN</v>
          </cell>
          <cell r="E15773">
            <v>0</v>
          </cell>
          <cell r="F15773">
            <v>0</v>
          </cell>
        </row>
        <row r="15774">
          <cell r="B15774">
            <v>2001208</v>
          </cell>
          <cell r="C15774" t="str">
            <v>Caneta Hidrográf.Soft Point Azul</v>
          </cell>
          <cell r="D15774" t="str">
            <v>UN</v>
          </cell>
          <cell r="E15774">
            <v>0</v>
          </cell>
          <cell r="F15774">
            <v>0</v>
          </cell>
        </row>
        <row r="15775">
          <cell r="B15775">
            <v>2001209</v>
          </cell>
          <cell r="C15775" t="str">
            <v>Caneta Hidrográf.Soft Point Preta</v>
          </cell>
          <cell r="D15775" t="str">
            <v>UN</v>
          </cell>
          <cell r="E15775">
            <v>0</v>
          </cell>
          <cell r="F15775">
            <v>0</v>
          </cell>
        </row>
        <row r="15776">
          <cell r="B15776">
            <v>2001210</v>
          </cell>
          <cell r="C15776" t="str">
            <v>Caneta Hidrográf.Soft Point Vermelha</v>
          </cell>
          <cell r="D15776" t="str">
            <v>UN</v>
          </cell>
          <cell r="E15776">
            <v>0</v>
          </cell>
          <cell r="F15776">
            <v>0</v>
          </cell>
        </row>
        <row r="15777">
          <cell r="B15777">
            <v>2001211</v>
          </cell>
          <cell r="C15777" t="str">
            <v>Caneta Roller Ball De Luxe 0,7 Azul</v>
          </cell>
          <cell r="D15777" t="str">
            <v>UN</v>
          </cell>
          <cell r="E15777">
            <v>0</v>
          </cell>
          <cell r="F15777">
            <v>0</v>
          </cell>
        </row>
        <row r="15778">
          <cell r="B15778">
            <v>2001212</v>
          </cell>
          <cell r="C15778" t="str">
            <v>Caneta Roller Ball De Luxe 0,7Mm Verm.</v>
          </cell>
          <cell r="D15778" t="str">
            <v>UN</v>
          </cell>
          <cell r="E15778">
            <v>0</v>
          </cell>
          <cell r="F15778">
            <v>0</v>
          </cell>
        </row>
        <row r="15779">
          <cell r="B15779">
            <v>2001213</v>
          </cell>
          <cell r="C15779" t="str">
            <v>Capas Pvc P/Encad Branca A4 C/10 Mares</v>
          </cell>
          <cell r="D15779" t="str">
            <v>UN</v>
          </cell>
          <cell r="E15779">
            <v>0</v>
          </cell>
          <cell r="F15779">
            <v>0</v>
          </cell>
        </row>
        <row r="15780">
          <cell r="B15780">
            <v>2001214</v>
          </cell>
          <cell r="C15780" t="str">
            <v>Capas Pvc P/Encad Branca A4 C/50 Mares</v>
          </cell>
          <cell r="D15780" t="str">
            <v>UN</v>
          </cell>
          <cell r="E15780">
            <v>0</v>
          </cell>
          <cell r="F15780">
            <v>0</v>
          </cell>
        </row>
        <row r="15781">
          <cell r="B15781">
            <v>2001215</v>
          </cell>
          <cell r="C15781" t="str">
            <v>Capas Pvc P/Encad Fume A4 C/50 Mares</v>
          </cell>
          <cell r="D15781" t="str">
            <v>UN</v>
          </cell>
          <cell r="E15781">
            <v>0</v>
          </cell>
          <cell r="F15781">
            <v>0</v>
          </cell>
        </row>
        <row r="15782">
          <cell r="B15782">
            <v>2001216</v>
          </cell>
          <cell r="C15782" t="str">
            <v>Capas Pvc P/Encad Preta A4 C/50 Mares</v>
          </cell>
          <cell r="D15782" t="str">
            <v>UN</v>
          </cell>
          <cell r="E15782">
            <v>0</v>
          </cell>
          <cell r="F15782">
            <v>0</v>
          </cell>
        </row>
        <row r="15783">
          <cell r="B15783">
            <v>2001217</v>
          </cell>
          <cell r="C15783" t="str">
            <v>Capas Pvc P/Encad Transparente A4 C/50</v>
          </cell>
          <cell r="D15783" t="str">
            <v>UN</v>
          </cell>
          <cell r="E15783">
            <v>0</v>
          </cell>
          <cell r="F15783">
            <v>0</v>
          </cell>
        </row>
        <row r="15784">
          <cell r="B15784">
            <v>2001218</v>
          </cell>
          <cell r="C15784" t="str">
            <v>Cartucho 51625A Para Impressora Hp</v>
          </cell>
          <cell r="D15784" t="str">
            <v>UN</v>
          </cell>
          <cell r="E15784">
            <v>0</v>
          </cell>
          <cell r="F15784">
            <v>0</v>
          </cell>
        </row>
        <row r="15785">
          <cell r="B15785">
            <v>2001219</v>
          </cell>
          <cell r="C15785" t="str">
            <v>Cartucho 51629G Para Impressora Hp</v>
          </cell>
          <cell r="D15785" t="str">
            <v>UN</v>
          </cell>
          <cell r="E15785">
            <v>0</v>
          </cell>
          <cell r="F15785">
            <v>0</v>
          </cell>
        </row>
        <row r="15786">
          <cell r="B15786">
            <v>2001220</v>
          </cell>
          <cell r="C15786" t="str">
            <v>Cartucho 51640A  Hp Nº 40</v>
          </cell>
          <cell r="D15786" t="str">
            <v>UN</v>
          </cell>
          <cell r="E15786">
            <v>0</v>
          </cell>
          <cell r="F15786">
            <v>0</v>
          </cell>
        </row>
        <row r="15787">
          <cell r="B15787">
            <v>2001221</v>
          </cell>
          <cell r="C15787" t="str">
            <v>Cartucho 51640C Para Impressora Hp</v>
          </cell>
          <cell r="D15787" t="str">
            <v>UN</v>
          </cell>
          <cell r="E15787">
            <v>0</v>
          </cell>
          <cell r="F15787">
            <v>0</v>
          </cell>
        </row>
        <row r="15788">
          <cell r="B15788">
            <v>2001222</v>
          </cell>
          <cell r="C15788" t="str">
            <v>Cartucho 51645Gl Hp Nº45</v>
          </cell>
          <cell r="D15788" t="str">
            <v>UN</v>
          </cell>
          <cell r="E15788">
            <v>0</v>
          </cell>
          <cell r="F15788">
            <v>0</v>
          </cell>
        </row>
        <row r="15789">
          <cell r="B15789">
            <v>2001223</v>
          </cell>
          <cell r="C15789" t="str">
            <v>Cartucho 51649N  Hp Nº49</v>
          </cell>
          <cell r="D15789" t="str">
            <v>UN</v>
          </cell>
          <cell r="E15789">
            <v>0</v>
          </cell>
          <cell r="F15789">
            <v>0</v>
          </cell>
        </row>
        <row r="15790">
          <cell r="B15790">
            <v>2001224</v>
          </cell>
          <cell r="C15790" t="str">
            <v>Cartucho C4836A Hp Nº11</v>
          </cell>
          <cell r="D15790" t="str">
            <v>UN</v>
          </cell>
          <cell r="E15790">
            <v>0</v>
          </cell>
          <cell r="F15790">
            <v>0</v>
          </cell>
        </row>
        <row r="15791">
          <cell r="B15791">
            <v>2001225</v>
          </cell>
          <cell r="C15791" t="str">
            <v>Cartucho C4837A Hp Nº11</v>
          </cell>
          <cell r="D15791" t="str">
            <v>UN</v>
          </cell>
          <cell r="E15791">
            <v>0</v>
          </cell>
          <cell r="F15791">
            <v>0</v>
          </cell>
        </row>
        <row r="15792">
          <cell r="B15792">
            <v>2001226</v>
          </cell>
          <cell r="C15792" t="str">
            <v>Cartucho C4838A Hp Nº11</v>
          </cell>
          <cell r="D15792" t="str">
            <v>UN</v>
          </cell>
          <cell r="E15792">
            <v>0</v>
          </cell>
          <cell r="F15792">
            <v>0</v>
          </cell>
        </row>
        <row r="15793">
          <cell r="B15793">
            <v>2001227</v>
          </cell>
          <cell r="C15793" t="str">
            <v>Cartucho C4841A Hp Nº10</v>
          </cell>
          <cell r="D15793" t="str">
            <v>UN</v>
          </cell>
          <cell r="E15793">
            <v>0</v>
          </cell>
          <cell r="F15793">
            <v>0</v>
          </cell>
        </row>
        <row r="15794">
          <cell r="B15794">
            <v>2001228</v>
          </cell>
          <cell r="C15794" t="str">
            <v>Cartucho C4842A Hp Nº10</v>
          </cell>
          <cell r="D15794" t="str">
            <v>UN</v>
          </cell>
          <cell r="E15794">
            <v>0</v>
          </cell>
          <cell r="F15794">
            <v>0</v>
          </cell>
        </row>
        <row r="15795">
          <cell r="B15795">
            <v>2001229</v>
          </cell>
          <cell r="C15795" t="str">
            <v>Cartucho C4843A Hp Nº10</v>
          </cell>
          <cell r="D15795" t="str">
            <v>UN</v>
          </cell>
          <cell r="E15795">
            <v>0</v>
          </cell>
          <cell r="F15795">
            <v>0</v>
          </cell>
        </row>
        <row r="15796">
          <cell r="B15796">
            <v>2001230</v>
          </cell>
          <cell r="C15796" t="str">
            <v>Cartucho C4844A Hp Nº10</v>
          </cell>
          <cell r="D15796" t="str">
            <v>UN</v>
          </cell>
          <cell r="E15796">
            <v>0</v>
          </cell>
          <cell r="F15796">
            <v>0</v>
          </cell>
        </row>
        <row r="15797">
          <cell r="B15797">
            <v>2001231</v>
          </cell>
          <cell r="C15797" t="str">
            <v>Cartucho C6578Al Hp Nº78</v>
          </cell>
          <cell r="D15797" t="str">
            <v>UN</v>
          </cell>
          <cell r="E15797">
            <v>0</v>
          </cell>
          <cell r="F15797">
            <v>0</v>
          </cell>
        </row>
        <row r="15798">
          <cell r="B15798">
            <v>2001232</v>
          </cell>
          <cell r="C15798" t="str">
            <v>Cartucho C6578Dl Hp Nº78</v>
          </cell>
          <cell r="D15798" t="str">
            <v>UN</v>
          </cell>
          <cell r="E15798">
            <v>0</v>
          </cell>
          <cell r="F15798">
            <v>0</v>
          </cell>
        </row>
        <row r="15799">
          <cell r="B15799">
            <v>2001233</v>
          </cell>
          <cell r="C15799" t="str">
            <v>Cartucho C6614N Hp Nº20</v>
          </cell>
          <cell r="D15799" t="str">
            <v>UN</v>
          </cell>
          <cell r="E15799">
            <v>0</v>
          </cell>
          <cell r="F15799">
            <v>0</v>
          </cell>
        </row>
        <row r="15800">
          <cell r="B15800">
            <v>2001234</v>
          </cell>
          <cell r="C15800" t="str">
            <v>Cartucho C6615Dl Twin Pack Hp Nº15</v>
          </cell>
          <cell r="D15800" t="str">
            <v>UN</v>
          </cell>
          <cell r="E15800">
            <v>0</v>
          </cell>
          <cell r="F15800">
            <v>0</v>
          </cell>
        </row>
        <row r="15801">
          <cell r="B15801">
            <v>2001235</v>
          </cell>
          <cell r="C15801" t="str">
            <v>Cartucho C6615Nl Hp Nº15</v>
          </cell>
          <cell r="D15801" t="str">
            <v>UN</v>
          </cell>
          <cell r="E15801">
            <v>0</v>
          </cell>
          <cell r="F15801">
            <v>0</v>
          </cell>
        </row>
        <row r="15802">
          <cell r="B15802">
            <v>2001236</v>
          </cell>
          <cell r="C15802" t="str">
            <v>Cartucho C6625A Hp Nº17</v>
          </cell>
          <cell r="D15802" t="str">
            <v>UN</v>
          </cell>
          <cell r="E15802">
            <v>0</v>
          </cell>
          <cell r="F15802">
            <v>0</v>
          </cell>
        </row>
        <row r="15803">
          <cell r="B15803">
            <v>2001237</v>
          </cell>
          <cell r="C15803" t="str">
            <v>Cartucho C6628A Hp Nº19</v>
          </cell>
          <cell r="D15803" t="str">
            <v>UN</v>
          </cell>
          <cell r="E15803">
            <v>0</v>
          </cell>
          <cell r="F15803">
            <v>0</v>
          </cell>
        </row>
        <row r="15804">
          <cell r="B15804">
            <v>2001238</v>
          </cell>
          <cell r="C15804" t="str">
            <v>Cartucho C6650Fl Para Impressora Hp</v>
          </cell>
          <cell r="D15804" t="str">
            <v>UN</v>
          </cell>
          <cell r="E15804">
            <v>0</v>
          </cell>
          <cell r="F15804">
            <v>0</v>
          </cell>
        </row>
        <row r="15805">
          <cell r="B15805">
            <v>2001239</v>
          </cell>
          <cell r="C15805" t="str">
            <v>Cartucho C6656Al Hp Nº56</v>
          </cell>
          <cell r="D15805" t="str">
            <v>UN</v>
          </cell>
          <cell r="E15805">
            <v>0</v>
          </cell>
          <cell r="F15805">
            <v>0</v>
          </cell>
        </row>
        <row r="15806">
          <cell r="B15806">
            <v>2001240</v>
          </cell>
          <cell r="C15806" t="str">
            <v>Cartucho C6656Al T.Pack P/Impres.Hp Nº56</v>
          </cell>
          <cell r="D15806" t="str">
            <v>UN</v>
          </cell>
          <cell r="E15806">
            <v>0</v>
          </cell>
          <cell r="F15806">
            <v>0</v>
          </cell>
        </row>
        <row r="15807">
          <cell r="B15807">
            <v>2001241</v>
          </cell>
          <cell r="C15807" t="str">
            <v>Cartucho C6657Al Hp Nº57</v>
          </cell>
          <cell r="D15807" t="str">
            <v>UN</v>
          </cell>
          <cell r="E15807">
            <v>0</v>
          </cell>
          <cell r="F15807">
            <v>0</v>
          </cell>
        </row>
        <row r="15808">
          <cell r="B15808">
            <v>2001242</v>
          </cell>
          <cell r="C15808" t="str">
            <v>Cartucho C6657Al T.Pack P/Impres.Hp Nº57</v>
          </cell>
          <cell r="D15808" t="str">
            <v>UN</v>
          </cell>
          <cell r="E15808">
            <v>0</v>
          </cell>
          <cell r="F15808">
            <v>0</v>
          </cell>
        </row>
        <row r="15809">
          <cell r="B15809">
            <v>2001243</v>
          </cell>
          <cell r="C15809" t="str">
            <v>Cartucho C6658Al Hp Nº58</v>
          </cell>
          <cell r="D15809" t="str">
            <v>UN</v>
          </cell>
          <cell r="E15809">
            <v>0</v>
          </cell>
          <cell r="F15809">
            <v>0</v>
          </cell>
        </row>
        <row r="15810">
          <cell r="B15810">
            <v>2001244</v>
          </cell>
          <cell r="C15810" t="str">
            <v>Cartucho C8727Al Para Impressora Hp</v>
          </cell>
          <cell r="D15810" t="str">
            <v>UN</v>
          </cell>
          <cell r="E15810">
            <v>0</v>
          </cell>
          <cell r="F15810">
            <v>0</v>
          </cell>
        </row>
        <row r="15811">
          <cell r="B15811">
            <v>2001245</v>
          </cell>
          <cell r="C15811" t="str">
            <v>Cartucho C8728Al Hp Nº28</v>
          </cell>
          <cell r="D15811" t="str">
            <v>UN</v>
          </cell>
          <cell r="E15811">
            <v>0</v>
          </cell>
          <cell r="F15811">
            <v>0</v>
          </cell>
        </row>
        <row r="15812">
          <cell r="B15812">
            <v>2001246</v>
          </cell>
          <cell r="C15812" t="str">
            <v>Cartucho C8765Wl Hp  Nº94</v>
          </cell>
          <cell r="D15812" t="str">
            <v>UN</v>
          </cell>
          <cell r="E15812">
            <v>0</v>
          </cell>
          <cell r="F15812">
            <v>0</v>
          </cell>
        </row>
        <row r="15813">
          <cell r="B15813">
            <v>2001247</v>
          </cell>
          <cell r="C15813" t="str">
            <v>Cartucho C8766Wl Para Impressora Hp</v>
          </cell>
          <cell r="D15813" t="str">
            <v>UN</v>
          </cell>
          <cell r="E15813">
            <v>0</v>
          </cell>
          <cell r="F15813">
            <v>0</v>
          </cell>
        </row>
        <row r="15814">
          <cell r="B15814">
            <v>2001248</v>
          </cell>
          <cell r="C15814" t="str">
            <v>Cartucho C8767Wl Para Impressora Hp</v>
          </cell>
          <cell r="D15814" t="str">
            <v>UN</v>
          </cell>
          <cell r="E15814">
            <v>0</v>
          </cell>
          <cell r="F15814">
            <v>0</v>
          </cell>
        </row>
        <row r="15815">
          <cell r="B15815">
            <v>2001249</v>
          </cell>
          <cell r="C15815" t="str">
            <v>Cartucho C8767Wl T.Pack P/Impres.Hp Nº96</v>
          </cell>
          <cell r="D15815" t="str">
            <v>UN</v>
          </cell>
          <cell r="E15815">
            <v>0</v>
          </cell>
          <cell r="F15815">
            <v>0</v>
          </cell>
        </row>
        <row r="15816">
          <cell r="B15816">
            <v>2001250</v>
          </cell>
          <cell r="C15816" t="str">
            <v>Cartucho C9351Al Hp Nº21</v>
          </cell>
          <cell r="D15816" t="str">
            <v>UN</v>
          </cell>
          <cell r="E15816">
            <v>0</v>
          </cell>
          <cell r="F15816">
            <v>0</v>
          </cell>
        </row>
        <row r="15817">
          <cell r="B15817">
            <v>2001251</v>
          </cell>
          <cell r="C15817" t="str">
            <v>Cartucho C9352Al Hp Nº22</v>
          </cell>
          <cell r="D15817" t="str">
            <v>UN</v>
          </cell>
          <cell r="E15817">
            <v>0</v>
          </cell>
          <cell r="F15817">
            <v>0</v>
          </cell>
        </row>
        <row r="15818">
          <cell r="B15818">
            <v>2001252</v>
          </cell>
          <cell r="C15818" t="str">
            <v>Cartucho C9361Wl Hp Nº93</v>
          </cell>
          <cell r="D15818" t="str">
            <v>UN</v>
          </cell>
          <cell r="E15818">
            <v>0</v>
          </cell>
          <cell r="F15818">
            <v>0</v>
          </cell>
        </row>
        <row r="15819">
          <cell r="B15819">
            <v>2001253</v>
          </cell>
          <cell r="C15819" t="str">
            <v>Cartucho C9362Wl Para Impressora Hp</v>
          </cell>
          <cell r="D15819" t="str">
            <v>UN</v>
          </cell>
          <cell r="E15819">
            <v>0</v>
          </cell>
          <cell r="F15819">
            <v>0</v>
          </cell>
        </row>
        <row r="15820">
          <cell r="B15820">
            <v>2001254</v>
          </cell>
          <cell r="C15820" t="str">
            <v>Cartucho C9363Wl Para Impressora Hp</v>
          </cell>
          <cell r="D15820" t="str">
            <v>UN</v>
          </cell>
          <cell r="E15820">
            <v>0</v>
          </cell>
          <cell r="F15820">
            <v>0</v>
          </cell>
        </row>
        <row r="15821">
          <cell r="B15821">
            <v>2001255</v>
          </cell>
          <cell r="C15821" t="str">
            <v>Cartucho C9363Wl T.Pack P/Impres.Hp Nº97</v>
          </cell>
          <cell r="D15821" t="str">
            <v>UN</v>
          </cell>
          <cell r="E15821">
            <v>0</v>
          </cell>
          <cell r="F15821">
            <v>0</v>
          </cell>
        </row>
        <row r="15822">
          <cell r="B15822">
            <v>2001256</v>
          </cell>
          <cell r="C15822" t="str">
            <v>Cartucho C9364Wl Para Impressora Hp</v>
          </cell>
          <cell r="D15822" t="str">
            <v>UN</v>
          </cell>
          <cell r="E15822">
            <v>0</v>
          </cell>
          <cell r="F15822">
            <v>0</v>
          </cell>
        </row>
        <row r="15823">
          <cell r="B15823">
            <v>2001257</v>
          </cell>
          <cell r="C15823" t="str">
            <v>Cartucho C9396Al Para Impressora Hp</v>
          </cell>
          <cell r="D15823" t="str">
            <v>UN</v>
          </cell>
          <cell r="E15823">
            <v>0</v>
          </cell>
          <cell r="F15823">
            <v>0</v>
          </cell>
        </row>
        <row r="15824">
          <cell r="B15824">
            <v>2001258</v>
          </cell>
          <cell r="C15824" t="str">
            <v>Cartucho T073120 Epson Preto D.Ultra</v>
          </cell>
          <cell r="D15824" t="str">
            <v>UN</v>
          </cell>
          <cell r="E15824">
            <v>0</v>
          </cell>
          <cell r="F15824">
            <v>0</v>
          </cell>
        </row>
        <row r="15825">
          <cell r="B15825">
            <v>2001259</v>
          </cell>
          <cell r="C15825" t="str">
            <v>Cartucho T073220 Epson Cian D.Ultra</v>
          </cell>
          <cell r="D15825" t="str">
            <v>UN</v>
          </cell>
          <cell r="E15825">
            <v>0</v>
          </cell>
          <cell r="F15825">
            <v>0</v>
          </cell>
        </row>
        <row r="15826">
          <cell r="B15826">
            <v>2001260</v>
          </cell>
          <cell r="C15826" t="str">
            <v>Cartucho T073320 Epson Magenta D.Ultra</v>
          </cell>
          <cell r="D15826" t="str">
            <v>UN</v>
          </cell>
          <cell r="E15826">
            <v>0</v>
          </cell>
          <cell r="F15826">
            <v>0</v>
          </cell>
        </row>
        <row r="15827">
          <cell r="B15827">
            <v>2001261</v>
          </cell>
          <cell r="C15827" t="str">
            <v>Cartucho T073420 Epson Amarelo D.Ultra</v>
          </cell>
          <cell r="D15827" t="str">
            <v>UN</v>
          </cell>
          <cell r="E15827">
            <v>0</v>
          </cell>
          <cell r="F15827">
            <v>0</v>
          </cell>
        </row>
        <row r="15828">
          <cell r="B15828">
            <v>2001262</v>
          </cell>
          <cell r="C15828" t="str">
            <v>Cd-R Gravável C/100 Unds Maxell</v>
          </cell>
          <cell r="D15828" t="str">
            <v>UN</v>
          </cell>
          <cell r="E15828">
            <v>0</v>
          </cell>
          <cell r="F15828">
            <v>0</v>
          </cell>
        </row>
        <row r="15829">
          <cell r="B15829">
            <v>2001263</v>
          </cell>
          <cell r="C15829" t="str">
            <v>Cdr Gravável Emb C/100 Sony</v>
          </cell>
          <cell r="D15829" t="str">
            <v>UN</v>
          </cell>
          <cell r="E15829">
            <v>0</v>
          </cell>
          <cell r="F15829">
            <v>0</v>
          </cell>
        </row>
        <row r="15830">
          <cell r="B15830">
            <v>2001264</v>
          </cell>
          <cell r="C15830" t="str">
            <v>Cdr Gravável Envelope Unid Multilaser</v>
          </cell>
          <cell r="D15830" t="str">
            <v>UN</v>
          </cell>
          <cell r="E15830">
            <v>0</v>
          </cell>
          <cell r="F15830">
            <v>0</v>
          </cell>
        </row>
        <row r="15831">
          <cell r="B15831">
            <v>2001265</v>
          </cell>
          <cell r="C15831" t="str">
            <v>Cdr Gravável Maxell Envelope</v>
          </cell>
          <cell r="D15831" t="str">
            <v>UN</v>
          </cell>
          <cell r="E15831">
            <v>0</v>
          </cell>
          <cell r="F15831">
            <v>0</v>
          </cell>
        </row>
        <row r="15832">
          <cell r="B15832">
            <v>2001266</v>
          </cell>
          <cell r="C15832" t="str">
            <v>Cdr Gravável Maxell</v>
          </cell>
          <cell r="D15832" t="str">
            <v>UN</v>
          </cell>
          <cell r="E15832">
            <v>0</v>
          </cell>
          <cell r="F15832">
            <v>0</v>
          </cell>
        </row>
        <row r="15833">
          <cell r="B15833">
            <v>2001267</v>
          </cell>
          <cell r="C15833" t="str">
            <v>Cdr Gravável Pino C/10 Maxell</v>
          </cell>
          <cell r="D15833" t="str">
            <v>UN</v>
          </cell>
          <cell r="E15833">
            <v>0</v>
          </cell>
          <cell r="F15833">
            <v>0</v>
          </cell>
        </row>
        <row r="15834">
          <cell r="B15834">
            <v>2001268</v>
          </cell>
          <cell r="C15834" t="str">
            <v>Cdr Gravável Pino C/25 Maxell</v>
          </cell>
          <cell r="D15834" t="str">
            <v>UN</v>
          </cell>
          <cell r="E15834">
            <v>0</v>
          </cell>
          <cell r="F15834">
            <v>0</v>
          </cell>
        </row>
        <row r="15835">
          <cell r="B15835">
            <v>2001269</v>
          </cell>
          <cell r="C15835" t="str">
            <v>Cdr Gravável Pino C/50 Maxell</v>
          </cell>
          <cell r="D15835" t="str">
            <v>UN</v>
          </cell>
          <cell r="E15835">
            <v>0</v>
          </cell>
          <cell r="F15835">
            <v>0</v>
          </cell>
        </row>
        <row r="15836">
          <cell r="B15836">
            <v>2001270</v>
          </cell>
          <cell r="C15836" t="str">
            <v>Cdr Gravável Pino C/50 Multilaser</v>
          </cell>
          <cell r="D15836" t="str">
            <v>UN</v>
          </cell>
          <cell r="E15836">
            <v>0</v>
          </cell>
          <cell r="F15836">
            <v>0</v>
          </cell>
        </row>
        <row r="15837">
          <cell r="B15837">
            <v>2001271</v>
          </cell>
          <cell r="C15837" t="str">
            <v>Cd-R Gravável Sony Envelope</v>
          </cell>
          <cell r="D15837" t="str">
            <v>UN</v>
          </cell>
          <cell r="E15837">
            <v>0</v>
          </cell>
          <cell r="F15837">
            <v>0</v>
          </cell>
        </row>
        <row r="15838">
          <cell r="B15838">
            <v>2001272</v>
          </cell>
          <cell r="C15838" t="str">
            <v>Cd-R Gravável Sony Slim</v>
          </cell>
          <cell r="D15838" t="str">
            <v>UN</v>
          </cell>
          <cell r="E15838">
            <v>0</v>
          </cell>
          <cell r="F15838">
            <v>0</v>
          </cell>
        </row>
        <row r="15839">
          <cell r="B15839">
            <v>2001273</v>
          </cell>
          <cell r="C15839" t="str">
            <v>Cdrw Regravável Maxell</v>
          </cell>
          <cell r="D15839" t="str">
            <v>UN</v>
          </cell>
          <cell r="E15839">
            <v>0</v>
          </cell>
          <cell r="F15839">
            <v>0</v>
          </cell>
        </row>
        <row r="15840">
          <cell r="B15840">
            <v>2001274</v>
          </cell>
          <cell r="C15840" t="str">
            <v>Cdrw Regravável Pino C/25 Maxell</v>
          </cell>
          <cell r="D15840" t="str">
            <v>UN</v>
          </cell>
          <cell r="E15840">
            <v>0</v>
          </cell>
          <cell r="F15840">
            <v>0</v>
          </cell>
        </row>
        <row r="15841">
          <cell r="B15841">
            <v>2001275</v>
          </cell>
          <cell r="C15841" t="str">
            <v>Cdrw Regravável Slim Sony</v>
          </cell>
          <cell r="D15841" t="str">
            <v>UN</v>
          </cell>
          <cell r="E15841">
            <v>0</v>
          </cell>
          <cell r="F15841">
            <v>0</v>
          </cell>
        </row>
        <row r="15842">
          <cell r="B15842">
            <v>2001276</v>
          </cell>
          <cell r="C15842" t="str">
            <v>Cesto De Lixo Em Fórmica 11L Azul</v>
          </cell>
          <cell r="D15842" t="str">
            <v>UN</v>
          </cell>
          <cell r="E15842">
            <v>0</v>
          </cell>
          <cell r="F15842">
            <v>0</v>
          </cell>
        </row>
        <row r="15843">
          <cell r="B15843">
            <v>2001277</v>
          </cell>
          <cell r="C15843" t="str">
            <v>Cesto Em Aço Carbono Pintado 11L Preta</v>
          </cell>
          <cell r="D15843" t="str">
            <v>UN</v>
          </cell>
          <cell r="E15843">
            <v>0</v>
          </cell>
          <cell r="F15843">
            <v>0</v>
          </cell>
        </row>
        <row r="15844">
          <cell r="B15844">
            <v>2001278</v>
          </cell>
          <cell r="C15844" t="str">
            <v>Cesto Em Fórmica 11,0L Cinza Claro</v>
          </cell>
          <cell r="D15844" t="str">
            <v>UN</v>
          </cell>
          <cell r="E15844">
            <v>0</v>
          </cell>
          <cell r="F15844">
            <v>0</v>
          </cell>
        </row>
        <row r="15845">
          <cell r="B15845">
            <v>2001279</v>
          </cell>
          <cell r="C15845" t="str">
            <v>Cesto Em Fórmica. Preto - Só Lixeiras</v>
          </cell>
          <cell r="D15845" t="str">
            <v>UN</v>
          </cell>
          <cell r="E15845">
            <v>0</v>
          </cell>
          <cell r="F15845">
            <v>0</v>
          </cell>
        </row>
        <row r="15846">
          <cell r="B15846">
            <v>2001280</v>
          </cell>
          <cell r="C15846" t="str">
            <v>Cesto Em Inox Polido C/ Aro 21L</v>
          </cell>
          <cell r="D15846" t="str">
            <v>UN</v>
          </cell>
          <cell r="E15846">
            <v>0</v>
          </cell>
          <cell r="F15846">
            <v>0</v>
          </cell>
        </row>
        <row r="15847">
          <cell r="B15847">
            <v>2001281</v>
          </cell>
          <cell r="C15847" t="str">
            <v>Cesto Em Poliprop.Reciclagem 14L Amarelo</v>
          </cell>
          <cell r="D15847" t="str">
            <v>UN</v>
          </cell>
          <cell r="E15847">
            <v>0</v>
          </cell>
          <cell r="F15847">
            <v>0</v>
          </cell>
        </row>
        <row r="15848">
          <cell r="B15848">
            <v>2001282</v>
          </cell>
          <cell r="C15848" t="str">
            <v>Cesto Em Polipropileno 14L Preto</v>
          </cell>
          <cell r="D15848" t="str">
            <v>UN</v>
          </cell>
          <cell r="E15848">
            <v>0</v>
          </cell>
          <cell r="F15848">
            <v>0</v>
          </cell>
        </row>
        <row r="15849">
          <cell r="B15849">
            <v>2001283</v>
          </cell>
          <cell r="C15849" t="str">
            <v>Cesto Em Polipropileno 14L Verde</v>
          </cell>
          <cell r="D15849" t="str">
            <v>UN</v>
          </cell>
          <cell r="E15849">
            <v>0</v>
          </cell>
          <cell r="F15849">
            <v>0</v>
          </cell>
        </row>
        <row r="15850">
          <cell r="B15850">
            <v>2001284</v>
          </cell>
          <cell r="C15850" t="str">
            <v>Cesto Em Poliprop.Reciclagem 14L Azul</v>
          </cell>
          <cell r="D15850" t="str">
            <v>UN</v>
          </cell>
          <cell r="E15850">
            <v>0</v>
          </cell>
          <cell r="F15850">
            <v>0</v>
          </cell>
        </row>
        <row r="15851">
          <cell r="B15851">
            <v>2001285</v>
          </cell>
          <cell r="C15851" t="str">
            <v>Cesto Em Polipropileno14L Vermelho</v>
          </cell>
          <cell r="D15851" t="str">
            <v>UN</v>
          </cell>
          <cell r="E15851">
            <v>0</v>
          </cell>
          <cell r="F15851">
            <v>0</v>
          </cell>
        </row>
        <row r="15852">
          <cell r="B15852">
            <v>2001286</v>
          </cell>
          <cell r="C15852" t="str">
            <v>Chá Camomila Leão - 15 Saches 1G</v>
          </cell>
          <cell r="D15852" t="str">
            <v>UN</v>
          </cell>
          <cell r="E15852">
            <v>0</v>
          </cell>
          <cell r="F15852">
            <v>0</v>
          </cell>
        </row>
        <row r="15853">
          <cell r="B15853">
            <v>2001287</v>
          </cell>
          <cell r="C15853" t="str">
            <v>Chá De Limão - 25 Saches 1G. Matte Leão</v>
          </cell>
          <cell r="D15853" t="str">
            <v>UN</v>
          </cell>
          <cell r="E15853">
            <v>0</v>
          </cell>
          <cell r="F15853">
            <v>0</v>
          </cell>
        </row>
        <row r="15854">
          <cell r="B15854">
            <v>2001288</v>
          </cell>
          <cell r="C15854" t="str">
            <v>Chá Erva-Doce Leão - 15 Saches 2G</v>
          </cell>
          <cell r="D15854" t="str">
            <v>UN</v>
          </cell>
          <cell r="E15854">
            <v>0</v>
          </cell>
          <cell r="F15854">
            <v>0</v>
          </cell>
        </row>
        <row r="15855">
          <cell r="B15855">
            <v>2001289</v>
          </cell>
          <cell r="C15855" t="str">
            <v>Chá Leão Cidreira - 15 Sachês 1G</v>
          </cell>
          <cell r="D15855" t="str">
            <v>UN</v>
          </cell>
          <cell r="E15855">
            <v>0</v>
          </cell>
          <cell r="F15855">
            <v>0</v>
          </cell>
        </row>
        <row r="15856">
          <cell r="B15856">
            <v>2001290</v>
          </cell>
          <cell r="C15856" t="str">
            <v>Chá Mate Natural Leão - 25 Saches 1,6 G</v>
          </cell>
          <cell r="D15856" t="str">
            <v>UN</v>
          </cell>
          <cell r="E15856">
            <v>0</v>
          </cell>
          <cell r="F15856">
            <v>0</v>
          </cell>
        </row>
        <row r="15857">
          <cell r="B15857">
            <v>2001291</v>
          </cell>
          <cell r="C15857" t="str">
            <v>Chá Pêssego Leão - 25 Saches</v>
          </cell>
          <cell r="D15857" t="str">
            <v>UN</v>
          </cell>
          <cell r="E15857">
            <v>0</v>
          </cell>
          <cell r="F15857">
            <v>0</v>
          </cell>
        </row>
        <row r="15858">
          <cell r="B15858">
            <v>2001292</v>
          </cell>
          <cell r="C15858" t="str">
            <v>Chá Preto Leão - 15 Saches 1,6G</v>
          </cell>
          <cell r="D15858" t="str">
            <v>UN</v>
          </cell>
          <cell r="E15858">
            <v>0</v>
          </cell>
          <cell r="F15858">
            <v>0</v>
          </cell>
        </row>
        <row r="15859">
          <cell r="B15859">
            <v>2001293</v>
          </cell>
          <cell r="C15859" t="str">
            <v>Cinzeiro-Papeleira Acp Cinza C Preto</v>
          </cell>
          <cell r="D15859" t="str">
            <v>UN</v>
          </cell>
          <cell r="E15859">
            <v>0</v>
          </cell>
          <cell r="F15859">
            <v>0</v>
          </cell>
        </row>
        <row r="15860">
          <cell r="B15860">
            <v>2001294</v>
          </cell>
          <cell r="C15860" t="str">
            <v>Classificador Ofício Clip File Cristal</v>
          </cell>
          <cell r="D15860" t="str">
            <v>UN</v>
          </cell>
          <cell r="E15860">
            <v>0</v>
          </cell>
          <cell r="F15860">
            <v>0</v>
          </cell>
        </row>
        <row r="15861">
          <cell r="B15861">
            <v>2001295</v>
          </cell>
          <cell r="C15861" t="str">
            <v>Claviculário P/24 Chaves 161.0 Acrimet</v>
          </cell>
          <cell r="D15861" t="str">
            <v>UN</v>
          </cell>
          <cell r="E15861">
            <v>0</v>
          </cell>
          <cell r="F15861">
            <v>0</v>
          </cell>
        </row>
        <row r="15862">
          <cell r="B15862">
            <v>2001296</v>
          </cell>
          <cell r="C15862" t="str">
            <v>Clipes Aço Niquelado Nº2 Caixa C/100</v>
          </cell>
          <cell r="D15862" t="str">
            <v>UN</v>
          </cell>
          <cell r="E15862">
            <v>0</v>
          </cell>
          <cell r="F15862">
            <v>0</v>
          </cell>
        </row>
        <row r="15863">
          <cell r="B15863">
            <v>2001297</v>
          </cell>
          <cell r="C15863" t="str">
            <v>Clipes Coloridos Nº5 Bacchi Cx. C/ 72</v>
          </cell>
          <cell r="D15863" t="str">
            <v>UN</v>
          </cell>
          <cell r="E15863">
            <v>0</v>
          </cell>
          <cell r="F15863">
            <v>0</v>
          </cell>
        </row>
        <row r="15864">
          <cell r="B15864">
            <v>2001298</v>
          </cell>
          <cell r="C15864" t="str">
            <v>Clipes Galvanizados 2/0 (00) C/ 100G</v>
          </cell>
          <cell r="D15864" t="str">
            <v>UN</v>
          </cell>
          <cell r="E15864">
            <v>0</v>
          </cell>
          <cell r="F15864">
            <v>0</v>
          </cell>
        </row>
        <row r="15865">
          <cell r="B15865">
            <v>2001299</v>
          </cell>
          <cell r="C15865" t="str">
            <v>Clipes Galvanizados 2/0 (00) C/ 500G</v>
          </cell>
          <cell r="D15865" t="str">
            <v>UN</v>
          </cell>
          <cell r="E15865">
            <v>0</v>
          </cell>
          <cell r="F15865">
            <v>0</v>
          </cell>
        </row>
        <row r="15866">
          <cell r="B15866">
            <v>2001300</v>
          </cell>
          <cell r="C15866" t="str">
            <v>Clipes Galvanizados 3/0 Bacchi Cx. C/ 50</v>
          </cell>
          <cell r="D15866" t="str">
            <v>UN</v>
          </cell>
          <cell r="E15866">
            <v>0</v>
          </cell>
          <cell r="F15866">
            <v>0</v>
          </cell>
        </row>
        <row r="15867">
          <cell r="B15867">
            <v>2001301</v>
          </cell>
          <cell r="C15867" t="str">
            <v>Clipes Galvanizados 3/0 C/ 500G Bacchi</v>
          </cell>
          <cell r="D15867" t="str">
            <v>UN</v>
          </cell>
          <cell r="E15867">
            <v>0</v>
          </cell>
          <cell r="F15867">
            <v>0</v>
          </cell>
        </row>
        <row r="15868">
          <cell r="B15868">
            <v>2001302</v>
          </cell>
          <cell r="C15868" t="str">
            <v>Clipes Galvanizados 4/0 Bacchi Cx. C/ 50</v>
          </cell>
          <cell r="D15868" t="str">
            <v>UN</v>
          </cell>
          <cell r="E15868">
            <v>0</v>
          </cell>
          <cell r="F15868">
            <v>0</v>
          </cell>
        </row>
        <row r="15869">
          <cell r="B15869">
            <v>2001303</v>
          </cell>
          <cell r="C15869" t="str">
            <v>Clipes Galvanizados 4/0 C/ 500G Bacchi</v>
          </cell>
          <cell r="D15869" t="str">
            <v>UN</v>
          </cell>
          <cell r="E15869">
            <v>0</v>
          </cell>
          <cell r="F15869">
            <v>0</v>
          </cell>
        </row>
        <row r="15870">
          <cell r="B15870">
            <v>2001304</v>
          </cell>
          <cell r="C15870" t="str">
            <v>Clipes Galvanizados 6/0 Bacchi Cx. C/ 50</v>
          </cell>
          <cell r="D15870" t="str">
            <v>UN</v>
          </cell>
          <cell r="E15870">
            <v>0</v>
          </cell>
          <cell r="F15870">
            <v>0</v>
          </cell>
        </row>
        <row r="15871">
          <cell r="B15871">
            <v>2001305</v>
          </cell>
          <cell r="C15871" t="str">
            <v>Clipes Galvanizados 6/0 C/ 500G Bacchi</v>
          </cell>
          <cell r="D15871" t="str">
            <v>UN</v>
          </cell>
          <cell r="E15871">
            <v>0</v>
          </cell>
          <cell r="F15871">
            <v>0</v>
          </cell>
        </row>
        <row r="15872">
          <cell r="B15872">
            <v>2001306</v>
          </cell>
          <cell r="C15872" t="str">
            <v>Clipes Galvanizados 8/0 Bacchi Cx. C/ 25</v>
          </cell>
          <cell r="D15872" t="str">
            <v>UN</v>
          </cell>
          <cell r="E15872">
            <v>0</v>
          </cell>
          <cell r="F15872">
            <v>0</v>
          </cell>
        </row>
        <row r="15873">
          <cell r="B15873">
            <v>2001307</v>
          </cell>
          <cell r="C15873" t="str">
            <v>Clipes Galvanizados 8/0 C/ 500G Bacchi</v>
          </cell>
          <cell r="D15873" t="str">
            <v>UN</v>
          </cell>
          <cell r="E15873">
            <v>0</v>
          </cell>
          <cell r="F15873">
            <v>0</v>
          </cell>
        </row>
        <row r="15874">
          <cell r="B15874">
            <v>2001308</v>
          </cell>
          <cell r="C15874" t="str">
            <v>Clipes Galvanizados Nº 0 Bacchi C/100</v>
          </cell>
          <cell r="D15874" t="str">
            <v>UN</v>
          </cell>
          <cell r="E15874">
            <v>0</v>
          </cell>
          <cell r="F15874">
            <v>0</v>
          </cell>
        </row>
        <row r="15875">
          <cell r="B15875">
            <v>2001309</v>
          </cell>
          <cell r="C15875" t="str">
            <v>Clipes Galvanizados Nº 3 Bacchi C/100</v>
          </cell>
          <cell r="D15875" t="str">
            <v>UN</v>
          </cell>
          <cell r="E15875">
            <v>0</v>
          </cell>
          <cell r="F15875">
            <v>0</v>
          </cell>
        </row>
        <row r="15876">
          <cell r="B15876">
            <v>2001310</v>
          </cell>
          <cell r="C15876" t="str">
            <v>Clipes Galvanizados Nº 4 Bacchi C/100</v>
          </cell>
          <cell r="D15876" t="str">
            <v>UN</v>
          </cell>
          <cell r="E15876">
            <v>0</v>
          </cell>
          <cell r="F15876">
            <v>0</v>
          </cell>
        </row>
        <row r="15877">
          <cell r="B15877">
            <v>2001311</v>
          </cell>
          <cell r="C15877" t="str">
            <v>Clipes Galvanizados Nº0 C/ 500G Bacchi</v>
          </cell>
          <cell r="D15877" t="str">
            <v>UN</v>
          </cell>
          <cell r="E15877">
            <v>0</v>
          </cell>
          <cell r="F15877">
            <v>0</v>
          </cell>
        </row>
        <row r="15878">
          <cell r="B15878">
            <v>2001312</v>
          </cell>
          <cell r="C15878" t="str">
            <v>Clipes Galvanizados Nº1 Bacchi C/100</v>
          </cell>
          <cell r="D15878" t="str">
            <v>UN</v>
          </cell>
          <cell r="E15878">
            <v>0</v>
          </cell>
          <cell r="F15878">
            <v>0</v>
          </cell>
        </row>
        <row r="15879">
          <cell r="B15879">
            <v>2001313</v>
          </cell>
          <cell r="C15879" t="str">
            <v>Clipes Galvanizados Nº1 C/ 500G Bacchi</v>
          </cell>
          <cell r="D15879" t="str">
            <v>UN</v>
          </cell>
          <cell r="E15879">
            <v>0</v>
          </cell>
          <cell r="F15879">
            <v>0</v>
          </cell>
        </row>
        <row r="15880">
          <cell r="B15880">
            <v>2001314</v>
          </cell>
          <cell r="C15880" t="str">
            <v>Clipes Galvanizados Nº2 Bacchi C/100</v>
          </cell>
          <cell r="D15880" t="str">
            <v>UN</v>
          </cell>
          <cell r="E15880">
            <v>0</v>
          </cell>
          <cell r="F15880">
            <v>0</v>
          </cell>
        </row>
        <row r="15881">
          <cell r="B15881">
            <v>2001315</v>
          </cell>
          <cell r="C15881" t="str">
            <v>Clipes Galvanizados Nº2 C/ 500G Bacchi</v>
          </cell>
          <cell r="D15881" t="str">
            <v>UN</v>
          </cell>
          <cell r="E15881">
            <v>0</v>
          </cell>
          <cell r="F15881">
            <v>0</v>
          </cell>
        </row>
        <row r="15882">
          <cell r="B15882">
            <v>2001316</v>
          </cell>
          <cell r="C15882" t="str">
            <v>Clipes Galvanizados Nº3 C/ 500G Bacchi</v>
          </cell>
          <cell r="D15882" t="str">
            <v>UN</v>
          </cell>
          <cell r="E15882">
            <v>0</v>
          </cell>
          <cell r="F15882">
            <v>0</v>
          </cell>
        </row>
        <row r="15883">
          <cell r="B15883">
            <v>2001317</v>
          </cell>
          <cell r="C15883" t="str">
            <v>Clipes Galvanizados Nº4 C/ 500G Bacchi</v>
          </cell>
          <cell r="D15883" t="str">
            <v>UN</v>
          </cell>
          <cell r="E15883">
            <v>0</v>
          </cell>
          <cell r="F15883">
            <v>0</v>
          </cell>
        </row>
        <row r="15884">
          <cell r="B15884">
            <v>2001318</v>
          </cell>
          <cell r="C15884" t="str">
            <v>Clipes Niquelados 2/0 Bacchi Cx. C/ 100</v>
          </cell>
          <cell r="D15884" t="str">
            <v>UN</v>
          </cell>
          <cell r="E15884">
            <v>0</v>
          </cell>
          <cell r="F15884">
            <v>0</v>
          </cell>
        </row>
        <row r="15885">
          <cell r="B15885">
            <v>2001319</v>
          </cell>
          <cell r="C15885" t="str">
            <v>Clipes Niquelados 2/0 Bacchi Cx. C/ 500G</v>
          </cell>
          <cell r="D15885" t="str">
            <v>UN</v>
          </cell>
          <cell r="E15885">
            <v>0</v>
          </cell>
          <cell r="F15885">
            <v>0</v>
          </cell>
        </row>
        <row r="15886">
          <cell r="B15886">
            <v>2001320</v>
          </cell>
          <cell r="C15886" t="str">
            <v>Clipes Niquelados 4/0 Bacchi Cx. C/ 50</v>
          </cell>
          <cell r="D15886" t="str">
            <v>UN</v>
          </cell>
          <cell r="E15886">
            <v>0</v>
          </cell>
          <cell r="F15886">
            <v>0</v>
          </cell>
        </row>
        <row r="15887">
          <cell r="B15887">
            <v>2001321</v>
          </cell>
          <cell r="C15887" t="str">
            <v>Clipes Niquelados 6/0 Bacchi Cx. C/ 50</v>
          </cell>
          <cell r="D15887" t="str">
            <v>UN</v>
          </cell>
          <cell r="E15887">
            <v>0</v>
          </cell>
          <cell r="F15887">
            <v>0</v>
          </cell>
        </row>
        <row r="15888">
          <cell r="B15888">
            <v>2001322</v>
          </cell>
          <cell r="C15888" t="str">
            <v>Clipes Niquelados 8/0 Bacchi Cx. C/ 25</v>
          </cell>
          <cell r="D15888" t="str">
            <v>UN</v>
          </cell>
          <cell r="E15888">
            <v>0</v>
          </cell>
          <cell r="F15888">
            <v>0</v>
          </cell>
        </row>
        <row r="15889">
          <cell r="B15889">
            <v>2001323</v>
          </cell>
          <cell r="C15889" t="str">
            <v>Cola Bastão Pritt 10G</v>
          </cell>
          <cell r="D15889" t="str">
            <v>UN</v>
          </cell>
          <cell r="E15889">
            <v>0</v>
          </cell>
          <cell r="F15889">
            <v>0</v>
          </cell>
        </row>
        <row r="15890">
          <cell r="B15890">
            <v>2001324</v>
          </cell>
          <cell r="C15890" t="str">
            <v>Cola Bastão Pritt 20G</v>
          </cell>
          <cell r="D15890" t="str">
            <v>UN</v>
          </cell>
          <cell r="E15890">
            <v>0</v>
          </cell>
          <cell r="F15890">
            <v>0</v>
          </cell>
        </row>
        <row r="15891">
          <cell r="B15891">
            <v>2001325</v>
          </cell>
          <cell r="C15891" t="str">
            <v>Cola Bastão Pritt 40G</v>
          </cell>
          <cell r="D15891" t="str">
            <v>UN</v>
          </cell>
          <cell r="E15891">
            <v>0</v>
          </cell>
          <cell r="F15891">
            <v>0</v>
          </cell>
        </row>
        <row r="15892">
          <cell r="B15892">
            <v>2001326</v>
          </cell>
          <cell r="C15892" t="str">
            <v>Cola Bastão Pritt Power 9G</v>
          </cell>
          <cell r="D15892" t="str">
            <v>UN</v>
          </cell>
          <cell r="E15892">
            <v>0</v>
          </cell>
          <cell r="F15892">
            <v>0</v>
          </cell>
        </row>
        <row r="15893">
          <cell r="B15893">
            <v>2001327</v>
          </cell>
          <cell r="C15893" t="str">
            <v>Cola Bastão Radex 36G</v>
          </cell>
          <cell r="D15893" t="str">
            <v>UN</v>
          </cell>
          <cell r="E15893">
            <v>0</v>
          </cell>
          <cell r="F15893">
            <v>0</v>
          </cell>
        </row>
        <row r="15894">
          <cell r="B15894">
            <v>2001328</v>
          </cell>
          <cell r="C15894" t="str">
            <v>Cola Branca Líquida 40G Bic</v>
          </cell>
          <cell r="D15894" t="str">
            <v>UN</v>
          </cell>
          <cell r="E15894">
            <v>0</v>
          </cell>
          <cell r="F15894">
            <v>0</v>
          </cell>
        </row>
        <row r="15895">
          <cell r="B15895">
            <v>2001329</v>
          </cell>
          <cell r="C15895" t="str">
            <v>Cola Branca Líquida Bic 500G</v>
          </cell>
          <cell r="D15895" t="str">
            <v>UN</v>
          </cell>
          <cell r="E15895">
            <v>0</v>
          </cell>
          <cell r="F15895">
            <v>0</v>
          </cell>
        </row>
        <row r="15896">
          <cell r="B15896">
            <v>2001330</v>
          </cell>
          <cell r="C15896" t="str">
            <v>Cola Em Bastão 09G Radex</v>
          </cell>
          <cell r="D15896" t="str">
            <v>UN</v>
          </cell>
          <cell r="E15896">
            <v>0</v>
          </cell>
          <cell r="F15896">
            <v>0</v>
          </cell>
        </row>
        <row r="15897">
          <cell r="B15897">
            <v>2001331</v>
          </cell>
          <cell r="C15897" t="str">
            <v>Cola Em Bastão 3M 8G</v>
          </cell>
          <cell r="D15897" t="str">
            <v>UN</v>
          </cell>
          <cell r="E15897">
            <v>0</v>
          </cell>
          <cell r="F15897">
            <v>0</v>
          </cell>
        </row>
        <row r="15898">
          <cell r="B15898">
            <v>2001332</v>
          </cell>
          <cell r="C15898" t="str">
            <v>Cola Em Bastão Radex 20G</v>
          </cell>
          <cell r="D15898" t="str">
            <v>UN</v>
          </cell>
          <cell r="E15898">
            <v>0</v>
          </cell>
          <cell r="F15898">
            <v>0</v>
          </cell>
        </row>
        <row r="15899">
          <cell r="B15899">
            <v>2001333</v>
          </cell>
          <cell r="C15899" t="str">
            <v>Cola Líquida Bca 90G Scotch</v>
          </cell>
          <cell r="D15899" t="str">
            <v>UN</v>
          </cell>
          <cell r="E15899">
            <v>0</v>
          </cell>
          <cell r="F15899">
            <v>0</v>
          </cell>
        </row>
        <row r="15900">
          <cell r="B15900">
            <v>2001334</v>
          </cell>
          <cell r="C15900" t="str">
            <v>Cola Líquida Branca Lavável Radex 40G</v>
          </cell>
          <cell r="D15900" t="str">
            <v>UN</v>
          </cell>
          <cell r="E15900">
            <v>0</v>
          </cell>
          <cell r="F15900">
            <v>0</v>
          </cell>
        </row>
        <row r="15901">
          <cell r="B15901">
            <v>2001335</v>
          </cell>
          <cell r="C15901" t="str">
            <v>Cola Líquida Branca Lavável, Radex 90G</v>
          </cell>
          <cell r="D15901" t="str">
            <v>UN</v>
          </cell>
          <cell r="E15901">
            <v>0</v>
          </cell>
          <cell r="F15901">
            <v>0</v>
          </cell>
        </row>
        <row r="15902">
          <cell r="B15902">
            <v>2001336</v>
          </cell>
          <cell r="C15902" t="str">
            <v>Cola Líquida Scoth Branca 40G</v>
          </cell>
          <cell r="D15902" t="str">
            <v>UN</v>
          </cell>
          <cell r="E15902">
            <v>0</v>
          </cell>
          <cell r="F15902">
            <v>0</v>
          </cell>
        </row>
        <row r="15903">
          <cell r="B15903">
            <v>2001337</v>
          </cell>
          <cell r="C15903" t="str">
            <v>Cola Super Bonder 3G</v>
          </cell>
          <cell r="D15903" t="str">
            <v>UN</v>
          </cell>
          <cell r="E15903">
            <v>0</v>
          </cell>
          <cell r="F15903">
            <v>0</v>
          </cell>
        </row>
        <row r="15904">
          <cell r="B15904">
            <v>2001338</v>
          </cell>
          <cell r="C15904" t="str">
            <v>Cola Super Bonder 5G</v>
          </cell>
          <cell r="D15904" t="str">
            <v>UN</v>
          </cell>
          <cell r="E15904">
            <v>0</v>
          </cell>
          <cell r="F15904">
            <v>0</v>
          </cell>
        </row>
        <row r="15905">
          <cell r="B15905">
            <v>2001339</v>
          </cell>
          <cell r="C15905" t="str">
            <v>Cola Tenaz 40G</v>
          </cell>
          <cell r="D15905" t="str">
            <v>UN</v>
          </cell>
          <cell r="E15905">
            <v>0</v>
          </cell>
          <cell r="F15905">
            <v>0</v>
          </cell>
        </row>
        <row r="15906">
          <cell r="B15906">
            <v>2001340</v>
          </cell>
          <cell r="C15906" t="str">
            <v>Cola Tenaz 500G</v>
          </cell>
          <cell r="D15906" t="str">
            <v>UN</v>
          </cell>
          <cell r="E15906">
            <v>0</v>
          </cell>
          <cell r="F15906">
            <v>0</v>
          </cell>
        </row>
        <row r="15907">
          <cell r="B15907">
            <v>2001341</v>
          </cell>
          <cell r="C15907" t="str">
            <v>Cola Tenaz 90G</v>
          </cell>
          <cell r="D15907" t="str">
            <v>UN</v>
          </cell>
          <cell r="E15907">
            <v>0</v>
          </cell>
          <cell r="F15907">
            <v>0</v>
          </cell>
        </row>
        <row r="15908">
          <cell r="B15908">
            <v>2001342</v>
          </cell>
          <cell r="C15908" t="str">
            <v>Coletor Em Pvc P/Copos Descartáveis</v>
          </cell>
          <cell r="D15908" t="str">
            <v>UN</v>
          </cell>
          <cell r="E15908">
            <v>0</v>
          </cell>
          <cell r="F15908">
            <v>0</v>
          </cell>
        </row>
        <row r="15909">
          <cell r="B15909">
            <v>2001343</v>
          </cell>
          <cell r="C15909" t="str">
            <v>Colher Descartável Branca 10X50</v>
          </cell>
          <cell r="D15909" t="str">
            <v>UN</v>
          </cell>
          <cell r="E15909">
            <v>0</v>
          </cell>
          <cell r="F15909">
            <v>0</v>
          </cell>
        </row>
        <row r="15910">
          <cell r="B15910">
            <v>2001344</v>
          </cell>
          <cell r="C15910" t="str">
            <v>Colher Descartável Para Café</v>
          </cell>
          <cell r="D15910" t="str">
            <v>UN</v>
          </cell>
          <cell r="E15910">
            <v>0</v>
          </cell>
          <cell r="F15910">
            <v>0</v>
          </cell>
        </row>
        <row r="15911">
          <cell r="B15911">
            <v>2001345</v>
          </cell>
          <cell r="C15911" t="str">
            <v>Copo Descartável  Branco Altacoppo 200Ml</v>
          </cell>
          <cell r="D15911" t="str">
            <v>UN</v>
          </cell>
          <cell r="E15911">
            <v>0</v>
          </cell>
          <cell r="F15911">
            <v>0</v>
          </cell>
        </row>
        <row r="15912">
          <cell r="B15912">
            <v>2001346</v>
          </cell>
          <cell r="C15912" t="str">
            <v>Copo Descartável 110Ml Abnt Zanatta</v>
          </cell>
          <cell r="D15912" t="str">
            <v>UN</v>
          </cell>
          <cell r="E15912">
            <v>0</v>
          </cell>
          <cell r="F15912">
            <v>0</v>
          </cell>
        </row>
        <row r="15913">
          <cell r="B15913">
            <v>2001347</v>
          </cell>
          <cell r="C15913" t="str">
            <v>Copo Descartável Branco 180Ml-C/100</v>
          </cell>
          <cell r="D15913" t="str">
            <v>UN</v>
          </cell>
          <cell r="E15913">
            <v>0</v>
          </cell>
          <cell r="F15913">
            <v>0</v>
          </cell>
        </row>
        <row r="15914">
          <cell r="B15914">
            <v>2001348</v>
          </cell>
          <cell r="C15914" t="str">
            <v>Copo Descartável Branco 180Ml-Caixa</v>
          </cell>
          <cell r="D15914" t="str">
            <v>UN</v>
          </cell>
          <cell r="E15914">
            <v>0</v>
          </cell>
          <cell r="F15914">
            <v>0</v>
          </cell>
        </row>
        <row r="15915">
          <cell r="B15915">
            <v>2001349</v>
          </cell>
          <cell r="C15915" t="str">
            <v>Copo Descartável Branco 200Ml-Caixa</v>
          </cell>
          <cell r="D15915" t="str">
            <v>UN</v>
          </cell>
          <cell r="E15915">
            <v>0</v>
          </cell>
          <cell r="F15915">
            <v>0</v>
          </cell>
        </row>
        <row r="15916">
          <cell r="B15916">
            <v>2001350</v>
          </cell>
          <cell r="C15916" t="str">
            <v>Copo Plást.Descart.Branco Dixie 200Ml</v>
          </cell>
          <cell r="D15916" t="str">
            <v>UN</v>
          </cell>
          <cell r="E15916">
            <v>0</v>
          </cell>
          <cell r="F15916">
            <v>0</v>
          </cell>
        </row>
        <row r="15917">
          <cell r="B15917">
            <v>2001351</v>
          </cell>
          <cell r="C15917" t="str">
            <v>Copo Plást.Descart.Branco Dixie 50Ml</v>
          </cell>
          <cell r="D15917" t="str">
            <v>UN</v>
          </cell>
          <cell r="E15917">
            <v>0</v>
          </cell>
          <cell r="F15917">
            <v>0</v>
          </cell>
        </row>
        <row r="15918">
          <cell r="B15918">
            <v>2001352</v>
          </cell>
          <cell r="C15918" t="str">
            <v>Copo Plástico Descartável Branco 200Ml</v>
          </cell>
          <cell r="D15918" t="str">
            <v>UN</v>
          </cell>
          <cell r="E15918">
            <v>0</v>
          </cell>
          <cell r="F15918">
            <v>0</v>
          </cell>
        </row>
        <row r="15919">
          <cell r="B15919">
            <v>2001353</v>
          </cell>
          <cell r="C15919" t="str">
            <v>Copo Plástico Descartável Branco De 50Ml</v>
          </cell>
          <cell r="D15919" t="str">
            <v>UN</v>
          </cell>
          <cell r="E15919">
            <v>0</v>
          </cell>
          <cell r="F15919">
            <v>0</v>
          </cell>
        </row>
        <row r="15920">
          <cell r="B15920">
            <v>2001354</v>
          </cell>
          <cell r="C15920" t="str">
            <v>Corretivo Líquido 18Ml Faber Castell</v>
          </cell>
          <cell r="D15920" t="str">
            <v>UN</v>
          </cell>
          <cell r="E15920">
            <v>0</v>
          </cell>
          <cell r="F15920">
            <v>0</v>
          </cell>
        </row>
        <row r="15921">
          <cell r="B15921">
            <v>2001355</v>
          </cell>
          <cell r="C15921" t="str">
            <v>Desentupidor De Pia Santa Maria</v>
          </cell>
          <cell r="D15921" t="str">
            <v>UN</v>
          </cell>
          <cell r="E15921">
            <v>0</v>
          </cell>
          <cell r="F15921">
            <v>0</v>
          </cell>
        </row>
        <row r="15922">
          <cell r="B15922">
            <v>2001356</v>
          </cell>
          <cell r="C15922" t="str">
            <v>Desentupidor De Vaso Sanitário</v>
          </cell>
          <cell r="D15922" t="str">
            <v>UN</v>
          </cell>
          <cell r="E15922">
            <v>0</v>
          </cell>
          <cell r="F15922">
            <v>0</v>
          </cell>
        </row>
        <row r="15923">
          <cell r="B15923">
            <v>2001357</v>
          </cell>
          <cell r="C15923" t="str">
            <v>Desinfetante Eucalipto 2Litros</v>
          </cell>
          <cell r="D15923" t="str">
            <v>UN</v>
          </cell>
          <cell r="E15923">
            <v>0</v>
          </cell>
          <cell r="F15923">
            <v>0</v>
          </cell>
        </row>
        <row r="15924">
          <cell r="B15924">
            <v>2001358</v>
          </cell>
          <cell r="C15924" t="str">
            <v>Desinfetante Eucalipto 5Litros</v>
          </cell>
          <cell r="D15924" t="str">
            <v>UN</v>
          </cell>
          <cell r="E15924">
            <v>0</v>
          </cell>
          <cell r="F15924">
            <v>0</v>
          </cell>
        </row>
        <row r="15925">
          <cell r="B15925">
            <v>2001359</v>
          </cell>
          <cell r="C15925" t="str">
            <v>Desinfetante Lavanda 5 Litros  Spy Air</v>
          </cell>
          <cell r="D15925" t="str">
            <v>UN</v>
          </cell>
          <cell r="E15925">
            <v>0</v>
          </cell>
          <cell r="F15925">
            <v>0</v>
          </cell>
        </row>
        <row r="15926">
          <cell r="B15926">
            <v>2001360</v>
          </cell>
          <cell r="C15926" t="str">
            <v>Desinfetante Pinho 2 Litros - Spy Air</v>
          </cell>
          <cell r="D15926" t="str">
            <v>UN</v>
          </cell>
          <cell r="E15926">
            <v>0</v>
          </cell>
          <cell r="F15926">
            <v>0</v>
          </cell>
        </row>
        <row r="15927">
          <cell r="B15927">
            <v>2001361</v>
          </cell>
          <cell r="C15927" t="str">
            <v>Desinfetante Pinho Citros 5Litros</v>
          </cell>
          <cell r="D15927" t="str">
            <v>UN</v>
          </cell>
          <cell r="E15927">
            <v>0</v>
          </cell>
          <cell r="F15927">
            <v>0</v>
          </cell>
        </row>
        <row r="15928">
          <cell r="B15928">
            <v>2001362</v>
          </cell>
          <cell r="C15928" t="str">
            <v>Desinfetante Pinho Sol 500 Ml</v>
          </cell>
          <cell r="D15928" t="str">
            <v>UN</v>
          </cell>
          <cell r="E15928">
            <v>0</v>
          </cell>
          <cell r="F15928">
            <v>0</v>
          </cell>
        </row>
        <row r="15929">
          <cell r="B15929">
            <v>2001363</v>
          </cell>
          <cell r="C15929" t="str">
            <v>Detergente Clear 2 Litros -  Lavy</v>
          </cell>
          <cell r="D15929" t="str">
            <v>UN</v>
          </cell>
          <cell r="E15929">
            <v>0</v>
          </cell>
          <cell r="F15929">
            <v>0</v>
          </cell>
        </row>
        <row r="15930">
          <cell r="B15930">
            <v>2001364</v>
          </cell>
          <cell r="C15930" t="str">
            <v>Detergente Neutro 5 Litros  Lavy</v>
          </cell>
          <cell r="D15930" t="str">
            <v>UN</v>
          </cell>
          <cell r="E15930">
            <v>0</v>
          </cell>
          <cell r="F15930">
            <v>0</v>
          </cell>
        </row>
        <row r="15931">
          <cell r="B15931">
            <v>2001365</v>
          </cell>
          <cell r="C15931" t="str">
            <v>Detergente Ypê Clear 500Ml</v>
          </cell>
          <cell r="D15931" t="str">
            <v>UN</v>
          </cell>
          <cell r="E15931">
            <v>0</v>
          </cell>
          <cell r="F15931">
            <v>0</v>
          </cell>
        </row>
        <row r="15932">
          <cell r="B15932">
            <v>2001366</v>
          </cell>
          <cell r="C15932" t="str">
            <v>Detergente Ype Limão 500Ml</v>
          </cell>
          <cell r="D15932" t="str">
            <v>UN</v>
          </cell>
          <cell r="E15932">
            <v>0</v>
          </cell>
          <cell r="F15932">
            <v>0</v>
          </cell>
        </row>
        <row r="15933">
          <cell r="B15933">
            <v>2001367</v>
          </cell>
          <cell r="C15933" t="str">
            <v>Detergente Ype Neutro 500Ml</v>
          </cell>
          <cell r="D15933" t="str">
            <v>UN</v>
          </cell>
          <cell r="E15933">
            <v>0</v>
          </cell>
          <cell r="F15933">
            <v>0</v>
          </cell>
        </row>
        <row r="15934">
          <cell r="B15934">
            <v>2001368</v>
          </cell>
          <cell r="C15934" t="str">
            <v>Dipenser P/ Flags 680-1 Vermelha</v>
          </cell>
          <cell r="D15934" t="str">
            <v>UN</v>
          </cell>
          <cell r="E15934">
            <v>0</v>
          </cell>
          <cell r="F15934">
            <v>0</v>
          </cell>
        </row>
        <row r="15935">
          <cell r="B15935">
            <v>2001369</v>
          </cell>
          <cell r="C15935" t="str">
            <v>Dispensador P/Copos Descartáveis Dixie</v>
          </cell>
          <cell r="D15935" t="str">
            <v>UN</v>
          </cell>
          <cell r="E15935">
            <v>0</v>
          </cell>
          <cell r="F15935">
            <v>0</v>
          </cell>
        </row>
        <row r="15936">
          <cell r="B15936">
            <v>2001370</v>
          </cell>
          <cell r="C15936" t="str">
            <v>Dispenser P/Flags 4Cores 12X43Mm Post It</v>
          </cell>
          <cell r="D15936" t="str">
            <v>UN</v>
          </cell>
          <cell r="E15936">
            <v>0</v>
          </cell>
          <cell r="F15936">
            <v>0</v>
          </cell>
        </row>
        <row r="15937">
          <cell r="B15937">
            <v>2001371</v>
          </cell>
          <cell r="C15937" t="str">
            <v>Dispenser P/ Flags 680-2 Azul</v>
          </cell>
          <cell r="D15937" t="str">
            <v>UN</v>
          </cell>
          <cell r="E15937">
            <v>0</v>
          </cell>
          <cell r="F15937">
            <v>0</v>
          </cell>
        </row>
        <row r="15938">
          <cell r="B15938">
            <v>2001372</v>
          </cell>
          <cell r="C15938" t="str">
            <v>Disquete 3,5 1,44 Mb 2Hd C/10 Disq.Sony</v>
          </cell>
          <cell r="D15938" t="str">
            <v>UN</v>
          </cell>
          <cell r="E15938">
            <v>0</v>
          </cell>
          <cell r="F15938">
            <v>0</v>
          </cell>
        </row>
        <row r="15939">
          <cell r="B15939">
            <v>2001373</v>
          </cell>
          <cell r="C15939" t="str">
            <v>Disquete De 3,5"Hd Cx C/10 Maxell</v>
          </cell>
          <cell r="D15939" t="str">
            <v>UN</v>
          </cell>
          <cell r="E15939">
            <v>0</v>
          </cell>
          <cell r="F15939">
            <v>0</v>
          </cell>
        </row>
        <row r="15940">
          <cell r="B15940">
            <v>2001374</v>
          </cell>
          <cell r="C15940" t="str">
            <v>Divisória C/10 Projeções Visor C/Etiquet</v>
          </cell>
          <cell r="D15940" t="str">
            <v>UN</v>
          </cell>
          <cell r="E15940">
            <v>0</v>
          </cell>
          <cell r="F15940">
            <v>0</v>
          </cell>
        </row>
        <row r="15941">
          <cell r="B15941">
            <v>2001375</v>
          </cell>
          <cell r="C15941" t="str">
            <v>Divisória Com 12 Projeções Em Cartão</v>
          </cell>
          <cell r="D15941" t="str">
            <v>UN</v>
          </cell>
          <cell r="E15941">
            <v>0</v>
          </cell>
          <cell r="F15941">
            <v>0</v>
          </cell>
        </row>
        <row r="15942">
          <cell r="B15942">
            <v>2001376</v>
          </cell>
          <cell r="C15942" t="str">
            <v>Divisória Com 6 Projeções Em Cartão Azul</v>
          </cell>
          <cell r="D15942" t="str">
            <v>UN</v>
          </cell>
          <cell r="E15942">
            <v>0</v>
          </cell>
          <cell r="F15942">
            <v>0</v>
          </cell>
        </row>
        <row r="15943">
          <cell r="B15943">
            <v>2001377</v>
          </cell>
          <cell r="C15943" t="str">
            <v>Divisória Plást.C/6 Projeções Ofíc.Color</v>
          </cell>
          <cell r="D15943" t="str">
            <v>UN</v>
          </cell>
          <cell r="E15943">
            <v>0</v>
          </cell>
          <cell r="F15943">
            <v>0</v>
          </cell>
        </row>
        <row r="15944">
          <cell r="B15944">
            <v>2001378</v>
          </cell>
          <cell r="C15944" t="str">
            <v>Dvd+R Gravável Maxell Envelope</v>
          </cell>
          <cell r="D15944" t="str">
            <v>UN</v>
          </cell>
          <cell r="E15944">
            <v>0</v>
          </cell>
          <cell r="F15944">
            <v>0</v>
          </cell>
        </row>
        <row r="15945">
          <cell r="B15945">
            <v>2001379</v>
          </cell>
          <cell r="C15945" t="str">
            <v>Dvd+R Gravável Pino C/10 Maxell</v>
          </cell>
          <cell r="D15945" t="str">
            <v>UN</v>
          </cell>
          <cell r="E15945">
            <v>0</v>
          </cell>
          <cell r="F15945">
            <v>0</v>
          </cell>
        </row>
        <row r="15946">
          <cell r="B15946">
            <v>2001380</v>
          </cell>
          <cell r="C15946" t="str">
            <v>Dvd+R Gravável Slim Case Maxell</v>
          </cell>
          <cell r="D15946" t="str">
            <v>UN</v>
          </cell>
          <cell r="E15946">
            <v>0</v>
          </cell>
          <cell r="F15946">
            <v>0</v>
          </cell>
        </row>
        <row r="15947">
          <cell r="B15947">
            <v>2001381</v>
          </cell>
          <cell r="C15947" t="str">
            <v>Dvd+R Gravável Slim Sony</v>
          </cell>
          <cell r="D15947" t="str">
            <v>UN</v>
          </cell>
          <cell r="E15947">
            <v>0</v>
          </cell>
          <cell r="F15947">
            <v>0</v>
          </cell>
        </row>
        <row r="15948">
          <cell r="B15948">
            <v>2001382</v>
          </cell>
          <cell r="C15948" t="str">
            <v>Dvd+Rw Regravável Maxell Slim</v>
          </cell>
          <cell r="D15948" t="str">
            <v>UN</v>
          </cell>
          <cell r="E15948">
            <v>0</v>
          </cell>
          <cell r="F15948">
            <v>0</v>
          </cell>
        </row>
        <row r="15949">
          <cell r="B15949">
            <v>2001383</v>
          </cell>
          <cell r="C15949" t="str">
            <v>Dvd+Rw Regravável Sony</v>
          </cell>
          <cell r="D15949" t="str">
            <v>UN</v>
          </cell>
          <cell r="E15949">
            <v>0</v>
          </cell>
          <cell r="F15949">
            <v>0</v>
          </cell>
        </row>
        <row r="15950">
          <cell r="B15950">
            <v>2001384</v>
          </cell>
          <cell r="C15950" t="str">
            <v>Dvd-R Gravável 4.7Gb C/25 16X Samsung</v>
          </cell>
          <cell r="D15950" t="str">
            <v>UN</v>
          </cell>
          <cell r="E15950">
            <v>0</v>
          </cell>
          <cell r="F15950">
            <v>0</v>
          </cell>
        </row>
        <row r="15951">
          <cell r="B15951">
            <v>2001385</v>
          </cell>
          <cell r="C15951" t="str">
            <v>Dvd-R Gravável Maxell Envelope</v>
          </cell>
          <cell r="D15951" t="str">
            <v>UN</v>
          </cell>
          <cell r="E15951">
            <v>0</v>
          </cell>
          <cell r="F15951">
            <v>0</v>
          </cell>
        </row>
        <row r="15952">
          <cell r="B15952">
            <v>2001386</v>
          </cell>
          <cell r="C15952" t="str">
            <v>Dvd-R Gravável Samsung Slim</v>
          </cell>
          <cell r="D15952" t="str">
            <v>UN</v>
          </cell>
          <cell r="E15952">
            <v>0</v>
          </cell>
          <cell r="F15952">
            <v>0</v>
          </cell>
        </row>
        <row r="15953">
          <cell r="B15953">
            <v>2001387</v>
          </cell>
          <cell r="C15953" t="str">
            <v>Dvd-R Gravável Slim Sony</v>
          </cell>
          <cell r="D15953" t="str">
            <v>UN</v>
          </cell>
          <cell r="E15953">
            <v>0</v>
          </cell>
          <cell r="F15953">
            <v>0</v>
          </cell>
        </row>
        <row r="15954">
          <cell r="B15954">
            <v>2001388</v>
          </cell>
          <cell r="C15954" t="str">
            <v>Dvd-R Pino C/10Un Samsung 120Min/4.7Gb</v>
          </cell>
          <cell r="D15954" t="str">
            <v>UN</v>
          </cell>
          <cell r="E15954">
            <v>0</v>
          </cell>
          <cell r="F15954">
            <v>0</v>
          </cell>
        </row>
        <row r="15955">
          <cell r="B15955">
            <v>2001389</v>
          </cell>
          <cell r="C15955" t="str">
            <v>Ecolápis Grafite Azul Nº2-Red.C/Borracha</v>
          </cell>
          <cell r="D15955" t="str">
            <v>UN</v>
          </cell>
          <cell r="E15955">
            <v>0</v>
          </cell>
          <cell r="F15955">
            <v>0</v>
          </cell>
        </row>
        <row r="15956">
          <cell r="B15956">
            <v>2001390</v>
          </cell>
          <cell r="C15956" t="str">
            <v>Ecolápis Grafite Azul Nº 2-Redondo</v>
          </cell>
          <cell r="D15956" t="str">
            <v>UN</v>
          </cell>
          <cell r="E15956">
            <v>0</v>
          </cell>
          <cell r="F15956">
            <v>0</v>
          </cell>
        </row>
        <row r="15957">
          <cell r="B15957">
            <v>2001391</v>
          </cell>
          <cell r="C15957" t="str">
            <v>Elástico Grande Nº74 Mod 2.053-2 Fulgor</v>
          </cell>
          <cell r="D15957" t="str">
            <v>UN</v>
          </cell>
          <cell r="E15957">
            <v>0</v>
          </cell>
          <cell r="F15957">
            <v>0</v>
          </cell>
        </row>
        <row r="15958">
          <cell r="B15958">
            <v>2001392</v>
          </cell>
          <cell r="C15958" t="str">
            <v>Elásticos Borracha Amarelo 500G</v>
          </cell>
          <cell r="D15958" t="str">
            <v>UN</v>
          </cell>
          <cell r="E15958">
            <v>0</v>
          </cell>
          <cell r="F15958">
            <v>0</v>
          </cell>
        </row>
        <row r="15959">
          <cell r="B15959">
            <v>2001393</v>
          </cell>
          <cell r="C15959" t="str">
            <v>Elásticos Borracha Japonês/Amarelo C/1Kg</v>
          </cell>
          <cell r="D15959" t="str">
            <v>UN</v>
          </cell>
          <cell r="E15959">
            <v>0</v>
          </cell>
          <cell r="F15959">
            <v>0</v>
          </cell>
        </row>
        <row r="15960">
          <cell r="B15960">
            <v>2001394</v>
          </cell>
          <cell r="C15960" t="str">
            <v>Elásticos Borracha  Japonês/Amar.C/100G</v>
          </cell>
          <cell r="D15960" t="str">
            <v>UN</v>
          </cell>
          <cell r="E15960">
            <v>0</v>
          </cell>
          <cell r="F15960">
            <v>0</v>
          </cell>
        </row>
        <row r="15961">
          <cell r="B15961">
            <v>2001395</v>
          </cell>
          <cell r="C15961" t="str">
            <v>Elásticos Borracha Japonês/Amarelo C/5</v>
          </cell>
          <cell r="D15961" t="str">
            <v>UN</v>
          </cell>
          <cell r="E15961">
            <v>0</v>
          </cell>
          <cell r="F15961">
            <v>0</v>
          </cell>
        </row>
        <row r="15962">
          <cell r="B15962">
            <v>2001396</v>
          </cell>
          <cell r="C15962" t="str">
            <v>Elásticos Borracha Látex/Fino/Claro C/2</v>
          </cell>
          <cell r="D15962" t="str">
            <v>UN</v>
          </cell>
          <cell r="E15962">
            <v>0</v>
          </cell>
          <cell r="F15962">
            <v>0</v>
          </cell>
        </row>
        <row r="15963">
          <cell r="B15963">
            <v>2001397</v>
          </cell>
          <cell r="C15963" t="str">
            <v>Envelope A4 230X310Mm 0.12Mc-4 Furos</v>
          </cell>
          <cell r="D15963" t="str">
            <v>UN</v>
          </cell>
          <cell r="E15963">
            <v>0</v>
          </cell>
          <cell r="F15963">
            <v>0</v>
          </cell>
        </row>
        <row r="15964">
          <cell r="B15964">
            <v>2001398</v>
          </cell>
          <cell r="C15964" t="str">
            <v>Envelope Bco 229X324 90G Pct C/10 Scrity</v>
          </cell>
          <cell r="D15964" t="str">
            <v>UN</v>
          </cell>
          <cell r="E15964">
            <v>0</v>
          </cell>
          <cell r="F15964">
            <v>0</v>
          </cell>
        </row>
        <row r="15965">
          <cell r="B15965">
            <v>2001399</v>
          </cell>
          <cell r="C15965" t="str">
            <v>Envelope Bco 260X360 90G  C/10</v>
          </cell>
          <cell r="D15965" t="str">
            <v>UN</v>
          </cell>
          <cell r="E15965">
            <v>0</v>
          </cell>
          <cell r="F15965">
            <v>0</v>
          </cell>
        </row>
        <row r="15966">
          <cell r="B15966">
            <v>2001400</v>
          </cell>
          <cell r="C15966" t="str">
            <v>Envelope Bco 260X360 90G Cx C/250 Scrity</v>
          </cell>
          <cell r="D15966" t="str">
            <v>UN</v>
          </cell>
          <cell r="E15966">
            <v>0</v>
          </cell>
          <cell r="F15966">
            <v>0</v>
          </cell>
        </row>
        <row r="15967">
          <cell r="B15967">
            <v>2001401</v>
          </cell>
          <cell r="C15967" t="str">
            <v>Envelope Bco Liso 114X229 75G C/1000</v>
          </cell>
          <cell r="D15967" t="str">
            <v>UN</v>
          </cell>
          <cell r="E15967">
            <v>0</v>
          </cell>
          <cell r="F15967">
            <v>0</v>
          </cell>
        </row>
        <row r="15968">
          <cell r="B15968">
            <v>2001402</v>
          </cell>
          <cell r="C15968" t="str">
            <v>Envelope Bco Liso 114X229 75G C/10</v>
          </cell>
          <cell r="D15968" t="str">
            <v>UN</v>
          </cell>
          <cell r="E15968">
            <v>0</v>
          </cell>
          <cell r="F15968">
            <v>0</v>
          </cell>
        </row>
        <row r="15969">
          <cell r="B15969">
            <v>2001403</v>
          </cell>
          <cell r="C15969" t="str">
            <v>Envelope Kn 176X250 80G Cx C/100 Scrity</v>
          </cell>
          <cell r="D15969" t="str">
            <v>UN</v>
          </cell>
          <cell r="E15969">
            <v>0</v>
          </cell>
          <cell r="F15969">
            <v>0</v>
          </cell>
        </row>
        <row r="15970">
          <cell r="B15970">
            <v>2001404</v>
          </cell>
          <cell r="C15970" t="str">
            <v>Envelope Kn 229X324 80G Pct C/10 Scrity</v>
          </cell>
          <cell r="D15970" t="str">
            <v>UN</v>
          </cell>
          <cell r="E15970">
            <v>0</v>
          </cell>
          <cell r="F15970">
            <v>0</v>
          </cell>
        </row>
        <row r="15971">
          <cell r="B15971">
            <v>2001405</v>
          </cell>
          <cell r="C15971" t="str">
            <v>Envelope Kn 240X340 80G Cx C/100 Scrity</v>
          </cell>
          <cell r="D15971" t="str">
            <v>UN</v>
          </cell>
          <cell r="E15971">
            <v>0</v>
          </cell>
          <cell r="F15971">
            <v>0</v>
          </cell>
        </row>
        <row r="15972">
          <cell r="B15972">
            <v>2001406</v>
          </cell>
          <cell r="C15972" t="str">
            <v>Envelope Kn 240X340 80G Cx C/250 Scrity</v>
          </cell>
          <cell r="D15972" t="str">
            <v>UN</v>
          </cell>
          <cell r="E15972">
            <v>0</v>
          </cell>
          <cell r="F15972">
            <v>0</v>
          </cell>
        </row>
        <row r="15973">
          <cell r="B15973">
            <v>2001407</v>
          </cell>
          <cell r="C15973" t="str">
            <v>Envelope Kn 260X360 80G Cx C/100 Scrity</v>
          </cell>
          <cell r="D15973" t="str">
            <v>UN</v>
          </cell>
          <cell r="E15973">
            <v>0</v>
          </cell>
          <cell r="F15973">
            <v>0</v>
          </cell>
        </row>
        <row r="15974">
          <cell r="B15974">
            <v>2001408</v>
          </cell>
          <cell r="C15974" t="str">
            <v>Envelope Kn 260X360 80G Cx C/250 Scrity</v>
          </cell>
          <cell r="D15974" t="str">
            <v>UN</v>
          </cell>
          <cell r="E15974">
            <v>0</v>
          </cell>
          <cell r="F15974">
            <v>0</v>
          </cell>
        </row>
        <row r="15975">
          <cell r="B15975">
            <v>2001409</v>
          </cell>
          <cell r="C15975" t="str">
            <v>Envelope Kn 260X360 80G Pct C/10 Scrity</v>
          </cell>
          <cell r="D15975" t="str">
            <v>UN</v>
          </cell>
          <cell r="E15975">
            <v>0</v>
          </cell>
          <cell r="F15975">
            <v>0</v>
          </cell>
        </row>
        <row r="15976">
          <cell r="B15976">
            <v>2001410</v>
          </cell>
          <cell r="C15976" t="str">
            <v>Envelope Ko 176X250 80G Cx C/100 Scrity</v>
          </cell>
          <cell r="D15976" t="str">
            <v>UN</v>
          </cell>
          <cell r="E15976">
            <v>0</v>
          </cell>
          <cell r="F15976">
            <v>0</v>
          </cell>
        </row>
        <row r="15977">
          <cell r="B15977">
            <v>2001411</v>
          </cell>
          <cell r="C15977" t="str">
            <v>Envelope Ko 185X248 80G Cx C/250 Scrity</v>
          </cell>
          <cell r="D15977" t="str">
            <v>UN</v>
          </cell>
          <cell r="E15977">
            <v>0</v>
          </cell>
          <cell r="F15977">
            <v>0</v>
          </cell>
        </row>
        <row r="15978">
          <cell r="B15978">
            <v>2001412</v>
          </cell>
          <cell r="C15978" t="str">
            <v>Envelope Ko 200X280 80G Cx C/100 Scrity</v>
          </cell>
          <cell r="D15978" t="str">
            <v>UN</v>
          </cell>
          <cell r="E15978">
            <v>0</v>
          </cell>
          <cell r="F15978">
            <v>0</v>
          </cell>
        </row>
        <row r="15979">
          <cell r="B15979">
            <v>2001413</v>
          </cell>
          <cell r="C15979" t="str">
            <v>Envelope Ko 200X280 80G Pct C/10 Scrity</v>
          </cell>
          <cell r="D15979" t="str">
            <v>UN</v>
          </cell>
          <cell r="E15979">
            <v>0</v>
          </cell>
          <cell r="F15979">
            <v>0</v>
          </cell>
        </row>
        <row r="15980">
          <cell r="B15980">
            <v>2001414</v>
          </cell>
          <cell r="C15980" t="str">
            <v>Envelope Ko 240X340 80G Cx C/100 Scrity</v>
          </cell>
          <cell r="D15980" t="str">
            <v>UN</v>
          </cell>
          <cell r="E15980">
            <v>0</v>
          </cell>
          <cell r="F15980">
            <v>0</v>
          </cell>
        </row>
        <row r="15981">
          <cell r="B15981">
            <v>2001415</v>
          </cell>
          <cell r="C15981" t="str">
            <v>Envelope Ko 240X340 80G Cx C/250 Scrity</v>
          </cell>
          <cell r="D15981" t="str">
            <v>UN</v>
          </cell>
          <cell r="E15981">
            <v>0</v>
          </cell>
          <cell r="F15981">
            <v>0</v>
          </cell>
        </row>
        <row r="15982">
          <cell r="B15982">
            <v>2001416</v>
          </cell>
          <cell r="C15982" t="str">
            <v>Env.Offset 176X250 90G Cx C/100 Scrity</v>
          </cell>
          <cell r="D15982" t="str">
            <v>UN</v>
          </cell>
          <cell r="E15982">
            <v>0</v>
          </cell>
          <cell r="F15982">
            <v>0</v>
          </cell>
        </row>
        <row r="15983">
          <cell r="B15983">
            <v>2001417</v>
          </cell>
          <cell r="C15983" t="str">
            <v>Env.Offset 200X280 90G Cx C/100 Scrity</v>
          </cell>
          <cell r="D15983" t="str">
            <v>UN</v>
          </cell>
          <cell r="E15983">
            <v>0</v>
          </cell>
          <cell r="F15983">
            <v>0</v>
          </cell>
        </row>
        <row r="15984">
          <cell r="B15984">
            <v>2001418</v>
          </cell>
          <cell r="C15984" t="str">
            <v>Env.Offset 200X280 90G Pct C/10 Scrity</v>
          </cell>
          <cell r="D15984" t="str">
            <v>UN</v>
          </cell>
          <cell r="E15984">
            <v>0</v>
          </cell>
          <cell r="F15984">
            <v>0</v>
          </cell>
        </row>
        <row r="15985">
          <cell r="B15985">
            <v>2001419</v>
          </cell>
          <cell r="C15985" t="str">
            <v>Env.Offset 240X340 90G Cx C/100 Scrity</v>
          </cell>
          <cell r="D15985" t="str">
            <v>UN</v>
          </cell>
          <cell r="E15985">
            <v>0</v>
          </cell>
          <cell r="F15985">
            <v>0</v>
          </cell>
        </row>
        <row r="15986">
          <cell r="B15986">
            <v>2001420</v>
          </cell>
          <cell r="C15986" t="str">
            <v>Env.Offset 240X340 90G Cx C/250 Scrity</v>
          </cell>
          <cell r="D15986" t="str">
            <v>UN</v>
          </cell>
          <cell r="E15986">
            <v>0</v>
          </cell>
          <cell r="F15986">
            <v>0</v>
          </cell>
        </row>
        <row r="15987">
          <cell r="B15987">
            <v>2001421</v>
          </cell>
          <cell r="C15987" t="str">
            <v>Env.Offset 240X340 90G Pct C/10 Scrity</v>
          </cell>
          <cell r="D15987" t="str">
            <v>UN</v>
          </cell>
          <cell r="E15987">
            <v>0</v>
          </cell>
          <cell r="F15987">
            <v>0</v>
          </cell>
        </row>
        <row r="15988">
          <cell r="B15988">
            <v>2001422</v>
          </cell>
          <cell r="C15988" t="str">
            <v>Env.Offset 260X360 90G Cx C/100 Scrity</v>
          </cell>
          <cell r="D15988" t="str">
            <v>UN</v>
          </cell>
          <cell r="E15988">
            <v>0</v>
          </cell>
          <cell r="F15988">
            <v>0</v>
          </cell>
        </row>
        <row r="15989">
          <cell r="B15989">
            <v>2001423</v>
          </cell>
          <cell r="C15989" t="str">
            <v>Env.Offset 310X410 90G Cx C/ 100 Scrity</v>
          </cell>
          <cell r="D15989" t="str">
            <v>UN</v>
          </cell>
          <cell r="E15989">
            <v>0</v>
          </cell>
          <cell r="F15989">
            <v>0</v>
          </cell>
        </row>
        <row r="15990">
          <cell r="B15990">
            <v>2001424</v>
          </cell>
          <cell r="C15990" t="str">
            <v>Envelope Of.240X325Mm 0.06 Mic.4Fur.Acp</v>
          </cell>
          <cell r="D15990" t="str">
            <v>UN</v>
          </cell>
          <cell r="E15990">
            <v>0</v>
          </cell>
          <cell r="F15990">
            <v>0</v>
          </cell>
        </row>
        <row r="15991">
          <cell r="B15991">
            <v>2001425</v>
          </cell>
          <cell r="C15991" t="str">
            <v>Env.Of.240X325Mm 0.06Mic.4Fur.Pct100</v>
          </cell>
          <cell r="D15991" t="str">
            <v>UN</v>
          </cell>
          <cell r="E15991">
            <v>0</v>
          </cell>
          <cell r="F15991">
            <v>0</v>
          </cell>
        </row>
        <row r="15992">
          <cell r="B15992">
            <v>2001426</v>
          </cell>
          <cell r="C15992" t="str">
            <v>Env.Of.240X325Mm 0.06Mic.4Fur.Cx1000Acp</v>
          </cell>
          <cell r="D15992" t="str">
            <v>UN</v>
          </cell>
          <cell r="E15992">
            <v>0</v>
          </cell>
          <cell r="F15992">
            <v>0</v>
          </cell>
        </row>
        <row r="15993">
          <cell r="B15993">
            <v>2001427</v>
          </cell>
          <cell r="C15993" t="str">
            <v>Env.Of.240X325Mm 0.12Mic.2Fur.Pct100Acp</v>
          </cell>
          <cell r="D15993" t="str">
            <v>UN</v>
          </cell>
          <cell r="E15993">
            <v>0</v>
          </cell>
          <cell r="F15993">
            <v>0</v>
          </cell>
        </row>
        <row r="15994">
          <cell r="B15994">
            <v>2001428</v>
          </cell>
          <cell r="C15994" t="str">
            <v>Env.Of.240X325Mm 0.12 Mic.4Fur.Cx500Acp</v>
          </cell>
          <cell r="D15994" t="str">
            <v>UN</v>
          </cell>
          <cell r="E15994">
            <v>0</v>
          </cell>
          <cell r="F15994">
            <v>0</v>
          </cell>
        </row>
        <row r="15995">
          <cell r="B15995">
            <v>2001429</v>
          </cell>
          <cell r="C15995" t="str">
            <v>Env.Of.240X325Mm 0.12 Mic.4Fur.Pct100Acp</v>
          </cell>
          <cell r="D15995" t="str">
            <v>UN</v>
          </cell>
          <cell r="E15995">
            <v>0</v>
          </cell>
          <cell r="F15995">
            <v>0</v>
          </cell>
        </row>
        <row r="15996">
          <cell r="B15996">
            <v>2001430</v>
          </cell>
          <cell r="C15996" t="str">
            <v>Env.Of.240X325Mm 0.12 Mic.S/Fur.Cx500Acp</v>
          </cell>
          <cell r="D15996" t="str">
            <v>UN</v>
          </cell>
          <cell r="E15996">
            <v>0</v>
          </cell>
          <cell r="F15996">
            <v>0</v>
          </cell>
        </row>
        <row r="15997">
          <cell r="B15997">
            <v>2001431</v>
          </cell>
          <cell r="C15997" t="str">
            <v>Env.Of.240X325Mm 0.15 Mic.2Fur.Cx400Acp</v>
          </cell>
          <cell r="D15997" t="str">
            <v>UN</v>
          </cell>
          <cell r="E15997">
            <v>0</v>
          </cell>
          <cell r="F15997">
            <v>0</v>
          </cell>
        </row>
        <row r="15998">
          <cell r="B15998">
            <v>2001432</v>
          </cell>
          <cell r="C15998" t="str">
            <v>Env.Of.240X325Mm 0.15 Mic.2Fur.Pct100Acp</v>
          </cell>
          <cell r="D15998" t="str">
            <v>UN</v>
          </cell>
          <cell r="E15998">
            <v>0</v>
          </cell>
          <cell r="F15998">
            <v>0</v>
          </cell>
        </row>
        <row r="15999">
          <cell r="B15999">
            <v>2001433</v>
          </cell>
          <cell r="C15999" t="str">
            <v>Env.Of.240X325Mm 0.15 Mic.2Fur.Acp</v>
          </cell>
          <cell r="D15999" t="str">
            <v>UN</v>
          </cell>
          <cell r="E15999">
            <v>0</v>
          </cell>
          <cell r="F15999">
            <v>0</v>
          </cell>
        </row>
        <row r="16000">
          <cell r="B16000">
            <v>2001434</v>
          </cell>
          <cell r="C16000" t="str">
            <v>Env.Of.240X325Mm 0.15 Mic.4Fur.Cx400Acp</v>
          </cell>
          <cell r="D16000" t="str">
            <v>UN</v>
          </cell>
          <cell r="E16000">
            <v>0</v>
          </cell>
          <cell r="F16000">
            <v>0</v>
          </cell>
        </row>
        <row r="16001">
          <cell r="B16001">
            <v>2001435</v>
          </cell>
          <cell r="C16001" t="str">
            <v>Env.Of.240X325Mm 0.15 Mic.4Fur.Acp</v>
          </cell>
          <cell r="D16001" t="str">
            <v>UN</v>
          </cell>
          <cell r="E16001">
            <v>0</v>
          </cell>
          <cell r="F16001">
            <v>0</v>
          </cell>
        </row>
        <row r="16002">
          <cell r="B16002">
            <v>2001436</v>
          </cell>
          <cell r="C16002" t="str">
            <v>Env.Of.240X325Mm 0.15 Mic.S/Fur.Pc100Acp</v>
          </cell>
          <cell r="D16002" t="str">
            <v>UN</v>
          </cell>
          <cell r="E16002">
            <v>0</v>
          </cell>
          <cell r="F16002">
            <v>0</v>
          </cell>
        </row>
        <row r="16003">
          <cell r="B16003">
            <v>2001437</v>
          </cell>
          <cell r="C16003" t="str">
            <v>Env.Of.240X325Mm 0.20 Mic.2Fur.Cx300Acp</v>
          </cell>
          <cell r="D16003" t="str">
            <v>UN</v>
          </cell>
          <cell r="E16003">
            <v>0</v>
          </cell>
          <cell r="F16003">
            <v>0</v>
          </cell>
        </row>
        <row r="16004">
          <cell r="B16004">
            <v>2001438</v>
          </cell>
          <cell r="C16004" t="str">
            <v>Env.Of.240X325Mm 0.20 Mic.4Fur.Cx300Acp</v>
          </cell>
          <cell r="D16004" t="str">
            <v>UN</v>
          </cell>
          <cell r="E16004">
            <v>0</v>
          </cell>
          <cell r="F16004">
            <v>0</v>
          </cell>
        </row>
        <row r="16005">
          <cell r="B16005">
            <v>2001439</v>
          </cell>
          <cell r="C16005" t="str">
            <v>Env.Of.240X325Mm 0.20 Mic.4Fur.Pct100Acp</v>
          </cell>
          <cell r="D16005" t="str">
            <v>UN</v>
          </cell>
          <cell r="E16005">
            <v>0</v>
          </cell>
          <cell r="F16005">
            <v>0</v>
          </cell>
        </row>
        <row r="16006">
          <cell r="B16006">
            <v>2001440</v>
          </cell>
          <cell r="C16006" t="str">
            <v>Env.Of.240X325Mm 0.20 Mic.S/Fur Pc100Acp</v>
          </cell>
          <cell r="D16006" t="str">
            <v>UN</v>
          </cell>
          <cell r="E16006">
            <v>0</v>
          </cell>
          <cell r="F16006">
            <v>0</v>
          </cell>
        </row>
        <row r="16007">
          <cell r="B16007">
            <v>2001441</v>
          </cell>
          <cell r="C16007" t="str">
            <v>Envelope P/Cd 125X125 75G Az.C/25 Scrity</v>
          </cell>
          <cell r="D16007" t="str">
            <v>UN</v>
          </cell>
          <cell r="E16007">
            <v>0</v>
          </cell>
          <cell r="F16007">
            <v>0</v>
          </cell>
        </row>
        <row r="16008">
          <cell r="B16008">
            <v>2001442</v>
          </cell>
          <cell r="C16008" t="str">
            <v>Envelope P/Cd 125X125 75G Bc.C/25 Scrity</v>
          </cell>
          <cell r="D16008" t="str">
            <v>UN</v>
          </cell>
          <cell r="E16008">
            <v>0</v>
          </cell>
          <cell r="F16008">
            <v>0</v>
          </cell>
        </row>
        <row r="16009">
          <cell r="B16009">
            <v>2001443</v>
          </cell>
          <cell r="C16009" t="str">
            <v>Envelope P/Cd 125X125 75G Pr.C/25 Scrity</v>
          </cell>
          <cell r="D16009" t="str">
            <v>UN</v>
          </cell>
          <cell r="E16009">
            <v>0</v>
          </cell>
          <cell r="F16009">
            <v>0</v>
          </cell>
        </row>
        <row r="16010">
          <cell r="B16010">
            <v>2001444</v>
          </cell>
          <cell r="C16010" t="str">
            <v>Envelope P/Cd 125X125 75G Vd.C/25 Scrity</v>
          </cell>
          <cell r="D16010" t="str">
            <v>UN</v>
          </cell>
          <cell r="E16010">
            <v>0</v>
          </cell>
          <cell r="F16010">
            <v>0</v>
          </cell>
        </row>
        <row r="16011">
          <cell r="B16011">
            <v>2001445</v>
          </cell>
          <cell r="C16011" t="str">
            <v>Envelope P/Cd 125X125 75G Vm.C/25 Scrity</v>
          </cell>
          <cell r="D16011" t="str">
            <v>UN</v>
          </cell>
          <cell r="E16011">
            <v>0</v>
          </cell>
          <cell r="F16011">
            <v>0</v>
          </cell>
        </row>
        <row r="16012">
          <cell r="B16012">
            <v>2001446</v>
          </cell>
          <cell r="C16012" t="str">
            <v>Env.Plást.Of.240X325Mm 0.15M.4Fur.100Acp</v>
          </cell>
          <cell r="D16012" t="str">
            <v>UN</v>
          </cell>
          <cell r="E16012">
            <v>0</v>
          </cell>
          <cell r="F16012">
            <v>0</v>
          </cell>
        </row>
        <row r="16013">
          <cell r="B16013">
            <v>2001447</v>
          </cell>
          <cell r="C16013" t="str">
            <v>Envelope Plástico A/4 3Fur.Médio Pct100</v>
          </cell>
          <cell r="D16013" t="str">
            <v>UN</v>
          </cell>
          <cell r="E16013">
            <v>0</v>
          </cell>
          <cell r="F16013">
            <v>0</v>
          </cell>
        </row>
        <row r="16014">
          <cell r="B16014">
            <v>2001448</v>
          </cell>
          <cell r="C16014" t="str">
            <v>Envelope Plástico A/4 3 Furos Médio</v>
          </cell>
          <cell r="D16014" t="str">
            <v>UN</v>
          </cell>
          <cell r="E16014">
            <v>0</v>
          </cell>
          <cell r="F16014">
            <v>0</v>
          </cell>
        </row>
        <row r="16015">
          <cell r="B16015">
            <v>2001449</v>
          </cell>
          <cell r="C16015" t="str">
            <v>Envelope Vai-Vem Kn 250X353 80G C/100</v>
          </cell>
          <cell r="D16015" t="str">
            <v>UN</v>
          </cell>
          <cell r="E16015">
            <v>0</v>
          </cell>
          <cell r="F16015">
            <v>0</v>
          </cell>
        </row>
        <row r="16016">
          <cell r="B16016">
            <v>2001450</v>
          </cell>
          <cell r="C16016" t="str">
            <v>Escalímetro Technic 240011 Maped</v>
          </cell>
          <cell r="D16016" t="str">
            <v>UN</v>
          </cell>
          <cell r="E16016">
            <v>0</v>
          </cell>
          <cell r="F16016">
            <v>0</v>
          </cell>
        </row>
        <row r="16017">
          <cell r="B16017">
            <v>2001451</v>
          </cell>
          <cell r="C16017" t="str">
            <v>Escova Retangular Com Alça Santa Maria</v>
          </cell>
          <cell r="D16017" t="str">
            <v>UN</v>
          </cell>
          <cell r="E16017">
            <v>0</v>
          </cell>
          <cell r="F16017">
            <v>0</v>
          </cell>
        </row>
        <row r="16018">
          <cell r="B16018">
            <v>2001452</v>
          </cell>
          <cell r="C16018" t="str">
            <v>Espanador Sintético 30Cm</v>
          </cell>
          <cell r="D16018" t="str">
            <v>UN</v>
          </cell>
          <cell r="E16018">
            <v>0</v>
          </cell>
          <cell r="F16018">
            <v>0</v>
          </cell>
        </row>
        <row r="16019">
          <cell r="B16019">
            <v>2001453</v>
          </cell>
          <cell r="C16019" t="str">
            <v>Espátula</v>
          </cell>
          <cell r="D16019" t="str">
            <v>UN</v>
          </cell>
          <cell r="E16019">
            <v>0</v>
          </cell>
          <cell r="F16019">
            <v>0</v>
          </cell>
        </row>
        <row r="16020">
          <cell r="B16020">
            <v>2001454</v>
          </cell>
          <cell r="C16020" t="str">
            <v>Espeto P/Papéis Em Metal Maped</v>
          </cell>
          <cell r="D16020" t="str">
            <v>UN</v>
          </cell>
          <cell r="E16020">
            <v>0</v>
          </cell>
          <cell r="F16020">
            <v>0</v>
          </cell>
        </row>
        <row r="16021">
          <cell r="B16021">
            <v>2001455</v>
          </cell>
          <cell r="C16021" t="str">
            <v>Espiral P/Encad.07Mm Preta C/50 Mares</v>
          </cell>
          <cell r="D16021" t="str">
            <v>UN</v>
          </cell>
          <cell r="E16021">
            <v>0</v>
          </cell>
          <cell r="F16021">
            <v>0</v>
          </cell>
        </row>
        <row r="16022">
          <cell r="B16022">
            <v>2001456</v>
          </cell>
          <cell r="C16022" t="str">
            <v>Espiral P/Encad.07Mm Transpar.50 Mares</v>
          </cell>
          <cell r="D16022" t="str">
            <v>UN</v>
          </cell>
          <cell r="E16022">
            <v>0</v>
          </cell>
          <cell r="F16022">
            <v>0</v>
          </cell>
        </row>
        <row r="16023">
          <cell r="B16023">
            <v>2001457</v>
          </cell>
          <cell r="C16023" t="str">
            <v>Espiral P/Encad.09Mm Preta C/50 Mares</v>
          </cell>
          <cell r="D16023" t="str">
            <v>UN</v>
          </cell>
          <cell r="E16023">
            <v>0</v>
          </cell>
          <cell r="F16023">
            <v>0</v>
          </cell>
        </row>
        <row r="16024">
          <cell r="B16024">
            <v>2001458</v>
          </cell>
          <cell r="C16024" t="str">
            <v>Espiral P/Encad.09Mm Transpar.C/50 Mares</v>
          </cell>
          <cell r="D16024" t="str">
            <v>UN</v>
          </cell>
          <cell r="E16024">
            <v>0</v>
          </cell>
          <cell r="F16024">
            <v>0</v>
          </cell>
        </row>
        <row r="16025">
          <cell r="B16025">
            <v>2001459</v>
          </cell>
          <cell r="C16025" t="str">
            <v>Espiral P/Encad.12Mm C/10 Mares</v>
          </cell>
          <cell r="D16025" t="str">
            <v>UN</v>
          </cell>
          <cell r="E16025">
            <v>0</v>
          </cell>
          <cell r="F16025">
            <v>0</v>
          </cell>
        </row>
        <row r="16026">
          <cell r="B16026">
            <v>2001460</v>
          </cell>
          <cell r="C16026" t="str">
            <v>Espiral P/Encad.14Mm Preta C/50 Mares</v>
          </cell>
          <cell r="D16026" t="str">
            <v>UN</v>
          </cell>
          <cell r="E16026">
            <v>0</v>
          </cell>
          <cell r="F16026">
            <v>0</v>
          </cell>
        </row>
        <row r="16027">
          <cell r="B16027">
            <v>2001461</v>
          </cell>
          <cell r="C16027" t="str">
            <v>Espiral P/Encad.20Mm Preta C/40 Mares</v>
          </cell>
          <cell r="D16027" t="str">
            <v>UN</v>
          </cell>
          <cell r="E16027">
            <v>0</v>
          </cell>
          <cell r="F16027">
            <v>0</v>
          </cell>
        </row>
        <row r="16028">
          <cell r="B16028">
            <v>2001462</v>
          </cell>
          <cell r="C16028" t="str">
            <v>Espiral P/Encad.20Mm Transpar.C/40 Mares</v>
          </cell>
          <cell r="D16028" t="str">
            <v>UN</v>
          </cell>
          <cell r="E16028">
            <v>0</v>
          </cell>
          <cell r="F16028">
            <v>0</v>
          </cell>
        </row>
        <row r="16029">
          <cell r="B16029">
            <v>2001463</v>
          </cell>
          <cell r="C16029" t="str">
            <v>Espiral P/Encad.40Mm Preto C/10 Mares</v>
          </cell>
          <cell r="D16029" t="str">
            <v>UN</v>
          </cell>
          <cell r="E16029">
            <v>0</v>
          </cell>
          <cell r="F16029">
            <v>0</v>
          </cell>
        </row>
        <row r="16030">
          <cell r="B16030">
            <v>2001464</v>
          </cell>
          <cell r="C16030" t="str">
            <v>Esponja D. F. Zapt C/2Und Limppano</v>
          </cell>
          <cell r="D16030" t="str">
            <v>UN</v>
          </cell>
          <cell r="E16030">
            <v>0</v>
          </cell>
          <cell r="F16030">
            <v>0</v>
          </cell>
        </row>
        <row r="16031">
          <cell r="B16031">
            <v>2001465</v>
          </cell>
          <cell r="C16031" t="str">
            <v>Esponja De Lã De Aço Assolan</v>
          </cell>
          <cell r="D16031" t="str">
            <v>UN</v>
          </cell>
          <cell r="E16031">
            <v>0</v>
          </cell>
          <cell r="F16031">
            <v>0</v>
          </cell>
        </row>
        <row r="16032">
          <cell r="B16032">
            <v>2001466</v>
          </cell>
          <cell r="C16032" t="str">
            <v>Esponja Dupla Face Esfrelux</v>
          </cell>
          <cell r="D16032" t="str">
            <v>UN</v>
          </cell>
          <cell r="E16032">
            <v>0</v>
          </cell>
          <cell r="F16032">
            <v>0</v>
          </cell>
        </row>
        <row r="16033">
          <cell r="B16033">
            <v>2001467</v>
          </cell>
          <cell r="C16033" t="str">
            <v>Esponja Scotch Brite Dupla Face</v>
          </cell>
          <cell r="D16033" t="str">
            <v>UN</v>
          </cell>
          <cell r="E16033">
            <v>0</v>
          </cell>
          <cell r="F16033">
            <v>0</v>
          </cell>
        </row>
        <row r="16034">
          <cell r="B16034">
            <v>2001468</v>
          </cell>
          <cell r="C16034" t="str">
            <v>Estante Desmont Multi Uso 1,76Cm Cinza</v>
          </cell>
          <cell r="D16034" t="str">
            <v>UN</v>
          </cell>
          <cell r="E16034">
            <v>0</v>
          </cell>
          <cell r="F16034">
            <v>0</v>
          </cell>
        </row>
        <row r="16035">
          <cell r="B16035">
            <v>2001469</v>
          </cell>
          <cell r="C16035" t="str">
            <v>Estilete 180 Black Pt Pq Olfa</v>
          </cell>
          <cell r="D16035" t="str">
            <v>UN</v>
          </cell>
          <cell r="E16035">
            <v>0</v>
          </cell>
          <cell r="F16035">
            <v>0</v>
          </cell>
        </row>
        <row r="16036">
          <cell r="B16036">
            <v>2001470</v>
          </cell>
          <cell r="C16036" t="str">
            <v>Estilete Estreito Norma</v>
          </cell>
          <cell r="D16036" t="str">
            <v>UN</v>
          </cell>
          <cell r="E16036">
            <v>0</v>
          </cell>
          <cell r="F16036">
            <v>0</v>
          </cell>
        </row>
        <row r="16037">
          <cell r="B16037">
            <v>2001471</v>
          </cell>
          <cell r="C16037" t="str">
            <v>Estilete Largo Norma</v>
          </cell>
          <cell r="D16037" t="str">
            <v>UN</v>
          </cell>
          <cell r="E16037">
            <v>0</v>
          </cell>
          <cell r="F16037">
            <v>0</v>
          </cell>
        </row>
        <row r="16038">
          <cell r="B16038">
            <v>2001472</v>
          </cell>
          <cell r="C16038" t="str">
            <v>Estilete Work Sh 9 Estreito Norma</v>
          </cell>
          <cell r="D16038" t="str">
            <v>UN</v>
          </cell>
          <cell r="E16038">
            <v>0</v>
          </cell>
          <cell r="F16038">
            <v>0</v>
          </cell>
        </row>
        <row r="16039">
          <cell r="B16039">
            <v>2001473</v>
          </cell>
          <cell r="C16039" t="str">
            <v>Estilete Simple Line S Estreito C/24</v>
          </cell>
          <cell r="D16039" t="str">
            <v>UN</v>
          </cell>
          <cell r="E16039">
            <v>0</v>
          </cell>
          <cell r="F16039">
            <v>0</v>
          </cell>
        </row>
        <row r="16040">
          <cell r="B16040">
            <v>2001474</v>
          </cell>
          <cell r="C16040" t="str">
            <v>Estilete Grande Cis 29B</v>
          </cell>
          <cell r="D16040" t="str">
            <v>UN</v>
          </cell>
          <cell r="E16040">
            <v>0</v>
          </cell>
          <cell r="F16040">
            <v>0</v>
          </cell>
        </row>
        <row r="16041">
          <cell r="B16041">
            <v>2001475</v>
          </cell>
          <cell r="C16041" t="str">
            <v>Estilete Pequeno Cis 120B</v>
          </cell>
          <cell r="D16041" t="str">
            <v>UN</v>
          </cell>
          <cell r="E16041">
            <v>0</v>
          </cell>
          <cell r="F16041">
            <v>0</v>
          </cell>
        </row>
        <row r="16042">
          <cell r="B16042">
            <v>2001476</v>
          </cell>
          <cell r="C16042" t="str">
            <v>Estojo P/224 Cds Case Logic Nylon Preta</v>
          </cell>
          <cell r="D16042" t="str">
            <v>UN</v>
          </cell>
          <cell r="E16042">
            <v>0</v>
          </cell>
          <cell r="F16042">
            <v>0</v>
          </cell>
        </row>
        <row r="16043">
          <cell r="B16043">
            <v>2001477</v>
          </cell>
          <cell r="C16043" t="str">
            <v>Estojo P/64 Cds Case Logic</v>
          </cell>
          <cell r="D16043" t="str">
            <v>UN</v>
          </cell>
          <cell r="E16043">
            <v>0</v>
          </cell>
          <cell r="F16043">
            <v>0</v>
          </cell>
        </row>
        <row r="16044">
          <cell r="B16044">
            <v>2001478</v>
          </cell>
          <cell r="C16044" t="str">
            <v>Etiqueta Autoadesiva A5Q 97138-Pimaco</v>
          </cell>
          <cell r="D16044" t="str">
            <v>UN</v>
          </cell>
          <cell r="E16044">
            <v>0</v>
          </cell>
          <cell r="F16044">
            <v>0</v>
          </cell>
        </row>
        <row r="16045">
          <cell r="B16045">
            <v>2001479</v>
          </cell>
          <cell r="C16045" t="str">
            <v>Etiqueta Autoadesiva Glos.A4102G-Pimaco</v>
          </cell>
          <cell r="D16045" t="str">
            <v>UN</v>
          </cell>
          <cell r="E16045">
            <v>0</v>
          </cell>
          <cell r="F16045">
            <v>0</v>
          </cell>
        </row>
        <row r="16046">
          <cell r="B16046">
            <v>2001480</v>
          </cell>
          <cell r="C16046" t="str">
            <v>Etiqueta Autoadesiva Pimaco 8099F</v>
          </cell>
          <cell r="D16046" t="str">
            <v>UN</v>
          </cell>
          <cell r="E16046">
            <v>0</v>
          </cell>
          <cell r="F16046">
            <v>0</v>
          </cell>
        </row>
        <row r="16047">
          <cell r="B16047">
            <v>2001481</v>
          </cell>
          <cell r="C16047" t="str">
            <v>Etiqueta Avery Laser 15160 10Fls</v>
          </cell>
          <cell r="D16047" t="str">
            <v>UN</v>
          </cell>
          <cell r="E16047">
            <v>0</v>
          </cell>
          <cell r="F16047">
            <v>0</v>
          </cell>
        </row>
        <row r="16048">
          <cell r="B16048">
            <v>2001482</v>
          </cell>
          <cell r="C16048" t="str">
            <v>Etiqueta Comp.Az.P/Pt.Vetro 50X2X8Mm</v>
          </cell>
          <cell r="D16048" t="str">
            <v>UN</v>
          </cell>
          <cell r="E16048">
            <v>0</v>
          </cell>
          <cell r="F16048">
            <v>0</v>
          </cell>
        </row>
        <row r="16049">
          <cell r="B16049">
            <v>2001483</v>
          </cell>
          <cell r="C16049" t="str">
            <v>Etiqueta Laser/Jato Tinta Ra02100 25Fls</v>
          </cell>
          <cell r="D16049" t="str">
            <v>UN</v>
          </cell>
          <cell r="E16049">
            <v>0</v>
          </cell>
          <cell r="F16049">
            <v>0</v>
          </cell>
        </row>
        <row r="16050">
          <cell r="B16050">
            <v>2001484</v>
          </cell>
          <cell r="C16050" t="str">
            <v>Etiqueta Laser/Jato Tinta Rc01000 10Fls</v>
          </cell>
          <cell r="D16050" t="str">
            <v>UN</v>
          </cell>
          <cell r="E16050">
            <v>0</v>
          </cell>
          <cell r="F16050">
            <v>0</v>
          </cell>
        </row>
        <row r="16051">
          <cell r="B16051">
            <v>2001485</v>
          </cell>
          <cell r="C16051" t="str">
            <v>Etiqueta Laser/Jato Tinta Rc01400 10Fls</v>
          </cell>
          <cell r="D16051" t="str">
            <v>UN</v>
          </cell>
          <cell r="E16051">
            <v>0</v>
          </cell>
          <cell r="F16051">
            <v>0</v>
          </cell>
        </row>
        <row r="16052">
          <cell r="B16052">
            <v>2001486</v>
          </cell>
          <cell r="C16052" t="str">
            <v>Etiqueta Laser/Jato Tinta Rc0300 100Fls</v>
          </cell>
          <cell r="D16052" t="str">
            <v>UN</v>
          </cell>
          <cell r="E16052">
            <v>0</v>
          </cell>
          <cell r="F16052">
            <v>0</v>
          </cell>
        </row>
        <row r="16053">
          <cell r="B16053">
            <v>2001487</v>
          </cell>
          <cell r="C16053" t="str">
            <v>Etiqueta P/Cd'S E Dvd'S Br Carta Pimaco</v>
          </cell>
          <cell r="D16053" t="str">
            <v>UN</v>
          </cell>
          <cell r="E16053">
            <v>0</v>
          </cell>
          <cell r="F16053">
            <v>0</v>
          </cell>
        </row>
        <row r="16054">
          <cell r="B16054">
            <v>2001488</v>
          </cell>
          <cell r="C16054" t="str">
            <v>Etiqueta P/ Cd'S E Dvd'S Br Pimaco</v>
          </cell>
          <cell r="D16054" t="str">
            <v>UN</v>
          </cell>
          <cell r="E16054">
            <v>0</v>
          </cell>
          <cell r="F16054">
            <v>0</v>
          </cell>
        </row>
        <row r="16055">
          <cell r="B16055">
            <v>2001489</v>
          </cell>
          <cell r="C16055" t="str">
            <v>Etiquetas Autoadesiva A5 Q1534</v>
          </cell>
          <cell r="D16055" t="str">
            <v>UN</v>
          </cell>
          <cell r="E16055">
            <v>0</v>
          </cell>
          <cell r="F16055">
            <v>0</v>
          </cell>
        </row>
        <row r="16056">
          <cell r="B16056">
            <v>2001490</v>
          </cell>
          <cell r="C16056" t="str">
            <v>Etiquetas Autoadesiva A5 Q2050</v>
          </cell>
          <cell r="D16056" t="str">
            <v>UN</v>
          </cell>
          <cell r="E16056">
            <v>0</v>
          </cell>
          <cell r="F16056">
            <v>0</v>
          </cell>
        </row>
        <row r="16057">
          <cell r="B16057">
            <v>2001491</v>
          </cell>
          <cell r="C16057" t="str">
            <v>Etiquetas Autoadesiva A5 Q2337</v>
          </cell>
          <cell r="D16057" t="str">
            <v>UN</v>
          </cell>
          <cell r="E16057">
            <v>0</v>
          </cell>
          <cell r="F16057">
            <v>0</v>
          </cell>
        </row>
        <row r="16058">
          <cell r="B16058">
            <v>2001492</v>
          </cell>
          <cell r="C16058" t="str">
            <v>Etiquetas Autoadesiva A5 Q3272</v>
          </cell>
          <cell r="D16058" t="str">
            <v>UN</v>
          </cell>
          <cell r="E16058">
            <v>0</v>
          </cell>
          <cell r="F16058">
            <v>0</v>
          </cell>
        </row>
        <row r="16059">
          <cell r="B16059">
            <v>2001493</v>
          </cell>
          <cell r="C16059" t="str">
            <v>Etiquetas Autoadesiva A5 Q3465</v>
          </cell>
          <cell r="D16059" t="str">
            <v>UN</v>
          </cell>
          <cell r="E16059">
            <v>0</v>
          </cell>
          <cell r="F16059">
            <v>0</v>
          </cell>
        </row>
        <row r="16060">
          <cell r="B16060">
            <v>2001494</v>
          </cell>
          <cell r="C16060" t="str">
            <v>Etiquetas Autoadesiva Pimaco 6080</v>
          </cell>
          <cell r="D16060" t="str">
            <v>UN</v>
          </cell>
          <cell r="E16060">
            <v>0</v>
          </cell>
          <cell r="F16060">
            <v>0</v>
          </cell>
        </row>
        <row r="16061">
          <cell r="B16061">
            <v>2001495</v>
          </cell>
          <cell r="C16061" t="str">
            <v>Etiquetas Autoadesiva Pimaco 6081</v>
          </cell>
          <cell r="D16061" t="str">
            <v>UN</v>
          </cell>
          <cell r="E16061">
            <v>0</v>
          </cell>
          <cell r="F16061">
            <v>0</v>
          </cell>
        </row>
        <row r="16062">
          <cell r="B16062">
            <v>2001496</v>
          </cell>
          <cell r="C16062" t="str">
            <v>Etiquetas Autoadesiva Pimaco 6082</v>
          </cell>
          <cell r="D16062" t="str">
            <v>UN</v>
          </cell>
          <cell r="E16062">
            <v>0</v>
          </cell>
          <cell r="F16062">
            <v>0</v>
          </cell>
        </row>
        <row r="16063">
          <cell r="B16063">
            <v>2001497</v>
          </cell>
          <cell r="C16063" t="str">
            <v>Etiquetas Autoadesiva Pimaco 6093 Red.</v>
          </cell>
          <cell r="D16063" t="str">
            <v>UN</v>
          </cell>
          <cell r="E16063">
            <v>0</v>
          </cell>
          <cell r="F16063">
            <v>0</v>
          </cell>
        </row>
        <row r="16064">
          <cell r="B16064">
            <v>2001498</v>
          </cell>
          <cell r="C16064" t="str">
            <v>Etiquetas Autoadesiva Pimaco 6180</v>
          </cell>
          <cell r="D16064" t="str">
            <v>UN</v>
          </cell>
          <cell r="E16064">
            <v>0</v>
          </cell>
          <cell r="F16064">
            <v>0</v>
          </cell>
        </row>
        <row r="16065">
          <cell r="B16065">
            <v>2001499</v>
          </cell>
          <cell r="C16065" t="str">
            <v>Etiquetas Autoadesiva Pimaco 6181</v>
          </cell>
          <cell r="D16065" t="str">
            <v>UN</v>
          </cell>
          <cell r="E16065">
            <v>0</v>
          </cell>
          <cell r="F16065">
            <v>0</v>
          </cell>
        </row>
        <row r="16066">
          <cell r="B16066">
            <v>2001500</v>
          </cell>
          <cell r="C16066" t="str">
            <v>Etiquetas Autoadesiva Pimaco 6182</v>
          </cell>
          <cell r="D16066" t="str">
            <v>UN</v>
          </cell>
          <cell r="E16066">
            <v>0</v>
          </cell>
          <cell r="F16066">
            <v>0</v>
          </cell>
        </row>
        <row r="16067">
          <cell r="B16067">
            <v>2001501</v>
          </cell>
          <cell r="C16067" t="str">
            <v>Etiquetas Autoadesiva Pimaco 6183</v>
          </cell>
          <cell r="D16067" t="str">
            <v>UN</v>
          </cell>
          <cell r="E16067">
            <v>0</v>
          </cell>
          <cell r="F16067">
            <v>0</v>
          </cell>
        </row>
        <row r="16068">
          <cell r="B16068">
            <v>2001502</v>
          </cell>
          <cell r="C16068" t="str">
            <v>Etiquetas Autoadesiva Pimaco 62580</v>
          </cell>
          <cell r="D16068" t="str">
            <v>UN</v>
          </cell>
          <cell r="E16068">
            <v>0</v>
          </cell>
          <cell r="F16068">
            <v>0</v>
          </cell>
        </row>
        <row r="16069">
          <cell r="B16069">
            <v>2001503</v>
          </cell>
          <cell r="C16069" t="str">
            <v>Etiquetas Autoadesiva Pimaco 6280</v>
          </cell>
          <cell r="D16069" t="str">
            <v>UN</v>
          </cell>
          <cell r="E16069">
            <v>0</v>
          </cell>
          <cell r="F16069">
            <v>0</v>
          </cell>
        </row>
        <row r="16070">
          <cell r="B16070">
            <v>2001504</v>
          </cell>
          <cell r="C16070" t="str">
            <v>Etiquetas Autoadesiva Pimaco 6281</v>
          </cell>
          <cell r="D16070" t="str">
            <v>UN</v>
          </cell>
          <cell r="E16070">
            <v>0</v>
          </cell>
          <cell r="F16070">
            <v>0</v>
          </cell>
        </row>
        <row r="16071">
          <cell r="B16071">
            <v>2001505</v>
          </cell>
          <cell r="C16071" t="str">
            <v>Etiquetas Autoadesiva Pimaco 6282</v>
          </cell>
          <cell r="D16071" t="str">
            <v>UN</v>
          </cell>
          <cell r="E16071">
            <v>0</v>
          </cell>
          <cell r="F16071">
            <v>0</v>
          </cell>
        </row>
        <row r="16072">
          <cell r="B16072">
            <v>2001506</v>
          </cell>
          <cell r="C16072" t="str">
            <v>Etiquetas Autoadesiva Pimaco 6283</v>
          </cell>
          <cell r="D16072" t="str">
            <v>UN</v>
          </cell>
          <cell r="E16072">
            <v>0</v>
          </cell>
          <cell r="F16072">
            <v>0</v>
          </cell>
        </row>
        <row r="16073">
          <cell r="B16073">
            <v>2001507</v>
          </cell>
          <cell r="C16073" t="str">
            <v>Etiquetas Autoadesiva Pimaco 6284</v>
          </cell>
          <cell r="D16073" t="str">
            <v>UN</v>
          </cell>
          <cell r="E16073">
            <v>0</v>
          </cell>
          <cell r="F16073">
            <v>0</v>
          </cell>
        </row>
        <row r="16074">
          <cell r="B16074">
            <v>2001508</v>
          </cell>
          <cell r="C16074" t="str">
            <v>Etiquetas Autoadesiva Pimaco 6287</v>
          </cell>
          <cell r="D16074" t="str">
            <v>UN</v>
          </cell>
          <cell r="E16074">
            <v>0</v>
          </cell>
          <cell r="F16074">
            <v>0</v>
          </cell>
        </row>
        <row r="16075">
          <cell r="B16075">
            <v>2001509</v>
          </cell>
          <cell r="C16075" t="str">
            <v>Etiquetas Autoadesiva Pimaco 6288</v>
          </cell>
          <cell r="D16075" t="str">
            <v>UN</v>
          </cell>
          <cell r="E16075">
            <v>0</v>
          </cell>
          <cell r="F16075">
            <v>0</v>
          </cell>
        </row>
        <row r="16076">
          <cell r="B16076">
            <v>2001510</v>
          </cell>
          <cell r="C16076" t="str">
            <v>Etiquetas Autoadesiva Pimaco A4254</v>
          </cell>
          <cell r="D16076" t="str">
            <v>UN</v>
          </cell>
          <cell r="E16076">
            <v>0</v>
          </cell>
          <cell r="F16076">
            <v>0</v>
          </cell>
        </row>
        <row r="16077">
          <cell r="B16077">
            <v>2001511</v>
          </cell>
          <cell r="C16077" t="str">
            <v>Etiquetas Autoadesiva Pimaco A4256</v>
          </cell>
          <cell r="D16077" t="str">
            <v>UN</v>
          </cell>
          <cell r="E16077">
            <v>0</v>
          </cell>
          <cell r="F16077">
            <v>0</v>
          </cell>
        </row>
        <row r="16078">
          <cell r="B16078">
            <v>2001512</v>
          </cell>
          <cell r="C16078" t="str">
            <v>Etiquetas Autoadesiva Pimaco A4262</v>
          </cell>
          <cell r="D16078" t="str">
            <v>UN</v>
          </cell>
          <cell r="E16078">
            <v>0</v>
          </cell>
          <cell r="F16078">
            <v>0</v>
          </cell>
        </row>
        <row r="16079">
          <cell r="B16079">
            <v>2001513</v>
          </cell>
          <cell r="C16079" t="str">
            <v>Etiquetas Autoadesiva Pimaco A4356</v>
          </cell>
          <cell r="D16079" t="str">
            <v>UN</v>
          </cell>
          <cell r="E16079">
            <v>0</v>
          </cell>
          <cell r="F16079">
            <v>0</v>
          </cell>
        </row>
        <row r="16080">
          <cell r="B16080">
            <v>2001514</v>
          </cell>
          <cell r="C16080" t="str">
            <v>Etiquetas Autoadesiva Pimaco A5R</v>
          </cell>
          <cell r="D16080" t="str">
            <v>UN</v>
          </cell>
          <cell r="E16080">
            <v>0</v>
          </cell>
          <cell r="F16080">
            <v>0</v>
          </cell>
        </row>
        <row r="16081">
          <cell r="B16081">
            <v>2001515</v>
          </cell>
          <cell r="C16081" t="str">
            <v>Etiquetas Autoadesiva Pimaco Op1341</v>
          </cell>
          <cell r="D16081" t="str">
            <v>UN</v>
          </cell>
          <cell r="E16081">
            <v>0</v>
          </cell>
          <cell r="F16081">
            <v>0</v>
          </cell>
        </row>
        <row r="16082">
          <cell r="B16082">
            <v>2001516</v>
          </cell>
          <cell r="C16082" t="str">
            <v>Etiquetas Autoadesiva Pimaco Op1342</v>
          </cell>
          <cell r="D16082" t="str">
            <v>UN</v>
          </cell>
          <cell r="E16082">
            <v>0</v>
          </cell>
          <cell r="F16082">
            <v>0</v>
          </cell>
        </row>
        <row r="16083">
          <cell r="B16083">
            <v>2001517</v>
          </cell>
          <cell r="C16083" t="str">
            <v>Etiquetas Autoadesiva Pimaco Tp12Am</v>
          </cell>
          <cell r="D16083" t="str">
            <v>UN</v>
          </cell>
          <cell r="E16083">
            <v>0</v>
          </cell>
          <cell r="F16083">
            <v>0</v>
          </cell>
        </row>
        <row r="16084">
          <cell r="B16084">
            <v>2001518</v>
          </cell>
          <cell r="C16084" t="str">
            <v>Etiquetas Autoadesiva Pimaco Tp12Az</v>
          </cell>
          <cell r="D16084" t="str">
            <v>UN</v>
          </cell>
          <cell r="E16084">
            <v>0</v>
          </cell>
          <cell r="F16084">
            <v>0</v>
          </cell>
        </row>
        <row r="16085">
          <cell r="B16085">
            <v>2001519</v>
          </cell>
          <cell r="C16085" t="str">
            <v>Etiquetas Autoadesiva Pimaco Tp12Vd</v>
          </cell>
          <cell r="D16085" t="str">
            <v>UN</v>
          </cell>
          <cell r="E16085">
            <v>0</v>
          </cell>
          <cell r="F16085">
            <v>0</v>
          </cell>
        </row>
        <row r="16086">
          <cell r="B16086">
            <v>2001520</v>
          </cell>
          <cell r="C16086" t="str">
            <v>Etiquetas Autoadesiva Pimaco Tp12Vm</v>
          </cell>
          <cell r="D16086" t="str">
            <v>UN</v>
          </cell>
          <cell r="E16086">
            <v>0</v>
          </cell>
          <cell r="F16086">
            <v>0</v>
          </cell>
        </row>
        <row r="16087">
          <cell r="B16087">
            <v>2001521</v>
          </cell>
          <cell r="C16087" t="str">
            <v>Etiquetas Autoadesiva Pimaco Tp19 Trans.</v>
          </cell>
          <cell r="D16087" t="str">
            <v>UN</v>
          </cell>
          <cell r="E16087">
            <v>0</v>
          </cell>
          <cell r="F16087">
            <v>0</v>
          </cell>
        </row>
        <row r="16088">
          <cell r="B16088">
            <v>2001522</v>
          </cell>
          <cell r="C16088" t="str">
            <v>Expositor P/Papéis Cristal Acrimet</v>
          </cell>
          <cell r="D16088" t="str">
            <v>UN</v>
          </cell>
          <cell r="E16088">
            <v>0</v>
          </cell>
          <cell r="F16088">
            <v>0</v>
          </cell>
        </row>
        <row r="16089">
          <cell r="B16089">
            <v>2001523</v>
          </cell>
          <cell r="C16089" t="str">
            <v>Expositor P/Papéis Fumê Acrimet</v>
          </cell>
          <cell r="D16089" t="str">
            <v>UN</v>
          </cell>
          <cell r="E16089">
            <v>0</v>
          </cell>
          <cell r="F16089">
            <v>0</v>
          </cell>
        </row>
        <row r="16090">
          <cell r="B16090">
            <v>2001524</v>
          </cell>
          <cell r="C16090" t="str">
            <v>Extrator De Grampo Metal Stapy Maped</v>
          </cell>
          <cell r="D16090" t="str">
            <v>UN</v>
          </cell>
          <cell r="E16090">
            <v>0</v>
          </cell>
          <cell r="F16090">
            <v>0</v>
          </cell>
        </row>
        <row r="16091">
          <cell r="B16091">
            <v>2001525</v>
          </cell>
          <cell r="C16091" t="str">
            <v>Extrator De Grampo Zincado Espátula</v>
          </cell>
          <cell r="D16091" t="str">
            <v>UN</v>
          </cell>
          <cell r="E16091">
            <v>0</v>
          </cell>
          <cell r="F16091">
            <v>0</v>
          </cell>
        </row>
        <row r="16092">
          <cell r="B16092">
            <v>2001526</v>
          </cell>
          <cell r="C16092" t="str">
            <v>Extrator Jacto</v>
          </cell>
          <cell r="D16092" t="str">
            <v>UN</v>
          </cell>
          <cell r="E16092">
            <v>0</v>
          </cell>
          <cell r="F16092">
            <v>0</v>
          </cell>
        </row>
        <row r="16093">
          <cell r="B16093">
            <v>2001527</v>
          </cell>
          <cell r="C16093" t="str">
            <v>Fich P/Cartões Visita Índice Cristal</v>
          </cell>
          <cell r="D16093" t="str">
            <v>UN</v>
          </cell>
          <cell r="E16093">
            <v>0</v>
          </cell>
          <cell r="F16093">
            <v>0</v>
          </cell>
        </row>
        <row r="16094">
          <cell r="B16094">
            <v>2001528</v>
          </cell>
          <cell r="C16094" t="str">
            <v>Fichário Mesa 4X6 Poliest.Cristal</v>
          </cell>
          <cell r="D16094" t="str">
            <v>UN</v>
          </cell>
          <cell r="E16094">
            <v>0</v>
          </cell>
          <cell r="F16094">
            <v>0</v>
          </cell>
        </row>
        <row r="16095">
          <cell r="B16095">
            <v>2001529</v>
          </cell>
          <cell r="C16095" t="str">
            <v>Fichário Mesa P/Cartão Vis.Fume</v>
          </cell>
          <cell r="D16095" t="str">
            <v>UN</v>
          </cell>
          <cell r="E16095">
            <v>0</v>
          </cell>
          <cell r="F16095">
            <v>0</v>
          </cell>
        </row>
        <row r="16096">
          <cell r="B16096">
            <v>2001530</v>
          </cell>
          <cell r="C16096" t="str">
            <v>Fichário Ofício 2Arg.Transp.Fumê Yes R2S</v>
          </cell>
          <cell r="D16096" t="str">
            <v>UN</v>
          </cell>
          <cell r="E16096">
            <v>0</v>
          </cell>
          <cell r="F16096">
            <v>0</v>
          </cell>
        </row>
        <row r="16097">
          <cell r="B16097">
            <v>2001531</v>
          </cell>
          <cell r="C16097" t="str">
            <v>Fichário Ofício 2Argolas Cristal Yes R2S</v>
          </cell>
          <cell r="D16097" t="str">
            <v>UN</v>
          </cell>
          <cell r="E16097">
            <v>0</v>
          </cell>
          <cell r="F16097">
            <v>0</v>
          </cell>
        </row>
        <row r="16098">
          <cell r="B16098">
            <v>2001532</v>
          </cell>
          <cell r="C16098" t="str">
            <v>Fichário Ofício 4Arg.Transp.Fumê Yes</v>
          </cell>
          <cell r="D16098" t="str">
            <v>UN</v>
          </cell>
          <cell r="E16098">
            <v>0</v>
          </cell>
          <cell r="F16098">
            <v>0</v>
          </cell>
        </row>
        <row r="16099">
          <cell r="B16099">
            <v>2001533</v>
          </cell>
          <cell r="C16099" t="str">
            <v>Fichário Ofício 4Argolas Cristal Yes</v>
          </cell>
          <cell r="D16099" t="str">
            <v>UN</v>
          </cell>
          <cell r="E16099">
            <v>0</v>
          </cell>
          <cell r="F16099">
            <v>0</v>
          </cell>
        </row>
        <row r="16100">
          <cell r="B16100">
            <v>2001534</v>
          </cell>
          <cell r="C16100" t="str">
            <v>Fichário Oficio 4Argolas Cristal Yes</v>
          </cell>
          <cell r="D16100" t="str">
            <v>UN</v>
          </cell>
          <cell r="E16100">
            <v>0</v>
          </cell>
          <cell r="F16100">
            <v>0</v>
          </cell>
        </row>
        <row r="16101">
          <cell r="B16101">
            <v>2001535</v>
          </cell>
          <cell r="C16101" t="str">
            <v>Fichário P/Personalizar A4 Branca Chies</v>
          </cell>
          <cell r="D16101" t="str">
            <v>UN</v>
          </cell>
          <cell r="E16101">
            <v>0</v>
          </cell>
          <cell r="F16101">
            <v>0</v>
          </cell>
        </row>
        <row r="16102">
          <cell r="B16102">
            <v>2001536</v>
          </cell>
          <cell r="C16102" t="str">
            <v>Fichário P/Personalizar A4 Preta Chies</v>
          </cell>
          <cell r="D16102" t="str">
            <v>UN</v>
          </cell>
          <cell r="E16102">
            <v>0</v>
          </cell>
          <cell r="F16102">
            <v>0</v>
          </cell>
        </row>
        <row r="16103">
          <cell r="B16103">
            <v>2001537</v>
          </cell>
          <cell r="C16103" t="str">
            <v>Fichas Pautadas 5X8 100Un.São Domingos</v>
          </cell>
          <cell r="D16103" t="str">
            <v>UN</v>
          </cell>
          <cell r="E16103">
            <v>0</v>
          </cell>
          <cell r="F16103">
            <v>0</v>
          </cell>
        </row>
        <row r="16104">
          <cell r="B16104">
            <v>2001538</v>
          </cell>
          <cell r="C16104" t="str">
            <v>Filme Kxfa52A Para Fax De Papel Plano</v>
          </cell>
          <cell r="D16104" t="str">
            <v>UN</v>
          </cell>
          <cell r="E16104">
            <v>0</v>
          </cell>
          <cell r="F16104">
            <v>0</v>
          </cell>
        </row>
        <row r="16105">
          <cell r="B16105">
            <v>2001539</v>
          </cell>
          <cell r="C16105" t="str">
            <v>Filme Para Fax Kxfa 136A Panasonic</v>
          </cell>
          <cell r="D16105" t="str">
            <v>UN</v>
          </cell>
          <cell r="E16105">
            <v>0</v>
          </cell>
          <cell r="F16105">
            <v>0</v>
          </cell>
        </row>
        <row r="16106">
          <cell r="B16106">
            <v>2001540</v>
          </cell>
          <cell r="C16106" t="str">
            <v>Filme Para Fax Kxfa 57 Panasonic</v>
          </cell>
          <cell r="D16106" t="str">
            <v>UN</v>
          </cell>
          <cell r="E16106">
            <v>0</v>
          </cell>
          <cell r="F16106">
            <v>0</v>
          </cell>
        </row>
        <row r="16107">
          <cell r="B16107">
            <v>2001541</v>
          </cell>
          <cell r="C16107" t="str">
            <v>Filme P/Fax Panas.Kxfa 136A Faxlito C/2</v>
          </cell>
          <cell r="D16107" t="str">
            <v>UN</v>
          </cell>
          <cell r="E16107">
            <v>0</v>
          </cell>
          <cell r="F16107">
            <v>0</v>
          </cell>
        </row>
        <row r="16108">
          <cell r="B16108">
            <v>2001542</v>
          </cell>
          <cell r="C16108" t="str">
            <v>Filme P/Fax Panas.Kxfa 52A Faxlito C/2</v>
          </cell>
          <cell r="D16108" t="str">
            <v>UN</v>
          </cell>
          <cell r="E16108">
            <v>0</v>
          </cell>
          <cell r="F16108">
            <v>0</v>
          </cell>
        </row>
        <row r="16109">
          <cell r="B16109">
            <v>2001543</v>
          </cell>
          <cell r="C16109" t="str">
            <v>Filme P/Fax Panas.Kxfa 57A Faxlito C/2</v>
          </cell>
          <cell r="D16109" t="str">
            <v>UN</v>
          </cell>
          <cell r="E16109">
            <v>0</v>
          </cell>
          <cell r="F16109">
            <v>0</v>
          </cell>
        </row>
        <row r="16110">
          <cell r="B16110">
            <v>2001544</v>
          </cell>
          <cell r="C16110" t="str">
            <v>Filme P/Fax Panas.Kxfa 92A Faxlito C/2</v>
          </cell>
          <cell r="D16110" t="str">
            <v>UN</v>
          </cell>
          <cell r="E16110">
            <v>0</v>
          </cell>
          <cell r="F16110">
            <v>0</v>
          </cell>
        </row>
        <row r="16111">
          <cell r="B16111">
            <v>2001545</v>
          </cell>
          <cell r="C16111" t="str">
            <v>Filme Para Fax Sharp Ux3Cr Faxlito C/2</v>
          </cell>
          <cell r="D16111" t="str">
            <v>UN</v>
          </cell>
          <cell r="E16111">
            <v>0</v>
          </cell>
          <cell r="F16111">
            <v>0</v>
          </cell>
        </row>
        <row r="16112">
          <cell r="B16112">
            <v>2001546</v>
          </cell>
          <cell r="C16112" t="str">
            <v>Filme Para Fax Sharp Ux5Cr Faxlito C/2</v>
          </cell>
          <cell r="D16112" t="str">
            <v>UN</v>
          </cell>
          <cell r="E16112">
            <v>0</v>
          </cell>
          <cell r="F16112">
            <v>0</v>
          </cell>
        </row>
        <row r="16113">
          <cell r="B16113">
            <v>2001547</v>
          </cell>
          <cell r="C16113" t="str">
            <v>Filme Plástico Autoad.Contact 45Cmx25M</v>
          </cell>
          <cell r="D16113" t="str">
            <v>UN</v>
          </cell>
          <cell r="E16113">
            <v>0</v>
          </cell>
          <cell r="F16113">
            <v>0</v>
          </cell>
        </row>
        <row r="16114">
          <cell r="B16114">
            <v>2001548</v>
          </cell>
          <cell r="C16114" t="str">
            <v>Filme Plástico Autoad.Contact 45Cmx2M</v>
          </cell>
          <cell r="D16114" t="str">
            <v>UN</v>
          </cell>
          <cell r="E16114">
            <v>0</v>
          </cell>
          <cell r="F16114">
            <v>0</v>
          </cell>
        </row>
        <row r="16115">
          <cell r="B16115">
            <v>2001549</v>
          </cell>
          <cell r="C16115" t="str">
            <v>Filtro De Linha 8 Tomad.1.500Va Biv.Gelo</v>
          </cell>
          <cell r="D16115" t="str">
            <v>UN</v>
          </cell>
          <cell r="E16115">
            <v>0</v>
          </cell>
          <cell r="F16115">
            <v>0</v>
          </cell>
        </row>
        <row r="16116">
          <cell r="B16116">
            <v>2001550</v>
          </cell>
          <cell r="C16116" t="str">
            <v>Filtro Para Café Melitta 800Ml Nº103</v>
          </cell>
          <cell r="D16116" t="str">
            <v>UN</v>
          </cell>
          <cell r="E16116">
            <v>0</v>
          </cell>
          <cell r="F16116">
            <v>0</v>
          </cell>
        </row>
        <row r="16117">
          <cell r="B16117">
            <v>2001551</v>
          </cell>
          <cell r="C16117" t="str">
            <v>Filtro Para Café Mellita 385Ml Nº102</v>
          </cell>
          <cell r="D16117" t="str">
            <v>UN</v>
          </cell>
          <cell r="E16117">
            <v>0</v>
          </cell>
          <cell r="F16117">
            <v>0</v>
          </cell>
        </row>
        <row r="16118">
          <cell r="B16118">
            <v>2001552</v>
          </cell>
          <cell r="C16118" t="str">
            <v>Filtro Para Café Pilão Nº102</v>
          </cell>
          <cell r="D16118" t="str">
            <v>UN</v>
          </cell>
          <cell r="E16118">
            <v>0</v>
          </cell>
          <cell r="F16118">
            <v>0</v>
          </cell>
        </row>
        <row r="16119">
          <cell r="B16119">
            <v>2001553</v>
          </cell>
          <cell r="C16119" t="str">
            <v>Filtro Para Café Pilão Nº103</v>
          </cell>
          <cell r="D16119" t="str">
            <v>UN</v>
          </cell>
          <cell r="E16119">
            <v>0</v>
          </cell>
          <cell r="F16119">
            <v>0</v>
          </cell>
        </row>
        <row r="16120">
          <cell r="B16120">
            <v>2001554</v>
          </cell>
          <cell r="C16120" t="str">
            <v>Fita Ades.Celofane 3M Durex Rl 12Mmx30M</v>
          </cell>
          <cell r="D16120" t="str">
            <v>UN</v>
          </cell>
          <cell r="E16120">
            <v>0</v>
          </cell>
          <cell r="F16120">
            <v>0</v>
          </cell>
        </row>
        <row r="16121">
          <cell r="B16121">
            <v>2001555</v>
          </cell>
          <cell r="C16121" t="str">
            <v>Fita Ades.Celofane 3M Durex Rl 12Mmx50M</v>
          </cell>
          <cell r="D16121" t="str">
            <v>UN</v>
          </cell>
          <cell r="E16121">
            <v>0</v>
          </cell>
          <cell r="F16121">
            <v>0</v>
          </cell>
        </row>
        <row r="16122">
          <cell r="B16122">
            <v>2001556</v>
          </cell>
          <cell r="C16122" t="str">
            <v>Fita Ades.Celofane 3M Durex Rl 25Mmx50M</v>
          </cell>
          <cell r="D16122" t="str">
            <v>UN</v>
          </cell>
          <cell r="E16122">
            <v>0</v>
          </cell>
          <cell r="F16122">
            <v>0</v>
          </cell>
        </row>
        <row r="16123">
          <cell r="B16123">
            <v>2001557</v>
          </cell>
          <cell r="C16123" t="str">
            <v>Fita Ades.Celofane 3M Durex Rl19Mmx50M</v>
          </cell>
          <cell r="D16123" t="str">
            <v>UN</v>
          </cell>
          <cell r="E16123">
            <v>0</v>
          </cell>
          <cell r="F16123">
            <v>0</v>
          </cell>
        </row>
        <row r="16124">
          <cell r="B16124">
            <v>2001558</v>
          </cell>
          <cell r="C16124" t="str">
            <v>Fita Ades.Dup.Face 3M 12Mmx 2M-Ref.110</v>
          </cell>
          <cell r="D16124" t="str">
            <v>UN</v>
          </cell>
          <cell r="E16124">
            <v>0</v>
          </cell>
          <cell r="F16124">
            <v>0</v>
          </cell>
        </row>
        <row r="16125">
          <cell r="B16125">
            <v>2001559</v>
          </cell>
          <cell r="C16125" t="str">
            <v>Fita Ades.Dup.Face 3M 12Mmx1,5M-Ref 109</v>
          </cell>
          <cell r="D16125" t="str">
            <v>UN</v>
          </cell>
          <cell r="E16125">
            <v>0</v>
          </cell>
          <cell r="F16125">
            <v>0</v>
          </cell>
        </row>
        <row r="16126">
          <cell r="B16126">
            <v>2001560</v>
          </cell>
          <cell r="C16126" t="str">
            <v>Fita Ades.Dup.Face 3M 24Mmx1,5M-Ref 114</v>
          </cell>
          <cell r="D16126" t="str">
            <v>UN</v>
          </cell>
          <cell r="E16126">
            <v>0</v>
          </cell>
          <cell r="F16126">
            <v>0</v>
          </cell>
        </row>
        <row r="16127">
          <cell r="B16127">
            <v>2001561</v>
          </cell>
          <cell r="C16127" t="str">
            <v>Fita Ades.Dup.Face 3M 24Mmx1,5M-Ref 113</v>
          </cell>
          <cell r="D16127" t="str">
            <v>UN</v>
          </cell>
          <cell r="E16127">
            <v>0</v>
          </cell>
          <cell r="F16127">
            <v>0</v>
          </cell>
        </row>
        <row r="16128">
          <cell r="B16128">
            <v>2001562</v>
          </cell>
          <cell r="C16128" t="str">
            <v>Fita Ades.Dup.Face Poliprop.3M-Ref.4274</v>
          </cell>
          <cell r="D16128" t="str">
            <v>UN</v>
          </cell>
          <cell r="E16128">
            <v>0</v>
          </cell>
          <cell r="F16128">
            <v>0</v>
          </cell>
        </row>
        <row r="16129">
          <cell r="B16129">
            <v>2001563</v>
          </cell>
          <cell r="C16129" t="str">
            <v>Fita Ades.Dup.Face Trans.3M 12,7Mmx6,35M</v>
          </cell>
          <cell r="D16129" t="str">
            <v>UN</v>
          </cell>
          <cell r="E16129">
            <v>0</v>
          </cell>
          <cell r="F16129">
            <v>0</v>
          </cell>
        </row>
        <row r="16130">
          <cell r="B16130">
            <v>2001564</v>
          </cell>
          <cell r="C16130" t="str">
            <v>Fita Ades.Dup.Face Papel 9400-48Mm X30M</v>
          </cell>
          <cell r="D16130" t="str">
            <v>UN</v>
          </cell>
          <cell r="E16130">
            <v>0</v>
          </cell>
          <cell r="F16130">
            <v>0</v>
          </cell>
        </row>
        <row r="16131">
          <cell r="B16131">
            <v>2001565</v>
          </cell>
          <cell r="C16131" t="str">
            <v>Fita Ades.Dup.Face Papel 9500-25Mm X30M</v>
          </cell>
          <cell r="D16131" t="str">
            <v>UN</v>
          </cell>
          <cell r="E16131">
            <v>0</v>
          </cell>
          <cell r="F16131">
            <v>0</v>
          </cell>
        </row>
        <row r="16132">
          <cell r="B16132">
            <v>2001566</v>
          </cell>
          <cell r="C16132" t="str">
            <v>Fita Ades.Dup.Face Papel 9500-12Mm X30M</v>
          </cell>
          <cell r="D16132" t="str">
            <v>UN</v>
          </cell>
          <cell r="E16132">
            <v>0</v>
          </cell>
          <cell r="F16132">
            <v>0</v>
          </cell>
        </row>
        <row r="16133">
          <cell r="B16133">
            <v>2001567</v>
          </cell>
          <cell r="C16133" t="str">
            <v>Fita Ades.Dup.Face Papel 9500-19Mm X30M</v>
          </cell>
          <cell r="D16133" t="str">
            <v>UN</v>
          </cell>
          <cell r="E16133">
            <v>0</v>
          </cell>
          <cell r="F16133">
            <v>0</v>
          </cell>
        </row>
        <row r="16134">
          <cell r="B16134">
            <v>2001568</v>
          </cell>
          <cell r="C16134" t="str">
            <v>Fita Ades.Ambalad.3M Marrom 45X50 5803</v>
          </cell>
          <cell r="D16134" t="str">
            <v>UN</v>
          </cell>
          <cell r="E16134">
            <v>0</v>
          </cell>
          <cell r="F16134">
            <v>0</v>
          </cell>
        </row>
        <row r="16135">
          <cell r="B16135">
            <v>2001569</v>
          </cell>
          <cell r="C16135" t="str">
            <v>Fita Ades.Ambalad.3M Marrom 50Mmx50M</v>
          </cell>
          <cell r="D16135" t="str">
            <v>UN</v>
          </cell>
          <cell r="E16135">
            <v>0</v>
          </cell>
          <cell r="F16135">
            <v>0</v>
          </cell>
        </row>
        <row r="16136">
          <cell r="B16136">
            <v>2001570</v>
          </cell>
          <cell r="C16136" t="str">
            <v>Fita Ades.Ambalad.3M Transp.45X45 5802</v>
          </cell>
          <cell r="D16136" t="str">
            <v>UN</v>
          </cell>
          <cell r="E16136">
            <v>0</v>
          </cell>
          <cell r="F16136">
            <v>0</v>
          </cell>
        </row>
        <row r="16137">
          <cell r="B16137">
            <v>2001571</v>
          </cell>
          <cell r="C16137" t="str">
            <v>Fita Ades.Ambalad.3M Transp.45X50 5803</v>
          </cell>
          <cell r="D16137" t="str">
            <v>UN</v>
          </cell>
          <cell r="E16137">
            <v>0</v>
          </cell>
          <cell r="F16137">
            <v>0</v>
          </cell>
        </row>
        <row r="16138">
          <cell r="B16138">
            <v>2001572</v>
          </cell>
          <cell r="C16138" t="str">
            <v>Fita Ades.Ambalad.3M Transp.50Mmx50M</v>
          </cell>
          <cell r="D16138" t="str">
            <v>UN</v>
          </cell>
          <cell r="E16138">
            <v>0</v>
          </cell>
          <cell r="F16138">
            <v>0</v>
          </cell>
        </row>
        <row r="16139">
          <cell r="B16139">
            <v>2001573</v>
          </cell>
          <cell r="C16139" t="str">
            <v>Fita Ades.Mágica 810 12Mmx33M 3M</v>
          </cell>
          <cell r="D16139" t="str">
            <v>UN</v>
          </cell>
          <cell r="E16139">
            <v>0</v>
          </cell>
          <cell r="F16139">
            <v>0</v>
          </cell>
        </row>
        <row r="16140">
          <cell r="B16140">
            <v>2001574</v>
          </cell>
          <cell r="C16140" t="str">
            <v>Fita Ades.Mágica 810 Rl 3M 12Mmx33M</v>
          </cell>
          <cell r="D16140" t="str">
            <v>UN</v>
          </cell>
          <cell r="E16140">
            <v>0</v>
          </cell>
          <cell r="F16140">
            <v>0</v>
          </cell>
        </row>
        <row r="16141">
          <cell r="B16141">
            <v>2001575</v>
          </cell>
          <cell r="C16141" t="str">
            <v>Fita Ades.Mágica 810 Rl 3M 12Mmx65M</v>
          </cell>
          <cell r="D16141" t="str">
            <v>UN</v>
          </cell>
          <cell r="E16141">
            <v>0</v>
          </cell>
          <cell r="F16141">
            <v>0</v>
          </cell>
        </row>
        <row r="16142">
          <cell r="B16142">
            <v>2001576</v>
          </cell>
          <cell r="C16142" t="str">
            <v>Fita Ades.Mágica 810 Rl 3M 19Mmx33M</v>
          </cell>
          <cell r="D16142" t="str">
            <v>UN</v>
          </cell>
          <cell r="E16142">
            <v>0</v>
          </cell>
          <cell r="F16142">
            <v>0</v>
          </cell>
        </row>
        <row r="16143">
          <cell r="B16143">
            <v>2001577</v>
          </cell>
          <cell r="C16143" t="str">
            <v>Fita Ades.Mágica 810 Rl 3M 19Mmx65M</v>
          </cell>
          <cell r="D16143" t="str">
            <v>UN</v>
          </cell>
          <cell r="E16143">
            <v>0</v>
          </cell>
          <cell r="F16143">
            <v>0</v>
          </cell>
        </row>
        <row r="16144">
          <cell r="B16144">
            <v>2001578</v>
          </cell>
          <cell r="C16144" t="str">
            <v>Fita Ades.Mágica 810 Rl 3M 25Mmx65M Tow.</v>
          </cell>
          <cell r="D16144" t="str">
            <v>UN</v>
          </cell>
          <cell r="E16144">
            <v>0</v>
          </cell>
          <cell r="F16144">
            <v>0</v>
          </cell>
        </row>
        <row r="16145">
          <cell r="B16145">
            <v>2001579</v>
          </cell>
          <cell r="C16145" t="str">
            <v>Fita Ades.Poliprop.3M 500 Rl  12Mmx30M</v>
          </cell>
          <cell r="D16145" t="str">
            <v>UN</v>
          </cell>
          <cell r="E16145">
            <v>0</v>
          </cell>
          <cell r="F16145">
            <v>0</v>
          </cell>
        </row>
        <row r="16146">
          <cell r="B16146">
            <v>2001580</v>
          </cell>
          <cell r="C16146" t="str">
            <v>Fita Ades.Poliprop.3M 500 Rl  12Mmx 50M</v>
          </cell>
          <cell r="D16146" t="str">
            <v>UN</v>
          </cell>
          <cell r="E16146">
            <v>0</v>
          </cell>
          <cell r="F16146">
            <v>0</v>
          </cell>
        </row>
        <row r="16147">
          <cell r="B16147">
            <v>2001581</v>
          </cell>
          <cell r="C16147" t="str">
            <v>Fita Ades.Poliprop.3M 500 Rl  12Mmx40M</v>
          </cell>
          <cell r="D16147" t="str">
            <v>UN</v>
          </cell>
          <cell r="E16147">
            <v>0</v>
          </cell>
          <cell r="F16147">
            <v>0</v>
          </cell>
        </row>
        <row r="16148">
          <cell r="B16148">
            <v>2001582</v>
          </cell>
          <cell r="C16148" t="str">
            <v>Fita Ades.Poliprop.3M 500 Rl 19Mmx 50M</v>
          </cell>
          <cell r="D16148" t="str">
            <v>UN</v>
          </cell>
          <cell r="E16148">
            <v>0</v>
          </cell>
          <cell r="F16148">
            <v>0</v>
          </cell>
        </row>
        <row r="16149">
          <cell r="B16149">
            <v>2001583</v>
          </cell>
          <cell r="C16149" t="str">
            <v>Fita Ades.Poliprop.Polisil Transp.12X30</v>
          </cell>
          <cell r="D16149" t="str">
            <v>UN</v>
          </cell>
          <cell r="E16149">
            <v>0</v>
          </cell>
          <cell r="F16149">
            <v>0</v>
          </cell>
        </row>
        <row r="16150">
          <cell r="B16150">
            <v>2001584</v>
          </cell>
          <cell r="C16150" t="str">
            <v>Fita Ades.Transp. 3M 750 Rl 12Mmx30M</v>
          </cell>
          <cell r="D16150" t="str">
            <v>UN</v>
          </cell>
          <cell r="E16150">
            <v>0</v>
          </cell>
          <cell r="F16150">
            <v>0</v>
          </cell>
        </row>
        <row r="16151">
          <cell r="B16151">
            <v>2001585</v>
          </cell>
          <cell r="C16151" t="str">
            <v>Fita Ades.Transp. 3M 750 Rl 12Mmx40M</v>
          </cell>
          <cell r="D16151" t="str">
            <v>UN</v>
          </cell>
          <cell r="E16151">
            <v>0</v>
          </cell>
          <cell r="F16151">
            <v>0</v>
          </cell>
        </row>
        <row r="16152">
          <cell r="B16152">
            <v>2001586</v>
          </cell>
          <cell r="C16152" t="str">
            <v>Fita Corretiva Faber</v>
          </cell>
          <cell r="D16152" t="str">
            <v>UN</v>
          </cell>
          <cell r="E16152">
            <v>0</v>
          </cell>
          <cell r="F16152">
            <v>0</v>
          </cell>
        </row>
        <row r="16153">
          <cell r="B16153">
            <v>2001587</v>
          </cell>
          <cell r="C16153" t="str">
            <v>Fita Corretiva Pritt Roller Compact</v>
          </cell>
          <cell r="D16153" t="str">
            <v>UN</v>
          </cell>
          <cell r="E16153">
            <v>0</v>
          </cell>
          <cell r="F16153">
            <v>0</v>
          </cell>
        </row>
        <row r="16154">
          <cell r="B16154">
            <v>2001588</v>
          </cell>
          <cell r="C16154" t="str">
            <v>Fita Corretiva Pritt Roller Mini</v>
          </cell>
          <cell r="D16154" t="str">
            <v>UN</v>
          </cell>
          <cell r="E16154">
            <v>0</v>
          </cell>
          <cell r="F16154">
            <v>0</v>
          </cell>
        </row>
        <row r="16155">
          <cell r="B16155">
            <v>2001589</v>
          </cell>
          <cell r="C16155" t="str">
            <v>Fita Corretiva Radex Tape Roller</v>
          </cell>
          <cell r="D16155" t="str">
            <v>UN</v>
          </cell>
          <cell r="E16155">
            <v>0</v>
          </cell>
          <cell r="F16155">
            <v>0</v>
          </cell>
        </row>
        <row r="16156">
          <cell r="B16156">
            <v>2001590</v>
          </cell>
          <cell r="C16156" t="str">
            <v>Fita Corretora Bic 4,2Mm</v>
          </cell>
          <cell r="D16156" t="str">
            <v>UN</v>
          </cell>
          <cell r="E16156">
            <v>0</v>
          </cell>
          <cell r="F16156">
            <v>0</v>
          </cell>
        </row>
        <row r="16157">
          <cell r="B16157">
            <v>2001591</v>
          </cell>
          <cell r="C16157" t="str">
            <v>Fita Crepe 3M 2313 C Rl 19Mmx50M Tartan</v>
          </cell>
          <cell r="D16157" t="str">
            <v>UN</v>
          </cell>
          <cell r="E16157">
            <v>0</v>
          </cell>
          <cell r="F16157">
            <v>0</v>
          </cell>
        </row>
        <row r="16158">
          <cell r="B16158">
            <v>2001592</v>
          </cell>
          <cell r="C16158" t="str">
            <v>Fita Crepe 3M 2313 C Rl 25Mmx50M Tartan</v>
          </cell>
          <cell r="D16158" t="str">
            <v>UN</v>
          </cell>
          <cell r="E16158">
            <v>0</v>
          </cell>
          <cell r="F16158">
            <v>0</v>
          </cell>
        </row>
        <row r="16159">
          <cell r="B16159">
            <v>2001593</v>
          </cell>
          <cell r="C16159" t="str">
            <v>Fita Crepe 3M 2313 C Rl 50Mmx50M Tartan</v>
          </cell>
          <cell r="D16159" t="str">
            <v>UN</v>
          </cell>
          <cell r="E16159">
            <v>0</v>
          </cell>
          <cell r="F16159">
            <v>0</v>
          </cell>
        </row>
        <row r="16160">
          <cell r="B16160">
            <v>2001594</v>
          </cell>
          <cell r="C16160" t="str">
            <v>Fita Crepe 3M 2314 C Rl 50Mmx50M</v>
          </cell>
          <cell r="D16160" t="str">
            <v>UN</v>
          </cell>
          <cell r="E16160">
            <v>0</v>
          </cell>
          <cell r="F16160">
            <v>0</v>
          </cell>
        </row>
        <row r="16161">
          <cell r="B16161">
            <v>2001595</v>
          </cell>
          <cell r="C16161" t="str">
            <v>Fita Crepe 3M 2350 C 19Mmx50M Scotch</v>
          </cell>
          <cell r="D16161" t="str">
            <v>UN</v>
          </cell>
          <cell r="E16161">
            <v>0</v>
          </cell>
          <cell r="F16161">
            <v>0</v>
          </cell>
        </row>
        <row r="16162">
          <cell r="B16162">
            <v>2001596</v>
          </cell>
          <cell r="C16162" t="str">
            <v>Fita Crepe 3M 2350C Rl 25Mmx50M Scotch</v>
          </cell>
          <cell r="D16162" t="str">
            <v>UN</v>
          </cell>
          <cell r="E16162">
            <v>0</v>
          </cell>
          <cell r="F16162">
            <v>0</v>
          </cell>
        </row>
        <row r="16163">
          <cell r="B16163">
            <v>2001597</v>
          </cell>
          <cell r="C16163" t="str">
            <v>Fita Crepe 3M 2350C Rl 50Mmx50M Scotch</v>
          </cell>
          <cell r="D16163" t="str">
            <v>UN</v>
          </cell>
          <cell r="E16163">
            <v>0</v>
          </cell>
          <cell r="F16163">
            <v>0</v>
          </cell>
        </row>
        <row r="16164">
          <cell r="B16164">
            <v>2001598</v>
          </cell>
          <cell r="C16164" t="str">
            <v>Fita Crepe 710 Adelbrás 25Mmx50M</v>
          </cell>
          <cell r="D16164" t="str">
            <v>UN</v>
          </cell>
          <cell r="E16164">
            <v>0</v>
          </cell>
          <cell r="F16164">
            <v>0</v>
          </cell>
        </row>
        <row r="16165">
          <cell r="B16165">
            <v>2001599</v>
          </cell>
          <cell r="C16165" t="str">
            <v>Fita Crepe 710 Adelbrás 48Mmx50M</v>
          </cell>
          <cell r="D16165" t="str">
            <v>UN</v>
          </cell>
          <cell r="E16165">
            <v>0</v>
          </cell>
          <cell r="F16165">
            <v>0</v>
          </cell>
        </row>
        <row r="16166">
          <cell r="B16166">
            <v>2001600</v>
          </cell>
          <cell r="C16166" t="str">
            <v>Fita Dupla Face C/400Unid. Yes V420</v>
          </cell>
          <cell r="D16166" t="str">
            <v>UN</v>
          </cell>
          <cell r="E16166">
            <v>0</v>
          </cell>
          <cell r="F16166">
            <v>0</v>
          </cell>
        </row>
        <row r="16167">
          <cell r="B16167">
            <v>2001601</v>
          </cell>
          <cell r="C16167" t="str">
            <v>Fita Dupla Face Polip.Acrilico 19Mmx30M</v>
          </cell>
          <cell r="D16167" t="str">
            <v>UN</v>
          </cell>
          <cell r="E16167">
            <v>0</v>
          </cell>
          <cell r="F16167">
            <v>0</v>
          </cell>
        </row>
        <row r="16168">
          <cell r="B16168">
            <v>2001602</v>
          </cell>
          <cell r="C16168" t="str">
            <v>Fita Dupla Face Polip.Acrilico 25Mmx30M</v>
          </cell>
          <cell r="D16168" t="str">
            <v>UN</v>
          </cell>
          <cell r="E16168">
            <v>0</v>
          </cell>
          <cell r="F16168">
            <v>0</v>
          </cell>
        </row>
        <row r="16169">
          <cell r="B16169">
            <v>2001603</v>
          </cell>
          <cell r="C16169" t="str">
            <v>Fita Dupla Face Esp.Poliet.Bca.25X10</v>
          </cell>
          <cell r="D16169" t="str">
            <v>UN</v>
          </cell>
          <cell r="E16169">
            <v>0</v>
          </cell>
          <cell r="F16169">
            <v>0</v>
          </cell>
        </row>
        <row r="16170">
          <cell r="B16170">
            <v>2001604</v>
          </cell>
          <cell r="C16170" t="str">
            <v>Fita Dupla Face Esp.Poliet.Bca.12X10</v>
          </cell>
          <cell r="D16170" t="str">
            <v>UN</v>
          </cell>
          <cell r="E16170">
            <v>0</v>
          </cell>
          <cell r="F16170">
            <v>0</v>
          </cell>
        </row>
        <row r="16171">
          <cell r="B16171">
            <v>2001605</v>
          </cell>
          <cell r="C16171" t="str">
            <v>Fita Multiuso Silver Tape Prata 48Mmx5M</v>
          </cell>
          <cell r="D16171" t="str">
            <v>UN</v>
          </cell>
          <cell r="E16171">
            <v>0</v>
          </cell>
          <cell r="F16171">
            <v>0</v>
          </cell>
        </row>
        <row r="16172">
          <cell r="B16172">
            <v>2001606</v>
          </cell>
          <cell r="C16172" t="str">
            <v>Fita Polip.Polisil Transp.12Mmx65M</v>
          </cell>
          <cell r="D16172" t="str">
            <v>UN</v>
          </cell>
          <cell r="E16172">
            <v>0</v>
          </cell>
          <cell r="F16172">
            <v>0</v>
          </cell>
        </row>
        <row r="16173">
          <cell r="B16173">
            <v>2001607</v>
          </cell>
          <cell r="C16173" t="str">
            <v>Fita Qualitape Kraft Adelbrás 48Mmx50M</v>
          </cell>
          <cell r="D16173" t="str">
            <v>UN</v>
          </cell>
          <cell r="E16173">
            <v>0</v>
          </cell>
          <cell r="F16173">
            <v>0</v>
          </cell>
        </row>
        <row r="16174">
          <cell r="B16174">
            <v>2001608</v>
          </cell>
          <cell r="C16174" t="str">
            <v>Fita Qualitape Policril Marrom 50Mmx50M</v>
          </cell>
          <cell r="D16174" t="str">
            <v>UN</v>
          </cell>
          <cell r="E16174">
            <v>0</v>
          </cell>
          <cell r="F16174">
            <v>0</v>
          </cell>
        </row>
        <row r="16175">
          <cell r="B16175">
            <v>2001609</v>
          </cell>
          <cell r="C16175" t="str">
            <v>Fita Qualitape Transparente 48Mmx50M</v>
          </cell>
          <cell r="D16175" t="str">
            <v>UN</v>
          </cell>
          <cell r="E16175">
            <v>0</v>
          </cell>
          <cell r="F16175">
            <v>0</v>
          </cell>
        </row>
        <row r="16176">
          <cell r="B16176">
            <v>2001610</v>
          </cell>
          <cell r="C16176" t="str">
            <v>Fita Qualitape Transparente 50Mmx50M</v>
          </cell>
          <cell r="D16176" t="str">
            <v>UN</v>
          </cell>
          <cell r="E16176">
            <v>0</v>
          </cell>
          <cell r="F16176">
            <v>0</v>
          </cell>
        </row>
        <row r="16177">
          <cell r="B16177">
            <v>2001611</v>
          </cell>
          <cell r="C16177" t="str">
            <v>Fita Rotuladora 12Mm Preta/Branca</v>
          </cell>
          <cell r="D16177" t="str">
            <v>UN</v>
          </cell>
          <cell r="E16177">
            <v>0</v>
          </cell>
          <cell r="F16177">
            <v>0</v>
          </cell>
        </row>
        <row r="16178">
          <cell r="B16178">
            <v>2001612</v>
          </cell>
          <cell r="C16178" t="str">
            <v>Fitilho Plástico</v>
          </cell>
          <cell r="D16178" t="str">
            <v>UN</v>
          </cell>
          <cell r="E16178">
            <v>0</v>
          </cell>
          <cell r="F16178">
            <v>0</v>
          </cell>
        </row>
        <row r="16179">
          <cell r="B16179">
            <v>2001613</v>
          </cell>
          <cell r="C16179" t="str">
            <v>Flanela 28X40Cm</v>
          </cell>
          <cell r="D16179" t="str">
            <v>UN</v>
          </cell>
          <cell r="E16179">
            <v>0</v>
          </cell>
          <cell r="F16179">
            <v>0</v>
          </cell>
        </row>
        <row r="16180">
          <cell r="B16180">
            <v>2001614</v>
          </cell>
          <cell r="C16180" t="str">
            <v>Flanela Amarela 28X38 Pacote C/06</v>
          </cell>
          <cell r="D16180" t="str">
            <v>UN</v>
          </cell>
          <cell r="E16180">
            <v>0</v>
          </cell>
          <cell r="F16180">
            <v>0</v>
          </cell>
        </row>
        <row r="16181">
          <cell r="B16181">
            <v>2001615</v>
          </cell>
          <cell r="C16181" t="str">
            <v>Flip Chart Compact 1X1</v>
          </cell>
          <cell r="D16181" t="str">
            <v>UN</v>
          </cell>
          <cell r="E16181">
            <v>0</v>
          </cell>
          <cell r="F16181">
            <v>0</v>
          </cell>
        </row>
        <row r="16182">
          <cell r="B16182">
            <v>2001616</v>
          </cell>
          <cell r="C16182" t="str">
            <v>Form.Cont 80Col 1Via Br 56G Microserr.</v>
          </cell>
          <cell r="D16182" t="str">
            <v>UN</v>
          </cell>
          <cell r="E16182">
            <v>0</v>
          </cell>
          <cell r="F16182">
            <v>0</v>
          </cell>
        </row>
        <row r="16183">
          <cell r="B16183">
            <v>2001617</v>
          </cell>
          <cell r="C16183" t="str">
            <v>Fragmentadora Papel Secreta F1400-110V</v>
          </cell>
          <cell r="D16183" t="str">
            <v>UN</v>
          </cell>
          <cell r="E16183">
            <v>0</v>
          </cell>
          <cell r="F16183">
            <v>0</v>
          </cell>
        </row>
        <row r="16184">
          <cell r="B16184">
            <v>2001618</v>
          </cell>
          <cell r="C16184" t="str">
            <v>Gabinete P/Filtro D'Água Branca</v>
          </cell>
          <cell r="D16184" t="str">
            <v>UN</v>
          </cell>
          <cell r="E16184">
            <v>0</v>
          </cell>
          <cell r="F16184">
            <v>0</v>
          </cell>
        </row>
        <row r="16185">
          <cell r="B16185">
            <v>2001619</v>
          </cell>
          <cell r="C16185" t="str">
            <v>Garrafa Térmica Cromada 1Litro</v>
          </cell>
          <cell r="D16185" t="str">
            <v>UN</v>
          </cell>
          <cell r="E16185">
            <v>0</v>
          </cell>
          <cell r="F16185">
            <v>0</v>
          </cell>
        </row>
        <row r="16186">
          <cell r="B16186">
            <v>2001620</v>
          </cell>
          <cell r="C16186" t="str">
            <v>Garrafa Térmica Preta</v>
          </cell>
          <cell r="D16186" t="str">
            <v>UN</v>
          </cell>
          <cell r="E16186">
            <v>0</v>
          </cell>
          <cell r="F16186">
            <v>0</v>
          </cell>
        </row>
        <row r="16187">
          <cell r="B16187">
            <v>2001621</v>
          </cell>
          <cell r="C16187" t="str">
            <v>Garrafa Térmica Top Wave Cromado Invicta</v>
          </cell>
          <cell r="D16187" t="str">
            <v>UN</v>
          </cell>
          <cell r="E16187">
            <v>0</v>
          </cell>
          <cell r="F16187">
            <v>0</v>
          </cell>
        </row>
        <row r="16188">
          <cell r="B16188">
            <v>2001622</v>
          </cell>
          <cell r="C16188" t="str">
            <v>Giz De Cera Faber Castell</v>
          </cell>
          <cell r="D16188" t="str">
            <v>UN</v>
          </cell>
          <cell r="E16188">
            <v>0</v>
          </cell>
          <cell r="F16188">
            <v>0</v>
          </cell>
        </row>
        <row r="16189">
          <cell r="B16189">
            <v>2001623</v>
          </cell>
          <cell r="C16189" t="str">
            <v>Grafite 0,5Hb Cx C/12 Tubos Big Tree</v>
          </cell>
          <cell r="D16189" t="str">
            <v>UN</v>
          </cell>
          <cell r="E16189">
            <v>0</v>
          </cell>
          <cell r="F16189">
            <v>0</v>
          </cell>
        </row>
        <row r="16190">
          <cell r="B16190">
            <v>2001624</v>
          </cell>
          <cell r="C16190" t="str">
            <v>Grafite 0,5Hb Tubo C/12 Big Tree</v>
          </cell>
          <cell r="D16190" t="str">
            <v>UN</v>
          </cell>
          <cell r="E16190">
            <v>0</v>
          </cell>
          <cell r="F16190">
            <v>0</v>
          </cell>
        </row>
        <row r="16191">
          <cell r="B16191">
            <v>2001625</v>
          </cell>
          <cell r="C16191" t="str">
            <v>Grafite 0,5Mm Faber Castell  C/12</v>
          </cell>
          <cell r="D16191" t="str">
            <v>UN</v>
          </cell>
          <cell r="E16191">
            <v>0</v>
          </cell>
          <cell r="F16191">
            <v>0</v>
          </cell>
        </row>
        <row r="16192">
          <cell r="B16192">
            <v>2001626</v>
          </cell>
          <cell r="C16192" t="str">
            <v>Grafite 0,5Mm Faber Castell C/12 Tubetes</v>
          </cell>
          <cell r="D16192" t="str">
            <v>UN</v>
          </cell>
          <cell r="E16192">
            <v>0</v>
          </cell>
          <cell r="F16192">
            <v>0</v>
          </cell>
        </row>
        <row r="16193">
          <cell r="B16193">
            <v>2001627</v>
          </cell>
          <cell r="C16193" t="str">
            <v>Grafite 0,7Mm Faber Castell C/12 Tubetes</v>
          </cell>
          <cell r="D16193" t="str">
            <v>UN</v>
          </cell>
          <cell r="E16193">
            <v>0</v>
          </cell>
          <cell r="F16193">
            <v>0</v>
          </cell>
        </row>
        <row r="16194">
          <cell r="B16194">
            <v>2001628</v>
          </cell>
          <cell r="C16194" t="str">
            <v>Grafite 0,7Hb Cx C/12 Tubos Big Tree Cis</v>
          </cell>
          <cell r="D16194" t="str">
            <v>UN</v>
          </cell>
          <cell r="E16194">
            <v>0</v>
          </cell>
          <cell r="F16194">
            <v>0</v>
          </cell>
        </row>
        <row r="16195">
          <cell r="B16195">
            <v>2001629</v>
          </cell>
          <cell r="C16195" t="str">
            <v>Grafite 0,7Hb Tubete C/12 Big Tree Cis</v>
          </cell>
          <cell r="D16195" t="str">
            <v>UN</v>
          </cell>
          <cell r="E16195">
            <v>0</v>
          </cell>
          <cell r="F16195">
            <v>0</v>
          </cell>
        </row>
        <row r="16196">
          <cell r="B16196">
            <v>2001630</v>
          </cell>
          <cell r="C16196" t="str">
            <v>Grafite 0,9Hb Cx C/12 Tubos Big Tree Cis</v>
          </cell>
          <cell r="D16196" t="str">
            <v>UN</v>
          </cell>
          <cell r="E16196">
            <v>0</v>
          </cell>
          <cell r="F16196">
            <v>0</v>
          </cell>
        </row>
        <row r="16197">
          <cell r="B16197">
            <v>2001631</v>
          </cell>
          <cell r="C16197" t="str">
            <v>Grafite 0,9Hb Tubo C/12 Big Tree Cis</v>
          </cell>
          <cell r="D16197" t="str">
            <v>UN</v>
          </cell>
          <cell r="E16197">
            <v>0</v>
          </cell>
          <cell r="F16197">
            <v>0</v>
          </cell>
        </row>
        <row r="16198">
          <cell r="B16198">
            <v>2001632</v>
          </cell>
          <cell r="C16198" t="str">
            <v>Grafite 5Mm 2B Cx C/12 Tubos Pilot</v>
          </cell>
          <cell r="D16198" t="str">
            <v>UN</v>
          </cell>
          <cell r="E16198">
            <v>0</v>
          </cell>
          <cell r="F16198">
            <v>0</v>
          </cell>
        </row>
        <row r="16199">
          <cell r="B16199">
            <v>2001633</v>
          </cell>
          <cell r="C16199" t="str">
            <v>Grafite 7Mm 2B Cx C/12 Tubos Pilot</v>
          </cell>
          <cell r="D16199" t="str">
            <v>UN</v>
          </cell>
          <cell r="E16199">
            <v>0</v>
          </cell>
          <cell r="F16199">
            <v>0</v>
          </cell>
        </row>
        <row r="16200">
          <cell r="B16200">
            <v>2001634</v>
          </cell>
          <cell r="C16200" t="str">
            <v>Grafite Faber Castell 0,5 2B Tubete</v>
          </cell>
          <cell r="D16200" t="str">
            <v>UN</v>
          </cell>
          <cell r="E16200">
            <v>0</v>
          </cell>
          <cell r="F16200">
            <v>0</v>
          </cell>
        </row>
        <row r="16201">
          <cell r="B16201">
            <v>2001635</v>
          </cell>
          <cell r="C16201" t="str">
            <v>Grafite Faber Castell 0,5 Hb Tubete</v>
          </cell>
          <cell r="D16201" t="str">
            <v>UN</v>
          </cell>
          <cell r="E16201">
            <v>0</v>
          </cell>
          <cell r="F16201">
            <v>0</v>
          </cell>
        </row>
        <row r="16202">
          <cell r="B16202">
            <v>2001636</v>
          </cell>
          <cell r="C16202" t="str">
            <v>Grafite Faber Castell 0,7 2B Tubete</v>
          </cell>
          <cell r="D16202" t="str">
            <v>UN</v>
          </cell>
          <cell r="E16202">
            <v>0</v>
          </cell>
          <cell r="F16202">
            <v>0</v>
          </cell>
        </row>
        <row r="16203">
          <cell r="B16203">
            <v>2001637</v>
          </cell>
          <cell r="C16203" t="str">
            <v>Grafite Faber Castell 0,7 Hb Tubete</v>
          </cell>
          <cell r="D16203" t="str">
            <v>UN</v>
          </cell>
          <cell r="E16203">
            <v>0</v>
          </cell>
          <cell r="F16203">
            <v>0</v>
          </cell>
        </row>
        <row r="16204">
          <cell r="B16204">
            <v>2001638</v>
          </cell>
          <cell r="C16204" t="str">
            <v>Grafite Faber Castell 0,9 2B Tubete</v>
          </cell>
          <cell r="D16204" t="str">
            <v>UN</v>
          </cell>
          <cell r="E16204">
            <v>0</v>
          </cell>
          <cell r="F16204">
            <v>0</v>
          </cell>
        </row>
        <row r="16205">
          <cell r="B16205">
            <v>2001639</v>
          </cell>
          <cell r="C16205" t="str">
            <v>Grafite Faber Castell 0,9 Hb Tubete</v>
          </cell>
          <cell r="D16205" t="str">
            <v>UN</v>
          </cell>
          <cell r="E16205">
            <v>0</v>
          </cell>
          <cell r="F16205">
            <v>0</v>
          </cell>
        </row>
        <row r="16206">
          <cell r="B16206">
            <v>2001640</v>
          </cell>
          <cell r="C16206" t="str">
            <v>Grafite Faber Castell Polymer Tk 0,7 B</v>
          </cell>
          <cell r="D16206" t="str">
            <v>UN</v>
          </cell>
          <cell r="E16206">
            <v>0</v>
          </cell>
          <cell r="F16206">
            <v>0</v>
          </cell>
        </row>
        <row r="16207">
          <cell r="B16207">
            <v>2001641</v>
          </cell>
          <cell r="C16207" t="str">
            <v>Grafite Faber Castell Polymer Tk 0,7 Hb</v>
          </cell>
          <cell r="D16207" t="str">
            <v>UN</v>
          </cell>
          <cell r="E16207">
            <v>0</v>
          </cell>
          <cell r="F16207">
            <v>0</v>
          </cell>
        </row>
        <row r="16208">
          <cell r="B16208">
            <v>2001642</v>
          </cell>
          <cell r="C16208" t="str">
            <v>Grafite Faber Castell Polymer Tk 0,9 2B</v>
          </cell>
          <cell r="D16208" t="str">
            <v>UN</v>
          </cell>
          <cell r="E16208">
            <v>0</v>
          </cell>
          <cell r="F16208">
            <v>0</v>
          </cell>
        </row>
        <row r="16209">
          <cell r="B16209">
            <v>2001643</v>
          </cell>
          <cell r="C16209" t="str">
            <v>Grafite Faber Castell Polymer Tk 0,9 Hb</v>
          </cell>
          <cell r="D16209" t="str">
            <v>UN</v>
          </cell>
          <cell r="E16209">
            <v>0</v>
          </cell>
          <cell r="F16209">
            <v>0</v>
          </cell>
        </row>
        <row r="16210">
          <cell r="B16210">
            <v>2001644</v>
          </cell>
          <cell r="C16210" t="str">
            <v>Grafite Pentel 0,5Mm 2B</v>
          </cell>
          <cell r="D16210" t="str">
            <v>UN</v>
          </cell>
          <cell r="E16210">
            <v>0</v>
          </cell>
          <cell r="F16210">
            <v>0</v>
          </cell>
        </row>
        <row r="16211">
          <cell r="B16211">
            <v>2001645</v>
          </cell>
          <cell r="C16211" t="str">
            <v>Grafite Pentel 0,7Mm 2B</v>
          </cell>
          <cell r="D16211" t="str">
            <v>UN</v>
          </cell>
          <cell r="E16211">
            <v>0</v>
          </cell>
          <cell r="F16211">
            <v>0</v>
          </cell>
        </row>
        <row r="16212">
          <cell r="B16212">
            <v>2001646</v>
          </cell>
          <cell r="C16212" t="str">
            <v>Grafite Pentel 0,9Mm 2B</v>
          </cell>
          <cell r="D16212" t="str">
            <v>UN</v>
          </cell>
          <cell r="E16212">
            <v>0</v>
          </cell>
          <cell r="F16212">
            <v>0</v>
          </cell>
        </row>
        <row r="16213">
          <cell r="B16213">
            <v>2001647</v>
          </cell>
          <cell r="C16213" t="str">
            <v>Grafite Pilot Ppl.0.5 2B Tubo C/12</v>
          </cell>
          <cell r="D16213" t="str">
            <v>UN</v>
          </cell>
          <cell r="E16213">
            <v>0</v>
          </cell>
          <cell r="F16213">
            <v>0</v>
          </cell>
        </row>
        <row r="16214">
          <cell r="B16214">
            <v>2001648</v>
          </cell>
          <cell r="C16214" t="str">
            <v>Grafite Pilot Ppl.0.5 Hb Tubo C/12</v>
          </cell>
          <cell r="D16214" t="str">
            <v>UN</v>
          </cell>
          <cell r="E16214">
            <v>0</v>
          </cell>
          <cell r="F16214">
            <v>0</v>
          </cell>
        </row>
        <row r="16215">
          <cell r="B16215">
            <v>2001649</v>
          </cell>
          <cell r="C16215" t="str">
            <v>Grafite Pilot Ppl.0.7 2B Tubo C/12</v>
          </cell>
          <cell r="D16215" t="str">
            <v>UN</v>
          </cell>
          <cell r="E16215">
            <v>0</v>
          </cell>
          <cell r="F16215">
            <v>0</v>
          </cell>
        </row>
        <row r="16216">
          <cell r="B16216">
            <v>2001650</v>
          </cell>
          <cell r="C16216" t="str">
            <v>Grafite Pilot Ppl.0.7 Hb</v>
          </cell>
          <cell r="D16216" t="str">
            <v>UN</v>
          </cell>
          <cell r="E16216">
            <v>0</v>
          </cell>
          <cell r="F16216">
            <v>0</v>
          </cell>
        </row>
        <row r="16217">
          <cell r="B16217">
            <v>2001651</v>
          </cell>
          <cell r="C16217" t="str">
            <v>Grampeador 1000 20Fls Paper Pro</v>
          </cell>
          <cell r="D16217" t="str">
            <v>UN</v>
          </cell>
          <cell r="E16217">
            <v>0</v>
          </cell>
          <cell r="F16217">
            <v>0</v>
          </cell>
        </row>
        <row r="16218">
          <cell r="B16218">
            <v>2001652</v>
          </cell>
          <cell r="C16218" t="str">
            <v>Grampeador Aço 15Fls C20 Central</v>
          </cell>
          <cell r="D16218" t="str">
            <v>UN</v>
          </cell>
          <cell r="E16218">
            <v>0</v>
          </cell>
          <cell r="F16218">
            <v>0</v>
          </cell>
        </row>
        <row r="16219">
          <cell r="B16219">
            <v>2001653</v>
          </cell>
          <cell r="C16219" t="str">
            <v>Grampeador Aço 25Fls Preta 300E Central</v>
          </cell>
          <cell r="D16219" t="str">
            <v>UN</v>
          </cell>
          <cell r="E16219">
            <v>0</v>
          </cell>
          <cell r="F16219">
            <v>0</v>
          </cell>
        </row>
        <row r="16220">
          <cell r="B16220">
            <v>2001654</v>
          </cell>
          <cell r="C16220" t="str">
            <v>Grampeador Alicate 50Fls Cromado Rapid1</v>
          </cell>
          <cell r="D16220" t="str">
            <v>UN</v>
          </cell>
          <cell r="E16220">
            <v>0</v>
          </cell>
          <cell r="F16220">
            <v>0</v>
          </cell>
        </row>
        <row r="16221">
          <cell r="B16221">
            <v>2001655</v>
          </cell>
          <cell r="C16221" t="str">
            <v>Grampeador Alicate Aço 15Fls A20 Central</v>
          </cell>
          <cell r="D16221" t="str">
            <v>UN</v>
          </cell>
          <cell r="E16221">
            <v>0</v>
          </cell>
          <cell r="F16221">
            <v>0</v>
          </cell>
        </row>
        <row r="16222">
          <cell r="B16222">
            <v>2001656</v>
          </cell>
          <cell r="C16222" t="str">
            <v>Grampeador Alicate Metal 25Fls Sort S150</v>
          </cell>
          <cell r="D16222" t="str">
            <v>UN</v>
          </cell>
          <cell r="E16222">
            <v>0</v>
          </cell>
          <cell r="F16222">
            <v>0</v>
          </cell>
        </row>
        <row r="16223">
          <cell r="B16223">
            <v>2001657</v>
          </cell>
          <cell r="C16223" t="str">
            <v>Grampeador Cis Metallic Compact 25Fls</v>
          </cell>
          <cell r="D16223" t="str">
            <v>UN</v>
          </cell>
          <cell r="E16223">
            <v>0</v>
          </cell>
          <cell r="F16223">
            <v>0</v>
          </cell>
        </row>
        <row r="16224">
          <cell r="B16224">
            <v>2001658</v>
          </cell>
          <cell r="C16224" t="str">
            <v>Grampeador Metal 110Fls Preta Rapid9</v>
          </cell>
          <cell r="D16224" t="str">
            <v>UN</v>
          </cell>
          <cell r="E16224">
            <v>0</v>
          </cell>
          <cell r="F16224">
            <v>0</v>
          </cell>
        </row>
        <row r="16225">
          <cell r="B16225">
            <v>2001659</v>
          </cell>
          <cell r="C16225" t="str">
            <v>Grampeador Metal 12Fls Preta 207 Eagle</v>
          </cell>
          <cell r="D16225" t="str">
            <v>UN</v>
          </cell>
          <cell r="E16225">
            <v>0</v>
          </cell>
          <cell r="F16225">
            <v>0</v>
          </cell>
        </row>
        <row r="16226">
          <cell r="B16226">
            <v>2001660</v>
          </cell>
          <cell r="C16226" t="str">
            <v>Grampeador Metal 15Fls Prata E3 Rapid</v>
          </cell>
          <cell r="D16226" t="str">
            <v>UN</v>
          </cell>
          <cell r="E16226">
            <v>0</v>
          </cell>
          <cell r="F16226">
            <v>0</v>
          </cell>
        </row>
        <row r="16227">
          <cell r="B16227">
            <v>2001661</v>
          </cell>
          <cell r="C16227" t="str">
            <v>Grampeador Metal 20Fls 26/6 C26Cis</v>
          </cell>
          <cell r="D16227" t="str">
            <v>UN</v>
          </cell>
          <cell r="E16227">
            <v>0</v>
          </cell>
          <cell r="F16227">
            <v>0</v>
          </cell>
        </row>
        <row r="16228">
          <cell r="B16228">
            <v>2001662</v>
          </cell>
          <cell r="C16228" t="str">
            <v>Grampeador Metal 20Fls Sortido Plusline</v>
          </cell>
          <cell r="D16228" t="str">
            <v>UN</v>
          </cell>
          <cell r="E16228">
            <v>0</v>
          </cell>
          <cell r="F16228">
            <v>0</v>
          </cell>
        </row>
        <row r="16229">
          <cell r="B16229">
            <v>2001663</v>
          </cell>
          <cell r="C16229" t="str">
            <v>Grampeador Metal 240Fls Preta 939 Cis</v>
          </cell>
          <cell r="D16229" t="str">
            <v>UN</v>
          </cell>
          <cell r="E16229">
            <v>0</v>
          </cell>
          <cell r="F16229">
            <v>0</v>
          </cell>
        </row>
        <row r="16230">
          <cell r="B16230">
            <v>2001664</v>
          </cell>
          <cell r="C16230" t="str">
            <v>Grampeador Metal Até 40Fls C-5 Cis</v>
          </cell>
          <cell r="D16230" t="str">
            <v>UN</v>
          </cell>
          <cell r="E16230">
            <v>0</v>
          </cell>
          <cell r="F16230">
            <v>0</v>
          </cell>
        </row>
        <row r="16231">
          <cell r="B16231">
            <v>2001665</v>
          </cell>
          <cell r="C16231" t="str">
            <v>Grampeador Metal Profiss.100Fls Cinza</v>
          </cell>
          <cell r="D16231" t="str">
            <v>UN</v>
          </cell>
          <cell r="E16231">
            <v>0</v>
          </cell>
          <cell r="F16231">
            <v>0</v>
          </cell>
        </row>
        <row r="16232">
          <cell r="B16232">
            <v>2001666</v>
          </cell>
          <cell r="C16232" t="str">
            <v>Grampeador Plástico 20Fls Sortido 613Cis</v>
          </cell>
          <cell r="D16232" t="str">
            <v>UN</v>
          </cell>
          <cell r="E16232">
            <v>0</v>
          </cell>
          <cell r="F16232">
            <v>0</v>
          </cell>
        </row>
        <row r="16233">
          <cell r="B16233">
            <v>2001667</v>
          </cell>
          <cell r="C16233" t="str">
            <v>Grampeador Plástico 25Fls Preta A17</v>
          </cell>
          <cell r="D16233" t="str">
            <v>UN</v>
          </cell>
          <cell r="E16233">
            <v>0</v>
          </cell>
          <cell r="F16233">
            <v>0</v>
          </cell>
        </row>
        <row r="16234">
          <cell r="B16234">
            <v>2001668</v>
          </cell>
          <cell r="C16234" t="str">
            <v>Grampeador Plástico Abs 20Fls Preta F18</v>
          </cell>
          <cell r="D16234" t="str">
            <v>UN</v>
          </cell>
          <cell r="E16234">
            <v>0</v>
          </cell>
          <cell r="F16234">
            <v>0</v>
          </cell>
        </row>
        <row r="16235">
          <cell r="B16235">
            <v>2001669</v>
          </cell>
          <cell r="C16235" t="str">
            <v>Grampeador Prof.Plástico 90Fls Sortido</v>
          </cell>
          <cell r="D16235" t="str">
            <v>UN</v>
          </cell>
          <cell r="E16235">
            <v>0</v>
          </cell>
          <cell r="F16235">
            <v>0</v>
          </cell>
        </row>
        <row r="16236">
          <cell r="B16236">
            <v>2001670</v>
          </cell>
          <cell r="C16236" t="str">
            <v>Grampo Galvanizado 26/6 Eagle</v>
          </cell>
          <cell r="D16236" t="str">
            <v>UN</v>
          </cell>
          <cell r="E16236">
            <v>0</v>
          </cell>
          <cell r="F16236">
            <v>0</v>
          </cell>
        </row>
        <row r="16237">
          <cell r="B16237">
            <v>2001671</v>
          </cell>
          <cell r="C16237" t="str">
            <v>Grampo Mola 19Mm Cis</v>
          </cell>
          <cell r="D16237" t="str">
            <v>UN</v>
          </cell>
          <cell r="E16237">
            <v>0</v>
          </cell>
          <cell r="F16237">
            <v>0</v>
          </cell>
        </row>
        <row r="16238">
          <cell r="B16238">
            <v>2001672</v>
          </cell>
          <cell r="C16238" t="str">
            <v>Grampo Mola 25Mm Cis</v>
          </cell>
          <cell r="D16238" t="str">
            <v>UN</v>
          </cell>
          <cell r="E16238">
            <v>0</v>
          </cell>
          <cell r="F16238">
            <v>0</v>
          </cell>
        </row>
        <row r="16239">
          <cell r="B16239">
            <v>2001673</v>
          </cell>
          <cell r="C16239" t="str">
            <v>Grampo Mola 32Mm Cis</v>
          </cell>
          <cell r="D16239" t="str">
            <v>UN</v>
          </cell>
          <cell r="E16239">
            <v>0</v>
          </cell>
          <cell r="F16239">
            <v>0</v>
          </cell>
        </row>
        <row r="16240">
          <cell r="B16240">
            <v>2001674</v>
          </cell>
          <cell r="C16240" t="str">
            <v>Grampo Mola 41Mm Cis</v>
          </cell>
          <cell r="D16240" t="str">
            <v>UN</v>
          </cell>
          <cell r="E16240">
            <v>0</v>
          </cell>
          <cell r="F16240">
            <v>0</v>
          </cell>
        </row>
        <row r="16241">
          <cell r="B16241">
            <v>2001675</v>
          </cell>
          <cell r="C16241" t="str">
            <v>Grampo Plástico 195X100Mm Br-50Unid.</v>
          </cell>
          <cell r="D16241" t="str">
            <v>UN</v>
          </cell>
          <cell r="E16241">
            <v>0</v>
          </cell>
          <cell r="F16241">
            <v>0</v>
          </cell>
        </row>
        <row r="16242">
          <cell r="B16242">
            <v>2001676</v>
          </cell>
          <cell r="C16242" t="str">
            <v>Grampo Tot Cobreado Bacchi Cx.C/1000</v>
          </cell>
          <cell r="D16242" t="str">
            <v>UN</v>
          </cell>
          <cell r="E16242">
            <v>0</v>
          </cell>
          <cell r="F16242">
            <v>0</v>
          </cell>
        </row>
        <row r="16243">
          <cell r="B16243">
            <v>2001677</v>
          </cell>
          <cell r="C16243" t="str">
            <v>Grampo Trunfo Nº1 Galvanizado Bacchi</v>
          </cell>
          <cell r="D16243" t="str">
            <v>UN</v>
          </cell>
          <cell r="E16243">
            <v>0</v>
          </cell>
          <cell r="F16243">
            <v>0</v>
          </cell>
        </row>
        <row r="16244">
          <cell r="B16244">
            <v>2001678</v>
          </cell>
          <cell r="C16244" t="str">
            <v>Grampo Trunfo Nº2 Galvanizado Bacchi</v>
          </cell>
          <cell r="D16244" t="str">
            <v>UN</v>
          </cell>
          <cell r="E16244">
            <v>0</v>
          </cell>
          <cell r="F16244">
            <v>0</v>
          </cell>
        </row>
        <row r="16245">
          <cell r="B16245">
            <v>2001679</v>
          </cell>
          <cell r="C16245" t="str">
            <v>Grampos Cobreados 26/6 C/ 5000 Bacchi</v>
          </cell>
          <cell r="D16245" t="str">
            <v>UN</v>
          </cell>
          <cell r="E16245">
            <v>0</v>
          </cell>
          <cell r="F16245">
            <v>0</v>
          </cell>
        </row>
        <row r="16246">
          <cell r="B16246">
            <v>2001680</v>
          </cell>
          <cell r="C16246" t="str">
            <v>Grampos Cobreados 26/6 C/1000 Bacchi</v>
          </cell>
          <cell r="D16246" t="str">
            <v>UN</v>
          </cell>
          <cell r="E16246">
            <v>0</v>
          </cell>
          <cell r="F16246">
            <v>0</v>
          </cell>
        </row>
        <row r="16247">
          <cell r="B16247">
            <v>2001681</v>
          </cell>
          <cell r="C16247" t="str">
            <v>Grampos Cobreados 26/8 C/ 5000 Bacchi</v>
          </cell>
          <cell r="D16247" t="str">
            <v>UN</v>
          </cell>
          <cell r="E16247">
            <v>0</v>
          </cell>
          <cell r="F16247">
            <v>0</v>
          </cell>
        </row>
        <row r="16248">
          <cell r="B16248">
            <v>2001682</v>
          </cell>
          <cell r="C16248" t="str">
            <v>Grampos Galvanizados 23/10 C/5000 Bacchi</v>
          </cell>
          <cell r="D16248" t="str">
            <v>UN</v>
          </cell>
          <cell r="E16248">
            <v>0</v>
          </cell>
          <cell r="F16248">
            <v>0</v>
          </cell>
        </row>
        <row r="16249">
          <cell r="B16249">
            <v>2001683</v>
          </cell>
          <cell r="C16249" t="str">
            <v>Grampos Galvanizados 23/13 C/5000 Bacchi</v>
          </cell>
          <cell r="D16249" t="str">
            <v>UN</v>
          </cell>
          <cell r="E16249">
            <v>0</v>
          </cell>
          <cell r="F16249">
            <v>0</v>
          </cell>
        </row>
        <row r="16250">
          <cell r="B16250">
            <v>2001684</v>
          </cell>
          <cell r="C16250" t="str">
            <v>Grampos Galvanizados 23/6 C/ 5000 Bacchi</v>
          </cell>
          <cell r="D16250" t="str">
            <v>UN</v>
          </cell>
          <cell r="E16250">
            <v>0</v>
          </cell>
          <cell r="F16250">
            <v>0</v>
          </cell>
        </row>
        <row r="16251">
          <cell r="B16251">
            <v>2001685</v>
          </cell>
          <cell r="C16251" t="str">
            <v>Grampos Galvanizados 23/8 C/5000 Bacchi</v>
          </cell>
          <cell r="D16251" t="str">
            <v>UN</v>
          </cell>
          <cell r="E16251">
            <v>0</v>
          </cell>
          <cell r="F16251">
            <v>0</v>
          </cell>
        </row>
        <row r="16252">
          <cell r="B16252">
            <v>2001686</v>
          </cell>
          <cell r="C16252" t="str">
            <v>Grampos Galvanizados 24/6 C/5000 Bacchi</v>
          </cell>
          <cell r="D16252" t="str">
            <v>UN</v>
          </cell>
          <cell r="E16252">
            <v>0</v>
          </cell>
          <cell r="F16252">
            <v>0</v>
          </cell>
        </row>
        <row r="16253">
          <cell r="B16253">
            <v>2001687</v>
          </cell>
          <cell r="C16253" t="str">
            <v>Grampos Galvanizados 24/8 C/5000 Bacchi</v>
          </cell>
          <cell r="D16253" t="str">
            <v>UN</v>
          </cell>
          <cell r="E16253">
            <v>0</v>
          </cell>
          <cell r="F16253">
            <v>0</v>
          </cell>
        </row>
        <row r="16254">
          <cell r="B16254">
            <v>2001688</v>
          </cell>
          <cell r="C16254" t="str">
            <v>Grampos Galvanizados 26/6 C/1000 Bacchi</v>
          </cell>
          <cell r="D16254" t="str">
            <v>UN</v>
          </cell>
          <cell r="E16254">
            <v>0</v>
          </cell>
          <cell r="F16254">
            <v>0</v>
          </cell>
        </row>
        <row r="16255">
          <cell r="B16255">
            <v>2001689</v>
          </cell>
          <cell r="C16255" t="str">
            <v>Grampos Galvanizados 26/6 C/5000 Bacchi</v>
          </cell>
          <cell r="D16255" t="str">
            <v>UN</v>
          </cell>
          <cell r="E16255">
            <v>0</v>
          </cell>
          <cell r="F16255">
            <v>0</v>
          </cell>
        </row>
        <row r="16256">
          <cell r="B16256">
            <v>2001690</v>
          </cell>
          <cell r="C16256" t="str">
            <v>Grampos Galvanizados Rapid 26/6</v>
          </cell>
          <cell r="D16256" t="str">
            <v>UN</v>
          </cell>
          <cell r="E16256">
            <v>0</v>
          </cell>
          <cell r="F16256">
            <v>0</v>
          </cell>
        </row>
        <row r="16257">
          <cell r="B16257">
            <v>2001691</v>
          </cell>
          <cell r="C16257" t="str">
            <v>Grampos Galvanizados Rapid 9/10 C/5000</v>
          </cell>
          <cell r="D16257" t="str">
            <v>UN</v>
          </cell>
          <cell r="E16257">
            <v>0</v>
          </cell>
          <cell r="F16257">
            <v>0</v>
          </cell>
        </row>
        <row r="16258">
          <cell r="B16258">
            <v>2001692</v>
          </cell>
          <cell r="C16258" t="str">
            <v>Grampos Galvanizados Rapid 9/12 C/5000</v>
          </cell>
          <cell r="D16258" t="str">
            <v>UN</v>
          </cell>
          <cell r="E16258">
            <v>0</v>
          </cell>
          <cell r="F16258">
            <v>0</v>
          </cell>
        </row>
        <row r="16259">
          <cell r="B16259">
            <v>2001693</v>
          </cell>
          <cell r="C16259" t="str">
            <v>Grampos Galvanizados Rapid 9/14 C/5000</v>
          </cell>
          <cell r="D16259" t="str">
            <v>UN</v>
          </cell>
          <cell r="E16259">
            <v>0</v>
          </cell>
          <cell r="F16259">
            <v>0</v>
          </cell>
        </row>
        <row r="16260">
          <cell r="B16260">
            <v>2001694</v>
          </cell>
          <cell r="C16260" t="str">
            <v>Grampos Galvanizados Rapid 9/8 C/5000</v>
          </cell>
          <cell r="D16260" t="str">
            <v>UN</v>
          </cell>
          <cell r="E16260">
            <v>0</v>
          </cell>
          <cell r="F16260">
            <v>0</v>
          </cell>
        </row>
        <row r="16261">
          <cell r="B16261">
            <v>2001695</v>
          </cell>
          <cell r="C16261" t="str">
            <v>Guardanapo Papel F.Simples Pq.50Fls</v>
          </cell>
          <cell r="D16261" t="str">
            <v>UN</v>
          </cell>
          <cell r="E16261">
            <v>0</v>
          </cell>
          <cell r="F16261">
            <v>0</v>
          </cell>
        </row>
        <row r="16262">
          <cell r="B16262">
            <v>2001696</v>
          </cell>
          <cell r="C16262" t="str">
            <v>Impresso Cartão Ponto Mensal 100F Tilibr</v>
          </cell>
          <cell r="D16262" t="str">
            <v>UN</v>
          </cell>
          <cell r="E16262">
            <v>0</v>
          </cell>
          <cell r="F16262">
            <v>0</v>
          </cell>
        </row>
        <row r="16263">
          <cell r="B16263">
            <v>2001697</v>
          </cell>
          <cell r="C16263" t="str">
            <v>Impresso Cartão Ponto Mensal Azul</v>
          </cell>
          <cell r="D16263" t="str">
            <v>UN</v>
          </cell>
          <cell r="E16263">
            <v>0</v>
          </cell>
          <cell r="F16263">
            <v>0</v>
          </cell>
        </row>
        <row r="16264">
          <cell r="B16264">
            <v>2001698</v>
          </cell>
          <cell r="C16264" t="str">
            <v>Impresso Cartão Ponto Mensal Verde</v>
          </cell>
          <cell r="D16264" t="str">
            <v>UN</v>
          </cell>
          <cell r="E16264">
            <v>0</v>
          </cell>
          <cell r="F16264">
            <v>0</v>
          </cell>
        </row>
        <row r="16265">
          <cell r="B16265">
            <v>2001699</v>
          </cell>
          <cell r="C16265" t="str">
            <v>Impresso Cartão Ponto Mesal Palha</v>
          </cell>
          <cell r="D16265" t="str">
            <v>UN</v>
          </cell>
          <cell r="E16265">
            <v>0</v>
          </cell>
          <cell r="F16265">
            <v>0</v>
          </cell>
        </row>
        <row r="16266">
          <cell r="B16266">
            <v>2001700</v>
          </cell>
          <cell r="C16266" t="str">
            <v>Impresso Protoc.Corresp.100Fls</v>
          </cell>
          <cell r="D16266" t="str">
            <v>UN</v>
          </cell>
          <cell r="E16266">
            <v>0</v>
          </cell>
          <cell r="F16266">
            <v>0</v>
          </cell>
        </row>
        <row r="16267">
          <cell r="B16267">
            <v>2001701</v>
          </cell>
          <cell r="C16267" t="str">
            <v>Impresso Recibo C/Canhoto 50F</v>
          </cell>
          <cell r="D16267" t="str">
            <v>UN</v>
          </cell>
          <cell r="E16267">
            <v>0</v>
          </cell>
          <cell r="F16267">
            <v>0</v>
          </cell>
        </row>
        <row r="16268">
          <cell r="B16268">
            <v>2001702</v>
          </cell>
          <cell r="C16268" t="str">
            <v>Índice Telefônico Bilbao Redoma</v>
          </cell>
          <cell r="D16268" t="str">
            <v>UN</v>
          </cell>
          <cell r="E16268">
            <v>0</v>
          </cell>
          <cell r="F16268">
            <v>0</v>
          </cell>
        </row>
        <row r="16269">
          <cell r="B16269">
            <v>2001703</v>
          </cell>
          <cell r="C16269" t="str">
            <v>Índice Telefônico Costa Brava Vinho</v>
          </cell>
          <cell r="D16269" t="str">
            <v>UN</v>
          </cell>
          <cell r="E16269">
            <v>0</v>
          </cell>
          <cell r="F16269">
            <v>0</v>
          </cell>
        </row>
        <row r="16270">
          <cell r="B16270">
            <v>2001704</v>
          </cell>
          <cell r="C16270" t="str">
            <v>Índice Telefônico Executiv.75X230Mm Acp</v>
          </cell>
          <cell r="D16270" t="str">
            <v>UN</v>
          </cell>
          <cell r="E16270">
            <v>0</v>
          </cell>
          <cell r="F16270">
            <v>0</v>
          </cell>
        </row>
        <row r="16271">
          <cell r="B16271">
            <v>2001705</v>
          </cell>
          <cell r="C16271" t="str">
            <v>Índice Telefônico Executiv.Preta Romitec</v>
          </cell>
          <cell r="D16271" t="str">
            <v>UN</v>
          </cell>
          <cell r="E16271">
            <v>0</v>
          </cell>
          <cell r="F16271">
            <v>0</v>
          </cell>
        </row>
        <row r="16272">
          <cell r="B16272">
            <v>2001706</v>
          </cell>
          <cell r="C16272" t="str">
            <v>Índice Telefônico Phone Colors</v>
          </cell>
          <cell r="D16272" t="str">
            <v>UN</v>
          </cell>
          <cell r="E16272">
            <v>0</v>
          </cell>
          <cell r="F16272">
            <v>0</v>
          </cell>
        </row>
        <row r="16273">
          <cell r="B16273">
            <v>2001707</v>
          </cell>
          <cell r="C16273" t="str">
            <v>Kit Aramado C/6 Pas.400X170X285Mm Azul</v>
          </cell>
          <cell r="D16273" t="str">
            <v>UN</v>
          </cell>
          <cell r="E16273">
            <v>0</v>
          </cell>
          <cell r="F16273">
            <v>0</v>
          </cell>
        </row>
        <row r="16274">
          <cell r="B16274">
            <v>2001708</v>
          </cell>
          <cell r="C16274" t="str">
            <v>Kit Aramado C/6 Pas.400X170X285Mm Preta</v>
          </cell>
          <cell r="D16274" t="str">
            <v>UN</v>
          </cell>
          <cell r="E16274">
            <v>0</v>
          </cell>
          <cell r="F16274">
            <v>0</v>
          </cell>
        </row>
        <row r="16275">
          <cell r="B16275">
            <v>2001709</v>
          </cell>
          <cell r="C16275" t="str">
            <v>Kit Arquivo Azul C/6 Past.425X150X272Mm</v>
          </cell>
          <cell r="D16275" t="str">
            <v>UN</v>
          </cell>
          <cell r="E16275">
            <v>0</v>
          </cell>
          <cell r="F16275">
            <v>0</v>
          </cell>
        </row>
        <row r="16276">
          <cell r="B16276">
            <v>2001710</v>
          </cell>
          <cell r="C16276" t="str">
            <v>Kit Arq.Crist.C/6 Pas.Eco.425X150X272Mm</v>
          </cell>
          <cell r="D16276" t="str">
            <v>UN</v>
          </cell>
          <cell r="E16276">
            <v>0</v>
          </cell>
          <cell r="F16276">
            <v>0</v>
          </cell>
        </row>
        <row r="16277">
          <cell r="B16277">
            <v>2001711</v>
          </cell>
          <cell r="C16277" t="str">
            <v>Kit Arq.Crist.C/6 Pas.Sus.425X150X272Mm</v>
          </cell>
          <cell r="D16277" t="str">
            <v>UN</v>
          </cell>
          <cell r="E16277">
            <v>0</v>
          </cell>
          <cell r="F16277">
            <v>0</v>
          </cell>
        </row>
        <row r="16278">
          <cell r="B16278">
            <v>2001712</v>
          </cell>
          <cell r="C16278" t="str">
            <v>Kit Arq.Crist.C/6 Pas.Sor.425X150X272Mm</v>
          </cell>
          <cell r="D16278" t="str">
            <v>UN</v>
          </cell>
          <cell r="E16278">
            <v>0</v>
          </cell>
          <cell r="F16278">
            <v>0</v>
          </cell>
        </row>
        <row r="16279">
          <cell r="B16279">
            <v>2001713</v>
          </cell>
          <cell r="C16279" t="str">
            <v>Kit Arq.Fumê C/6 Pas.Sus.425X150X272Mm</v>
          </cell>
          <cell r="D16279" t="str">
            <v>UN</v>
          </cell>
          <cell r="E16279">
            <v>0</v>
          </cell>
          <cell r="F16279">
            <v>0</v>
          </cell>
        </row>
        <row r="16280">
          <cell r="B16280">
            <v>2001714</v>
          </cell>
          <cell r="C16280" t="str">
            <v>Kit Cdpply Aplicador+20 Etiquetas</v>
          </cell>
          <cell r="D16280" t="str">
            <v>UN</v>
          </cell>
          <cell r="E16280">
            <v>0</v>
          </cell>
          <cell r="F16280">
            <v>0</v>
          </cell>
        </row>
        <row r="16281">
          <cell r="B16281">
            <v>2001715</v>
          </cell>
          <cell r="C16281" t="str">
            <v>Kit Fita Adesiva</v>
          </cell>
          <cell r="D16281" t="str">
            <v>UN</v>
          </cell>
          <cell r="E16281">
            <v>0</v>
          </cell>
          <cell r="F16281">
            <v>0</v>
          </cell>
        </row>
        <row r="16282">
          <cell r="B16282">
            <v>2001716</v>
          </cell>
          <cell r="C16282" t="str">
            <v>Kit Para Quadro Branco Radex</v>
          </cell>
          <cell r="D16282" t="str">
            <v>UN</v>
          </cell>
          <cell r="E16282">
            <v>0</v>
          </cell>
          <cell r="F16282">
            <v>0</v>
          </cell>
        </row>
        <row r="16283">
          <cell r="B16283">
            <v>2001717</v>
          </cell>
          <cell r="C16283" t="str">
            <v>Lâmina Para Estilete Estreito</v>
          </cell>
          <cell r="D16283" t="str">
            <v>UN</v>
          </cell>
          <cell r="E16283">
            <v>0</v>
          </cell>
          <cell r="F16283">
            <v>0</v>
          </cell>
        </row>
        <row r="16284">
          <cell r="B16284">
            <v>2001718</v>
          </cell>
          <cell r="C16284" t="str">
            <v>Lâmina Para Estilete Largo Norma</v>
          </cell>
          <cell r="D16284" t="str">
            <v>UN</v>
          </cell>
          <cell r="E16284">
            <v>0</v>
          </cell>
          <cell r="F16284">
            <v>0</v>
          </cell>
        </row>
        <row r="16285">
          <cell r="B16285">
            <v>2001719</v>
          </cell>
          <cell r="C16285" t="str">
            <v>Lâmpada Triple Compacta Eletr.15W-220V</v>
          </cell>
          <cell r="D16285" t="str">
            <v>UN</v>
          </cell>
          <cell r="E16285">
            <v>0</v>
          </cell>
          <cell r="F16285">
            <v>0</v>
          </cell>
        </row>
        <row r="16286">
          <cell r="B16286">
            <v>2001720</v>
          </cell>
          <cell r="C16286" t="str">
            <v>Lâmpada Triple Compacta Eletr.23W-220V</v>
          </cell>
          <cell r="D16286" t="str">
            <v>UN</v>
          </cell>
          <cell r="E16286">
            <v>0</v>
          </cell>
          <cell r="F16286">
            <v>0</v>
          </cell>
        </row>
        <row r="16287">
          <cell r="B16287">
            <v>2001721</v>
          </cell>
          <cell r="C16287" t="str">
            <v>Lanterna Maxi Rayovac</v>
          </cell>
          <cell r="D16287" t="str">
            <v>UN</v>
          </cell>
          <cell r="E16287">
            <v>0</v>
          </cell>
          <cell r="F16287">
            <v>0</v>
          </cell>
        </row>
        <row r="16288">
          <cell r="B16288">
            <v>2001722</v>
          </cell>
          <cell r="C16288" t="str">
            <v>Lápis Borracha Faber Castell</v>
          </cell>
          <cell r="D16288" t="str">
            <v>UN</v>
          </cell>
          <cell r="E16288">
            <v>0</v>
          </cell>
          <cell r="F16288">
            <v>0</v>
          </cell>
        </row>
        <row r="16289">
          <cell r="B16289">
            <v>2001723</v>
          </cell>
          <cell r="C16289" t="str">
            <v>Lápis De Cor Grip.Fa.Castell Estojo C/24</v>
          </cell>
          <cell r="D16289" t="str">
            <v>UN</v>
          </cell>
          <cell r="E16289">
            <v>0</v>
          </cell>
          <cell r="F16289">
            <v>0</v>
          </cell>
        </row>
        <row r="16290">
          <cell r="B16290">
            <v>2001724</v>
          </cell>
          <cell r="C16290" t="str">
            <v>Lápis Estaca Branco Faber Castell C/12</v>
          </cell>
          <cell r="D16290" t="str">
            <v>UN</v>
          </cell>
          <cell r="E16290">
            <v>0</v>
          </cell>
          <cell r="F16290">
            <v>0</v>
          </cell>
        </row>
        <row r="16291">
          <cell r="B16291">
            <v>2001725</v>
          </cell>
          <cell r="C16291" t="str">
            <v>Lápis Estaca Preto Faber Castell C/12</v>
          </cell>
          <cell r="D16291" t="str">
            <v>UN</v>
          </cell>
          <cell r="E16291">
            <v>0</v>
          </cell>
          <cell r="F16291">
            <v>0</v>
          </cell>
        </row>
        <row r="16292">
          <cell r="B16292">
            <v>2001726</v>
          </cell>
          <cell r="C16292" t="str">
            <v>Lápis Grafite Bic Evolution Sextavado</v>
          </cell>
          <cell r="D16292" t="str">
            <v>UN</v>
          </cell>
          <cell r="E16292">
            <v>0</v>
          </cell>
          <cell r="F16292">
            <v>0</v>
          </cell>
        </row>
        <row r="16293">
          <cell r="B16293">
            <v>2001727</v>
          </cell>
          <cell r="C16293" t="str">
            <v>Lápis Grafite N2 Faber Preto C/12 Red.</v>
          </cell>
          <cell r="D16293" t="str">
            <v>UN</v>
          </cell>
          <cell r="E16293">
            <v>0</v>
          </cell>
          <cell r="F16293">
            <v>0</v>
          </cell>
        </row>
        <row r="16294">
          <cell r="B16294">
            <v>2001728</v>
          </cell>
          <cell r="C16294" t="str">
            <v>Lápis Sextavado Apontado Hb Cx C/12 Cis</v>
          </cell>
          <cell r="D16294" t="str">
            <v>UN</v>
          </cell>
          <cell r="E16294">
            <v>0</v>
          </cell>
          <cell r="F16294">
            <v>0</v>
          </cell>
        </row>
        <row r="16295">
          <cell r="B16295">
            <v>2001729</v>
          </cell>
          <cell r="C16295" t="str">
            <v>Lápis Sextavado Não Apontado 6B C/12 Cis</v>
          </cell>
          <cell r="D16295" t="str">
            <v>UN</v>
          </cell>
          <cell r="E16295">
            <v>0</v>
          </cell>
          <cell r="F16295">
            <v>0</v>
          </cell>
        </row>
        <row r="16296">
          <cell r="B16296">
            <v>2001730</v>
          </cell>
          <cell r="C16296" t="str">
            <v>Lapiseira 0,5Mm Cis Kid Cores Sortidas</v>
          </cell>
          <cell r="D16296" t="str">
            <v>UN</v>
          </cell>
          <cell r="E16296">
            <v>0</v>
          </cell>
          <cell r="F16296">
            <v>0</v>
          </cell>
        </row>
        <row r="16297">
          <cell r="B16297">
            <v>2001731</v>
          </cell>
          <cell r="C16297" t="str">
            <v>Lapiseira 0,5Mm Faber Castell Poly</v>
          </cell>
          <cell r="D16297" t="str">
            <v>UN</v>
          </cell>
          <cell r="E16297">
            <v>0</v>
          </cell>
          <cell r="F16297">
            <v>0</v>
          </cell>
        </row>
        <row r="16298">
          <cell r="B16298">
            <v>2001732</v>
          </cell>
          <cell r="C16298" t="str">
            <v>Lapiseira 0,7 Sunnies Bic</v>
          </cell>
          <cell r="D16298" t="str">
            <v>UN</v>
          </cell>
          <cell r="E16298">
            <v>0</v>
          </cell>
          <cell r="F16298">
            <v>0</v>
          </cell>
        </row>
        <row r="16299">
          <cell r="B16299">
            <v>2001733</v>
          </cell>
          <cell r="C16299" t="str">
            <v>Lapiseira 0,7Mm Faber Castell Poly</v>
          </cell>
          <cell r="D16299" t="str">
            <v>UN</v>
          </cell>
          <cell r="E16299">
            <v>0</v>
          </cell>
          <cell r="F16299">
            <v>0</v>
          </cell>
        </row>
        <row r="16300">
          <cell r="B16300">
            <v>2001734</v>
          </cell>
          <cell r="C16300" t="str">
            <v>Lapiseira Atlantis 0,5Mm Bic</v>
          </cell>
          <cell r="D16300" t="str">
            <v>UN</v>
          </cell>
          <cell r="E16300">
            <v>0</v>
          </cell>
          <cell r="F16300">
            <v>0</v>
          </cell>
        </row>
        <row r="16301">
          <cell r="B16301">
            <v>2001735</v>
          </cell>
          <cell r="C16301" t="str">
            <v>Lapiseira Cis Prof 0,5 Mm</v>
          </cell>
          <cell r="D16301" t="str">
            <v>UN</v>
          </cell>
          <cell r="E16301">
            <v>0</v>
          </cell>
          <cell r="F16301">
            <v>0</v>
          </cell>
        </row>
        <row r="16302">
          <cell r="B16302">
            <v>2001736</v>
          </cell>
          <cell r="C16302" t="str">
            <v>Lapiseira Cis Prof 0,7 Mm</v>
          </cell>
          <cell r="D16302" t="str">
            <v>UN</v>
          </cell>
          <cell r="E16302">
            <v>0</v>
          </cell>
          <cell r="F16302">
            <v>0</v>
          </cell>
        </row>
        <row r="16303">
          <cell r="B16303">
            <v>2001737</v>
          </cell>
          <cell r="C16303" t="str">
            <v>Lapiseira Grip 0,7Mm Cinza Faber Castell</v>
          </cell>
          <cell r="D16303" t="str">
            <v>UN</v>
          </cell>
          <cell r="E16303">
            <v>0</v>
          </cell>
          <cell r="F16303">
            <v>0</v>
          </cell>
        </row>
        <row r="16304">
          <cell r="B16304">
            <v>2001738</v>
          </cell>
          <cell r="C16304" t="str">
            <v>Lapiseira Grip 0,7Mm Prata Faber Castell</v>
          </cell>
          <cell r="D16304" t="str">
            <v>UN</v>
          </cell>
          <cell r="E16304">
            <v>0</v>
          </cell>
          <cell r="F16304">
            <v>0</v>
          </cell>
        </row>
        <row r="16305">
          <cell r="B16305">
            <v>2001739</v>
          </cell>
          <cell r="C16305" t="str">
            <v>Lapiseira Pentel 0,5Mm P205</v>
          </cell>
          <cell r="D16305" t="str">
            <v>UN</v>
          </cell>
          <cell r="E16305">
            <v>0</v>
          </cell>
          <cell r="F16305">
            <v>0</v>
          </cell>
        </row>
        <row r="16306">
          <cell r="B16306">
            <v>2001740</v>
          </cell>
          <cell r="C16306" t="str">
            <v>Lapiseira Pentel 0,7Mm P207</v>
          </cell>
          <cell r="D16306" t="str">
            <v>UN</v>
          </cell>
          <cell r="E16306">
            <v>0</v>
          </cell>
          <cell r="F16306">
            <v>0</v>
          </cell>
        </row>
        <row r="16307">
          <cell r="B16307">
            <v>2001741</v>
          </cell>
          <cell r="C16307" t="str">
            <v>Lapiseira Pentel 0,9Mm P209</v>
          </cell>
          <cell r="D16307" t="str">
            <v>UN</v>
          </cell>
          <cell r="E16307">
            <v>0</v>
          </cell>
          <cell r="F16307">
            <v>0</v>
          </cell>
        </row>
        <row r="16308">
          <cell r="B16308">
            <v>2001742</v>
          </cell>
          <cell r="C16308" t="str">
            <v>Lapiseira Poly Super Grip 0,5Mm</v>
          </cell>
          <cell r="D16308" t="str">
            <v>UN</v>
          </cell>
          <cell r="E16308">
            <v>0</v>
          </cell>
          <cell r="F16308">
            <v>0</v>
          </cell>
        </row>
        <row r="16309">
          <cell r="B16309">
            <v>2001743</v>
          </cell>
          <cell r="C16309" t="str">
            <v>Lapiseira Poly Super Grip 0,7Mm</v>
          </cell>
          <cell r="D16309" t="str">
            <v>UN</v>
          </cell>
          <cell r="E16309">
            <v>0</v>
          </cell>
          <cell r="F16309">
            <v>0</v>
          </cell>
        </row>
        <row r="16310">
          <cell r="B16310">
            <v>2001744</v>
          </cell>
          <cell r="C16310" t="str">
            <v>Lapiseira Poly Super Grip 0,9Mm</v>
          </cell>
          <cell r="D16310" t="str">
            <v>UN</v>
          </cell>
          <cell r="E16310">
            <v>0</v>
          </cell>
          <cell r="F16310">
            <v>0</v>
          </cell>
        </row>
        <row r="16311">
          <cell r="B16311">
            <v>2001745</v>
          </cell>
          <cell r="C16311" t="str">
            <v>Lapiseira Sunnies Bic 0,5</v>
          </cell>
          <cell r="D16311" t="str">
            <v>UN</v>
          </cell>
          <cell r="E16311">
            <v>0</v>
          </cell>
          <cell r="F16311">
            <v>0</v>
          </cell>
        </row>
        <row r="16312">
          <cell r="B16312">
            <v>2001746</v>
          </cell>
          <cell r="C16312" t="str">
            <v>Lapiseira Tecno Cis 0,5Mm C205</v>
          </cell>
          <cell r="D16312" t="str">
            <v>UN</v>
          </cell>
          <cell r="E16312">
            <v>0</v>
          </cell>
          <cell r="F16312">
            <v>0</v>
          </cell>
        </row>
        <row r="16313">
          <cell r="B16313">
            <v>2001747</v>
          </cell>
          <cell r="C16313" t="str">
            <v>Lapiseira Tecno Cis 0,7Mm C207 Azul</v>
          </cell>
          <cell r="D16313" t="str">
            <v>UN</v>
          </cell>
          <cell r="E16313">
            <v>0</v>
          </cell>
          <cell r="F16313">
            <v>0</v>
          </cell>
        </row>
        <row r="16314">
          <cell r="B16314">
            <v>2001748</v>
          </cell>
          <cell r="C16314" t="str">
            <v>Lapiseira Tecnocis 0,9 Mm</v>
          </cell>
          <cell r="D16314" t="str">
            <v>UN</v>
          </cell>
          <cell r="E16314">
            <v>0</v>
          </cell>
          <cell r="F16314">
            <v>0</v>
          </cell>
        </row>
        <row r="16315">
          <cell r="B16315">
            <v>2001749</v>
          </cell>
          <cell r="C16315" t="str">
            <v>Lapiseira Velocity Bic 0,7Mm</v>
          </cell>
          <cell r="D16315" t="str">
            <v>UN</v>
          </cell>
          <cell r="E16315">
            <v>0</v>
          </cell>
          <cell r="F16315">
            <v>0</v>
          </cell>
        </row>
        <row r="16316">
          <cell r="B16316">
            <v>2001750</v>
          </cell>
          <cell r="C16316" t="str">
            <v>Leite Em Pó Ninho Instantâneo 400G</v>
          </cell>
          <cell r="D16316" t="str">
            <v>UN</v>
          </cell>
          <cell r="E16316">
            <v>0</v>
          </cell>
          <cell r="F16316">
            <v>0</v>
          </cell>
        </row>
        <row r="16317">
          <cell r="B16317">
            <v>2001751</v>
          </cell>
          <cell r="C16317" t="str">
            <v>Limpa Computador Limplex</v>
          </cell>
          <cell r="D16317" t="str">
            <v>UN</v>
          </cell>
          <cell r="E16317">
            <v>0</v>
          </cell>
          <cell r="F16317">
            <v>0</v>
          </cell>
        </row>
        <row r="16318">
          <cell r="B16318">
            <v>2001752</v>
          </cell>
          <cell r="C16318" t="str">
            <v>Limpa Vidros Vidrex C/Álcool</v>
          </cell>
          <cell r="D16318" t="str">
            <v>UN</v>
          </cell>
          <cell r="E16318">
            <v>0</v>
          </cell>
          <cell r="F16318">
            <v>0</v>
          </cell>
        </row>
        <row r="16319">
          <cell r="B16319">
            <v>2001753</v>
          </cell>
          <cell r="C16319" t="str">
            <v>Líquido Corretivo Água Bic</v>
          </cell>
          <cell r="D16319" t="str">
            <v>UN</v>
          </cell>
          <cell r="E16319">
            <v>0</v>
          </cell>
          <cell r="F16319">
            <v>0</v>
          </cell>
        </row>
        <row r="16320">
          <cell r="B16320">
            <v>2001754</v>
          </cell>
          <cell r="C16320" t="str">
            <v>Líquido Corretivo</v>
          </cell>
          <cell r="D16320" t="str">
            <v>UN</v>
          </cell>
          <cell r="E16320">
            <v>0</v>
          </cell>
          <cell r="F16320">
            <v>0</v>
          </cell>
        </row>
        <row r="16321">
          <cell r="B16321">
            <v>2001755</v>
          </cell>
          <cell r="C16321" t="str">
            <v>Livro Ata Sem Margem-37A 100Fls</v>
          </cell>
          <cell r="D16321" t="str">
            <v>UN</v>
          </cell>
          <cell r="E16321">
            <v>0</v>
          </cell>
          <cell r="F16321">
            <v>0</v>
          </cell>
        </row>
        <row r="16322">
          <cell r="B16322">
            <v>2001756</v>
          </cell>
          <cell r="C16322" t="str">
            <v>Livro Atas 100Fls</v>
          </cell>
          <cell r="D16322" t="str">
            <v>UN</v>
          </cell>
          <cell r="E16322">
            <v>0</v>
          </cell>
          <cell r="F16322">
            <v>0</v>
          </cell>
        </row>
        <row r="16323">
          <cell r="B16323">
            <v>2001757</v>
          </cell>
          <cell r="C16323" t="str">
            <v>Livro Ponto P/2 Assin.Exp.Normal-160Fls</v>
          </cell>
          <cell r="D16323" t="str">
            <v>UN</v>
          </cell>
          <cell r="E16323">
            <v>0</v>
          </cell>
          <cell r="F16323">
            <v>0</v>
          </cell>
        </row>
        <row r="16324">
          <cell r="B16324">
            <v>2001758</v>
          </cell>
          <cell r="C16324" t="str">
            <v>Livro Fiscal Inspeção Trab Ofício 50Fls</v>
          </cell>
          <cell r="D16324" t="str">
            <v>UN</v>
          </cell>
          <cell r="E16324">
            <v>0</v>
          </cell>
          <cell r="F16324">
            <v>0</v>
          </cell>
        </row>
        <row r="16325">
          <cell r="B16325">
            <v>2001759</v>
          </cell>
          <cell r="C16325" t="str">
            <v>Livro Protocolo Correspondência 100Fls</v>
          </cell>
          <cell r="D16325" t="str">
            <v>UN</v>
          </cell>
          <cell r="E16325">
            <v>0</v>
          </cell>
          <cell r="F16325">
            <v>0</v>
          </cell>
        </row>
        <row r="16326">
          <cell r="B16326">
            <v>2001760</v>
          </cell>
          <cell r="C16326" t="str">
            <v>Livro Protocolo Correspondência 104Fls</v>
          </cell>
          <cell r="D16326" t="str">
            <v>UN</v>
          </cell>
          <cell r="E16326">
            <v>0</v>
          </cell>
          <cell r="F16326">
            <v>0</v>
          </cell>
        </row>
        <row r="16327">
          <cell r="B16327">
            <v>2001761</v>
          </cell>
          <cell r="C16327" t="str">
            <v>Lixeira Plás.C/Tampa Retrátil 4,5L Branc</v>
          </cell>
          <cell r="D16327" t="str">
            <v>UN</v>
          </cell>
          <cell r="E16327">
            <v>0</v>
          </cell>
          <cell r="F16327">
            <v>0</v>
          </cell>
        </row>
        <row r="16328">
          <cell r="B16328">
            <v>2001762</v>
          </cell>
          <cell r="C16328" t="str">
            <v>Lixeira Plás.C/Tampa Vaivem 12L Marfim</v>
          </cell>
          <cell r="D16328" t="str">
            <v>UN</v>
          </cell>
          <cell r="E16328">
            <v>0</v>
          </cell>
          <cell r="F16328">
            <v>0</v>
          </cell>
        </row>
        <row r="16329">
          <cell r="B16329">
            <v>2001763</v>
          </cell>
          <cell r="C16329" t="str">
            <v>Lustra Móveis Poliflor Jasmin 200Ml</v>
          </cell>
          <cell r="D16329" t="str">
            <v>UN</v>
          </cell>
          <cell r="E16329">
            <v>0</v>
          </cell>
          <cell r="F16329">
            <v>0</v>
          </cell>
        </row>
        <row r="16330">
          <cell r="B16330">
            <v>2001764</v>
          </cell>
          <cell r="C16330" t="str">
            <v>Lustra Móveis Poliflor Lavanda 200Ml</v>
          </cell>
          <cell r="D16330" t="str">
            <v>UN</v>
          </cell>
          <cell r="E16330">
            <v>0</v>
          </cell>
          <cell r="F16330">
            <v>0</v>
          </cell>
        </row>
        <row r="16331">
          <cell r="B16331">
            <v>2001765</v>
          </cell>
          <cell r="C16331" t="str">
            <v>Lustra Móveis Poliflor Lavanda 500Ml</v>
          </cell>
          <cell r="D16331" t="str">
            <v>UN</v>
          </cell>
          <cell r="E16331">
            <v>0</v>
          </cell>
          <cell r="F16331">
            <v>0</v>
          </cell>
        </row>
        <row r="16332">
          <cell r="B16332">
            <v>2001766</v>
          </cell>
          <cell r="C16332" t="str">
            <v>Luva Multiuso M Limppano</v>
          </cell>
          <cell r="D16332" t="str">
            <v>UN</v>
          </cell>
          <cell r="E16332">
            <v>0</v>
          </cell>
          <cell r="F16332">
            <v>0</v>
          </cell>
        </row>
        <row r="16333">
          <cell r="B16333">
            <v>2001767</v>
          </cell>
          <cell r="C16333" t="str">
            <v>Luva Scoth Brite Multi Uso Média</v>
          </cell>
          <cell r="D16333" t="str">
            <v>UN</v>
          </cell>
          <cell r="E16333">
            <v>0</v>
          </cell>
          <cell r="F16333">
            <v>0</v>
          </cell>
        </row>
        <row r="16334">
          <cell r="B16334">
            <v>2001768</v>
          </cell>
          <cell r="C16334" t="str">
            <v>Maleta Fumê C/10 Past.Susp.390X140X265Mm</v>
          </cell>
          <cell r="D16334" t="str">
            <v>UN</v>
          </cell>
          <cell r="E16334">
            <v>0</v>
          </cell>
          <cell r="F16334">
            <v>0</v>
          </cell>
        </row>
        <row r="16335">
          <cell r="B16335">
            <v>2001769</v>
          </cell>
          <cell r="C16335" t="str">
            <v>Maleta Verde C/10 Past.Sus.390X140X265Mm</v>
          </cell>
          <cell r="D16335" t="str">
            <v>UN</v>
          </cell>
          <cell r="E16335">
            <v>0</v>
          </cell>
          <cell r="F16335">
            <v>0</v>
          </cell>
        </row>
        <row r="16336">
          <cell r="B16336">
            <v>2001770</v>
          </cell>
          <cell r="C16336" t="str">
            <v>Marca Texto Amarela Faber Castell</v>
          </cell>
          <cell r="D16336" t="str">
            <v>UN</v>
          </cell>
          <cell r="E16336">
            <v>0</v>
          </cell>
          <cell r="F16336">
            <v>0</v>
          </cell>
        </row>
        <row r="16337">
          <cell r="B16337">
            <v>2001771</v>
          </cell>
          <cell r="C16337" t="str">
            <v>Marca Texto Ambidestro Az Asuper Radex</v>
          </cell>
          <cell r="D16337" t="str">
            <v>UN</v>
          </cell>
          <cell r="E16337">
            <v>0</v>
          </cell>
          <cell r="F16337">
            <v>0</v>
          </cell>
        </row>
        <row r="16338">
          <cell r="B16338">
            <v>2001772</v>
          </cell>
          <cell r="C16338" t="str">
            <v>Marca Texto Bic Brite Liner Amarela Bic</v>
          </cell>
          <cell r="D16338" t="str">
            <v>UN</v>
          </cell>
          <cell r="E16338">
            <v>0</v>
          </cell>
          <cell r="F16338">
            <v>0</v>
          </cell>
        </row>
        <row r="16339">
          <cell r="B16339">
            <v>2001773</v>
          </cell>
          <cell r="C16339" t="str">
            <v>Marca Texto Bic Brite Liner Laranja</v>
          </cell>
          <cell r="D16339" t="str">
            <v>UN</v>
          </cell>
          <cell r="E16339">
            <v>0</v>
          </cell>
          <cell r="F16339">
            <v>0</v>
          </cell>
        </row>
        <row r="16340">
          <cell r="B16340">
            <v>2001774</v>
          </cell>
          <cell r="C16340" t="str">
            <v>Marca Texto Bic Brite Liner Rosa</v>
          </cell>
          <cell r="D16340" t="str">
            <v>UN</v>
          </cell>
          <cell r="E16340">
            <v>0</v>
          </cell>
          <cell r="F16340">
            <v>0</v>
          </cell>
        </row>
        <row r="16341">
          <cell r="B16341">
            <v>2001775</v>
          </cell>
          <cell r="C16341" t="str">
            <v>Marca Texto Bic Brite Liner Verde</v>
          </cell>
          <cell r="D16341" t="str">
            <v>UN</v>
          </cell>
          <cell r="E16341">
            <v>0</v>
          </cell>
          <cell r="F16341">
            <v>0</v>
          </cell>
        </row>
        <row r="16342">
          <cell r="B16342">
            <v>2001776</v>
          </cell>
          <cell r="C16342" t="str">
            <v>Marca Texto Laranja Faber Castell</v>
          </cell>
          <cell r="D16342" t="str">
            <v>UN</v>
          </cell>
          <cell r="E16342">
            <v>0</v>
          </cell>
          <cell r="F16342">
            <v>0</v>
          </cell>
        </row>
        <row r="16343">
          <cell r="B16343">
            <v>2001777</v>
          </cell>
          <cell r="C16343" t="str">
            <v>Marca Texto Pilot Lumi Color Amarela</v>
          </cell>
          <cell r="D16343" t="str">
            <v>UN</v>
          </cell>
          <cell r="E16343">
            <v>0</v>
          </cell>
          <cell r="F16343">
            <v>0</v>
          </cell>
        </row>
        <row r="16344">
          <cell r="B16344">
            <v>2001778</v>
          </cell>
          <cell r="C16344" t="str">
            <v>Marca Texto Pilot Lumi Color Azul</v>
          </cell>
          <cell r="D16344" t="str">
            <v>UN</v>
          </cell>
          <cell r="E16344">
            <v>0</v>
          </cell>
          <cell r="F16344">
            <v>0</v>
          </cell>
        </row>
        <row r="16345">
          <cell r="B16345">
            <v>2001779</v>
          </cell>
          <cell r="C16345" t="str">
            <v>Marca Texto Pilot Lumi Color Cjto. C/6</v>
          </cell>
          <cell r="D16345" t="str">
            <v>UN</v>
          </cell>
          <cell r="E16345">
            <v>0</v>
          </cell>
          <cell r="F16345">
            <v>0</v>
          </cell>
        </row>
        <row r="16346">
          <cell r="B16346">
            <v>2001780</v>
          </cell>
          <cell r="C16346" t="str">
            <v>Marca Texto Pilot Lumi Color Laranja</v>
          </cell>
          <cell r="D16346" t="str">
            <v>UN</v>
          </cell>
          <cell r="E16346">
            <v>0</v>
          </cell>
          <cell r="F16346">
            <v>0</v>
          </cell>
        </row>
        <row r="16347">
          <cell r="B16347">
            <v>2001781</v>
          </cell>
          <cell r="C16347" t="str">
            <v>Marca Texto Pilot Lumi Color Rosa</v>
          </cell>
          <cell r="D16347" t="str">
            <v>UN</v>
          </cell>
          <cell r="E16347">
            <v>0</v>
          </cell>
          <cell r="F16347">
            <v>0</v>
          </cell>
        </row>
        <row r="16348">
          <cell r="B16348">
            <v>2001782</v>
          </cell>
          <cell r="C16348" t="str">
            <v>Marca Texto Pilot Lumi Color Verde</v>
          </cell>
          <cell r="D16348" t="str">
            <v>UN</v>
          </cell>
          <cell r="E16348">
            <v>0</v>
          </cell>
          <cell r="F16348">
            <v>0</v>
          </cell>
        </row>
        <row r="16349">
          <cell r="B16349">
            <v>2001783</v>
          </cell>
          <cell r="C16349" t="str">
            <v>Marca Texto Pilot Lumi Color Vermelha</v>
          </cell>
          <cell r="D16349" t="str">
            <v>UN</v>
          </cell>
          <cell r="E16349">
            <v>0</v>
          </cell>
          <cell r="F16349">
            <v>0</v>
          </cell>
        </row>
        <row r="16350">
          <cell r="B16350">
            <v>2001784</v>
          </cell>
          <cell r="C16350" t="str">
            <v>Marca Texto Rosa Faber Castell</v>
          </cell>
          <cell r="D16350" t="str">
            <v>UN</v>
          </cell>
          <cell r="E16350">
            <v>0</v>
          </cell>
          <cell r="F16350">
            <v>0</v>
          </cell>
        </row>
        <row r="16351">
          <cell r="B16351">
            <v>2001785</v>
          </cell>
          <cell r="C16351" t="str">
            <v>Marca Texto Verde Faber Castell</v>
          </cell>
          <cell r="D16351" t="str">
            <v>UN</v>
          </cell>
          <cell r="E16351">
            <v>0</v>
          </cell>
          <cell r="F16351">
            <v>0</v>
          </cell>
        </row>
        <row r="16352">
          <cell r="B16352">
            <v>2001786</v>
          </cell>
          <cell r="C16352" t="str">
            <v>Marcador P/Quadro Branco Bic Azul</v>
          </cell>
          <cell r="D16352" t="str">
            <v>UN</v>
          </cell>
          <cell r="E16352">
            <v>0</v>
          </cell>
          <cell r="F16352">
            <v>0</v>
          </cell>
        </row>
        <row r="16353">
          <cell r="B16353">
            <v>2001787</v>
          </cell>
          <cell r="C16353" t="str">
            <v>Marcador P/Quadro Branco Bic Preto</v>
          </cell>
          <cell r="D16353" t="str">
            <v>UN</v>
          </cell>
          <cell r="E16353">
            <v>0</v>
          </cell>
          <cell r="F16353">
            <v>0</v>
          </cell>
        </row>
        <row r="16354">
          <cell r="B16354">
            <v>2001788</v>
          </cell>
          <cell r="C16354" t="str">
            <v>Marcador P/Quadro Branco Bic Vermelho</v>
          </cell>
          <cell r="D16354" t="str">
            <v>UN</v>
          </cell>
          <cell r="E16354">
            <v>0</v>
          </cell>
          <cell r="F16354">
            <v>0</v>
          </cell>
        </row>
        <row r="16355">
          <cell r="B16355">
            <v>2001789</v>
          </cell>
          <cell r="C16355" t="str">
            <v>Marcador Para Cd Ponta Média Azul Faber</v>
          </cell>
          <cell r="D16355" t="str">
            <v>UN</v>
          </cell>
          <cell r="E16355">
            <v>0</v>
          </cell>
          <cell r="F16355">
            <v>0</v>
          </cell>
        </row>
        <row r="16356">
          <cell r="B16356">
            <v>2001790</v>
          </cell>
          <cell r="C16356" t="str">
            <v>Marcador Para Cd Ponta Média Preta Faber</v>
          </cell>
          <cell r="D16356" t="str">
            <v>UN</v>
          </cell>
          <cell r="E16356">
            <v>0</v>
          </cell>
          <cell r="F16356">
            <v>0</v>
          </cell>
        </row>
        <row r="16357">
          <cell r="B16357">
            <v>2001791</v>
          </cell>
          <cell r="C16357" t="str">
            <v>Marcador Permanente Azul Faber Castell</v>
          </cell>
          <cell r="D16357" t="str">
            <v>UN</v>
          </cell>
          <cell r="E16357">
            <v>0</v>
          </cell>
          <cell r="F16357">
            <v>0</v>
          </cell>
        </row>
        <row r="16358">
          <cell r="B16358">
            <v>2001792</v>
          </cell>
          <cell r="C16358" t="str">
            <v>Marcador Permanente P/Cd 1.0Mm Azul</v>
          </cell>
          <cell r="D16358" t="str">
            <v>UN</v>
          </cell>
          <cell r="E16358">
            <v>0</v>
          </cell>
          <cell r="F16358">
            <v>0</v>
          </cell>
        </row>
        <row r="16359">
          <cell r="B16359">
            <v>2001793</v>
          </cell>
          <cell r="C16359" t="str">
            <v>Marcador Permanente P/Cd 1.0Mm Preto</v>
          </cell>
          <cell r="D16359" t="str">
            <v>UN</v>
          </cell>
          <cell r="E16359">
            <v>0</v>
          </cell>
          <cell r="F16359">
            <v>0</v>
          </cell>
        </row>
        <row r="16360">
          <cell r="B16360">
            <v>2001794</v>
          </cell>
          <cell r="C16360" t="str">
            <v>Marcador Permanente P/Cd 2.0Mm Azul</v>
          </cell>
          <cell r="D16360" t="str">
            <v>UN</v>
          </cell>
          <cell r="E16360">
            <v>0</v>
          </cell>
          <cell r="F16360">
            <v>0</v>
          </cell>
        </row>
        <row r="16361">
          <cell r="B16361">
            <v>2001795</v>
          </cell>
          <cell r="C16361" t="str">
            <v>Marcador Permanente P/Cd 2.0Mm Preto</v>
          </cell>
          <cell r="D16361" t="str">
            <v>UN</v>
          </cell>
          <cell r="E16361">
            <v>0</v>
          </cell>
          <cell r="F16361">
            <v>0</v>
          </cell>
        </row>
        <row r="16362">
          <cell r="B16362">
            <v>2001796</v>
          </cell>
          <cell r="C16362" t="str">
            <v>Marcador Permanente P/Cd Vermelho</v>
          </cell>
          <cell r="D16362" t="str">
            <v>UN</v>
          </cell>
          <cell r="E16362">
            <v>0</v>
          </cell>
          <cell r="F16362">
            <v>0</v>
          </cell>
        </row>
        <row r="16363">
          <cell r="B16363">
            <v>2001797</v>
          </cell>
          <cell r="C16363" t="str">
            <v>Marcador Permanente Preto Faber Castell</v>
          </cell>
          <cell r="D16363" t="str">
            <v>UN</v>
          </cell>
          <cell r="E16363">
            <v>0</v>
          </cell>
          <cell r="F16363">
            <v>0</v>
          </cell>
        </row>
        <row r="16364">
          <cell r="B16364">
            <v>2001798</v>
          </cell>
          <cell r="C16364" t="str">
            <v>Marcador Permanente Radex</v>
          </cell>
          <cell r="D16364" t="str">
            <v>UN</v>
          </cell>
          <cell r="E16364">
            <v>0</v>
          </cell>
          <cell r="F16364">
            <v>0</v>
          </cell>
        </row>
        <row r="16365">
          <cell r="B16365">
            <v>2001799</v>
          </cell>
          <cell r="C16365" t="str">
            <v>Marcador Permanente Vermelho Fab.Castell</v>
          </cell>
          <cell r="D16365" t="str">
            <v>UN</v>
          </cell>
          <cell r="E16365">
            <v>0</v>
          </cell>
          <cell r="F16365">
            <v>0</v>
          </cell>
        </row>
        <row r="16366">
          <cell r="B16366">
            <v>2001800</v>
          </cell>
          <cell r="C16366" t="str">
            <v>Marcador Quadro Branco Faber Castell</v>
          </cell>
          <cell r="D16366" t="str">
            <v>UN</v>
          </cell>
          <cell r="E16366">
            <v>0</v>
          </cell>
          <cell r="F16366">
            <v>0</v>
          </cell>
        </row>
        <row r="16367">
          <cell r="B16367">
            <v>2001801</v>
          </cell>
          <cell r="C16367" t="str">
            <v>Marcador Quadro Branco Pilot Azul</v>
          </cell>
          <cell r="D16367" t="str">
            <v>UN</v>
          </cell>
          <cell r="E16367">
            <v>0</v>
          </cell>
          <cell r="F16367">
            <v>0</v>
          </cell>
        </row>
        <row r="16368">
          <cell r="B16368">
            <v>2001802</v>
          </cell>
          <cell r="C16368" t="str">
            <v>Marcador Quadro Branco P.Blister 4Cores</v>
          </cell>
          <cell r="D16368" t="str">
            <v>UN</v>
          </cell>
          <cell r="E16368">
            <v>0</v>
          </cell>
          <cell r="F16368">
            <v>0</v>
          </cell>
        </row>
        <row r="16369">
          <cell r="B16369">
            <v>2001803</v>
          </cell>
          <cell r="C16369" t="str">
            <v>Marcador Quadro Branco Pilot Preto</v>
          </cell>
          <cell r="D16369" t="str">
            <v>UN</v>
          </cell>
          <cell r="E16369">
            <v>0</v>
          </cell>
          <cell r="F16369">
            <v>0</v>
          </cell>
        </row>
        <row r="16370">
          <cell r="B16370">
            <v>2001804</v>
          </cell>
          <cell r="C16370" t="str">
            <v>Marcador Quadro Branco Pilot Verde</v>
          </cell>
          <cell r="D16370" t="str">
            <v>UN</v>
          </cell>
          <cell r="E16370">
            <v>0</v>
          </cell>
          <cell r="F16370">
            <v>0</v>
          </cell>
        </row>
        <row r="16371">
          <cell r="B16371">
            <v>2001805</v>
          </cell>
          <cell r="C16371" t="str">
            <v>Marcador Quadro Branco Pilot Vermelho</v>
          </cell>
          <cell r="D16371" t="str">
            <v>UN</v>
          </cell>
          <cell r="E16371">
            <v>0</v>
          </cell>
          <cell r="F16371">
            <v>0</v>
          </cell>
        </row>
        <row r="16372">
          <cell r="B16372">
            <v>2001806</v>
          </cell>
          <cell r="C16372" t="str">
            <v>Marcador Quadro Branco Radex Azul</v>
          </cell>
          <cell r="D16372" t="str">
            <v>UN</v>
          </cell>
          <cell r="E16372">
            <v>0</v>
          </cell>
          <cell r="F16372">
            <v>0</v>
          </cell>
        </row>
        <row r="16373">
          <cell r="B16373">
            <v>2001807</v>
          </cell>
          <cell r="C16373" t="str">
            <v>Marcador Quadro Branco Radex Preto</v>
          </cell>
          <cell r="D16373" t="str">
            <v>UN</v>
          </cell>
          <cell r="E16373">
            <v>0</v>
          </cell>
          <cell r="F16373">
            <v>0</v>
          </cell>
        </row>
        <row r="16374">
          <cell r="B16374">
            <v>2001808</v>
          </cell>
          <cell r="C16374" t="str">
            <v>Marcador Quadro Branco Radex Vermelho</v>
          </cell>
          <cell r="D16374" t="str">
            <v>UN</v>
          </cell>
          <cell r="E16374">
            <v>0</v>
          </cell>
          <cell r="F16374">
            <v>0</v>
          </cell>
        </row>
        <row r="16375">
          <cell r="B16375">
            <v>2001809</v>
          </cell>
          <cell r="C16375" t="str">
            <v>Marcador Retroprojetor F.Castell Azul</v>
          </cell>
          <cell r="D16375" t="str">
            <v>UN</v>
          </cell>
          <cell r="E16375">
            <v>0</v>
          </cell>
          <cell r="F16375">
            <v>0</v>
          </cell>
        </row>
        <row r="16376">
          <cell r="B16376">
            <v>2001810</v>
          </cell>
          <cell r="C16376" t="str">
            <v>Marcador Retroprojetor F.Castell Preta</v>
          </cell>
          <cell r="D16376" t="str">
            <v>UN</v>
          </cell>
          <cell r="E16376">
            <v>0</v>
          </cell>
          <cell r="F16376">
            <v>0</v>
          </cell>
        </row>
        <row r="16377">
          <cell r="B16377">
            <v>2001811</v>
          </cell>
          <cell r="C16377" t="str">
            <v>Marcador Retroprojetor F.Castell Verm.</v>
          </cell>
          <cell r="D16377" t="str">
            <v>UN</v>
          </cell>
          <cell r="E16377">
            <v>0</v>
          </cell>
          <cell r="F16377">
            <v>0</v>
          </cell>
        </row>
        <row r="16378">
          <cell r="B16378">
            <v>2001812</v>
          </cell>
          <cell r="C16378" t="str">
            <v>Marcador Retroprojetor P.Azul Pta 1,0Mm</v>
          </cell>
          <cell r="D16378" t="str">
            <v>UN</v>
          </cell>
          <cell r="E16378">
            <v>0</v>
          </cell>
          <cell r="F16378">
            <v>0</v>
          </cell>
        </row>
        <row r="16379">
          <cell r="B16379">
            <v>2001813</v>
          </cell>
          <cell r="C16379" t="str">
            <v>Marcador Retroprojetor Pilot Azul</v>
          </cell>
          <cell r="D16379" t="str">
            <v>UN</v>
          </cell>
          <cell r="E16379">
            <v>0</v>
          </cell>
          <cell r="F16379">
            <v>0</v>
          </cell>
        </row>
        <row r="16380">
          <cell r="B16380">
            <v>2001814</v>
          </cell>
          <cell r="C16380" t="str">
            <v>Marcador Retroprojetor P.Conj C/6 Cores</v>
          </cell>
          <cell r="D16380" t="str">
            <v>UN</v>
          </cell>
          <cell r="E16380">
            <v>0</v>
          </cell>
          <cell r="F16380">
            <v>0</v>
          </cell>
        </row>
        <row r="16381">
          <cell r="B16381">
            <v>2001815</v>
          </cell>
          <cell r="C16381" t="str">
            <v>Marcador Retroprojetor P.Preta Pta 1,0Mm</v>
          </cell>
          <cell r="D16381" t="str">
            <v>UN</v>
          </cell>
          <cell r="E16381">
            <v>0</v>
          </cell>
          <cell r="F16381">
            <v>0</v>
          </cell>
        </row>
        <row r="16382">
          <cell r="B16382">
            <v>2001816</v>
          </cell>
          <cell r="C16382" t="str">
            <v>Marcador Retroprojetor Pilot Preta</v>
          </cell>
          <cell r="D16382" t="str">
            <v>UN</v>
          </cell>
          <cell r="E16382">
            <v>0</v>
          </cell>
          <cell r="F16382">
            <v>0</v>
          </cell>
        </row>
        <row r="16383">
          <cell r="B16383">
            <v>2001817</v>
          </cell>
          <cell r="C16383" t="str">
            <v>Marcador Retroprojetor Pilot Vermelha</v>
          </cell>
          <cell r="D16383" t="str">
            <v>UN</v>
          </cell>
          <cell r="E16383">
            <v>0</v>
          </cell>
          <cell r="F16383">
            <v>0</v>
          </cell>
        </row>
        <row r="16384">
          <cell r="B16384">
            <v>2001818</v>
          </cell>
          <cell r="C16384" t="str">
            <v>Massa Adesiva Para Fixação Fix It Tak</v>
          </cell>
          <cell r="D16384" t="str">
            <v>UN</v>
          </cell>
          <cell r="E16384">
            <v>0</v>
          </cell>
          <cell r="F16384">
            <v>0</v>
          </cell>
        </row>
        <row r="16385">
          <cell r="B16385">
            <v>2001819</v>
          </cell>
          <cell r="C16385" t="str">
            <v>Mini Mouse Easy File</v>
          </cell>
          <cell r="D16385" t="str">
            <v>UN</v>
          </cell>
          <cell r="E16385">
            <v>0</v>
          </cell>
          <cell r="F16385">
            <v>0</v>
          </cell>
        </row>
        <row r="16386">
          <cell r="B16386">
            <v>2001820</v>
          </cell>
          <cell r="C16386" t="str">
            <v>Misturador P/Café Drink Cristal Pl.Food</v>
          </cell>
          <cell r="D16386" t="str">
            <v>UN</v>
          </cell>
          <cell r="E16386">
            <v>0</v>
          </cell>
          <cell r="F16386">
            <v>0</v>
          </cell>
        </row>
        <row r="16387">
          <cell r="B16387">
            <v>2001821</v>
          </cell>
          <cell r="C16387" t="str">
            <v>Misturador P/Café Remo Cristal Pl.Food</v>
          </cell>
          <cell r="D16387" t="str">
            <v>UN</v>
          </cell>
          <cell r="E16387">
            <v>0</v>
          </cell>
          <cell r="F16387">
            <v>0</v>
          </cell>
        </row>
        <row r="16388">
          <cell r="B16388">
            <v>2001822</v>
          </cell>
          <cell r="C16388" t="str">
            <v>Dicionário Língua Portuguesa Michaelis</v>
          </cell>
          <cell r="D16388" t="str">
            <v>UN</v>
          </cell>
          <cell r="E16388">
            <v>0</v>
          </cell>
          <cell r="F16388">
            <v>0</v>
          </cell>
        </row>
        <row r="16389">
          <cell r="B16389">
            <v>2001823</v>
          </cell>
          <cell r="C16389" t="str">
            <v>Molha Dedo Especial 12G Asuper Radex</v>
          </cell>
          <cell r="D16389" t="str">
            <v>UN</v>
          </cell>
          <cell r="E16389">
            <v>0</v>
          </cell>
          <cell r="F16389">
            <v>0</v>
          </cell>
        </row>
        <row r="16390">
          <cell r="B16390">
            <v>2001824</v>
          </cell>
          <cell r="C16390" t="str">
            <v>Mouse Óptico Ps2 3 Botões Preto/Prata</v>
          </cell>
          <cell r="D16390" t="str">
            <v>UN</v>
          </cell>
          <cell r="E16390">
            <v>0</v>
          </cell>
          <cell r="F16390">
            <v>0</v>
          </cell>
        </row>
        <row r="16391">
          <cell r="B16391">
            <v>2001825</v>
          </cell>
          <cell r="C16391" t="str">
            <v>Mouse Óptico Rf  3 Botões</v>
          </cell>
          <cell r="D16391" t="str">
            <v>UN</v>
          </cell>
          <cell r="E16391">
            <v>0</v>
          </cell>
          <cell r="F16391">
            <v>0</v>
          </cell>
        </row>
        <row r="16392">
          <cell r="B16392">
            <v>2001826</v>
          </cell>
          <cell r="C16392" t="str">
            <v>Mouse Óptico Usb Preto E Prata Mtek</v>
          </cell>
          <cell r="D16392" t="str">
            <v>UN</v>
          </cell>
          <cell r="E16392">
            <v>0</v>
          </cell>
          <cell r="F16392">
            <v>0</v>
          </cell>
        </row>
        <row r="16393">
          <cell r="B16393">
            <v>2001827</v>
          </cell>
          <cell r="C16393" t="str">
            <v>Mouse Pad 4009 Clone</v>
          </cell>
          <cell r="D16393" t="str">
            <v>UN</v>
          </cell>
          <cell r="E16393">
            <v>0</v>
          </cell>
          <cell r="F16393">
            <v>0</v>
          </cell>
        </row>
        <row r="16394">
          <cell r="B16394">
            <v>2001828</v>
          </cell>
          <cell r="C16394" t="str">
            <v>Mouse Pad Ergonômico Office C/Apoio Pret</v>
          </cell>
          <cell r="D16394" t="str">
            <v>UN</v>
          </cell>
          <cell r="E16394">
            <v>0</v>
          </cell>
          <cell r="F16394">
            <v>0</v>
          </cell>
        </row>
        <row r="16395">
          <cell r="B16395">
            <v>2001829</v>
          </cell>
          <cell r="C16395" t="str">
            <v>Mouse Pilot Optical 3 Botões Logitech</v>
          </cell>
          <cell r="D16395" t="str">
            <v>UN</v>
          </cell>
          <cell r="E16395">
            <v>0</v>
          </cell>
          <cell r="F16395">
            <v>0</v>
          </cell>
        </row>
        <row r="16396">
          <cell r="B16396">
            <v>2001830</v>
          </cell>
          <cell r="C16396" t="str">
            <v>Mouse Usb 3Botões Prata/Cinza Clone</v>
          </cell>
          <cell r="D16396" t="str">
            <v>UN</v>
          </cell>
          <cell r="E16396">
            <v>0</v>
          </cell>
          <cell r="F16396">
            <v>0</v>
          </cell>
        </row>
        <row r="16397">
          <cell r="B16397">
            <v>2001831</v>
          </cell>
          <cell r="C16397" t="str">
            <v>Multiuso Veja</v>
          </cell>
          <cell r="D16397" t="str">
            <v>UN</v>
          </cell>
          <cell r="E16397">
            <v>0</v>
          </cell>
          <cell r="F16397">
            <v>0</v>
          </cell>
        </row>
        <row r="16398">
          <cell r="B16398">
            <v>2001832</v>
          </cell>
          <cell r="C16398" t="str">
            <v>Multiuso Limpeza Pes.Tradicional 5Lts</v>
          </cell>
          <cell r="D16398" t="str">
            <v>UN</v>
          </cell>
          <cell r="E16398">
            <v>0</v>
          </cell>
          <cell r="F16398">
            <v>0</v>
          </cell>
        </row>
        <row r="16399">
          <cell r="B16399">
            <v>2001833</v>
          </cell>
          <cell r="C16399" t="str">
            <v>Multiuso Tradicional 2Litros Lavy</v>
          </cell>
          <cell r="D16399" t="str">
            <v>UN</v>
          </cell>
          <cell r="E16399">
            <v>0</v>
          </cell>
          <cell r="F16399">
            <v>0</v>
          </cell>
        </row>
        <row r="16400">
          <cell r="B16400">
            <v>2001834</v>
          </cell>
          <cell r="C16400" t="str">
            <v>No Break Prof.1.400Va Microp.2Bat.Selada</v>
          </cell>
          <cell r="D16400" t="str">
            <v>UN</v>
          </cell>
          <cell r="E16400">
            <v>490</v>
          </cell>
          <cell r="F16400">
            <v>0</v>
          </cell>
        </row>
        <row r="16401">
          <cell r="B16401">
            <v>2001835</v>
          </cell>
          <cell r="C16401" t="str">
            <v>No Break Ups Prof.800Va Microp.1Bateria</v>
          </cell>
          <cell r="D16401" t="str">
            <v>UN</v>
          </cell>
          <cell r="E16401">
            <v>0</v>
          </cell>
          <cell r="F16401">
            <v>0</v>
          </cell>
        </row>
        <row r="16402">
          <cell r="B16402">
            <v>2001836</v>
          </cell>
          <cell r="C16402" t="str">
            <v>Organizador De Carimbos 6 Lug Fumê</v>
          </cell>
          <cell r="D16402" t="str">
            <v>UN</v>
          </cell>
          <cell r="E16402">
            <v>0</v>
          </cell>
          <cell r="F16402">
            <v>0</v>
          </cell>
        </row>
        <row r="16403">
          <cell r="B16403">
            <v>2001837</v>
          </cell>
          <cell r="C16403" t="str">
            <v>Organizador De Escritório Cristal</v>
          </cell>
          <cell r="D16403" t="str">
            <v>UN</v>
          </cell>
          <cell r="E16403">
            <v>0</v>
          </cell>
          <cell r="F16403">
            <v>0</v>
          </cell>
        </row>
        <row r="16404">
          <cell r="B16404">
            <v>2001838</v>
          </cell>
          <cell r="C16404" t="str">
            <v>Organizador De Escritório Fumê</v>
          </cell>
          <cell r="D16404" t="str">
            <v>UN</v>
          </cell>
          <cell r="E16404">
            <v>0</v>
          </cell>
          <cell r="F16404">
            <v>0</v>
          </cell>
        </row>
        <row r="16405">
          <cell r="B16405">
            <v>2001839</v>
          </cell>
          <cell r="C16405" t="str">
            <v>Organizador Gavetas Preto 240X265X25Mm</v>
          </cell>
          <cell r="D16405" t="str">
            <v>UN</v>
          </cell>
          <cell r="E16405">
            <v>0</v>
          </cell>
          <cell r="F16405">
            <v>0</v>
          </cell>
        </row>
        <row r="16406">
          <cell r="B16406">
            <v>2001840</v>
          </cell>
          <cell r="C16406" t="str">
            <v>Organizador De Mesa 954 Cristal</v>
          </cell>
          <cell r="D16406" t="str">
            <v>UN</v>
          </cell>
          <cell r="E16406">
            <v>0</v>
          </cell>
          <cell r="F16406">
            <v>0</v>
          </cell>
        </row>
        <row r="16407">
          <cell r="B16407">
            <v>2001841</v>
          </cell>
          <cell r="C16407" t="str">
            <v>Pano De Algodão Sako Forte Limppano</v>
          </cell>
          <cell r="D16407" t="str">
            <v>UN</v>
          </cell>
          <cell r="E16407">
            <v>0</v>
          </cell>
          <cell r="F16407">
            <v>0</v>
          </cell>
        </row>
        <row r="16408">
          <cell r="B16408">
            <v>2001842</v>
          </cell>
          <cell r="C16408" t="str">
            <v>Pano De Chão Branco 67X39Cm</v>
          </cell>
          <cell r="D16408" t="str">
            <v>UN</v>
          </cell>
          <cell r="E16408">
            <v>0</v>
          </cell>
          <cell r="F16408">
            <v>0</v>
          </cell>
        </row>
        <row r="16409">
          <cell r="B16409">
            <v>2001843</v>
          </cell>
          <cell r="C16409" t="str">
            <v>Pano De Chão Esfregão M Limppano</v>
          </cell>
          <cell r="D16409" t="str">
            <v>UN</v>
          </cell>
          <cell r="E16409">
            <v>0</v>
          </cell>
          <cell r="F16409">
            <v>0</v>
          </cell>
        </row>
        <row r="16410">
          <cell r="B16410">
            <v>2001844</v>
          </cell>
          <cell r="C16410" t="str">
            <v>Pano De Copa Polar Limppano</v>
          </cell>
          <cell r="D16410" t="str">
            <v>UN</v>
          </cell>
          <cell r="E16410">
            <v>0</v>
          </cell>
          <cell r="F16410">
            <v>0</v>
          </cell>
        </row>
        <row r="16411">
          <cell r="B16411">
            <v>2001845</v>
          </cell>
          <cell r="C16411" t="str">
            <v>Pano Esfregão G Pacote C/02</v>
          </cell>
          <cell r="D16411" t="str">
            <v>UN</v>
          </cell>
          <cell r="E16411">
            <v>0</v>
          </cell>
          <cell r="F16411">
            <v>0</v>
          </cell>
        </row>
        <row r="16412">
          <cell r="B16412">
            <v>2001846</v>
          </cell>
          <cell r="C16412" t="str">
            <v>Pano Multiuso</v>
          </cell>
          <cell r="D16412" t="str">
            <v>UN</v>
          </cell>
          <cell r="E16412">
            <v>0</v>
          </cell>
          <cell r="F16412">
            <v>0</v>
          </cell>
        </row>
        <row r="16413">
          <cell r="B16413">
            <v>2001847</v>
          </cell>
          <cell r="C16413" t="str">
            <v>Papel Carbono A4 Azul Cis Cx C/ 100 Fls</v>
          </cell>
          <cell r="D16413" t="str">
            <v>UN</v>
          </cell>
          <cell r="E16413">
            <v>0</v>
          </cell>
          <cell r="F16413">
            <v>0</v>
          </cell>
        </row>
        <row r="16414">
          <cell r="B16414">
            <v>2001848</v>
          </cell>
          <cell r="C16414" t="str">
            <v>Papel Hig Personal Nt F.Dupla 16X4 Fardo</v>
          </cell>
          <cell r="D16414" t="str">
            <v>UN</v>
          </cell>
          <cell r="E16414">
            <v>0</v>
          </cell>
          <cell r="F16414">
            <v>0</v>
          </cell>
        </row>
        <row r="16415">
          <cell r="B16415">
            <v>2001849</v>
          </cell>
          <cell r="C16415" t="str">
            <v>Papel Hig. Neve Neutro C/4 Rolos-30M</v>
          </cell>
          <cell r="D16415" t="str">
            <v>UN</v>
          </cell>
          <cell r="E16415">
            <v>0</v>
          </cell>
          <cell r="F16415">
            <v>0</v>
          </cell>
        </row>
        <row r="16416">
          <cell r="B16416">
            <v>2001850</v>
          </cell>
          <cell r="C16416" t="str">
            <v>Papel Hig. Personal Nt F.Simples Fardo</v>
          </cell>
          <cell r="D16416" t="str">
            <v>UN</v>
          </cell>
          <cell r="E16416">
            <v>0</v>
          </cell>
          <cell r="F16416">
            <v>0</v>
          </cell>
        </row>
        <row r="16417">
          <cell r="B16417">
            <v>2001851</v>
          </cell>
          <cell r="C16417" t="str">
            <v>Papel Hig. Personal Neutro C/4 Rolos</v>
          </cell>
          <cell r="D16417" t="str">
            <v>UN</v>
          </cell>
          <cell r="E16417">
            <v>0</v>
          </cell>
          <cell r="F16417">
            <v>0</v>
          </cell>
        </row>
        <row r="16418">
          <cell r="B16418">
            <v>2001852</v>
          </cell>
          <cell r="C16418" t="str">
            <v>Papel Higiênico Nt Neve F.Dupla Fardo</v>
          </cell>
          <cell r="D16418" t="str">
            <v>UN</v>
          </cell>
          <cell r="E16418">
            <v>0</v>
          </cell>
          <cell r="F16418">
            <v>0</v>
          </cell>
        </row>
        <row r="16419">
          <cell r="B16419">
            <v>2001853</v>
          </cell>
          <cell r="C16419" t="str">
            <v>Papel Higiênico Primavera Plus Fardo</v>
          </cell>
          <cell r="D16419" t="str">
            <v>UN</v>
          </cell>
          <cell r="E16419">
            <v>0</v>
          </cell>
          <cell r="F16419">
            <v>0</v>
          </cell>
        </row>
        <row r="16420">
          <cell r="B16420">
            <v>2001854</v>
          </cell>
          <cell r="C16420" t="str">
            <v>Papel Rec.Sulfite A4 210X297 75G-500Fls</v>
          </cell>
          <cell r="D16420" t="str">
            <v>UN</v>
          </cell>
          <cell r="E16420">
            <v>0</v>
          </cell>
          <cell r="F16420">
            <v>0</v>
          </cell>
        </row>
        <row r="16421">
          <cell r="B16421">
            <v>2001855</v>
          </cell>
          <cell r="C16421" t="str">
            <v>Papel Sulfite Am A4 210X297 75G-500Fls</v>
          </cell>
          <cell r="D16421" t="str">
            <v>UN</v>
          </cell>
          <cell r="E16421">
            <v>0</v>
          </cell>
          <cell r="F16421">
            <v>0</v>
          </cell>
        </row>
        <row r="16422">
          <cell r="B16422">
            <v>2001856</v>
          </cell>
          <cell r="C16422" t="str">
            <v>Papel Sulfite Mult A3 297X420 75G-500Fls</v>
          </cell>
          <cell r="D16422" t="str">
            <v>UN</v>
          </cell>
          <cell r="E16422">
            <v>0</v>
          </cell>
          <cell r="F16422">
            <v>0</v>
          </cell>
        </row>
        <row r="16423">
          <cell r="B16423">
            <v>2001857</v>
          </cell>
          <cell r="C16423" t="str">
            <v>Papel Sulfite Mult A4 210X297 75G-500Fls</v>
          </cell>
          <cell r="D16423" t="str">
            <v>UN</v>
          </cell>
          <cell r="E16423">
            <v>0</v>
          </cell>
          <cell r="F16423">
            <v>0</v>
          </cell>
        </row>
        <row r="16424">
          <cell r="B16424">
            <v>2001858</v>
          </cell>
          <cell r="C16424" t="str">
            <v>Papel Sulfite Off.A4 210X297 75G-500Fls</v>
          </cell>
          <cell r="D16424" t="str">
            <v>UN</v>
          </cell>
          <cell r="E16424">
            <v>0</v>
          </cell>
          <cell r="F16424">
            <v>0</v>
          </cell>
        </row>
        <row r="16425">
          <cell r="B16425">
            <v>2001859</v>
          </cell>
          <cell r="C16425" t="str">
            <v>Papel Sulfite Off.Car.216X279 75G-500Fls</v>
          </cell>
          <cell r="D16425" t="str">
            <v>UN</v>
          </cell>
          <cell r="E16425">
            <v>0</v>
          </cell>
          <cell r="F16425">
            <v>0</v>
          </cell>
        </row>
        <row r="16426">
          <cell r="B16426">
            <v>2001860</v>
          </cell>
          <cell r="C16426" t="str">
            <v>Papel Sulfite Sup.A4 210X297 90G-500Fls</v>
          </cell>
          <cell r="D16426" t="str">
            <v>UN</v>
          </cell>
          <cell r="E16426">
            <v>0</v>
          </cell>
          <cell r="F16426">
            <v>0</v>
          </cell>
        </row>
        <row r="16427">
          <cell r="B16427">
            <v>2001861</v>
          </cell>
          <cell r="C16427" t="str">
            <v>Papel Sulfite Hp A4 210X297 90G-500Fls</v>
          </cell>
          <cell r="D16427" t="str">
            <v>UN</v>
          </cell>
          <cell r="E16427">
            <v>0</v>
          </cell>
          <cell r="F16427">
            <v>0</v>
          </cell>
        </row>
        <row r="16428">
          <cell r="B16428">
            <v>2001862</v>
          </cell>
          <cell r="C16428" t="str">
            <v>Papel Sulfite Hp A4 210X297 75G-500Fls</v>
          </cell>
          <cell r="D16428" t="str">
            <v>UN</v>
          </cell>
          <cell r="E16428">
            <v>0</v>
          </cell>
          <cell r="F16428">
            <v>0</v>
          </cell>
        </row>
        <row r="16429">
          <cell r="B16429">
            <v>2001863</v>
          </cell>
          <cell r="C16429" t="str">
            <v>Papel Sulfite Rec.Car.216X279 75G-500Fls</v>
          </cell>
          <cell r="D16429" t="str">
            <v>UN</v>
          </cell>
          <cell r="E16429">
            <v>0</v>
          </cell>
          <cell r="F16429">
            <v>0</v>
          </cell>
        </row>
        <row r="16430">
          <cell r="B16430">
            <v>2001864</v>
          </cell>
          <cell r="C16430" t="str">
            <v>Papel Toalha Bobina 20X100 Cx.C/8</v>
          </cell>
          <cell r="D16430" t="str">
            <v>UN</v>
          </cell>
          <cell r="E16430">
            <v>0</v>
          </cell>
          <cell r="F16430">
            <v>0</v>
          </cell>
        </row>
        <row r="16431">
          <cell r="B16431">
            <v>2001865</v>
          </cell>
          <cell r="C16431" t="str">
            <v>Papel Toalha Branco Scott</v>
          </cell>
          <cell r="D16431" t="str">
            <v>UN</v>
          </cell>
          <cell r="E16431">
            <v>0</v>
          </cell>
          <cell r="F16431">
            <v>0</v>
          </cell>
        </row>
        <row r="16432">
          <cell r="B16432">
            <v>2001866</v>
          </cell>
          <cell r="C16432" t="str">
            <v>Papel Toalha Int.2 Db 20X22,5 C/4800Fls</v>
          </cell>
          <cell r="D16432" t="str">
            <v>UN</v>
          </cell>
          <cell r="E16432">
            <v>0</v>
          </cell>
          <cell r="F16432">
            <v>0</v>
          </cell>
        </row>
        <row r="16433">
          <cell r="B16433">
            <v>2001867</v>
          </cell>
          <cell r="C16433" t="str">
            <v>Papel Toalha In.2 Db 22,5X22,5 C/5000Fls</v>
          </cell>
          <cell r="D16433" t="str">
            <v>UN</v>
          </cell>
          <cell r="E16433">
            <v>0</v>
          </cell>
          <cell r="F16433">
            <v>0</v>
          </cell>
        </row>
        <row r="16434">
          <cell r="B16434">
            <v>2001868</v>
          </cell>
          <cell r="C16434" t="str">
            <v>Papel Toalha Int.2 Db 22,5X26 C/1000Fls</v>
          </cell>
          <cell r="D16434" t="str">
            <v>UN</v>
          </cell>
          <cell r="E16434">
            <v>0</v>
          </cell>
          <cell r="F16434">
            <v>0</v>
          </cell>
        </row>
        <row r="16435">
          <cell r="B16435">
            <v>2001869</v>
          </cell>
          <cell r="C16435" t="str">
            <v>Papel Toalha Inter.3 Dobras Natureza</v>
          </cell>
          <cell r="D16435" t="str">
            <v>UN</v>
          </cell>
          <cell r="E16435">
            <v>0</v>
          </cell>
          <cell r="F16435">
            <v>0</v>
          </cell>
        </row>
        <row r="16436">
          <cell r="B16436">
            <v>2001870</v>
          </cell>
          <cell r="C16436" t="str">
            <v>Papel Toalha Interfolhado 2 Dobras</v>
          </cell>
          <cell r="D16436" t="str">
            <v>UN</v>
          </cell>
          <cell r="E16436">
            <v>0</v>
          </cell>
          <cell r="F16436">
            <v>0</v>
          </cell>
        </row>
        <row r="16437">
          <cell r="B16437">
            <v>2001871</v>
          </cell>
          <cell r="C16437" t="str">
            <v>Papel Toalha Interfolh.3 Dobras C/250Fls</v>
          </cell>
          <cell r="D16437" t="str">
            <v>UN</v>
          </cell>
          <cell r="E16437">
            <v>0</v>
          </cell>
          <cell r="F16437">
            <v>0</v>
          </cell>
        </row>
        <row r="16438">
          <cell r="B16438">
            <v>2001872</v>
          </cell>
          <cell r="C16438" t="str">
            <v>Papel Toalha Snob Branca 2 Rolos</v>
          </cell>
          <cell r="D16438" t="str">
            <v>UN</v>
          </cell>
          <cell r="E16438">
            <v>0</v>
          </cell>
          <cell r="F16438">
            <v>0</v>
          </cell>
        </row>
        <row r="16439">
          <cell r="B16439">
            <v>2001873</v>
          </cell>
          <cell r="C16439" t="str">
            <v>Papel Toalha Yuri 22Cmx20Cm</v>
          </cell>
          <cell r="D16439" t="str">
            <v>UN</v>
          </cell>
          <cell r="E16439">
            <v>0</v>
          </cell>
          <cell r="F16439">
            <v>0</v>
          </cell>
        </row>
        <row r="16440">
          <cell r="B16440">
            <v>2001874</v>
          </cell>
          <cell r="C16440" t="str">
            <v>Pasta Aba E Elástico 350X240Mm Azul</v>
          </cell>
          <cell r="D16440" t="str">
            <v>UN</v>
          </cell>
          <cell r="E16440">
            <v>0</v>
          </cell>
          <cell r="F16440">
            <v>0</v>
          </cell>
        </row>
        <row r="16441">
          <cell r="B16441">
            <v>2001875</v>
          </cell>
          <cell r="C16441" t="str">
            <v>Pasta Aba Elást (Pp) Of Transp.Azul Yes</v>
          </cell>
          <cell r="D16441" t="str">
            <v>UN</v>
          </cell>
          <cell r="E16441">
            <v>0</v>
          </cell>
          <cell r="F16441">
            <v>0</v>
          </cell>
        </row>
        <row r="16442">
          <cell r="B16442">
            <v>2001876</v>
          </cell>
          <cell r="C16442" t="str">
            <v>Pasta Aba Elást (Pp) Of Transp.Crist.Yes</v>
          </cell>
          <cell r="D16442" t="str">
            <v>UN</v>
          </cell>
          <cell r="E16442">
            <v>0</v>
          </cell>
          <cell r="F16442">
            <v>0</v>
          </cell>
        </row>
        <row r="16443">
          <cell r="B16443">
            <v>2001877</v>
          </cell>
          <cell r="C16443" t="str">
            <v>Pasta Aba Elást (Pp) Of.Transp.Crist.Yes</v>
          </cell>
          <cell r="D16443" t="str">
            <v>UN</v>
          </cell>
          <cell r="E16443">
            <v>0</v>
          </cell>
          <cell r="F16443">
            <v>0</v>
          </cell>
        </row>
        <row r="16444">
          <cell r="B16444">
            <v>2001878</v>
          </cell>
          <cell r="C16444" t="str">
            <v>Pasta Aba Elástico Mini Cristal Acp</v>
          </cell>
          <cell r="D16444" t="str">
            <v>UN</v>
          </cell>
          <cell r="E16444">
            <v>0</v>
          </cell>
          <cell r="F16444">
            <v>0</v>
          </cell>
        </row>
        <row r="16445">
          <cell r="B16445">
            <v>2001879</v>
          </cell>
          <cell r="C16445" t="str">
            <v>Pasta Aba Elástico Of Cristal Lombo4 Yes</v>
          </cell>
          <cell r="D16445" t="str">
            <v>UN</v>
          </cell>
          <cell r="E16445">
            <v>0</v>
          </cell>
          <cell r="F16445">
            <v>0</v>
          </cell>
        </row>
        <row r="16446">
          <cell r="B16446">
            <v>2001880</v>
          </cell>
          <cell r="C16446" t="str">
            <v>Pasta Aba Elástico Ofício Fumê Acp</v>
          </cell>
          <cell r="D16446" t="str">
            <v>UN</v>
          </cell>
          <cell r="E16446">
            <v>0</v>
          </cell>
          <cell r="F16446">
            <v>0</v>
          </cell>
        </row>
        <row r="16447">
          <cell r="B16447">
            <v>2001881</v>
          </cell>
          <cell r="C16447" t="str">
            <v>Pasta Aba Elástico Ofício Vermelho Acp</v>
          </cell>
          <cell r="D16447" t="str">
            <v>UN</v>
          </cell>
          <cell r="E16447">
            <v>0</v>
          </cell>
          <cell r="F16447">
            <v>0</v>
          </cell>
        </row>
        <row r="16448">
          <cell r="B16448">
            <v>2001882</v>
          </cell>
          <cell r="C16448" t="str">
            <v>Pasta Az A4 Lombo Est Dup Face Amarela</v>
          </cell>
          <cell r="D16448" t="str">
            <v>UN</v>
          </cell>
          <cell r="E16448">
            <v>0</v>
          </cell>
          <cell r="F16448">
            <v>0</v>
          </cell>
        </row>
        <row r="16449">
          <cell r="B16449">
            <v>2001883</v>
          </cell>
          <cell r="C16449" t="str">
            <v>Pasta Az A4 Lombo Estreito Azul Royal</v>
          </cell>
          <cell r="D16449" t="str">
            <v>UN</v>
          </cell>
          <cell r="E16449">
            <v>0</v>
          </cell>
          <cell r="F16449">
            <v>0</v>
          </cell>
        </row>
        <row r="16450">
          <cell r="B16450">
            <v>2001884</v>
          </cell>
          <cell r="C16450" t="str">
            <v>Pasta Az A4 Lombo Estreito Preta</v>
          </cell>
          <cell r="D16450" t="str">
            <v>UN</v>
          </cell>
          <cell r="E16450">
            <v>0</v>
          </cell>
          <cell r="F16450">
            <v>0</v>
          </cell>
        </row>
        <row r="16451">
          <cell r="B16451">
            <v>2001885</v>
          </cell>
          <cell r="C16451" t="str">
            <v>Pasta Az A4 Lombo Estreito Vermelha</v>
          </cell>
          <cell r="D16451" t="str">
            <v>UN</v>
          </cell>
          <cell r="E16451">
            <v>0</v>
          </cell>
          <cell r="F16451">
            <v>0</v>
          </cell>
        </row>
        <row r="16452">
          <cell r="B16452">
            <v>2001886</v>
          </cell>
          <cell r="C16452" t="str">
            <v>Pasta Az A4 Lombo Lar Dup Face Azul</v>
          </cell>
          <cell r="D16452" t="str">
            <v>UN</v>
          </cell>
          <cell r="E16452">
            <v>0</v>
          </cell>
          <cell r="F16452">
            <v>0</v>
          </cell>
        </row>
        <row r="16453">
          <cell r="B16453">
            <v>2001887</v>
          </cell>
          <cell r="C16453" t="str">
            <v>Pasta Az A4 Lombo Largo Cinza</v>
          </cell>
          <cell r="D16453" t="str">
            <v>UN</v>
          </cell>
          <cell r="E16453">
            <v>0</v>
          </cell>
          <cell r="F16453">
            <v>0</v>
          </cell>
        </row>
        <row r="16454">
          <cell r="B16454">
            <v>2001888</v>
          </cell>
          <cell r="C16454" t="str">
            <v>Pasta Az A4 Lombo Largo Verde</v>
          </cell>
          <cell r="D16454" t="str">
            <v>UN</v>
          </cell>
          <cell r="E16454">
            <v>0</v>
          </cell>
          <cell r="F16454">
            <v>0</v>
          </cell>
        </row>
        <row r="16455">
          <cell r="B16455">
            <v>2001889</v>
          </cell>
          <cell r="C16455" t="str">
            <v>Pasta Az A4 Lombo Largo Vermelha</v>
          </cell>
          <cell r="D16455" t="str">
            <v>UN</v>
          </cell>
          <cell r="E16455">
            <v>0</v>
          </cell>
          <cell r="F16455">
            <v>0</v>
          </cell>
        </row>
        <row r="16456">
          <cell r="B16456">
            <v>2001890</v>
          </cell>
          <cell r="C16456" t="str">
            <v>Pasta Az Marcari Ofício Lombo Estreito</v>
          </cell>
          <cell r="D16456" t="str">
            <v>UN</v>
          </cell>
          <cell r="E16456">
            <v>0</v>
          </cell>
          <cell r="F16456">
            <v>0</v>
          </cell>
        </row>
        <row r="16457">
          <cell r="B16457">
            <v>2001891</v>
          </cell>
          <cell r="C16457" t="str">
            <v>Pasta Az Oficio L. Largo Marcari C/4</v>
          </cell>
          <cell r="D16457" t="str">
            <v>UN</v>
          </cell>
          <cell r="E16457">
            <v>0</v>
          </cell>
          <cell r="F16457">
            <v>0</v>
          </cell>
        </row>
        <row r="16458">
          <cell r="B16458">
            <v>2001892</v>
          </cell>
          <cell r="C16458" t="str">
            <v>Pasta Az Ofício Lombo Lar Dup Face Azul</v>
          </cell>
          <cell r="D16458" t="str">
            <v>UN</v>
          </cell>
          <cell r="E16458">
            <v>0</v>
          </cell>
          <cell r="F16458">
            <v>0</v>
          </cell>
        </row>
        <row r="16459">
          <cell r="B16459">
            <v>2001893</v>
          </cell>
          <cell r="C16459" t="str">
            <v>Pasta Az Ofício Lombo Largo Cinza</v>
          </cell>
          <cell r="D16459" t="str">
            <v>UN</v>
          </cell>
          <cell r="E16459">
            <v>0</v>
          </cell>
          <cell r="F16459">
            <v>0</v>
          </cell>
        </row>
        <row r="16460">
          <cell r="B16460">
            <v>2001894</v>
          </cell>
          <cell r="C16460" t="str">
            <v>Pasta Az Ofício Lombo Largo Preta</v>
          </cell>
          <cell r="D16460" t="str">
            <v>UN</v>
          </cell>
          <cell r="E16460">
            <v>0</v>
          </cell>
          <cell r="F16460">
            <v>0</v>
          </cell>
        </row>
        <row r="16461">
          <cell r="B16461">
            <v>2001895</v>
          </cell>
          <cell r="C16461" t="str">
            <v>Pasta Az Ofício Lombo Largo Verde</v>
          </cell>
          <cell r="D16461" t="str">
            <v>UN</v>
          </cell>
          <cell r="E16461">
            <v>0</v>
          </cell>
          <cell r="F16461">
            <v>0</v>
          </cell>
        </row>
        <row r="16462">
          <cell r="B16462">
            <v>2001896</v>
          </cell>
          <cell r="C16462" t="str">
            <v>Pasta C/Aba E Elástico Azul 350X3X235Mm</v>
          </cell>
          <cell r="D16462" t="str">
            <v>UN</v>
          </cell>
          <cell r="E16462">
            <v>0</v>
          </cell>
          <cell r="F16462">
            <v>0</v>
          </cell>
        </row>
        <row r="16463">
          <cell r="B16463">
            <v>2001897</v>
          </cell>
          <cell r="C16463" t="str">
            <v>Pasta C/Aba E Elástico Crist.350X3X235Mm</v>
          </cell>
          <cell r="D16463" t="str">
            <v>UN</v>
          </cell>
          <cell r="E16463">
            <v>0</v>
          </cell>
          <cell r="F16463">
            <v>0</v>
          </cell>
        </row>
        <row r="16464">
          <cell r="B16464">
            <v>2001898</v>
          </cell>
          <cell r="C16464" t="str">
            <v>Pasta C/ Ferragem Soft Azul</v>
          </cell>
          <cell r="D16464" t="str">
            <v>UN</v>
          </cell>
          <cell r="E16464">
            <v>0</v>
          </cell>
          <cell r="F16464">
            <v>0</v>
          </cell>
        </row>
        <row r="16465">
          <cell r="B16465">
            <v>2001899</v>
          </cell>
          <cell r="C16465" t="str">
            <v>Pasta C/Pren.Ofício S/Fur.Opaca Vermelha</v>
          </cell>
          <cell r="D16465" t="str">
            <v>UN</v>
          </cell>
          <cell r="E16465">
            <v>0</v>
          </cell>
          <cell r="F16465">
            <v>0</v>
          </cell>
        </row>
        <row r="16466">
          <cell r="B16466">
            <v>2001900</v>
          </cell>
          <cell r="C16466" t="str">
            <v>Pasta Canaleta Ofício Fumê C335-C/10</v>
          </cell>
          <cell r="D16466" t="str">
            <v>UN</v>
          </cell>
          <cell r="E16466">
            <v>0</v>
          </cell>
          <cell r="F16466">
            <v>0</v>
          </cell>
        </row>
        <row r="16467">
          <cell r="B16467">
            <v>2001901</v>
          </cell>
          <cell r="C16467" t="str">
            <v>Pasta Catálogo C/10 Env.0,06Mc.245X335Mm</v>
          </cell>
          <cell r="D16467" t="str">
            <v>UN</v>
          </cell>
          <cell r="E16467">
            <v>0</v>
          </cell>
          <cell r="F16467">
            <v>0</v>
          </cell>
        </row>
        <row r="16468">
          <cell r="B16468">
            <v>2001902</v>
          </cell>
          <cell r="C16468" t="str">
            <v>Pasta Catálogo C/50 Env.0,06Mc.245X335Mm</v>
          </cell>
          <cell r="D16468" t="str">
            <v>UN</v>
          </cell>
          <cell r="E16468">
            <v>0</v>
          </cell>
          <cell r="F16468">
            <v>0</v>
          </cell>
        </row>
        <row r="16469">
          <cell r="B16469">
            <v>2001903</v>
          </cell>
          <cell r="C16469" t="str">
            <v>Pasta Catálogo C/50 Env.0,12Mc.250X340Mm</v>
          </cell>
          <cell r="D16469" t="str">
            <v>UN</v>
          </cell>
          <cell r="E16469">
            <v>0</v>
          </cell>
          <cell r="F16469">
            <v>0</v>
          </cell>
        </row>
        <row r="16470">
          <cell r="B16470">
            <v>2001904</v>
          </cell>
          <cell r="C16470" t="str">
            <v>Pasta Catálogo C/50 Env.Preta C/4 Paraf.</v>
          </cell>
          <cell r="D16470" t="str">
            <v>UN</v>
          </cell>
          <cell r="E16470">
            <v>0</v>
          </cell>
          <cell r="F16470">
            <v>0</v>
          </cell>
        </row>
        <row r="16471">
          <cell r="B16471">
            <v>2001905</v>
          </cell>
          <cell r="C16471" t="str">
            <v>Pasta Catálogo Ofício C/10 Envel.Cristal</v>
          </cell>
          <cell r="D16471" t="str">
            <v>UN</v>
          </cell>
          <cell r="E16471">
            <v>0</v>
          </cell>
          <cell r="F16471">
            <v>0</v>
          </cell>
        </row>
        <row r="16472">
          <cell r="B16472">
            <v>2001906</v>
          </cell>
          <cell r="C16472" t="str">
            <v>Pasta Catálogo Ofício C/10 Envel.Fumê</v>
          </cell>
          <cell r="D16472" t="str">
            <v>UN</v>
          </cell>
          <cell r="E16472">
            <v>0</v>
          </cell>
          <cell r="F16472">
            <v>0</v>
          </cell>
        </row>
        <row r="16473">
          <cell r="B16473">
            <v>2001907</v>
          </cell>
          <cell r="C16473" t="str">
            <v>Pasta Catálogo Ofício C/20 Envel.Cristal</v>
          </cell>
          <cell r="D16473" t="str">
            <v>UN</v>
          </cell>
          <cell r="E16473">
            <v>0</v>
          </cell>
          <cell r="F16473">
            <v>0</v>
          </cell>
        </row>
        <row r="16474">
          <cell r="B16474">
            <v>2001908</v>
          </cell>
          <cell r="C16474" t="str">
            <v>Pasta Catálogo Ofício C/20 Envel.Fumê</v>
          </cell>
          <cell r="D16474" t="str">
            <v>UN</v>
          </cell>
          <cell r="E16474">
            <v>0</v>
          </cell>
          <cell r="F16474">
            <v>0</v>
          </cell>
        </row>
        <row r="16475">
          <cell r="B16475">
            <v>2001909</v>
          </cell>
          <cell r="C16475" t="str">
            <v>Pasta Class.Univ.4Arg.342X265X43Mm Crist</v>
          </cell>
          <cell r="D16475" t="str">
            <v>UN</v>
          </cell>
          <cell r="E16475">
            <v>0</v>
          </cell>
          <cell r="F16475">
            <v>0</v>
          </cell>
        </row>
        <row r="16476">
          <cell r="B16476">
            <v>2001910</v>
          </cell>
          <cell r="C16476" t="str">
            <v>Pasta Class.Univ.4Arg.342X265X43Mm Fumê</v>
          </cell>
          <cell r="D16476" t="str">
            <v>UN</v>
          </cell>
          <cell r="E16476">
            <v>0</v>
          </cell>
          <cell r="F16476">
            <v>0</v>
          </cell>
        </row>
        <row r="16477">
          <cell r="B16477">
            <v>2001911</v>
          </cell>
          <cell r="C16477" t="str">
            <v>Pasta Class.Am C/Grampo Plást.345X250Mm</v>
          </cell>
          <cell r="D16477" t="str">
            <v>UN</v>
          </cell>
          <cell r="E16477">
            <v>0</v>
          </cell>
          <cell r="F16477">
            <v>0</v>
          </cell>
        </row>
        <row r="16478">
          <cell r="B16478">
            <v>2001912</v>
          </cell>
          <cell r="C16478" t="str">
            <v>Pasta Class.Azul C/Grampo Plás.345X250Mm</v>
          </cell>
          <cell r="D16478" t="str">
            <v>UN</v>
          </cell>
          <cell r="E16478">
            <v>0</v>
          </cell>
          <cell r="F16478">
            <v>0</v>
          </cell>
        </row>
        <row r="16479">
          <cell r="B16479">
            <v>2001913</v>
          </cell>
          <cell r="C16479" t="str">
            <v>Pasta Class.Cinza Grampo Plást.345X250Mm</v>
          </cell>
          <cell r="D16479" t="str">
            <v>UN</v>
          </cell>
          <cell r="E16479">
            <v>0</v>
          </cell>
          <cell r="F16479">
            <v>0</v>
          </cell>
        </row>
        <row r="16480">
          <cell r="B16480">
            <v>2001914</v>
          </cell>
          <cell r="C16480" t="str">
            <v>Pasta Class.Vd C/Grampo Plást.345X250Mm</v>
          </cell>
          <cell r="D16480" t="str">
            <v>UN</v>
          </cell>
          <cell r="E16480">
            <v>0</v>
          </cell>
          <cell r="F16480">
            <v>0</v>
          </cell>
        </row>
        <row r="16481">
          <cell r="B16481">
            <v>2001915</v>
          </cell>
          <cell r="C16481" t="str">
            <v>Pasta Contrato Cartolina 322X235Mm Azul</v>
          </cell>
          <cell r="D16481" t="str">
            <v>UN</v>
          </cell>
          <cell r="E16481">
            <v>0</v>
          </cell>
          <cell r="F16481">
            <v>0</v>
          </cell>
        </row>
        <row r="16482">
          <cell r="B16482">
            <v>2001916</v>
          </cell>
          <cell r="C16482" t="str">
            <v>Pasta Contrato Cartolina 322X235Mm Bege</v>
          </cell>
          <cell r="D16482" t="str">
            <v>UN</v>
          </cell>
          <cell r="E16482">
            <v>0</v>
          </cell>
          <cell r="F16482">
            <v>0</v>
          </cell>
        </row>
        <row r="16483">
          <cell r="B16483">
            <v>2001917</v>
          </cell>
          <cell r="C16483" t="str">
            <v>Pasta Contrato Cartolina 322X235Mm Verde</v>
          </cell>
          <cell r="D16483" t="str">
            <v>UN</v>
          </cell>
          <cell r="E16483">
            <v>0</v>
          </cell>
          <cell r="F16483">
            <v>0</v>
          </cell>
        </row>
        <row r="16484">
          <cell r="B16484">
            <v>2001918</v>
          </cell>
          <cell r="C16484" t="str">
            <v>Pasta De Apresent.C/Clip Metal A4 Preta</v>
          </cell>
          <cell r="D16484" t="str">
            <v>UN</v>
          </cell>
          <cell r="E16484">
            <v>0</v>
          </cell>
          <cell r="F16484">
            <v>0</v>
          </cell>
        </row>
        <row r="16485">
          <cell r="B16485">
            <v>2001919</v>
          </cell>
          <cell r="C16485" t="str">
            <v>Pasta De Apresent.Ofício Opaca Branca</v>
          </cell>
          <cell r="D16485" t="str">
            <v>UN</v>
          </cell>
          <cell r="E16485">
            <v>0</v>
          </cell>
          <cell r="F16485">
            <v>0</v>
          </cell>
        </row>
        <row r="16486">
          <cell r="B16486">
            <v>2001920</v>
          </cell>
          <cell r="C16486" t="str">
            <v>Pasta Dobrada Cartão C/Grampo Amarela</v>
          </cell>
          <cell r="D16486" t="str">
            <v>UN</v>
          </cell>
          <cell r="E16486">
            <v>0</v>
          </cell>
          <cell r="F16486">
            <v>0</v>
          </cell>
        </row>
        <row r="16487">
          <cell r="B16487">
            <v>2001921</v>
          </cell>
          <cell r="C16487" t="str">
            <v>Pasta Dobrada Cartão C/Grampo Azul</v>
          </cell>
          <cell r="D16487" t="str">
            <v>UN</v>
          </cell>
          <cell r="E16487">
            <v>0</v>
          </cell>
          <cell r="F16487">
            <v>0</v>
          </cell>
        </row>
        <row r="16488">
          <cell r="B16488">
            <v>2001922</v>
          </cell>
          <cell r="C16488" t="str">
            <v>Pasta Dobrada Cartão C/Grampo Verde</v>
          </cell>
          <cell r="D16488" t="str">
            <v>UN</v>
          </cell>
          <cell r="E16488">
            <v>0</v>
          </cell>
          <cell r="F16488">
            <v>0</v>
          </cell>
        </row>
        <row r="16489">
          <cell r="B16489">
            <v>2001923</v>
          </cell>
          <cell r="C16489" t="str">
            <v>Pasta Dobrada C/Grampo 340X245Mm Azul</v>
          </cell>
          <cell r="D16489" t="str">
            <v>UN</v>
          </cell>
          <cell r="E16489">
            <v>0</v>
          </cell>
          <cell r="F16489">
            <v>0</v>
          </cell>
        </row>
        <row r="16490">
          <cell r="B16490">
            <v>2001924</v>
          </cell>
          <cell r="C16490" t="str">
            <v>Pasta Dobrada C/Grampo 340X245Mm Cristal</v>
          </cell>
          <cell r="D16490" t="str">
            <v>UN</v>
          </cell>
          <cell r="E16490">
            <v>0</v>
          </cell>
          <cell r="F16490">
            <v>0</v>
          </cell>
        </row>
        <row r="16491">
          <cell r="B16491">
            <v>2001925</v>
          </cell>
          <cell r="C16491" t="str">
            <v>Pasta Dobrada C/Grampo 340X245Mm Fumê</v>
          </cell>
          <cell r="D16491" t="str">
            <v>UN</v>
          </cell>
          <cell r="E16491">
            <v>0</v>
          </cell>
          <cell r="F16491">
            <v>0</v>
          </cell>
        </row>
        <row r="16492">
          <cell r="B16492">
            <v>2001926</v>
          </cell>
          <cell r="C16492" t="str">
            <v>Pasta Dobrada C/Grampo 340X245Mm Verde</v>
          </cell>
          <cell r="D16492" t="str">
            <v>UN</v>
          </cell>
          <cell r="E16492">
            <v>0</v>
          </cell>
          <cell r="F16492">
            <v>0</v>
          </cell>
        </row>
        <row r="16493">
          <cell r="B16493">
            <v>2001927</v>
          </cell>
          <cell r="C16493" t="str">
            <v>Pasta Dobrada C/Grp.340X245Mm Amarelo</v>
          </cell>
          <cell r="D16493" t="str">
            <v>UN</v>
          </cell>
          <cell r="E16493">
            <v>0</v>
          </cell>
          <cell r="F16493">
            <v>0</v>
          </cell>
        </row>
        <row r="16494">
          <cell r="B16494">
            <v>2001928</v>
          </cell>
          <cell r="C16494" t="str">
            <v>Pasta Dobrada C/Grp.340X245Mm Azul Claro</v>
          </cell>
          <cell r="D16494" t="str">
            <v>UN</v>
          </cell>
          <cell r="E16494">
            <v>0</v>
          </cell>
          <cell r="F16494">
            <v>0</v>
          </cell>
        </row>
        <row r="16495">
          <cell r="B16495">
            <v>2001929</v>
          </cell>
          <cell r="C16495" t="str">
            <v>Pasta Dobrada C/Grampo 340X245Mm Azul</v>
          </cell>
          <cell r="D16495" t="str">
            <v>UN</v>
          </cell>
          <cell r="E16495">
            <v>0</v>
          </cell>
          <cell r="F16495">
            <v>0</v>
          </cell>
        </row>
        <row r="16496">
          <cell r="B16496">
            <v>2001930</v>
          </cell>
          <cell r="C16496" t="str">
            <v>Pasta Dobrada C/Grampo 340X245Mm Branca</v>
          </cell>
          <cell r="D16496" t="str">
            <v>UN</v>
          </cell>
          <cell r="E16496">
            <v>0</v>
          </cell>
          <cell r="F16496">
            <v>0</v>
          </cell>
        </row>
        <row r="16497">
          <cell r="B16497">
            <v>2001931</v>
          </cell>
          <cell r="C16497" t="str">
            <v>Pasta Dobrada C/Grampo 340X245Mm Prata</v>
          </cell>
          <cell r="D16497" t="str">
            <v>UN</v>
          </cell>
          <cell r="E16497">
            <v>0</v>
          </cell>
          <cell r="F16497">
            <v>0</v>
          </cell>
        </row>
        <row r="16498">
          <cell r="B16498">
            <v>2001932</v>
          </cell>
          <cell r="C16498" t="str">
            <v>Pasta Dobrada C/Grampo 340X245Mm Preta</v>
          </cell>
          <cell r="D16498" t="str">
            <v>UN</v>
          </cell>
          <cell r="E16498">
            <v>0</v>
          </cell>
          <cell r="F16498">
            <v>0</v>
          </cell>
        </row>
        <row r="16499">
          <cell r="B16499">
            <v>2001933</v>
          </cell>
          <cell r="C16499" t="str">
            <v>Pasta Dobrada C/Grampo 340X245Mm Verde</v>
          </cell>
          <cell r="D16499" t="str">
            <v>UN</v>
          </cell>
          <cell r="E16499">
            <v>0</v>
          </cell>
          <cell r="F16499">
            <v>0</v>
          </cell>
        </row>
        <row r="16500">
          <cell r="B16500">
            <v>2001934</v>
          </cell>
          <cell r="C16500" t="str">
            <v>Pasta Dobrada C/Grp.340X245Mm Vermelha</v>
          </cell>
          <cell r="D16500" t="str">
            <v>UN</v>
          </cell>
          <cell r="E16500">
            <v>0</v>
          </cell>
          <cell r="F16500">
            <v>0</v>
          </cell>
        </row>
        <row r="16501">
          <cell r="B16501">
            <v>2001935</v>
          </cell>
          <cell r="C16501" t="str">
            <v>Pasta Dobrada S/Grp.340X245Mm Amarelo</v>
          </cell>
          <cell r="D16501" t="str">
            <v>UN</v>
          </cell>
          <cell r="E16501">
            <v>0</v>
          </cell>
          <cell r="F16501">
            <v>0</v>
          </cell>
        </row>
        <row r="16502">
          <cell r="B16502">
            <v>2001936</v>
          </cell>
          <cell r="C16502" t="str">
            <v>Pasta Dobrada S/Grampo 340X245Mm Branca</v>
          </cell>
          <cell r="D16502" t="str">
            <v>UN</v>
          </cell>
          <cell r="E16502">
            <v>0</v>
          </cell>
          <cell r="F16502">
            <v>0</v>
          </cell>
        </row>
        <row r="16503">
          <cell r="B16503">
            <v>2001937</v>
          </cell>
          <cell r="C16503" t="str">
            <v>Pasta Dobrada S/Grampo 340X245Mm Verde</v>
          </cell>
          <cell r="D16503" t="str">
            <v>UN</v>
          </cell>
          <cell r="E16503">
            <v>0</v>
          </cell>
          <cell r="F16503">
            <v>0</v>
          </cell>
        </row>
        <row r="16504">
          <cell r="B16504">
            <v>2001938</v>
          </cell>
          <cell r="C16504" t="str">
            <v>Pasta Dobrada S/Grp.340X245Mm Vermelha</v>
          </cell>
          <cell r="D16504" t="str">
            <v>UN</v>
          </cell>
          <cell r="E16504">
            <v>0</v>
          </cell>
          <cell r="F16504">
            <v>0</v>
          </cell>
        </row>
        <row r="16505">
          <cell r="B16505">
            <v>2001939</v>
          </cell>
          <cell r="C16505" t="str">
            <v>Pasta Em L  0,15 Micras A4 Cristal</v>
          </cell>
          <cell r="D16505" t="str">
            <v>UN</v>
          </cell>
          <cell r="E16505">
            <v>0</v>
          </cell>
          <cell r="F16505">
            <v>0</v>
          </cell>
        </row>
        <row r="16506">
          <cell r="B16506">
            <v>2001940</v>
          </cell>
          <cell r="C16506" t="str">
            <v>Pasta Em L  0,20Mc.220X310Mm A4 Inc.C/10</v>
          </cell>
          <cell r="D16506" t="str">
            <v>UN</v>
          </cell>
          <cell r="E16506">
            <v>0</v>
          </cell>
          <cell r="F16506">
            <v>0</v>
          </cell>
        </row>
        <row r="16507">
          <cell r="B16507">
            <v>2001941</v>
          </cell>
          <cell r="C16507" t="str">
            <v>Pasta Em L  220X310Mm A4 Amarela C/10</v>
          </cell>
          <cell r="D16507" t="str">
            <v>UN</v>
          </cell>
          <cell r="E16507">
            <v>0</v>
          </cell>
          <cell r="F16507">
            <v>0</v>
          </cell>
        </row>
        <row r="16508">
          <cell r="B16508">
            <v>2001942</v>
          </cell>
          <cell r="C16508" t="str">
            <v>Pasta Em L  220X310Mm A4 Fumê</v>
          </cell>
          <cell r="D16508" t="str">
            <v>UN</v>
          </cell>
          <cell r="E16508">
            <v>0</v>
          </cell>
          <cell r="F16508">
            <v>0</v>
          </cell>
        </row>
        <row r="16509">
          <cell r="B16509">
            <v>2001943</v>
          </cell>
          <cell r="C16509" t="str">
            <v>Pasta Em L  220X310Mm A4 Incolor</v>
          </cell>
          <cell r="D16509" t="str">
            <v>UN</v>
          </cell>
          <cell r="E16509">
            <v>0</v>
          </cell>
          <cell r="F16509">
            <v>0</v>
          </cell>
        </row>
        <row r="16510">
          <cell r="B16510">
            <v>2001944</v>
          </cell>
          <cell r="C16510" t="str">
            <v>Pasta Em L  220X310Mm A4 Rosa C/10</v>
          </cell>
          <cell r="D16510" t="str">
            <v>UN</v>
          </cell>
          <cell r="E16510">
            <v>0</v>
          </cell>
          <cell r="F16510">
            <v>0</v>
          </cell>
        </row>
        <row r="16511">
          <cell r="B16511">
            <v>2001945</v>
          </cell>
          <cell r="C16511" t="str">
            <v>Pasta Em L  0,15Mc.230X330Mm Crist.C/10</v>
          </cell>
          <cell r="D16511" t="str">
            <v>UN</v>
          </cell>
          <cell r="E16511">
            <v>0</v>
          </cell>
          <cell r="F16511">
            <v>0</v>
          </cell>
        </row>
        <row r="16512">
          <cell r="B16512">
            <v>2001946</v>
          </cell>
          <cell r="C16512" t="str">
            <v>Pasta Em L  0,15Mc.230X330Mm Fumê C/10</v>
          </cell>
          <cell r="D16512" t="str">
            <v>UN</v>
          </cell>
          <cell r="E16512">
            <v>0</v>
          </cell>
          <cell r="F16512">
            <v>0</v>
          </cell>
        </row>
        <row r="16513">
          <cell r="B16513">
            <v>2001947</v>
          </cell>
          <cell r="C16513" t="str">
            <v>Pasta Em L  0,15Mc.230X330Mm Verde C/10</v>
          </cell>
          <cell r="D16513" t="str">
            <v>UN</v>
          </cell>
          <cell r="E16513">
            <v>0</v>
          </cell>
          <cell r="F16513">
            <v>0</v>
          </cell>
        </row>
        <row r="16514">
          <cell r="B16514">
            <v>2001948</v>
          </cell>
          <cell r="C16514" t="str">
            <v>Pasta Em L 0,20Mc.230X335Mm Inc.C/10</v>
          </cell>
          <cell r="D16514" t="str">
            <v>UN</v>
          </cell>
          <cell r="E16514">
            <v>0</v>
          </cell>
          <cell r="F16514">
            <v>0</v>
          </cell>
        </row>
        <row r="16515">
          <cell r="B16515">
            <v>2001949</v>
          </cell>
          <cell r="C16515" t="str">
            <v>Pasta Em L Fumê 120Micras C/10</v>
          </cell>
          <cell r="D16515" t="str">
            <v>UN</v>
          </cell>
          <cell r="E16515">
            <v>0</v>
          </cell>
          <cell r="F16515">
            <v>0</v>
          </cell>
        </row>
        <row r="16516">
          <cell r="B16516">
            <v>2001950</v>
          </cell>
          <cell r="C16516" t="str">
            <v>Pasta Envelope Couro Eco.Classic C/Zíper</v>
          </cell>
          <cell r="D16516" t="str">
            <v>UN</v>
          </cell>
          <cell r="E16516">
            <v>0</v>
          </cell>
          <cell r="F16516">
            <v>0</v>
          </cell>
        </row>
        <row r="16517">
          <cell r="B16517">
            <v>2001951</v>
          </cell>
          <cell r="C16517" t="str">
            <v>Pasta Fichário Rev.2Arg.255X310Mm-Branco</v>
          </cell>
          <cell r="D16517" t="str">
            <v>UN</v>
          </cell>
          <cell r="E16517">
            <v>0</v>
          </cell>
          <cell r="F16517">
            <v>0</v>
          </cell>
        </row>
        <row r="16518">
          <cell r="B16518">
            <v>2001952</v>
          </cell>
          <cell r="C16518" t="str">
            <v>Pasta Fichário Rev.3Arg.255X310 Mm-Azul</v>
          </cell>
          <cell r="D16518" t="str">
            <v>UN</v>
          </cell>
          <cell r="E16518">
            <v>0</v>
          </cell>
          <cell r="F16518">
            <v>0</v>
          </cell>
        </row>
        <row r="16519">
          <cell r="B16519">
            <v>2001953</v>
          </cell>
          <cell r="C16519" t="str">
            <v>Pasta Fichário Rev.4Arg.255X310Mm-Branco</v>
          </cell>
          <cell r="D16519" t="str">
            <v>UN</v>
          </cell>
          <cell r="E16519">
            <v>0</v>
          </cell>
          <cell r="F16519">
            <v>0</v>
          </cell>
        </row>
        <row r="16520">
          <cell r="B16520">
            <v>2001954</v>
          </cell>
          <cell r="C16520" t="str">
            <v>Pasta Fichário Ver.2Arg.255X310Mm-Azul</v>
          </cell>
          <cell r="D16520" t="str">
            <v>UN</v>
          </cell>
          <cell r="E16520">
            <v>0</v>
          </cell>
          <cell r="F16520">
            <v>0</v>
          </cell>
        </row>
        <row r="16521">
          <cell r="B16521">
            <v>2001955</v>
          </cell>
          <cell r="C16521" t="str">
            <v>Pasta Fichário Univers.4Arg.Acp Preto</v>
          </cell>
          <cell r="D16521" t="str">
            <v>UN</v>
          </cell>
          <cell r="E16521">
            <v>0</v>
          </cell>
          <cell r="F16521">
            <v>0</v>
          </cell>
        </row>
        <row r="16522">
          <cell r="B16522">
            <v>2001956</v>
          </cell>
          <cell r="C16522" t="str">
            <v>Pasta Intercaladora 420Gr.C/Gr.330X240Mm</v>
          </cell>
          <cell r="D16522" t="str">
            <v>UN</v>
          </cell>
          <cell r="E16522">
            <v>0</v>
          </cell>
          <cell r="F16522">
            <v>0</v>
          </cell>
        </row>
        <row r="16523">
          <cell r="B16523">
            <v>2001957</v>
          </cell>
          <cell r="C16523" t="str">
            <v>Pasta L A4  Transp.Amarela Yes L310 C/10</v>
          </cell>
          <cell r="D16523" t="str">
            <v>UN</v>
          </cell>
          <cell r="E16523">
            <v>0</v>
          </cell>
          <cell r="F16523">
            <v>0</v>
          </cell>
        </row>
        <row r="16524">
          <cell r="B16524">
            <v>2001958</v>
          </cell>
          <cell r="C16524" t="str">
            <v>Pasta L A4  Transp.Cristal Yes L310 C/10</v>
          </cell>
          <cell r="D16524" t="str">
            <v>UN</v>
          </cell>
          <cell r="E16524">
            <v>0</v>
          </cell>
          <cell r="F16524">
            <v>0</v>
          </cell>
        </row>
        <row r="16525">
          <cell r="B16525">
            <v>2001959</v>
          </cell>
          <cell r="C16525" t="str">
            <v>Pasta L A4  Transp.Fumê Yes L310 C 10</v>
          </cell>
          <cell r="D16525" t="str">
            <v>UN</v>
          </cell>
          <cell r="E16525">
            <v>0</v>
          </cell>
          <cell r="F16525">
            <v>0</v>
          </cell>
        </row>
        <row r="16526">
          <cell r="B16526">
            <v>2001960</v>
          </cell>
          <cell r="C16526" t="str">
            <v>Pasta Plást.Em L Cristal Yes L335 C/10</v>
          </cell>
          <cell r="D16526" t="str">
            <v>UN</v>
          </cell>
          <cell r="E16526">
            <v>0</v>
          </cell>
          <cell r="F16526">
            <v>0</v>
          </cell>
        </row>
        <row r="16527">
          <cell r="B16527">
            <v>2001961</v>
          </cell>
          <cell r="C16527" t="str">
            <v>Pasta Plást.Em L Fumê Yes L335 C/10</v>
          </cell>
          <cell r="D16527" t="str">
            <v>UN</v>
          </cell>
          <cell r="E16527">
            <v>0</v>
          </cell>
          <cell r="F16527">
            <v>0</v>
          </cell>
        </row>
        <row r="16528">
          <cell r="B16528">
            <v>2001962</v>
          </cell>
          <cell r="C16528" t="str">
            <v>Pasta Prancheta Clip Board Cristal Acp</v>
          </cell>
          <cell r="D16528" t="str">
            <v>UN</v>
          </cell>
          <cell r="E16528">
            <v>0</v>
          </cell>
          <cell r="F16528">
            <v>0</v>
          </cell>
        </row>
        <row r="16529">
          <cell r="B16529">
            <v>2001963</v>
          </cell>
          <cell r="C16529" t="str">
            <v>Pasta Prancheta Clip Board Fumê Acp</v>
          </cell>
          <cell r="D16529" t="str">
            <v>UN</v>
          </cell>
          <cell r="E16529">
            <v>0</v>
          </cell>
          <cell r="F16529">
            <v>0</v>
          </cell>
        </row>
        <row r="16530">
          <cell r="B16530">
            <v>2001964</v>
          </cell>
          <cell r="C16530" t="str">
            <v>Pasta Reg.Az Revest.Pvc Per.Classic Azul</v>
          </cell>
          <cell r="D16530" t="str">
            <v>UN</v>
          </cell>
          <cell r="E16530">
            <v>0</v>
          </cell>
          <cell r="F16530">
            <v>0</v>
          </cell>
        </row>
        <row r="16531">
          <cell r="B16531">
            <v>2001965</v>
          </cell>
          <cell r="C16531" t="str">
            <v>Pasta Reg.Az Revest.Pvc Per.Classic Verm</v>
          </cell>
          <cell r="D16531" t="str">
            <v>UN</v>
          </cell>
          <cell r="E16531">
            <v>0</v>
          </cell>
          <cell r="F16531">
            <v>0</v>
          </cell>
        </row>
        <row r="16532">
          <cell r="B16532">
            <v>2001966</v>
          </cell>
          <cell r="C16532" t="str">
            <v>Pasta Reg.Az Reves.Pvc Per.Classic Cinza</v>
          </cell>
          <cell r="D16532" t="str">
            <v>UN</v>
          </cell>
          <cell r="E16532">
            <v>0</v>
          </cell>
          <cell r="F16532">
            <v>0</v>
          </cell>
        </row>
        <row r="16533">
          <cell r="B16533">
            <v>2001967</v>
          </cell>
          <cell r="C16533" t="str">
            <v>Pasta Reg.Az Reves.Pvc Per.Classic Preta</v>
          </cell>
          <cell r="D16533" t="str">
            <v>UN</v>
          </cell>
          <cell r="E16533">
            <v>0</v>
          </cell>
          <cell r="F16533">
            <v>0</v>
          </cell>
        </row>
        <row r="16534">
          <cell r="B16534">
            <v>2001968</v>
          </cell>
          <cell r="C16534" t="str">
            <v>Pasta Reg. Az A4 Lombo Largo Preta Yes</v>
          </cell>
          <cell r="D16534" t="str">
            <v>UN</v>
          </cell>
          <cell r="E16534">
            <v>0</v>
          </cell>
          <cell r="F16534">
            <v>0</v>
          </cell>
        </row>
        <row r="16535">
          <cell r="B16535">
            <v>2001969</v>
          </cell>
          <cell r="C16535" t="str">
            <v>Pasta Reg. Az Júniorpremier Azul Marcari</v>
          </cell>
          <cell r="D16535" t="str">
            <v>UN</v>
          </cell>
          <cell r="E16535">
            <v>0</v>
          </cell>
          <cell r="F16535">
            <v>0</v>
          </cell>
        </row>
        <row r="16536">
          <cell r="B16536">
            <v>2001970</v>
          </cell>
          <cell r="C16536" t="str">
            <v>Pasta Reg. Az Of Lombo Largo Cristal Yes</v>
          </cell>
          <cell r="D16536" t="str">
            <v>UN</v>
          </cell>
          <cell r="E16536">
            <v>0</v>
          </cell>
          <cell r="F16536">
            <v>0</v>
          </cell>
        </row>
        <row r="16537">
          <cell r="B16537">
            <v>2001971</v>
          </cell>
          <cell r="C16537" t="str">
            <v>Pasta Reg. Az Ofício Premier Vm Marcari</v>
          </cell>
          <cell r="D16537" t="str">
            <v>UN</v>
          </cell>
          <cell r="E16537">
            <v>0</v>
          </cell>
          <cell r="F16537">
            <v>0</v>
          </cell>
        </row>
        <row r="16538">
          <cell r="B16538">
            <v>2001972</v>
          </cell>
          <cell r="C16538" t="str">
            <v>Pasta Reg. Az Ofíciopremier Azul Marcari</v>
          </cell>
          <cell r="D16538" t="str">
            <v>UN</v>
          </cell>
          <cell r="E16538">
            <v>0</v>
          </cell>
          <cell r="F16538">
            <v>0</v>
          </cell>
        </row>
        <row r="16539">
          <cell r="B16539">
            <v>2001973</v>
          </cell>
          <cell r="C16539" t="str">
            <v>Pasta Reg. Aza4 Premier Vermelha Marcari</v>
          </cell>
          <cell r="D16539" t="str">
            <v>UN</v>
          </cell>
          <cell r="E16539">
            <v>0</v>
          </cell>
          <cell r="F16539">
            <v>0</v>
          </cell>
        </row>
        <row r="16540">
          <cell r="B16540">
            <v>2001974</v>
          </cell>
          <cell r="C16540" t="str">
            <v>Pasta Reg.R Az  A4 Premier Azul Marcari</v>
          </cell>
          <cell r="D16540" t="str">
            <v>UN</v>
          </cell>
          <cell r="E16540">
            <v>0</v>
          </cell>
          <cell r="F16540">
            <v>0</v>
          </cell>
        </row>
        <row r="16541">
          <cell r="B16541">
            <v>2001975</v>
          </cell>
          <cell r="C16541" t="str">
            <v>Pasta Reg.R Aza4 Premier Amarela Marcari</v>
          </cell>
          <cell r="D16541" t="str">
            <v>UN</v>
          </cell>
          <cell r="E16541">
            <v>0</v>
          </cell>
          <cell r="F16541">
            <v>0</v>
          </cell>
        </row>
        <row r="16542">
          <cell r="B16542">
            <v>2001976</v>
          </cell>
          <cell r="C16542" t="str">
            <v>Pasta Reg.Az A4 Lombo Estreito Opaca Vd</v>
          </cell>
          <cell r="D16542" t="str">
            <v>UN</v>
          </cell>
          <cell r="E16542">
            <v>0</v>
          </cell>
          <cell r="F16542">
            <v>0</v>
          </cell>
        </row>
        <row r="16543">
          <cell r="B16543">
            <v>2001977</v>
          </cell>
          <cell r="C16543" t="str">
            <v>Pasta Reg.Az Lombo Estreito Ver.Op.Preta</v>
          </cell>
          <cell r="D16543" t="str">
            <v>UN</v>
          </cell>
          <cell r="E16543">
            <v>0</v>
          </cell>
          <cell r="F16543">
            <v>0</v>
          </cell>
        </row>
        <row r="16544">
          <cell r="B16544">
            <v>2001978</v>
          </cell>
          <cell r="C16544" t="str">
            <v>Pasta Reg.Az  A4 Premier Verde Marcari</v>
          </cell>
          <cell r="D16544" t="str">
            <v>UN</v>
          </cell>
          <cell r="E16544">
            <v>0</v>
          </cell>
          <cell r="F16544">
            <v>0</v>
          </cell>
        </row>
        <row r="16545">
          <cell r="B16545">
            <v>2001979</v>
          </cell>
          <cell r="C16545" t="str">
            <v>Pasta Reg.Az Smart Office Lombo Lar Az</v>
          </cell>
          <cell r="D16545" t="str">
            <v>UN</v>
          </cell>
          <cell r="E16545">
            <v>0</v>
          </cell>
          <cell r="F16545">
            <v>0</v>
          </cell>
        </row>
        <row r="16546">
          <cell r="B16546">
            <v>2001980</v>
          </cell>
          <cell r="C16546" t="str">
            <v>Pasta Reg.Az Smart Office Lombo Lar Cz</v>
          </cell>
          <cell r="D16546" t="str">
            <v>UN</v>
          </cell>
          <cell r="E16546">
            <v>0</v>
          </cell>
          <cell r="F16546">
            <v>0</v>
          </cell>
        </row>
        <row r="16547">
          <cell r="B16547">
            <v>2001981</v>
          </cell>
          <cell r="C16547" t="str">
            <v>Pasta Reg.Azul A/Z A4 320X290X76Mm</v>
          </cell>
          <cell r="D16547" t="str">
            <v>UN</v>
          </cell>
          <cell r="E16547">
            <v>0</v>
          </cell>
          <cell r="F16547">
            <v>0</v>
          </cell>
        </row>
        <row r="16548">
          <cell r="B16548">
            <v>2001982</v>
          </cell>
          <cell r="C16548" t="str">
            <v>Pasta Reg.Azul A/Z Oficio 350X290X76Mm</v>
          </cell>
          <cell r="D16548" t="str">
            <v>UN</v>
          </cell>
          <cell r="E16548">
            <v>0</v>
          </cell>
          <cell r="F16548">
            <v>0</v>
          </cell>
        </row>
        <row r="16549">
          <cell r="B16549">
            <v>2001983</v>
          </cell>
          <cell r="C16549" t="str">
            <v>Pasta Reg.Cinza A/Z Oficio 350X290X76Mm</v>
          </cell>
          <cell r="D16549" t="str">
            <v>UN</v>
          </cell>
          <cell r="E16549">
            <v>0</v>
          </cell>
          <cell r="F16549">
            <v>0</v>
          </cell>
        </row>
        <row r="16550">
          <cell r="B16550">
            <v>2001984</v>
          </cell>
          <cell r="C16550" t="str">
            <v>Pasta Reg.Preta A/Z A4 320X290X76Mm</v>
          </cell>
          <cell r="D16550" t="str">
            <v>UN</v>
          </cell>
          <cell r="E16550">
            <v>0</v>
          </cell>
          <cell r="F16550">
            <v>0</v>
          </cell>
        </row>
        <row r="16551">
          <cell r="B16551">
            <v>2001985</v>
          </cell>
          <cell r="C16551" t="str">
            <v>Pasta Reg.Preta A/Z Oficio 350X290X76Mm</v>
          </cell>
          <cell r="D16551" t="str">
            <v>UN</v>
          </cell>
          <cell r="E16551">
            <v>0</v>
          </cell>
          <cell r="F16551">
            <v>0</v>
          </cell>
        </row>
        <row r="16552">
          <cell r="B16552">
            <v>2001986</v>
          </cell>
          <cell r="C16552" t="str">
            <v>Pasta Reg.Verde A/Z Oficio 350X290X76Mm</v>
          </cell>
          <cell r="D16552" t="str">
            <v>UN</v>
          </cell>
          <cell r="E16552">
            <v>0</v>
          </cell>
          <cell r="F16552">
            <v>0</v>
          </cell>
        </row>
        <row r="16553">
          <cell r="B16553">
            <v>2001987</v>
          </cell>
          <cell r="C16553" t="str">
            <v>Pasta Rotoclip Cristal Polibrás</v>
          </cell>
          <cell r="D16553" t="str">
            <v>UN</v>
          </cell>
          <cell r="E16553">
            <v>0</v>
          </cell>
          <cell r="F16553">
            <v>0</v>
          </cell>
        </row>
        <row r="16554">
          <cell r="B16554">
            <v>2001988</v>
          </cell>
          <cell r="C16554" t="str">
            <v>Pasta Sanf.Dup.C/31Div.245X195Mm Cristal</v>
          </cell>
          <cell r="D16554" t="str">
            <v>UN</v>
          </cell>
          <cell r="E16554">
            <v>0</v>
          </cell>
          <cell r="F16554">
            <v>0</v>
          </cell>
        </row>
        <row r="16555">
          <cell r="B16555">
            <v>2001989</v>
          </cell>
          <cell r="C16555" t="str">
            <v>Pasta Sanf.Perc.A/Z 1/31 370X105X255Mm</v>
          </cell>
          <cell r="D16555" t="str">
            <v>UN</v>
          </cell>
          <cell r="E16555">
            <v>0</v>
          </cell>
          <cell r="F16555">
            <v>0</v>
          </cell>
        </row>
        <row r="16556">
          <cell r="B16556">
            <v>2001990</v>
          </cell>
          <cell r="C16556" t="str">
            <v>Pasta Sanf.Perc.P.Chq.A/Z 1250X105X120Mm</v>
          </cell>
          <cell r="D16556" t="str">
            <v>UN</v>
          </cell>
          <cell r="E16556">
            <v>0</v>
          </cell>
          <cell r="F16556">
            <v>0</v>
          </cell>
        </row>
        <row r="16557">
          <cell r="B16557">
            <v>2001991</v>
          </cell>
          <cell r="C16557" t="str">
            <v>Pasta Soft Esc.40Mm Cristal 245X40X335</v>
          </cell>
          <cell r="D16557" t="str">
            <v>UN</v>
          </cell>
          <cell r="E16557">
            <v>0</v>
          </cell>
          <cell r="F16557">
            <v>0</v>
          </cell>
        </row>
        <row r="16558">
          <cell r="B16558">
            <v>2001992</v>
          </cell>
          <cell r="C16558" t="str">
            <v>Pasta Soft Oficio 18Mm Azul 245X18X335</v>
          </cell>
          <cell r="D16558" t="str">
            <v>UN</v>
          </cell>
          <cell r="E16558">
            <v>0</v>
          </cell>
          <cell r="F16558">
            <v>0</v>
          </cell>
        </row>
        <row r="16559">
          <cell r="B16559">
            <v>2001993</v>
          </cell>
          <cell r="C16559" t="str">
            <v>Pasta Soft Oficio 18Mm Crist.245X18X335</v>
          </cell>
          <cell r="D16559" t="str">
            <v>UN</v>
          </cell>
          <cell r="E16559">
            <v>0</v>
          </cell>
          <cell r="F16559">
            <v>0</v>
          </cell>
        </row>
        <row r="16560">
          <cell r="B16560">
            <v>2001994</v>
          </cell>
          <cell r="C16560" t="str">
            <v>Pasta Soft Oficio 18Mm Fumê 245X18X335</v>
          </cell>
          <cell r="D16560" t="str">
            <v>UN</v>
          </cell>
          <cell r="E16560">
            <v>0</v>
          </cell>
          <cell r="F16560">
            <v>0</v>
          </cell>
        </row>
        <row r="16561">
          <cell r="B16561">
            <v>2001995</v>
          </cell>
          <cell r="C16561" t="str">
            <v>Pasta Soft Oficio 18Mm Verde 245X18X335</v>
          </cell>
          <cell r="D16561" t="str">
            <v>UN</v>
          </cell>
          <cell r="E16561">
            <v>0</v>
          </cell>
          <cell r="F16561">
            <v>0</v>
          </cell>
        </row>
        <row r="16562">
          <cell r="B16562">
            <v>2001996</v>
          </cell>
          <cell r="C16562" t="str">
            <v>Pasta Soft Ofício 18Mm Verm.245X18X335</v>
          </cell>
          <cell r="D16562" t="str">
            <v>UN</v>
          </cell>
          <cell r="E16562">
            <v>0</v>
          </cell>
          <cell r="F16562">
            <v>0</v>
          </cell>
        </row>
        <row r="16563">
          <cell r="B16563">
            <v>2001997</v>
          </cell>
          <cell r="C16563" t="str">
            <v>Pasta Susp Marm Plasti Castanho C/50</v>
          </cell>
          <cell r="D16563" t="str">
            <v>UN</v>
          </cell>
          <cell r="E16563">
            <v>0</v>
          </cell>
          <cell r="F16563">
            <v>0</v>
          </cell>
        </row>
        <row r="16564">
          <cell r="B16564">
            <v>2001998</v>
          </cell>
          <cell r="C16564" t="str">
            <v>Pasta Susp.Plastif.Azul 360X240Mm C/50</v>
          </cell>
          <cell r="D16564" t="str">
            <v>UN</v>
          </cell>
          <cell r="E16564">
            <v>0</v>
          </cell>
          <cell r="F16564">
            <v>0</v>
          </cell>
        </row>
        <row r="16565">
          <cell r="B16565">
            <v>2001999</v>
          </cell>
          <cell r="C16565" t="str">
            <v>Pasta Susp.Haste Arame Pl.361X240Mm C/50</v>
          </cell>
          <cell r="D16565" t="str">
            <v>UN</v>
          </cell>
          <cell r="E16565">
            <v>0</v>
          </cell>
          <cell r="F16565">
            <v>0</v>
          </cell>
        </row>
        <row r="16566">
          <cell r="B16566">
            <v>2002000</v>
          </cell>
          <cell r="C16566" t="str">
            <v>Pasta Susp.Haste Arame Pl.361X240Mm</v>
          </cell>
          <cell r="D16566" t="str">
            <v>UN</v>
          </cell>
          <cell r="E16566">
            <v>0</v>
          </cell>
          <cell r="F16566">
            <v>0</v>
          </cell>
        </row>
        <row r="16567">
          <cell r="B16567">
            <v>2002001</v>
          </cell>
          <cell r="C16567" t="str">
            <v>Pasta Susp.Haste Arame Pl.361X240Mm C/25</v>
          </cell>
          <cell r="D16567" t="str">
            <v>UN</v>
          </cell>
          <cell r="E16567">
            <v>0</v>
          </cell>
          <cell r="F16567">
            <v>0</v>
          </cell>
        </row>
        <row r="16568">
          <cell r="B16568">
            <v>2002002</v>
          </cell>
          <cell r="C16568" t="str">
            <v>Pasta Susp.Haste Plástica 361X240Mm C/50</v>
          </cell>
          <cell r="D16568" t="str">
            <v>UN</v>
          </cell>
          <cell r="E16568">
            <v>0</v>
          </cell>
          <cell r="F16568">
            <v>0</v>
          </cell>
        </row>
        <row r="16569">
          <cell r="B16569">
            <v>2002003</v>
          </cell>
          <cell r="C16569" t="str">
            <v>Pasta Susp.Amarela Plástico 360X240Mm</v>
          </cell>
          <cell r="D16569" t="str">
            <v>UN</v>
          </cell>
          <cell r="E16569">
            <v>0</v>
          </cell>
          <cell r="F16569">
            <v>0</v>
          </cell>
        </row>
        <row r="16570">
          <cell r="B16570">
            <v>2002004</v>
          </cell>
          <cell r="C16570" t="str">
            <v>Pasta Susp.Azul Plástico 360X240Mm</v>
          </cell>
          <cell r="D16570" t="str">
            <v>UN</v>
          </cell>
          <cell r="E16570">
            <v>0</v>
          </cell>
          <cell r="F16570">
            <v>0</v>
          </cell>
        </row>
        <row r="16571">
          <cell r="B16571">
            <v>2002005</v>
          </cell>
          <cell r="C16571" t="str">
            <v>Pasta Susp.Azul Clara Plástico 360X240Mm</v>
          </cell>
          <cell r="D16571" t="str">
            <v>UN</v>
          </cell>
          <cell r="E16571">
            <v>0</v>
          </cell>
          <cell r="F16571">
            <v>0</v>
          </cell>
        </row>
        <row r="16572">
          <cell r="B16572">
            <v>2002006</v>
          </cell>
          <cell r="C16572" t="str">
            <v>Pasta Susp.Branca Plástico 360X240Mm</v>
          </cell>
          <cell r="D16572" t="str">
            <v>UN</v>
          </cell>
          <cell r="E16572">
            <v>0</v>
          </cell>
          <cell r="F16572">
            <v>0</v>
          </cell>
        </row>
        <row r="16573">
          <cell r="B16573">
            <v>2002007</v>
          </cell>
          <cell r="C16573" t="str">
            <v>Pasta Susp.Laranja Plástico 360X240Mm</v>
          </cell>
          <cell r="D16573" t="str">
            <v>UN</v>
          </cell>
          <cell r="E16573">
            <v>0</v>
          </cell>
          <cell r="F16573">
            <v>0</v>
          </cell>
        </row>
        <row r="16574">
          <cell r="B16574">
            <v>2002008</v>
          </cell>
          <cell r="C16574" t="str">
            <v>Pasta Susp.Preta Plástico 360X240Mm</v>
          </cell>
          <cell r="D16574" t="str">
            <v>UN</v>
          </cell>
          <cell r="E16574">
            <v>0</v>
          </cell>
          <cell r="F16574">
            <v>0</v>
          </cell>
        </row>
        <row r="16575">
          <cell r="B16575">
            <v>2002009</v>
          </cell>
          <cell r="C16575" t="str">
            <v>Pasta Susp.Verde Plástico 360X240Mm</v>
          </cell>
          <cell r="D16575" t="str">
            <v>UN</v>
          </cell>
          <cell r="E16575">
            <v>0</v>
          </cell>
          <cell r="F16575">
            <v>0</v>
          </cell>
        </row>
        <row r="16576">
          <cell r="B16576">
            <v>2002010</v>
          </cell>
          <cell r="C16576" t="str">
            <v>Pasta Susp.Vermelha Plástico 360X240Mm</v>
          </cell>
          <cell r="D16576" t="str">
            <v>UN</v>
          </cell>
          <cell r="E16576">
            <v>0</v>
          </cell>
          <cell r="F16576">
            <v>0</v>
          </cell>
        </row>
        <row r="16577">
          <cell r="B16577">
            <v>2002011</v>
          </cell>
          <cell r="C16577" t="str">
            <v>Pasta Susp.Ecológica Natural 360X240Mm</v>
          </cell>
          <cell r="D16577" t="str">
            <v>UN</v>
          </cell>
          <cell r="E16577">
            <v>0</v>
          </cell>
          <cell r="F16577">
            <v>0</v>
          </cell>
        </row>
        <row r="16578">
          <cell r="B16578">
            <v>2002012</v>
          </cell>
          <cell r="C16578" t="str">
            <v>Pasta Susp.Castanho Plástico 360X240Mm</v>
          </cell>
          <cell r="D16578" t="str">
            <v>UN</v>
          </cell>
          <cell r="E16578">
            <v>0</v>
          </cell>
          <cell r="F16578">
            <v>0</v>
          </cell>
        </row>
        <row r="16579">
          <cell r="B16579">
            <v>2002013</v>
          </cell>
          <cell r="C16579" t="str">
            <v>Pasta Susp.Castanho Plást.360X240Mm C/50</v>
          </cell>
          <cell r="D16579" t="str">
            <v>UN</v>
          </cell>
          <cell r="E16579">
            <v>0</v>
          </cell>
          <cell r="F16579">
            <v>0</v>
          </cell>
        </row>
        <row r="16580">
          <cell r="B16580">
            <v>2002014</v>
          </cell>
          <cell r="C16580" t="str">
            <v>Pasta Susp.Plást.Fosco Preta 245X3X367</v>
          </cell>
          <cell r="D16580" t="str">
            <v>UN</v>
          </cell>
          <cell r="E16580">
            <v>0</v>
          </cell>
          <cell r="F16580">
            <v>0</v>
          </cell>
        </row>
        <row r="16581">
          <cell r="B16581">
            <v>2002015</v>
          </cell>
          <cell r="C16581" t="str">
            <v>Pasta Susp.Vermelha Pendaflex</v>
          </cell>
          <cell r="D16581" t="str">
            <v>UN</v>
          </cell>
          <cell r="E16581">
            <v>0</v>
          </cell>
          <cell r="F16581">
            <v>0</v>
          </cell>
        </row>
        <row r="16582">
          <cell r="B16582">
            <v>2002016</v>
          </cell>
          <cell r="C16582" t="str">
            <v>Pasta Tubo C/2 Pinos 2403 Cinza</v>
          </cell>
          <cell r="D16582" t="str">
            <v>UN</v>
          </cell>
          <cell r="E16582">
            <v>0</v>
          </cell>
          <cell r="F16582">
            <v>0</v>
          </cell>
        </row>
        <row r="16583">
          <cell r="B16583">
            <v>2002017</v>
          </cell>
          <cell r="C16583" t="str">
            <v>Pasta Tubo Com 2 Pinos Azul</v>
          </cell>
          <cell r="D16583" t="str">
            <v>UN</v>
          </cell>
          <cell r="E16583">
            <v>0</v>
          </cell>
          <cell r="F16583">
            <v>0</v>
          </cell>
        </row>
        <row r="16584">
          <cell r="B16584">
            <v>2002018</v>
          </cell>
          <cell r="C16584" t="str">
            <v>Pen Drive 1Gb Retrátil Sony</v>
          </cell>
          <cell r="D16584" t="str">
            <v>UN</v>
          </cell>
          <cell r="E16584">
            <v>0</v>
          </cell>
          <cell r="F16584">
            <v>0</v>
          </cell>
        </row>
        <row r="16585">
          <cell r="B16585">
            <v>2002019</v>
          </cell>
          <cell r="C16585" t="str">
            <v>Percevejo Dourado C/100</v>
          </cell>
          <cell r="D16585" t="str">
            <v>UN</v>
          </cell>
          <cell r="E16585">
            <v>0</v>
          </cell>
          <cell r="F16585">
            <v>0</v>
          </cell>
        </row>
        <row r="16586">
          <cell r="B16586">
            <v>2002020</v>
          </cell>
          <cell r="C16586" t="str">
            <v>Percevejo Niquelado C/100</v>
          </cell>
          <cell r="D16586" t="str">
            <v>UN</v>
          </cell>
          <cell r="E16586">
            <v>0</v>
          </cell>
          <cell r="F16586">
            <v>0</v>
          </cell>
        </row>
        <row r="16587">
          <cell r="B16587">
            <v>2002021</v>
          </cell>
          <cell r="C16587" t="str">
            <v>Percevejos Marcari C/100</v>
          </cell>
          <cell r="D16587" t="str">
            <v>UN</v>
          </cell>
          <cell r="E16587">
            <v>0</v>
          </cell>
          <cell r="F16587">
            <v>0</v>
          </cell>
        </row>
        <row r="16588">
          <cell r="B16588">
            <v>2002022</v>
          </cell>
          <cell r="C16588" t="str">
            <v>Perfurador 101 De 2 Furos</v>
          </cell>
          <cell r="D16588" t="str">
            <v>UN</v>
          </cell>
          <cell r="E16588">
            <v>0</v>
          </cell>
          <cell r="F16588">
            <v>0</v>
          </cell>
        </row>
        <row r="16589">
          <cell r="B16589">
            <v>2002023</v>
          </cell>
          <cell r="C16589" t="str">
            <v>Perfurador De Papel 2F 15Fls Preto 2837</v>
          </cell>
          <cell r="D16589" t="str">
            <v>UN</v>
          </cell>
          <cell r="E16589">
            <v>0</v>
          </cell>
          <cell r="F16589">
            <v>0</v>
          </cell>
        </row>
        <row r="16590">
          <cell r="B16590">
            <v>2002024</v>
          </cell>
          <cell r="C16590" t="str">
            <v>Perfurador De Papel 2F Metál.Preto 020</v>
          </cell>
          <cell r="D16590" t="str">
            <v>UN</v>
          </cell>
          <cell r="E16590">
            <v>0</v>
          </cell>
          <cell r="F16590">
            <v>0</v>
          </cell>
        </row>
        <row r="16591">
          <cell r="B16591">
            <v>2002025</v>
          </cell>
          <cell r="C16591" t="str">
            <v>Perfurador De Papel 2F Metál.Preto 120</v>
          </cell>
          <cell r="D16591" t="str">
            <v>UN</v>
          </cell>
          <cell r="E16591">
            <v>0</v>
          </cell>
          <cell r="F16591">
            <v>0</v>
          </cell>
        </row>
        <row r="16592">
          <cell r="B16592">
            <v>2002026</v>
          </cell>
          <cell r="C16592" t="str">
            <v>Perfurador De Papel Metal 2F 50Fls P9618</v>
          </cell>
          <cell r="D16592" t="str">
            <v>UN</v>
          </cell>
          <cell r="E16592">
            <v>0</v>
          </cell>
          <cell r="F16592">
            <v>0</v>
          </cell>
        </row>
        <row r="16593">
          <cell r="B16593">
            <v>2002027</v>
          </cell>
          <cell r="C16593" t="str">
            <v>Perfurador De Papel Metal 4F 10Fls 9401</v>
          </cell>
          <cell r="D16593" t="str">
            <v>UN</v>
          </cell>
          <cell r="E16593">
            <v>0</v>
          </cell>
          <cell r="F16593">
            <v>0</v>
          </cell>
        </row>
        <row r="16594">
          <cell r="B16594">
            <v>2002028</v>
          </cell>
          <cell r="C16594" t="str">
            <v>Pilha Aa Recarregável Peq.C/2 Rayovac</v>
          </cell>
          <cell r="D16594" t="str">
            <v>UN</v>
          </cell>
          <cell r="E16594">
            <v>0</v>
          </cell>
          <cell r="F16594">
            <v>0</v>
          </cell>
        </row>
        <row r="16595">
          <cell r="B16595">
            <v>2002029</v>
          </cell>
          <cell r="C16595" t="str">
            <v>Pilha Aaa Recarregável Palito C/2 Rayov.</v>
          </cell>
          <cell r="D16595" t="str">
            <v>UN</v>
          </cell>
          <cell r="E16595">
            <v>0</v>
          </cell>
          <cell r="F16595">
            <v>0</v>
          </cell>
        </row>
        <row r="16596">
          <cell r="B16596">
            <v>2002030</v>
          </cell>
          <cell r="C16596" t="str">
            <v>Pilha Alcalina Duracell Tam.Grande</v>
          </cell>
          <cell r="D16596" t="str">
            <v>UN</v>
          </cell>
          <cell r="E16596">
            <v>0</v>
          </cell>
          <cell r="F16596">
            <v>0</v>
          </cell>
        </row>
        <row r="16597">
          <cell r="B16597">
            <v>2002031</v>
          </cell>
          <cell r="C16597" t="str">
            <v>Pilha Alcalina Duracell Tam.Médio</v>
          </cell>
          <cell r="D16597" t="str">
            <v>UN</v>
          </cell>
          <cell r="E16597">
            <v>0</v>
          </cell>
          <cell r="F16597">
            <v>0</v>
          </cell>
        </row>
        <row r="16598">
          <cell r="B16598">
            <v>2002032</v>
          </cell>
          <cell r="C16598" t="str">
            <v>Pilha Alcalina Pequena Aa Maxell C/2</v>
          </cell>
          <cell r="D16598" t="str">
            <v>UN</v>
          </cell>
          <cell r="E16598">
            <v>0</v>
          </cell>
          <cell r="F16598">
            <v>0</v>
          </cell>
        </row>
        <row r="16599">
          <cell r="B16599">
            <v>2002033</v>
          </cell>
          <cell r="C16599" t="str">
            <v>Pilha Alkaline Mini N Panasonic</v>
          </cell>
          <cell r="D16599" t="str">
            <v>UN</v>
          </cell>
          <cell r="E16599">
            <v>0</v>
          </cell>
          <cell r="F16599">
            <v>0</v>
          </cell>
        </row>
        <row r="16600">
          <cell r="B16600">
            <v>2002034</v>
          </cell>
          <cell r="C16600" t="str">
            <v>Pilha Botão Alcalina Lr44 1,5V Bl C/2</v>
          </cell>
          <cell r="D16600" t="str">
            <v>UN</v>
          </cell>
          <cell r="E16600">
            <v>0</v>
          </cell>
          <cell r="F16600">
            <v>0</v>
          </cell>
        </row>
        <row r="16601">
          <cell r="B16601">
            <v>2002035</v>
          </cell>
          <cell r="C16601" t="str">
            <v>Pilha Botão Lithium Cr2032  3V C/2</v>
          </cell>
          <cell r="D16601" t="str">
            <v>UN</v>
          </cell>
          <cell r="E16601">
            <v>0</v>
          </cell>
          <cell r="F16601">
            <v>0</v>
          </cell>
        </row>
        <row r="16602">
          <cell r="B16602">
            <v>2002036</v>
          </cell>
          <cell r="C16602" t="str">
            <v>Pilha Grande D Rayovac Blister C/2</v>
          </cell>
          <cell r="D16602" t="str">
            <v>UN</v>
          </cell>
          <cell r="E16602">
            <v>0</v>
          </cell>
          <cell r="F16602">
            <v>0</v>
          </cell>
        </row>
        <row r="16603">
          <cell r="B16603">
            <v>2002037</v>
          </cell>
          <cell r="C16603" t="str">
            <v>Pilha Palito Aaa Rayovac Blister C/2</v>
          </cell>
          <cell r="D16603" t="str">
            <v>UN</v>
          </cell>
          <cell r="E16603">
            <v>0</v>
          </cell>
          <cell r="F16603">
            <v>0</v>
          </cell>
        </row>
        <row r="16604">
          <cell r="B16604">
            <v>2002038</v>
          </cell>
          <cell r="C16604" t="str">
            <v>Pilha Palito Duracell Alcalina C/2</v>
          </cell>
          <cell r="D16604" t="str">
            <v>UN</v>
          </cell>
          <cell r="E16604">
            <v>0</v>
          </cell>
          <cell r="F16604">
            <v>0</v>
          </cell>
        </row>
        <row r="16605">
          <cell r="B16605">
            <v>2002039</v>
          </cell>
          <cell r="C16605" t="str">
            <v>Pilha Pequena Aa Rayovac Blister C/2</v>
          </cell>
          <cell r="D16605" t="str">
            <v>UN</v>
          </cell>
          <cell r="E16605">
            <v>0</v>
          </cell>
          <cell r="F16605">
            <v>0</v>
          </cell>
        </row>
        <row r="16606">
          <cell r="B16606">
            <v>2002040</v>
          </cell>
          <cell r="C16606" t="str">
            <v>Pilha Pequena Duracell Alcalina C/2</v>
          </cell>
          <cell r="D16606" t="str">
            <v>UN</v>
          </cell>
          <cell r="E16606">
            <v>0</v>
          </cell>
          <cell r="F16606">
            <v>0</v>
          </cell>
        </row>
        <row r="16607">
          <cell r="B16607">
            <v>2002041</v>
          </cell>
          <cell r="C16607" t="str">
            <v>Pilha Power Alkaline Grande Panasonic</v>
          </cell>
          <cell r="D16607" t="str">
            <v>UN</v>
          </cell>
          <cell r="E16607">
            <v>0</v>
          </cell>
          <cell r="F16607">
            <v>0</v>
          </cell>
        </row>
        <row r="16608">
          <cell r="B16608">
            <v>2002042</v>
          </cell>
          <cell r="C16608" t="str">
            <v>Pilha Power Alkaline Lr44 Panasonic</v>
          </cell>
          <cell r="D16608" t="str">
            <v>UN</v>
          </cell>
          <cell r="E16608">
            <v>0</v>
          </cell>
          <cell r="F16608">
            <v>0</v>
          </cell>
        </row>
        <row r="16609">
          <cell r="B16609">
            <v>2002043</v>
          </cell>
          <cell r="C16609" t="str">
            <v>Pilha Power Alkaline Média Panasonic</v>
          </cell>
          <cell r="D16609" t="str">
            <v>UN</v>
          </cell>
          <cell r="E16609">
            <v>0</v>
          </cell>
          <cell r="F16609">
            <v>0</v>
          </cell>
        </row>
        <row r="16610">
          <cell r="B16610">
            <v>2002044</v>
          </cell>
          <cell r="C16610" t="str">
            <v>Pilha Power Alkaline Palito Panasonic</v>
          </cell>
          <cell r="D16610" t="str">
            <v>UN</v>
          </cell>
          <cell r="E16610">
            <v>0</v>
          </cell>
          <cell r="F16610">
            <v>0</v>
          </cell>
        </row>
        <row r="16611">
          <cell r="B16611">
            <v>2002045</v>
          </cell>
          <cell r="C16611" t="str">
            <v>Pilha Power Alkaline Peq.C/2 Panasonic</v>
          </cell>
          <cell r="D16611" t="str">
            <v>UN</v>
          </cell>
          <cell r="E16611">
            <v>0</v>
          </cell>
          <cell r="F16611">
            <v>0</v>
          </cell>
        </row>
        <row r="16612">
          <cell r="B16612">
            <v>2002046</v>
          </cell>
          <cell r="C16612" t="str">
            <v>Pincel Atômico Pilot Azul</v>
          </cell>
          <cell r="D16612" t="str">
            <v>UN</v>
          </cell>
          <cell r="E16612">
            <v>0</v>
          </cell>
          <cell r="F16612">
            <v>0</v>
          </cell>
        </row>
        <row r="16613">
          <cell r="B16613">
            <v>2002047</v>
          </cell>
          <cell r="C16613" t="str">
            <v>Pincel Atômico Pilot Preto</v>
          </cell>
          <cell r="D16613" t="str">
            <v>UN</v>
          </cell>
          <cell r="E16613">
            <v>0</v>
          </cell>
          <cell r="F16613">
            <v>0</v>
          </cell>
        </row>
        <row r="16614">
          <cell r="B16614">
            <v>2002048</v>
          </cell>
          <cell r="C16614" t="str">
            <v>Pincel Atômico Pilot Verde</v>
          </cell>
          <cell r="D16614" t="str">
            <v>UN</v>
          </cell>
          <cell r="E16614">
            <v>0</v>
          </cell>
          <cell r="F16614">
            <v>0</v>
          </cell>
        </row>
        <row r="16615">
          <cell r="B16615">
            <v>2002049</v>
          </cell>
          <cell r="C16615" t="str">
            <v>Pincel Atômico Pilot Vermelho</v>
          </cell>
          <cell r="D16615" t="str">
            <v>UN</v>
          </cell>
          <cell r="E16615">
            <v>0</v>
          </cell>
          <cell r="F16615">
            <v>0</v>
          </cell>
        </row>
        <row r="16616">
          <cell r="B16616">
            <v>2002050</v>
          </cell>
          <cell r="C16616" t="str">
            <v>Pincel Sanitário Santa Maria</v>
          </cell>
          <cell r="D16616" t="str">
            <v>UN</v>
          </cell>
          <cell r="E16616">
            <v>0</v>
          </cell>
          <cell r="F16616">
            <v>0</v>
          </cell>
        </row>
        <row r="16617">
          <cell r="B16617">
            <v>2002051</v>
          </cell>
          <cell r="C16617" t="str">
            <v>Polionda Lombo 35 Amarela 250X35X335</v>
          </cell>
          <cell r="D16617" t="str">
            <v>UN</v>
          </cell>
          <cell r="E16617">
            <v>0</v>
          </cell>
          <cell r="F16617">
            <v>0</v>
          </cell>
        </row>
        <row r="16618">
          <cell r="B16618">
            <v>2002052</v>
          </cell>
          <cell r="C16618" t="str">
            <v>Polionda Lombo 35 Azul 250X35X335</v>
          </cell>
          <cell r="D16618" t="str">
            <v>UN</v>
          </cell>
          <cell r="E16618">
            <v>0</v>
          </cell>
          <cell r="F16618">
            <v>0</v>
          </cell>
        </row>
        <row r="16619">
          <cell r="B16619">
            <v>2002053</v>
          </cell>
          <cell r="C16619" t="str">
            <v>Polionda Lombo 35 Verde 250X35X335</v>
          </cell>
          <cell r="D16619" t="str">
            <v>UN</v>
          </cell>
          <cell r="E16619">
            <v>0</v>
          </cell>
          <cell r="F16619">
            <v>0</v>
          </cell>
        </row>
        <row r="16620">
          <cell r="B16620">
            <v>2002054</v>
          </cell>
          <cell r="C16620" t="str">
            <v>Polionda Lombo 35 Vermelha 250X35X335</v>
          </cell>
          <cell r="D16620" t="str">
            <v>UN</v>
          </cell>
          <cell r="E16620">
            <v>0</v>
          </cell>
          <cell r="F16620">
            <v>0</v>
          </cell>
        </row>
        <row r="16621">
          <cell r="B16621">
            <v>2002055</v>
          </cell>
          <cell r="C16621" t="str">
            <v>Polionda Lombo 55 Amarela 250X55X335</v>
          </cell>
          <cell r="D16621" t="str">
            <v>UN</v>
          </cell>
          <cell r="E16621">
            <v>0</v>
          </cell>
          <cell r="F16621">
            <v>0</v>
          </cell>
        </row>
        <row r="16622">
          <cell r="B16622">
            <v>2002056</v>
          </cell>
          <cell r="C16622" t="str">
            <v>Polionda Lombo 55 Azul 250X55X335</v>
          </cell>
          <cell r="D16622" t="str">
            <v>UN</v>
          </cell>
          <cell r="E16622">
            <v>0</v>
          </cell>
          <cell r="F16622">
            <v>0</v>
          </cell>
        </row>
        <row r="16623">
          <cell r="B16623">
            <v>2002057</v>
          </cell>
          <cell r="C16623" t="str">
            <v>Polionda Lombo 55 Preta 250X55X335</v>
          </cell>
          <cell r="D16623" t="str">
            <v>UN</v>
          </cell>
          <cell r="E16623">
            <v>0</v>
          </cell>
          <cell r="F16623">
            <v>0</v>
          </cell>
        </row>
        <row r="16624">
          <cell r="B16624">
            <v>2002058</v>
          </cell>
          <cell r="C16624" t="str">
            <v>Polionda Lombo 55 Verde 250X55X335</v>
          </cell>
          <cell r="D16624" t="str">
            <v>UN</v>
          </cell>
          <cell r="E16624">
            <v>0</v>
          </cell>
          <cell r="F16624">
            <v>0</v>
          </cell>
        </row>
        <row r="16625">
          <cell r="B16625">
            <v>2002059</v>
          </cell>
          <cell r="C16625" t="str">
            <v>Porta Caneta 120X135X90Mm Fumê</v>
          </cell>
          <cell r="D16625" t="str">
            <v>UN</v>
          </cell>
          <cell r="E16625">
            <v>0</v>
          </cell>
          <cell r="F16625">
            <v>0</v>
          </cell>
        </row>
        <row r="16626">
          <cell r="B16626">
            <v>2002060</v>
          </cell>
          <cell r="C16626" t="str">
            <v>Porta Caneta 120X135X90Mm Cristal</v>
          </cell>
          <cell r="D16626" t="str">
            <v>UN</v>
          </cell>
          <cell r="E16626">
            <v>0</v>
          </cell>
          <cell r="F16626">
            <v>0</v>
          </cell>
        </row>
        <row r="16627">
          <cell r="B16627">
            <v>2002061</v>
          </cell>
          <cell r="C16627" t="str">
            <v>Porta Caneta 120X135X90Mm Preto</v>
          </cell>
          <cell r="D16627" t="str">
            <v>UN</v>
          </cell>
          <cell r="E16627">
            <v>0</v>
          </cell>
          <cell r="F16627">
            <v>0</v>
          </cell>
        </row>
        <row r="16628">
          <cell r="B16628">
            <v>2002062</v>
          </cell>
          <cell r="C16628" t="str">
            <v>Porta Caneta 120X135X90Mm Vermelha</v>
          </cell>
          <cell r="D16628" t="str">
            <v>UN</v>
          </cell>
          <cell r="E16628">
            <v>0</v>
          </cell>
          <cell r="F16628">
            <v>0</v>
          </cell>
        </row>
        <row r="16629">
          <cell r="B16629">
            <v>2002063</v>
          </cell>
          <cell r="C16629" t="str">
            <v>Porta Carimbos Luxo 8 Central</v>
          </cell>
          <cell r="D16629" t="str">
            <v>UN</v>
          </cell>
          <cell r="E16629">
            <v>0</v>
          </cell>
          <cell r="F16629">
            <v>0</v>
          </cell>
        </row>
        <row r="16630">
          <cell r="B16630">
            <v>2002064</v>
          </cell>
          <cell r="C16630" t="str">
            <v>Porta Carimbos</v>
          </cell>
          <cell r="D16630" t="str">
            <v>UN</v>
          </cell>
          <cell r="E16630">
            <v>0</v>
          </cell>
          <cell r="F16630">
            <v>0</v>
          </cell>
        </row>
        <row r="16631">
          <cell r="B16631">
            <v>2002065</v>
          </cell>
          <cell r="C16631" t="str">
            <v>Porta Cartão 96 Lugares Cristal</v>
          </cell>
          <cell r="D16631" t="str">
            <v>UN</v>
          </cell>
          <cell r="E16631">
            <v>0</v>
          </cell>
          <cell r="F16631">
            <v>0</v>
          </cell>
        </row>
        <row r="16632">
          <cell r="B16632">
            <v>2002066</v>
          </cell>
          <cell r="C16632" t="str">
            <v>Porta Cartão Espiral Cinza</v>
          </cell>
          <cell r="D16632" t="str">
            <v>UN</v>
          </cell>
          <cell r="E16632">
            <v>0</v>
          </cell>
          <cell r="F16632">
            <v>0</v>
          </cell>
        </row>
        <row r="16633">
          <cell r="B16633">
            <v>2002067</v>
          </cell>
          <cell r="C16633" t="str">
            <v>Porta Cartões C/Índice Alfab.E Ferragem</v>
          </cell>
          <cell r="D16633" t="str">
            <v>UN</v>
          </cell>
          <cell r="E16633">
            <v>0</v>
          </cell>
          <cell r="F16633">
            <v>0</v>
          </cell>
        </row>
        <row r="16634">
          <cell r="B16634">
            <v>2002068</v>
          </cell>
          <cell r="C16634" t="str">
            <v>Porta Cartões De Bolso</v>
          </cell>
          <cell r="D16634" t="str">
            <v>UN</v>
          </cell>
          <cell r="E16634">
            <v>0</v>
          </cell>
          <cell r="F16634">
            <v>0</v>
          </cell>
        </row>
        <row r="16635">
          <cell r="B16635">
            <v>2002069</v>
          </cell>
          <cell r="C16635" t="str">
            <v>Porta Cartões Visita 160 Cart.110X250Mm</v>
          </cell>
          <cell r="D16635" t="str">
            <v>UN</v>
          </cell>
          <cell r="E16635">
            <v>0</v>
          </cell>
          <cell r="F16635">
            <v>0</v>
          </cell>
        </row>
        <row r="16636">
          <cell r="B16636">
            <v>2002070</v>
          </cell>
          <cell r="C16636" t="str">
            <v>Porta Cartões Visita 80 Cart.135X260Mm</v>
          </cell>
          <cell r="D16636" t="str">
            <v>UN</v>
          </cell>
          <cell r="E16636">
            <v>0</v>
          </cell>
          <cell r="F16636">
            <v>0</v>
          </cell>
        </row>
        <row r="16637">
          <cell r="B16637">
            <v>2002071</v>
          </cell>
          <cell r="C16637" t="str">
            <v>Porta Cartões Visita 80 Cart.110X250Mm</v>
          </cell>
          <cell r="D16637" t="str">
            <v>UN</v>
          </cell>
          <cell r="E16637">
            <v>0</v>
          </cell>
          <cell r="F16637">
            <v>0</v>
          </cell>
        </row>
        <row r="16638">
          <cell r="B16638">
            <v>2002072</v>
          </cell>
          <cell r="C16638" t="str">
            <v>Porta Cartões Visita 506 Cart.150X250Mm</v>
          </cell>
          <cell r="D16638" t="str">
            <v>UN</v>
          </cell>
          <cell r="E16638">
            <v>0</v>
          </cell>
          <cell r="F16638">
            <v>0</v>
          </cell>
        </row>
        <row r="16639">
          <cell r="B16639">
            <v>2002073</v>
          </cell>
          <cell r="C16639" t="str">
            <v>Porta Cartões Visita 208 Cart.150X250Mm</v>
          </cell>
          <cell r="D16639" t="str">
            <v>UN</v>
          </cell>
          <cell r="E16639">
            <v>0</v>
          </cell>
          <cell r="F16639">
            <v>0</v>
          </cell>
        </row>
        <row r="16640">
          <cell r="B16640">
            <v>2002074</v>
          </cell>
          <cell r="C16640" t="str">
            <v>Porta Cartões Visita 200 Cart.170X220Mm</v>
          </cell>
          <cell r="D16640" t="str">
            <v>UN</v>
          </cell>
          <cell r="E16640">
            <v>0</v>
          </cell>
          <cell r="F16640">
            <v>0</v>
          </cell>
        </row>
        <row r="16641">
          <cell r="B16641">
            <v>2002075</v>
          </cell>
          <cell r="C16641" t="str">
            <v>Porta Cartões Portátil</v>
          </cell>
          <cell r="D16641" t="str">
            <v>UN</v>
          </cell>
          <cell r="E16641">
            <v>0</v>
          </cell>
          <cell r="F16641">
            <v>0</v>
          </cell>
        </row>
        <row r="16642">
          <cell r="B16642">
            <v>2002076</v>
          </cell>
          <cell r="C16642" t="str">
            <v>Porta Cartões Pp 200 Cart.165X260Mm</v>
          </cell>
          <cell r="D16642" t="str">
            <v>UN</v>
          </cell>
          <cell r="E16642">
            <v>0</v>
          </cell>
          <cell r="F16642">
            <v>0</v>
          </cell>
        </row>
        <row r="16643">
          <cell r="B16643">
            <v>2002077</v>
          </cell>
          <cell r="C16643" t="str">
            <v>Porta Cartões Pp 200 Cart.175X215Mm</v>
          </cell>
          <cell r="D16643" t="str">
            <v>UN</v>
          </cell>
          <cell r="E16643">
            <v>0</v>
          </cell>
          <cell r="F16643">
            <v>0</v>
          </cell>
        </row>
        <row r="16644">
          <cell r="B16644">
            <v>2002078</v>
          </cell>
          <cell r="C16644" t="str">
            <v>Porta Clipes C/Imã 936 Fumê</v>
          </cell>
          <cell r="D16644" t="str">
            <v>UN</v>
          </cell>
          <cell r="E16644">
            <v>0</v>
          </cell>
          <cell r="F16644">
            <v>0</v>
          </cell>
        </row>
        <row r="16645">
          <cell r="B16645">
            <v>2002079</v>
          </cell>
          <cell r="C16645" t="str">
            <v>Porta Clips Azul</v>
          </cell>
          <cell r="D16645" t="str">
            <v>UN</v>
          </cell>
          <cell r="E16645">
            <v>0</v>
          </cell>
          <cell r="F16645">
            <v>0</v>
          </cell>
        </row>
        <row r="16646">
          <cell r="B16646">
            <v>2002080</v>
          </cell>
          <cell r="C16646" t="str">
            <v>Porta Copo De 200Ml Cristal</v>
          </cell>
          <cell r="D16646" t="str">
            <v>UN</v>
          </cell>
          <cell r="E16646">
            <v>0</v>
          </cell>
          <cell r="F16646">
            <v>0</v>
          </cell>
        </row>
        <row r="16647">
          <cell r="B16647">
            <v>2002081</v>
          </cell>
          <cell r="C16647" t="str">
            <v>Porta Copo De 200Ml Fumê</v>
          </cell>
          <cell r="D16647" t="str">
            <v>UN</v>
          </cell>
          <cell r="E16647">
            <v>0</v>
          </cell>
          <cell r="F16647">
            <v>0</v>
          </cell>
        </row>
        <row r="16648">
          <cell r="B16648">
            <v>2002082</v>
          </cell>
          <cell r="C16648" t="str">
            <v>Porta Copo De 50Ml Cristal</v>
          </cell>
          <cell r="D16648" t="str">
            <v>UN</v>
          </cell>
          <cell r="E16648">
            <v>0</v>
          </cell>
          <cell r="F16648">
            <v>0</v>
          </cell>
        </row>
        <row r="16649">
          <cell r="B16649">
            <v>2002083</v>
          </cell>
          <cell r="C16649" t="str">
            <v>Porta Crachá Vertical Transp.C/10 Spring</v>
          </cell>
          <cell r="D16649" t="str">
            <v>UN</v>
          </cell>
          <cell r="E16649">
            <v>0</v>
          </cell>
          <cell r="F16649">
            <v>0</v>
          </cell>
        </row>
        <row r="16650">
          <cell r="B16650">
            <v>2002084</v>
          </cell>
          <cell r="C16650" t="str">
            <v>Porta Doc.C/11Fu.C/Tarja Branca A4 C/100</v>
          </cell>
          <cell r="D16650" t="str">
            <v>UN</v>
          </cell>
          <cell r="E16650">
            <v>0</v>
          </cell>
          <cell r="F16650">
            <v>0</v>
          </cell>
        </row>
        <row r="16651">
          <cell r="B16651">
            <v>2002085</v>
          </cell>
          <cell r="C16651" t="str">
            <v>Porta Lápis Simples Poliest.Cristal</v>
          </cell>
          <cell r="D16651" t="str">
            <v>UN</v>
          </cell>
          <cell r="E16651">
            <v>0</v>
          </cell>
          <cell r="F16651">
            <v>0</v>
          </cell>
        </row>
        <row r="16652">
          <cell r="B16652">
            <v>2002086</v>
          </cell>
          <cell r="C16652" t="str">
            <v>Porta Lápis Simples Poliest.Fumê</v>
          </cell>
          <cell r="D16652" t="str">
            <v>UN</v>
          </cell>
          <cell r="E16652">
            <v>0</v>
          </cell>
          <cell r="F16652">
            <v>0</v>
          </cell>
        </row>
        <row r="16653">
          <cell r="B16653">
            <v>2002087</v>
          </cell>
          <cell r="C16653" t="str">
            <v>Porta Lápis/Clipes Poliest.Cristal</v>
          </cell>
          <cell r="D16653" t="str">
            <v>UN</v>
          </cell>
          <cell r="E16653">
            <v>0</v>
          </cell>
          <cell r="F16653">
            <v>0</v>
          </cell>
        </row>
        <row r="16654">
          <cell r="B16654">
            <v>2002088</v>
          </cell>
          <cell r="C16654" t="str">
            <v>Porta Lápis/Clipes Poliest.Fumê</v>
          </cell>
          <cell r="D16654" t="str">
            <v>UN</v>
          </cell>
          <cell r="E16654">
            <v>0</v>
          </cell>
          <cell r="F16654">
            <v>0</v>
          </cell>
        </row>
        <row r="16655">
          <cell r="B16655">
            <v>2002089</v>
          </cell>
          <cell r="C16655" t="str">
            <v>Porta Lápis/Clipes/Lemb.Bloc.Fumê</v>
          </cell>
          <cell r="D16655" t="str">
            <v>UN</v>
          </cell>
          <cell r="E16655">
            <v>0</v>
          </cell>
          <cell r="F16655">
            <v>0</v>
          </cell>
        </row>
        <row r="16656">
          <cell r="B16656">
            <v>2002090</v>
          </cell>
          <cell r="C16656" t="str">
            <v>Porta Lápis/Clipes/Lemb.C/Bl.Cristal</v>
          </cell>
          <cell r="D16656" t="str">
            <v>UN</v>
          </cell>
          <cell r="E16656">
            <v>0</v>
          </cell>
          <cell r="F16656">
            <v>0</v>
          </cell>
        </row>
        <row r="16657">
          <cell r="B16657">
            <v>2002091</v>
          </cell>
          <cell r="C16657" t="str">
            <v>Porta Lápis/Clipes/Lembr.Policrist.</v>
          </cell>
          <cell r="D16657" t="str">
            <v>UN</v>
          </cell>
          <cell r="E16657">
            <v>0</v>
          </cell>
          <cell r="F16657">
            <v>0</v>
          </cell>
        </row>
        <row r="16658">
          <cell r="B16658">
            <v>2002092</v>
          </cell>
          <cell r="C16658" t="str">
            <v>Porta Lápis/Clipes/Lembr.Poliest.Fumê</v>
          </cell>
          <cell r="D16658" t="str">
            <v>UN</v>
          </cell>
          <cell r="E16658">
            <v>0</v>
          </cell>
          <cell r="F16658">
            <v>0</v>
          </cell>
        </row>
        <row r="16659">
          <cell r="B16659">
            <v>2002093</v>
          </cell>
          <cell r="C16659" t="str">
            <v>Porta Lápis/Clips/Lemb.Mill Fumê</v>
          </cell>
          <cell r="D16659" t="str">
            <v>UN</v>
          </cell>
          <cell r="E16659">
            <v>0</v>
          </cell>
          <cell r="F16659">
            <v>0</v>
          </cell>
        </row>
        <row r="16660">
          <cell r="B16660">
            <v>2002094</v>
          </cell>
          <cell r="C16660" t="str">
            <v>Porta Lápis/Clips/Lemb.Millennium Crist.</v>
          </cell>
          <cell r="D16660" t="str">
            <v>UN</v>
          </cell>
          <cell r="E16660">
            <v>0</v>
          </cell>
          <cell r="F16660">
            <v>0</v>
          </cell>
        </row>
        <row r="16661">
          <cell r="B16661">
            <v>2002095</v>
          </cell>
          <cell r="C16661" t="str">
            <v>Porta Lembretes Acrimet 957 Fumê</v>
          </cell>
          <cell r="D16661" t="str">
            <v>UN</v>
          </cell>
          <cell r="E16661">
            <v>0</v>
          </cell>
          <cell r="F16661">
            <v>0</v>
          </cell>
        </row>
        <row r="16662">
          <cell r="B16662">
            <v>2002096</v>
          </cell>
          <cell r="C16662" t="str">
            <v>Porta Revistas 290X700X220Mm Cristal</v>
          </cell>
          <cell r="D16662" t="str">
            <v>UN</v>
          </cell>
          <cell r="E16662">
            <v>0</v>
          </cell>
          <cell r="F16662">
            <v>0</v>
          </cell>
        </row>
        <row r="16663">
          <cell r="B16663">
            <v>2002097</v>
          </cell>
          <cell r="C16663" t="str">
            <v>Porta Revistas 290X700X220Mm Fumê</v>
          </cell>
          <cell r="D16663" t="str">
            <v>UN</v>
          </cell>
          <cell r="E16663">
            <v>0</v>
          </cell>
          <cell r="F16663">
            <v>0</v>
          </cell>
        </row>
        <row r="16664">
          <cell r="B16664">
            <v>2002098</v>
          </cell>
          <cell r="C16664" t="str">
            <v>Porta Revistas Plástico 250X317X90Mm Az</v>
          </cell>
          <cell r="D16664" t="str">
            <v>UN</v>
          </cell>
          <cell r="E16664">
            <v>0</v>
          </cell>
          <cell r="F16664">
            <v>0</v>
          </cell>
        </row>
        <row r="16665">
          <cell r="B16665">
            <v>2002099</v>
          </cell>
          <cell r="C16665" t="str">
            <v>Porta Revistas Plástico 250X317X90Mm Pt</v>
          </cell>
          <cell r="D16665" t="str">
            <v>UN</v>
          </cell>
          <cell r="E16665">
            <v>0</v>
          </cell>
          <cell r="F16665">
            <v>0</v>
          </cell>
        </row>
        <row r="16666">
          <cell r="B16666">
            <v>2002100</v>
          </cell>
          <cell r="C16666" t="str">
            <v>Porta Revistas Plást.290X311X268 3Div Pt</v>
          </cell>
          <cell r="D16666" t="str">
            <v>UN</v>
          </cell>
          <cell r="E16666">
            <v>0</v>
          </cell>
          <cell r="F16666">
            <v>0</v>
          </cell>
        </row>
        <row r="16667">
          <cell r="B16667">
            <v>2002101</v>
          </cell>
          <cell r="C16667" t="str">
            <v>Porta Revistas Pvc 220X260X70Mm Azul</v>
          </cell>
          <cell r="D16667" t="str">
            <v>UN</v>
          </cell>
          <cell r="E16667">
            <v>0</v>
          </cell>
          <cell r="F16667">
            <v>0</v>
          </cell>
        </row>
        <row r="16668">
          <cell r="B16668">
            <v>2002102</v>
          </cell>
          <cell r="C16668" t="str">
            <v>Porta Revistas Pvc 220X260X70Mm Preto</v>
          </cell>
          <cell r="D16668" t="str">
            <v>UN</v>
          </cell>
          <cell r="E16668">
            <v>0</v>
          </cell>
          <cell r="F16668">
            <v>0</v>
          </cell>
        </row>
        <row r="16669">
          <cell r="B16669">
            <v>2002103</v>
          </cell>
          <cell r="C16669" t="str">
            <v>Porta Revistas Pvc 260X260X100Mm Preto</v>
          </cell>
          <cell r="D16669" t="str">
            <v>UN</v>
          </cell>
          <cell r="E16669">
            <v>0</v>
          </cell>
          <cell r="F16669">
            <v>0</v>
          </cell>
        </row>
        <row r="16670">
          <cell r="B16670">
            <v>2002104</v>
          </cell>
          <cell r="C16670" t="str">
            <v>Porta Revistas Pvc 275X260X140Mm Preto</v>
          </cell>
          <cell r="D16670" t="str">
            <v>UN</v>
          </cell>
          <cell r="E16670">
            <v>0</v>
          </cell>
          <cell r="F16670">
            <v>0</v>
          </cell>
        </row>
        <row r="16671">
          <cell r="B16671">
            <v>2002105</v>
          </cell>
          <cell r="C16671" t="str">
            <v>Post It 653 Am.Bem.C/4Bls 100F 38Mmx50Mm</v>
          </cell>
          <cell r="D16671" t="str">
            <v>UN</v>
          </cell>
          <cell r="E16671">
            <v>0</v>
          </cell>
          <cell r="F16671">
            <v>0</v>
          </cell>
        </row>
        <row r="16672">
          <cell r="B16672">
            <v>2002106</v>
          </cell>
          <cell r="C16672" t="str">
            <v>Post It 653 Neon Novas Cores 100Fls</v>
          </cell>
          <cell r="D16672" t="str">
            <v>UN</v>
          </cell>
          <cell r="E16672">
            <v>0</v>
          </cell>
          <cell r="F16672">
            <v>0</v>
          </cell>
        </row>
        <row r="16673">
          <cell r="B16673">
            <v>2002107</v>
          </cell>
          <cell r="C16673" t="str">
            <v>Post It 653 Neon Sort.Emb.C/4Bls 38X50Mm</v>
          </cell>
          <cell r="D16673" t="str">
            <v>UN</v>
          </cell>
          <cell r="E16673">
            <v>0</v>
          </cell>
          <cell r="F16673">
            <v>0</v>
          </cell>
        </row>
        <row r="16674">
          <cell r="B16674">
            <v>2002108</v>
          </cell>
          <cell r="C16674" t="str">
            <v>Post It 653 Reciclado 3M 100Fl 38Mmx50Mm</v>
          </cell>
          <cell r="D16674" t="str">
            <v>UN</v>
          </cell>
          <cell r="E16674">
            <v>0</v>
          </cell>
          <cell r="F16674">
            <v>0</v>
          </cell>
        </row>
        <row r="16675">
          <cell r="B16675">
            <v>2002109</v>
          </cell>
          <cell r="C16675" t="str">
            <v>Post It 654 Amarelo 76Mmx76Mm 100Fls</v>
          </cell>
          <cell r="D16675" t="str">
            <v>UN</v>
          </cell>
          <cell r="E16675">
            <v>0</v>
          </cell>
          <cell r="F16675">
            <v>0</v>
          </cell>
        </row>
        <row r="16676">
          <cell r="B16676">
            <v>2002110</v>
          </cell>
          <cell r="C16676" t="str">
            <v>Post It 654 Cubo Sor.3M Post It+Can.Flag</v>
          </cell>
          <cell r="D16676" t="str">
            <v>UN</v>
          </cell>
          <cell r="E16676">
            <v>0</v>
          </cell>
          <cell r="F16676">
            <v>0</v>
          </cell>
        </row>
        <row r="16677">
          <cell r="B16677">
            <v>2002111</v>
          </cell>
          <cell r="C16677" t="str">
            <v>Post It 654 Cubo Tropical 500Fl C/Ht</v>
          </cell>
          <cell r="D16677" t="str">
            <v>UN</v>
          </cell>
          <cell r="E16677">
            <v>0</v>
          </cell>
          <cell r="F16677">
            <v>0</v>
          </cell>
        </row>
        <row r="16678">
          <cell r="B16678">
            <v>2002112</v>
          </cell>
          <cell r="C16678" t="str">
            <v>Post It 654 Mini Cubo Neon Sort.Bl C/3</v>
          </cell>
          <cell r="D16678" t="str">
            <v>UN</v>
          </cell>
          <cell r="E16678">
            <v>0</v>
          </cell>
          <cell r="F16678">
            <v>0</v>
          </cell>
        </row>
        <row r="16679">
          <cell r="B16679">
            <v>2002113</v>
          </cell>
          <cell r="C16679" t="str">
            <v>Post It 654 Neon Novas Cores 100Fls</v>
          </cell>
          <cell r="D16679" t="str">
            <v>UN</v>
          </cell>
          <cell r="E16679">
            <v>0</v>
          </cell>
          <cell r="F16679">
            <v>0</v>
          </cell>
        </row>
        <row r="16680">
          <cell r="B16680">
            <v>2002114</v>
          </cell>
          <cell r="C16680" t="str">
            <v>Post It 654 Reciclado 3M 100F 76Mmx76Mm</v>
          </cell>
          <cell r="D16680" t="str">
            <v>UN</v>
          </cell>
          <cell r="E16680">
            <v>0</v>
          </cell>
          <cell r="F16680">
            <v>0</v>
          </cell>
        </row>
        <row r="16681">
          <cell r="B16681">
            <v>2002115</v>
          </cell>
          <cell r="C16681" t="str">
            <v>Post It 657 Hot Pink 100Fls</v>
          </cell>
          <cell r="D16681" t="str">
            <v>UN</v>
          </cell>
          <cell r="E16681">
            <v>0</v>
          </cell>
          <cell r="F16681">
            <v>0</v>
          </cell>
        </row>
        <row r="16682">
          <cell r="B16682">
            <v>2002116</v>
          </cell>
          <cell r="C16682" t="str">
            <v>Post It 657 Laranja Neon 100F 76X102</v>
          </cell>
          <cell r="D16682" t="str">
            <v>UN</v>
          </cell>
          <cell r="E16682">
            <v>0</v>
          </cell>
          <cell r="F16682">
            <v>0</v>
          </cell>
        </row>
        <row r="16683">
          <cell r="B16683">
            <v>2002117</v>
          </cell>
          <cell r="C16683" t="str">
            <v>Post It 657 Limão Neon 100F 76X102</v>
          </cell>
          <cell r="D16683" t="str">
            <v>UN</v>
          </cell>
          <cell r="E16683">
            <v>0</v>
          </cell>
          <cell r="F16683">
            <v>0</v>
          </cell>
        </row>
        <row r="16684">
          <cell r="B16684">
            <v>2002118</v>
          </cell>
          <cell r="C16684" t="str">
            <v>Post It 657 Reciclado 3M 100F 76Mmx102Mm</v>
          </cell>
          <cell r="D16684" t="str">
            <v>UN</v>
          </cell>
          <cell r="E16684">
            <v>0</v>
          </cell>
          <cell r="F16684">
            <v>0</v>
          </cell>
        </row>
        <row r="16685">
          <cell r="B16685">
            <v>2002119</v>
          </cell>
          <cell r="C16685" t="str">
            <v>Post It 657 Rosa Neon 100F 76X102</v>
          </cell>
          <cell r="D16685" t="str">
            <v>UN</v>
          </cell>
          <cell r="E16685">
            <v>0</v>
          </cell>
          <cell r="F16685">
            <v>0</v>
          </cell>
        </row>
        <row r="16686">
          <cell r="B16686">
            <v>2002120</v>
          </cell>
          <cell r="C16686" t="str">
            <v>Post It 657Amarelo 100F 76Mmx102Mm</v>
          </cell>
          <cell r="D16686" t="str">
            <v>UN</v>
          </cell>
          <cell r="E16686">
            <v>0</v>
          </cell>
          <cell r="F16686">
            <v>0</v>
          </cell>
        </row>
        <row r="16687">
          <cell r="B16687">
            <v>2002121</v>
          </cell>
          <cell r="C16687" t="str">
            <v>Post It 660 Am.Pautado 100F 102X148Mm</v>
          </cell>
          <cell r="D16687" t="str">
            <v>UN</v>
          </cell>
          <cell r="E16687">
            <v>0</v>
          </cell>
          <cell r="F16687">
            <v>0</v>
          </cell>
        </row>
        <row r="16688">
          <cell r="B16688">
            <v>2002122</v>
          </cell>
          <cell r="C16688" t="str">
            <v>Post It Cubo Neon 50X50Mm</v>
          </cell>
          <cell r="D16688" t="str">
            <v>UN</v>
          </cell>
          <cell r="E16688">
            <v>0</v>
          </cell>
          <cell r="F16688">
            <v>0</v>
          </cell>
        </row>
        <row r="16689">
          <cell r="B16689">
            <v>2002123</v>
          </cell>
          <cell r="C16689" t="str">
            <v>Post It Pop Up Kit Dispensador 3M Pro</v>
          </cell>
          <cell r="D16689" t="str">
            <v>UN</v>
          </cell>
          <cell r="E16689">
            <v>0</v>
          </cell>
          <cell r="F16689">
            <v>0</v>
          </cell>
        </row>
        <row r="16690">
          <cell r="B16690">
            <v>2002124</v>
          </cell>
          <cell r="C16690" t="str">
            <v>Post It Refil Pop Up Refil Am.100F R330</v>
          </cell>
          <cell r="D16690" t="str">
            <v>UN</v>
          </cell>
          <cell r="E16690">
            <v>0</v>
          </cell>
          <cell r="F16690">
            <v>0</v>
          </cell>
        </row>
        <row r="16691">
          <cell r="B16691">
            <v>2002125</v>
          </cell>
          <cell r="C16691" t="str">
            <v>Pote C/24 Chaveiros</v>
          </cell>
          <cell r="D16691" t="str">
            <v>UN</v>
          </cell>
          <cell r="E16691">
            <v>0</v>
          </cell>
          <cell r="F16691">
            <v>0</v>
          </cell>
        </row>
        <row r="16692">
          <cell r="B16692">
            <v>2002126</v>
          </cell>
          <cell r="C16692" t="str">
            <v>Prancheta 1/2 Ofício Fumê Poliéster</v>
          </cell>
          <cell r="D16692" t="str">
            <v>UN</v>
          </cell>
          <cell r="E16692">
            <v>0</v>
          </cell>
          <cell r="F16692">
            <v>0</v>
          </cell>
        </row>
        <row r="16693">
          <cell r="B16693">
            <v>2002127</v>
          </cell>
          <cell r="C16693" t="str">
            <v>Prancheta Azul Claro 240X340X40Mm</v>
          </cell>
          <cell r="D16693" t="str">
            <v>UN</v>
          </cell>
          <cell r="E16693">
            <v>0</v>
          </cell>
          <cell r="F16693">
            <v>0</v>
          </cell>
        </row>
        <row r="16694">
          <cell r="B16694">
            <v>2002128</v>
          </cell>
          <cell r="C16694" t="str">
            <v>Prancheta Em Duratex</v>
          </cell>
          <cell r="D16694" t="str">
            <v>UN</v>
          </cell>
          <cell r="E16694">
            <v>0</v>
          </cell>
          <cell r="F16694">
            <v>0</v>
          </cell>
        </row>
        <row r="16695">
          <cell r="B16695">
            <v>2002129</v>
          </cell>
          <cell r="C16695" t="str">
            <v>Prancheta Ofício Cristal Poliéster</v>
          </cell>
          <cell r="D16695" t="str">
            <v>UN</v>
          </cell>
          <cell r="E16695">
            <v>0</v>
          </cell>
          <cell r="F16695">
            <v>0</v>
          </cell>
        </row>
        <row r="16696">
          <cell r="B16696">
            <v>2002130</v>
          </cell>
          <cell r="C16696" t="str">
            <v>Prancheta Ofício Fumê Poliéster</v>
          </cell>
          <cell r="D16696" t="str">
            <v>UN</v>
          </cell>
          <cell r="E16696">
            <v>0</v>
          </cell>
          <cell r="F16696">
            <v>0</v>
          </cell>
        </row>
        <row r="16697">
          <cell r="B16697">
            <v>2002131</v>
          </cell>
          <cell r="C16697" t="str">
            <v>Prancheta Preto 240X340X40Mm</v>
          </cell>
          <cell r="D16697" t="str">
            <v>UN</v>
          </cell>
          <cell r="E16697">
            <v>0</v>
          </cell>
          <cell r="F16697">
            <v>0</v>
          </cell>
        </row>
        <row r="16698">
          <cell r="B16698">
            <v>2002132</v>
          </cell>
          <cell r="C16698" t="str">
            <v>Prendedor Tipo Jacaré C/10 Spring</v>
          </cell>
          <cell r="D16698" t="str">
            <v>UN</v>
          </cell>
          <cell r="E16698">
            <v>0</v>
          </cell>
          <cell r="F16698">
            <v>0</v>
          </cell>
        </row>
        <row r="16699">
          <cell r="B16699">
            <v>2002133</v>
          </cell>
          <cell r="C16699" t="str">
            <v>Protect Filter Color Grafite 220V</v>
          </cell>
          <cell r="D16699" t="str">
            <v>UN</v>
          </cell>
          <cell r="E16699">
            <v>0</v>
          </cell>
          <cell r="F16699">
            <v>0</v>
          </cell>
        </row>
        <row r="16700">
          <cell r="B16700">
            <v>2002134</v>
          </cell>
          <cell r="C16700" t="str">
            <v>Purificador De Água</v>
          </cell>
          <cell r="D16700" t="str">
            <v>UN</v>
          </cell>
          <cell r="E16700">
            <v>0</v>
          </cell>
          <cell r="F16700">
            <v>0</v>
          </cell>
        </row>
        <row r="16701">
          <cell r="B16701">
            <v>2002135</v>
          </cell>
          <cell r="C16701" t="str">
            <v>Quadro Bco.Alumínio Semanal 90X60Cm</v>
          </cell>
          <cell r="D16701" t="str">
            <v>UN</v>
          </cell>
          <cell r="E16701">
            <v>0</v>
          </cell>
          <cell r="F16701">
            <v>0</v>
          </cell>
        </row>
        <row r="16702">
          <cell r="B16702">
            <v>2002136</v>
          </cell>
          <cell r="C16702" t="str">
            <v>Quadro Branco Magnético 100X70</v>
          </cell>
          <cell r="D16702" t="str">
            <v>UN</v>
          </cell>
          <cell r="E16702">
            <v>0</v>
          </cell>
          <cell r="F16702">
            <v>0</v>
          </cell>
        </row>
        <row r="16703">
          <cell r="B16703">
            <v>2002137</v>
          </cell>
          <cell r="C16703" t="str">
            <v>Quadro Branco Magnético 120X90</v>
          </cell>
          <cell r="D16703" t="str">
            <v>UN</v>
          </cell>
          <cell r="E16703">
            <v>0</v>
          </cell>
          <cell r="F16703">
            <v>0</v>
          </cell>
        </row>
        <row r="16704">
          <cell r="B16704">
            <v>2002138</v>
          </cell>
          <cell r="C16704" t="str">
            <v>Quadro Branco Magnético 150X120</v>
          </cell>
          <cell r="D16704" t="str">
            <v>UN</v>
          </cell>
          <cell r="E16704">
            <v>0</v>
          </cell>
          <cell r="F16704">
            <v>0</v>
          </cell>
        </row>
        <row r="16705">
          <cell r="B16705">
            <v>2002139</v>
          </cell>
          <cell r="C16705" t="str">
            <v>Quadro Branco Não Mag.120X90Cm</v>
          </cell>
          <cell r="D16705" t="str">
            <v>UN</v>
          </cell>
          <cell r="E16705">
            <v>0</v>
          </cell>
          <cell r="F16705">
            <v>0</v>
          </cell>
        </row>
        <row r="16706">
          <cell r="B16706">
            <v>2002140</v>
          </cell>
          <cell r="C16706" t="str">
            <v>Quadro Branco Não Mag.150X120Cm</v>
          </cell>
          <cell r="D16706" t="str">
            <v>UN</v>
          </cell>
          <cell r="E16706">
            <v>0</v>
          </cell>
          <cell r="F16706">
            <v>0</v>
          </cell>
        </row>
        <row r="16707">
          <cell r="B16707">
            <v>2002141</v>
          </cell>
          <cell r="C16707" t="str">
            <v>Quadro Branco Não Mag.60X40Cm Madeira</v>
          </cell>
          <cell r="D16707" t="str">
            <v>UN</v>
          </cell>
          <cell r="E16707">
            <v>0</v>
          </cell>
          <cell r="F16707">
            <v>0</v>
          </cell>
        </row>
        <row r="16708">
          <cell r="B16708">
            <v>2002142</v>
          </cell>
          <cell r="C16708" t="str">
            <v>Quadro Branco Não Mag.Std 120X90Cm</v>
          </cell>
          <cell r="D16708" t="str">
            <v>UN</v>
          </cell>
          <cell r="E16708">
            <v>0</v>
          </cell>
          <cell r="F16708">
            <v>0</v>
          </cell>
        </row>
        <row r="16709">
          <cell r="B16709">
            <v>2002143</v>
          </cell>
          <cell r="C16709" t="str">
            <v>Quadro Branco Não Mag.Std 90X60Cm</v>
          </cell>
          <cell r="D16709" t="str">
            <v>UN</v>
          </cell>
          <cell r="E16709">
            <v>0</v>
          </cell>
          <cell r="F16709">
            <v>0</v>
          </cell>
        </row>
        <row r="16710">
          <cell r="B16710">
            <v>2002144</v>
          </cell>
          <cell r="C16710" t="str">
            <v>Quadro Branco Stand.Mol.Alumínio 150X120</v>
          </cell>
          <cell r="D16710" t="str">
            <v>UN</v>
          </cell>
          <cell r="E16710">
            <v>0</v>
          </cell>
          <cell r="F16710">
            <v>0</v>
          </cell>
        </row>
        <row r="16711">
          <cell r="B16711">
            <v>2002145</v>
          </cell>
          <cell r="C16711" t="str">
            <v>Quadro Branco Stand.Mol.Alumínio 100X80</v>
          </cell>
          <cell r="D16711" t="str">
            <v>UN</v>
          </cell>
          <cell r="E16711">
            <v>0</v>
          </cell>
          <cell r="F16711">
            <v>0</v>
          </cell>
        </row>
        <row r="16712">
          <cell r="B16712">
            <v>2002146</v>
          </cell>
          <cell r="C16712" t="str">
            <v>Quadro Cortiça Popul.Mol.Alumínio 100X80</v>
          </cell>
          <cell r="D16712" t="str">
            <v>UN</v>
          </cell>
          <cell r="E16712">
            <v>0</v>
          </cell>
          <cell r="F16712">
            <v>0</v>
          </cell>
        </row>
        <row r="16713">
          <cell r="B16713">
            <v>2002147</v>
          </cell>
          <cell r="C16713" t="str">
            <v>Quadro De Aviso Cortiça 100X70Cm</v>
          </cell>
          <cell r="D16713" t="str">
            <v>UN</v>
          </cell>
          <cell r="E16713">
            <v>0</v>
          </cell>
          <cell r="F16713">
            <v>0</v>
          </cell>
        </row>
        <row r="16714">
          <cell r="B16714">
            <v>2002148</v>
          </cell>
          <cell r="C16714" t="str">
            <v>Quadro De Aviso Cortiça 120X90Cm</v>
          </cell>
          <cell r="D16714" t="str">
            <v>UN</v>
          </cell>
          <cell r="E16714">
            <v>0</v>
          </cell>
          <cell r="F16714">
            <v>0</v>
          </cell>
        </row>
        <row r="16715">
          <cell r="B16715">
            <v>2002149</v>
          </cell>
          <cell r="C16715" t="str">
            <v>Quadro De Cortiça Stan.Mol.Madeira 90X60</v>
          </cell>
          <cell r="D16715" t="str">
            <v>UN</v>
          </cell>
          <cell r="E16715">
            <v>0</v>
          </cell>
          <cell r="F16715">
            <v>0</v>
          </cell>
        </row>
        <row r="16716">
          <cell r="B16716">
            <v>2002150</v>
          </cell>
          <cell r="C16716" t="str">
            <v>Reabastecedor Atx P/Marcador Permanente</v>
          </cell>
          <cell r="D16716" t="str">
            <v>UN</v>
          </cell>
          <cell r="E16716">
            <v>0</v>
          </cell>
          <cell r="F16716">
            <v>0</v>
          </cell>
        </row>
        <row r="16717">
          <cell r="B16717">
            <v>2002151</v>
          </cell>
          <cell r="C16717" t="str">
            <v>Recarregador Pilhas Ic 3 Rayovac</v>
          </cell>
          <cell r="D16717" t="str">
            <v>UN</v>
          </cell>
          <cell r="E16717">
            <v>0</v>
          </cell>
          <cell r="F16717">
            <v>0</v>
          </cell>
        </row>
        <row r="16718">
          <cell r="B16718">
            <v>2002152</v>
          </cell>
          <cell r="C16718" t="str">
            <v>Refil P/Caneta Borracha Cis Uni Borciuni</v>
          </cell>
          <cell r="D16718" t="str">
            <v>UN</v>
          </cell>
          <cell r="E16718">
            <v>0</v>
          </cell>
          <cell r="F16718">
            <v>0</v>
          </cell>
        </row>
        <row r="16719">
          <cell r="B16719">
            <v>2002153</v>
          </cell>
          <cell r="C16719" t="str">
            <v>Refil P/Saboneteira Herbal Erva Doce</v>
          </cell>
          <cell r="D16719" t="str">
            <v>UN</v>
          </cell>
          <cell r="E16719">
            <v>0</v>
          </cell>
          <cell r="F16719">
            <v>0</v>
          </cell>
        </row>
        <row r="16720">
          <cell r="B16720">
            <v>2002154</v>
          </cell>
          <cell r="C16720" t="str">
            <v>Refil Pincel Atômico Pilot Azul</v>
          </cell>
          <cell r="D16720" t="str">
            <v>UN</v>
          </cell>
          <cell r="E16720">
            <v>0</v>
          </cell>
          <cell r="F16720">
            <v>0</v>
          </cell>
        </row>
        <row r="16721">
          <cell r="B16721">
            <v>2002155</v>
          </cell>
          <cell r="C16721" t="str">
            <v>Refil Pincel Atômico Pilot Preta</v>
          </cell>
          <cell r="D16721" t="str">
            <v>UN</v>
          </cell>
          <cell r="E16721">
            <v>0</v>
          </cell>
          <cell r="F16721">
            <v>0</v>
          </cell>
        </row>
        <row r="16722">
          <cell r="B16722">
            <v>2002156</v>
          </cell>
          <cell r="C16722" t="str">
            <v>Reforço Autoadesivo Transp.Pimaco Cd2233</v>
          </cell>
          <cell r="D16722" t="str">
            <v>UN</v>
          </cell>
          <cell r="E16722">
            <v>0</v>
          </cell>
          <cell r="F16722">
            <v>0</v>
          </cell>
        </row>
        <row r="16723">
          <cell r="B16723">
            <v>2002157</v>
          </cell>
          <cell r="C16723" t="str">
            <v>Registro Documento Fisc.E Termos Ocor.</v>
          </cell>
          <cell r="D16723" t="str">
            <v>UN</v>
          </cell>
          <cell r="E16723">
            <v>0</v>
          </cell>
          <cell r="F16723">
            <v>0</v>
          </cell>
        </row>
        <row r="16724">
          <cell r="B16724">
            <v>2002158</v>
          </cell>
          <cell r="C16724" t="str">
            <v>Régua Bandeirante Cristal 60Cm</v>
          </cell>
          <cell r="D16724" t="str">
            <v>UN</v>
          </cell>
          <cell r="E16724">
            <v>0</v>
          </cell>
          <cell r="F16724">
            <v>0</v>
          </cell>
        </row>
        <row r="16725">
          <cell r="B16725">
            <v>2002159</v>
          </cell>
          <cell r="C16725" t="str">
            <v>Régua Cristal 30 Cm Estreita</v>
          </cell>
          <cell r="D16725" t="str">
            <v>UN</v>
          </cell>
          <cell r="E16725">
            <v>0</v>
          </cell>
          <cell r="F16725">
            <v>0</v>
          </cell>
        </row>
        <row r="16726">
          <cell r="B16726">
            <v>2002160</v>
          </cell>
          <cell r="C16726" t="str">
            <v>Régua Em Alumínio 30Cm</v>
          </cell>
          <cell r="D16726" t="str">
            <v>UN</v>
          </cell>
          <cell r="E16726">
            <v>0</v>
          </cell>
          <cell r="F16726">
            <v>0</v>
          </cell>
        </row>
        <row r="16727">
          <cell r="B16727">
            <v>2002161</v>
          </cell>
          <cell r="C16727" t="str">
            <v>Régua Plástica Cristal 40Cm</v>
          </cell>
          <cell r="D16727" t="str">
            <v>UN</v>
          </cell>
          <cell r="E16727">
            <v>0</v>
          </cell>
          <cell r="F16727">
            <v>0</v>
          </cell>
        </row>
        <row r="16728">
          <cell r="B16728">
            <v>2002162</v>
          </cell>
          <cell r="C16728" t="str">
            <v>Régua Plástica Cristal 50Cm</v>
          </cell>
          <cell r="D16728" t="str">
            <v>UN</v>
          </cell>
          <cell r="E16728">
            <v>0</v>
          </cell>
          <cell r="F16728">
            <v>0</v>
          </cell>
        </row>
        <row r="16729">
          <cell r="B16729">
            <v>2002163</v>
          </cell>
          <cell r="C16729" t="str">
            <v>Régua Plástica Molegata Cristal 30Cm</v>
          </cell>
          <cell r="D16729" t="str">
            <v>UN</v>
          </cell>
          <cell r="E16729">
            <v>0</v>
          </cell>
          <cell r="F16729">
            <v>0</v>
          </cell>
        </row>
        <row r="16730">
          <cell r="B16730">
            <v>2002164</v>
          </cell>
          <cell r="C16730" t="str">
            <v>Régua Poliestireno 15Cm</v>
          </cell>
          <cell r="D16730" t="str">
            <v>UN</v>
          </cell>
          <cell r="E16730">
            <v>0</v>
          </cell>
          <cell r="F16730">
            <v>0</v>
          </cell>
        </row>
        <row r="16731">
          <cell r="B16731">
            <v>2002165</v>
          </cell>
          <cell r="C16731" t="str">
            <v>Régua Poliestireno 20Cm</v>
          </cell>
          <cell r="D16731" t="str">
            <v>UN</v>
          </cell>
          <cell r="E16731">
            <v>0</v>
          </cell>
          <cell r="F16731">
            <v>0</v>
          </cell>
        </row>
        <row r="16732">
          <cell r="B16732">
            <v>2002166</v>
          </cell>
          <cell r="C16732" t="str">
            <v>Régua Poliestireno 30Cm</v>
          </cell>
          <cell r="D16732" t="str">
            <v>UN</v>
          </cell>
          <cell r="E16732">
            <v>0</v>
          </cell>
          <cell r="F16732">
            <v>0</v>
          </cell>
        </row>
        <row r="16733">
          <cell r="B16733">
            <v>2002167</v>
          </cell>
          <cell r="C16733" t="str">
            <v>Régua Waleu Cristal 20Cm</v>
          </cell>
          <cell r="D16733" t="str">
            <v>UN</v>
          </cell>
          <cell r="E16733">
            <v>0</v>
          </cell>
          <cell r="F16733">
            <v>0</v>
          </cell>
        </row>
        <row r="16734">
          <cell r="B16734">
            <v>2002168</v>
          </cell>
          <cell r="C16734" t="str">
            <v>Régua Waleu Cristal 30Cm</v>
          </cell>
          <cell r="D16734" t="str">
            <v>UN</v>
          </cell>
          <cell r="E16734">
            <v>0</v>
          </cell>
          <cell r="F16734">
            <v>0</v>
          </cell>
        </row>
        <row r="16735">
          <cell r="B16735">
            <v>2002169</v>
          </cell>
          <cell r="C16735" t="str">
            <v>Régua Waleu New Line Cristal 30Cm</v>
          </cell>
          <cell r="D16735" t="str">
            <v>UN</v>
          </cell>
          <cell r="E16735">
            <v>0</v>
          </cell>
          <cell r="F16735">
            <v>0</v>
          </cell>
        </row>
        <row r="16736">
          <cell r="B16736">
            <v>2002170</v>
          </cell>
          <cell r="C16736" t="str">
            <v>Régua Waleu Super Cristal 50Cm</v>
          </cell>
          <cell r="D16736" t="str">
            <v>UN</v>
          </cell>
          <cell r="E16736">
            <v>0</v>
          </cell>
          <cell r="F16736">
            <v>0</v>
          </cell>
        </row>
        <row r="16737">
          <cell r="B16737">
            <v>2002171</v>
          </cell>
          <cell r="C16737" t="str">
            <v>Rodo De Plástico Santa Maria 60Cm</v>
          </cell>
          <cell r="D16737" t="str">
            <v>UN</v>
          </cell>
          <cell r="E16737">
            <v>0</v>
          </cell>
          <cell r="F16737">
            <v>0</v>
          </cell>
        </row>
        <row r="16738">
          <cell r="B16738">
            <v>2002172</v>
          </cell>
          <cell r="C16738" t="str">
            <v>Rodo De Plástico Santa Maria 40Cm</v>
          </cell>
          <cell r="D16738" t="str">
            <v>UN</v>
          </cell>
          <cell r="E16738">
            <v>0</v>
          </cell>
          <cell r="F16738">
            <v>0</v>
          </cell>
        </row>
        <row r="16739">
          <cell r="B16739">
            <v>2002173</v>
          </cell>
          <cell r="C16739" t="str">
            <v>Rolo Ou Folha De Cortiça 3Mm 45X60</v>
          </cell>
          <cell r="D16739" t="str">
            <v>UN</v>
          </cell>
          <cell r="E16739">
            <v>0</v>
          </cell>
          <cell r="F16739">
            <v>0</v>
          </cell>
        </row>
        <row r="16740">
          <cell r="B16740">
            <v>2002174</v>
          </cell>
          <cell r="C16740" t="str">
            <v>Sabão Em Pedra Ypê Glicerinado</v>
          </cell>
          <cell r="D16740" t="str">
            <v>UN</v>
          </cell>
          <cell r="E16740">
            <v>0</v>
          </cell>
          <cell r="F16740">
            <v>0</v>
          </cell>
        </row>
        <row r="16741">
          <cell r="B16741">
            <v>2002175</v>
          </cell>
          <cell r="C16741" t="str">
            <v>Sabão Em Pó Triplação 1Kg Assim</v>
          </cell>
          <cell r="D16741" t="str">
            <v>UN</v>
          </cell>
          <cell r="E16741">
            <v>0</v>
          </cell>
          <cell r="F16741">
            <v>0</v>
          </cell>
        </row>
        <row r="16742">
          <cell r="B16742">
            <v>2002176</v>
          </cell>
          <cell r="C16742" t="str">
            <v>Sabão Erva Doce</v>
          </cell>
          <cell r="D16742" t="str">
            <v>UN</v>
          </cell>
          <cell r="E16742">
            <v>0</v>
          </cell>
          <cell r="F16742">
            <v>0</v>
          </cell>
        </row>
        <row r="16743">
          <cell r="B16743">
            <v>2002177</v>
          </cell>
          <cell r="C16743" t="str">
            <v>Sabonete Em Gel Erva Doce 5Litros</v>
          </cell>
          <cell r="D16743" t="str">
            <v>UN</v>
          </cell>
          <cell r="E16743">
            <v>0</v>
          </cell>
          <cell r="F16743">
            <v>0</v>
          </cell>
        </row>
        <row r="16744">
          <cell r="B16744">
            <v>2002178</v>
          </cell>
          <cell r="C16744" t="str">
            <v>Sabonete Em Gel Pêssego 5Litros</v>
          </cell>
          <cell r="D16744" t="str">
            <v>UN</v>
          </cell>
          <cell r="E16744">
            <v>0</v>
          </cell>
          <cell r="F16744">
            <v>0</v>
          </cell>
        </row>
        <row r="16745">
          <cell r="B16745">
            <v>2002179</v>
          </cell>
          <cell r="C16745" t="str">
            <v>Sabonete Líquido 5Litros Lavy Flowers</v>
          </cell>
          <cell r="D16745" t="str">
            <v>UN</v>
          </cell>
          <cell r="E16745">
            <v>0</v>
          </cell>
          <cell r="F16745">
            <v>0</v>
          </cell>
        </row>
        <row r="16746">
          <cell r="B16746">
            <v>2002180</v>
          </cell>
          <cell r="C16746" t="str">
            <v>Sabonete Líquido Em Gel Erva Doce 800Ml</v>
          </cell>
          <cell r="D16746" t="str">
            <v>UN</v>
          </cell>
          <cell r="E16746">
            <v>0</v>
          </cell>
          <cell r="F16746">
            <v>0</v>
          </cell>
        </row>
        <row r="16747">
          <cell r="B16747">
            <v>2002181</v>
          </cell>
          <cell r="C16747" t="str">
            <v>Sabonete Líquido Em Gel Pêssego 800Ml</v>
          </cell>
          <cell r="D16747" t="str">
            <v>UN</v>
          </cell>
          <cell r="E16747">
            <v>0</v>
          </cell>
          <cell r="F16747">
            <v>0</v>
          </cell>
        </row>
        <row r="16748">
          <cell r="B16748">
            <v>2002182</v>
          </cell>
          <cell r="C16748" t="str">
            <v>Sabonete Líquido Em Gel Talco 800Ml</v>
          </cell>
          <cell r="D16748" t="str">
            <v>UN</v>
          </cell>
          <cell r="E16748">
            <v>0</v>
          </cell>
          <cell r="F16748">
            <v>0</v>
          </cell>
        </row>
        <row r="16749">
          <cell r="B16749">
            <v>2002183</v>
          </cell>
          <cell r="C16749" t="str">
            <v>Sabonete Lux Suave Toque De Pêssego 90G</v>
          </cell>
          <cell r="D16749" t="str">
            <v>UN</v>
          </cell>
          <cell r="E16749">
            <v>0</v>
          </cell>
          <cell r="F16749">
            <v>0</v>
          </cell>
        </row>
        <row r="16750">
          <cell r="B16750">
            <v>2002184</v>
          </cell>
          <cell r="C16750" t="str">
            <v>Saboneteira De Refil Linha Azul</v>
          </cell>
          <cell r="D16750" t="str">
            <v>UN</v>
          </cell>
          <cell r="E16750">
            <v>0</v>
          </cell>
          <cell r="F16750">
            <v>0</v>
          </cell>
        </row>
        <row r="16751">
          <cell r="B16751">
            <v>2002185</v>
          </cell>
          <cell r="C16751" t="str">
            <v>Saboneteira Plástico P/Reservatório Azul</v>
          </cell>
          <cell r="D16751" t="str">
            <v>UN</v>
          </cell>
          <cell r="E16751">
            <v>0</v>
          </cell>
          <cell r="F16751">
            <v>0</v>
          </cell>
        </row>
        <row r="16752">
          <cell r="B16752">
            <v>2002186</v>
          </cell>
          <cell r="C16752" t="str">
            <v>Saboneteira Para Uso De Refil Branco</v>
          </cell>
          <cell r="D16752" t="str">
            <v>UN</v>
          </cell>
          <cell r="E16752">
            <v>0</v>
          </cell>
          <cell r="F16752">
            <v>0</v>
          </cell>
        </row>
        <row r="16753">
          <cell r="B16753">
            <v>2002187</v>
          </cell>
          <cell r="C16753" t="str">
            <v>Saboneteira Para Uso De Reservatório</v>
          </cell>
          <cell r="D16753" t="str">
            <v>UN</v>
          </cell>
          <cell r="E16753">
            <v>0</v>
          </cell>
          <cell r="F16753">
            <v>0</v>
          </cell>
        </row>
        <row r="16754">
          <cell r="B16754">
            <v>2002188</v>
          </cell>
          <cell r="C16754" t="str">
            <v>Saco 30 Litros</v>
          </cell>
          <cell r="D16754" t="str">
            <v>UN</v>
          </cell>
          <cell r="E16754">
            <v>0</v>
          </cell>
          <cell r="F16754">
            <v>0</v>
          </cell>
        </row>
        <row r="16755">
          <cell r="B16755">
            <v>2002189</v>
          </cell>
          <cell r="C16755" t="str">
            <v>Saco Alvejado Ock Pacote C/06</v>
          </cell>
          <cell r="D16755" t="str">
            <v>UN</v>
          </cell>
          <cell r="E16755">
            <v>0</v>
          </cell>
          <cell r="F16755">
            <v>0</v>
          </cell>
        </row>
        <row r="16756">
          <cell r="B16756">
            <v>2002190</v>
          </cell>
          <cell r="C16756" t="str">
            <v>Saco De Lixo  100Lts Santa Maria</v>
          </cell>
          <cell r="D16756" t="str">
            <v>UN</v>
          </cell>
          <cell r="E16756">
            <v>0</v>
          </cell>
          <cell r="F16756">
            <v>0</v>
          </cell>
        </row>
        <row r="16757">
          <cell r="B16757">
            <v>2002191</v>
          </cell>
          <cell r="C16757" t="str">
            <v>Saco De Lixo  15Lts  Santa Maria</v>
          </cell>
          <cell r="D16757" t="str">
            <v>UN</v>
          </cell>
          <cell r="E16757">
            <v>0</v>
          </cell>
          <cell r="F16757">
            <v>0</v>
          </cell>
        </row>
        <row r="16758">
          <cell r="B16758">
            <v>2002192</v>
          </cell>
          <cell r="C16758" t="str">
            <v>Saco De Lixo  30Lts Santa Maria</v>
          </cell>
          <cell r="D16758" t="str">
            <v>UN</v>
          </cell>
          <cell r="E16758">
            <v>0</v>
          </cell>
          <cell r="F16758">
            <v>0</v>
          </cell>
        </row>
        <row r="16759">
          <cell r="B16759">
            <v>2002193</v>
          </cell>
          <cell r="C16759" t="str">
            <v>Saco De Lixo  50Lts Santa Maria</v>
          </cell>
          <cell r="D16759" t="str">
            <v>UN</v>
          </cell>
          <cell r="E16759">
            <v>0</v>
          </cell>
          <cell r="F16759">
            <v>0</v>
          </cell>
        </row>
        <row r="16760">
          <cell r="B16760">
            <v>2002194</v>
          </cell>
          <cell r="C16760" t="str">
            <v>Saco De Lixo 100Litros Preto</v>
          </cell>
          <cell r="D16760" t="str">
            <v>UN</v>
          </cell>
          <cell r="E16760">
            <v>0</v>
          </cell>
          <cell r="F16760">
            <v>0</v>
          </cell>
        </row>
        <row r="16761">
          <cell r="B16761">
            <v>2002195</v>
          </cell>
          <cell r="C16761" t="str">
            <v>Saco De Lixo Preto 100Litros Emb.C/5</v>
          </cell>
          <cell r="D16761" t="str">
            <v>UN</v>
          </cell>
          <cell r="E16761">
            <v>0</v>
          </cell>
          <cell r="F16761">
            <v>0</v>
          </cell>
        </row>
        <row r="16762">
          <cell r="B16762">
            <v>2002196</v>
          </cell>
          <cell r="C16762" t="str">
            <v>Saco De Lixo Preto 50Litros Emb.C/10</v>
          </cell>
          <cell r="D16762" t="str">
            <v>UN</v>
          </cell>
          <cell r="E16762">
            <v>0</v>
          </cell>
          <cell r="F16762">
            <v>0</v>
          </cell>
        </row>
        <row r="16763">
          <cell r="B16763">
            <v>2002197</v>
          </cell>
          <cell r="C16763" t="str">
            <v>Saco De Lixo Reforçado 200Litros Preto</v>
          </cell>
          <cell r="D16763" t="str">
            <v>UN</v>
          </cell>
          <cell r="E16763">
            <v>0</v>
          </cell>
          <cell r="F16763">
            <v>0</v>
          </cell>
        </row>
        <row r="16764">
          <cell r="B16764">
            <v>2002198</v>
          </cell>
          <cell r="C16764" t="str">
            <v>Saco Para Lixo 20Litros Preto</v>
          </cell>
          <cell r="D16764" t="str">
            <v>UN</v>
          </cell>
          <cell r="E16764">
            <v>0</v>
          </cell>
          <cell r="F16764">
            <v>0</v>
          </cell>
        </row>
        <row r="16765">
          <cell r="B16765">
            <v>2002199</v>
          </cell>
          <cell r="C16765" t="str">
            <v>Saco Para Lixo 60Litros Preto</v>
          </cell>
          <cell r="D16765" t="str">
            <v>UN</v>
          </cell>
          <cell r="E16765">
            <v>0</v>
          </cell>
          <cell r="F16765">
            <v>0</v>
          </cell>
        </row>
        <row r="16766">
          <cell r="B16766">
            <v>2002200</v>
          </cell>
          <cell r="C16766" t="str">
            <v>Sacos Plást.A4 C/Tarja C/10 Fur.Univ.Yes</v>
          </cell>
          <cell r="D16766" t="str">
            <v>UN</v>
          </cell>
          <cell r="E16766">
            <v>0</v>
          </cell>
          <cell r="F16766">
            <v>0</v>
          </cell>
        </row>
        <row r="16767">
          <cell r="B16767">
            <v>2002201</v>
          </cell>
          <cell r="C16767" t="str">
            <v>Sacos Plásticos A4 Pct C/100 Yes</v>
          </cell>
          <cell r="D16767" t="str">
            <v>UN</v>
          </cell>
          <cell r="E16767">
            <v>0</v>
          </cell>
          <cell r="F16767">
            <v>0</v>
          </cell>
        </row>
        <row r="16768">
          <cell r="B16768">
            <v>2002202</v>
          </cell>
          <cell r="C16768" t="str">
            <v>Sacos Plásticos A4 Pct C/50 Yes</v>
          </cell>
          <cell r="D16768" t="str">
            <v>UN</v>
          </cell>
          <cell r="E16768">
            <v>0</v>
          </cell>
          <cell r="F16768">
            <v>0</v>
          </cell>
        </row>
        <row r="16769">
          <cell r="B16769">
            <v>2002203</v>
          </cell>
          <cell r="C16769" t="str">
            <v>Sacos Plást.Of.C/Tarja C/10 Fur.Univ.Yes</v>
          </cell>
          <cell r="D16769" t="str">
            <v>UN</v>
          </cell>
          <cell r="E16769">
            <v>0</v>
          </cell>
          <cell r="F16769">
            <v>0</v>
          </cell>
        </row>
        <row r="16770">
          <cell r="B16770">
            <v>2002204</v>
          </cell>
          <cell r="C16770" t="str">
            <v>Sacos Plásticos Pp A4 C/10 Cristal</v>
          </cell>
          <cell r="D16770" t="str">
            <v>UN</v>
          </cell>
          <cell r="E16770">
            <v>0</v>
          </cell>
          <cell r="F16770">
            <v>0</v>
          </cell>
        </row>
        <row r="16771">
          <cell r="B16771">
            <v>2002205</v>
          </cell>
          <cell r="C16771" t="str">
            <v>Sacos Plásticos Pp A4 C/50 Cristal</v>
          </cell>
          <cell r="D16771" t="str">
            <v>UN</v>
          </cell>
          <cell r="E16771">
            <v>0</v>
          </cell>
          <cell r="F16771">
            <v>0</v>
          </cell>
        </row>
        <row r="16772">
          <cell r="B16772">
            <v>2002206</v>
          </cell>
          <cell r="C16772" t="str">
            <v>Sacos Plásticos Pp Ofício C/10 Cristal</v>
          </cell>
          <cell r="D16772" t="str">
            <v>UN</v>
          </cell>
          <cell r="E16772">
            <v>0</v>
          </cell>
          <cell r="F16772">
            <v>0</v>
          </cell>
        </row>
        <row r="16773">
          <cell r="B16773">
            <v>2002207</v>
          </cell>
          <cell r="C16773" t="str">
            <v>Sanfonada A/4 C/12 Div.Crist.240X35X330</v>
          </cell>
          <cell r="D16773" t="str">
            <v>UN</v>
          </cell>
          <cell r="E16773">
            <v>0</v>
          </cell>
          <cell r="F16773">
            <v>0</v>
          </cell>
        </row>
        <row r="16774">
          <cell r="B16774">
            <v>2002208</v>
          </cell>
          <cell r="C16774" t="str">
            <v>Sanfonada A/4 C/12 Div.Fumê 240X35X330</v>
          </cell>
          <cell r="D16774" t="str">
            <v>UN</v>
          </cell>
          <cell r="E16774">
            <v>0</v>
          </cell>
          <cell r="F16774">
            <v>0</v>
          </cell>
        </row>
        <row r="16775">
          <cell r="B16775">
            <v>2002209</v>
          </cell>
          <cell r="C16775" t="str">
            <v>Sanfonada Ofício C/31 Divisões Cristal</v>
          </cell>
          <cell r="D16775" t="str">
            <v>UN</v>
          </cell>
          <cell r="E16775">
            <v>0</v>
          </cell>
          <cell r="F16775">
            <v>0</v>
          </cell>
        </row>
        <row r="16776">
          <cell r="B16776">
            <v>2002210</v>
          </cell>
          <cell r="C16776" t="str">
            <v>Sanfonada P/Duplicata C/31 Divis.Cristal</v>
          </cell>
          <cell r="D16776" t="str">
            <v>UN</v>
          </cell>
          <cell r="E16776">
            <v>0</v>
          </cell>
          <cell r="F16776">
            <v>0</v>
          </cell>
        </row>
        <row r="16777">
          <cell r="B16777">
            <v>2002211</v>
          </cell>
          <cell r="C16777" t="str">
            <v>Sanfonada S.Chq.C/12 Div.Cris.130X30X260</v>
          </cell>
          <cell r="D16777" t="str">
            <v>UN</v>
          </cell>
          <cell r="E16777">
            <v>0</v>
          </cell>
          <cell r="F16777">
            <v>0</v>
          </cell>
        </row>
        <row r="16778">
          <cell r="B16778">
            <v>2002212</v>
          </cell>
          <cell r="C16778" t="str">
            <v>Separador P/Fich.Univ.225X310 C/10 Div.</v>
          </cell>
          <cell r="D16778" t="str">
            <v>UN</v>
          </cell>
          <cell r="E16778">
            <v>0</v>
          </cell>
          <cell r="F16778">
            <v>0</v>
          </cell>
        </row>
        <row r="16779">
          <cell r="B16779">
            <v>2002213</v>
          </cell>
          <cell r="C16779" t="str">
            <v>Separador P/Fich.Univ.225X310 C/ 6 Div.</v>
          </cell>
          <cell r="D16779" t="str">
            <v>UN</v>
          </cell>
          <cell r="E16779">
            <v>0</v>
          </cell>
          <cell r="F16779">
            <v>0</v>
          </cell>
        </row>
        <row r="16780">
          <cell r="B16780">
            <v>2002214</v>
          </cell>
          <cell r="C16780" t="str">
            <v>Suporte Para Cpu Clone Gelo</v>
          </cell>
          <cell r="D16780" t="str">
            <v>UN</v>
          </cell>
          <cell r="E16780">
            <v>0</v>
          </cell>
          <cell r="F16780">
            <v>0</v>
          </cell>
        </row>
        <row r="16781">
          <cell r="B16781">
            <v>2002215</v>
          </cell>
          <cell r="C16781" t="str">
            <v>Suporte P/Fitas Adesivas Cinza Pequeno</v>
          </cell>
          <cell r="D16781" t="str">
            <v>UN</v>
          </cell>
          <cell r="E16781">
            <v>0</v>
          </cell>
          <cell r="F16781">
            <v>0</v>
          </cell>
        </row>
        <row r="16782">
          <cell r="B16782">
            <v>2002216</v>
          </cell>
          <cell r="C16782" t="str">
            <v>Talão De Recados 50Fls</v>
          </cell>
          <cell r="D16782" t="str">
            <v>UN</v>
          </cell>
          <cell r="E16782">
            <v>0</v>
          </cell>
          <cell r="F16782">
            <v>0</v>
          </cell>
        </row>
        <row r="16783">
          <cell r="B16783">
            <v>2002217</v>
          </cell>
          <cell r="C16783" t="str">
            <v>Teclado Abnt Ii Slim</v>
          </cell>
          <cell r="D16783" t="str">
            <v>UN</v>
          </cell>
          <cell r="E16783">
            <v>0</v>
          </cell>
          <cell r="F16783">
            <v>0</v>
          </cell>
        </row>
        <row r="16784">
          <cell r="B16784">
            <v>2002218</v>
          </cell>
          <cell r="C16784" t="str">
            <v>Teclado Abnt Ii Slim Ps2 Clone</v>
          </cell>
          <cell r="D16784" t="str">
            <v>UN</v>
          </cell>
          <cell r="E16784">
            <v>0</v>
          </cell>
          <cell r="F16784">
            <v>0</v>
          </cell>
        </row>
        <row r="16785">
          <cell r="B16785">
            <v>2002219</v>
          </cell>
          <cell r="C16785" t="str">
            <v>Teclado Abnt Ii Usb Preto E Prata</v>
          </cell>
          <cell r="D16785" t="str">
            <v>UN</v>
          </cell>
          <cell r="E16785">
            <v>0</v>
          </cell>
          <cell r="F16785">
            <v>0</v>
          </cell>
        </row>
        <row r="16786">
          <cell r="B16786">
            <v>2002220</v>
          </cell>
          <cell r="C16786" t="str">
            <v>Teclado Abnt Multimídia Ps2 Cinza</v>
          </cell>
          <cell r="D16786" t="str">
            <v>UN</v>
          </cell>
          <cell r="E16786">
            <v>0</v>
          </cell>
          <cell r="F16786">
            <v>0</v>
          </cell>
        </row>
        <row r="16787">
          <cell r="B16787">
            <v>2002221</v>
          </cell>
          <cell r="C16787" t="str">
            <v>Teclado Multimídia Abnt Ii Usb 9176</v>
          </cell>
          <cell r="D16787" t="str">
            <v>UN</v>
          </cell>
          <cell r="E16787">
            <v>0</v>
          </cell>
          <cell r="F16787">
            <v>0</v>
          </cell>
        </row>
        <row r="16788">
          <cell r="B16788">
            <v>2002222</v>
          </cell>
          <cell r="C16788" t="str">
            <v>Tela De Vidro P/Monit.17"C/Cinta Clone</v>
          </cell>
          <cell r="D16788" t="str">
            <v>UN</v>
          </cell>
          <cell r="E16788">
            <v>0</v>
          </cell>
          <cell r="F16788">
            <v>0</v>
          </cell>
        </row>
        <row r="16789">
          <cell r="B16789">
            <v>2002223</v>
          </cell>
          <cell r="C16789" t="str">
            <v>Tela De Vidro Para Monitor 17 18"Clone</v>
          </cell>
          <cell r="D16789" t="str">
            <v>UN</v>
          </cell>
          <cell r="E16789">
            <v>0</v>
          </cell>
          <cell r="F16789">
            <v>0</v>
          </cell>
        </row>
        <row r="16790">
          <cell r="B16790">
            <v>2002224</v>
          </cell>
          <cell r="C16790" t="str">
            <v>Telefone Euroset 3005 Artico Siemens</v>
          </cell>
          <cell r="D16790" t="str">
            <v>UN</v>
          </cell>
          <cell r="E16790">
            <v>0</v>
          </cell>
          <cell r="F16790">
            <v>0</v>
          </cell>
        </row>
        <row r="16791">
          <cell r="B16791">
            <v>2002225</v>
          </cell>
          <cell r="C16791" t="str">
            <v>Telefone Euroset 3005 Darkblue Siemens</v>
          </cell>
          <cell r="D16791" t="str">
            <v>UN</v>
          </cell>
          <cell r="E16791">
            <v>0</v>
          </cell>
          <cell r="F16791">
            <v>0</v>
          </cell>
        </row>
        <row r="16792">
          <cell r="B16792">
            <v>2002226</v>
          </cell>
          <cell r="C16792" t="str">
            <v>Tesoura Bordado 5"-Tramontina</v>
          </cell>
          <cell r="D16792" t="str">
            <v>UN</v>
          </cell>
          <cell r="E16792">
            <v>0</v>
          </cell>
          <cell r="F16792">
            <v>0</v>
          </cell>
        </row>
        <row r="16793">
          <cell r="B16793">
            <v>2002227</v>
          </cell>
          <cell r="C16793" t="str">
            <v>Tesoura Cis Júnior 13Cm Eagle</v>
          </cell>
          <cell r="D16793" t="str">
            <v>UN</v>
          </cell>
          <cell r="E16793">
            <v>0</v>
          </cell>
          <cell r="F16793">
            <v>0</v>
          </cell>
        </row>
        <row r="16794">
          <cell r="B16794">
            <v>2002228</v>
          </cell>
          <cell r="C16794" t="str">
            <v>Tesoura De Aço Cabo De Plástico 16,5Cm</v>
          </cell>
          <cell r="D16794" t="str">
            <v>UN</v>
          </cell>
          <cell r="E16794">
            <v>0</v>
          </cell>
          <cell r="F16794">
            <v>0</v>
          </cell>
        </row>
        <row r="16795">
          <cell r="B16795">
            <v>2002229</v>
          </cell>
          <cell r="C16795" t="str">
            <v>Tesoura Multiuso 20,5Cm Uni Cis</v>
          </cell>
          <cell r="D16795" t="str">
            <v>UN</v>
          </cell>
          <cell r="E16795">
            <v>0</v>
          </cell>
          <cell r="F16795">
            <v>0</v>
          </cell>
        </row>
        <row r="16796">
          <cell r="B16796">
            <v>2002230</v>
          </cell>
          <cell r="C16796" t="str">
            <v>Tesoura Univer.21Cm C/Cabo Plást.Anatôm.</v>
          </cell>
          <cell r="D16796" t="str">
            <v>UN</v>
          </cell>
          <cell r="E16796">
            <v>0</v>
          </cell>
          <cell r="F16796">
            <v>0</v>
          </cell>
        </row>
        <row r="16797">
          <cell r="B16797">
            <v>2002231</v>
          </cell>
          <cell r="C16797" t="str">
            <v>Tesoura Uso Geral 7"-25912/107-Tramont.</v>
          </cell>
          <cell r="D16797" t="str">
            <v>UN</v>
          </cell>
          <cell r="E16797">
            <v>0</v>
          </cell>
          <cell r="F16797">
            <v>0</v>
          </cell>
        </row>
        <row r="16798">
          <cell r="B16798">
            <v>2002232</v>
          </cell>
          <cell r="C16798" t="str">
            <v>Tesoura Uso Geral 7"Sortido Maped</v>
          </cell>
          <cell r="D16798" t="str">
            <v>UN</v>
          </cell>
          <cell r="E16798">
            <v>0</v>
          </cell>
          <cell r="F16798">
            <v>0</v>
          </cell>
        </row>
        <row r="16799">
          <cell r="B16799">
            <v>2002233</v>
          </cell>
          <cell r="C16799" t="str">
            <v>Tesoura Uso Geral 8"-Tramontina</v>
          </cell>
          <cell r="D16799" t="str">
            <v>UN</v>
          </cell>
          <cell r="E16799">
            <v>0</v>
          </cell>
          <cell r="F16799">
            <v>0</v>
          </cell>
        </row>
        <row r="16800">
          <cell r="B16800">
            <v>2002234</v>
          </cell>
          <cell r="C16800" t="str">
            <v>Tesoura Uso Geral Inox Sort.7"-Tramont.</v>
          </cell>
          <cell r="D16800" t="str">
            <v>UN</v>
          </cell>
          <cell r="E16800">
            <v>0</v>
          </cell>
          <cell r="F16800">
            <v>0</v>
          </cell>
        </row>
        <row r="16801">
          <cell r="B16801">
            <v>2002235</v>
          </cell>
          <cell r="C16801" t="str">
            <v>Tesouras Escolar Inox Preta 5"-Tramont.</v>
          </cell>
          <cell r="D16801" t="str">
            <v>UN</v>
          </cell>
          <cell r="E16801">
            <v>0</v>
          </cell>
          <cell r="F16801">
            <v>0</v>
          </cell>
        </row>
        <row r="16802">
          <cell r="B16802">
            <v>2002236</v>
          </cell>
          <cell r="C16802" t="str">
            <v>Tinta P/Autoentintado Azul</v>
          </cell>
          <cell r="D16802" t="str">
            <v>UN</v>
          </cell>
          <cell r="E16802">
            <v>0</v>
          </cell>
          <cell r="F16802">
            <v>0</v>
          </cell>
        </row>
        <row r="16803">
          <cell r="B16803">
            <v>2002237</v>
          </cell>
          <cell r="C16803" t="str">
            <v>Tinta P/Autoentintado Preta 40 Ml</v>
          </cell>
          <cell r="D16803" t="str">
            <v>UN</v>
          </cell>
          <cell r="E16803">
            <v>0</v>
          </cell>
          <cell r="F16803">
            <v>0</v>
          </cell>
        </row>
        <row r="16804">
          <cell r="B16804">
            <v>2002238</v>
          </cell>
          <cell r="C16804" t="str">
            <v>Tinta P/Autoentintado Vermelha</v>
          </cell>
          <cell r="D16804" t="str">
            <v>UN</v>
          </cell>
          <cell r="E16804">
            <v>0</v>
          </cell>
          <cell r="F16804">
            <v>0</v>
          </cell>
        </row>
        <row r="16805">
          <cell r="B16805">
            <v>2002239</v>
          </cell>
          <cell r="C16805" t="str">
            <v>Tinta Para Carimbo 42Ml Pilot Azul</v>
          </cell>
          <cell r="D16805" t="str">
            <v>UN</v>
          </cell>
          <cell r="E16805">
            <v>0</v>
          </cell>
          <cell r="F16805">
            <v>0</v>
          </cell>
        </row>
        <row r="16806">
          <cell r="B16806">
            <v>2002240</v>
          </cell>
          <cell r="C16806" t="str">
            <v>Tinta Para Carimbo 42Ml Pilot Preta</v>
          </cell>
          <cell r="D16806" t="str">
            <v>UN</v>
          </cell>
          <cell r="E16806">
            <v>0</v>
          </cell>
          <cell r="F16806">
            <v>0</v>
          </cell>
        </row>
        <row r="16807">
          <cell r="B16807">
            <v>2002241</v>
          </cell>
          <cell r="C16807" t="str">
            <v>Tinta Para Carimbo 42Ml Pilot Vermelha</v>
          </cell>
          <cell r="D16807" t="str">
            <v>UN</v>
          </cell>
          <cell r="E16807">
            <v>0</v>
          </cell>
          <cell r="F16807">
            <v>0</v>
          </cell>
        </row>
        <row r="16808">
          <cell r="B16808">
            <v>2002242</v>
          </cell>
          <cell r="C16808" t="str">
            <v>Toalheiro Bobina Branco Brasil-Jofel</v>
          </cell>
          <cell r="D16808" t="str">
            <v>UN</v>
          </cell>
          <cell r="E16808">
            <v>0</v>
          </cell>
          <cell r="F16808">
            <v>0</v>
          </cell>
        </row>
        <row r="16809">
          <cell r="B16809">
            <v>2002243</v>
          </cell>
          <cell r="C16809" t="str">
            <v>Toalheiro P/Papel Inter.2E3 Dobras Br</v>
          </cell>
          <cell r="D16809" t="str">
            <v>UN</v>
          </cell>
          <cell r="E16809">
            <v>0</v>
          </cell>
          <cell r="F16809">
            <v>0</v>
          </cell>
        </row>
        <row r="16810">
          <cell r="B16810">
            <v>2002244</v>
          </cell>
          <cell r="C16810" t="str">
            <v>Toner C4092A Para Impressora Hp</v>
          </cell>
          <cell r="D16810" t="str">
            <v>UN</v>
          </cell>
          <cell r="E16810">
            <v>0</v>
          </cell>
          <cell r="F16810">
            <v>0</v>
          </cell>
        </row>
        <row r="16811">
          <cell r="B16811">
            <v>2002245</v>
          </cell>
          <cell r="C16811" t="str">
            <v>Toner C4149A Para Impressora Hp</v>
          </cell>
          <cell r="D16811" t="str">
            <v>UN</v>
          </cell>
          <cell r="E16811">
            <v>0</v>
          </cell>
          <cell r="F16811">
            <v>0</v>
          </cell>
        </row>
        <row r="16812">
          <cell r="B16812">
            <v>2002246</v>
          </cell>
          <cell r="C16812" t="str">
            <v>Toner C7115A Para Impressora Hp</v>
          </cell>
          <cell r="D16812" t="str">
            <v>UN</v>
          </cell>
          <cell r="E16812">
            <v>0</v>
          </cell>
          <cell r="F16812">
            <v>0</v>
          </cell>
        </row>
        <row r="16813">
          <cell r="B16813">
            <v>2002247</v>
          </cell>
          <cell r="C16813" t="str">
            <v>Toner C7115X Para Impressora Hp</v>
          </cell>
          <cell r="D16813" t="str">
            <v>UN</v>
          </cell>
          <cell r="E16813">
            <v>0</v>
          </cell>
          <cell r="F16813">
            <v>0</v>
          </cell>
        </row>
        <row r="16814">
          <cell r="B16814">
            <v>2002248</v>
          </cell>
          <cell r="C16814" t="str">
            <v>Toner Q2612A Para Impressora Hp</v>
          </cell>
          <cell r="D16814" t="str">
            <v>UN</v>
          </cell>
          <cell r="E16814">
            <v>0</v>
          </cell>
          <cell r="F16814">
            <v>0</v>
          </cell>
        </row>
        <row r="16815">
          <cell r="B16815">
            <v>2002249</v>
          </cell>
          <cell r="C16815" t="str">
            <v>Toner Q2612A Twin Pack P/Impressora Hp</v>
          </cell>
          <cell r="D16815" t="str">
            <v>UN</v>
          </cell>
          <cell r="E16815">
            <v>0</v>
          </cell>
          <cell r="F16815">
            <v>0</v>
          </cell>
        </row>
        <row r="16816">
          <cell r="B16816">
            <v>2002250</v>
          </cell>
          <cell r="C16816" t="str">
            <v>Toner Q2613A Para Impressora Hp</v>
          </cell>
          <cell r="D16816" t="str">
            <v>UN</v>
          </cell>
          <cell r="E16816">
            <v>0</v>
          </cell>
          <cell r="F16816">
            <v>0</v>
          </cell>
        </row>
        <row r="16817">
          <cell r="B16817">
            <v>2002251</v>
          </cell>
          <cell r="C16817" t="str">
            <v>Toner Q2613X Para Impressora Hp</v>
          </cell>
          <cell r="D16817" t="str">
            <v>UN</v>
          </cell>
          <cell r="E16817">
            <v>0</v>
          </cell>
          <cell r="F16817">
            <v>0</v>
          </cell>
        </row>
        <row r="16818">
          <cell r="B16818">
            <v>2002252</v>
          </cell>
          <cell r="C16818" t="str">
            <v>Toner Q5949A Para Impressora Hp</v>
          </cell>
          <cell r="D16818" t="str">
            <v>UN</v>
          </cell>
          <cell r="E16818">
            <v>0</v>
          </cell>
          <cell r="F16818">
            <v>0</v>
          </cell>
        </row>
        <row r="16819">
          <cell r="B16819">
            <v>2002253</v>
          </cell>
          <cell r="C16819" t="str">
            <v>Toner Q5949X Para Impressora Hp</v>
          </cell>
          <cell r="D16819" t="str">
            <v>UN</v>
          </cell>
          <cell r="E16819">
            <v>0</v>
          </cell>
          <cell r="F16819">
            <v>0</v>
          </cell>
        </row>
        <row r="16820">
          <cell r="B16820">
            <v>2002254</v>
          </cell>
          <cell r="C16820" t="str">
            <v>Toner Q6511X Para Impressora Hp</v>
          </cell>
          <cell r="D16820" t="str">
            <v>UN</v>
          </cell>
          <cell r="E16820">
            <v>0</v>
          </cell>
          <cell r="F16820">
            <v>0</v>
          </cell>
        </row>
        <row r="16821">
          <cell r="B16821">
            <v>2002255</v>
          </cell>
          <cell r="C16821" t="str">
            <v>Toner Q7553A Para Impressora Hp</v>
          </cell>
          <cell r="D16821" t="str">
            <v>UN</v>
          </cell>
          <cell r="E16821">
            <v>0</v>
          </cell>
          <cell r="F16821">
            <v>0</v>
          </cell>
        </row>
        <row r="16822">
          <cell r="B16822">
            <v>2002256</v>
          </cell>
          <cell r="C16822" t="str">
            <v>Toner Q7553X Para Impressora Hp</v>
          </cell>
          <cell r="D16822" t="str">
            <v>UN</v>
          </cell>
          <cell r="E16822">
            <v>0</v>
          </cell>
          <cell r="F16822">
            <v>0</v>
          </cell>
        </row>
        <row r="16823">
          <cell r="B16823">
            <v>2002257</v>
          </cell>
          <cell r="C16823" t="str">
            <v>Vassoura De Pelo Animal 40Cm</v>
          </cell>
          <cell r="D16823" t="str">
            <v>UN</v>
          </cell>
          <cell r="E16823">
            <v>0</v>
          </cell>
          <cell r="F16823">
            <v>0</v>
          </cell>
        </row>
        <row r="16824">
          <cell r="B16824">
            <v>2002258</v>
          </cell>
          <cell r="C16824" t="str">
            <v>Vassoura Limpa Latrina 12X1</v>
          </cell>
          <cell r="D16824" t="str">
            <v>UN</v>
          </cell>
          <cell r="E16824">
            <v>0</v>
          </cell>
          <cell r="F16824">
            <v>0</v>
          </cell>
        </row>
        <row r="16825">
          <cell r="B16825">
            <v>2002259</v>
          </cell>
          <cell r="C16825" t="str">
            <v>Vassoura Multiuso</v>
          </cell>
          <cell r="D16825" t="str">
            <v>UN</v>
          </cell>
          <cell r="E16825">
            <v>0</v>
          </cell>
          <cell r="F16825">
            <v>0</v>
          </cell>
        </row>
        <row r="16826">
          <cell r="B16826">
            <v>2002260</v>
          </cell>
          <cell r="C16826" t="str">
            <v>Vassoura Piaçalux Exteriores</v>
          </cell>
          <cell r="D16826" t="str">
            <v>UN</v>
          </cell>
          <cell r="E16826">
            <v>0</v>
          </cell>
          <cell r="F16826">
            <v>0</v>
          </cell>
        </row>
        <row r="16827">
          <cell r="B16827">
            <v>2002261</v>
          </cell>
          <cell r="C16827" t="str">
            <v>Vassourão Terreiro Santa Maria</v>
          </cell>
          <cell r="D16827" t="str">
            <v>UN</v>
          </cell>
          <cell r="E16827">
            <v>0</v>
          </cell>
          <cell r="F16827">
            <v>0</v>
          </cell>
        </row>
        <row r="16828">
          <cell r="B16828">
            <v>2002262</v>
          </cell>
          <cell r="C16828" t="str">
            <v>Visor E Etiqueta Branca 80X30X8Mm C/50</v>
          </cell>
          <cell r="D16828" t="str">
            <v>UN</v>
          </cell>
          <cell r="E16828">
            <v>0</v>
          </cell>
          <cell r="F16828">
            <v>0</v>
          </cell>
        </row>
        <row r="16829">
          <cell r="B16829">
            <v>2002263</v>
          </cell>
          <cell r="C16829" t="str">
            <v>Champagne Salton Brut 375Ml</v>
          </cell>
          <cell r="D16829" t="str">
            <v>UN</v>
          </cell>
          <cell r="E16829">
            <v>0</v>
          </cell>
          <cell r="F16829">
            <v>0</v>
          </cell>
        </row>
        <row r="16830">
          <cell r="B16830">
            <v>2002264</v>
          </cell>
          <cell r="C16830" t="str">
            <v>Fita Adesiva Rosca 18X50Mm</v>
          </cell>
          <cell r="D16830" t="str">
            <v>UN</v>
          </cell>
          <cell r="E16830">
            <v>0</v>
          </cell>
          <cell r="F16830">
            <v>0</v>
          </cell>
        </row>
        <row r="16831">
          <cell r="B16831">
            <v>2002265</v>
          </cell>
          <cell r="C16831" t="str">
            <v>Crachá De Identificação</v>
          </cell>
          <cell r="D16831" t="str">
            <v>UN</v>
          </cell>
          <cell r="E16831">
            <v>0</v>
          </cell>
          <cell r="F16831">
            <v>0</v>
          </cell>
        </row>
        <row r="16832">
          <cell r="B16832">
            <v>2002266</v>
          </cell>
          <cell r="C16832" t="str">
            <v>Cortina Xale Voil Bonetino Amaxi 2,75X1M</v>
          </cell>
          <cell r="D16832" t="str">
            <v>UN</v>
          </cell>
          <cell r="E16832">
            <v>0</v>
          </cell>
          <cell r="F16832">
            <v>0</v>
          </cell>
        </row>
        <row r="16833">
          <cell r="B16833">
            <v>2002267</v>
          </cell>
          <cell r="C16833" t="str">
            <v>Cortina Xale Voil Quadrio 2,75X1M</v>
          </cell>
          <cell r="D16833" t="str">
            <v>UN</v>
          </cell>
          <cell r="E16833">
            <v>0</v>
          </cell>
          <cell r="F16833">
            <v>0</v>
          </cell>
        </row>
        <row r="16834">
          <cell r="B16834">
            <v>2002268</v>
          </cell>
          <cell r="C16834" t="str">
            <v>Almofada Berlingot-G113</v>
          </cell>
          <cell r="D16834" t="str">
            <v>UN</v>
          </cell>
          <cell r="E16834">
            <v>0</v>
          </cell>
          <cell r="F16834">
            <v>0</v>
          </cell>
        </row>
        <row r="16835">
          <cell r="B16835">
            <v>2002269</v>
          </cell>
          <cell r="C16835" t="str">
            <v>Almofada Zabuton-39</v>
          </cell>
          <cell r="D16835" t="str">
            <v>UN</v>
          </cell>
          <cell r="E16835">
            <v>0</v>
          </cell>
          <cell r="F16835">
            <v>0</v>
          </cell>
        </row>
        <row r="16836">
          <cell r="B16836">
            <v>2002270</v>
          </cell>
          <cell r="C16836" t="str">
            <v>Aparelho Telef.Tv500 Pérola-Intelbrás</v>
          </cell>
          <cell r="D16836" t="str">
            <v>UN</v>
          </cell>
          <cell r="E16836">
            <v>0</v>
          </cell>
          <cell r="F16836">
            <v>0</v>
          </cell>
        </row>
        <row r="16837">
          <cell r="B16837">
            <v>2002271</v>
          </cell>
          <cell r="C16837" t="str">
            <v>Aparelho Telefônico 3005-Siemens</v>
          </cell>
          <cell r="D16837" t="str">
            <v>UN</v>
          </cell>
          <cell r="E16837">
            <v>50</v>
          </cell>
          <cell r="F16837">
            <v>0</v>
          </cell>
        </row>
        <row r="16838">
          <cell r="B16838">
            <v>2002272</v>
          </cell>
          <cell r="C16838" t="str">
            <v>Bebedouro 220V</v>
          </cell>
          <cell r="D16838" t="str">
            <v>UN</v>
          </cell>
          <cell r="E16838">
            <v>0</v>
          </cell>
          <cell r="F16838">
            <v>0</v>
          </cell>
        </row>
        <row r="16839">
          <cell r="B16839">
            <v>2002273</v>
          </cell>
          <cell r="C16839" t="str">
            <v>Bebedouro De Pressão Inox Belliere</v>
          </cell>
          <cell r="D16839" t="str">
            <v>UN</v>
          </cell>
          <cell r="E16839">
            <v>0</v>
          </cell>
          <cell r="F16839">
            <v>0</v>
          </cell>
        </row>
        <row r="16840">
          <cell r="B16840">
            <v>2002274</v>
          </cell>
          <cell r="C16840" t="str">
            <v>Camisa Social Brim M.Longa Bg C/Logo-P</v>
          </cell>
          <cell r="D16840" t="str">
            <v>UN</v>
          </cell>
          <cell r="E16840">
            <v>0</v>
          </cell>
          <cell r="F16840">
            <v>0</v>
          </cell>
        </row>
        <row r="16841">
          <cell r="B16841">
            <v>2002275</v>
          </cell>
          <cell r="C16841" t="str">
            <v>Camisa Social Brim M.Longa Bg C/Logo-M</v>
          </cell>
          <cell r="D16841" t="str">
            <v>UN</v>
          </cell>
          <cell r="E16841">
            <v>0</v>
          </cell>
          <cell r="F16841">
            <v>0</v>
          </cell>
        </row>
        <row r="16842">
          <cell r="B16842">
            <v>2002276</v>
          </cell>
          <cell r="C16842" t="str">
            <v>Camisa Social Brim M.Longa Bg C/Logo-G</v>
          </cell>
          <cell r="D16842" t="str">
            <v>UN</v>
          </cell>
          <cell r="E16842">
            <v>0</v>
          </cell>
          <cell r="F16842">
            <v>0</v>
          </cell>
        </row>
        <row r="16843">
          <cell r="B16843">
            <v>2002277</v>
          </cell>
          <cell r="C16843" t="str">
            <v>Camisa Social Brim M.Longa Bg C/Logo-Gg</v>
          </cell>
          <cell r="D16843" t="str">
            <v>UN</v>
          </cell>
          <cell r="E16843">
            <v>0</v>
          </cell>
          <cell r="F16843">
            <v>0</v>
          </cell>
        </row>
        <row r="16844">
          <cell r="B16844">
            <v>2002278</v>
          </cell>
          <cell r="C16844" t="str">
            <v>Capacete Plástico Amarelo 1900-3M</v>
          </cell>
          <cell r="D16844" t="str">
            <v>UN</v>
          </cell>
          <cell r="E16844">
            <v>0</v>
          </cell>
          <cell r="F16844">
            <v>0</v>
          </cell>
        </row>
        <row r="16845">
          <cell r="B16845">
            <v>2002279</v>
          </cell>
          <cell r="C16845" t="str">
            <v>Capacete Plástico Azul 1900-3M</v>
          </cell>
          <cell r="D16845" t="str">
            <v>UN</v>
          </cell>
          <cell r="E16845">
            <v>0</v>
          </cell>
          <cell r="F16845">
            <v>0</v>
          </cell>
        </row>
        <row r="16846">
          <cell r="B16846">
            <v>2002280</v>
          </cell>
          <cell r="C16846" t="str">
            <v>Capacete Plástico Branco 1900-3M</v>
          </cell>
          <cell r="D16846" t="str">
            <v>UN</v>
          </cell>
          <cell r="E16846">
            <v>0</v>
          </cell>
          <cell r="F16846">
            <v>0</v>
          </cell>
        </row>
        <row r="16847">
          <cell r="B16847">
            <v>2002281</v>
          </cell>
          <cell r="C16847" t="str">
            <v>Capacete Plástico Laranja 1900-3M</v>
          </cell>
          <cell r="D16847" t="str">
            <v>UN</v>
          </cell>
          <cell r="E16847">
            <v>0</v>
          </cell>
          <cell r="F16847">
            <v>0</v>
          </cell>
        </row>
        <row r="16848">
          <cell r="B16848">
            <v>2002282</v>
          </cell>
          <cell r="C16848" t="str">
            <v>Capacete Plástico Verde 1900-3M</v>
          </cell>
          <cell r="D16848" t="str">
            <v>UN</v>
          </cell>
          <cell r="E16848">
            <v>0</v>
          </cell>
          <cell r="F16848">
            <v>0</v>
          </cell>
        </row>
        <row r="16849">
          <cell r="B16849">
            <v>2002283</v>
          </cell>
          <cell r="C16849" t="str">
            <v>Capacete Plástico Vermelho 1900-3M</v>
          </cell>
          <cell r="D16849" t="str">
            <v>UN</v>
          </cell>
          <cell r="E16849">
            <v>0</v>
          </cell>
          <cell r="F16849">
            <v>0</v>
          </cell>
        </row>
        <row r="16850">
          <cell r="B16850">
            <v>2002284</v>
          </cell>
          <cell r="C16850" t="str">
            <v>Carregador De Pilhas Aa 110/220V</v>
          </cell>
          <cell r="D16850" t="str">
            <v>UN</v>
          </cell>
          <cell r="E16850">
            <v>0</v>
          </cell>
          <cell r="F16850">
            <v>0</v>
          </cell>
        </row>
        <row r="16851">
          <cell r="B16851">
            <v>2002285</v>
          </cell>
          <cell r="C16851" t="str">
            <v>Carregador De Pilhas Aaa 110/220V</v>
          </cell>
          <cell r="D16851" t="str">
            <v>UN</v>
          </cell>
          <cell r="E16851">
            <v>0</v>
          </cell>
          <cell r="F16851">
            <v>0</v>
          </cell>
        </row>
        <row r="16852">
          <cell r="B16852">
            <v>2002286</v>
          </cell>
          <cell r="C16852" t="str">
            <v>Material Substituido Por 2001250</v>
          </cell>
          <cell r="D16852" t="str">
            <v>UN</v>
          </cell>
          <cell r="E16852">
            <v>0</v>
          </cell>
          <cell r="F16852">
            <v>0</v>
          </cell>
        </row>
        <row r="16853">
          <cell r="B16853">
            <v>2002287</v>
          </cell>
          <cell r="C16853" t="str">
            <v>Material Substituido Por 2001251</v>
          </cell>
          <cell r="D16853" t="str">
            <v>UN</v>
          </cell>
          <cell r="E16853">
            <v>0</v>
          </cell>
          <cell r="F16853">
            <v>0</v>
          </cell>
        </row>
        <row r="16854">
          <cell r="B16854">
            <v>2002288</v>
          </cell>
          <cell r="C16854" t="str">
            <v>Elástico De Borracha Japonês Am.C/100</v>
          </cell>
          <cell r="D16854" t="str">
            <v>UN</v>
          </cell>
          <cell r="E16854">
            <v>0</v>
          </cell>
          <cell r="F16854">
            <v>0</v>
          </cell>
        </row>
        <row r="16855">
          <cell r="B16855">
            <v>2002289</v>
          </cell>
          <cell r="C16855" t="str">
            <v>Estrator Grampo Zincado Espátula-Marcari</v>
          </cell>
          <cell r="D16855" t="str">
            <v>UN</v>
          </cell>
          <cell r="E16855">
            <v>0</v>
          </cell>
          <cell r="F16855">
            <v>0</v>
          </cell>
        </row>
        <row r="16856">
          <cell r="B16856">
            <v>2002290</v>
          </cell>
          <cell r="C16856" t="str">
            <v>Lâmpada Dulux D 26W</v>
          </cell>
          <cell r="D16856" t="str">
            <v>UN</v>
          </cell>
          <cell r="E16856">
            <v>0</v>
          </cell>
          <cell r="F16856">
            <v>0</v>
          </cell>
        </row>
        <row r="16857">
          <cell r="B16857">
            <v>2002291</v>
          </cell>
          <cell r="C16857" t="str">
            <v>Lâmpada Fluorescente 20W 220V</v>
          </cell>
          <cell r="D16857" t="str">
            <v>UN</v>
          </cell>
          <cell r="E16857">
            <v>0</v>
          </cell>
          <cell r="F16857">
            <v>0</v>
          </cell>
        </row>
        <row r="16858">
          <cell r="B16858">
            <v>2002292</v>
          </cell>
          <cell r="C16858" t="str">
            <v>Material Substituido Por 1012440</v>
          </cell>
          <cell r="D16858" t="str">
            <v>UN</v>
          </cell>
          <cell r="E16858">
            <v>0</v>
          </cell>
          <cell r="F16858">
            <v>0</v>
          </cell>
        </row>
        <row r="16859">
          <cell r="B16859">
            <v>2002293</v>
          </cell>
          <cell r="C16859" t="str">
            <v>Lâmpada Hgi E E40 250V/Tub</v>
          </cell>
          <cell r="D16859" t="str">
            <v>UN</v>
          </cell>
          <cell r="E16859">
            <v>0</v>
          </cell>
          <cell r="F16859">
            <v>0</v>
          </cell>
        </row>
        <row r="16860">
          <cell r="B16860">
            <v>2002294</v>
          </cell>
          <cell r="C16860" t="str">
            <v>Lâmpada Incadescente 500W 220V</v>
          </cell>
          <cell r="D16860" t="str">
            <v>UN</v>
          </cell>
          <cell r="E16860">
            <v>0</v>
          </cell>
          <cell r="F16860">
            <v>0</v>
          </cell>
        </row>
        <row r="16861">
          <cell r="B16861">
            <v>2002295</v>
          </cell>
          <cell r="C16861" t="str">
            <v>Lâmpada Incandescente 40W 127V</v>
          </cell>
          <cell r="D16861" t="str">
            <v>UN</v>
          </cell>
          <cell r="E16861">
            <v>0</v>
          </cell>
          <cell r="F16861">
            <v>0</v>
          </cell>
        </row>
        <row r="16862">
          <cell r="B16862">
            <v>2002296</v>
          </cell>
          <cell r="C16862" t="str">
            <v>Lâmpada Ovóide Metálica 400W</v>
          </cell>
          <cell r="D16862" t="str">
            <v>UN</v>
          </cell>
          <cell r="E16862">
            <v>0</v>
          </cell>
          <cell r="F16862">
            <v>0</v>
          </cell>
        </row>
        <row r="16863">
          <cell r="B16863">
            <v>2002297</v>
          </cell>
          <cell r="C16863" t="str">
            <v>Lâmpada Vapor Mercurio 500W</v>
          </cell>
          <cell r="D16863" t="str">
            <v>UN</v>
          </cell>
          <cell r="E16863">
            <v>0</v>
          </cell>
          <cell r="F16863">
            <v>0</v>
          </cell>
        </row>
        <row r="16864">
          <cell r="B16864">
            <v>2002298</v>
          </cell>
          <cell r="C16864" t="str">
            <v>Lixeira 100L Amarela C/Tampa</v>
          </cell>
          <cell r="D16864" t="str">
            <v>UN</v>
          </cell>
          <cell r="E16864">
            <v>0</v>
          </cell>
          <cell r="F16864">
            <v>0</v>
          </cell>
        </row>
        <row r="16865">
          <cell r="B16865">
            <v>2002299</v>
          </cell>
          <cell r="C16865" t="str">
            <v>Lixeira 100L Azul C/Tampa</v>
          </cell>
          <cell r="D16865" t="str">
            <v>UN</v>
          </cell>
          <cell r="E16865">
            <v>0</v>
          </cell>
          <cell r="F16865">
            <v>0</v>
          </cell>
        </row>
        <row r="16866">
          <cell r="B16866">
            <v>2002300</v>
          </cell>
          <cell r="C16866" t="str">
            <v>Lixeira 100L Verde C/Tampa</v>
          </cell>
          <cell r="D16866" t="str">
            <v>UN</v>
          </cell>
          <cell r="E16866">
            <v>0</v>
          </cell>
          <cell r="F16866">
            <v>0</v>
          </cell>
        </row>
        <row r="16867">
          <cell r="B16867">
            <v>2002301</v>
          </cell>
          <cell r="C16867" t="str">
            <v>Lixeira 100L Vermelha C/Tampa</v>
          </cell>
          <cell r="D16867" t="str">
            <v>UN</v>
          </cell>
          <cell r="E16867">
            <v>0</v>
          </cell>
          <cell r="F16867">
            <v>0</v>
          </cell>
        </row>
        <row r="16868">
          <cell r="B16868">
            <v>2002302</v>
          </cell>
          <cell r="C16868" t="str">
            <v>Lixeira 200L Amarela C/Tampa</v>
          </cell>
          <cell r="D16868" t="str">
            <v>UN</v>
          </cell>
          <cell r="E16868">
            <v>0</v>
          </cell>
          <cell r="F16868">
            <v>0</v>
          </cell>
        </row>
        <row r="16869">
          <cell r="B16869">
            <v>2002303</v>
          </cell>
          <cell r="C16869" t="str">
            <v>Lixeira 200L Azul C/Tampa</v>
          </cell>
          <cell r="D16869" t="str">
            <v>UN</v>
          </cell>
          <cell r="E16869">
            <v>0</v>
          </cell>
          <cell r="F16869">
            <v>0</v>
          </cell>
        </row>
        <row r="16870">
          <cell r="B16870">
            <v>2002305</v>
          </cell>
          <cell r="C16870" t="str">
            <v>Lixeira 200L Vermelha C/Tampa</v>
          </cell>
          <cell r="D16870" t="str">
            <v>UN</v>
          </cell>
          <cell r="E16870">
            <v>0</v>
          </cell>
          <cell r="F16870">
            <v>0</v>
          </cell>
        </row>
        <row r="16871">
          <cell r="B16871">
            <v>2002306</v>
          </cell>
          <cell r="C16871" t="str">
            <v>Lixeira 60L Amarela C/Tampa</v>
          </cell>
          <cell r="D16871" t="str">
            <v>UN</v>
          </cell>
          <cell r="E16871">
            <v>0</v>
          </cell>
          <cell r="F16871">
            <v>0</v>
          </cell>
        </row>
        <row r="16872">
          <cell r="B16872">
            <v>2002307</v>
          </cell>
          <cell r="C16872" t="str">
            <v>Lixeira 60L Azul C/Tampa</v>
          </cell>
          <cell r="D16872" t="str">
            <v>UN</v>
          </cell>
          <cell r="E16872">
            <v>0</v>
          </cell>
          <cell r="F16872">
            <v>0</v>
          </cell>
        </row>
        <row r="16873">
          <cell r="B16873">
            <v>2002308</v>
          </cell>
          <cell r="C16873" t="str">
            <v>Lixeira 60L Verde C/Tampa</v>
          </cell>
          <cell r="D16873" t="str">
            <v>UN</v>
          </cell>
          <cell r="E16873">
            <v>0</v>
          </cell>
          <cell r="F16873">
            <v>0</v>
          </cell>
        </row>
        <row r="16874">
          <cell r="B16874">
            <v>2002309</v>
          </cell>
          <cell r="C16874" t="str">
            <v>Lixeira 60L Vermelha C/Tampa</v>
          </cell>
          <cell r="D16874" t="str">
            <v>UN</v>
          </cell>
          <cell r="E16874">
            <v>0</v>
          </cell>
          <cell r="F16874">
            <v>0</v>
          </cell>
        </row>
        <row r="16875">
          <cell r="B16875">
            <v>2002310</v>
          </cell>
          <cell r="C16875" t="str">
            <v>Pasta C/Aba Elástico Ofício Lilás Acp</v>
          </cell>
          <cell r="D16875" t="str">
            <v>UN</v>
          </cell>
          <cell r="E16875">
            <v>0</v>
          </cell>
          <cell r="F16875">
            <v>0</v>
          </cell>
        </row>
        <row r="16876">
          <cell r="B16876">
            <v>2002311</v>
          </cell>
          <cell r="C16876" t="str">
            <v>Pendrive 2 Gb</v>
          </cell>
          <cell r="D16876" t="str">
            <v>UN</v>
          </cell>
          <cell r="E16876">
            <v>0</v>
          </cell>
          <cell r="F16876">
            <v>0</v>
          </cell>
        </row>
        <row r="16877">
          <cell r="B16877">
            <v>2002312</v>
          </cell>
          <cell r="C16877" t="str">
            <v>Porta Cd P/64 Unidades 2110-Clone</v>
          </cell>
          <cell r="D16877" t="str">
            <v>UN</v>
          </cell>
          <cell r="E16877">
            <v>0</v>
          </cell>
          <cell r="F16877">
            <v>0</v>
          </cell>
        </row>
        <row r="16878">
          <cell r="B16878">
            <v>2002313</v>
          </cell>
          <cell r="C16878" t="str">
            <v>Protetor Auricular Pré-Moldado 1250-3M</v>
          </cell>
          <cell r="D16878" t="str">
            <v>UN</v>
          </cell>
          <cell r="E16878">
            <v>0</v>
          </cell>
          <cell r="F16878">
            <v>0</v>
          </cell>
        </row>
        <row r="16879">
          <cell r="B16879">
            <v>2002314</v>
          </cell>
          <cell r="C16879" t="str">
            <v>Separador Índex 220X300Mm-A A Z-A4</v>
          </cell>
          <cell r="D16879" t="str">
            <v>UN</v>
          </cell>
          <cell r="E16879">
            <v>0</v>
          </cell>
          <cell r="F16879">
            <v>0</v>
          </cell>
        </row>
        <row r="16880">
          <cell r="B16880">
            <v>2002315</v>
          </cell>
          <cell r="C16880" t="str">
            <v>Separador P/Fichário 230X330Mm Ofício</v>
          </cell>
          <cell r="D16880" t="str">
            <v>UN</v>
          </cell>
          <cell r="E16880">
            <v>0</v>
          </cell>
          <cell r="F16880">
            <v>0</v>
          </cell>
        </row>
        <row r="16881">
          <cell r="B16881">
            <v>2002316</v>
          </cell>
          <cell r="C16881" t="str">
            <v>Rotulador Elet.Letratag Qx50-Rotesqx5P</v>
          </cell>
          <cell r="D16881" t="str">
            <v>UN</v>
          </cell>
          <cell r="E16881">
            <v>0</v>
          </cell>
          <cell r="F16881">
            <v>0</v>
          </cell>
        </row>
        <row r="16882">
          <cell r="B16882">
            <v>2002317</v>
          </cell>
          <cell r="C16882" t="str">
            <v>Balde De Alumínio 10L-Metasul</v>
          </cell>
          <cell r="D16882" t="str">
            <v>UN</v>
          </cell>
          <cell r="E16882">
            <v>0</v>
          </cell>
          <cell r="F16882">
            <v>0</v>
          </cell>
        </row>
        <row r="16883">
          <cell r="B16883">
            <v>2002318</v>
          </cell>
          <cell r="C16883" t="str">
            <v>Bota Borracha Cano Curto Pt. 37 7Léguas</v>
          </cell>
          <cell r="D16883" t="str">
            <v>UN</v>
          </cell>
          <cell r="E16883">
            <v>0</v>
          </cell>
          <cell r="F16883">
            <v>0</v>
          </cell>
        </row>
        <row r="16884">
          <cell r="B16884">
            <v>2002319</v>
          </cell>
          <cell r="C16884" t="str">
            <v>Bota Borracha Cano Curto Pt. 38 7Léguas</v>
          </cell>
          <cell r="D16884" t="str">
            <v>UN</v>
          </cell>
          <cell r="E16884">
            <v>0</v>
          </cell>
          <cell r="F16884">
            <v>0</v>
          </cell>
        </row>
        <row r="16885">
          <cell r="B16885">
            <v>2002320</v>
          </cell>
          <cell r="C16885" t="str">
            <v>Bota Borracha Cano Curto Pt. 39 7Léguas</v>
          </cell>
          <cell r="D16885" t="str">
            <v>UN</v>
          </cell>
          <cell r="E16885">
            <v>0</v>
          </cell>
          <cell r="F16885">
            <v>0</v>
          </cell>
        </row>
        <row r="16886">
          <cell r="B16886">
            <v>2002321</v>
          </cell>
          <cell r="C16886" t="str">
            <v>Bota Borracha Cano Curto Pt. 40 7Léguas</v>
          </cell>
          <cell r="D16886" t="str">
            <v>UN</v>
          </cell>
          <cell r="E16886">
            <v>0</v>
          </cell>
          <cell r="F16886">
            <v>0</v>
          </cell>
        </row>
        <row r="16887">
          <cell r="B16887">
            <v>2002322</v>
          </cell>
          <cell r="C16887" t="str">
            <v>Bota Borracha Cano Curto Pt. 41 7Léguas</v>
          </cell>
          <cell r="D16887" t="str">
            <v>UN</v>
          </cell>
          <cell r="E16887">
            <v>0</v>
          </cell>
          <cell r="F16887">
            <v>0</v>
          </cell>
        </row>
        <row r="16888">
          <cell r="B16888">
            <v>2002323</v>
          </cell>
          <cell r="C16888" t="str">
            <v>Bota Borracha Cano Curto Pt. 42 7Léguas</v>
          </cell>
          <cell r="D16888" t="str">
            <v>UN</v>
          </cell>
          <cell r="E16888">
            <v>0</v>
          </cell>
          <cell r="F16888">
            <v>0</v>
          </cell>
        </row>
        <row r="16889">
          <cell r="B16889">
            <v>2002324</v>
          </cell>
          <cell r="C16889" t="str">
            <v>Bota Borracha Cano Curto Pt. 43 7Léguas</v>
          </cell>
          <cell r="D16889" t="str">
            <v>UN</v>
          </cell>
          <cell r="E16889">
            <v>0</v>
          </cell>
          <cell r="F16889">
            <v>0</v>
          </cell>
        </row>
        <row r="16890">
          <cell r="B16890">
            <v>2002325</v>
          </cell>
          <cell r="C16890" t="str">
            <v>Bota Borracha Cano Curto Pt. 44 7Léguas</v>
          </cell>
          <cell r="D16890" t="str">
            <v>UN</v>
          </cell>
          <cell r="E16890">
            <v>0</v>
          </cell>
          <cell r="F16890">
            <v>0</v>
          </cell>
        </row>
        <row r="16891">
          <cell r="B16891">
            <v>2002326</v>
          </cell>
          <cell r="C16891" t="str">
            <v>Calça Em Brim Cinza C/Bolso-G</v>
          </cell>
          <cell r="D16891" t="str">
            <v>UN</v>
          </cell>
          <cell r="E16891">
            <v>0</v>
          </cell>
          <cell r="F16891">
            <v>0</v>
          </cell>
        </row>
        <row r="16892">
          <cell r="B16892">
            <v>2002327</v>
          </cell>
          <cell r="C16892" t="str">
            <v>Calça Em Brim Cinza C/Bolso-Gg</v>
          </cell>
          <cell r="D16892" t="str">
            <v>UN</v>
          </cell>
          <cell r="E16892">
            <v>0</v>
          </cell>
          <cell r="F16892">
            <v>0</v>
          </cell>
        </row>
        <row r="16893">
          <cell r="B16893">
            <v>2002328</v>
          </cell>
          <cell r="C16893" t="str">
            <v>Calça Em Brim Cinza C/Bolso-M</v>
          </cell>
          <cell r="D16893" t="str">
            <v>UN</v>
          </cell>
          <cell r="E16893">
            <v>0</v>
          </cell>
          <cell r="F16893">
            <v>0</v>
          </cell>
        </row>
        <row r="16894">
          <cell r="B16894">
            <v>2002329</v>
          </cell>
          <cell r="C16894" t="str">
            <v>Calça Em Brim Cinza C/Bolso-P</v>
          </cell>
          <cell r="D16894" t="str">
            <v>UN</v>
          </cell>
          <cell r="E16894">
            <v>0</v>
          </cell>
          <cell r="F16894">
            <v>0</v>
          </cell>
        </row>
        <row r="16895">
          <cell r="B16895">
            <v>2002330</v>
          </cell>
          <cell r="C16895" t="str">
            <v>Calca Jeans C/Logo Tamanho 38</v>
          </cell>
          <cell r="D16895" t="str">
            <v>UN</v>
          </cell>
          <cell r="E16895">
            <v>0</v>
          </cell>
          <cell r="F16895">
            <v>0</v>
          </cell>
        </row>
        <row r="16896">
          <cell r="B16896">
            <v>2002331</v>
          </cell>
          <cell r="C16896" t="str">
            <v>Calca Jeans C/Logo Tamanho 40</v>
          </cell>
          <cell r="D16896" t="str">
            <v>UN</v>
          </cell>
          <cell r="E16896">
            <v>0</v>
          </cell>
          <cell r="F16896">
            <v>0</v>
          </cell>
        </row>
        <row r="16897">
          <cell r="B16897">
            <v>2002332</v>
          </cell>
          <cell r="C16897" t="str">
            <v>Calca Jeans C/Logo Tamanho 42</v>
          </cell>
          <cell r="D16897" t="str">
            <v>UN</v>
          </cell>
          <cell r="E16897">
            <v>0</v>
          </cell>
          <cell r="F16897">
            <v>0</v>
          </cell>
        </row>
        <row r="16898">
          <cell r="B16898">
            <v>2002333</v>
          </cell>
          <cell r="C16898" t="str">
            <v>Calca Jeans C/Logo Tamanho 44</v>
          </cell>
          <cell r="D16898" t="str">
            <v>UN</v>
          </cell>
          <cell r="E16898">
            <v>0</v>
          </cell>
          <cell r="F16898">
            <v>0</v>
          </cell>
        </row>
        <row r="16899">
          <cell r="B16899">
            <v>2002334</v>
          </cell>
          <cell r="C16899" t="str">
            <v>Cinto De Segurança Tipo Pára-Quedista</v>
          </cell>
          <cell r="D16899" t="str">
            <v>UN</v>
          </cell>
          <cell r="E16899">
            <v>0</v>
          </cell>
          <cell r="F16899">
            <v>0</v>
          </cell>
        </row>
        <row r="16900">
          <cell r="B16900">
            <v>2002335</v>
          </cell>
          <cell r="C16900" t="str">
            <v>Copo Descartável Branco 200Ml-Pct C/100</v>
          </cell>
          <cell r="D16900" t="str">
            <v>UN</v>
          </cell>
          <cell r="E16900">
            <v>0</v>
          </cell>
          <cell r="F16900">
            <v>0</v>
          </cell>
        </row>
        <row r="16901">
          <cell r="B16901">
            <v>2002336</v>
          </cell>
          <cell r="C16901" t="str">
            <v>Jogo De Alfabeto-Krauze</v>
          </cell>
          <cell r="D16901" t="str">
            <v>UN</v>
          </cell>
          <cell r="E16901">
            <v>0</v>
          </cell>
          <cell r="F16901">
            <v>0</v>
          </cell>
        </row>
        <row r="16902">
          <cell r="B16902">
            <v>2002337</v>
          </cell>
          <cell r="C16902" t="str">
            <v>Jogo De Algarismos-Krauze</v>
          </cell>
          <cell r="D16902" t="str">
            <v>UN</v>
          </cell>
          <cell r="E16902">
            <v>0</v>
          </cell>
          <cell r="F16902">
            <v>0</v>
          </cell>
        </row>
        <row r="16903">
          <cell r="B16903">
            <v>2002338</v>
          </cell>
          <cell r="C16903" t="str">
            <v>Luva De Vaqueta Com Reforço</v>
          </cell>
          <cell r="D16903" t="str">
            <v>UN</v>
          </cell>
          <cell r="E16903">
            <v>0</v>
          </cell>
          <cell r="F16903">
            <v>0</v>
          </cell>
        </row>
        <row r="16904">
          <cell r="B16904">
            <v>2002339</v>
          </cell>
          <cell r="C16904" t="str">
            <v>Luva Em Pvc Padrão-G</v>
          </cell>
          <cell r="D16904" t="str">
            <v>UN</v>
          </cell>
          <cell r="E16904">
            <v>0</v>
          </cell>
          <cell r="F16904">
            <v>0</v>
          </cell>
        </row>
        <row r="16905">
          <cell r="B16905">
            <v>2002340</v>
          </cell>
          <cell r="C16905" t="str">
            <v>Luva Em Pvc Padrão-Gg</v>
          </cell>
          <cell r="D16905" t="str">
            <v>UN</v>
          </cell>
          <cell r="E16905">
            <v>0</v>
          </cell>
          <cell r="F16905">
            <v>0</v>
          </cell>
        </row>
        <row r="16906">
          <cell r="B16906">
            <v>2002341</v>
          </cell>
          <cell r="C16906" t="str">
            <v>Luva Em Pvc Padrão-M</v>
          </cell>
          <cell r="D16906" t="str">
            <v>UN</v>
          </cell>
          <cell r="E16906">
            <v>0</v>
          </cell>
          <cell r="F16906">
            <v>0</v>
          </cell>
        </row>
        <row r="16907">
          <cell r="B16907">
            <v>2002342</v>
          </cell>
          <cell r="C16907" t="str">
            <v>Luva Em Pvc Padrão-P</v>
          </cell>
          <cell r="D16907" t="str">
            <v>UN</v>
          </cell>
          <cell r="E16907">
            <v>0</v>
          </cell>
          <cell r="F16907">
            <v>0</v>
          </cell>
        </row>
        <row r="16908">
          <cell r="B16908">
            <v>2002343</v>
          </cell>
          <cell r="C16908" t="str">
            <v>Luva Em Pvc Padrão-Xg</v>
          </cell>
          <cell r="D16908" t="str">
            <v>UN</v>
          </cell>
          <cell r="E16908">
            <v>0</v>
          </cell>
          <cell r="F16908">
            <v>0</v>
          </cell>
        </row>
        <row r="16909">
          <cell r="B16909">
            <v>2002344</v>
          </cell>
          <cell r="C16909" t="str">
            <v>Material Substituido Por 2003511</v>
          </cell>
          <cell r="D16909" t="str">
            <v>UN</v>
          </cell>
          <cell r="E16909">
            <v>0</v>
          </cell>
          <cell r="F16909">
            <v>0</v>
          </cell>
        </row>
        <row r="16910">
          <cell r="B16910">
            <v>2002345</v>
          </cell>
          <cell r="C16910" t="str">
            <v>Material Substituido Por 2003511</v>
          </cell>
          <cell r="D16910" t="str">
            <v>UN</v>
          </cell>
          <cell r="E16910">
            <v>0</v>
          </cell>
          <cell r="F16910">
            <v>0</v>
          </cell>
        </row>
        <row r="16911">
          <cell r="B16911">
            <v>2002346</v>
          </cell>
          <cell r="C16911" t="str">
            <v>Material Substituido Por 2003511</v>
          </cell>
          <cell r="D16911" t="str">
            <v>UN</v>
          </cell>
          <cell r="E16911">
            <v>0</v>
          </cell>
          <cell r="F16911">
            <v>0</v>
          </cell>
        </row>
        <row r="16912">
          <cell r="B16912">
            <v>2002347</v>
          </cell>
          <cell r="C16912" t="str">
            <v>Material Substituido Por 2003511</v>
          </cell>
          <cell r="D16912" t="str">
            <v>UN</v>
          </cell>
          <cell r="E16912">
            <v>0</v>
          </cell>
          <cell r="F16912">
            <v>0</v>
          </cell>
        </row>
        <row r="16913">
          <cell r="B16913">
            <v>2002348</v>
          </cell>
          <cell r="C16913" t="str">
            <v>Material Substituido Por 2003511</v>
          </cell>
          <cell r="D16913" t="str">
            <v>UN</v>
          </cell>
          <cell r="E16913">
            <v>0</v>
          </cell>
          <cell r="F16913">
            <v>0</v>
          </cell>
        </row>
        <row r="16914">
          <cell r="B16914">
            <v>2002349</v>
          </cell>
          <cell r="C16914" t="str">
            <v>Luva Raspa Reforçada Punho 7Cm</v>
          </cell>
          <cell r="D16914" t="str">
            <v>UN</v>
          </cell>
          <cell r="E16914">
            <v>0</v>
          </cell>
          <cell r="F16914">
            <v>0</v>
          </cell>
        </row>
        <row r="16915">
          <cell r="B16915">
            <v>2002350</v>
          </cell>
          <cell r="C16915" t="str">
            <v>Luva Raspa Reforçada Punho 15Cm</v>
          </cell>
          <cell r="D16915" t="str">
            <v>UN</v>
          </cell>
          <cell r="E16915">
            <v>0</v>
          </cell>
          <cell r="F16915">
            <v>0</v>
          </cell>
        </row>
        <row r="16916">
          <cell r="B16916">
            <v>2002351</v>
          </cell>
          <cell r="C16916" t="str">
            <v>Luva Raspa Reforçada Punho 20Cm</v>
          </cell>
          <cell r="D16916" t="str">
            <v>UN</v>
          </cell>
          <cell r="E16916">
            <v>0</v>
          </cell>
          <cell r="F16916">
            <v>0</v>
          </cell>
        </row>
        <row r="16917">
          <cell r="B16917">
            <v>2002352</v>
          </cell>
          <cell r="C16917" t="str">
            <v>Luva Vaqueta Para Serra-Prosaffty</v>
          </cell>
          <cell r="D16917" t="str">
            <v>UN</v>
          </cell>
          <cell r="E16917">
            <v>0</v>
          </cell>
          <cell r="F16917">
            <v>0</v>
          </cell>
        </row>
        <row r="16918">
          <cell r="B16918">
            <v>2002353</v>
          </cell>
          <cell r="C16918" t="str">
            <v>Máscara Descartáv.P1 Azul Contra Poeira</v>
          </cell>
          <cell r="D16918" t="str">
            <v>UN</v>
          </cell>
          <cell r="E16918">
            <v>0</v>
          </cell>
          <cell r="F16918">
            <v>0</v>
          </cell>
        </row>
        <row r="16919">
          <cell r="B16919">
            <v>2002354</v>
          </cell>
          <cell r="C16919" t="str">
            <v>Máscara Para Vapor Orgânico Com Filtro</v>
          </cell>
          <cell r="D16919" t="str">
            <v>UN</v>
          </cell>
          <cell r="E16919">
            <v>0</v>
          </cell>
          <cell r="F16919">
            <v>0</v>
          </cell>
        </row>
        <row r="16920">
          <cell r="B16920">
            <v>2002355</v>
          </cell>
          <cell r="C16920" t="str">
            <v>Óculos Modelo Rj Lente Incolor Tipo Ud</v>
          </cell>
          <cell r="D16920" t="str">
            <v>UN</v>
          </cell>
          <cell r="E16920">
            <v>0</v>
          </cell>
          <cell r="F16920">
            <v>0</v>
          </cell>
        </row>
        <row r="16921">
          <cell r="B16921">
            <v>2002356</v>
          </cell>
          <cell r="C16921" t="str">
            <v>Papel Hig.Branco Bobina Rolo 10X300M</v>
          </cell>
          <cell r="D16921" t="str">
            <v>UN</v>
          </cell>
          <cell r="E16921">
            <v>0</v>
          </cell>
          <cell r="F16921">
            <v>0</v>
          </cell>
        </row>
        <row r="16922">
          <cell r="B16922">
            <v>2002357</v>
          </cell>
          <cell r="C16922" t="str">
            <v>Papel Higiênico Neutro-Fardo C/16 Pct</v>
          </cell>
          <cell r="D16922" t="str">
            <v>UN</v>
          </cell>
          <cell r="E16922">
            <v>0</v>
          </cell>
          <cell r="F16922">
            <v>0</v>
          </cell>
        </row>
        <row r="16923">
          <cell r="B16923">
            <v>2002358</v>
          </cell>
          <cell r="C16923" t="str">
            <v>Papel Toalha 03 Dobras-Pct C/250Fls</v>
          </cell>
          <cell r="D16923" t="str">
            <v>UN</v>
          </cell>
          <cell r="E16923">
            <v>0</v>
          </cell>
          <cell r="F16923">
            <v>0</v>
          </cell>
        </row>
        <row r="16924">
          <cell r="B16924">
            <v>2002359</v>
          </cell>
          <cell r="C16924" t="str">
            <v>Papel Toalha Bobina Fardo C/8 Rl.Natural</v>
          </cell>
          <cell r="D16924" t="str">
            <v>UN</v>
          </cell>
          <cell r="E16924">
            <v>0</v>
          </cell>
          <cell r="F16924">
            <v>0</v>
          </cell>
        </row>
        <row r="16925">
          <cell r="B16925">
            <v>2002360</v>
          </cell>
          <cell r="C16925" t="str">
            <v>Sabonete Líquido-05 Litros</v>
          </cell>
          <cell r="D16925" t="str">
            <v>UN</v>
          </cell>
          <cell r="E16925">
            <v>0</v>
          </cell>
          <cell r="F16925">
            <v>0</v>
          </cell>
        </row>
        <row r="16926">
          <cell r="B16926">
            <v>2002361</v>
          </cell>
          <cell r="C16926" t="str">
            <v>Vassoura Tipo Gari-Starrett</v>
          </cell>
          <cell r="D16926" t="str">
            <v>UN</v>
          </cell>
          <cell r="E16926">
            <v>0</v>
          </cell>
          <cell r="F16926">
            <v>0</v>
          </cell>
        </row>
        <row r="16927">
          <cell r="B16927">
            <v>2002362</v>
          </cell>
          <cell r="C16927" t="str">
            <v>Palm Centro Gsm Quadband Preto-Palm</v>
          </cell>
          <cell r="D16927" t="str">
            <v>UN</v>
          </cell>
          <cell r="E16927">
            <v>0</v>
          </cell>
          <cell r="F16927">
            <v>0</v>
          </cell>
        </row>
        <row r="16928">
          <cell r="B16928">
            <v>2002363</v>
          </cell>
          <cell r="C16928" t="str">
            <v>Índice Telefônico Executivo Tilibra</v>
          </cell>
          <cell r="D16928" t="str">
            <v>UN</v>
          </cell>
          <cell r="E16928">
            <v>0</v>
          </cell>
          <cell r="F16928">
            <v>0</v>
          </cell>
        </row>
        <row r="16929">
          <cell r="B16929">
            <v>2002364</v>
          </cell>
          <cell r="C16929" t="str">
            <v>Almofada Nº3 Preta</v>
          </cell>
          <cell r="D16929" t="str">
            <v>UN</v>
          </cell>
          <cell r="E16929">
            <v>0</v>
          </cell>
          <cell r="F16929">
            <v>0</v>
          </cell>
        </row>
        <row r="16930">
          <cell r="B16930">
            <v>2002365</v>
          </cell>
          <cell r="C16930" t="str">
            <v>Almofada Nº4 Vermelha</v>
          </cell>
          <cell r="D16930" t="str">
            <v>UN</v>
          </cell>
          <cell r="E16930">
            <v>0</v>
          </cell>
          <cell r="F16930">
            <v>0</v>
          </cell>
        </row>
        <row r="16931">
          <cell r="B16931">
            <v>2002366</v>
          </cell>
          <cell r="C16931" t="str">
            <v>Aparelho Para Fita Adesiva C60810</v>
          </cell>
          <cell r="D16931" t="str">
            <v>UN</v>
          </cell>
          <cell r="E16931">
            <v>0</v>
          </cell>
          <cell r="F16931">
            <v>0</v>
          </cell>
        </row>
        <row r="16932">
          <cell r="B16932">
            <v>2002367</v>
          </cell>
          <cell r="C16932" t="str">
            <v>Aparelho Para Fita Adesiva Ban.Peq.Cinza</v>
          </cell>
          <cell r="D16932" t="str">
            <v>UN</v>
          </cell>
          <cell r="E16932">
            <v>0</v>
          </cell>
          <cell r="F16932">
            <v>0</v>
          </cell>
        </row>
        <row r="16933">
          <cell r="B16933">
            <v>2002368</v>
          </cell>
          <cell r="C16933" t="str">
            <v>Calculadora Financeira 12C Prestigie Hp</v>
          </cell>
          <cell r="D16933" t="str">
            <v>UN</v>
          </cell>
          <cell r="E16933">
            <v>0</v>
          </cell>
          <cell r="F16933">
            <v>0</v>
          </cell>
        </row>
        <row r="16934">
          <cell r="B16934">
            <v>2002369</v>
          </cell>
          <cell r="C16934" t="str">
            <v>Calculadora Compacta C/Impressora Sharp</v>
          </cell>
          <cell r="D16934" t="str">
            <v>UN</v>
          </cell>
          <cell r="E16934">
            <v>0</v>
          </cell>
          <cell r="F16934">
            <v>0</v>
          </cell>
        </row>
        <row r="16935">
          <cell r="B16935">
            <v>2002370</v>
          </cell>
          <cell r="C16935" t="str">
            <v>Caderno Univer.Brasil Em Cores Capa Dura</v>
          </cell>
          <cell r="D16935" t="str">
            <v>UN</v>
          </cell>
          <cell r="E16935">
            <v>0</v>
          </cell>
          <cell r="F16935">
            <v>0</v>
          </cell>
        </row>
        <row r="16936">
          <cell r="B16936">
            <v>2002371</v>
          </cell>
          <cell r="C16936" t="str">
            <v>Caderno Univer.Brasil Em Cores-Cadsubc96</v>
          </cell>
          <cell r="D16936" t="str">
            <v>UN</v>
          </cell>
          <cell r="E16936">
            <v>0</v>
          </cell>
          <cell r="F16936">
            <v>0</v>
          </cell>
        </row>
        <row r="16937">
          <cell r="B16937">
            <v>2002372</v>
          </cell>
          <cell r="C16937" t="str">
            <v>Caderno Univer.Capa Dura 200Fls Natureza</v>
          </cell>
          <cell r="D16937" t="str">
            <v>UN</v>
          </cell>
          <cell r="E16937">
            <v>0</v>
          </cell>
          <cell r="F16937">
            <v>0</v>
          </cell>
        </row>
        <row r="16938">
          <cell r="B16938">
            <v>2002373</v>
          </cell>
          <cell r="C16938" t="str">
            <v>Caderno Universitário Capa Flexível</v>
          </cell>
          <cell r="D16938" t="str">
            <v>UN</v>
          </cell>
          <cell r="E16938">
            <v>0</v>
          </cell>
          <cell r="F16938">
            <v>0</v>
          </cell>
        </row>
        <row r="16939">
          <cell r="B16939">
            <v>2002374</v>
          </cell>
          <cell r="C16939" t="str">
            <v>Caderno Capa Dura Univer.Tarj.Manager</v>
          </cell>
          <cell r="D16939" t="str">
            <v>UN</v>
          </cell>
          <cell r="E16939">
            <v>0</v>
          </cell>
          <cell r="F16939">
            <v>0</v>
          </cell>
        </row>
        <row r="16940">
          <cell r="B16940">
            <v>2002375</v>
          </cell>
          <cell r="C16940" t="str">
            <v>Cola Em Bastão</v>
          </cell>
          <cell r="D16940" t="str">
            <v>UN</v>
          </cell>
          <cell r="E16940">
            <v>0</v>
          </cell>
          <cell r="F16940">
            <v>0</v>
          </cell>
        </row>
        <row r="16941">
          <cell r="B16941">
            <v>2002376</v>
          </cell>
          <cell r="C16941" t="str">
            <v>Cdr Gravável Pino Com 25 Imation</v>
          </cell>
          <cell r="D16941" t="str">
            <v>UN</v>
          </cell>
          <cell r="E16941">
            <v>0</v>
          </cell>
          <cell r="F16941">
            <v>0</v>
          </cell>
        </row>
        <row r="16942">
          <cell r="B16942">
            <v>2002377</v>
          </cell>
          <cell r="C16942" t="str">
            <v>Cd-Rw Imation 4X10X80Min 700Mb</v>
          </cell>
          <cell r="D16942" t="str">
            <v>UN</v>
          </cell>
          <cell r="E16942">
            <v>0</v>
          </cell>
          <cell r="F16942">
            <v>0</v>
          </cell>
        </row>
        <row r="16943">
          <cell r="B16943">
            <v>2002378</v>
          </cell>
          <cell r="C16943" t="str">
            <v>Cdr Gravável Pack C/11 Maxell</v>
          </cell>
          <cell r="D16943" t="str">
            <v>UN</v>
          </cell>
          <cell r="E16943">
            <v>0</v>
          </cell>
          <cell r="F16943">
            <v>0</v>
          </cell>
        </row>
        <row r="16944">
          <cell r="B16944">
            <v>2002379</v>
          </cell>
          <cell r="C16944" t="str">
            <v>Cd-R Gravável Officenet</v>
          </cell>
          <cell r="D16944" t="str">
            <v>UN</v>
          </cell>
          <cell r="E16944">
            <v>0</v>
          </cell>
          <cell r="F16944">
            <v>0</v>
          </cell>
        </row>
        <row r="16945">
          <cell r="B16945">
            <v>2002380</v>
          </cell>
          <cell r="C16945" t="str">
            <v>Cd-Rw Regravável Officenet</v>
          </cell>
          <cell r="D16945" t="str">
            <v>UN</v>
          </cell>
          <cell r="E16945">
            <v>0</v>
          </cell>
          <cell r="F16945">
            <v>0</v>
          </cell>
        </row>
        <row r="16946">
          <cell r="B16946">
            <v>2002381</v>
          </cell>
          <cell r="C16946" t="str">
            <v>Cdr Gravável Samsung Slim</v>
          </cell>
          <cell r="D16946" t="str">
            <v>UN</v>
          </cell>
          <cell r="E16946">
            <v>0</v>
          </cell>
          <cell r="F16946">
            <v>0</v>
          </cell>
        </row>
        <row r="16947">
          <cell r="B16947">
            <v>2002382</v>
          </cell>
          <cell r="C16947" t="str">
            <v>Cdr Gravável Pino C/10 Samsung</v>
          </cell>
          <cell r="D16947" t="str">
            <v>UN</v>
          </cell>
          <cell r="E16947">
            <v>0</v>
          </cell>
          <cell r="F16947">
            <v>0</v>
          </cell>
        </row>
        <row r="16948">
          <cell r="B16948">
            <v>2002383</v>
          </cell>
          <cell r="C16948" t="str">
            <v>Cdr Gravável Pino C/100 Samsung</v>
          </cell>
          <cell r="D16948" t="str">
            <v>UN</v>
          </cell>
          <cell r="E16948">
            <v>0</v>
          </cell>
          <cell r="F16948">
            <v>0</v>
          </cell>
        </row>
        <row r="16949">
          <cell r="B16949">
            <v>2002384</v>
          </cell>
          <cell r="C16949" t="str">
            <v>Cdr Gravável Pino C/25 Samsung</v>
          </cell>
          <cell r="D16949" t="str">
            <v>UN</v>
          </cell>
          <cell r="E16949">
            <v>0</v>
          </cell>
          <cell r="F16949">
            <v>0</v>
          </cell>
        </row>
        <row r="16950">
          <cell r="B16950">
            <v>2002385</v>
          </cell>
          <cell r="C16950" t="str">
            <v>Cdr Gravável Pino C/50 Samsung</v>
          </cell>
          <cell r="D16950" t="str">
            <v>UN</v>
          </cell>
          <cell r="E16950">
            <v>0</v>
          </cell>
          <cell r="F16950">
            <v>0</v>
          </cell>
        </row>
        <row r="16951">
          <cell r="B16951">
            <v>2002386</v>
          </cell>
          <cell r="C16951" t="str">
            <v>Caneta Corretiva Em Fita Exact Liner Bic</v>
          </cell>
          <cell r="D16951" t="str">
            <v>UN</v>
          </cell>
          <cell r="E16951">
            <v>0</v>
          </cell>
          <cell r="F16951">
            <v>0</v>
          </cell>
        </row>
        <row r="16952">
          <cell r="B16952">
            <v>2002387</v>
          </cell>
          <cell r="C16952" t="str">
            <v>Caneta Gel Colors Ponta Fina Preta Injex</v>
          </cell>
          <cell r="D16952" t="str">
            <v>UN</v>
          </cell>
          <cell r="E16952">
            <v>0</v>
          </cell>
          <cell r="F16952">
            <v>0</v>
          </cell>
        </row>
        <row r="16953">
          <cell r="B16953">
            <v>2002388</v>
          </cell>
          <cell r="C16953" t="str">
            <v>Marcador Quadro Branco Fab.Castell Azul</v>
          </cell>
          <cell r="D16953" t="str">
            <v>UN</v>
          </cell>
          <cell r="E16953">
            <v>0</v>
          </cell>
          <cell r="F16953">
            <v>0</v>
          </cell>
        </row>
        <row r="16954">
          <cell r="B16954">
            <v>2002389</v>
          </cell>
          <cell r="C16954" t="str">
            <v>Marcador Quadro Branco Fab.Castell Preto</v>
          </cell>
          <cell r="D16954" t="str">
            <v>UN</v>
          </cell>
          <cell r="E16954">
            <v>0</v>
          </cell>
          <cell r="F16954">
            <v>0</v>
          </cell>
        </row>
        <row r="16955">
          <cell r="B16955">
            <v>2002390</v>
          </cell>
          <cell r="C16955" t="str">
            <v>Bic Metal Point Azul 0,7Mm</v>
          </cell>
          <cell r="D16955" t="str">
            <v>UN</v>
          </cell>
          <cell r="E16955">
            <v>0</v>
          </cell>
          <cell r="F16955">
            <v>0</v>
          </cell>
        </row>
        <row r="16956">
          <cell r="B16956">
            <v>2002391</v>
          </cell>
          <cell r="C16956" t="str">
            <v>Can.Roller Classic Gel Ponta Fina Preta</v>
          </cell>
          <cell r="D16956" t="str">
            <v>UN</v>
          </cell>
          <cell r="E16956">
            <v>0</v>
          </cell>
          <cell r="F16956">
            <v>0</v>
          </cell>
        </row>
        <row r="16957">
          <cell r="B16957">
            <v>2002392</v>
          </cell>
          <cell r="C16957" t="str">
            <v>Caneta Esferográfica Importada</v>
          </cell>
          <cell r="D16957" t="str">
            <v>UN</v>
          </cell>
          <cell r="E16957">
            <v>0</v>
          </cell>
          <cell r="F16957">
            <v>0</v>
          </cell>
        </row>
        <row r="16958">
          <cell r="B16958">
            <v>2002393</v>
          </cell>
          <cell r="C16958" t="str">
            <v>Caneta Esferográfica Retr.1,0Mm Vermelha</v>
          </cell>
          <cell r="D16958" t="str">
            <v>UN</v>
          </cell>
          <cell r="E16958">
            <v>0</v>
          </cell>
          <cell r="F16958">
            <v>0</v>
          </cell>
        </row>
        <row r="16959">
          <cell r="B16959">
            <v>2002394</v>
          </cell>
          <cell r="C16959" t="str">
            <v>Disquete Imation 3.5</v>
          </cell>
          <cell r="D16959" t="str">
            <v>UN</v>
          </cell>
          <cell r="E16959">
            <v>0</v>
          </cell>
          <cell r="F16959">
            <v>0</v>
          </cell>
        </row>
        <row r="16960">
          <cell r="B16960">
            <v>2002395</v>
          </cell>
          <cell r="C16960" t="str">
            <v>Disquete De 3,5"Hd Officenet</v>
          </cell>
          <cell r="D16960" t="str">
            <v>UN</v>
          </cell>
          <cell r="E16960">
            <v>0</v>
          </cell>
          <cell r="F16960">
            <v>0</v>
          </cell>
        </row>
        <row r="16961">
          <cell r="B16961">
            <v>2002396</v>
          </cell>
          <cell r="C16961" t="str">
            <v>Dvd+Rw Regravável Imation</v>
          </cell>
          <cell r="D16961" t="str">
            <v>UN</v>
          </cell>
          <cell r="E16961">
            <v>0</v>
          </cell>
          <cell r="F16961">
            <v>0</v>
          </cell>
        </row>
        <row r="16962">
          <cell r="B16962">
            <v>2002397</v>
          </cell>
          <cell r="C16962" t="str">
            <v>Etiqueta Adesiva Redonda Ad 12 Amarela</v>
          </cell>
          <cell r="D16962" t="str">
            <v>UN</v>
          </cell>
          <cell r="E16962">
            <v>0</v>
          </cell>
          <cell r="F16962">
            <v>0</v>
          </cell>
        </row>
        <row r="16963">
          <cell r="B16963">
            <v>2002398</v>
          </cell>
          <cell r="C16963" t="str">
            <v>Etiqueta Adesiva Redonda Ad 12 Azul</v>
          </cell>
          <cell r="D16963" t="str">
            <v>UN</v>
          </cell>
          <cell r="E16963">
            <v>0</v>
          </cell>
          <cell r="F16963">
            <v>0</v>
          </cell>
        </row>
        <row r="16964">
          <cell r="B16964">
            <v>2002399</v>
          </cell>
          <cell r="C16964" t="str">
            <v>Etiqueta Adesiva Redonda Ad 12 Verde</v>
          </cell>
          <cell r="D16964" t="str">
            <v>UN</v>
          </cell>
          <cell r="E16964">
            <v>0</v>
          </cell>
          <cell r="F16964">
            <v>0</v>
          </cell>
        </row>
        <row r="16965">
          <cell r="B16965">
            <v>2002400</v>
          </cell>
          <cell r="C16965" t="str">
            <v>Etiqueta Adesiva Redonda Ad 12 Vermelha</v>
          </cell>
          <cell r="D16965" t="str">
            <v>UN</v>
          </cell>
          <cell r="E16965">
            <v>0</v>
          </cell>
          <cell r="F16965">
            <v>0</v>
          </cell>
        </row>
        <row r="16966">
          <cell r="B16966">
            <v>2002401</v>
          </cell>
          <cell r="C16966" t="str">
            <v>Etiqueta Adesiva Redonda Ad 19 Transpar.</v>
          </cell>
          <cell r="D16966" t="str">
            <v>UN</v>
          </cell>
          <cell r="E16966">
            <v>0</v>
          </cell>
          <cell r="F16966">
            <v>0</v>
          </cell>
        </row>
        <row r="16967">
          <cell r="B16967">
            <v>2002402</v>
          </cell>
          <cell r="C16967" t="str">
            <v>Elástico Amarelo Nº18  Pct C/500 Fulgor</v>
          </cell>
          <cell r="D16967" t="str">
            <v>UN</v>
          </cell>
          <cell r="E16967">
            <v>0</v>
          </cell>
          <cell r="F16967">
            <v>0</v>
          </cell>
        </row>
        <row r="16968">
          <cell r="B16968">
            <v>2002403</v>
          </cell>
          <cell r="C16968" t="str">
            <v>Elástico Borracha.Látex/Fino/Claro Pt100</v>
          </cell>
          <cell r="D16968" t="str">
            <v>UN</v>
          </cell>
          <cell r="E16968">
            <v>0</v>
          </cell>
          <cell r="F16968">
            <v>0</v>
          </cell>
        </row>
        <row r="16969">
          <cell r="B16969">
            <v>2002404</v>
          </cell>
          <cell r="C16969" t="str">
            <v>Elástico Borracha.Látex/Fino/Claro.Pt1</v>
          </cell>
          <cell r="D16969" t="str">
            <v>UN</v>
          </cell>
          <cell r="E16969">
            <v>0</v>
          </cell>
          <cell r="F16969">
            <v>0</v>
          </cell>
        </row>
        <row r="16970">
          <cell r="B16970">
            <v>2002405</v>
          </cell>
          <cell r="C16970" t="str">
            <v>Envelope Agaprint Com.Car.2300016 Branco</v>
          </cell>
          <cell r="D16970" t="str">
            <v>UN</v>
          </cell>
          <cell r="E16970">
            <v>0</v>
          </cell>
          <cell r="F16970">
            <v>0</v>
          </cell>
        </row>
        <row r="16971">
          <cell r="B16971">
            <v>2002406</v>
          </cell>
          <cell r="C16971" t="str">
            <v>Envelope Agaprint S.Ouro 2300030 Amarelo</v>
          </cell>
          <cell r="D16971" t="str">
            <v>UN</v>
          </cell>
          <cell r="E16971">
            <v>0</v>
          </cell>
          <cell r="F16971">
            <v>0</v>
          </cell>
        </row>
        <row r="16972">
          <cell r="B16972">
            <v>2002407</v>
          </cell>
          <cell r="C16972" t="str">
            <v>Envelope Ko 176X250 80G Pct C/10</v>
          </cell>
          <cell r="D16972" t="str">
            <v>UN</v>
          </cell>
          <cell r="E16972">
            <v>0</v>
          </cell>
          <cell r="F16972">
            <v>0</v>
          </cell>
        </row>
        <row r="16973">
          <cell r="B16973">
            <v>2002408</v>
          </cell>
          <cell r="C16973" t="str">
            <v>Envelope Offset 310X410 90G Cx C/250</v>
          </cell>
          <cell r="D16973" t="str">
            <v>UN</v>
          </cell>
          <cell r="E16973">
            <v>0</v>
          </cell>
          <cell r="F16973">
            <v>0</v>
          </cell>
        </row>
        <row r="16974">
          <cell r="B16974">
            <v>2002409</v>
          </cell>
          <cell r="C16974" t="str">
            <v>Envelope P/Cd 125X125 75G Azul C/50</v>
          </cell>
          <cell r="D16974" t="str">
            <v>UN</v>
          </cell>
          <cell r="E16974">
            <v>0</v>
          </cell>
          <cell r="F16974">
            <v>0</v>
          </cell>
        </row>
        <row r="16975">
          <cell r="B16975">
            <v>2002410</v>
          </cell>
          <cell r="C16975" t="str">
            <v>Envelope P/Cd 125X125 75G Branco C/50</v>
          </cell>
          <cell r="D16975" t="str">
            <v>UN</v>
          </cell>
          <cell r="E16975">
            <v>0</v>
          </cell>
          <cell r="F16975">
            <v>0</v>
          </cell>
        </row>
        <row r="16976">
          <cell r="B16976">
            <v>2002411</v>
          </cell>
          <cell r="C16976" t="str">
            <v>Envelope P/Cd 125X125 75G Preto C/50</v>
          </cell>
          <cell r="D16976" t="str">
            <v>UN</v>
          </cell>
          <cell r="E16976">
            <v>0</v>
          </cell>
          <cell r="F16976">
            <v>0</v>
          </cell>
        </row>
        <row r="16977">
          <cell r="B16977">
            <v>2002412</v>
          </cell>
          <cell r="C16977" t="str">
            <v>Envelope P/Cd 125X125 75G Verde C/50</v>
          </cell>
          <cell r="D16977" t="str">
            <v>UN</v>
          </cell>
          <cell r="E16977">
            <v>0</v>
          </cell>
          <cell r="F16977">
            <v>0</v>
          </cell>
        </row>
        <row r="16978">
          <cell r="B16978">
            <v>2002413</v>
          </cell>
          <cell r="C16978" t="str">
            <v>Envelope P/Cd 125X125 75G Vermelho C/50</v>
          </cell>
          <cell r="D16978" t="str">
            <v>UN</v>
          </cell>
          <cell r="E16978">
            <v>0</v>
          </cell>
          <cell r="F16978">
            <v>0</v>
          </cell>
        </row>
        <row r="16979">
          <cell r="B16979">
            <v>2002414</v>
          </cell>
          <cell r="C16979" t="str">
            <v>Envelope Offset 176X250 90G Pct C/50</v>
          </cell>
          <cell r="D16979" t="str">
            <v>UN</v>
          </cell>
          <cell r="E16979">
            <v>0</v>
          </cell>
          <cell r="F16979">
            <v>0</v>
          </cell>
        </row>
        <row r="16980">
          <cell r="B16980">
            <v>2002415</v>
          </cell>
          <cell r="C16980" t="str">
            <v>Envelope Offset 200X280 90G Pct C/50</v>
          </cell>
          <cell r="D16980" t="str">
            <v>UN</v>
          </cell>
          <cell r="E16980">
            <v>0</v>
          </cell>
          <cell r="F16980">
            <v>0</v>
          </cell>
        </row>
        <row r="16981">
          <cell r="B16981">
            <v>2002416</v>
          </cell>
          <cell r="C16981" t="str">
            <v>Envelope Offset 240X340 90G Pct C/50</v>
          </cell>
          <cell r="D16981" t="str">
            <v>UN</v>
          </cell>
          <cell r="E16981">
            <v>0</v>
          </cell>
          <cell r="F16981">
            <v>0</v>
          </cell>
        </row>
        <row r="16982">
          <cell r="B16982">
            <v>2002417</v>
          </cell>
          <cell r="C16982" t="str">
            <v>Envelope Offset 260X360 90G Pct C/50</v>
          </cell>
          <cell r="D16982" t="str">
            <v>UN</v>
          </cell>
          <cell r="E16982">
            <v>0</v>
          </cell>
          <cell r="F16982">
            <v>0</v>
          </cell>
        </row>
        <row r="16983">
          <cell r="B16983">
            <v>2002418</v>
          </cell>
          <cell r="C16983" t="str">
            <v>Envelope Kn 176X250 80G Pct C/50</v>
          </cell>
          <cell r="D16983" t="str">
            <v>UN</v>
          </cell>
          <cell r="E16983">
            <v>0</v>
          </cell>
          <cell r="F16983">
            <v>0</v>
          </cell>
        </row>
        <row r="16984">
          <cell r="B16984">
            <v>2002419</v>
          </cell>
          <cell r="C16984" t="str">
            <v>Envelope Kn 240X340 80G Pct C/50</v>
          </cell>
          <cell r="D16984" t="str">
            <v>UN</v>
          </cell>
          <cell r="E16984">
            <v>0</v>
          </cell>
          <cell r="F16984">
            <v>0</v>
          </cell>
        </row>
        <row r="16985">
          <cell r="B16985">
            <v>2002420</v>
          </cell>
          <cell r="C16985" t="str">
            <v>Envelope Kn 260X360 80G Pct C/50</v>
          </cell>
          <cell r="D16985" t="str">
            <v>UN</v>
          </cell>
          <cell r="E16985">
            <v>0</v>
          </cell>
          <cell r="F16985">
            <v>0</v>
          </cell>
        </row>
        <row r="16986">
          <cell r="B16986">
            <v>2002421</v>
          </cell>
          <cell r="C16986" t="str">
            <v>Envelope Ko 200X280 80G Pct C/50</v>
          </cell>
          <cell r="D16986" t="str">
            <v>UN</v>
          </cell>
          <cell r="E16986">
            <v>0</v>
          </cell>
          <cell r="F16986">
            <v>0</v>
          </cell>
        </row>
        <row r="16987">
          <cell r="B16987">
            <v>2002422</v>
          </cell>
          <cell r="C16987" t="str">
            <v>Envelope Ko 240X340 80G Pct C/50</v>
          </cell>
          <cell r="D16987" t="str">
            <v>UN</v>
          </cell>
          <cell r="E16987">
            <v>0</v>
          </cell>
          <cell r="F16987">
            <v>0</v>
          </cell>
        </row>
        <row r="16988">
          <cell r="B16988">
            <v>2002423</v>
          </cell>
          <cell r="C16988" t="str">
            <v>Estilete Largo Norma</v>
          </cell>
          <cell r="D16988" t="str">
            <v>UN</v>
          </cell>
          <cell r="E16988">
            <v>0</v>
          </cell>
          <cell r="F16988">
            <v>0</v>
          </cell>
        </row>
        <row r="16989">
          <cell r="B16989">
            <v>2002424</v>
          </cell>
          <cell r="C16989" t="str">
            <v>Estilete Norma Estreito-Estnoolpq</v>
          </cell>
          <cell r="D16989" t="str">
            <v>UN</v>
          </cell>
          <cell r="E16989">
            <v>0</v>
          </cell>
          <cell r="F16989">
            <v>0</v>
          </cell>
        </row>
        <row r="16990">
          <cell r="B16990">
            <v>2002425</v>
          </cell>
          <cell r="C16990" t="str">
            <v>Etiqueta Branca Retangular Ad2050</v>
          </cell>
          <cell r="D16990" t="str">
            <v>UN</v>
          </cell>
          <cell r="E16990">
            <v>0</v>
          </cell>
          <cell r="F16990">
            <v>0</v>
          </cell>
        </row>
        <row r="16991">
          <cell r="B16991">
            <v>2002426</v>
          </cell>
          <cell r="C16991" t="str">
            <v>Fita Adesiva 550 12X30 3M</v>
          </cell>
          <cell r="D16991" t="str">
            <v>UN</v>
          </cell>
          <cell r="E16991">
            <v>0</v>
          </cell>
          <cell r="F16991">
            <v>0</v>
          </cell>
        </row>
        <row r="16992">
          <cell r="B16992">
            <v>2002427</v>
          </cell>
          <cell r="C16992" t="str">
            <v>Fita Crepe 25Cm</v>
          </cell>
          <cell r="D16992" t="str">
            <v>UN</v>
          </cell>
          <cell r="E16992">
            <v>0</v>
          </cell>
          <cell r="F16992">
            <v>0</v>
          </cell>
        </row>
        <row r="16993">
          <cell r="B16993">
            <v>2002428</v>
          </cell>
          <cell r="C16993" t="str">
            <v>Fita Crepe 50Cm</v>
          </cell>
          <cell r="D16993" t="str">
            <v>UN</v>
          </cell>
          <cell r="E16993">
            <v>0</v>
          </cell>
          <cell r="F16993">
            <v>0</v>
          </cell>
        </row>
        <row r="16994">
          <cell r="B16994">
            <v>2002429</v>
          </cell>
          <cell r="C16994" t="str">
            <v>Fita Adesiva 810 Rl 3M 12Mmx33M Qc39D</v>
          </cell>
          <cell r="D16994" t="str">
            <v>UN</v>
          </cell>
          <cell r="E16994">
            <v>0</v>
          </cell>
          <cell r="F16994">
            <v>0</v>
          </cell>
        </row>
        <row r="16995">
          <cell r="B16995">
            <v>2002430</v>
          </cell>
          <cell r="C16995" t="str">
            <v>Fita Adesiva Crepe Tapefix Adere 25X50</v>
          </cell>
          <cell r="D16995" t="str">
            <v>UN</v>
          </cell>
          <cell r="E16995">
            <v>0</v>
          </cell>
          <cell r="F16995">
            <v>0</v>
          </cell>
        </row>
        <row r="16996">
          <cell r="B16996">
            <v>2002431</v>
          </cell>
          <cell r="C16996" t="str">
            <v>Fita Adesiva Crepe Tapefix Adere 50X50</v>
          </cell>
          <cell r="D16996" t="str">
            <v>UN</v>
          </cell>
          <cell r="E16996">
            <v>0</v>
          </cell>
          <cell r="F16996">
            <v>0</v>
          </cell>
        </row>
        <row r="16997">
          <cell r="B16997">
            <v>2002432</v>
          </cell>
          <cell r="C16997" t="str">
            <v>Fita Adesiva Dupla Face Poliprop 19X30</v>
          </cell>
          <cell r="D16997" t="str">
            <v>UN</v>
          </cell>
          <cell r="E16997">
            <v>0</v>
          </cell>
          <cell r="F16997">
            <v>0</v>
          </cell>
        </row>
        <row r="16998">
          <cell r="B16998">
            <v>2002433</v>
          </cell>
          <cell r="C16998" t="str">
            <v>Fita Adesiva Dupla Face Poliprop 25X30</v>
          </cell>
          <cell r="D16998" t="str">
            <v>UN</v>
          </cell>
          <cell r="E16998">
            <v>0</v>
          </cell>
          <cell r="F16998">
            <v>0</v>
          </cell>
        </row>
        <row r="16999">
          <cell r="B16999">
            <v>2002434</v>
          </cell>
          <cell r="C16999" t="str">
            <v>Fita Adesiva Polip.Tapefix Transp.12X30</v>
          </cell>
          <cell r="D16999" t="str">
            <v>UN</v>
          </cell>
          <cell r="E16999">
            <v>0</v>
          </cell>
          <cell r="F16999">
            <v>0</v>
          </cell>
        </row>
        <row r="17000">
          <cell r="B17000">
            <v>2002435</v>
          </cell>
          <cell r="C17000" t="str">
            <v>Fita Adesiva Polip.Tapefix Transp.12X65</v>
          </cell>
          <cell r="D17000" t="str">
            <v>UN</v>
          </cell>
          <cell r="E17000">
            <v>0</v>
          </cell>
          <cell r="F17000">
            <v>0</v>
          </cell>
        </row>
        <row r="17001">
          <cell r="B17001">
            <v>2002436</v>
          </cell>
          <cell r="C17001" t="str">
            <v>Fita Adesiva Pp Marrom 50X50 Adere</v>
          </cell>
          <cell r="D17001" t="str">
            <v>UN</v>
          </cell>
          <cell r="E17001">
            <v>0</v>
          </cell>
          <cell r="F17001">
            <v>0</v>
          </cell>
        </row>
        <row r="17002">
          <cell r="B17002">
            <v>2002437</v>
          </cell>
          <cell r="C17002" t="str">
            <v>Fita Adesiva Pp Transparente 50X50 Adere</v>
          </cell>
          <cell r="D17002" t="str">
            <v>UN</v>
          </cell>
          <cell r="E17002">
            <v>0</v>
          </cell>
          <cell r="F17002">
            <v>0</v>
          </cell>
        </row>
        <row r="17003">
          <cell r="B17003">
            <v>2002438</v>
          </cell>
          <cell r="C17003" t="str">
            <v>Fita Adesiva Pp Marrom Tapefix 45X50</v>
          </cell>
          <cell r="D17003" t="str">
            <v>UN</v>
          </cell>
          <cell r="E17003">
            <v>0</v>
          </cell>
          <cell r="F17003">
            <v>0</v>
          </cell>
        </row>
        <row r="17004">
          <cell r="B17004">
            <v>2002439</v>
          </cell>
          <cell r="C17004" t="str">
            <v>Fita Adesiva Pp Transp.Tapefix 45X50</v>
          </cell>
          <cell r="D17004" t="str">
            <v>UN</v>
          </cell>
          <cell r="E17004">
            <v>0</v>
          </cell>
          <cell r="F17004">
            <v>0</v>
          </cell>
        </row>
        <row r="17005">
          <cell r="B17005">
            <v>2002440</v>
          </cell>
          <cell r="C17005" t="str">
            <v>Filme Para Fax Panasonic Kx-Fa 57A</v>
          </cell>
          <cell r="D17005" t="str">
            <v>UN</v>
          </cell>
          <cell r="E17005">
            <v>0</v>
          </cell>
          <cell r="F17005">
            <v>0</v>
          </cell>
        </row>
        <row r="17006">
          <cell r="B17006">
            <v>2002441</v>
          </cell>
          <cell r="C17006" t="str">
            <v>Filme Para Fax Panasonic Kx-Fa 92A</v>
          </cell>
          <cell r="D17006" t="str">
            <v>UN</v>
          </cell>
          <cell r="E17006">
            <v>0</v>
          </cell>
          <cell r="F17006">
            <v>0</v>
          </cell>
        </row>
        <row r="17007">
          <cell r="B17007">
            <v>2002442</v>
          </cell>
          <cell r="C17007" t="str">
            <v>Plástico Autoadesivo Cristal Toq.Mágico</v>
          </cell>
          <cell r="D17007" t="str">
            <v>UN</v>
          </cell>
          <cell r="E17007">
            <v>0</v>
          </cell>
          <cell r="F17007">
            <v>0</v>
          </cell>
        </row>
        <row r="17008">
          <cell r="B17008">
            <v>2002443</v>
          </cell>
          <cell r="C17008" t="str">
            <v>Fita Adesiva Reforço Prateada 45X5Fita</v>
          </cell>
          <cell r="D17008" t="str">
            <v>UN</v>
          </cell>
          <cell r="E17008">
            <v>0</v>
          </cell>
          <cell r="F17008">
            <v>0</v>
          </cell>
        </row>
        <row r="17009">
          <cell r="B17009">
            <v>2002444</v>
          </cell>
          <cell r="C17009" t="str">
            <v>Grampeador Adeck Profissional 100Fls</v>
          </cell>
          <cell r="D17009" t="str">
            <v>UN</v>
          </cell>
          <cell r="E17009">
            <v>0</v>
          </cell>
          <cell r="F17009">
            <v>0</v>
          </cell>
        </row>
        <row r="17010">
          <cell r="B17010">
            <v>2002445</v>
          </cell>
          <cell r="C17010" t="str">
            <v>Grampeador Estúdio</v>
          </cell>
          <cell r="D17010" t="str">
            <v>UN</v>
          </cell>
          <cell r="E17010">
            <v>0</v>
          </cell>
          <cell r="F17010">
            <v>0</v>
          </cell>
        </row>
        <row r="17011">
          <cell r="B17011">
            <v>2002446</v>
          </cell>
          <cell r="C17011" t="str">
            <v>Grampo Galvanizado 23/10 Estúdio</v>
          </cell>
          <cell r="D17011" t="str">
            <v>UN</v>
          </cell>
          <cell r="E17011">
            <v>0</v>
          </cell>
          <cell r="F17011">
            <v>0</v>
          </cell>
        </row>
        <row r="17012">
          <cell r="B17012">
            <v>2002447</v>
          </cell>
          <cell r="C17012" t="str">
            <v>Lápis Evolution 2B Caixa C/12 Bic</v>
          </cell>
          <cell r="D17012" t="str">
            <v>UN</v>
          </cell>
          <cell r="E17012">
            <v>0</v>
          </cell>
          <cell r="F17012">
            <v>0</v>
          </cell>
        </row>
        <row r="17013">
          <cell r="B17013">
            <v>2002448</v>
          </cell>
          <cell r="C17013" t="str">
            <v>Lápis Grafite Bic Evolution Redondo</v>
          </cell>
          <cell r="D17013" t="str">
            <v>UN</v>
          </cell>
          <cell r="E17013">
            <v>0</v>
          </cell>
          <cell r="F17013">
            <v>0</v>
          </cell>
        </row>
        <row r="17014">
          <cell r="B17014">
            <v>2002449</v>
          </cell>
          <cell r="C17014" t="str">
            <v>Lápis Grafite Corpo Azul S/Borracha Nº2</v>
          </cell>
          <cell r="D17014" t="str">
            <v>UN</v>
          </cell>
          <cell r="E17014">
            <v>0</v>
          </cell>
          <cell r="F17014">
            <v>0</v>
          </cell>
        </row>
        <row r="17015">
          <cell r="B17015">
            <v>2002450</v>
          </cell>
          <cell r="C17015" t="str">
            <v>Lápis Grafite Corpo Azul C/Borracha Nº2</v>
          </cell>
          <cell r="D17015" t="str">
            <v>UN</v>
          </cell>
          <cell r="E17015">
            <v>0</v>
          </cell>
          <cell r="F17015">
            <v>0</v>
          </cell>
        </row>
        <row r="17016">
          <cell r="B17016">
            <v>2002451</v>
          </cell>
          <cell r="C17016" t="str">
            <v>Lápis Grafite Nº2 Corpo Preto Redondo</v>
          </cell>
          <cell r="D17016" t="str">
            <v>UN</v>
          </cell>
          <cell r="E17016">
            <v>0</v>
          </cell>
          <cell r="F17016">
            <v>0</v>
          </cell>
        </row>
        <row r="17017">
          <cell r="B17017">
            <v>2002452</v>
          </cell>
          <cell r="C17017" t="str">
            <v>Líquido Corretivo Corretion Fluid Bic</v>
          </cell>
          <cell r="D17017" t="str">
            <v>UN</v>
          </cell>
          <cell r="E17017">
            <v>0</v>
          </cell>
          <cell r="F17017">
            <v>0</v>
          </cell>
        </row>
        <row r="17018">
          <cell r="B17018">
            <v>2002453</v>
          </cell>
          <cell r="C17018" t="str">
            <v>Lapiseira Fastclick 0,5Mm Preta</v>
          </cell>
          <cell r="D17018" t="str">
            <v>UN</v>
          </cell>
          <cell r="E17018">
            <v>0</v>
          </cell>
          <cell r="F17018">
            <v>0</v>
          </cell>
        </row>
        <row r="17019">
          <cell r="B17019">
            <v>2002454</v>
          </cell>
          <cell r="C17019" t="str">
            <v>Lapiseira Poly Super 0,5Mm Faber Castell</v>
          </cell>
          <cell r="D17019" t="str">
            <v>UN</v>
          </cell>
          <cell r="E17019">
            <v>0</v>
          </cell>
          <cell r="F17019">
            <v>0</v>
          </cell>
        </row>
        <row r="17020">
          <cell r="B17020">
            <v>2002455</v>
          </cell>
          <cell r="C17020" t="str">
            <v>Lapiseira Poly Super 0,7Mm Faber Castell</v>
          </cell>
          <cell r="D17020" t="str">
            <v>UN</v>
          </cell>
          <cell r="E17020">
            <v>0</v>
          </cell>
          <cell r="F17020">
            <v>0</v>
          </cell>
        </row>
        <row r="17021">
          <cell r="B17021">
            <v>2002456</v>
          </cell>
          <cell r="C17021" t="str">
            <v>Lapiseira Poly Super 0,9Mm Faber Castell</v>
          </cell>
          <cell r="D17021" t="str">
            <v>UN</v>
          </cell>
          <cell r="E17021">
            <v>0</v>
          </cell>
          <cell r="F17021">
            <v>0</v>
          </cell>
        </row>
        <row r="17022">
          <cell r="B17022">
            <v>2002457</v>
          </cell>
          <cell r="C17022" t="str">
            <v>Lapiseira Corpo Transparente 0,5Mm</v>
          </cell>
          <cell r="D17022" t="str">
            <v>UN</v>
          </cell>
          <cell r="E17022">
            <v>0</v>
          </cell>
          <cell r="F17022">
            <v>0</v>
          </cell>
        </row>
        <row r="17023">
          <cell r="B17023">
            <v>2002458</v>
          </cell>
          <cell r="C17023" t="str">
            <v>Lapiseira Importada</v>
          </cell>
          <cell r="D17023" t="str">
            <v>UN</v>
          </cell>
          <cell r="E17023">
            <v>0</v>
          </cell>
          <cell r="F17023">
            <v>0</v>
          </cell>
        </row>
        <row r="17024">
          <cell r="B17024">
            <v>2002459</v>
          </cell>
          <cell r="C17024" t="str">
            <v>Marcador Permanente Radex</v>
          </cell>
          <cell r="D17024" t="str">
            <v>UN</v>
          </cell>
          <cell r="E17024">
            <v>0</v>
          </cell>
          <cell r="F17024">
            <v>0</v>
          </cell>
        </row>
        <row r="17025">
          <cell r="B17025">
            <v>2002460</v>
          </cell>
          <cell r="C17025" t="str">
            <v>Reabastecedor Atx P/Marcador Permanente</v>
          </cell>
          <cell r="D17025" t="str">
            <v>UN</v>
          </cell>
          <cell r="E17025">
            <v>0</v>
          </cell>
          <cell r="F17025">
            <v>0</v>
          </cell>
        </row>
        <row r="17026">
          <cell r="B17026">
            <v>2002461</v>
          </cell>
          <cell r="C17026" t="str">
            <v>Molha Dedo</v>
          </cell>
          <cell r="D17026" t="str">
            <v>UN</v>
          </cell>
          <cell r="E17026">
            <v>0</v>
          </cell>
          <cell r="F17026">
            <v>0</v>
          </cell>
        </row>
        <row r="17027">
          <cell r="B17027">
            <v>2002462</v>
          </cell>
          <cell r="C17027" t="str">
            <v>Grafite 0,5Mm F.Castell Cx C/12 Tubetes</v>
          </cell>
          <cell r="D17027" t="str">
            <v>UN</v>
          </cell>
          <cell r="E17027">
            <v>0</v>
          </cell>
          <cell r="F17027">
            <v>0</v>
          </cell>
        </row>
        <row r="17028">
          <cell r="B17028">
            <v>2002463</v>
          </cell>
          <cell r="C17028" t="str">
            <v>Promo Post It 653 Compre3 Ganhe1 654</v>
          </cell>
          <cell r="D17028" t="str">
            <v>UN</v>
          </cell>
          <cell r="E17028">
            <v>0</v>
          </cell>
          <cell r="F17028">
            <v>0</v>
          </cell>
        </row>
        <row r="17029">
          <cell r="B17029">
            <v>2002464</v>
          </cell>
          <cell r="C17029" t="str">
            <v>Pasta Plástica Em L A4 Dac Vermelha C/10</v>
          </cell>
          <cell r="D17029" t="str">
            <v>UN</v>
          </cell>
          <cell r="E17029">
            <v>0</v>
          </cell>
          <cell r="F17029">
            <v>0</v>
          </cell>
        </row>
        <row r="17030">
          <cell r="B17030">
            <v>2002465</v>
          </cell>
          <cell r="C17030" t="str">
            <v>Pasta Plástica Em L Ofício Cristal Dac</v>
          </cell>
          <cell r="D17030" t="str">
            <v>UN</v>
          </cell>
          <cell r="E17030">
            <v>0</v>
          </cell>
          <cell r="F17030">
            <v>0</v>
          </cell>
        </row>
        <row r="17031">
          <cell r="B17031">
            <v>2002466</v>
          </cell>
          <cell r="C17031" t="str">
            <v>Pastas Em L Dac A4 Transparente</v>
          </cell>
          <cell r="D17031" t="str">
            <v>UN</v>
          </cell>
          <cell r="E17031">
            <v>0</v>
          </cell>
          <cell r="F17031">
            <v>0</v>
          </cell>
        </row>
        <row r="17032">
          <cell r="B17032">
            <v>2002467</v>
          </cell>
          <cell r="C17032" t="str">
            <v>Pasta Em L Ofício Fumê Pentic Pct C/10</v>
          </cell>
          <cell r="D17032" t="str">
            <v>UN</v>
          </cell>
          <cell r="E17032">
            <v>0</v>
          </cell>
          <cell r="F17032">
            <v>0</v>
          </cell>
        </row>
        <row r="17033">
          <cell r="B17033">
            <v>2002468</v>
          </cell>
          <cell r="C17033" t="str">
            <v>Pasta Fichário Universal 3 Argolas Dac</v>
          </cell>
          <cell r="D17033" t="str">
            <v>UN</v>
          </cell>
          <cell r="E17033">
            <v>0</v>
          </cell>
          <cell r="F17033">
            <v>0</v>
          </cell>
        </row>
        <row r="17034">
          <cell r="B17034">
            <v>2002469</v>
          </cell>
          <cell r="C17034" t="str">
            <v>Pasta Fichário Universal 4 Argolas 75Mm</v>
          </cell>
          <cell r="D17034" t="str">
            <v>UN</v>
          </cell>
          <cell r="E17034">
            <v>0</v>
          </cell>
          <cell r="F17034">
            <v>0</v>
          </cell>
        </row>
        <row r="17035">
          <cell r="B17035">
            <v>2002470</v>
          </cell>
          <cell r="C17035" t="str">
            <v>Pasta Fichário Pentic Ver.Carta A4 3,5Cm</v>
          </cell>
          <cell r="D17035" t="str">
            <v>UN</v>
          </cell>
          <cell r="E17035">
            <v>0</v>
          </cell>
          <cell r="F17035">
            <v>0</v>
          </cell>
        </row>
        <row r="17036">
          <cell r="B17036">
            <v>2002471</v>
          </cell>
          <cell r="C17036" t="str">
            <v>Pasta Fichário Pentic Azul Lombo 3,5Cm</v>
          </cell>
          <cell r="D17036" t="str">
            <v>UN</v>
          </cell>
          <cell r="E17036">
            <v>0</v>
          </cell>
          <cell r="F17036">
            <v>0</v>
          </cell>
        </row>
        <row r="17037">
          <cell r="B17037">
            <v>2002472</v>
          </cell>
          <cell r="C17037" t="str">
            <v>Pap.Pasta Fichário Pentic Azul A4 4Cm</v>
          </cell>
          <cell r="D17037" t="str">
            <v>UN</v>
          </cell>
          <cell r="E17037">
            <v>0</v>
          </cell>
          <cell r="F17037">
            <v>0</v>
          </cell>
        </row>
        <row r="17038">
          <cell r="B17038">
            <v>2002473</v>
          </cell>
          <cell r="C17038" t="str">
            <v>Pasta Registrador Az A4 Larg.Opaca Preta</v>
          </cell>
          <cell r="D17038" t="str">
            <v>UN</v>
          </cell>
          <cell r="E17038">
            <v>0</v>
          </cell>
          <cell r="F17038">
            <v>0</v>
          </cell>
        </row>
        <row r="17039">
          <cell r="B17039">
            <v>2002474</v>
          </cell>
          <cell r="C17039" t="str">
            <v>Pasta Com Bolso Plástico Na Capa</v>
          </cell>
          <cell r="D17039" t="str">
            <v>UN</v>
          </cell>
          <cell r="E17039">
            <v>0</v>
          </cell>
          <cell r="F17039">
            <v>0</v>
          </cell>
        </row>
        <row r="17040">
          <cell r="B17040">
            <v>2002475</v>
          </cell>
          <cell r="C17040" t="str">
            <v>Pasta Aba E Elástico Duplex Azul</v>
          </cell>
          <cell r="D17040" t="str">
            <v>UN</v>
          </cell>
          <cell r="E17040">
            <v>0</v>
          </cell>
          <cell r="F17040">
            <v>0</v>
          </cell>
        </row>
        <row r="17041">
          <cell r="B17041">
            <v>2002476</v>
          </cell>
          <cell r="C17041" t="str">
            <v>Pasta Dobrada C/Grampo 340X245Mm Azul</v>
          </cell>
          <cell r="D17041" t="str">
            <v>UN</v>
          </cell>
          <cell r="E17041">
            <v>0</v>
          </cell>
          <cell r="F17041">
            <v>0</v>
          </cell>
        </row>
        <row r="17042">
          <cell r="B17042">
            <v>2002477</v>
          </cell>
          <cell r="C17042" t="str">
            <v>Pasta Dobrada C/Grampo 340X245Mm Verde</v>
          </cell>
          <cell r="D17042" t="str">
            <v>UN</v>
          </cell>
          <cell r="E17042">
            <v>0</v>
          </cell>
          <cell r="F17042">
            <v>0</v>
          </cell>
        </row>
        <row r="17043">
          <cell r="B17043">
            <v>2002478</v>
          </cell>
          <cell r="C17043" t="str">
            <v>Carbono Papel A4 Azul Caixa C/100Fls</v>
          </cell>
          <cell r="D17043" t="str">
            <v>UN</v>
          </cell>
          <cell r="E17043">
            <v>0</v>
          </cell>
          <cell r="F17043">
            <v>0</v>
          </cell>
        </row>
        <row r="17044">
          <cell r="B17044">
            <v>2002479</v>
          </cell>
          <cell r="C17044" t="str">
            <v>Porta Cartões De Visita Tradicional Dac</v>
          </cell>
          <cell r="D17044" t="str">
            <v>UN</v>
          </cell>
          <cell r="E17044">
            <v>0</v>
          </cell>
          <cell r="F17044">
            <v>0</v>
          </cell>
        </row>
        <row r="17045">
          <cell r="B17045">
            <v>2002480</v>
          </cell>
          <cell r="C17045" t="str">
            <v>Porta Cartões De Visita P/400 Luxo</v>
          </cell>
          <cell r="D17045" t="str">
            <v>UN</v>
          </cell>
          <cell r="E17045">
            <v>0</v>
          </cell>
          <cell r="F17045">
            <v>0</v>
          </cell>
        </row>
        <row r="17046">
          <cell r="B17046">
            <v>2002481</v>
          </cell>
          <cell r="C17046" t="str">
            <v>Porta Cartões De Visita Dac</v>
          </cell>
          <cell r="D17046" t="str">
            <v>UN</v>
          </cell>
          <cell r="E17046">
            <v>0</v>
          </cell>
          <cell r="F17046">
            <v>0</v>
          </cell>
        </row>
        <row r="17047">
          <cell r="B17047">
            <v>2002482</v>
          </cell>
          <cell r="C17047" t="str">
            <v>Porta Cartões De Bolso P/10 Cartões</v>
          </cell>
          <cell r="D17047" t="str">
            <v>UN</v>
          </cell>
          <cell r="E17047">
            <v>0</v>
          </cell>
          <cell r="F17047">
            <v>0</v>
          </cell>
        </row>
        <row r="17048">
          <cell r="B17048">
            <v>2002483</v>
          </cell>
          <cell r="C17048" t="str">
            <v>Porta Cartões Visita Org P/80 Cartões</v>
          </cell>
          <cell r="D17048" t="str">
            <v>UN</v>
          </cell>
          <cell r="E17048">
            <v>0</v>
          </cell>
          <cell r="F17048">
            <v>0</v>
          </cell>
        </row>
        <row r="17049">
          <cell r="B17049">
            <v>2002484</v>
          </cell>
          <cell r="C17049" t="str">
            <v>Porta Cartões Visita Org P/192 Cartões</v>
          </cell>
          <cell r="D17049" t="str">
            <v>UN</v>
          </cell>
          <cell r="E17049">
            <v>0</v>
          </cell>
          <cell r="F17049">
            <v>0</v>
          </cell>
        </row>
        <row r="17050">
          <cell r="B17050">
            <v>2002485</v>
          </cell>
          <cell r="C17050" t="str">
            <v>Pen Drive Slim 1Gb Usb Apacer</v>
          </cell>
          <cell r="D17050" t="str">
            <v>UN</v>
          </cell>
          <cell r="E17050">
            <v>0</v>
          </cell>
          <cell r="F17050">
            <v>0</v>
          </cell>
        </row>
        <row r="17051">
          <cell r="B17051">
            <v>2002486</v>
          </cell>
          <cell r="C17051" t="str">
            <v>Pen Drive Mini 1 Gb Usb 2.0 Prata</v>
          </cell>
          <cell r="D17051" t="str">
            <v>UN</v>
          </cell>
          <cell r="E17051">
            <v>0</v>
          </cell>
          <cell r="F17051">
            <v>0</v>
          </cell>
        </row>
        <row r="17052">
          <cell r="B17052">
            <v>2002487</v>
          </cell>
          <cell r="C17052" t="str">
            <v>Bobina Para Fax 216Mmx30M</v>
          </cell>
          <cell r="D17052" t="str">
            <v>UN</v>
          </cell>
          <cell r="E17052">
            <v>0</v>
          </cell>
          <cell r="F17052">
            <v>0</v>
          </cell>
        </row>
        <row r="17053">
          <cell r="B17053">
            <v>2002488</v>
          </cell>
          <cell r="C17053" t="str">
            <v>Pilha Botão Alcalina Duracell Lr44 1,5V</v>
          </cell>
          <cell r="D17053" t="str">
            <v>UN</v>
          </cell>
          <cell r="E17053">
            <v>0</v>
          </cell>
          <cell r="F17053">
            <v>0</v>
          </cell>
        </row>
        <row r="17054">
          <cell r="B17054">
            <v>2002489</v>
          </cell>
          <cell r="C17054" t="str">
            <v>Pilha Botão Lithium Cr2032 Panasonic</v>
          </cell>
          <cell r="D17054" t="str">
            <v>UN</v>
          </cell>
          <cell r="E17054">
            <v>0</v>
          </cell>
          <cell r="F17054">
            <v>0</v>
          </cell>
        </row>
        <row r="17055">
          <cell r="B17055">
            <v>2002490</v>
          </cell>
          <cell r="C17055" t="str">
            <v>Fichário Univeristário 4 Argolas Dac</v>
          </cell>
          <cell r="D17055" t="str">
            <v>UN</v>
          </cell>
          <cell r="E17055">
            <v>0</v>
          </cell>
          <cell r="F17055">
            <v>0</v>
          </cell>
        </row>
        <row r="17056">
          <cell r="B17056">
            <v>2002491</v>
          </cell>
          <cell r="C17056" t="str">
            <v>Pasta Catálogo Plástica Em Pvc C/Bolsos</v>
          </cell>
          <cell r="D17056" t="str">
            <v>UN</v>
          </cell>
          <cell r="E17056">
            <v>0</v>
          </cell>
          <cell r="F17056">
            <v>0</v>
          </cell>
        </row>
        <row r="17057">
          <cell r="B17057">
            <v>2002492</v>
          </cell>
          <cell r="C17057" t="str">
            <v>Pasta Catálogo Plástica Pvc Bolso 4Furos</v>
          </cell>
          <cell r="D17057" t="str">
            <v>UN</v>
          </cell>
          <cell r="E17057">
            <v>0</v>
          </cell>
          <cell r="F17057">
            <v>0</v>
          </cell>
        </row>
        <row r="17058">
          <cell r="B17058">
            <v>2002493</v>
          </cell>
          <cell r="C17058" t="str">
            <v>Mini Kit Aramado C/10 Pasta Susp.Preta</v>
          </cell>
          <cell r="D17058" t="str">
            <v>UN</v>
          </cell>
          <cell r="E17058">
            <v>0</v>
          </cell>
          <cell r="F17058">
            <v>0</v>
          </cell>
        </row>
        <row r="17059">
          <cell r="B17059">
            <v>2002494</v>
          </cell>
          <cell r="C17059" t="str">
            <v>Maleta Com 10 Pastas Suspensas Cristal</v>
          </cell>
          <cell r="D17059" t="str">
            <v>UN</v>
          </cell>
          <cell r="E17059">
            <v>0</v>
          </cell>
          <cell r="F17059">
            <v>0</v>
          </cell>
        </row>
        <row r="17060">
          <cell r="B17060">
            <v>2002495</v>
          </cell>
          <cell r="C17060" t="str">
            <v>Reforço Plástico Avery Ad 3322 Transp.</v>
          </cell>
          <cell r="D17060" t="str">
            <v>UN</v>
          </cell>
          <cell r="E17060">
            <v>0</v>
          </cell>
          <cell r="F17060">
            <v>0</v>
          </cell>
        </row>
        <row r="17061">
          <cell r="B17061">
            <v>2002496</v>
          </cell>
          <cell r="C17061" t="str">
            <v>Régua Bandeirante Cristal 20Cm</v>
          </cell>
          <cell r="D17061" t="str">
            <v>UN</v>
          </cell>
          <cell r="E17061">
            <v>0</v>
          </cell>
          <cell r="F17061">
            <v>0</v>
          </cell>
        </row>
        <row r="17062">
          <cell r="B17062">
            <v>2002497</v>
          </cell>
          <cell r="C17062" t="str">
            <v>Régua Bandeirante Cristal 30Cm Larga</v>
          </cell>
          <cell r="D17062" t="str">
            <v>UN</v>
          </cell>
          <cell r="E17062">
            <v>0</v>
          </cell>
          <cell r="F17062">
            <v>0</v>
          </cell>
        </row>
        <row r="17063">
          <cell r="B17063">
            <v>2002498</v>
          </cell>
          <cell r="C17063" t="str">
            <v>Régua Bandeirante Cristal 50Cm</v>
          </cell>
          <cell r="D17063" t="str">
            <v>UN</v>
          </cell>
          <cell r="E17063">
            <v>0</v>
          </cell>
          <cell r="F17063">
            <v>0</v>
          </cell>
        </row>
        <row r="17064">
          <cell r="B17064">
            <v>2002499</v>
          </cell>
          <cell r="C17064" t="str">
            <v>Régua Bandeirante Cristal 30Cm Estreita</v>
          </cell>
          <cell r="D17064" t="str">
            <v>UN</v>
          </cell>
          <cell r="E17064">
            <v>0</v>
          </cell>
          <cell r="F17064">
            <v>0</v>
          </cell>
        </row>
        <row r="17065">
          <cell r="B17065">
            <v>2002500</v>
          </cell>
          <cell r="C17065" t="str">
            <v>Envelope Plástico Fino 4F Cx.C/1000 Dac</v>
          </cell>
          <cell r="D17065" t="str">
            <v>UN</v>
          </cell>
          <cell r="E17065">
            <v>0</v>
          </cell>
          <cell r="F17065">
            <v>0</v>
          </cell>
        </row>
        <row r="17066">
          <cell r="B17066">
            <v>2002501</v>
          </cell>
          <cell r="C17066" t="str">
            <v>Envelope Plástico Ex.Grosso 4F Cx.C/300</v>
          </cell>
          <cell r="D17066" t="str">
            <v>UN</v>
          </cell>
          <cell r="E17066">
            <v>0</v>
          </cell>
          <cell r="F17066">
            <v>0</v>
          </cell>
        </row>
        <row r="17067">
          <cell r="B17067">
            <v>2002502</v>
          </cell>
          <cell r="C17067" t="str">
            <v>Saco Plástico P/Fichário Lateral 4 Furos</v>
          </cell>
          <cell r="D17067" t="str">
            <v>UN</v>
          </cell>
          <cell r="E17067">
            <v>0</v>
          </cell>
          <cell r="F17067">
            <v>0</v>
          </cell>
        </row>
        <row r="17068">
          <cell r="B17068">
            <v>2002503</v>
          </cell>
          <cell r="C17068" t="str">
            <v>Envelope Plástico Of.0,12 4 Furos C/100</v>
          </cell>
          <cell r="D17068" t="str">
            <v>UN</v>
          </cell>
          <cell r="E17068">
            <v>0</v>
          </cell>
          <cell r="F17068">
            <v>0</v>
          </cell>
        </row>
        <row r="17069">
          <cell r="B17069">
            <v>2002504</v>
          </cell>
          <cell r="C17069" t="str">
            <v>Saco Plástico P/Fichário S/Tarja S/Furo</v>
          </cell>
          <cell r="D17069" t="str">
            <v>UN</v>
          </cell>
          <cell r="E17069">
            <v>0</v>
          </cell>
          <cell r="F17069">
            <v>0</v>
          </cell>
        </row>
        <row r="17070">
          <cell r="B17070">
            <v>2002505</v>
          </cell>
          <cell r="C17070" t="str">
            <v>Envelope Plástico Fino 4F Unidade Dac</v>
          </cell>
          <cell r="D17070" t="str">
            <v>UN</v>
          </cell>
          <cell r="E17070">
            <v>0</v>
          </cell>
          <cell r="F17070">
            <v>0</v>
          </cell>
        </row>
        <row r="17071">
          <cell r="B17071">
            <v>2002506</v>
          </cell>
          <cell r="C17071" t="str">
            <v>Saco Plástico 2 Furos 0,15</v>
          </cell>
          <cell r="D17071" t="str">
            <v>UN</v>
          </cell>
          <cell r="E17071">
            <v>0</v>
          </cell>
          <cell r="F17071">
            <v>0</v>
          </cell>
        </row>
        <row r="17072">
          <cell r="B17072">
            <v>2002507</v>
          </cell>
          <cell r="C17072" t="str">
            <v>Tela Anti-Reflexo P/Monitor 17"Preta</v>
          </cell>
          <cell r="D17072" t="str">
            <v>UN</v>
          </cell>
          <cell r="E17072">
            <v>0</v>
          </cell>
          <cell r="F17072">
            <v>0</v>
          </cell>
        </row>
        <row r="17073">
          <cell r="B17073">
            <v>2002508</v>
          </cell>
          <cell r="C17073" t="str">
            <v>Tesoura 8"Ergonômica Sortida Maped</v>
          </cell>
          <cell r="D17073" t="str">
            <v>UN</v>
          </cell>
          <cell r="E17073">
            <v>0</v>
          </cell>
          <cell r="F17073">
            <v>0</v>
          </cell>
        </row>
        <row r="17074">
          <cell r="B17074">
            <v>2002509</v>
          </cell>
          <cell r="C17074" t="str">
            <v>Toner Q2612A Twin Pack P/Impressora Hp</v>
          </cell>
          <cell r="D17074" t="str">
            <v>UN</v>
          </cell>
          <cell r="E17074">
            <v>0</v>
          </cell>
          <cell r="F17074">
            <v>0</v>
          </cell>
        </row>
        <row r="17075">
          <cell r="B17075">
            <v>2002510</v>
          </cell>
          <cell r="C17075" t="str">
            <v>Manga De Raspa Gruppon Rb-Ca 97792</v>
          </cell>
          <cell r="D17075" t="str">
            <v>UN</v>
          </cell>
          <cell r="E17075">
            <v>0</v>
          </cell>
          <cell r="F17075">
            <v>0</v>
          </cell>
        </row>
        <row r="17076">
          <cell r="B17076">
            <v>2002511</v>
          </cell>
          <cell r="C17076" t="str">
            <v>Adaptador Óptico P/Porta Giga De Switch</v>
          </cell>
          <cell r="D17076" t="str">
            <v>UN</v>
          </cell>
          <cell r="E17076">
            <v>0</v>
          </cell>
          <cell r="F17076">
            <v>0</v>
          </cell>
        </row>
        <row r="17077">
          <cell r="B17077">
            <v>2002512</v>
          </cell>
          <cell r="C17077" t="str">
            <v>Alarme De Contingência</v>
          </cell>
          <cell r="D17077" t="str">
            <v>UN</v>
          </cell>
          <cell r="E17077">
            <v>0</v>
          </cell>
          <cell r="F17077">
            <v>0</v>
          </cell>
        </row>
        <row r="17078">
          <cell r="B17078">
            <v>2002513</v>
          </cell>
          <cell r="C17078" t="str">
            <v>Autocad 2006</v>
          </cell>
          <cell r="D17078" t="str">
            <v>UN</v>
          </cell>
          <cell r="E17078">
            <v>0</v>
          </cell>
          <cell r="F17078">
            <v>0</v>
          </cell>
        </row>
        <row r="17079">
          <cell r="B17079">
            <v>2002514</v>
          </cell>
          <cell r="C17079" t="str">
            <v>Autocad 2007</v>
          </cell>
          <cell r="D17079" t="str">
            <v>UN</v>
          </cell>
          <cell r="E17079">
            <v>0</v>
          </cell>
          <cell r="F17079">
            <v>0</v>
          </cell>
        </row>
        <row r="17080">
          <cell r="B17080">
            <v>2002515</v>
          </cell>
          <cell r="C17080" t="str">
            <v>Autocad 2008</v>
          </cell>
          <cell r="D17080" t="str">
            <v>UN</v>
          </cell>
          <cell r="E17080">
            <v>0</v>
          </cell>
          <cell r="F17080">
            <v>0</v>
          </cell>
        </row>
        <row r="17081">
          <cell r="B17081">
            <v>2002516</v>
          </cell>
          <cell r="C17081" t="str">
            <v>Automated Srvc Agent Advanced Ui</v>
          </cell>
          <cell r="D17081" t="str">
            <v>UN</v>
          </cell>
          <cell r="E17081">
            <v>0</v>
          </cell>
          <cell r="F17081">
            <v>0</v>
          </cell>
        </row>
        <row r="17082">
          <cell r="B17082">
            <v>2002517</v>
          </cell>
          <cell r="C17082" t="str">
            <v>Automated Srvc Agent Comm Sector</v>
          </cell>
          <cell r="D17082" t="str">
            <v>UN</v>
          </cell>
          <cell r="E17082">
            <v>0</v>
          </cell>
          <cell r="F17082">
            <v>0</v>
          </cell>
        </row>
        <row r="17083">
          <cell r="B17083">
            <v>2002518</v>
          </cell>
          <cell r="C17083" t="str">
            <v>Automated Srvc Agent Union Knowledge</v>
          </cell>
          <cell r="D17083" t="str">
            <v>UN</v>
          </cell>
          <cell r="E17083">
            <v>0</v>
          </cell>
          <cell r="F17083">
            <v>0</v>
          </cell>
        </row>
        <row r="17084">
          <cell r="B17084">
            <v>2002519</v>
          </cell>
          <cell r="C17084" t="str">
            <v>Automated Srvc Agent Csr Support</v>
          </cell>
          <cell r="D17084" t="str">
            <v>UN</v>
          </cell>
          <cell r="E17084">
            <v>0</v>
          </cell>
          <cell r="F17084">
            <v>0</v>
          </cell>
        </row>
        <row r="17085">
          <cell r="B17085">
            <v>2002520</v>
          </cell>
          <cell r="C17085" t="str">
            <v>Automated Srvc Agent E-Mail&amp;Chat Escal.</v>
          </cell>
          <cell r="D17085" t="str">
            <v>UN</v>
          </cell>
          <cell r="E17085">
            <v>0</v>
          </cell>
          <cell r="F17085">
            <v>0</v>
          </cell>
        </row>
        <row r="17086">
          <cell r="B17086">
            <v>2002521</v>
          </cell>
          <cell r="C17086" t="str">
            <v>Automated Srvc Agent Finance Sector</v>
          </cell>
          <cell r="D17086" t="str">
            <v>UN</v>
          </cell>
          <cell r="E17086">
            <v>0</v>
          </cell>
          <cell r="F17086">
            <v>0</v>
          </cell>
        </row>
        <row r="17087">
          <cell r="B17087">
            <v>2002522</v>
          </cell>
          <cell r="C17087" t="str">
            <v>Automated Srvc Agent Gnrl Eng Lexicon</v>
          </cell>
          <cell r="D17087" t="str">
            <v>UN</v>
          </cell>
          <cell r="E17087">
            <v>0</v>
          </cell>
          <cell r="F17087">
            <v>0</v>
          </cell>
        </row>
        <row r="17088">
          <cell r="B17088">
            <v>2002523</v>
          </cell>
          <cell r="C17088" t="str">
            <v>Automated Srvc Agent Hightech And Ce</v>
          </cell>
          <cell r="D17088" t="str">
            <v>UN</v>
          </cell>
          <cell r="E17088">
            <v>0</v>
          </cell>
          <cell r="F17088">
            <v>0</v>
          </cell>
        </row>
        <row r="17089">
          <cell r="B17089">
            <v>2002524</v>
          </cell>
          <cell r="C17089" t="str">
            <v>Automated Srvc Agent Non-Standard</v>
          </cell>
          <cell r="D17089" t="str">
            <v>UN</v>
          </cell>
          <cell r="E17089">
            <v>0</v>
          </cell>
          <cell r="F17089">
            <v>0</v>
          </cell>
        </row>
        <row r="17090">
          <cell r="B17090">
            <v>2002525</v>
          </cell>
          <cell r="C17090" t="str">
            <v>Automated Srvc Agent Retail Sector</v>
          </cell>
          <cell r="D17090" t="str">
            <v>UN</v>
          </cell>
          <cell r="E17090">
            <v>0</v>
          </cell>
          <cell r="F17090">
            <v>0</v>
          </cell>
        </row>
        <row r="17091">
          <cell r="B17091">
            <v>2002526</v>
          </cell>
          <cell r="C17091" t="str">
            <v>Automated Srvc Agent Svcs Fee Mvl</v>
          </cell>
          <cell r="D17091" t="str">
            <v>UN</v>
          </cell>
          <cell r="E17091">
            <v>0</v>
          </cell>
          <cell r="F17091">
            <v>0</v>
          </cell>
        </row>
        <row r="17092">
          <cell r="B17092">
            <v>2002527</v>
          </cell>
          <cell r="C17092" t="str">
            <v>Biztalk Adapter Pack 1.0 Sngl Mvl 1 Proc</v>
          </cell>
          <cell r="D17092" t="str">
            <v>UN</v>
          </cell>
          <cell r="E17092">
            <v>0</v>
          </cell>
          <cell r="F17092">
            <v>0</v>
          </cell>
        </row>
        <row r="17093">
          <cell r="B17093">
            <v>2002528</v>
          </cell>
          <cell r="C17093" t="str">
            <v>Biztalk Server Branch 2006 R2 Mvl 1 Proc</v>
          </cell>
          <cell r="D17093" t="str">
            <v>UN</v>
          </cell>
          <cell r="E17093">
            <v>0</v>
          </cell>
          <cell r="F17093">
            <v>0</v>
          </cell>
        </row>
        <row r="17094">
          <cell r="B17094">
            <v>2002529</v>
          </cell>
          <cell r="C17094" t="str">
            <v>Biztalk Server Dev 2006 R2 Sngl Mvl</v>
          </cell>
          <cell r="D17094" t="str">
            <v>UN</v>
          </cell>
          <cell r="E17094">
            <v>0</v>
          </cell>
          <cell r="F17094">
            <v>0</v>
          </cell>
        </row>
        <row r="17095">
          <cell r="B17095">
            <v>2002530</v>
          </cell>
          <cell r="C17095" t="str">
            <v>Biztalk Server Ent 2006 R2 Sngl 1 Proc</v>
          </cell>
          <cell r="D17095" t="str">
            <v>UN</v>
          </cell>
          <cell r="E17095">
            <v>0</v>
          </cell>
          <cell r="F17095">
            <v>0</v>
          </cell>
        </row>
        <row r="17096">
          <cell r="B17096">
            <v>2002531</v>
          </cell>
          <cell r="C17096" t="str">
            <v>Biztalk Server Std 2006 R2 Sngl 1 Proc</v>
          </cell>
          <cell r="D17096" t="str">
            <v>UN</v>
          </cell>
          <cell r="E17096">
            <v>0</v>
          </cell>
          <cell r="F17096">
            <v>0</v>
          </cell>
        </row>
        <row r="17097">
          <cell r="B17097">
            <v>2002532</v>
          </cell>
          <cell r="C17097" t="str">
            <v>Cabo Scsi 64 Pinos</v>
          </cell>
          <cell r="D17097" t="str">
            <v>UN</v>
          </cell>
          <cell r="E17097">
            <v>0</v>
          </cell>
          <cell r="F17097">
            <v>0</v>
          </cell>
        </row>
        <row r="17098">
          <cell r="B17098">
            <v>2002533</v>
          </cell>
          <cell r="C17098" t="str">
            <v>Cabo Scsi 80 Pinos</v>
          </cell>
          <cell r="D17098" t="str">
            <v>UN</v>
          </cell>
          <cell r="E17098">
            <v>0</v>
          </cell>
          <cell r="F17098">
            <v>0</v>
          </cell>
        </row>
        <row r="17099">
          <cell r="B17099">
            <v>2002534</v>
          </cell>
          <cell r="C17099" t="str">
            <v>Cabos Para Kvm</v>
          </cell>
          <cell r="D17099" t="str">
            <v>UN</v>
          </cell>
          <cell r="E17099">
            <v>0</v>
          </cell>
          <cell r="F17099">
            <v>0</v>
          </cell>
        </row>
        <row r="17100">
          <cell r="B17100">
            <v>2002535</v>
          </cell>
          <cell r="C17100" t="str">
            <v>Cadeado Para Notebook</v>
          </cell>
          <cell r="D17100" t="str">
            <v>UN</v>
          </cell>
          <cell r="E17100">
            <v>0</v>
          </cell>
          <cell r="F17100">
            <v>0</v>
          </cell>
        </row>
        <row r="17101">
          <cell r="B17101">
            <v>2002536</v>
          </cell>
          <cell r="C17101" t="str">
            <v>Câmera Fotografica Canon</v>
          </cell>
          <cell r="D17101" t="str">
            <v>UN</v>
          </cell>
          <cell r="E17101">
            <v>0</v>
          </cell>
          <cell r="F17101">
            <v>0</v>
          </cell>
        </row>
        <row r="17102">
          <cell r="B17102">
            <v>2002537</v>
          </cell>
          <cell r="C17102" t="str">
            <v>Câmera Fotografica Samsung</v>
          </cell>
          <cell r="D17102" t="str">
            <v>UN</v>
          </cell>
          <cell r="E17102">
            <v>0</v>
          </cell>
          <cell r="F17102">
            <v>0</v>
          </cell>
        </row>
        <row r="17103">
          <cell r="B17103">
            <v>2002538</v>
          </cell>
          <cell r="C17103" t="str">
            <v>Câmera Fotografica Sony</v>
          </cell>
          <cell r="D17103" t="str">
            <v>UN</v>
          </cell>
          <cell r="E17103">
            <v>0</v>
          </cell>
          <cell r="F17103">
            <v>0</v>
          </cell>
        </row>
        <row r="17104">
          <cell r="B17104">
            <v>2002539</v>
          </cell>
          <cell r="C17104" t="str">
            <v>Cartão De Memória Mini Sd</v>
          </cell>
          <cell r="D17104" t="str">
            <v>UN</v>
          </cell>
          <cell r="E17104">
            <v>0</v>
          </cell>
          <cell r="F17104">
            <v>0</v>
          </cell>
        </row>
        <row r="17105">
          <cell r="B17105">
            <v>2002540</v>
          </cell>
          <cell r="C17105" t="str">
            <v>Cartão De Memória Sd</v>
          </cell>
          <cell r="D17105" t="str">
            <v>UN</v>
          </cell>
          <cell r="E17105">
            <v>0</v>
          </cell>
          <cell r="F17105">
            <v>0</v>
          </cell>
        </row>
        <row r="17106">
          <cell r="B17106">
            <v>2002541</v>
          </cell>
          <cell r="C17106" t="str">
            <v>Ccf Cal 2008 Sngl Mvl Device Cal</v>
          </cell>
          <cell r="D17106" t="str">
            <v>UN</v>
          </cell>
          <cell r="E17106">
            <v>0</v>
          </cell>
          <cell r="F17106">
            <v>0</v>
          </cell>
        </row>
        <row r="17107">
          <cell r="B17107">
            <v>2002542</v>
          </cell>
          <cell r="C17107" t="str">
            <v>Ccf Cal 2008 Sngl Mvl User Cal</v>
          </cell>
          <cell r="D17107" t="str">
            <v>UN</v>
          </cell>
          <cell r="E17107">
            <v>0</v>
          </cell>
          <cell r="F17107">
            <v>0</v>
          </cell>
        </row>
        <row r="17108">
          <cell r="B17108">
            <v>2002543</v>
          </cell>
          <cell r="C17108" t="str">
            <v>Ccf External Connector 2008 Sngl Mvl</v>
          </cell>
          <cell r="D17108" t="str">
            <v>UN</v>
          </cell>
          <cell r="E17108">
            <v>0</v>
          </cell>
          <cell r="F17108">
            <v>0</v>
          </cell>
        </row>
        <row r="17109">
          <cell r="B17109">
            <v>2002544</v>
          </cell>
          <cell r="C17109" t="str">
            <v>Ccf Server 2008 Sngl Mvl</v>
          </cell>
          <cell r="D17109" t="str">
            <v>UN</v>
          </cell>
          <cell r="E17109">
            <v>0</v>
          </cell>
          <cell r="F17109">
            <v>0</v>
          </cell>
        </row>
        <row r="17110">
          <cell r="B17110">
            <v>2002545</v>
          </cell>
          <cell r="C17110" t="str">
            <v>Cnfg Mgr Svr Mgmt Lic Ent 2007 Sngl Mvl</v>
          </cell>
          <cell r="D17110" t="str">
            <v>UN</v>
          </cell>
          <cell r="E17110">
            <v>0</v>
          </cell>
          <cell r="F17110">
            <v>0</v>
          </cell>
        </row>
        <row r="17111">
          <cell r="B17111">
            <v>2002546</v>
          </cell>
          <cell r="C17111" t="str">
            <v>Commerce Svr Ent 2007 Sngl Mvl 1 Proc</v>
          </cell>
          <cell r="D17111" t="str">
            <v>UN</v>
          </cell>
          <cell r="E17111">
            <v>0</v>
          </cell>
          <cell r="F17111">
            <v>0</v>
          </cell>
        </row>
        <row r="17112">
          <cell r="B17112">
            <v>2002547</v>
          </cell>
          <cell r="C17112" t="str">
            <v>Commerce Svr Std 2007 Sngl Mvl 1 Proc</v>
          </cell>
          <cell r="D17112" t="str">
            <v>UN</v>
          </cell>
          <cell r="E17112">
            <v>0</v>
          </cell>
          <cell r="F17112">
            <v>0</v>
          </cell>
        </row>
        <row r="17113">
          <cell r="B17113">
            <v>2002548</v>
          </cell>
          <cell r="C17113" t="str">
            <v>Compute Cluster Pack 2003 Sngl Mvl</v>
          </cell>
          <cell r="D17113" t="str">
            <v>UN</v>
          </cell>
          <cell r="E17113">
            <v>0</v>
          </cell>
          <cell r="F17113">
            <v>0</v>
          </cell>
        </row>
        <row r="17114">
          <cell r="B17114">
            <v>2002549</v>
          </cell>
          <cell r="C17114" t="str">
            <v>Config Mgr Clnt Mgmt Lic 2007 Per Ose</v>
          </cell>
          <cell r="D17114" t="str">
            <v>UN</v>
          </cell>
          <cell r="E17114">
            <v>0</v>
          </cell>
          <cell r="F17114">
            <v>0</v>
          </cell>
        </row>
        <row r="17115">
          <cell r="B17115">
            <v>2002550</v>
          </cell>
          <cell r="C17115" t="str">
            <v>Config Mgr Clnt Mgmt Lic 2007 Per User</v>
          </cell>
          <cell r="D17115" t="str">
            <v>UN</v>
          </cell>
          <cell r="E17115">
            <v>0</v>
          </cell>
          <cell r="F17115">
            <v>0</v>
          </cell>
        </row>
        <row r="17116">
          <cell r="B17116">
            <v>2002551</v>
          </cell>
          <cell r="C17116" t="str">
            <v>Config Mgr Svr 2007 Sngl Mvl</v>
          </cell>
          <cell r="D17116" t="str">
            <v>UN</v>
          </cell>
          <cell r="E17116">
            <v>0</v>
          </cell>
          <cell r="F17116">
            <v>0</v>
          </cell>
        </row>
        <row r="17117">
          <cell r="B17117">
            <v>2002552</v>
          </cell>
          <cell r="C17117" t="str">
            <v>Config Mgr Svr W/Sql 2007 Sngl Mvl</v>
          </cell>
          <cell r="D17117" t="str">
            <v>UN</v>
          </cell>
          <cell r="E17117">
            <v>0</v>
          </cell>
          <cell r="F17117">
            <v>0</v>
          </cell>
        </row>
        <row r="17118">
          <cell r="B17118">
            <v>2002553</v>
          </cell>
          <cell r="C17118" t="str">
            <v>Config Mgrsvr Mgmt Licstd 2007 Sngl Mvl</v>
          </cell>
          <cell r="D17118" t="str">
            <v>UN</v>
          </cell>
          <cell r="E17118">
            <v>0</v>
          </cell>
          <cell r="F17118">
            <v>0</v>
          </cell>
        </row>
        <row r="17119">
          <cell r="B17119">
            <v>2002554</v>
          </cell>
          <cell r="C17119" t="str">
            <v>Controle Biometrico De Portas</v>
          </cell>
          <cell r="D17119" t="str">
            <v>UN</v>
          </cell>
          <cell r="E17119">
            <v>0</v>
          </cell>
          <cell r="F17119">
            <v>0</v>
          </cell>
        </row>
        <row r="17120">
          <cell r="B17120">
            <v>2002555</v>
          </cell>
          <cell r="C17120" t="str">
            <v>Controle De Portas Digital</v>
          </cell>
          <cell r="D17120" t="str">
            <v>UN</v>
          </cell>
          <cell r="E17120">
            <v>0</v>
          </cell>
          <cell r="F17120">
            <v>0</v>
          </cell>
        </row>
        <row r="17121">
          <cell r="B17121">
            <v>2002556</v>
          </cell>
          <cell r="C17121" t="str">
            <v>Conversor Óptico 10/100 To 100/1000</v>
          </cell>
          <cell r="D17121" t="str">
            <v>UN</v>
          </cell>
          <cell r="E17121">
            <v>0</v>
          </cell>
          <cell r="F17121">
            <v>0</v>
          </cell>
        </row>
        <row r="17122">
          <cell r="B17122">
            <v>2002557</v>
          </cell>
          <cell r="C17122" t="str">
            <v>Conversor Óptico 10/100 To 1000</v>
          </cell>
          <cell r="D17122" t="str">
            <v>UN</v>
          </cell>
          <cell r="E17122">
            <v>0</v>
          </cell>
          <cell r="F17122">
            <v>0</v>
          </cell>
        </row>
        <row r="17123">
          <cell r="B17123">
            <v>2002558</v>
          </cell>
          <cell r="C17123" t="str">
            <v>Conversor Óptico 10/100/1000</v>
          </cell>
          <cell r="D17123" t="str">
            <v>UN</v>
          </cell>
          <cell r="E17123">
            <v>0</v>
          </cell>
          <cell r="F17123">
            <v>0</v>
          </cell>
        </row>
        <row r="17124">
          <cell r="B17124">
            <v>2002559</v>
          </cell>
          <cell r="C17124" t="str">
            <v>Conversor Óptico 100 To 1000</v>
          </cell>
          <cell r="D17124" t="str">
            <v>UN</v>
          </cell>
          <cell r="E17124">
            <v>0</v>
          </cell>
          <cell r="F17124">
            <v>0</v>
          </cell>
        </row>
        <row r="17125">
          <cell r="B17125">
            <v>2002560</v>
          </cell>
          <cell r="C17125" t="str">
            <v>Conversor Óptico 1000 To 1000</v>
          </cell>
          <cell r="D17125" t="str">
            <v>UN</v>
          </cell>
          <cell r="E17125">
            <v>0</v>
          </cell>
          <cell r="F17125">
            <v>0</v>
          </cell>
        </row>
        <row r="17126">
          <cell r="B17126">
            <v>2002561</v>
          </cell>
          <cell r="C17126" t="str">
            <v>Cooler P4</v>
          </cell>
          <cell r="D17126" t="str">
            <v>UN</v>
          </cell>
          <cell r="E17126">
            <v>0</v>
          </cell>
          <cell r="F17126">
            <v>0</v>
          </cell>
        </row>
        <row r="17127">
          <cell r="B17127">
            <v>2002562</v>
          </cell>
          <cell r="C17127" t="str">
            <v>Csf Sbe 3.0 Sngl Mvl Billing Sbe</v>
          </cell>
          <cell r="D17127" t="str">
            <v>UN</v>
          </cell>
          <cell r="E17127">
            <v>0</v>
          </cell>
          <cell r="F17127">
            <v>0</v>
          </cell>
        </row>
        <row r="17128">
          <cell r="B17128">
            <v>2002563</v>
          </cell>
          <cell r="C17128" t="str">
            <v>Csf Sbe 3.0 Sngl Mvl Order Handling Sbe</v>
          </cell>
          <cell r="D17128" t="str">
            <v>UN</v>
          </cell>
          <cell r="E17128">
            <v>0</v>
          </cell>
          <cell r="F17128">
            <v>0</v>
          </cell>
        </row>
        <row r="17129">
          <cell r="B17129">
            <v>2002564</v>
          </cell>
          <cell r="C17129" t="str">
            <v>Csf Server 3.0 Sngl Mvl</v>
          </cell>
          <cell r="D17129" t="str">
            <v>UN</v>
          </cell>
          <cell r="E17129">
            <v>0</v>
          </cell>
          <cell r="F17129">
            <v>0</v>
          </cell>
        </row>
        <row r="17130">
          <cell r="B17130">
            <v>2002565</v>
          </cell>
          <cell r="C17130" t="str">
            <v>Csf Server Cal 3.0 Sngl Mvl Device Cal</v>
          </cell>
          <cell r="D17130" t="str">
            <v>UN</v>
          </cell>
          <cell r="E17130">
            <v>0</v>
          </cell>
          <cell r="F17130">
            <v>0</v>
          </cell>
        </row>
        <row r="17131">
          <cell r="B17131">
            <v>2002566</v>
          </cell>
          <cell r="C17131" t="str">
            <v>Csf Server Cal 3.0 Sngl Mvl User Cal</v>
          </cell>
          <cell r="D17131" t="str">
            <v>UN</v>
          </cell>
          <cell r="E17131">
            <v>0</v>
          </cell>
          <cell r="F17131">
            <v>0</v>
          </cell>
        </row>
        <row r="17132">
          <cell r="B17132">
            <v>2002567</v>
          </cell>
          <cell r="C17132" t="str">
            <v>Csf Srvr Extrnl Connector 3.0 Sngl Mvl</v>
          </cell>
          <cell r="D17132" t="str">
            <v>UN</v>
          </cell>
          <cell r="E17132">
            <v>0</v>
          </cell>
          <cell r="F17132">
            <v>0</v>
          </cell>
        </row>
        <row r="17133">
          <cell r="B17133">
            <v>2002568</v>
          </cell>
          <cell r="C17133" t="str">
            <v>Csf Standard Server 3.0 Sngl Mvl</v>
          </cell>
          <cell r="D17133" t="str">
            <v>UN</v>
          </cell>
          <cell r="E17133">
            <v>0</v>
          </cell>
          <cell r="F17133">
            <v>0</v>
          </cell>
        </row>
        <row r="17134">
          <cell r="B17134">
            <v>2002569</v>
          </cell>
          <cell r="C17134" t="str">
            <v>Data Protect Std Mgmt Lic 2007 Per Ose</v>
          </cell>
          <cell r="D17134" t="str">
            <v>UN</v>
          </cell>
          <cell r="E17134">
            <v>0</v>
          </cell>
          <cell r="F17134">
            <v>0</v>
          </cell>
        </row>
        <row r="17135">
          <cell r="B17135">
            <v>2002570</v>
          </cell>
          <cell r="C17135" t="str">
            <v>Data Protection Mngr Svr 2007 Sngl Mvl</v>
          </cell>
          <cell r="D17135" t="str">
            <v>UN</v>
          </cell>
          <cell r="E17135">
            <v>0</v>
          </cell>
          <cell r="F17135">
            <v>0</v>
          </cell>
        </row>
        <row r="17136">
          <cell r="B17136">
            <v>2002571</v>
          </cell>
          <cell r="C17136" t="str">
            <v>Data Prtctn Ent Mgmt Lic 2007 Per Ose</v>
          </cell>
          <cell r="D17136" t="str">
            <v>UN</v>
          </cell>
          <cell r="E17136">
            <v>0</v>
          </cell>
          <cell r="F17136">
            <v>0</v>
          </cell>
        </row>
        <row r="17137">
          <cell r="B17137">
            <v>2002572</v>
          </cell>
          <cell r="C17137" t="str">
            <v>Drive De Disquete Usb Externo</v>
          </cell>
          <cell r="D17137" t="str">
            <v>UN</v>
          </cell>
          <cell r="E17137">
            <v>0</v>
          </cell>
          <cell r="F17137">
            <v>0</v>
          </cell>
        </row>
        <row r="17138">
          <cell r="B17138">
            <v>2002573</v>
          </cell>
          <cell r="C17138" t="str">
            <v>Duet Ms Office Sap Cal 1.0 User Cal</v>
          </cell>
          <cell r="D17138" t="str">
            <v>UN</v>
          </cell>
          <cell r="E17138">
            <v>0</v>
          </cell>
          <cell r="F17138">
            <v>0</v>
          </cell>
        </row>
        <row r="17139">
          <cell r="B17139">
            <v>2002574</v>
          </cell>
          <cell r="C17139" t="str">
            <v>Duet Ms Office Sap Svr 1.0 Sngl Mvl</v>
          </cell>
          <cell r="D17139" t="str">
            <v>UN</v>
          </cell>
          <cell r="E17139">
            <v>0</v>
          </cell>
          <cell r="F17139">
            <v>0</v>
          </cell>
        </row>
        <row r="17140">
          <cell r="B17140">
            <v>2002575</v>
          </cell>
          <cell r="C17140" t="str">
            <v>Exchange Ent Cal W Svc 2007 Device Cal</v>
          </cell>
          <cell r="D17140" t="str">
            <v>UN</v>
          </cell>
          <cell r="E17140">
            <v>0</v>
          </cell>
          <cell r="F17140">
            <v>0</v>
          </cell>
        </row>
        <row r="17141">
          <cell r="B17141">
            <v>2002576</v>
          </cell>
          <cell r="C17141" t="str">
            <v>Exchange Ent Cal W Svc 2007 User Cal</v>
          </cell>
          <cell r="D17141" t="str">
            <v>UN</v>
          </cell>
          <cell r="E17141">
            <v>0</v>
          </cell>
          <cell r="F17141">
            <v>0</v>
          </cell>
        </row>
        <row r="17142">
          <cell r="B17142">
            <v>2002577</v>
          </cell>
          <cell r="C17142" t="str">
            <v>Exchange Standard Cal 2007 Device Cal</v>
          </cell>
          <cell r="D17142" t="str">
            <v>UN</v>
          </cell>
          <cell r="E17142">
            <v>0</v>
          </cell>
          <cell r="F17142">
            <v>0</v>
          </cell>
        </row>
        <row r="17143">
          <cell r="B17143">
            <v>2002578</v>
          </cell>
          <cell r="C17143" t="str">
            <v>Exchange Standard Cal 2007 User Cal</v>
          </cell>
          <cell r="D17143" t="str">
            <v>UN</v>
          </cell>
          <cell r="E17143">
            <v>0</v>
          </cell>
          <cell r="F17143">
            <v>0</v>
          </cell>
        </row>
        <row r="17144">
          <cell r="B17144">
            <v>2002579</v>
          </cell>
          <cell r="C17144" t="str">
            <v>Exchange Svr 2007 Sngl Mvl</v>
          </cell>
          <cell r="D17144" t="str">
            <v>UN</v>
          </cell>
          <cell r="E17144">
            <v>0</v>
          </cell>
          <cell r="F17144">
            <v>0</v>
          </cell>
        </row>
        <row r="17145">
          <cell r="B17145">
            <v>2002580</v>
          </cell>
          <cell r="C17145" t="str">
            <v>Exchange Svr Ent 2007 Sngl Mvl</v>
          </cell>
          <cell r="D17145" t="str">
            <v>UN</v>
          </cell>
          <cell r="E17145">
            <v>0</v>
          </cell>
          <cell r="F17145">
            <v>0</v>
          </cell>
        </row>
        <row r="17146">
          <cell r="B17146">
            <v>2002581</v>
          </cell>
          <cell r="C17146" t="str">
            <v>Exchange Svr Extrnconn 2007 Sngl Mvl</v>
          </cell>
          <cell r="D17146" t="str">
            <v>UN</v>
          </cell>
          <cell r="E17146">
            <v>0</v>
          </cell>
          <cell r="F17146">
            <v>0</v>
          </cell>
        </row>
        <row r="17147">
          <cell r="B17147">
            <v>2002582</v>
          </cell>
          <cell r="C17147" t="str">
            <v>Fechadura Eletronica Biometrica</v>
          </cell>
          <cell r="D17147" t="str">
            <v>UN</v>
          </cell>
          <cell r="E17147">
            <v>0</v>
          </cell>
          <cell r="F17147">
            <v>0</v>
          </cell>
        </row>
        <row r="17148">
          <cell r="B17148">
            <v>2002583</v>
          </cell>
          <cell r="C17148" t="str">
            <v>Filtro Adsl Duplo P/Internet</v>
          </cell>
          <cell r="D17148" t="str">
            <v>UN</v>
          </cell>
          <cell r="E17148">
            <v>0</v>
          </cell>
          <cell r="F17148">
            <v>0</v>
          </cell>
        </row>
        <row r="17149">
          <cell r="B17149">
            <v>2002584</v>
          </cell>
          <cell r="C17149" t="str">
            <v>Gaveta Adicional P/ Storage Emc</v>
          </cell>
          <cell r="D17149" t="str">
            <v>UN</v>
          </cell>
          <cell r="E17149">
            <v>0</v>
          </cell>
          <cell r="F17149">
            <v>0</v>
          </cell>
        </row>
        <row r="17150">
          <cell r="B17150">
            <v>2002585</v>
          </cell>
          <cell r="C17150" t="str">
            <v>Gravador Dvd Lg</v>
          </cell>
          <cell r="D17150" t="str">
            <v>UN</v>
          </cell>
          <cell r="E17150">
            <v>0</v>
          </cell>
          <cell r="F17150">
            <v>0</v>
          </cell>
        </row>
        <row r="17151">
          <cell r="B17151">
            <v>2002586</v>
          </cell>
          <cell r="C17151" t="str">
            <v>Gravador Dvd Samsung</v>
          </cell>
          <cell r="D17151" t="str">
            <v>UN</v>
          </cell>
          <cell r="E17151">
            <v>0</v>
          </cell>
          <cell r="F17151">
            <v>0</v>
          </cell>
        </row>
        <row r="17152">
          <cell r="B17152">
            <v>2002587</v>
          </cell>
          <cell r="C17152" t="str">
            <v>Gravador Dvd Sony</v>
          </cell>
          <cell r="D17152" t="str">
            <v>UN</v>
          </cell>
          <cell r="E17152">
            <v>0</v>
          </cell>
          <cell r="F17152">
            <v>0</v>
          </cell>
        </row>
        <row r="17153">
          <cell r="B17153">
            <v>2002588</v>
          </cell>
          <cell r="C17153" t="str">
            <v>Hastes De Fixação Para Antenas</v>
          </cell>
          <cell r="D17153" t="str">
            <v>UN</v>
          </cell>
          <cell r="E17153">
            <v>0</v>
          </cell>
          <cell r="F17153">
            <v>0</v>
          </cell>
        </row>
        <row r="17154">
          <cell r="B17154">
            <v>2002589</v>
          </cell>
          <cell r="C17154" t="str">
            <v>Hd 150 Gb Scsi Hp</v>
          </cell>
          <cell r="D17154" t="str">
            <v>UN</v>
          </cell>
          <cell r="E17154">
            <v>0</v>
          </cell>
          <cell r="F17154">
            <v>0</v>
          </cell>
        </row>
        <row r="17155">
          <cell r="B17155">
            <v>2002590</v>
          </cell>
          <cell r="C17155" t="str">
            <v>Hd 150 Gb Scsi Seagate</v>
          </cell>
          <cell r="D17155" t="str">
            <v>UN</v>
          </cell>
          <cell r="E17155">
            <v>0</v>
          </cell>
          <cell r="F17155">
            <v>0</v>
          </cell>
        </row>
        <row r="17156">
          <cell r="B17156">
            <v>2002591</v>
          </cell>
          <cell r="C17156" t="str">
            <v>Hd 150 Hp Ide</v>
          </cell>
          <cell r="D17156" t="str">
            <v>UN</v>
          </cell>
          <cell r="E17156">
            <v>0</v>
          </cell>
          <cell r="F17156">
            <v>0</v>
          </cell>
        </row>
        <row r="17157">
          <cell r="B17157">
            <v>2002592</v>
          </cell>
          <cell r="C17157" t="str">
            <v>Hd 150 Hp Sata</v>
          </cell>
          <cell r="D17157" t="str">
            <v>UN</v>
          </cell>
          <cell r="E17157">
            <v>0</v>
          </cell>
          <cell r="F17157">
            <v>0</v>
          </cell>
        </row>
        <row r="17158">
          <cell r="B17158">
            <v>2002593</v>
          </cell>
          <cell r="C17158" t="str">
            <v>Hd 150 Seagate Ide</v>
          </cell>
          <cell r="D17158" t="str">
            <v>UN</v>
          </cell>
          <cell r="E17158">
            <v>0</v>
          </cell>
          <cell r="F17158">
            <v>0</v>
          </cell>
        </row>
        <row r="17159">
          <cell r="B17159">
            <v>2002594</v>
          </cell>
          <cell r="C17159" t="str">
            <v>Hd 150 Seagate Sata</v>
          </cell>
          <cell r="D17159" t="str">
            <v>UN</v>
          </cell>
          <cell r="E17159">
            <v>0</v>
          </cell>
          <cell r="F17159">
            <v>0</v>
          </cell>
        </row>
        <row r="17160">
          <cell r="B17160">
            <v>2002595</v>
          </cell>
          <cell r="C17160" t="str">
            <v>Hd 250 Hp Ide</v>
          </cell>
          <cell r="D17160" t="str">
            <v>UN</v>
          </cell>
          <cell r="E17160">
            <v>0</v>
          </cell>
          <cell r="F17160">
            <v>0</v>
          </cell>
        </row>
        <row r="17161">
          <cell r="B17161">
            <v>2002596</v>
          </cell>
          <cell r="C17161" t="str">
            <v>Hd 250 Hp Sata</v>
          </cell>
          <cell r="D17161" t="str">
            <v>UN</v>
          </cell>
          <cell r="E17161">
            <v>0</v>
          </cell>
          <cell r="F17161">
            <v>0</v>
          </cell>
        </row>
        <row r="17162">
          <cell r="B17162">
            <v>2002597</v>
          </cell>
          <cell r="C17162" t="str">
            <v>Hd 250 Seagate Ide</v>
          </cell>
          <cell r="D17162" t="str">
            <v>UN</v>
          </cell>
          <cell r="E17162">
            <v>0</v>
          </cell>
          <cell r="F17162">
            <v>0</v>
          </cell>
        </row>
        <row r="17163">
          <cell r="B17163">
            <v>2002598</v>
          </cell>
          <cell r="C17163" t="str">
            <v>Hd 250 Seagate Sata</v>
          </cell>
          <cell r="D17163" t="str">
            <v>UN</v>
          </cell>
          <cell r="E17163">
            <v>0</v>
          </cell>
          <cell r="F17163">
            <v>0</v>
          </cell>
        </row>
        <row r="17164">
          <cell r="B17164">
            <v>2002599</v>
          </cell>
          <cell r="C17164" t="str">
            <v>Hd 300 Gb Scsi Hp</v>
          </cell>
          <cell r="D17164" t="str">
            <v>UN</v>
          </cell>
          <cell r="E17164">
            <v>0</v>
          </cell>
          <cell r="F17164">
            <v>0</v>
          </cell>
        </row>
        <row r="17165">
          <cell r="B17165">
            <v>2002600</v>
          </cell>
          <cell r="C17165" t="str">
            <v>Hd 300 Gb Scsi Seagate</v>
          </cell>
          <cell r="D17165" t="str">
            <v>UN</v>
          </cell>
          <cell r="E17165">
            <v>0</v>
          </cell>
          <cell r="F17165">
            <v>0</v>
          </cell>
        </row>
        <row r="17166">
          <cell r="B17166">
            <v>2002601</v>
          </cell>
          <cell r="C17166" t="str">
            <v>Hd 300 Hp Ide</v>
          </cell>
          <cell r="D17166" t="str">
            <v>UN</v>
          </cell>
          <cell r="E17166">
            <v>0</v>
          </cell>
          <cell r="F17166">
            <v>0</v>
          </cell>
        </row>
        <row r="17167">
          <cell r="B17167">
            <v>2002602</v>
          </cell>
          <cell r="C17167" t="str">
            <v>Hd 300 Hp Sata</v>
          </cell>
          <cell r="D17167" t="str">
            <v>UN</v>
          </cell>
          <cell r="E17167">
            <v>0</v>
          </cell>
          <cell r="F17167">
            <v>0</v>
          </cell>
        </row>
        <row r="17168">
          <cell r="B17168">
            <v>2002603</v>
          </cell>
          <cell r="C17168" t="str">
            <v>Hd 300 Seagate Ide</v>
          </cell>
          <cell r="D17168" t="str">
            <v>UN</v>
          </cell>
          <cell r="E17168">
            <v>0</v>
          </cell>
          <cell r="F17168">
            <v>0</v>
          </cell>
        </row>
        <row r="17169">
          <cell r="B17169">
            <v>2002604</v>
          </cell>
          <cell r="C17169" t="str">
            <v>Hd 300 Seagate Sata</v>
          </cell>
          <cell r="D17169" t="str">
            <v>UN</v>
          </cell>
          <cell r="E17169">
            <v>0</v>
          </cell>
          <cell r="F17169">
            <v>0</v>
          </cell>
        </row>
        <row r="17170">
          <cell r="B17170">
            <v>2002605</v>
          </cell>
          <cell r="C17170" t="str">
            <v>Hd 70 Gb Scsi Hp</v>
          </cell>
          <cell r="D17170" t="str">
            <v>UN</v>
          </cell>
          <cell r="E17170">
            <v>0</v>
          </cell>
          <cell r="F17170">
            <v>0</v>
          </cell>
        </row>
        <row r="17171">
          <cell r="B17171">
            <v>2002606</v>
          </cell>
          <cell r="C17171" t="str">
            <v>Hd 70 Gb Scsi Seagate</v>
          </cell>
          <cell r="D17171" t="str">
            <v>UN</v>
          </cell>
          <cell r="E17171">
            <v>0</v>
          </cell>
          <cell r="F17171">
            <v>0</v>
          </cell>
        </row>
        <row r="17172">
          <cell r="B17172">
            <v>2002607</v>
          </cell>
          <cell r="C17172" t="str">
            <v>Hd 70 Hp Ide</v>
          </cell>
          <cell r="D17172" t="str">
            <v>UN</v>
          </cell>
          <cell r="E17172">
            <v>0</v>
          </cell>
          <cell r="F17172">
            <v>0</v>
          </cell>
        </row>
        <row r="17173">
          <cell r="B17173">
            <v>2002608</v>
          </cell>
          <cell r="C17173" t="str">
            <v>Hd 70 Hp Sata</v>
          </cell>
          <cell r="D17173" t="str">
            <v>UN</v>
          </cell>
          <cell r="E17173">
            <v>0</v>
          </cell>
          <cell r="F17173">
            <v>0</v>
          </cell>
        </row>
        <row r="17174">
          <cell r="B17174">
            <v>2002609</v>
          </cell>
          <cell r="C17174" t="str">
            <v>Hd 70 Seagate Ide</v>
          </cell>
          <cell r="D17174" t="str">
            <v>UN</v>
          </cell>
          <cell r="E17174">
            <v>0</v>
          </cell>
          <cell r="F17174">
            <v>0</v>
          </cell>
        </row>
        <row r="17175">
          <cell r="B17175">
            <v>2002610</v>
          </cell>
          <cell r="C17175" t="str">
            <v>Hd 70 Seagate Sata</v>
          </cell>
          <cell r="D17175" t="str">
            <v>UN</v>
          </cell>
          <cell r="E17175">
            <v>0</v>
          </cell>
          <cell r="F17175">
            <v>0</v>
          </cell>
        </row>
        <row r="17176">
          <cell r="B17176">
            <v>2002611</v>
          </cell>
          <cell r="C17176" t="str">
            <v>Hd 80 Hp Ide</v>
          </cell>
          <cell r="D17176" t="str">
            <v>UN</v>
          </cell>
          <cell r="E17176">
            <v>0</v>
          </cell>
          <cell r="F17176">
            <v>0</v>
          </cell>
        </row>
        <row r="17177">
          <cell r="B17177">
            <v>2002612</v>
          </cell>
          <cell r="C17177" t="str">
            <v>Hd 80 Hp Sata</v>
          </cell>
          <cell r="D17177" t="str">
            <v>UN</v>
          </cell>
          <cell r="E17177">
            <v>0</v>
          </cell>
          <cell r="F17177">
            <v>0</v>
          </cell>
        </row>
        <row r="17178">
          <cell r="B17178">
            <v>2002613</v>
          </cell>
          <cell r="C17178" t="str">
            <v>Hd 80 Seagate Ide</v>
          </cell>
          <cell r="D17178" t="str">
            <v>UN</v>
          </cell>
          <cell r="E17178">
            <v>0</v>
          </cell>
          <cell r="F17178">
            <v>0</v>
          </cell>
        </row>
        <row r="17179">
          <cell r="B17179">
            <v>2002614</v>
          </cell>
          <cell r="C17179" t="str">
            <v>Hd 80 Seagate Sata</v>
          </cell>
          <cell r="D17179" t="str">
            <v>UN</v>
          </cell>
          <cell r="E17179">
            <v>0</v>
          </cell>
          <cell r="F17179">
            <v>0</v>
          </cell>
        </row>
        <row r="17180">
          <cell r="B17180">
            <v>2002615</v>
          </cell>
          <cell r="C17180" t="str">
            <v>Icad Plus</v>
          </cell>
          <cell r="D17180" t="str">
            <v>UN</v>
          </cell>
          <cell r="E17180">
            <v>0</v>
          </cell>
          <cell r="F17180">
            <v>0</v>
          </cell>
        </row>
        <row r="17181">
          <cell r="B17181">
            <v>2002616</v>
          </cell>
          <cell r="C17181" t="str">
            <v>Ilm Cal 2007 Sngl Mvl User Cal</v>
          </cell>
          <cell r="D17181" t="str">
            <v>UN</v>
          </cell>
          <cell r="E17181">
            <v>0</v>
          </cell>
          <cell r="F17181">
            <v>0</v>
          </cell>
        </row>
        <row r="17182">
          <cell r="B17182">
            <v>2002617</v>
          </cell>
          <cell r="C17182" t="str">
            <v>Ilm External Connector 2007 Sngl Mvl</v>
          </cell>
          <cell r="D17182" t="str">
            <v>UN</v>
          </cell>
          <cell r="E17182">
            <v>0</v>
          </cell>
          <cell r="F17182">
            <v>0</v>
          </cell>
        </row>
        <row r="17183">
          <cell r="B17183">
            <v>2002618</v>
          </cell>
          <cell r="C17183" t="str">
            <v>Ilm Server 2007 Sngl Mvl</v>
          </cell>
          <cell r="D17183" t="str">
            <v>UN</v>
          </cell>
          <cell r="E17183">
            <v>0</v>
          </cell>
          <cell r="F17183">
            <v>0</v>
          </cell>
        </row>
        <row r="17184">
          <cell r="B17184">
            <v>2002619</v>
          </cell>
          <cell r="C17184" t="str">
            <v>Impressora Deskjet D4260</v>
          </cell>
          <cell r="D17184" t="str">
            <v>UN</v>
          </cell>
          <cell r="E17184">
            <v>0</v>
          </cell>
          <cell r="F17184">
            <v>0</v>
          </cell>
        </row>
        <row r="17185">
          <cell r="B17185">
            <v>2002620</v>
          </cell>
          <cell r="C17185" t="str">
            <v>Impressora Laserjet P2015</v>
          </cell>
          <cell r="D17185" t="str">
            <v>UN</v>
          </cell>
          <cell r="E17185">
            <v>0</v>
          </cell>
          <cell r="F17185">
            <v>0</v>
          </cell>
        </row>
        <row r="17186">
          <cell r="B17186">
            <v>2002621</v>
          </cell>
          <cell r="C17186" t="str">
            <v>Impressora Multfuncional J3680</v>
          </cell>
          <cell r="D17186" t="str">
            <v>UN</v>
          </cell>
          <cell r="E17186">
            <v>0</v>
          </cell>
          <cell r="F17186">
            <v>0</v>
          </cell>
        </row>
        <row r="17187">
          <cell r="B17187">
            <v>2002622</v>
          </cell>
          <cell r="C17187" t="str">
            <v>Isa Server Ent Edtn 2006 Sngl Mvl 1 Proc</v>
          </cell>
          <cell r="D17187" t="str">
            <v>UN</v>
          </cell>
          <cell r="E17187">
            <v>0</v>
          </cell>
          <cell r="F17187">
            <v>0</v>
          </cell>
        </row>
        <row r="17188">
          <cell r="B17188">
            <v>2002623</v>
          </cell>
          <cell r="C17188" t="str">
            <v>Isa Server Ent Edtn 2006 Mvl 25 1 Proc</v>
          </cell>
          <cell r="D17188" t="str">
            <v>UN</v>
          </cell>
          <cell r="E17188">
            <v>0</v>
          </cell>
          <cell r="F17188">
            <v>0</v>
          </cell>
        </row>
        <row r="17189">
          <cell r="B17189">
            <v>2002624</v>
          </cell>
          <cell r="C17189" t="str">
            <v>Isa Server Std Ed 2006 Sngl Mvl 1 Proc</v>
          </cell>
          <cell r="D17189" t="str">
            <v>UN</v>
          </cell>
          <cell r="E17189">
            <v>0</v>
          </cell>
          <cell r="F17189">
            <v>0</v>
          </cell>
        </row>
        <row r="17190">
          <cell r="B17190">
            <v>2002625</v>
          </cell>
          <cell r="C17190" t="str">
            <v>Kvm Digital</v>
          </cell>
          <cell r="D17190" t="str">
            <v>UN</v>
          </cell>
          <cell r="E17190">
            <v>0</v>
          </cell>
          <cell r="F17190">
            <v>0</v>
          </cell>
        </row>
        <row r="17191">
          <cell r="B17191">
            <v>2002626</v>
          </cell>
          <cell r="C17191" t="str">
            <v>Mcaap Promo-Cal Package 2007 Device Cal</v>
          </cell>
          <cell r="D17191" t="str">
            <v>UN</v>
          </cell>
          <cell r="E17191">
            <v>0</v>
          </cell>
          <cell r="F17191">
            <v>0</v>
          </cell>
        </row>
        <row r="17192">
          <cell r="B17192">
            <v>2002627</v>
          </cell>
          <cell r="C17192" t="str">
            <v>Mcaap Promo-Cal Package 2007 User Cal</v>
          </cell>
          <cell r="D17192" t="str">
            <v>UN</v>
          </cell>
          <cell r="E17192">
            <v>0</v>
          </cell>
          <cell r="F17192">
            <v>0</v>
          </cell>
        </row>
        <row r="17193">
          <cell r="B17193">
            <v>2002628</v>
          </cell>
          <cell r="C17193" t="str">
            <v>Mcaap Promo-Ec Package 2007 3 Promo</v>
          </cell>
          <cell r="D17193" t="str">
            <v>UN</v>
          </cell>
          <cell r="E17193">
            <v>0</v>
          </cell>
          <cell r="F17193">
            <v>0</v>
          </cell>
        </row>
        <row r="17194">
          <cell r="B17194">
            <v>2002629</v>
          </cell>
          <cell r="C17194" t="str">
            <v>Memoria 1024 Mb Ddr Ecc</v>
          </cell>
          <cell r="D17194" t="str">
            <v>UN</v>
          </cell>
          <cell r="E17194">
            <v>0</v>
          </cell>
          <cell r="F17194">
            <v>0</v>
          </cell>
        </row>
        <row r="17195">
          <cell r="B17195">
            <v>2002630</v>
          </cell>
          <cell r="C17195" t="str">
            <v>Memória 1G Ddr</v>
          </cell>
          <cell r="D17195" t="str">
            <v>UN</v>
          </cell>
          <cell r="E17195">
            <v>0</v>
          </cell>
          <cell r="F17195">
            <v>0</v>
          </cell>
        </row>
        <row r="17196">
          <cell r="B17196">
            <v>2002631</v>
          </cell>
          <cell r="C17196" t="str">
            <v>Memória 1G Ddr2</v>
          </cell>
          <cell r="D17196" t="str">
            <v>UN</v>
          </cell>
          <cell r="E17196">
            <v>0</v>
          </cell>
          <cell r="F17196">
            <v>0</v>
          </cell>
        </row>
        <row r="17197">
          <cell r="B17197">
            <v>2002632</v>
          </cell>
          <cell r="C17197" t="str">
            <v>Memória 2048 Mb Ddr Ecc</v>
          </cell>
          <cell r="D17197" t="str">
            <v>UN</v>
          </cell>
          <cell r="E17197">
            <v>0</v>
          </cell>
          <cell r="F17197">
            <v>0</v>
          </cell>
        </row>
        <row r="17198">
          <cell r="B17198">
            <v>2002633</v>
          </cell>
          <cell r="C17198" t="str">
            <v>Memória 256 Mb Ddr Ecc</v>
          </cell>
          <cell r="D17198" t="str">
            <v>UN</v>
          </cell>
          <cell r="E17198">
            <v>0</v>
          </cell>
          <cell r="F17198">
            <v>0</v>
          </cell>
        </row>
        <row r="17199">
          <cell r="B17199">
            <v>2002634</v>
          </cell>
          <cell r="C17199" t="str">
            <v>Memória 512 Ddr</v>
          </cell>
          <cell r="D17199" t="str">
            <v>UN</v>
          </cell>
          <cell r="E17199">
            <v>0</v>
          </cell>
          <cell r="F17199">
            <v>0</v>
          </cell>
        </row>
        <row r="17200">
          <cell r="B17200">
            <v>2002635</v>
          </cell>
          <cell r="C17200" t="str">
            <v>Memória 512 Ddr2</v>
          </cell>
          <cell r="D17200" t="str">
            <v>UN</v>
          </cell>
          <cell r="E17200">
            <v>0</v>
          </cell>
          <cell r="F17200">
            <v>0</v>
          </cell>
        </row>
        <row r="17201">
          <cell r="B17201">
            <v>2002636</v>
          </cell>
          <cell r="C17201" t="str">
            <v>Memória 512 Mb Ddr Ecc</v>
          </cell>
          <cell r="D17201" t="str">
            <v>UN</v>
          </cell>
          <cell r="E17201">
            <v>0</v>
          </cell>
          <cell r="F17201">
            <v>0</v>
          </cell>
        </row>
        <row r="17202">
          <cell r="B17202">
            <v>2002637</v>
          </cell>
          <cell r="C17202" t="str">
            <v>Microsoft Exchange Server 2003 Enterpris</v>
          </cell>
          <cell r="D17202" t="str">
            <v>UN</v>
          </cell>
          <cell r="E17202">
            <v>0</v>
          </cell>
          <cell r="F17202">
            <v>0</v>
          </cell>
        </row>
        <row r="17203">
          <cell r="B17203">
            <v>2002638</v>
          </cell>
          <cell r="C17203" t="str">
            <v>Microsoft Exchange Server 2003 Standard</v>
          </cell>
          <cell r="D17203" t="str">
            <v>UN</v>
          </cell>
          <cell r="E17203">
            <v>0</v>
          </cell>
          <cell r="F17203">
            <v>0</v>
          </cell>
        </row>
        <row r="17204">
          <cell r="B17204">
            <v>2002639</v>
          </cell>
          <cell r="C17204" t="str">
            <v>Microsoft Exchange Server 2008 Enterpris</v>
          </cell>
          <cell r="D17204" t="str">
            <v>UN</v>
          </cell>
          <cell r="E17204">
            <v>0</v>
          </cell>
          <cell r="F17204">
            <v>0</v>
          </cell>
        </row>
        <row r="17205">
          <cell r="B17205">
            <v>2002640</v>
          </cell>
          <cell r="C17205" t="str">
            <v>Microsoft Exchange Server 2008 Standard</v>
          </cell>
          <cell r="D17205" t="str">
            <v>UN</v>
          </cell>
          <cell r="E17205">
            <v>0</v>
          </cell>
          <cell r="F17205">
            <v>0</v>
          </cell>
        </row>
        <row r="17206">
          <cell r="B17206">
            <v>2002641</v>
          </cell>
          <cell r="C17206" t="str">
            <v>Microsoft Exchange Server Cal</v>
          </cell>
          <cell r="D17206" t="str">
            <v>UN</v>
          </cell>
          <cell r="E17206">
            <v>0</v>
          </cell>
          <cell r="F17206">
            <v>0</v>
          </cell>
        </row>
        <row r="17207">
          <cell r="B17207">
            <v>2002642</v>
          </cell>
          <cell r="C17207" t="str">
            <v>Microsoft Office 2003 Small Business</v>
          </cell>
          <cell r="D17207" t="str">
            <v>UN</v>
          </cell>
          <cell r="E17207">
            <v>0</v>
          </cell>
          <cell r="F17207">
            <v>0</v>
          </cell>
        </row>
        <row r="17208">
          <cell r="B17208">
            <v>2002643</v>
          </cell>
          <cell r="C17208" t="str">
            <v>Microsoft Office 2008 Small Business</v>
          </cell>
          <cell r="D17208" t="str">
            <v>UN</v>
          </cell>
          <cell r="E17208">
            <v>0</v>
          </cell>
          <cell r="F17208">
            <v>0</v>
          </cell>
        </row>
        <row r="17209">
          <cell r="B17209">
            <v>2002644</v>
          </cell>
          <cell r="C17209" t="str">
            <v>Microsoft Project 2003 Professional</v>
          </cell>
          <cell r="D17209" t="str">
            <v>UN</v>
          </cell>
          <cell r="E17209">
            <v>0</v>
          </cell>
          <cell r="F17209">
            <v>0</v>
          </cell>
        </row>
        <row r="17210">
          <cell r="B17210">
            <v>2002645</v>
          </cell>
          <cell r="C17210" t="str">
            <v>Microsoft Project 2003 Standard</v>
          </cell>
          <cell r="D17210" t="str">
            <v>UN</v>
          </cell>
          <cell r="E17210">
            <v>0</v>
          </cell>
          <cell r="F17210">
            <v>0</v>
          </cell>
        </row>
        <row r="17211">
          <cell r="B17211">
            <v>2002646</v>
          </cell>
          <cell r="C17211" t="str">
            <v>Microsoft Project 2008 Professional</v>
          </cell>
          <cell r="D17211" t="str">
            <v>UN</v>
          </cell>
          <cell r="E17211">
            <v>0</v>
          </cell>
          <cell r="F17211">
            <v>0</v>
          </cell>
        </row>
        <row r="17212">
          <cell r="B17212">
            <v>2002647</v>
          </cell>
          <cell r="C17212" t="str">
            <v>Microsoft Project 2008 Standard</v>
          </cell>
          <cell r="D17212" t="str">
            <v>UN</v>
          </cell>
          <cell r="E17212">
            <v>0</v>
          </cell>
          <cell r="F17212">
            <v>0</v>
          </cell>
        </row>
        <row r="17213">
          <cell r="B17213">
            <v>2002648</v>
          </cell>
          <cell r="C17213" t="str">
            <v>Microsoft Visio 2003 Professional</v>
          </cell>
          <cell r="D17213" t="str">
            <v>UN</v>
          </cell>
          <cell r="E17213">
            <v>0</v>
          </cell>
          <cell r="F17213">
            <v>0</v>
          </cell>
        </row>
        <row r="17214">
          <cell r="B17214">
            <v>2002649</v>
          </cell>
          <cell r="C17214" t="str">
            <v>Microsoft Visio 2003 Standard</v>
          </cell>
          <cell r="D17214" t="str">
            <v>UN</v>
          </cell>
          <cell r="E17214">
            <v>0</v>
          </cell>
          <cell r="F17214">
            <v>0</v>
          </cell>
        </row>
        <row r="17215">
          <cell r="B17215">
            <v>2002650</v>
          </cell>
          <cell r="C17215" t="str">
            <v>Microsoft Visio 2008 Professional</v>
          </cell>
          <cell r="D17215" t="str">
            <v>UN</v>
          </cell>
          <cell r="E17215">
            <v>0</v>
          </cell>
          <cell r="F17215">
            <v>0</v>
          </cell>
        </row>
        <row r="17216">
          <cell r="B17216">
            <v>2002651</v>
          </cell>
          <cell r="C17216" t="str">
            <v>Microsoft Visio 2008 Standard</v>
          </cell>
          <cell r="D17216" t="str">
            <v>UN</v>
          </cell>
          <cell r="E17216">
            <v>0</v>
          </cell>
          <cell r="F17216">
            <v>0</v>
          </cell>
        </row>
        <row r="17217">
          <cell r="B17217">
            <v>2002652</v>
          </cell>
          <cell r="C17217" t="str">
            <v>Microsoft Windows Vista Basic</v>
          </cell>
          <cell r="D17217" t="str">
            <v>UN</v>
          </cell>
          <cell r="E17217">
            <v>0</v>
          </cell>
          <cell r="F17217">
            <v>0</v>
          </cell>
        </row>
        <row r="17218">
          <cell r="B17218">
            <v>2002653</v>
          </cell>
          <cell r="C17218" t="str">
            <v>Microsoft Windows Vista Business</v>
          </cell>
          <cell r="D17218" t="str">
            <v>UN</v>
          </cell>
          <cell r="E17218">
            <v>0</v>
          </cell>
          <cell r="F17218">
            <v>0</v>
          </cell>
        </row>
        <row r="17219">
          <cell r="B17219">
            <v>2002654</v>
          </cell>
          <cell r="C17219" t="str">
            <v>Microsoft Windows Vista Enterprise</v>
          </cell>
          <cell r="D17219" t="str">
            <v>UN</v>
          </cell>
          <cell r="E17219">
            <v>0</v>
          </cell>
          <cell r="F17219">
            <v>0</v>
          </cell>
        </row>
        <row r="17220">
          <cell r="B17220">
            <v>2002655</v>
          </cell>
          <cell r="C17220" t="str">
            <v>Microsoft Windows Vista Starter</v>
          </cell>
          <cell r="D17220" t="str">
            <v>UN</v>
          </cell>
          <cell r="E17220">
            <v>0</v>
          </cell>
          <cell r="F17220">
            <v>0</v>
          </cell>
        </row>
        <row r="17221">
          <cell r="B17221">
            <v>2002656</v>
          </cell>
          <cell r="C17221" t="str">
            <v>Microsoft Windows Vista Ultimate</v>
          </cell>
          <cell r="D17221" t="str">
            <v>UN</v>
          </cell>
          <cell r="E17221">
            <v>0</v>
          </cell>
          <cell r="F17221">
            <v>0</v>
          </cell>
        </row>
        <row r="17222">
          <cell r="B17222">
            <v>2002657</v>
          </cell>
          <cell r="C17222" t="str">
            <v>Microsoft Windows Xp Professional Sp2</v>
          </cell>
          <cell r="D17222" t="str">
            <v>UN</v>
          </cell>
          <cell r="E17222">
            <v>0</v>
          </cell>
          <cell r="F17222">
            <v>0</v>
          </cell>
        </row>
        <row r="17223">
          <cell r="B17223">
            <v>2002658</v>
          </cell>
          <cell r="C17223" t="str">
            <v>Monitor Crt 17" Dell</v>
          </cell>
          <cell r="D17223" t="str">
            <v>UN</v>
          </cell>
          <cell r="E17223">
            <v>0</v>
          </cell>
          <cell r="F17223">
            <v>0</v>
          </cell>
        </row>
        <row r="17224">
          <cell r="B17224">
            <v>2002659</v>
          </cell>
          <cell r="C17224" t="str">
            <v>Monitor Crt 17" Lg</v>
          </cell>
          <cell r="D17224" t="str">
            <v>UN</v>
          </cell>
          <cell r="E17224">
            <v>0</v>
          </cell>
          <cell r="F17224">
            <v>0</v>
          </cell>
        </row>
        <row r="17225">
          <cell r="B17225">
            <v>2002660</v>
          </cell>
          <cell r="C17225" t="str">
            <v>Monitor Crt 17" Samsung</v>
          </cell>
          <cell r="D17225" t="str">
            <v>UN</v>
          </cell>
          <cell r="E17225">
            <v>0</v>
          </cell>
          <cell r="F17225">
            <v>0</v>
          </cell>
        </row>
        <row r="17226">
          <cell r="B17226">
            <v>2002661</v>
          </cell>
          <cell r="C17226" t="str">
            <v>Monitor Crt 17" Sony</v>
          </cell>
          <cell r="D17226" t="str">
            <v>UN</v>
          </cell>
          <cell r="E17226">
            <v>0</v>
          </cell>
          <cell r="F17226">
            <v>0</v>
          </cell>
        </row>
        <row r="17227">
          <cell r="B17227">
            <v>2002662</v>
          </cell>
          <cell r="C17227" t="str">
            <v>Monitor Lcd 17" Dell</v>
          </cell>
          <cell r="D17227" t="str">
            <v>UN</v>
          </cell>
          <cell r="E17227">
            <v>0</v>
          </cell>
          <cell r="F17227">
            <v>0</v>
          </cell>
        </row>
        <row r="17228">
          <cell r="B17228">
            <v>2002663</v>
          </cell>
          <cell r="C17228" t="str">
            <v>Monitor Lcd 17" Lg</v>
          </cell>
          <cell r="D17228" t="str">
            <v>UN</v>
          </cell>
          <cell r="E17228">
            <v>0</v>
          </cell>
          <cell r="F17228">
            <v>0</v>
          </cell>
        </row>
        <row r="17229">
          <cell r="B17229">
            <v>2002664</v>
          </cell>
          <cell r="C17229" t="str">
            <v>Monitor Lcd 17" Samsung</v>
          </cell>
          <cell r="D17229" t="str">
            <v>UN</v>
          </cell>
          <cell r="E17229">
            <v>0</v>
          </cell>
          <cell r="F17229">
            <v>0</v>
          </cell>
        </row>
        <row r="17230">
          <cell r="B17230">
            <v>2002665</v>
          </cell>
          <cell r="C17230" t="str">
            <v>Monitor Lcd 17" Sony</v>
          </cell>
          <cell r="D17230" t="str">
            <v>UN</v>
          </cell>
          <cell r="E17230">
            <v>0</v>
          </cell>
          <cell r="F17230">
            <v>0</v>
          </cell>
        </row>
        <row r="17231">
          <cell r="B17231">
            <v>2002666</v>
          </cell>
          <cell r="C17231" t="str">
            <v>Mouse Ps2 Optico</v>
          </cell>
          <cell r="D17231" t="str">
            <v>UN</v>
          </cell>
          <cell r="E17231">
            <v>0</v>
          </cell>
          <cell r="F17231">
            <v>0</v>
          </cell>
        </row>
        <row r="17232">
          <cell r="B17232">
            <v>2002667</v>
          </cell>
          <cell r="C17232" t="str">
            <v>Mouse Usb Optico</v>
          </cell>
          <cell r="D17232" t="str">
            <v>UN</v>
          </cell>
          <cell r="E17232">
            <v>0</v>
          </cell>
          <cell r="F17232">
            <v>0</v>
          </cell>
        </row>
        <row r="17233">
          <cell r="B17233">
            <v>2002668</v>
          </cell>
          <cell r="C17233" t="str">
            <v>No-Break 1.4Kva Impressora Obra</v>
          </cell>
          <cell r="D17233" t="str">
            <v>UN</v>
          </cell>
          <cell r="E17233">
            <v>0</v>
          </cell>
          <cell r="F17233">
            <v>0</v>
          </cell>
        </row>
        <row r="17234">
          <cell r="B17234">
            <v>2002669</v>
          </cell>
          <cell r="C17234" t="str">
            <v>Fonte Alim.Ininterrup.Nobreak 600Va/300W</v>
          </cell>
          <cell r="D17234" t="str">
            <v>UN</v>
          </cell>
          <cell r="E17234">
            <v>0</v>
          </cell>
          <cell r="F17234">
            <v>0</v>
          </cell>
        </row>
        <row r="17235">
          <cell r="B17235">
            <v>2002670</v>
          </cell>
          <cell r="C17235" t="str">
            <v>Notebook Dell Serie D</v>
          </cell>
          <cell r="D17235" t="str">
            <v>UN</v>
          </cell>
          <cell r="E17235">
            <v>0</v>
          </cell>
          <cell r="F17235">
            <v>0</v>
          </cell>
        </row>
        <row r="17236">
          <cell r="B17236">
            <v>2002671</v>
          </cell>
          <cell r="C17236" t="str">
            <v>Notebook Dell Latitude E6400 80Gb 800Mhz</v>
          </cell>
          <cell r="D17236" t="str">
            <v>UN</v>
          </cell>
          <cell r="E17236">
            <v>0</v>
          </cell>
          <cell r="F17236">
            <v>0</v>
          </cell>
        </row>
        <row r="17237">
          <cell r="B17237">
            <v>2002672</v>
          </cell>
          <cell r="C17237" t="str">
            <v>Notebook Hp</v>
          </cell>
          <cell r="D17237" t="str">
            <v>UN</v>
          </cell>
          <cell r="E17237">
            <v>0</v>
          </cell>
          <cell r="F17237">
            <v>0</v>
          </cell>
        </row>
        <row r="17238">
          <cell r="B17238">
            <v>2002673</v>
          </cell>
          <cell r="C17238" t="str">
            <v>Notebook Ibm</v>
          </cell>
          <cell r="D17238" t="str">
            <v>UN</v>
          </cell>
          <cell r="E17238">
            <v>0</v>
          </cell>
          <cell r="F17238">
            <v>0</v>
          </cell>
        </row>
        <row r="17239">
          <cell r="B17239">
            <v>2002674</v>
          </cell>
          <cell r="C17239" t="str">
            <v>Ofcformssvr Internt Sites 2007 Sngl Mvl</v>
          </cell>
          <cell r="D17239" t="str">
            <v>UN</v>
          </cell>
          <cell r="E17239">
            <v>0</v>
          </cell>
          <cell r="F17239">
            <v>0</v>
          </cell>
        </row>
        <row r="17240">
          <cell r="B17240">
            <v>2002675</v>
          </cell>
          <cell r="C17240" t="str">
            <v>Office Comm Svr Ent 2007 Sngl Mvl</v>
          </cell>
          <cell r="D17240" t="str">
            <v>UN</v>
          </cell>
          <cell r="E17240">
            <v>0</v>
          </cell>
          <cell r="F17240">
            <v>0</v>
          </cell>
        </row>
        <row r="17241">
          <cell r="B17241">
            <v>2002676</v>
          </cell>
          <cell r="C17241" t="str">
            <v>Office Comm Svr Ent Cal 2007 Device Cal</v>
          </cell>
          <cell r="D17241" t="str">
            <v>UN</v>
          </cell>
          <cell r="E17241">
            <v>0</v>
          </cell>
          <cell r="F17241">
            <v>0</v>
          </cell>
        </row>
        <row r="17242">
          <cell r="B17242">
            <v>2002677</v>
          </cell>
          <cell r="C17242" t="str">
            <v>Office Comm Svr Ent Cal 2007 User Cal</v>
          </cell>
          <cell r="D17242" t="str">
            <v>UN</v>
          </cell>
          <cell r="E17242">
            <v>0</v>
          </cell>
          <cell r="F17242">
            <v>0</v>
          </cell>
        </row>
        <row r="17243">
          <cell r="B17243">
            <v>2002678</v>
          </cell>
          <cell r="C17243" t="str">
            <v>Office Comm Svr Std 2007 Sngl Mvl</v>
          </cell>
          <cell r="D17243" t="str">
            <v>UN</v>
          </cell>
          <cell r="E17243">
            <v>0</v>
          </cell>
          <cell r="F17243">
            <v>0</v>
          </cell>
        </row>
        <row r="17244">
          <cell r="B17244">
            <v>2002679</v>
          </cell>
          <cell r="C17244" t="str">
            <v>Office Comm Svr Std Cal 2007 Device Cal</v>
          </cell>
          <cell r="D17244" t="str">
            <v>UN</v>
          </cell>
          <cell r="E17244">
            <v>0</v>
          </cell>
          <cell r="F17244">
            <v>0</v>
          </cell>
        </row>
        <row r="17245">
          <cell r="B17245">
            <v>2002680</v>
          </cell>
          <cell r="C17245" t="str">
            <v>Office Comm Svr Std Cal 2007 User Cal</v>
          </cell>
          <cell r="D17245" t="str">
            <v>UN</v>
          </cell>
          <cell r="E17245">
            <v>0</v>
          </cell>
          <cell r="F17245">
            <v>0</v>
          </cell>
        </row>
        <row r="17246">
          <cell r="B17246">
            <v>2002681</v>
          </cell>
          <cell r="C17246" t="str">
            <v>Office Comm Svrextconnent 2007 Sngl Mvl</v>
          </cell>
          <cell r="D17246" t="str">
            <v>UN</v>
          </cell>
          <cell r="E17246">
            <v>0</v>
          </cell>
          <cell r="F17246">
            <v>0</v>
          </cell>
        </row>
        <row r="17247">
          <cell r="B17247">
            <v>2002682</v>
          </cell>
          <cell r="C17247" t="str">
            <v>Office Comm Svrextconnstd 2007 Sngl Mvl</v>
          </cell>
          <cell r="D17247" t="str">
            <v>UN</v>
          </cell>
          <cell r="E17247">
            <v>0</v>
          </cell>
          <cell r="F17247">
            <v>0</v>
          </cell>
        </row>
        <row r="17248">
          <cell r="B17248">
            <v>2002683</v>
          </cell>
          <cell r="C17248" t="str">
            <v>Office Forms Cal 2007 Device Cal</v>
          </cell>
          <cell r="D17248" t="str">
            <v>UN</v>
          </cell>
          <cell r="E17248">
            <v>0</v>
          </cell>
          <cell r="F17248">
            <v>0</v>
          </cell>
        </row>
        <row r="17249">
          <cell r="B17249">
            <v>2002684</v>
          </cell>
          <cell r="C17249" t="str">
            <v>Office Forms Cal 2007 Sngl Mvl User Cal</v>
          </cell>
          <cell r="D17249" t="str">
            <v>UN</v>
          </cell>
          <cell r="E17249">
            <v>0</v>
          </cell>
          <cell r="F17249">
            <v>0</v>
          </cell>
        </row>
        <row r="17250">
          <cell r="B17250">
            <v>2002685</v>
          </cell>
          <cell r="C17250" t="str">
            <v>Office Forms Server 2007 Sngl Mvl</v>
          </cell>
          <cell r="D17250" t="str">
            <v>UN</v>
          </cell>
          <cell r="E17250">
            <v>0</v>
          </cell>
          <cell r="F17250">
            <v>0</v>
          </cell>
        </row>
        <row r="17251">
          <cell r="B17251">
            <v>2002686</v>
          </cell>
          <cell r="C17251" t="str">
            <v>Office Groove Server 2007 Sngl Mvl</v>
          </cell>
          <cell r="D17251" t="str">
            <v>UN</v>
          </cell>
          <cell r="E17251">
            <v>0</v>
          </cell>
          <cell r="F17251">
            <v>0</v>
          </cell>
        </row>
        <row r="17252">
          <cell r="B17252">
            <v>2002687</v>
          </cell>
          <cell r="C17252" t="str">
            <v>Office Sharepoint Cal 2007 Device Cal</v>
          </cell>
          <cell r="D17252" t="str">
            <v>UN</v>
          </cell>
          <cell r="E17252">
            <v>0</v>
          </cell>
          <cell r="F17252">
            <v>0</v>
          </cell>
        </row>
        <row r="17253">
          <cell r="B17253">
            <v>2002688</v>
          </cell>
          <cell r="C17253" t="str">
            <v>Office Sharepoint Cal 2007 User Cal</v>
          </cell>
          <cell r="D17253" t="str">
            <v>UN</v>
          </cell>
          <cell r="E17253">
            <v>0</v>
          </cell>
          <cell r="F17253">
            <v>0</v>
          </cell>
        </row>
        <row r="17254">
          <cell r="B17254">
            <v>2002689</v>
          </cell>
          <cell r="C17254" t="str">
            <v>Office Sharepoint Server 2007 Sngl Mvl</v>
          </cell>
          <cell r="D17254" t="str">
            <v>UN</v>
          </cell>
          <cell r="E17254">
            <v>0</v>
          </cell>
          <cell r="F17254">
            <v>0</v>
          </cell>
        </row>
        <row r="17255">
          <cell r="B17255">
            <v>2002690</v>
          </cell>
          <cell r="C17255" t="str">
            <v>Organizador De Cabos</v>
          </cell>
          <cell r="D17255" t="str">
            <v>UN</v>
          </cell>
          <cell r="E17255">
            <v>0</v>
          </cell>
          <cell r="F17255">
            <v>0</v>
          </cell>
        </row>
        <row r="17256">
          <cell r="B17256">
            <v>2002691</v>
          </cell>
          <cell r="C17256" t="str">
            <v>Patch Cord Fibra Mono-Modo</v>
          </cell>
          <cell r="D17256" t="str">
            <v>UN</v>
          </cell>
          <cell r="E17256">
            <v>0</v>
          </cell>
          <cell r="F17256">
            <v>0</v>
          </cell>
        </row>
        <row r="17257">
          <cell r="B17257">
            <v>2002692</v>
          </cell>
          <cell r="C17257" t="str">
            <v>Patch Cord Fibra Multi-Modo</v>
          </cell>
          <cell r="D17257" t="str">
            <v>UN</v>
          </cell>
          <cell r="E17257">
            <v>0</v>
          </cell>
          <cell r="F17257">
            <v>0</v>
          </cell>
        </row>
        <row r="17258">
          <cell r="B17258">
            <v>2002693</v>
          </cell>
          <cell r="C17258" t="str">
            <v>Patch Cord Furukawa</v>
          </cell>
          <cell r="D17258" t="str">
            <v>UN</v>
          </cell>
          <cell r="E17258">
            <v>0</v>
          </cell>
          <cell r="F17258">
            <v>0</v>
          </cell>
        </row>
        <row r="17259">
          <cell r="B17259">
            <v>2002694</v>
          </cell>
          <cell r="C17259" t="str">
            <v>Patch Cord Systimax</v>
          </cell>
          <cell r="D17259" t="str">
            <v>UN</v>
          </cell>
          <cell r="E17259">
            <v>0</v>
          </cell>
          <cell r="F17259">
            <v>0</v>
          </cell>
        </row>
        <row r="17260">
          <cell r="B17260">
            <v>2002695</v>
          </cell>
          <cell r="C17260" t="str">
            <v>Patch Painel 24 Portas</v>
          </cell>
          <cell r="D17260" t="str">
            <v>UN</v>
          </cell>
          <cell r="E17260">
            <v>0</v>
          </cell>
          <cell r="F17260">
            <v>0</v>
          </cell>
        </row>
        <row r="17261">
          <cell r="B17261">
            <v>2002696</v>
          </cell>
          <cell r="C17261" t="str">
            <v>Patch Painel 48 Portas</v>
          </cell>
          <cell r="D17261" t="str">
            <v>UN</v>
          </cell>
          <cell r="E17261">
            <v>0</v>
          </cell>
          <cell r="F17261">
            <v>0</v>
          </cell>
        </row>
        <row r="17262">
          <cell r="B17262">
            <v>2002697</v>
          </cell>
          <cell r="C17262" t="str">
            <v>Performancepoint Cal 2007 Device Cal</v>
          </cell>
          <cell r="D17262" t="str">
            <v>UN</v>
          </cell>
          <cell r="E17262">
            <v>0</v>
          </cell>
          <cell r="F17262">
            <v>0</v>
          </cell>
        </row>
        <row r="17263">
          <cell r="B17263">
            <v>2002698</v>
          </cell>
          <cell r="C17263" t="str">
            <v>Performancepoint Cal 2007 User Cal</v>
          </cell>
          <cell r="D17263" t="str">
            <v>UN</v>
          </cell>
          <cell r="E17263">
            <v>0</v>
          </cell>
          <cell r="F17263">
            <v>0</v>
          </cell>
        </row>
        <row r="17264">
          <cell r="B17264">
            <v>2002699</v>
          </cell>
          <cell r="C17264" t="str">
            <v>Performancepoint Server 2007 Sngl Mvl</v>
          </cell>
          <cell r="D17264" t="str">
            <v>UN</v>
          </cell>
          <cell r="E17264">
            <v>0</v>
          </cell>
          <cell r="F17264">
            <v>0</v>
          </cell>
        </row>
        <row r="17265">
          <cell r="B17265">
            <v>2002700</v>
          </cell>
          <cell r="C17265" t="str">
            <v>Perfpoint Extrnl Connctr 2007 Sngl Mvl</v>
          </cell>
          <cell r="D17265" t="str">
            <v>UN</v>
          </cell>
          <cell r="E17265">
            <v>0</v>
          </cell>
          <cell r="F17265">
            <v>0</v>
          </cell>
        </row>
        <row r="17266">
          <cell r="B17266">
            <v>2002701</v>
          </cell>
          <cell r="C17266" t="str">
            <v>Placa Controladora Scsi</v>
          </cell>
          <cell r="D17266" t="str">
            <v>UN</v>
          </cell>
          <cell r="E17266">
            <v>0</v>
          </cell>
          <cell r="F17266">
            <v>0</v>
          </cell>
        </row>
        <row r="17267">
          <cell r="B17267">
            <v>2002702</v>
          </cell>
          <cell r="C17267" t="str">
            <v>Placa De Acesso A Internet Edge Pcmcia</v>
          </cell>
          <cell r="D17267" t="str">
            <v>UN</v>
          </cell>
          <cell r="E17267">
            <v>0</v>
          </cell>
          <cell r="F17267">
            <v>0</v>
          </cell>
        </row>
        <row r="17268">
          <cell r="B17268">
            <v>2002703</v>
          </cell>
          <cell r="C17268" t="str">
            <v>Placa De Acesso A Internet Edge Usb</v>
          </cell>
          <cell r="D17268" t="str">
            <v>UN</v>
          </cell>
          <cell r="E17268">
            <v>0</v>
          </cell>
          <cell r="F17268">
            <v>0</v>
          </cell>
        </row>
        <row r="17269">
          <cell r="B17269">
            <v>2002704</v>
          </cell>
          <cell r="C17269" t="str">
            <v>Placa De Rede 3Com</v>
          </cell>
          <cell r="D17269" t="str">
            <v>UN</v>
          </cell>
          <cell r="E17269">
            <v>0</v>
          </cell>
          <cell r="F17269">
            <v>0</v>
          </cell>
        </row>
        <row r="17270">
          <cell r="B17270">
            <v>2002705</v>
          </cell>
          <cell r="C17270" t="str">
            <v>Placa De Rede Realtek</v>
          </cell>
          <cell r="D17270" t="str">
            <v>UN</v>
          </cell>
          <cell r="E17270">
            <v>0</v>
          </cell>
          <cell r="F17270">
            <v>0</v>
          </cell>
        </row>
        <row r="17271">
          <cell r="B17271">
            <v>2002706</v>
          </cell>
          <cell r="C17271" t="str">
            <v>Placa De Rede Wireless Usb</v>
          </cell>
          <cell r="D17271" t="str">
            <v>UN</v>
          </cell>
          <cell r="E17271">
            <v>0</v>
          </cell>
          <cell r="F17271">
            <v>0</v>
          </cell>
        </row>
        <row r="17272">
          <cell r="B17272">
            <v>2002707</v>
          </cell>
          <cell r="C17272" t="str">
            <v>Placa De Som Creative</v>
          </cell>
          <cell r="D17272" t="str">
            <v>UN</v>
          </cell>
          <cell r="E17272">
            <v>0</v>
          </cell>
          <cell r="F17272">
            <v>0</v>
          </cell>
        </row>
        <row r="17273">
          <cell r="B17273">
            <v>2002708</v>
          </cell>
          <cell r="C17273" t="str">
            <v>Placa De Video 128 Gforce</v>
          </cell>
          <cell r="D17273" t="str">
            <v>UN</v>
          </cell>
          <cell r="E17273">
            <v>0</v>
          </cell>
          <cell r="F17273">
            <v>0</v>
          </cell>
        </row>
        <row r="17274">
          <cell r="B17274">
            <v>2002709</v>
          </cell>
          <cell r="C17274" t="str">
            <v>Placa De Video 256 Gforce</v>
          </cell>
          <cell r="D17274" t="str">
            <v>UN</v>
          </cell>
          <cell r="E17274">
            <v>0</v>
          </cell>
          <cell r="F17274">
            <v>0</v>
          </cell>
        </row>
        <row r="17275">
          <cell r="B17275">
            <v>2002710</v>
          </cell>
          <cell r="C17275" t="str">
            <v>Placa De Video 512 Gforce</v>
          </cell>
          <cell r="D17275" t="str">
            <v>UN</v>
          </cell>
          <cell r="E17275">
            <v>0</v>
          </cell>
          <cell r="F17275">
            <v>0</v>
          </cell>
        </row>
        <row r="17276">
          <cell r="B17276">
            <v>2002711</v>
          </cell>
          <cell r="C17276" t="str">
            <v>Placa De Video 64 Gforce</v>
          </cell>
          <cell r="D17276" t="str">
            <v>UN</v>
          </cell>
          <cell r="E17276">
            <v>0</v>
          </cell>
          <cell r="F17276">
            <v>0</v>
          </cell>
        </row>
        <row r="17277">
          <cell r="B17277">
            <v>2002712</v>
          </cell>
          <cell r="C17277" t="str">
            <v>Placa Mãe</v>
          </cell>
          <cell r="D17277" t="str">
            <v>UN</v>
          </cell>
          <cell r="E17277">
            <v>0</v>
          </cell>
          <cell r="F17277">
            <v>0</v>
          </cell>
        </row>
        <row r="17278">
          <cell r="B17278">
            <v>2002713</v>
          </cell>
          <cell r="C17278" t="str">
            <v>Placa Mãe Asus Pentium 4</v>
          </cell>
          <cell r="D17278" t="str">
            <v>UN</v>
          </cell>
          <cell r="E17278">
            <v>0</v>
          </cell>
          <cell r="F17278">
            <v>0</v>
          </cell>
        </row>
        <row r="17279">
          <cell r="B17279">
            <v>2002714</v>
          </cell>
          <cell r="C17279" t="str">
            <v>Processador Pentium 4 Intel</v>
          </cell>
          <cell r="D17279" t="str">
            <v>UN</v>
          </cell>
          <cell r="E17279">
            <v>0</v>
          </cell>
          <cell r="F17279">
            <v>0</v>
          </cell>
        </row>
        <row r="17280">
          <cell r="B17280">
            <v>2002715</v>
          </cell>
          <cell r="C17280" t="str">
            <v>Processador Pentium 4 Intel Core 2</v>
          </cell>
          <cell r="D17280" t="str">
            <v>UN</v>
          </cell>
          <cell r="E17280">
            <v>0</v>
          </cell>
          <cell r="F17280">
            <v>0</v>
          </cell>
        </row>
        <row r="17281">
          <cell r="B17281">
            <v>2002716</v>
          </cell>
          <cell r="C17281" t="str">
            <v>Processador Pentium 4 Intel Core 2 Duo</v>
          </cell>
          <cell r="D17281" t="str">
            <v>UN</v>
          </cell>
          <cell r="E17281">
            <v>0</v>
          </cell>
          <cell r="F17281">
            <v>0</v>
          </cell>
        </row>
        <row r="17282">
          <cell r="B17282">
            <v>2002717</v>
          </cell>
          <cell r="C17282" t="str">
            <v>Project External Cnnctr 2007 Sngl Mvl</v>
          </cell>
          <cell r="D17282" t="str">
            <v>UN</v>
          </cell>
          <cell r="E17282">
            <v>0</v>
          </cell>
          <cell r="F17282">
            <v>0</v>
          </cell>
        </row>
        <row r="17283">
          <cell r="B17283">
            <v>2002718</v>
          </cell>
          <cell r="C17283" t="str">
            <v>Project Portfolio Server 2007 Sngl Mvl</v>
          </cell>
          <cell r="D17283" t="str">
            <v>UN</v>
          </cell>
          <cell r="E17283">
            <v>0</v>
          </cell>
          <cell r="F17283">
            <v>0</v>
          </cell>
        </row>
        <row r="17284">
          <cell r="B17284">
            <v>2002719</v>
          </cell>
          <cell r="C17284" t="str">
            <v>Project Portfolio Svr Cal 2007 Dev.Cal</v>
          </cell>
          <cell r="D17284" t="str">
            <v>UN</v>
          </cell>
          <cell r="E17284">
            <v>0</v>
          </cell>
          <cell r="F17284">
            <v>0</v>
          </cell>
        </row>
        <row r="17285">
          <cell r="B17285">
            <v>2002720</v>
          </cell>
          <cell r="C17285" t="str">
            <v>Project Portfolio Svr Cal 2007 User Cal</v>
          </cell>
          <cell r="D17285" t="str">
            <v>UN</v>
          </cell>
          <cell r="E17285">
            <v>0</v>
          </cell>
          <cell r="F17285">
            <v>0</v>
          </cell>
        </row>
        <row r="17286">
          <cell r="B17286">
            <v>2002721</v>
          </cell>
          <cell r="C17286" t="str">
            <v>Project Prtfolio Extcnctr 2007 Sngl Mvl</v>
          </cell>
          <cell r="D17286" t="str">
            <v>UN</v>
          </cell>
          <cell r="E17286">
            <v>0</v>
          </cell>
          <cell r="F17286">
            <v>0</v>
          </cell>
        </row>
        <row r="17287">
          <cell r="B17287">
            <v>2002722</v>
          </cell>
          <cell r="C17287" t="str">
            <v>Project Server 2007 Sngl Mvl</v>
          </cell>
          <cell r="D17287" t="str">
            <v>UN</v>
          </cell>
          <cell r="E17287">
            <v>0</v>
          </cell>
          <cell r="F17287">
            <v>0</v>
          </cell>
        </row>
        <row r="17288">
          <cell r="B17288">
            <v>2002723</v>
          </cell>
          <cell r="C17288" t="str">
            <v>Project Server 2007 Sngl Mvl W/Pps</v>
          </cell>
          <cell r="D17288" t="str">
            <v>UN</v>
          </cell>
          <cell r="E17288">
            <v>0</v>
          </cell>
          <cell r="F17288">
            <v>0</v>
          </cell>
        </row>
        <row r="17289">
          <cell r="B17289">
            <v>2002724</v>
          </cell>
          <cell r="C17289" t="str">
            <v>Project Server Cal 2007 Device Cal</v>
          </cell>
          <cell r="D17289" t="str">
            <v>UN</v>
          </cell>
          <cell r="E17289">
            <v>0</v>
          </cell>
          <cell r="F17289">
            <v>0</v>
          </cell>
        </row>
        <row r="17290">
          <cell r="B17290">
            <v>2002725</v>
          </cell>
          <cell r="C17290" t="str">
            <v>Project Server Cal 2007 User Cal</v>
          </cell>
          <cell r="D17290" t="str">
            <v>UN</v>
          </cell>
          <cell r="E17290">
            <v>0</v>
          </cell>
          <cell r="F17290">
            <v>0</v>
          </cell>
        </row>
        <row r="17291">
          <cell r="B17291">
            <v>2002726</v>
          </cell>
          <cell r="C17291" t="str">
            <v>Projetor Svga(800X600)</v>
          </cell>
          <cell r="D17291" t="str">
            <v>UN</v>
          </cell>
          <cell r="E17291">
            <v>0</v>
          </cell>
          <cell r="F17291">
            <v>0</v>
          </cell>
        </row>
        <row r="17292">
          <cell r="B17292">
            <v>2002727</v>
          </cell>
          <cell r="C17292" t="str">
            <v>Quadro De Automação Elétrica</v>
          </cell>
          <cell r="D17292" t="str">
            <v>UN</v>
          </cell>
          <cell r="E17292">
            <v>0</v>
          </cell>
          <cell r="F17292">
            <v>0</v>
          </cell>
        </row>
        <row r="17293">
          <cell r="B17293">
            <v>2002728</v>
          </cell>
          <cell r="C17293" t="str">
            <v>Rack De Parede 6U</v>
          </cell>
          <cell r="D17293" t="str">
            <v>UN</v>
          </cell>
          <cell r="E17293">
            <v>300</v>
          </cell>
          <cell r="F17293">
            <v>0</v>
          </cell>
        </row>
        <row r="17294">
          <cell r="B17294">
            <v>2002729</v>
          </cell>
          <cell r="C17294" t="str">
            <v>Rack Para Servidores 19"</v>
          </cell>
          <cell r="D17294" t="str">
            <v>UN</v>
          </cell>
          <cell r="E17294">
            <v>0</v>
          </cell>
          <cell r="F17294">
            <v>0</v>
          </cell>
        </row>
        <row r="17295">
          <cell r="B17295">
            <v>2002730</v>
          </cell>
          <cell r="C17295" t="str">
            <v>Rack Patch Painel 44U</v>
          </cell>
          <cell r="D17295" t="str">
            <v>UN</v>
          </cell>
          <cell r="E17295">
            <v>0</v>
          </cell>
          <cell r="F17295">
            <v>0</v>
          </cell>
        </row>
        <row r="17296">
          <cell r="B17296">
            <v>2002731</v>
          </cell>
          <cell r="C17296" t="str">
            <v>Rack Patch Painel 48U</v>
          </cell>
          <cell r="D17296" t="str">
            <v>UN</v>
          </cell>
          <cell r="E17296">
            <v>0</v>
          </cell>
          <cell r="F17296">
            <v>0</v>
          </cell>
        </row>
        <row r="17297">
          <cell r="B17297">
            <v>2002734</v>
          </cell>
          <cell r="C17297" t="str">
            <v>Revit 2008</v>
          </cell>
          <cell r="D17297" t="str">
            <v>UN</v>
          </cell>
          <cell r="E17297">
            <v>0</v>
          </cell>
          <cell r="F17297">
            <v>0</v>
          </cell>
        </row>
        <row r="17298">
          <cell r="B17298">
            <v>2002735</v>
          </cell>
          <cell r="C17298" t="str">
            <v>Revit 2009</v>
          </cell>
          <cell r="D17298" t="str">
            <v>UN</v>
          </cell>
          <cell r="E17298">
            <v>0</v>
          </cell>
          <cell r="F17298">
            <v>0</v>
          </cell>
        </row>
        <row r="17299">
          <cell r="B17299">
            <v>2002736</v>
          </cell>
          <cell r="C17299" t="str">
            <v>Roteador Wireless</v>
          </cell>
          <cell r="D17299" t="str">
            <v>UN</v>
          </cell>
          <cell r="E17299">
            <v>0</v>
          </cell>
          <cell r="F17299">
            <v>0</v>
          </cell>
        </row>
        <row r="17300">
          <cell r="B17300">
            <v>2002737</v>
          </cell>
          <cell r="C17300" t="str">
            <v>Search Server 2008 Sngl Mvl</v>
          </cell>
          <cell r="D17300" t="str">
            <v>UN</v>
          </cell>
          <cell r="E17300">
            <v>0</v>
          </cell>
          <cell r="F17300">
            <v>0</v>
          </cell>
        </row>
        <row r="17301">
          <cell r="B17301">
            <v>2002738</v>
          </cell>
          <cell r="C17301" t="str">
            <v>Services For Netware 5.0 Sngl Mvl</v>
          </cell>
          <cell r="D17301" t="str">
            <v>UN</v>
          </cell>
          <cell r="E17301">
            <v>0</v>
          </cell>
          <cell r="F17301">
            <v>0</v>
          </cell>
        </row>
        <row r="17302">
          <cell r="B17302">
            <v>2002739</v>
          </cell>
          <cell r="C17302" t="str">
            <v>Servidor Dell Power Edge 1950</v>
          </cell>
          <cell r="D17302" t="str">
            <v>UN</v>
          </cell>
          <cell r="E17302">
            <v>0</v>
          </cell>
          <cell r="F17302">
            <v>0</v>
          </cell>
        </row>
        <row r="17303">
          <cell r="B17303">
            <v>2002740</v>
          </cell>
          <cell r="C17303" t="str">
            <v>Servidor Dell Power Edge 2950</v>
          </cell>
          <cell r="D17303" t="str">
            <v>UN</v>
          </cell>
          <cell r="E17303">
            <v>0</v>
          </cell>
          <cell r="F17303">
            <v>0</v>
          </cell>
        </row>
        <row r="17304">
          <cell r="B17304">
            <v>2002741</v>
          </cell>
          <cell r="C17304" t="str">
            <v>Servidor Ibm Xseries</v>
          </cell>
          <cell r="D17304" t="str">
            <v>UN</v>
          </cell>
          <cell r="E17304">
            <v>0</v>
          </cell>
          <cell r="F17304">
            <v>0</v>
          </cell>
        </row>
        <row r="17305">
          <cell r="B17305">
            <v>2002742</v>
          </cell>
          <cell r="C17305" t="str">
            <v>Sharepoint Enterprise Cal 2007 Dev.Cal</v>
          </cell>
          <cell r="D17305" t="str">
            <v>UN</v>
          </cell>
          <cell r="E17305">
            <v>0</v>
          </cell>
          <cell r="F17305">
            <v>0</v>
          </cell>
        </row>
        <row r="17306">
          <cell r="B17306">
            <v>2002743</v>
          </cell>
          <cell r="C17306" t="str">
            <v>Sharepoint Enterprise Cal 2007 User Cal</v>
          </cell>
          <cell r="D17306" t="str">
            <v>UN</v>
          </cell>
          <cell r="E17306">
            <v>0</v>
          </cell>
          <cell r="F17306">
            <v>0</v>
          </cell>
        </row>
        <row r="17307">
          <cell r="B17307">
            <v>2002744</v>
          </cell>
          <cell r="C17307" t="str">
            <v>Sharepoint Internet 2007 Sngl Mvl</v>
          </cell>
          <cell r="D17307" t="str">
            <v>UN</v>
          </cell>
          <cell r="E17307">
            <v>0</v>
          </cell>
          <cell r="F17307">
            <v>0</v>
          </cell>
        </row>
        <row r="17308">
          <cell r="B17308">
            <v>2002745</v>
          </cell>
          <cell r="C17308" t="str">
            <v>Slp Activation Commercial Fee Mvl 1 K</v>
          </cell>
          <cell r="D17308" t="str">
            <v>UN</v>
          </cell>
          <cell r="E17308">
            <v>0</v>
          </cell>
          <cell r="F17308">
            <v>0</v>
          </cell>
        </row>
        <row r="17309">
          <cell r="B17309">
            <v>2002746</v>
          </cell>
          <cell r="C17309" t="str">
            <v>Slp Activatns Non-Commrcl Fee Mvl 10 K</v>
          </cell>
          <cell r="D17309" t="str">
            <v>UN</v>
          </cell>
          <cell r="E17309">
            <v>0</v>
          </cell>
          <cell r="F17309">
            <v>0</v>
          </cell>
        </row>
        <row r="17310">
          <cell r="B17310">
            <v>2002747</v>
          </cell>
          <cell r="C17310" t="str">
            <v>Slp Server Enterprise 2008 Sngl Mvl</v>
          </cell>
          <cell r="D17310" t="str">
            <v>UN</v>
          </cell>
          <cell r="E17310">
            <v>0</v>
          </cell>
          <cell r="F17310">
            <v>0</v>
          </cell>
        </row>
        <row r="17311">
          <cell r="B17311">
            <v>2002748</v>
          </cell>
          <cell r="C17311" t="str">
            <v>Slp Server Standard 2008 Sngl Mvl</v>
          </cell>
          <cell r="D17311" t="str">
            <v>UN</v>
          </cell>
          <cell r="E17311">
            <v>0</v>
          </cell>
          <cell r="F17311">
            <v>0</v>
          </cell>
        </row>
        <row r="17312">
          <cell r="B17312">
            <v>2002749</v>
          </cell>
          <cell r="C17312" t="str">
            <v>Softgrid Cal For Ts 4.1 Device Cal</v>
          </cell>
          <cell r="D17312" t="str">
            <v>UN</v>
          </cell>
          <cell r="E17312">
            <v>0</v>
          </cell>
          <cell r="F17312">
            <v>0</v>
          </cell>
        </row>
        <row r="17313">
          <cell r="B17313">
            <v>2002750</v>
          </cell>
          <cell r="C17313" t="str">
            <v>Softgrid Cal For Ts 4.1 User Cal</v>
          </cell>
          <cell r="D17313" t="str">
            <v>UN</v>
          </cell>
          <cell r="E17313">
            <v>0</v>
          </cell>
          <cell r="F17313">
            <v>0</v>
          </cell>
        </row>
        <row r="17314">
          <cell r="B17314">
            <v>2002751</v>
          </cell>
          <cell r="C17314" t="str">
            <v>Softgrid Ext Connector Ts 4.1 Sngl Mvl</v>
          </cell>
          <cell r="D17314" t="str">
            <v>UN</v>
          </cell>
          <cell r="E17314">
            <v>0</v>
          </cell>
          <cell r="F17314">
            <v>0</v>
          </cell>
        </row>
        <row r="17315">
          <cell r="B17315">
            <v>2002752</v>
          </cell>
          <cell r="C17315" t="str">
            <v>Sql Cal 2005 Sngl Mvl Device Cal</v>
          </cell>
          <cell r="D17315" t="str">
            <v>UN</v>
          </cell>
          <cell r="E17315">
            <v>0</v>
          </cell>
          <cell r="F17315">
            <v>0</v>
          </cell>
        </row>
        <row r="17316">
          <cell r="B17316">
            <v>2002753</v>
          </cell>
          <cell r="C17316" t="str">
            <v>Sql Cal 2005 Sngl Mvl User Cal</v>
          </cell>
          <cell r="D17316" t="str">
            <v>UN</v>
          </cell>
          <cell r="E17316">
            <v>0</v>
          </cell>
          <cell r="F17316">
            <v>0</v>
          </cell>
        </row>
        <row r="17317">
          <cell r="B17317">
            <v>2002754</v>
          </cell>
          <cell r="C17317" t="str">
            <v>Sql Server Wrkg.2005 Win32 Mvl 1 Proc</v>
          </cell>
          <cell r="D17317" t="str">
            <v>UN</v>
          </cell>
          <cell r="E17317">
            <v>0</v>
          </cell>
          <cell r="F17317">
            <v>0</v>
          </cell>
        </row>
        <row r="17318">
          <cell r="B17318">
            <v>2002755</v>
          </cell>
          <cell r="C17318" t="str">
            <v>Sql Server Wrkg.2005 Win32 Mvl 5 Clt</v>
          </cell>
          <cell r="D17318" t="str">
            <v>UN</v>
          </cell>
          <cell r="E17318">
            <v>0</v>
          </cell>
          <cell r="F17318">
            <v>0</v>
          </cell>
        </row>
        <row r="17319">
          <cell r="B17319">
            <v>2002756</v>
          </cell>
          <cell r="C17319" t="str">
            <v>Sql Svr Develop.2005 Win32 X64/Ia64 Mvl</v>
          </cell>
          <cell r="D17319" t="str">
            <v>UN</v>
          </cell>
          <cell r="E17319">
            <v>0</v>
          </cell>
          <cell r="F17319">
            <v>0</v>
          </cell>
        </row>
        <row r="17320">
          <cell r="B17320">
            <v>2002757</v>
          </cell>
          <cell r="C17320" t="str">
            <v>Sql Svr Enterprise Edtn 2005 Ia64 Mvl</v>
          </cell>
          <cell r="D17320" t="str">
            <v>UN</v>
          </cell>
          <cell r="E17320">
            <v>0</v>
          </cell>
          <cell r="F17320">
            <v>0</v>
          </cell>
        </row>
        <row r="17321">
          <cell r="B17321">
            <v>2002758</v>
          </cell>
          <cell r="C17321" t="str">
            <v>Sql Svr Enterp.2005 Ia64 Sngl Mvl 1 Proc</v>
          </cell>
          <cell r="D17321" t="str">
            <v>UN</v>
          </cell>
          <cell r="E17321">
            <v>0</v>
          </cell>
          <cell r="F17321">
            <v>0</v>
          </cell>
        </row>
        <row r="17322">
          <cell r="B17322">
            <v>2002759</v>
          </cell>
          <cell r="C17322" t="str">
            <v>Sql Svr Enterp.2005 Win32 Sngl Mvl</v>
          </cell>
          <cell r="D17322" t="str">
            <v>UN</v>
          </cell>
          <cell r="E17322">
            <v>0</v>
          </cell>
          <cell r="F17322">
            <v>0</v>
          </cell>
        </row>
        <row r="17323">
          <cell r="B17323">
            <v>2002760</v>
          </cell>
          <cell r="C17323" t="str">
            <v>Sql Svr Enterp.2005 Win32 Sngl Mvl 1Proc</v>
          </cell>
          <cell r="D17323" t="str">
            <v>UN</v>
          </cell>
          <cell r="E17323">
            <v>0</v>
          </cell>
          <cell r="F17323">
            <v>0</v>
          </cell>
        </row>
        <row r="17324">
          <cell r="B17324">
            <v>2002761</v>
          </cell>
          <cell r="C17324" t="str">
            <v>Sql Svr Enterp.2005 X64 Sngl Mvl</v>
          </cell>
          <cell r="D17324" t="str">
            <v>UN</v>
          </cell>
          <cell r="E17324">
            <v>0</v>
          </cell>
          <cell r="F17324">
            <v>0</v>
          </cell>
        </row>
        <row r="17325">
          <cell r="B17325">
            <v>2002762</v>
          </cell>
          <cell r="C17325" t="str">
            <v>Sql Svr Enterp.2005 X64 1 Proc.License</v>
          </cell>
          <cell r="D17325" t="str">
            <v>UN</v>
          </cell>
          <cell r="E17325">
            <v>0</v>
          </cell>
          <cell r="F17325">
            <v>0</v>
          </cell>
        </row>
        <row r="17326">
          <cell r="B17326">
            <v>2002763</v>
          </cell>
          <cell r="C17326" t="str">
            <v>Sql Svr Standard Edtn 2005 Ia64 Sngl Mvl</v>
          </cell>
          <cell r="D17326" t="str">
            <v>UN</v>
          </cell>
          <cell r="E17326">
            <v>0</v>
          </cell>
          <cell r="F17326">
            <v>0</v>
          </cell>
        </row>
        <row r="17327">
          <cell r="B17327">
            <v>2002764</v>
          </cell>
          <cell r="C17327" t="str">
            <v>Sql Svr Stand.2005 Ia64 Sngl Mvl 1 Proc</v>
          </cell>
          <cell r="D17327" t="str">
            <v>UN</v>
          </cell>
          <cell r="E17327">
            <v>0</v>
          </cell>
          <cell r="F17327">
            <v>0</v>
          </cell>
        </row>
        <row r="17328">
          <cell r="B17328">
            <v>2002765</v>
          </cell>
          <cell r="C17328" t="str">
            <v>Sql Svr Stand.2005 Win32 Sngl Mvl</v>
          </cell>
          <cell r="D17328" t="str">
            <v>UN</v>
          </cell>
          <cell r="E17328">
            <v>0</v>
          </cell>
          <cell r="F17328">
            <v>0</v>
          </cell>
        </row>
        <row r="17329">
          <cell r="B17329">
            <v>2002766</v>
          </cell>
          <cell r="C17329" t="str">
            <v>Sql Svr Stand.2005 Win32 Sngl Mvl 1 Proc</v>
          </cell>
          <cell r="D17329" t="str">
            <v>UN</v>
          </cell>
          <cell r="E17329">
            <v>0</v>
          </cell>
          <cell r="F17329">
            <v>0</v>
          </cell>
        </row>
        <row r="17330">
          <cell r="B17330">
            <v>2002767</v>
          </cell>
          <cell r="C17330" t="str">
            <v>Sql Svr Stand.2005 X64 Sngl Mvl</v>
          </cell>
          <cell r="D17330" t="str">
            <v>UN</v>
          </cell>
          <cell r="E17330">
            <v>0</v>
          </cell>
          <cell r="F17330">
            <v>0</v>
          </cell>
        </row>
        <row r="17331">
          <cell r="B17331">
            <v>2002768</v>
          </cell>
          <cell r="C17331" t="str">
            <v>Sql Svr Stand.2005 X64 1 Proc.License</v>
          </cell>
          <cell r="D17331" t="str">
            <v>UN</v>
          </cell>
          <cell r="E17331">
            <v>0</v>
          </cell>
          <cell r="F17331">
            <v>0</v>
          </cell>
        </row>
        <row r="17332">
          <cell r="B17332">
            <v>2002769</v>
          </cell>
          <cell r="C17332" t="str">
            <v>Sql Workg.Cal 2005 Win32 Device Cal</v>
          </cell>
          <cell r="D17332" t="str">
            <v>UN</v>
          </cell>
          <cell r="E17332">
            <v>0</v>
          </cell>
          <cell r="F17332">
            <v>0</v>
          </cell>
        </row>
        <row r="17333">
          <cell r="B17333">
            <v>2002770</v>
          </cell>
          <cell r="C17333" t="str">
            <v>Sql Workg.Cal 2005 Win32 User Cal</v>
          </cell>
          <cell r="D17333" t="str">
            <v>UN</v>
          </cell>
          <cell r="E17333">
            <v>0</v>
          </cell>
          <cell r="F17333">
            <v>0</v>
          </cell>
        </row>
        <row r="17334">
          <cell r="B17334">
            <v>2002771</v>
          </cell>
          <cell r="C17334" t="str">
            <v>Storage Emc</v>
          </cell>
          <cell r="D17334" t="str">
            <v>UN</v>
          </cell>
          <cell r="E17334">
            <v>0</v>
          </cell>
          <cell r="F17334">
            <v>0</v>
          </cell>
        </row>
        <row r="17335">
          <cell r="B17335">
            <v>2002772</v>
          </cell>
          <cell r="C17335" t="str">
            <v>Switch 3Com 16 Portas</v>
          </cell>
          <cell r="D17335" t="str">
            <v>UN</v>
          </cell>
          <cell r="E17335">
            <v>0</v>
          </cell>
          <cell r="F17335">
            <v>0</v>
          </cell>
        </row>
        <row r="17336">
          <cell r="B17336">
            <v>2002773</v>
          </cell>
          <cell r="C17336" t="str">
            <v>Switch 3Com 24 Portas</v>
          </cell>
          <cell r="D17336" t="str">
            <v>UN</v>
          </cell>
          <cell r="E17336">
            <v>0</v>
          </cell>
          <cell r="F17336">
            <v>0</v>
          </cell>
        </row>
        <row r="17337">
          <cell r="B17337">
            <v>2002774</v>
          </cell>
          <cell r="C17337" t="str">
            <v>Switch 3Com 48 Portas</v>
          </cell>
          <cell r="D17337" t="str">
            <v>UN</v>
          </cell>
          <cell r="E17337">
            <v>0</v>
          </cell>
          <cell r="F17337">
            <v>0</v>
          </cell>
        </row>
        <row r="17338">
          <cell r="B17338">
            <v>2002775</v>
          </cell>
          <cell r="C17338" t="str">
            <v>Switch 3Com 8 Portas</v>
          </cell>
          <cell r="D17338" t="str">
            <v>UN</v>
          </cell>
          <cell r="E17338">
            <v>0</v>
          </cell>
          <cell r="F17338">
            <v>0</v>
          </cell>
        </row>
        <row r="17339">
          <cell r="B17339">
            <v>2002776</v>
          </cell>
          <cell r="C17339" t="str">
            <v>Switch 8 Portas Genérico</v>
          </cell>
          <cell r="D17339" t="str">
            <v>UN</v>
          </cell>
          <cell r="E17339">
            <v>0</v>
          </cell>
          <cell r="F17339">
            <v>0</v>
          </cell>
        </row>
        <row r="17340">
          <cell r="B17340">
            <v>2002777</v>
          </cell>
          <cell r="C17340" t="str">
            <v>Switch Dell 24 Portas</v>
          </cell>
          <cell r="D17340" t="str">
            <v>UN</v>
          </cell>
          <cell r="E17340">
            <v>0</v>
          </cell>
          <cell r="F17340">
            <v>0</v>
          </cell>
        </row>
        <row r="17341">
          <cell r="B17341">
            <v>2002778</v>
          </cell>
          <cell r="C17341" t="str">
            <v>Switch Dell 48 Portas</v>
          </cell>
          <cell r="D17341" t="str">
            <v>UN</v>
          </cell>
          <cell r="E17341">
            <v>0</v>
          </cell>
          <cell r="F17341">
            <v>0</v>
          </cell>
        </row>
        <row r="17342">
          <cell r="B17342">
            <v>2002779</v>
          </cell>
          <cell r="C17342" t="str">
            <v>Switch D-Link 16 Portas</v>
          </cell>
          <cell r="D17342" t="str">
            <v>UN</v>
          </cell>
          <cell r="E17342">
            <v>480</v>
          </cell>
          <cell r="F17342">
            <v>0</v>
          </cell>
        </row>
        <row r="17343">
          <cell r="B17343">
            <v>2002780</v>
          </cell>
          <cell r="C17343" t="str">
            <v>Switch D-Link 24 Portas</v>
          </cell>
          <cell r="D17343" t="str">
            <v>UN</v>
          </cell>
          <cell r="E17343">
            <v>0</v>
          </cell>
          <cell r="F17343">
            <v>0</v>
          </cell>
        </row>
        <row r="17344">
          <cell r="B17344">
            <v>2002781</v>
          </cell>
          <cell r="C17344" t="str">
            <v>Switch Fibra Optica</v>
          </cell>
          <cell r="D17344" t="str">
            <v>UN</v>
          </cell>
          <cell r="E17344">
            <v>0</v>
          </cell>
          <cell r="F17344">
            <v>0</v>
          </cell>
        </row>
        <row r="17345">
          <cell r="B17345">
            <v>2002782</v>
          </cell>
          <cell r="C17345" t="str">
            <v>Switch Para Kvm</v>
          </cell>
          <cell r="D17345" t="str">
            <v>UN</v>
          </cell>
          <cell r="E17345">
            <v>0</v>
          </cell>
          <cell r="F17345">
            <v>0</v>
          </cell>
        </row>
        <row r="17346">
          <cell r="B17346">
            <v>2002783</v>
          </cell>
          <cell r="C17346" t="str">
            <v>Sys Cntr Essntls Clientml 2007 Mvl 20</v>
          </cell>
          <cell r="D17346" t="str">
            <v>UN</v>
          </cell>
          <cell r="E17346">
            <v>0</v>
          </cell>
          <cell r="F17346">
            <v>0</v>
          </cell>
        </row>
        <row r="17347">
          <cell r="B17347">
            <v>2002784</v>
          </cell>
          <cell r="C17347" t="str">
            <v>Sys Cntr Essntls Clientml 2007 Mvl 5</v>
          </cell>
          <cell r="D17347" t="str">
            <v>UN</v>
          </cell>
          <cell r="E17347">
            <v>0</v>
          </cell>
          <cell r="F17347">
            <v>0</v>
          </cell>
        </row>
        <row r="17348">
          <cell r="B17348">
            <v>2002785</v>
          </cell>
          <cell r="C17348" t="str">
            <v>Sys Cntr Mdm Svr W/Sql 2008 Sngl Mvl</v>
          </cell>
          <cell r="D17348" t="str">
            <v>UN</v>
          </cell>
          <cell r="E17348">
            <v>0</v>
          </cell>
          <cell r="F17348">
            <v>0</v>
          </cell>
        </row>
        <row r="17349">
          <cell r="B17349">
            <v>2002786</v>
          </cell>
          <cell r="C17349" t="str">
            <v>Sys Ctr Ops Mgr Clt Ml 2007 Sngl Mvl</v>
          </cell>
          <cell r="D17349" t="str">
            <v>UN</v>
          </cell>
          <cell r="E17349">
            <v>0</v>
          </cell>
          <cell r="F17349">
            <v>0</v>
          </cell>
        </row>
        <row r="17350">
          <cell r="B17350">
            <v>2002787</v>
          </cell>
          <cell r="C17350" t="str">
            <v>Sys Ctr Ops Mgr Clt Ml 2007 Per Ose</v>
          </cell>
          <cell r="D17350" t="str">
            <v>UN</v>
          </cell>
          <cell r="E17350">
            <v>0</v>
          </cell>
          <cell r="F17350">
            <v>0</v>
          </cell>
        </row>
        <row r="17351">
          <cell r="B17351">
            <v>2002788</v>
          </cell>
          <cell r="C17351" t="str">
            <v>Sys Ctr Ops Mgr Svr 2007 Sngl Mvl</v>
          </cell>
          <cell r="D17351" t="str">
            <v>UN</v>
          </cell>
          <cell r="E17351">
            <v>0</v>
          </cell>
          <cell r="F17351">
            <v>0</v>
          </cell>
        </row>
        <row r="17352">
          <cell r="B17352">
            <v>2002789</v>
          </cell>
          <cell r="C17352" t="str">
            <v>Sys Ctr Ops Mgr Svr 2007 Sngl Mvl W/Sql</v>
          </cell>
          <cell r="D17352" t="str">
            <v>UN</v>
          </cell>
          <cell r="E17352">
            <v>0</v>
          </cell>
          <cell r="F17352">
            <v>0</v>
          </cell>
        </row>
        <row r="17353">
          <cell r="B17353">
            <v>2002790</v>
          </cell>
          <cell r="C17353" t="str">
            <v>Sys Ctr Ops Mgr Svrml Ent 2007 Sngl Mvl</v>
          </cell>
          <cell r="D17353" t="str">
            <v>UN</v>
          </cell>
          <cell r="E17353">
            <v>0</v>
          </cell>
          <cell r="F17353">
            <v>0</v>
          </cell>
        </row>
        <row r="17354">
          <cell r="B17354">
            <v>2002791</v>
          </cell>
          <cell r="C17354" t="str">
            <v>Sys Ctr Ops Mgr Svrml Std 2007 Sngl Mvl</v>
          </cell>
          <cell r="D17354" t="str">
            <v>UN</v>
          </cell>
          <cell r="E17354">
            <v>0</v>
          </cell>
          <cell r="F17354">
            <v>0</v>
          </cell>
        </row>
        <row r="17355">
          <cell r="B17355">
            <v>2002792</v>
          </cell>
          <cell r="C17355" t="str">
            <v>Syst Cntr Essentls Svr Ml 2007 Sngl Mvl</v>
          </cell>
          <cell r="D17355" t="str">
            <v>UN</v>
          </cell>
          <cell r="E17355">
            <v>0</v>
          </cell>
          <cell r="F17355">
            <v>0</v>
          </cell>
        </row>
        <row r="17356">
          <cell r="B17356">
            <v>2002793</v>
          </cell>
          <cell r="C17356" t="str">
            <v>Syst Cntr Essentls Svr Ml 2007 Sngl Mvl5</v>
          </cell>
          <cell r="D17356" t="str">
            <v>UN</v>
          </cell>
          <cell r="E17356">
            <v>0</v>
          </cell>
          <cell r="F17356">
            <v>0</v>
          </cell>
        </row>
        <row r="17357">
          <cell r="B17357">
            <v>2002794</v>
          </cell>
          <cell r="C17357" t="str">
            <v>Syst Ctr Vrtl Mach Mgrwge 2007 Sngl Mvl</v>
          </cell>
          <cell r="D17357" t="str">
            <v>UN</v>
          </cell>
          <cell r="E17357">
            <v>0</v>
          </cell>
          <cell r="F17357">
            <v>0</v>
          </cell>
        </row>
        <row r="17358">
          <cell r="B17358">
            <v>2002795</v>
          </cell>
          <cell r="C17358" t="str">
            <v>Syst Ctr Vrtl Mach Mgrwge 2007 Promo</v>
          </cell>
          <cell r="D17358" t="str">
            <v>UN</v>
          </cell>
          <cell r="E17358">
            <v>0</v>
          </cell>
          <cell r="F17358">
            <v>0</v>
          </cell>
        </row>
        <row r="17359">
          <cell r="B17359">
            <v>2002796</v>
          </cell>
          <cell r="C17359" t="str">
            <v>System Center Essentials 2007 Sngl Mvl</v>
          </cell>
          <cell r="D17359" t="str">
            <v>UN</v>
          </cell>
          <cell r="E17359">
            <v>0</v>
          </cell>
          <cell r="F17359">
            <v>0</v>
          </cell>
        </row>
        <row r="17360">
          <cell r="B17360">
            <v>2002797</v>
          </cell>
          <cell r="C17360" t="str">
            <v>System Center Essentials 2007 W/Sql</v>
          </cell>
          <cell r="D17360" t="str">
            <v>UN</v>
          </cell>
          <cell r="E17360">
            <v>0</v>
          </cell>
          <cell r="F17360">
            <v>0</v>
          </cell>
        </row>
        <row r="17361">
          <cell r="B17361">
            <v>2002798</v>
          </cell>
          <cell r="C17361" t="str">
            <v>System Center Mdm Cal 2008 Device Cal</v>
          </cell>
          <cell r="D17361" t="str">
            <v>UN</v>
          </cell>
          <cell r="E17361">
            <v>0</v>
          </cell>
          <cell r="F17361">
            <v>0</v>
          </cell>
        </row>
        <row r="17362">
          <cell r="B17362">
            <v>2002799</v>
          </cell>
          <cell r="C17362" t="str">
            <v>System Center Mdm Cal 2008 User Cal</v>
          </cell>
          <cell r="D17362" t="str">
            <v>UN</v>
          </cell>
          <cell r="E17362">
            <v>0</v>
          </cell>
          <cell r="F17362">
            <v>0</v>
          </cell>
        </row>
        <row r="17363">
          <cell r="B17363">
            <v>2002800</v>
          </cell>
          <cell r="C17363" t="str">
            <v>System Center Mdm Svr 2008 Sngl Mvl</v>
          </cell>
          <cell r="D17363" t="str">
            <v>UN</v>
          </cell>
          <cell r="E17363">
            <v>0</v>
          </cell>
          <cell r="F17363">
            <v>0</v>
          </cell>
        </row>
        <row r="17364">
          <cell r="B17364">
            <v>2002801</v>
          </cell>
          <cell r="C17364" t="str">
            <v>System Cntr Reprtng Mgr 2006 Sngl Mvl</v>
          </cell>
          <cell r="D17364" t="str">
            <v>UN</v>
          </cell>
          <cell r="E17364">
            <v>0</v>
          </cell>
          <cell r="F17364">
            <v>0</v>
          </cell>
        </row>
        <row r="17365">
          <cell r="B17365">
            <v>2002802</v>
          </cell>
          <cell r="C17365" t="str">
            <v>Teclado Ps2 Abnt2</v>
          </cell>
          <cell r="D17365" t="str">
            <v>UN</v>
          </cell>
          <cell r="E17365">
            <v>0</v>
          </cell>
          <cell r="F17365">
            <v>0</v>
          </cell>
        </row>
        <row r="17366">
          <cell r="B17366">
            <v>2002803</v>
          </cell>
          <cell r="C17366" t="str">
            <v>Teclado Usb Abnt2</v>
          </cell>
          <cell r="D17366" t="str">
            <v>UN</v>
          </cell>
          <cell r="E17366">
            <v>0</v>
          </cell>
          <cell r="F17366">
            <v>0</v>
          </cell>
        </row>
        <row r="17367">
          <cell r="B17367">
            <v>2002804</v>
          </cell>
          <cell r="C17367" t="str">
            <v>Unid. Fita Sdlt 160/320 Hp</v>
          </cell>
          <cell r="D17367" t="str">
            <v>UN</v>
          </cell>
          <cell r="E17367">
            <v>0</v>
          </cell>
          <cell r="F17367">
            <v>0</v>
          </cell>
        </row>
        <row r="17368">
          <cell r="B17368">
            <v>2002805</v>
          </cell>
          <cell r="C17368" t="str">
            <v>Unid. Fita Sdlt 160/320 Maxwell</v>
          </cell>
          <cell r="D17368" t="str">
            <v>UN</v>
          </cell>
          <cell r="E17368">
            <v>0</v>
          </cell>
          <cell r="F17368">
            <v>0</v>
          </cell>
        </row>
        <row r="17369">
          <cell r="B17369">
            <v>2002806</v>
          </cell>
          <cell r="C17369" t="str">
            <v>Unid. Fita Sdlt 160/320 Sony</v>
          </cell>
          <cell r="D17369" t="str">
            <v>UN</v>
          </cell>
          <cell r="E17369">
            <v>0</v>
          </cell>
          <cell r="F17369">
            <v>0</v>
          </cell>
        </row>
        <row r="17370">
          <cell r="B17370">
            <v>2002807</v>
          </cell>
          <cell r="C17370" t="str">
            <v>Unid. Fita Sdlt Limpeza Hp</v>
          </cell>
          <cell r="D17370" t="str">
            <v>UN</v>
          </cell>
          <cell r="E17370">
            <v>0</v>
          </cell>
          <cell r="F17370">
            <v>0</v>
          </cell>
        </row>
        <row r="17371">
          <cell r="B17371">
            <v>2002808</v>
          </cell>
          <cell r="C17371" t="str">
            <v>Unid. Fita Sdlt Limpeza Maxwell</v>
          </cell>
          <cell r="D17371" t="str">
            <v>UN</v>
          </cell>
          <cell r="E17371">
            <v>0</v>
          </cell>
          <cell r="F17371">
            <v>0</v>
          </cell>
        </row>
        <row r="17372">
          <cell r="B17372">
            <v>2002809</v>
          </cell>
          <cell r="C17372" t="str">
            <v>Unid. Fita Sdlt Limpeza Sony</v>
          </cell>
          <cell r="D17372" t="str">
            <v>UN</v>
          </cell>
          <cell r="E17372">
            <v>0</v>
          </cell>
          <cell r="F17372">
            <v>0</v>
          </cell>
        </row>
        <row r="17373">
          <cell r="B17373">
            <v>2002810</v>
          </cell>
          <cell r="C17373" t="str">
            <v>Unidade Backup Autoloader Lto3</v>
          </cell>
          <cell r="D17373" t="str">
            <v>UN</v>
          </cell>
          <cell r="E17373">
            <v>0</v>
          </cell>
          <cell r="F17373">
            <v>0</v>
          </cell>
        </row>
        <row r="17374">
          <cell r="B17374">
            <v>2002811</v>
          </cell>
          <cell r="C17374" t="str">
            <v>Unidade Backup Library Lto3</v>
          </cell>
          <cell r="D17374" t="str">
            <v>UN</v>
          </cell>
          <cell r="E17374">
            <v>0</v>
          </cell>
          <cell r="F17374">
            <v>0</v>
          </cell>
        </row>
        <row r="17375">
          <cell r="B17375">
            <v>2002812</v>
          </cell>
          <cell r="C17375" t="str">
            <v>Unidade De Backup Lto Externa</v>
          </cell>
          <cell r="D17375" t="str">
            <v>UN</v>
          </cell>
          <cell r="E17375">
            <v>0</v>
          </cell>
          <cell r="F17375">
            <v>0</v>
          </cell>
        </row>
        <row r="17376">
          <cell r="B17376">
            <v>2002813</v>
          </cell>
          <cell r="C17376" t="str">
            <v>Unidade De Backup Lto Interna</v>
          </cell>
          <cell r="D17376" t="str">
            <v>UN</v>
          </cell>
          <cell r="E17376">
            <v>0</v>
          </cell>
          <cell r="F17376">
            <v>0</v>
          </cell>
        </row>
        <row r="17377">
          <cell r="B17377">
            <v>2002814</v>
          </cell>
          <cell r="C17377" t="str">
            <v>Unidade Gravadora De Cd/Dvd Externo</v>
          </cell>
          <cell r="D17377" t="str">
            <v>UN</v>
          </cell>
          <cell r="E17377">
            <v>0</v>
          </cell>
          <cell r="F17377">
            <v>0</v>
          </cell>
        </row>
        <row r="17378">
          <cell r="B17378">
            <v>2002815</v>
          </cell>
          <cell r="C17378" t="str">
            <v>Unidade Gravadora De Cd/Dvd Interno</v>
          </cell>
          <cell r="D17378" t="str">
            <v>UN</v>
          </cell>
          <cell r="E17378">
            <v>0</v>
          </cell>
          <cell r="F17378">
            <v>0</v>
          </cell>
        </row>
        <row r="17379">
          <cell r="B17379">
            <v>2002816</v>
          </cell>
          <cell r="C17379" t="str">
            <v>Visual Stdio Foundatn Svr 2008 Sngl Mvl</v>
          </cell>
          <cell r="D17379" t="str">
            <v>UN</v>
          </cell>
          <cell r="E17379">
            <v>0</v>
          </cell>
          <cell r="F17379">
            <v>0</v>
          </cell>
        </row>
        <row r="17380">
          <cell r="B17380">
            <v>2002817</v>
          </cell>
          <cell r="C17380" t="str">
            <v>Visual Studio Test Agent 2008 1 Proc</v>
          </cell>
          <cell r="D17380" t="str">
            <v>UN</v>
          </cell>
          <cell r="E17380">
            <v>0</v>
          </cell>
          <cell r="F17380">
            <v>0</v>
          </cell>
        </row>
        <row r="17381">
          <cell r="B17381">
            <v>2002818</v>
          </cell>
          <cell r="C17381" t="str">
            <v>Vs Team Fndn Svr Ext Con 2008 Sngl Mvl</v>
          </cell>
          <cell r="D17381" t="str">
            <v>UN</v>
          </cell>
          <cell r="E17381">
            <v>0</v>
          </cell>
          <cell r="F17381">
            <v>0</v>
          </cell>
        </row>
        <row r="17382">
          <cell r="B17382">
            <v>2002819</v>
          </cell>
          <cell r="C17382" t="str">
            <v>Vstudio Foundatn Svr Cal 2008 Device Cal</v>
          </cell>
          <cell r="D17382" t="str">
            <v>UN</v>
          </cell>
          <cell r="E17382">
            <v>0</v>
          </cell>
          <cell r="F17382">
            <v>0</v>
          </cell>
        </row>
        <row r="17383">
          <cell r="B17383">
            <v>2002820</v>
          </cell>
          <cell r="C17383" t="str">
            <v>Vstudio Foundatn Svr Cal 2008 User Cal</v>
          </cell>
          <cell r="D17383" t="str">
            <v>UN</v>
          </cell>
          <cell r="E17383">
            <v>0</v>
          </cell>
          <cell r="F17383">
            <v>0</v>
          </cell>
        </row>
        <row r="17384">
          <cell r="B17384">
            <v>2002821</v>
          </cell>
          <cell r="C17384" t="str">
            <v>Web Cam</v>
          </cell>
          <cell r="D17384" t="str">
            <v>UN</v>
          </cell>
          <cell r="E17384">
            <v>0</v>
          </cell>
          <cell r="F17384">
            <v>0</v>
          </cell>
        </row>
        <row r="17385">
          <cell r="B17385">
            <v>2002822</v>
          </cell>
          <cell r="C17385" t="str">
            <v>Whale Intlgt App Gtwy Cal 2007 Dev.Cal</v>
          </cell>
          <cell r="D17385" t="str">
            <v>UN</v>
          </cell>
          <cell r="E17385">
            <v>0</v>
          </cell>
          <cell r="F17385">
            <v>0</v>
          </cell>
        </row>
        <row r="17386">
          <cell r="B17386">
            <v>2002823</v>
          </cell>
          <cell r="C17386" t="str">
            <v>Whale Intlgt App Gtwy Cal 2007 User Cal</v>
          </cell>
          <cell r="D17386" t="str">
            <v>UN</v>
          </cell>
          <cell r="E17386">
            <v>0</v>
          </cell>
          <cell r="F17386">
            <v>0</v>
          </cell>
        </row>
        <row r="17387">
          <cell r="B17387">
            <v>2002824</v>
          </cell>
          <cell r="C17387" t="str">
            <v>Whale Intlgtappgtwy Excon 2007 Sngl Mvl</v>
          </cell>
          <cell r="D17387" t="str">
            <v>UN</v>
          </cell>
          <cell r="E17387">
            <v>0</v>
          </cell>
          <cell r="F17387">
            <v>0</v>
          </cell>
        </row>
        <row r="17388">
          <cell r="B17388">
            <v>2002825</v>
          </cell>
          <cell r="C17388" t="str">
            <v>Win Compute Cluster Ed 2003 Sngl Mvl</v>
          </cell>
          <cell r="D17388" t="str">
            <v>UN</v>
          </cell>
          <cell r="E17388">
            <v>0</v>
          </cell>
          <cell r="F17388">
            <v>0</v>
          </cell>
        </row>
        <row r="17389">
          <cell r="B17389">
            <v>2002826</v>
          </cell>
          <cell r="C17389" t="str">
            <v>Win Compute Cluster Svr 2003 Sngl Mvl</v>
          </cell>
          <cell r="D17389" t="str">
            <v>UN</v>
          </cell>
          <cell r="E17389">
            <v>0</v>
          </cell>
          <cell r="F17389">
            <v>0</v>
          </cell>
        </row>
        <row r="17390">
          <cell r="B17390">
            <v>2002827</v>
          </cell>
          <cell r="C17390" t="str">
            <v>Win Rghts Mgt Svc Cal 2008 Device Cal</v>
          </cell>
          <cell r="D17390" t="str">
            <v>UN</v>
          </cell>
          <cell r="E17390">
            <v>0</v>
          </cell>
          <cell r="F17390">
            <v>0</v>
          </cell>
        </row>
        <row r="17391">
          <cell r="B17391">
            <v>2002828</v>
          </cell>
          <cell r="C17391" t="str">
            <v>Win Rghts Mgt Svc Cal 2008 User Cal</v>
          </cell>
          <cell r="D17391" t="str">
            <v>UN</v>
          </cell>
          <cell r="E17391">
            <v>0</v>
          </cell>
          <cell r="F17391">
            <v>0</v>
          </cell>
        </row>
        <row r="17392">
          <cell r="B17392">
            <v>2002829</v>
          </cell>
          <cell r="C17392" t="str">
            <v>Win Rghts Mgt Svc Extncon 2008 Sngl Mvl</v>
          </cell>
          <cell r="D17392" t="str">
            <v>UN</v>
          </cell>
          <cell r="E17392">
            <v>0</v>
          </cell>
          <cell r="F17392">
            <v>0</v>
          </cell>
        </row>
        <row r="17393">
          <cell r="B17393">
            <v>2002830</v>
          </cell>
          <cell r="C17393" t="str">
            <v>Win Svr Dtcntr Wo Hypv 2008 1 Proc</v>
          </cell>
          <cell r="D17393" t="str">
            <v>UN</v>
          </cell>
          <cell r="E17393">
            <v>0</v>
          </cell>
          <cell r="F17393">
            <v>0</v>
          </cell>
        </row>
        <row r="17394">
          <cell r="B17394">
            <v>2002831</v>
          </cell>
          <cell r="C17394" t="str">
            <v>Win Svr Ent W/O Hyper-V 2008 Sngl Mvl</v>
          </cell>
          <cell r="D17394" t="str">
            <v>UN</v>
          </cell>
          <cell r="E17394">
            <v>0</v>
          </cell>
          <cell r="F17394">
            <v>0</v>
          </cell>
        </row>
        <row r="17395">
          <cell r="B17395">
            <v>2002832</v>
          </cell>
          <cell r="C17395" t="str">
            <v>Win Svr Itanium 2008 Sngl Mvl 1 Proc</v>
          </cell>
          <cell r="D17395" t="str">
            <v>UN</v>
          </cell>
          <cell r="E17395">
            <v>0</v>
          </cell>
          <cell r="F17395">
            <v>0</v>
          </cell>
        </row>
        <row r="17396">
          <cell r="B17396">
            <v>2002833</v>
          </cell>
          <cell r="C17396" t="str">
            <v>Win Svr Std W/O Hyper-V 2008 Sngl Mvl</v>
          </cell>
          <cell r="D17396" t="str">
            <v>UN</v>
          </cell>
          <cell r="E17396">
            <v>0</v>
          </cell>
          <cell r="F17396">
            <v>0</v>
          </cell>
        </row>
        <row r="17397">
          <cell r="B17397">
            <v>2002834</v>
          </cell>
          <cell r="C17397" t="str">
            <v>Win Trmnl Svcs Cal 2008 Device Cal</v>
          </cell>
          <cell r="D17397" t="str">
            <v>UN</v>
          </cell>
          <cell r="E17397">
            <v>0</v>
          </cell>
          <cell r="F17397">
            <v>0</v>
          </cell>
        </row>
        <row r="17398">
          <cell r="B17398">
            <v>2002835</v>
          </cell>
          <cell r="C17398" t="str">
            <v>Win Trmnl Svcs Cal 2008 User Cal</v>
          </cell>
          <cell r="D17398" t="str">
            <v>UN</v>
          </cell>
          <cell r="E17398">
            <v>0</v>
          </cell>
          <cell r="F17398">
            <v>0</v>
          </cell>
        </row>
        <row r="17399">
          <cell r="B17399">
            <v>2002836</v>
          </cell>
          <cell r="C17399" t="str">
            <v>Win Trmnl Svcs Cal Sngl Wah Mvl</v>
          </cell>
          <cell r="D17399" t="str">
            <v>UN</v>
          </cell>
          <cell r="E17399">
            <v>0</v>
          </cell>
          <cell r="F17399">
            <v>0</v>
          </cell>
        </row>
        <row r="17400">
          <cell r="B17400">
            <v>2002837</v>
          </cell>
          <cell r="C17400" t="str">
            <v>Win Trmnl Svcs Extconn 2008 Sngl Mvl</v>
          </cell>
          <cell r="D17400" t="str">
            <v>UN</v>
          </cell>
          <cell r="E17400">
            <v>0</v>
          </cell>
          <cell r="F17400">
            <v>0</v>
          </cell>
        </row>
        <row r="17401">
          <cell r="B17401">
            <v>2002838</v>
          </cell>
          <cell r="C17401" t="str">
            <v>Windows 2003 Server Cal</v>
          </cell>
          <cell r="D17401" t="str">
            <v>UN</v>
          </cell>
          <cell r="E17401">
            <v>0</v>
          </cell>
          <cell r="F17401">
            <v>0</v>
          </cell>
        </row>
        <row r="17402">
          <cell r="B17402">
            <v>2002839</v>
          </cell>
          <cell r="C17402" t="str">
            <v>Windows 2003 Server X32 Professional</v>
          </cell>
          <cell r="D17402" t="str">
            <v>UN</v>
          </cell>
          <cell r="E17402">
            <v>0</v>
          </cell>
          <cell r="F17402">
            <v>0</v>
          </cell>
        </row>
        <row r="17403">
          <cell r="B17403">
            <v>2002840</v>
          </cell>
          <cell r="C17403" t="str">
            <v>Windows 2003 Server X32 Professional R2</v>
          </cell>
          <cell r="D17403" t="str">
            <v>UN</v>
          </cell>
          <cell r="E17403">
            <v>0</v>
          </cell>
          <cell r="F17403">
            <v>0</v>
          </cell>
        </row>
        <row r="17404">
          <cell r="B17404">
            <v>2002841</v>
          </cell>
          <cell r="C17404" t="str">
            <v>Windows 2003 Server X32 Small Business S</v>
          </cell>
          <cell r="D17404" t="str">
            <v>UN</v>
          </cell>
          <cell r="E17404">
            <v>0</v>
          </cell>
          <cell r="F17404">
            <v>0</v>
          </cell>
        </row>
        <row r="17405">
          <cell r="B17405">
            <v>2002842</v>
          </cell>
          <cell r="C17405" t="str">
            <v>Windows 2003 Server X32 Standard</v>
          </cell>
          <cell r="D17405" t="str">
            <v>UN</v>
          </cell>
          <cell r="E17405">
            <v>0</v>
          </cell>
          <cell r="F17405">
            <v>0</v>
          </cell>
        </row>
        <row r="17406">
          <cell r="B17406">
            <v>2002843</v>
          </cell>
          <cell r="C17406" t="str">
            <v>Windows 2003 Server X32 Standard R2</v>
          </cell>
          <cell r="D17406" t="str">
            <v>UN</v>
          </cell>
          <cell r="E17406">
            <v>0</v>
          </cell>
          <cell r="F17406">
            <v>0</v>
          </cell>
        </row>
        <row r="17407">
          <cell r="B17407">
            <v>2002844</v>
          </cell>
          <cell r="C17407" t="str">
            <v>Windows 2003 Server X64 Professional</v>
          </cell>
          <cell r="D17407" t="str">
            <v>UN</v>
          </cell>
          <cell r="E17407">
            <v>0</v>
          </cell>
          <cell r="F17407">
            <v>0</v>
          </cell>
        </row>
        <row r="17408">
          <cell r="B17408">
            <v>2002845</v>
          </cell>
          <cell r="C17408" t="str">
            <v>Windows 2003 Server X64 Professional R2</v>
          </cell>
          <cell r="D17408" t="str">
            <v>UN</v>
          </cell>
          <cell r="E17408">
            <v>0</v>
          </cell>
          <cell r="F17408">
            <v>0</v>
          </cell>
        </row>
        <row r="17409">
          <cell r="B17409">
            <v>2002846</v>
          </cell>
          <cell r="C17409" t="str">
            <v>Windows 2003 Server X64 Small Business S</v>
          </cell>
          <cell r="D17409" t="str">
            <v>UN</v>
          </cell>
          <cell r="E17409">
            <v>0</v>
          </cell>
          <cell r="F17409">
            <v>0</v>
          </cell>
        </row>
        <row r="17410">
          <cell r="B17410">
            <v>2002847</v>
          </cell>
          <cell r="C17410" t="str">
            <v>Windows 2003 Server X64 Standard</v>
          </cell>
          <cell r="D17410" t="str">
            <v>UN</v>
          </cell>
          <cell r="E17410">
            <v>0</v>
          </cell>
          <cell r="F17410">
            <v>0</v>
          </cell>
        </row>
        <row r="17411">
          <cell r="B17411">
            <v>2002848</v>
          </cell>
          <cell r="C17411" t="str">
            <v>Windows 2003 Server X64 Standard R2</v>
          </cell>
          <cell r="D17411" t="str">
            <v>UN</v>
          </cell>
          <cell r="E17411">
            <v>0</v>
          </cell>
          <cell r="F17411">
            <v>0</v>
          </cell>
        </row>
        <row r="17412">
          <cell r="B17412">
            <v>2002849</v>
          </cell>
          <cell r="C17412" t="str">
            <v>Windows 2008 Server Cal</v>
          </cell>
          <cell r="D17412" t="str">
            <v>UN</v>
          </cell>
          <cell r="E17412">
            <v>0</v>
          </cell>
          <cell r="F17412">
            <v>0</v>
          </cell>
        </row>
        <row r="17413">
          <cell r="B17413">
            <v>2002850</v>
          </cell>
          <cell r="C17413" t="str">
            <v>Windows 2008 Server X32 Professional</v>
          </cell>
          <cell r="D17413" t="str">
            <v>UN</v>
          </cell>
          <cell r="E17413">
            <v>0</v>
          </cell>
          <cell r="F17413">
            <v>0</v>
          </cell>
        </row>
        <row r="17414">
          <cell r="B17414">
            <v>2002851</v>
          </cell>
          <cell r="C17414" t="str">
            <v>Windows 2008 Server X32 Professional R2</v>
          </cell>
          <cell r="D17414" t="str">
            <v>UN</v>
          </cell>
          <cell r="E17414">
            <v>0</v>
          </cell>
          <cell r="F17414">
            <v>0</v>
          </cell>
        </row>
        <row r="17415">
          <cell r="B17415">
            <v>2002852</v>
          </cell>
          <cell r="C17415" t="str">
            <v>Windows 2008 Server X32 Small Business S</v>
          </cell>
          <cell r="D17415" t="str">
            <v>UN</v>
          </cell>
          <cell r="E17415">
            <v>0</v>
          </cell>
          <cell r="F17415">
            <v>0</v>
          </cell>
        </row>
        <row r="17416">
          <cell r="B17416">
            <v>2002853</v>
          </cell>
          <cell r="C17416" t="str">
            <v>Windows 2008 Server X32 Standard</v>
          </cell>
          <cell r="D17416" t="str">
            <v>UN</v>
          </cell>
          <cell r="E17416">
            <v>0</v>
          </cell>
          <cell r="F17416">
            <v>0</v>
          </cell>
        </row>
        <row r="17417">
          <cell r="B17417">
            <v>2002854</v>
          </cell>
          <cell r="C17417" t="str">
            <v>Windows 2008 Server X32 Standard R2</v>
          </cell>
          <cell r="D17417" t="str">
            <v>UN</v>
          </cell>
          <cell r="E17417">
            <v>0</v>
          </cell>
          <cell r="F17417">
            <v>0</v>
          </cell>
        </row>
        <row r="17418">
          <cell r="B17418">
            <v>2002855</v>
          </cell>
          <cell r="C17418" t="str">
            <v>Windows 2008 Server X64 Professional</v>
          </cell>
          <cell r="D17418" t="str">
            <v>UN</v>
          </cell>
          <cell r="E17418">
            <v>0</v>
          </cell>
          <cell r="F17418">
            <v>0</v>
          </cell>
        </row>
        <row r="17419">
          <cell r="B17419">
            <v>2002856</v>
          </cell>
          <cell r="C17419" t="str">
            <v>Windows 2008 Server X64 Professional R2</v>
          </cell>
          <cell r="D17419" t="str">
            <v>UN</v>
          </cell>
          <cell r="E17419">
            <v>0</v>
          </cell>
          <cell r="F17419">
            <v>0</v>
          </cell>
        </row>
        <row r="17420">
          <cell r="B17420">
            <v>2002857</v>
          </cell>
          <cell r="C17420" t="str">
            <v>Windows 2008 Server X64 Small Business S</v>
          </cell>
          <cell r="D17420" t="str">
            <v>UN</v>
          </cell>
          <cell r="E17420">
            <v>0</v>
          </cell>
          <cell r="F17420">
            <v>0</v>
          </cell>
        </row>
        <row r="17421">
          <cell r="B17421">
            <v>2002858</v>
          </cell>
          <cell r="C17421" t="str">
            <v>Windows 2008 Server X64 Standard</v>
          </cell>
          <cell r="D17421" t="str">
            <v>UN</v>
          </cell>
          <cell r="E17421">
            <v>0</v>
          </cell>
          <cell r="F17421">
            <v>0</v>
          </cell>
        </row>
        <row r="17422">
          <cell r="B17422">
            <v>2002859</v>
          </cell>
          <cell r="C17422" t="str">
            <v>Windows 2008 Server X64 Standard R2</v>
          </cell>
          <cell r="D17422" t="str">
            <v>UN</v>
          </cell>
          <cell r="E17422">
            <v>0</v>
          </cell>
          <cell r="F17422">
            <v>0</v>
          </cell>
        </row>
        <row r="17423">
          <cell r="B17423">
            <v>2002860</v>
          </cell>
          <cell r="C17423" t="str">
            <v>Windows Server Cal 2008 Device Cal</v>
          </cell>
          <cell r="D17423" t="str">
            <v>UN</v>
          </cell>
          <cell r="E17423">
            <v>0</v>
          </cell>
          <cell r="F17423">
            <v>0</v>
          </cell>
        </row>
        <row r="17424">
          <cell r="B17424">
            <v>2002861</v>
          </cell>
          <cell r="C17424" t="str">
            <v>Windows Server Cal 2008 User Cal</v>
          </cell>
          <cell r="D17424" t="str">
            <v>UN</v>
          </cell>
          <cell r="E17424">
            <v>0</v>
          </cell>
          <cell r="F17424">
            <v>0</v>
          </cell>
        </row>
        <row r="17425">
          <cell r="B17425">
            <v>2002862</v>
          </cell>
          <cell r="C17425" t="str">
            <v>Windows Svr Datacntr 2008 1 Proc</v>
          </cell>
          <cell r="D17425" t="str">
            <v>UN</v>
          </cell>
          <cell r="E17425">
            <v>0</v>
          </cell>
          <cell r="F17425">
            <v>0</v>
          </cell>
        </row>
        <row r="17426">
          <cell r="B17426">
            <v>2002863</v>
          </cell>
          <cell r="C17426" t="str">
            <v>Windows Svr Ent 2008 Sngl Mvl</v>
          </cell>
          <cell r="D17426" t="str">
            <v>UN</v>
          </cell>
          <cell r="E17426">
            <v>0</v>
          </cell>
          <cell r="F17426">
            <v>0</v>
          </cell>
        </row>
        <row r="17427">
          <cell r="B17427">
            <v>2002864</v>
          </cell>
          <cell r="C17427" t="str">
            <v>Windows Svr Extrnconn 2008 Sngl Mvl</v>
          </cell>
          <cell r="D17427" t="str">
            <v>UN</v>
          </cell>
          <cell r="E17427">
            <v>0</v>
          </cell>
          <cell r="F17427">
            <v>0</v>
          </cell>
        </row>
        <row r="17428">
          <cell r="B17428">
            <v>2002865</v>
          </cell>
          <cell r="C17428" t="str">
            <v>Windows Svr Std 2008 Sngl Mvl</v>
          </cell>
          <cell r="D17428" t="str">
            <v>UN</v>
          </cell>
          <cell r="E17428">
            <v>0</v>
          </cell>
          <cell r="F17428">
            <v>0</v>
          </cell>
        </row>
        <row r="17429">
          <cell r="B17429">
            <v>2002866</v>
          </cell>
          <cell r="C17429" t="str">
            <v>Windows Web Server 2008 Sngl Mvl</v>
          </cell>
          <cell r="D17429" t="str">
            <v>UN</v>
          </cell>
          <cell r="E17429">
            <v>0</v>
          </cell>
          <cell r="F17429">
            <v>0</v>
          </cell>
        </row>
        <row r="17430">
          <cell r="B17430">
            <v>2002867</v>
          </cell>
          <cell r="C17430" t="str">
            <v>Computador Celeron D420 1.6Ghz 512Mb</v>
          </cell>
          <cell r="D17430" t="str">
            <v>UN</v>
          </cell>
          <cell r="E17430">
            <v>0</v>
          </cell>
          <cell r="F17430">
            <v>0</v>
          </cell>
        </row>
        <row r="17431">
          <cell r="B17431">
            <v>2002868</v>
          </cell>
          <cell r="C17431" t="str">
            <v>Computador Dcore E2160 1.8Ghz 1Gb</v>
          </cell>
          <cell r="D17431" t="str">
            <v>UN</v>
          </cell>
          <cell r="E17431">
            <v>0</v>
          </cell>
          <cell r="F17431">
            <v>0</v>
          </cell>
        </row>
        <row r="17432">
          <cell r="B17432">
            <v>2002869</v>
          </cell>
          <cell r="C17432" t="str">
            <v>Computador Dcore E2160 1.8Ghz 1Gb Dvdr</v>
          </cell>
          <cell r="D17432" t="str">
            <v>UN</v>
          </cell>
          <cell r="E17432">
            <v>0</v>
          </cell>
          <cell r="F17432">
            <v>0</v>
          </cell>
        </row>
        <row r="17433">
          <cell r="B17433">
            <v>2002870</v>
          </cell>
          <cell r="C17433" t="str">
            <v>Computador Dcore E2160 1.8Ghz 512Mb</v>
          </cell>
          <cell r="D17433" t="str">
            <v>UN</v>
          </cell>
          <cell r="E17433">
            <v>0</v>
          </cell>
          <cell r="F17433">
            <v>0</v>
          </cell>
        </row>
        <row r="17434">
          <cell r="B17434">
            <v>2002871</v>
          </cell>
          <cell r="C17434" t="str">
            <v>Computador Dell Opti 755 1.8Ghz 1Gb</v>
          </cell>
          <cell r="D17434" t="str">
            <v>UN</v>
          </cell>
          <cell r="E17434">
            <v>0</v>
          </cell>
          <cell r="F17434">
            <v>0</v>
          </cell>
        </row>
        <row r="17435">
          <cell r="B17435">
            <v>2002872</v>
          </cell>
          <cell r="C17435" t="str">
            <v>Computador Dell Opti 755 1.8Ghz 1Gb Dvdr</v>
          </cell>
          <cell r="D17435" t="str">
            <v>UN</v>
          </cell>
          <cell r="E17435">
            <v>0</v>
          </cell>
          <cell r="F17435">
            <v>0</v>
          </cell>
        </row>
        <row r="17436">
          <cell r="B17436">
            <v>2002873</v>
          </cell>
          <cell r="C17436" t="str">
            <v>Computador Pentium 4 3.0Ghz 512Mb</v>
          </cell>
          <cell r="D17436" t="str">
            <v>UN</v>
          </cell>
          <cell r="E17436">
            <v>0</v>
          </cell>
          <cell r="F17436">
            <v>0</v>
          </cell>
        </row>
        <row r="17437">
          <cell r="B17437">
            <v>2002874</v>
          </cell>
          <cell r="C17437" t="str">
            <v>Impressora Deskjet D2460-Hp</v>
          </cell>
          <cell r="D17437" t="str">
            <v>UN</v>
          </cell>
          <cell r="E17437">
            <v>0</v>
          </cell>
          <cell r="F17437">
            <v>0</v>
          </cell>
        </row>
        <row r="17438">
          <cell r="B17438">
            <v>2002875</v>
          </cell>
          <cell r="C17438" t="str">
            <v>Impressora Inkjet C110-Epson</v>
          </cell>
          <cell r="D17438" t="str">
            <v>UN</v>
          </cell>
          <cell r="E17438">
            <v>0</v>
          </cell>
          <cell r="F17438">
            <v>0</v>
          </cell>
        </row>
        <row r="17439">
          <cell r="B17439">
            <v>2002876</v>
          </cell>
          <cell r="C17439" t="str">
            <v>Impressora Inkjet C92-Epson</v>
          </cell>
          <cell r="D17439" t="str">
            <v>UN</v>
          </cell>
          <cell r="E17439">
            <v>0</v>
          </cell>
          <cell r="F17439">
            <v>0</v>
          </cell>
        </row>
        <row r="17440">
          <cell r="B17440">
            <v>2002877</v>
          </cell>
          <cell r="C17440" t="str">
            <v>Impressora Laserjet 1020-Q5911A-Hp</v>
          </cell>
          <cell r="D17440" t="str">
            <v>UN</v>
          </cell>
          <cell r="E17440">
            <v>0</v>
          </cell>
          <cell r="F17440">
            <v>0</v>
          </cell>
        </row>
        <row r="17441">
          <cell r="B17441">
            <v>2002878</v>
          </cell>
          <cell r="C17441" t="str">
            <v>Impressora Laserjet 2605Dn-Hp</v>
          </cell>
          <cell r="D17441" t="str">
            <v>UN</v>
          </cell>
          <cell r="E17441">
            <v>0</v>
          </cell>
          <cell r="F17441">
            <v>0</v>
          </cell>
        </row>
        <row r="17442">
          <cell r="B17442">
            <v>2002879</v>
          </cell>
          <cell r="C17442" t="str">
            <v>Impressora Laserjet P1005-Hp</v>
          </cell>
          <cell r="D17442" t="str">
            <v>UN</v>
          </cell>
          <cell r="E17442">
            <v>0</v>
          </cell>
          <cell r="F17442">
            <v>0</v>
          </cell>
        </row>
        <row r="17443">
          <cell r="B17443">
            <v>2002880</v>
          </cell>
          <cell r="C17443" t="str">
            <v>Impressora Multifunc Cx-5600-Epson</v>
          </cell>
          <cell r="D17443" t="str">
            <v>UN</v>
          </cell>
          <cell r="E17443">
            <v>0</v>
          </cell>
          <cell r="F17443">
            <v>0</v>
          </cell>
        </row>
        <row r="17444">
          <cell r="B17444">
            <v>2002881</v>
          </cell>
          <cell r="C17444" t="str">
            <v>Impressora Multifunc Officejet J3680-Hp</v>
          </cell>
          <cell r="D17444" t="str">
            <v>UN</v>
          </cell>
          <cell r="E17444">
            <v>0</v>
          </cell>
          <cell r="F17444">
            <v>0</v>
          </cell>
        </row>
        <row r="17445">
          <cell r="B17445">
            <v>2002882</v>
          </cell>
          <cell r="C17445" t="str">
            <v>Impressora Multifunc Photosmart C4280-Hp</v>
          </cell>
          <cell r="D17445" t="str">
            <v>UN</v>
          </cell>
          <cell r="E17445">
            <v>0</v>
          </cell>
          <cell r="F17445">
            <v>0</v>
          </cell>
        </row>
        <row r="17446">
          <cell r="B17446">
            <v>2002883</v>
          </cell>
          <cell r="C17446" t="str">
            <v>Impressora Officejet 4355-Q8091A-Hp</v>
          </cell>
          <cell r="D17446" t="str">
            <v>UN</v>
          </cell>
          <cell r="E17446">
            <v>0</v>
          </cell>
          <cell r="F17446">
            <v>0</v>
          </cell>
        </row>
        <row r="17447">
          <cell r="B17447">
            <v>2002884</v>
          </cell>
          <cell r="C17447" t="str">
            <v>Roteador 100Mbps Wrt150N-La-Linksys</v>
          </cell>
          <cell r="D17447" t="str">
            <v>UN</v>
          </cell>
          <cell r="E17447">
            <v>0</v>
          </cell>
          <cell r="F17447">
            <v>0</v>
          </cell>
        </row>
        <row r="17448">
          <cell r="B17448">
            <v>2002885</v>
          </cell>
          <cell r="C17448" t="str">
            <v>Roteador 108Mbps Siemens</v>
          </cell>
          <cell r="D17448" t="str">
            <v>UN</v>
          </cell>
          <cell r="E17448">
            <v>0</v>
          </cell>
          <cell r="F17448">
            <v>0</v>
          </cell>
        </row>
        <row r="17449">
          <cell r="B17449">
            <v>2002886</v>
          </cell>
          <cell r="C17449" t="str">
            <v>Roteador 54Mbps Di-524-Dlink</v>
          </cell>
          <cell r="D17449" t="str">
            <v>UN</v>
          </cell>
          <cell r="E17449">
            <v>0</v>
          </cell>
          <cell r="F17449">
            <v>0</v>
          </cell>
        </row>
        <row r="17450">
          <cell r="B17450">
            <v>2002887</v>
          </cell>
          <cell r="C17450" t="str">
            <v>Roteador 54Mbps Ieee802.1G-Netgear</v>
          </cell>
          <cell r="D17450" t="str">
            <v>UN</v>
          </cell>
          <cell r="E17450">
            <v>0</v>
          </cell>
          <cell r="F17450">
            <v>0</v>
          </cell>
        </row>
        <row r="17451">
          <cell r="B17451">
            <v>2002888</v>
          </cell>
          <cell r="C17451" t="str">
            <v>Roteador 54Mbps Se-361-Siemens</v>
          </cell>
          <cell r="D17451" t="str">
            <v>UN</v>
          </cell>
          <cell r="E17451">
            <v>0</v>
          </cell>
          <cell r="F17451">
            <v>0</v>
          </cell>
        </row>
        <row r="17452">
          <cell r="B17452">
            <v>2002889</v>
          </cell>
          <cell r="C17452" t="str">
            <v>Microcomp.Desktop Dell 755 Intel E2160</v>
          </cell>
          <cell r="D17452" t="str">
            <v>UN</v>
          </cell>
          <cell r="E17452">
            <v>0</v>
          </cell>
          <cell r="F17452">
            <v>0</v>
          </cell>
        </row>
        <row r="17453">
          <cell r="B17453">
            <v>2002890</v>
          </cell>
          <cell r="C17453" t="str">
            <v>Microcomp.Desktop Dell 755 Intel E2200</v>
          </cell>
          <cell r="D17453" t="str">
            <v>UN</v>
          </cell>
          <cell r="E17453">
            <v>0</v>
          </cell>
          <cell r="F17453">
            <v>0</v>
          </cell>
        </row>
        <row r="17454">
          <cell r="B17454">
            <v>2002891</v>
          </cell>
          <cell r="C17454" t="str">
            <v>Microcomp.Portátil Dell Latitude D530</v>
          </cell>
          <cell r="D17454" t="str">
            <v>UN</v>
          </cell>
          <cell r="E17454">
            <v>0</v>
          </cell>
          <cell r="F17454">
            <v>0</v>
          </cell>
        </row>
        <row r="17455">
          <cell r="B17455">
            <v>2002892</v>
          </cell>
          <cell r="C17455" t="str">
            <v>Microcomp.Portátil Dell Precision M4300</v>
          </cell>
          <cell r="D17455" t="str">
            <v>UN</v>
          </cell>
          <cell r="E17455">
            <v>0</v>
          </cell>
          <cell r="F17455">
            <v>0</v>
          </cell>
        </row>
        <row r="17456">
          <cell r="B17456">
            <v>2002893</v>
          </cell>
          <cell r="C17456" t="str">
            <v>Servidor Dell Poweredge Pe2950Iii</v>
          </cell>
          <cell r="D17456" t="str">
            <v>UN</v>
          </cell>
          <cell r="E17456">
            <v>0</v>
          </cell>
          <cell r="F17456">
            <v>0</v>
          </cell>
        </row>
        <row r="17457">
          <cell r="B17457">
            <v>2002894</v>
          </cell>
          <cell r="C17457" t="str">
            <v>Adaptador De Conexão Usb Para Ps2</v>
          </cell>
          <cell r="D17457" t="str">
            <v>UN</v>
          </cell>
          <cell r="E17457">
            <v>0</v>
          </cell>
          <cell r="F17457">
            <v>0</v>
          </cell>
        </row>
        <row r="17458">
          <cell r="B17458">
            <v>2002895</v>
          </cell>
          <cell r="C17458" t="str">
            <v>Anti-Séptico Spray-Hertz</v>
          </cell>
          <cell r="D17458" t="str">
            <v>UN</v>
          </cell>
          <cell r="E17458">
            <v>0</v>
          </cell>
          <cell r="F17458">
            <v>0</v>
          </cell>
        </row>
        <row r="17459">
          <cell r="B17459">
            <v>2002896</v>
          </cell>
          <cell r="C17459" t="str">
            <v>Atadura Crepe 10Cm C/12Un-Polar Fix</v>
          </cell>
          <cell r="D17459" t="str">
            <v>UN</v>
          </cell>
          <cell r="E17459">
            <v>0</v>
          </cell>
          <cell r="F17459">
            <v>0</v>
          </cell>
        </row>
        <row r="17460">
          <cell r="B17460">
            <v>2002897</v>
          </cell>
          <cell r="C17460" t="str">
            <v>Atadura Crepe 6Cm C/12Un-Polar Fix</v>
          </cell>
          <cell r="D17460" t="str">
            <v>UN</v>
          </cell>
          <cell r="E17460">
            <v>0</v>
          </cell>
          <cell r="F17460">
            <v>0</v>
          </cell>
        </row>
        <row r="17461">
          <cell r="B17461">
            <v>2002898</v>
          </cell>
          <cell r="C17461" t="str">
            <v>Band Aid C/35Un-York</v>
          </cell>
          <cell r="D17461" t="str">
            <v>UN</v>
          </cell>
          <cell r="E17461">
            <v>0</v>
          </cell>
          <cell r="F17461">
            <v>0</v>
          </cell>
        </row>
        <row r="17462">
          <cell r="B17462">
            <v>2002899</v>
          </cell>
          <cell r="C17462" t="str">
            <v>Biofenac Aerosol C/60Grs-Aché</v>
          </cell>
          <cell r="D17462" t="str">
            <v>UN</v>
          </cell>
          <cell r="E17462">
            <v>0</v>
          </cell>
          <cell r="F17462">
            <v>0</v>
          </cell>
        </row>
        <row r="17463">
          <cell r="B17463">
            <v>2002900</v>
          </cell>
          <cell r="C17463" t="str">
            <v>Buscopan Simples C/20Comp.-Boehringer</v>
          </cell>
          <cell r="D17463" t="str">
            <v>UN</v>
          </cell>
          <cell r="E17463">
            <v>0</v>
          </cell>
          <cell r="F17463">
            <v>0</v>
          </cell>
        </row>
        <row r="17464">
          <cell r="B17464">
            <v>2002901</v>
          </cell>
          <cell r="C17464" t="str">
            <v>Compressa Gaze Estéril C/10Un-Stericlean</v>
          </cell>
          <cell r="D17464" t="str">
            <v>UN</v>
          </cell>
          <cell r="E17464">
            <v>0</v>
          </cell>
          <cell r="F17464">
            <v>0</v>
          </cell>
        </row>
        <row r="17465">
          <cell r="B17465">
            <v>2002902</v>
          </cell>
          <cell r="C17465" t="str">
            <v>Dipirona C/30Comp.-Medley</v>
          </cell>
          <cell r="D17465" t="str">
            <v>UN</v>
          </cell>
          <cell r="E17465">
            <v>0</v>
          </cell>
          <cell r="F17465">
            <v>0</v>
          </cell>
        </row>
        <row r="17466">
          <cell r="B17466">
            <v>2002903</v>
          </cell>
          <cell r="C17466" t="str">
            <v>Dorflex C/30Comp.-Aventis Pharma</v>
          </cell>
          <cell r="D17466" t="str">
            <v>UN</v>
          </cell>
          <cell r="E17466">
            <v>0</v>
          </cell>
          <cell r="F17466">
            <v>0</v>
          </cell>
        </row>
        <row r="17467">
          <cell r="B17467">
            <v>2002904</v>
          </cell>
          <cell r="C17467" t="str">
            <v>Esparadrapo 2,5X4,5M-Missner</v>
          </cell>
          <cell r="D17467" t="str">
            <v>UN</v>
          </cell>
          <cell r="E17467">
            <v>0</v>
          </cell>
          <cell r="F17467">
            <v>0</v>
          </cell>
        </row>
        <row r="17468">
          <cell r="B17468">
            <v>2002905</v>
          </cell>
          <cell r="C17468" t="str">
            <v>Luva P/Procedim.Tam M C/100Un-Supermax</v>
          </cell>
          <cell r="D17468" t="str">
            <v>UN</v>
          </cell>
          <cell r="E17468">
            <v>0</v>
          </cell>
          <cell r="F17468">
            <v>0</v>
          </cell>
        </row>
        <row r="17469">
          <cell r="B17469">
            <v>2002906</v>
          </cell>
          <cell r="C17469" t="str">
            <v>Paracetamol 750Mg C/20Comp.-Medley</v>
          </cell>
          <cell r="D17469" t="str">
            <v>UN</v>
          </cell>
          <cell r="E17469">
            <v>0</v>
          </cell>
          <cell r="F17469">
            <v>0</v>
          </cell>
        </row>
        <row r="17470">
          <cell r="B17470">
            <v>2002907</v>
          </cell>
          <cell r="C17470" t="str">
            <v>Pepsamar C/50Comp.-Sanofi</v>
          </cell>
          <cell r="D17470" t="str">
            <v>UN</v>
          </cell>
          <cell r="E17470">
            <v>0</v>
          </cell>
          <cell r="F17470">
            <v>0</v>
          </cell>
        </row>
        <row r="17471">
          <cell r="B17471">
            <v>2002908</v>
          </cell>
          <cell r="C17471" t="str">
            <v>Prancha De Emergência C/Cintos Longa</v>
          </cell>
          <cell r="D17471" t="str">
            <v>UN</v>
          </cell>
          <cell r="E17471">
            <v>0</v>
          </cell>
          <cell r="F17471">
            <v>0</v>
          </cell>
        </row>
        <row r="17472">
          <cell r="B17472">
            <v>2002909</v>
          </cell>
          <cell r="C17472" t="str">
            <v>Resprin C/12Comp.-J&amp;J</v>
          </cell>
          <cell r="D17472" t="str">
            <v>UN</v>
          </cell>
          <cell r="E17472">
            <v>0</v>
          </cell>
          <cell r="F17472">
            <v>0</v>
          </cell>
        </row>
        <row r="17473">
          <cell r="B17473">
            <v>2002910</v>
          </cell>
          <cell r="C17473" t="str">
            <v>Soro Fisiológico 250Ml-Sanobiol</v>
          </cell>
          <cell r="D17473" t="str">
            <v>UN</v>
          </cell>
          <cell r="E17473">
            <v>0</v>
          </cell>
          <cell r="F17473">
            <v>0</v>
          </cell>
        </row>
        <row r="17474">
          <cell r="B17474">
            <v>2002911</v>
          </cell>
          <cell r="C17474" t="str">
            <v>Termômetro Clínico Redondo-Incoterm</v>
          </cell>
          <cell r="D17474" t="str">
            <v>UN</v>
          </cell>
          <cell r="E17474">
            <v>0</v>
          </cell>
          <cell r="F17474">
            <v>0</v>
          </cell>
        </row>
        <row r="17475">
          <cell r="B17475">
            <v>2002912</v>
          </cell>
          <cell r="C17475" t="str">
            <v>Calça Brim Cinza 1/2 Elástico C/Logo-G</v>
          </cell>
          <cell r="D17475" t="str">
            <v>UN</v>
          </cell>
          <cell r="E17475">
            <v>0</v>
          </cell>
          <cell r="F17475">
            <v>0</v>
          </cell>
        </row>
        <row r="17476">
          <cell r="B17476">
            <v>2002913</v>
          </cell>
          <cell r="C17476" t="str">
            <v>Calça Brim Cinza 1/2 Elástico C/Logo-Gg</v>
          </cell>
          <cell r="D17476" t="str">
            <v>UN</v>
          </cell>
          <cell r="E17476">
            <v>0</v>
          </cell>
          <cell r="F17476">
            <v>0</v>
          </cell>
        </row>
        <row r="17477">
          <cell r="B17477">
            <v>2002914</v>
          </cell>
          <cell r="C17477" t="str">
            <v>Calça Brim Cinza 1/2 Elástico C/Logo-M</v>
          </cell>
          <cell r="D17477" t="str">
            <v>UN</v>
          </cell>
          <cell r="E17477">
            <v>0</v>
          </cell>
          <cell r="F17477">
            <v>0</v>
          </cell>
        </row>
        <row r="17478">
          <cell r="B17478">
            <v>2002915</v>
          </cell>
          <cell r="C17478" t="str">
            <v>Calça Brim Cinza 1/2 Elástico C/Logo-P</v>
          </cell>
          <cell r="D17478" t="str">
            <v>UN</v>
          </cell>
          <cell r="E17478">
            <v>0</v>
          </cell>
          <cell r="F17478">
            <v>0</v>
          </cell>
        </row>
        <row r="17479">
          <cell r="B17479">
            <v>2002916</v>
          </cell>
          <cell r="C17479" t="str">
            <v>Camisa Brim Cinza Gola Italian.C/Logo-Gg</v>
          </cell>
          <cell r="D17479" t="str">
            <v>UN</v>
          </cell>
          <cell r="E17479">
            <v>0</v>
          </cell>
          <cell r="F17479">
            <v>0</v>
          </cell>
        </row>
        <row r="17480">
          <cell r="B17480">
            <v>2002917</v>
          </cell>
          <cell r="C17480" t="str">
            <v>Camisa Brim Cinza Gola Italiana C/Logo-G</v>
          </cell>
          <cell r="D17480" t="str">
            <v>UN</v>
          </cell>
          <cell r="E17480">
            <v>0</v>
          </cell>
          <cell r="F17480">
            <v>0</v>
          </cell>
        </row>
        <row r="17481">
          <cell r="B17481">
            <v>2002918</v>
          </cell>
          <cell r="C17481" t="str">
            <v>Camisa Brim Cinza Gola Italiana C/Logo-M</v>
          </cell>
          <cell r="D17481" t="str">
            <v>UN</v>
          </cell>
          <cell r="E17481">
            <v>0</v>
          </cell>
          <cell r="F17481">
            <v>0</v>
          </cell>
        </row>
        <row r="17482">
          <cell r="B17482">
            <v>2002919</v>
          </cell>
          <cell r="C17482" t="str">
            <v>Camisa Brim Cinza Gola Italiana C/Logo-P</v>
          </cell>
          <cell r="D17482" t="str">
            <v>UN</v>
          </cell>
          <cell r="E17482">
            <v>0</v>
          </cell>
          <cell r="F17482">
            <v>0</v>
          </cell>
        </row>
        <row r="17483">
          <cell r="B17483">
            <v>2002920</v>
          </cell>
          <cell r="C17483" t="str">
            <v>Camisa Brim Vermelha 1/2 Elást.C/Logo-G</v>
          </cell>
          <cell r="D17483" t="str">
            <v>UN</v>
          </cell>
          <cell r="E17483">
            <v>0</v>
          </cell>
          <cell r="F17483">
            <v>0</v>
          </cell>
        </row>
        <row r="17484">
          <cell r="B17484">
            <v>2002921</v>
          </cell>
          <cell r="C17484" t="str">
            <v>Camisa Brim Vermelha 1/2 Elást.C/Logo-Gg</v>
          </cell>
          <cell r="D17484" t="str">
            <v>UN</v>
          </cell>
          <cell r="E17484">
            <v>0</v>
          </cell>
          <cell r="F17484">
            <v>0</v>
          </cell>
        </row>
        <row r="17485">
          <cell r="B17485">
            <v>2002922</v>
          </cell>
          <cell r="C17485" t="str">
            <v>Camisa Brim Vermelha 1/2 Elást.C/Logo-M</v>
          </cell>
          <cell r="D17485" t="str">
            <v>UN</v>
          </cell>
          <cell r="E17485">
            <v>0</v>
          </cell>
          <cell r="F17485">
            <v>0</v>
          </cell>
        </row>
        <row r="17486">
          <cell r="B17486">
            <v>2002923</v>
          </cell>
          <cell r="C17486" t="str">
            <v>Camisa Brim Vermelha 1/2 Elást.C/Logo-P</v>
          </cell>
          <cell r="D17486" t="str">
            <v>UN</v>
          </cell>
          <cell r="E17486">
            <v>0</v>
          </cell>
          <cell r="F17486">
            <v>0</v>
          </cell>
        </row>
        <row r="17487">
          <cell r="B17487">
            <v>2002924</v>
          </cell>
          <cell r="C17487" t="str">
            <v>Capacete Cinza Com Logo</v>
          </cell>
          <cell r="D17487" t="str">
            <v>UN</v>
          </cell>
          <cell r="E17487">
            <v>0</v>
          </cell>
          <cell r="F17487">
            <v>0</v>
          </cell>
        </row>
        <row r="17488">
          <cell r="B17488">
            <v>2002925</v>
          </cell>
          <cell r="C17488" t="str">
            <v>Capacete Com Protetor E Abafador Amarelo</v>
          </cell>
          <cell r="D17488" t="str">
            <v>UN</v>
          </cell>
          <cell r="E17488">
            <v>0</v>
          </cell>
          <cell r="F17488">
            <v>0</v>
          </cell>
        </row>
        <row r="17489">
          <cell r="B17489">
            <v>2002926</v>
          </cell>
          <cell r="C17489" t="str">
            <v>Capacete Marron</v>
          </cell>
          <cell r="D17489" t="str">
            <v>UN</v>
          </cell>
          <cell r="E17489">
            <v>0</v>
          </cell>
          <cell r="F17489">
            <v>0</v>
          </cell>
        </row>
        <row r="17490">
          <cell r="B17490">
            <v>2002927</v>
          </cell>
          <cell r="C17490" t="str">
            <v>Capacete Marron Com Logo</v>
          </cell>
          <cell r="D17490" t="str">
            <v>UN</v>
          </cell>
          <cell r="E17490">
            <v>0</v>
          </cell>
          <cell r="F17490">
            <v>0</v>
          </cell>
        </row>
        <row r="17491">
          <cell r="B17491">
            <v>2002928</v>
          </cell>
          <cell r="C17491" t="str">
            <v>Colete De Couro</v>
          </cell>
          <cell r="D17491" t="str">
            <v>UN</v>
          </cell>
          <cell r="E17491">
            <v>0</v>
          </cell>
          <cell r="F17491">
            <v>0</v>
          </cell>
        </row>
        <row r="17492">
          <cell r="B17492">
            <v>2002929</v>
          </cell>
          <cell r="C17492" t="str">
            <v>Dispenser Para Rolo Gde Papel Higiênico</v>
          </cell>
          <cell r="D17492" t="str">
            <v>UN</v>
          </cell>
          <cell r="E17492">
            <v>0</v>
          </cell>
          <cell r="F17492">
            <v>0</v>
          </cell>
        </row>
        <row r="17493">
          <cell r="B17493">
            <v>2002930</v>
          </cell>
          <cell r="C17493" t="str">
            <v>Fonte De Energia</v>
          </cell>
          <cell r="D17493" t="str">
            <v>UN</v>
          </cell>
          <cell r="E17493">
            <v>0</v>
          </cell>
          <cell r="F17493">
            <v>0</v>
          </cell>
        </row>
        <row r="17494">
          <cell r="B17494">
            <v>2002931</v>
          </cell>
          <cell r="C17494" t="str">
            <v>Garrafa Termica</v>
          </cell>
          <cell r="D17494" t="str">
            <v>UN</v>
          </cell>
          <cell r="E17494">
            <v>0</v>
          </cell>
          <cell r="F17494">
            <v>0</v>
          </cell>
        </row>
        <row r="17495">
          <cell r="B17495">
            <v>2002932</v>
          </cell>
          <cell r="C17495" t="str">
            <v>Interfone S/ Fio</v>
          </cell>
          <cell r="D17495" t="str">
            <v>UN</v>
          </cell>
          <cell r="E17495">
            <v>0</v>
          </cell>
          <cell r="F17495">
            <v>0</v>
          </cell>
        </row>
        <row r="17496">
          <cell r="B17496">
            <v>2002933</v>
          </cell>
          <cell r="C17496" t="str">
            <v>Lixeira C/Pedal 30L Smarter 30L-Tok Stok</v>
          </cell>
          <cell r="D17496" t="str">
            <v>UN</v>
          </cell>
          <cell r="E17496">
            <v>0</v>
          </cell>
          <cell r="F17496">
            <v>0</v>
          </cell>
        </row>
        <row r="17497">
          <cell r="B17497">
            <v>2002934</v>
          </cell>
          <cell r="C17497" t="str">
            <v>Luva Pvc 46Cm</v>
          </cell>
          <cell r="D17497" t="str">
            <v>UN</v>
          </cell>
          <cell r="E17497">
            <v>0</v>
          </cell>
          <cell r="F17497">
            <v>0</v>
          </cell>
        </row>
        <row r="17498">
          <cell r="B17498">
            <v>2002935</v>
          </cell>
          <cell r="C17498" t="str">
            <v>Máscara De Proteção</v>
          </cell>
          <cell r="D17498" t="str">
            <v>UN</v>
          </cell>
          <cell r="E17498">
            <v>0</v>
          </cell>
          <cell r="F17498">
            <v>0</v>
          </cell>
        </row>
        <row r="17499">
          <cell r="B17499">
            <v>2002936</v>
          </cell>
          <cell r="C17499" t="str">
            <v>Mine Dome Cristal 3,5</v>
          </cell>
          <cell r="D17499" t="str">
            <v>UN</v>
          </cell>
          <cell r="E17499">
            <v>0</v>
          </cell>
          <cell r="F17499">
            <v>0</v>
          </cell>
        </row>
        <row r="17500">
          <cell r="B17500">
            <v>2002937</v>
          </cell>
          <cell r="C17500" t="str">
            <v>Protetor Auricular Tipo Abafador</v>
          </cell>
          <cell r="D17500" t="str">
            <v>UN</v>
          </cell>
          <cell r="E17500">
            <v>0</v>
          </cell>
          <cell r="F17500">
            <v>0</v>
          </cell>
        </row>
        <row r="17501">
          <cell r="B17501">
            <v>2002938</v>
          </cell>
          <cell r="C17501" t="str">
            <v>Protetor Auricular Tipo Concha</v>
          </cell>
          <cell r="D17501" t="str">
            <v>UN</v>
          </cell>
          <cell r="E17501">
            <v>0</v>
          </cell>
          <cell r="F17501">
            <v>0</v>
          </cell>
        </row>
        <row r="17502">
          <cell r="B17502">
            <v>2002939</v>
          </cell>
          <cell r="C17502" t="str">
            <v>Quadro Para Crachás 0,91X1,45 Bump</v>
          </cell>
          <cell r="D17502" t="str">
            <v>UN</v>
          </cell>
          <cell r="E17502">
            <v>0</v>
          </cell>
          <cell r="F17502">
            <v>0</v>
          </cell>
        </row>
        <row r="17503">
          <cell r="B17503">
            <v>2002940</v>
          </cell>
          <cell r="C17503" t="str">
            <v>Rack 6U</v>
          </cell>
          <cell r="D17503" t="str">
            <v>UN</v>
          </cell>
          <cell r="E17503">
            <v>0</v>
          </cell>
          <cell r="F17503">
            <v>0</v>
          </cell>
        </row>
        <row r="17504">
          <cell r="B17504">
            <v>2002941</v>
          </cell>
          <cell r="C17504" t="str">
            <v>Voltaren 500Mg C/20Cps</v>
          </cell>
          <cell r="D17504" t="str">
            <v>UN</v>
          </cell>
          <cell r="E17504">
            <v>0</v>
          </cell>
          <cell r="F17504">
            <v>0</v>
          </cell>
        </row>
        <row r="17505">
          <cell r="B17505">
            <v>2002942</v>
          </cell>
          <cell r="C17505" t="str">
            <v>Ponstan 500Mg C/24Cps</v>
          </cell>
          <cell r="D17505" t="str">
            <v>UN</v>
          </cell>
          <cell r="E17505">
            <v>0</v>
          </cell>
          <cell r="F17505">
            <v>0</v>
          </cell>
        </row>
        <row r="17506">
          <cell r="B17506">
            <v>2002943</v>
          </cell>
          <cell r="C17506" t="str">
            <v>Lacrima Plus C/15Ml</v>
          </cell>
          <cell r="D17506" t="str">
            <v>UN</v>
          </cell>
          <cell r="E17506">
            <v>0</v>
          </cell>
          <cell r="F17506">
            <v>0</v>
          </cell>
        </row>
        <row r="17507">
          <cell r="B17507">
            <v>2002944</v>
          </cell>
          <cell r="C17507" t="str">
            <v>Epitezan 5Grs C/3</v>
          </cell>
          <cell r="D17507" t="str">
            <v>UN</v>
          </cell>
          <cell r="E17507">
            <v>0</v>
          </cell>
          <cell r="F17507">
            <v>0</v>
          </cell>
        </row>
        <row r="17508">
          <cell r="B17508">
            <v>2002945</v>
          </cell>
          <cell r="C17508" t="str">
            <v>Vaselina Liquida C/100Ml</v>
          </cell>
          <cell r="D17508" t="str">
            <v>UN</v>
          </cell>
          <cell r="E17508">
            <v>0</v>
          </cell>
          <cell r="F17508">
            <v>0</v>
          </cell>
        </row>
        <row r="17509">
          <cell r="B17509">
            <v>2002946</v>
          </cell>
          <cell r="C17509" t="str">
            <v>Captopril 25Mg C/16Cps</v>
          </cell>
          <cell r="D17509" t="str">
            <v>UN</v>
          </cell>
          <cell r="E17509">
            <v>0</v>
          </cell>
          <cell r="F17509">
            <v>0</v>
          </cell>
        </row>
        <row r="17510">
          <cell r="B17510">
            <v>2002947</v>
          </cell>
          <cell r="C17510" t="str">
            <v>Fibrase C/Cloranf C/10Gr</v>
          </cell>
          <cell r="D17510" t="str">
            <v>UN</v>
          </cell>
          <cell r="E17510">
            <v>0</v>
          </cell>
          <cell r="F17510">
            <v>0</v>
          </cell>
        </row>
        <row r="17511">
          <cell r="B17511">
            <v>2002948</v>
          </cell>
          <cell r="C17511" t="str">
            <v>Kit Curativo</v>
          </cell>
          <cell r="D17511" t="str">
            <v>UN</v>
          </cell>
          <cell r="E17511">
            <v>0</v>
          </cell>
          <cell r="F17511">
            <v>0</v>
          </cell>
        </row>
        <row r="17512">
          <cell r="B17512">
            <v>2002949</v>
          </cell>
          <cell r="C17512" t="str">
            <v>Kit Sutura</v>
          </cell>
          <cell r="D17512" t="str">
            <v>UN</v>
          </cell>
          <cell r="E17512">
            <v>0</v>
          </cell>
          <cell r="F17512">
            <v>0</v>
          </cell>
        </row>
        <row r="17513">
          <cell r="B17513">
            <v>2002950</v>
          </cell>
          <cell r="C17513" t="str">
            <v>Álcool Gel 70% C/430Grs</v>
          </cell>
          <cell r="D17513" t="str">
            <v>UN</v>
          </cell>
          <cell r="E17513">
            <v>0</v>
          </cell>
          <cell r="F17513">
            <v>0</v>
          </cell>
        </row>
        <row r="17514">
          <cell r="B17514">
            <v>2002951</v>
          </cell>
          <cell r="C17514" t="str">
            <v>Fluviral C/25 Env.X06Cps</v>
          </cell>
          <cell r="D17514" t="str">
            <v>UN</v>
          </cell>
          <cell r="E17514">
            <v>0</v>
          </cell>
          <cell r="F17514">
            <v>0</v>
          </cell>
        </row>
        <row r="17515">
          <cell r="B17515">
            <v>2002952</v>
          </cell>
          <cell r="C17515" t="str">
            <v>Dorflex C/30Cps</v>
          </cell>
          <cell r="D17515" t="str">
            <v>UN</v>
          </cell>
          <cell r="E17515">
            <v>0</v>
          </cell>
          <cell r="F17515">
            <v>0</v>
          </cell>
        </row>
        <row r="17516">
          <cell r="B17516">
            <v>2002953</v>
          </cell>
          <cell r="C17516" t="str">
            <v>Açúcar Em Sachê Cx C/336-União</v>
          </cell>
          <cell r="D17516" t="str">
            <v>UN</v>
          </cell>
          <cell r="E17516">
            <v>0</v>
          </cell>
          <cell r="F17516">
            <v>0</v>
          </cell>
        </row>
        <row r="17517">
          <cell r="B17517">
            <v>2002954</v>
          </cell>
          <cell r="C17517" t="str">
            <v>Açúcar Refinado 1Kg-Marcas Diversas</v>
          </cell>
          <cell r="D17517" t="str">
            <v>UN</v>
          </cell>
          <cell r="E17517">
            <v>0</v>
          </cell>
          <cell r="F17517">
            <v>0</v>
          </cell>
        </row>
        <row r="17518">
          <cell r="B17518">
            <v>2002955</v>
          </cell>
          <cell r="C17518" t="str">
            <v>Açúcar Refinado 1Kg-União</v>
          </cell>
          <cell r="D17518" t="str">
            <v>UN</v>
          </cell>
          <cell r="E17518">
            <v>0</v>
          </cell>
          <cell r="F17518">
            <v>0</v>
          </cell>
        </row>
        <row r="17519">
          <cell r="B17519">
            <v>2002956</v>
          </cell>
          <cell r="C17519" t="str">
            <v>Adesivo Rec.-Metal/Vidro/Papel/Plástico</v>
          </cell>
          <cell r="D17519" t="str">
            <v>UN</v>
          </cell>
          <cell r="E17519">
            <v>0</v>
          </cell>
          <cell r="F17519">
            <v>0</v>
          </cell>
        </row>
        <row r="17520">
          <cell r="B17520">
            <v>2002957</v>
          </cell>
          <cell r="C17520" t="str">
            <v>Adoçante Liq.100Ml-Finn/Zero Cal/Adocyl</v>
          </cell>
          <cell r="D17520" t="str">
            <v>UN</v>
          </cell>
          <cell r="E17520">
            <v>0</v>
          </cell>
          <cell r="F17520">
            <v>0</v>
          </cell>
        </row>
        <row r="17521">
          <cell r="B17521">
            <v>2002958</v>
          </cell>
          <cell r="C17521" t="str">
            <v>Adoçante Pó C/1000 Sachês-Z.Cal/Gold/Fin</v>
          </cell>
          <cell r="D17521" t="str">
            <v>UN</v>
          </cell>
          <cell r="E17521">
            <v>0</v>
          </cell>
          <cell r="F17521">
            <v>0</v>
          </cell>
        </row>
        <row r="17522">
          <cell r="B17522">
            <v>2002959</v>
          </cell>
          <cell r="C17522" t="str">
            <v>Adoçante Pó Cx C/50-Gold/Zero Cal/Fin</v>
          </cell>
          <cell r="D17522" t="str">
            <v>UN</v>
          </cell>
          <cell r="E17522">
            <v>0</v>
          </cell>
          <cell r="F17522">
            <v>0</v>
          </cell>
        </row>
        <row r="17523">
          <cell r="B17523">
            <v>2002960</v>
          </cell>
          <cell r="C17523" t="str">
            <v>Água Sanitária 1L-Soap</v>
          </cell>
          <cell r="D17523" t="str">
            <v>UN</v>
          </cell>
          <cell r="E17523">
            <v>0</v>
          </cell>
          <cell r="F17523">
            <v>0</v>
          </cell>
        </row>
        <row r="17524">
          <cell r="B17524">
            <v>2002961</v>
          </cell>
          <cell r="C17524" t="str">
            <v>Água Sanitária 20L-Soap</v>
          </cell>
          <cell r="D17524" t="str">
            <v>UN</v>
          </cell>
          <cell r="E17524">
            <v>0</v>
          </cell>
          <cell r="F17524">
            <v>0</v>
          </cell>
        </row>
        <row r="17525">
          <cell r="B17525">
            <v>2002962</v>
          </cell>
          <cell r="C17525" t="str">
            <v>Água Sanitária 5L-Soap</v>
          </cell>
          <cell r="D17525" t="str">
            <v>UN</v>
          </cell>
          <cell r="E17525">
            <v>0</v>
          </cell>
          <cell r="F17525">
            <v>0</v>
          </cell>
        </row>
        <row r="17526">
          <cell r="B17526">
            <v>2002963</v>
          </cell>
          <cell r="C17526" t="str">
            <v>Ajax Limp Geral 500Ml-Fresh/Lemon</v>
          </cell>
          <cell r="D17526" t="str">
            <v>UN</v>
          </cell>
          <cell r="E17526">
            <v>0</v>
          </cell>
          <cell r="F17526">
            <v>0</v>
          </cell>
        </row>
        <row r="17527">
          <cell r="B17527">
            <v>2002964</v>
          </cell>
          <cell r="C17527" t="str">
            <v>Ajax Limp Geral 500Ml-Lavanda/Outros</v>
          </cell>
          <cell r="D17527" t="str">
            <v>UN</v>
          </cell>
          <cell r="E17527">
            <v>0</v>
          </cell>
          <cell r="F17527">
            <v>0</v>
          </cell>
        </row>
        <row r="17528">
          <cell r="B17528">
            <v>2002965</v>
          </cell>
          <cell r="C17528" t="str">
            <v>Álcool 1L-Teor 46º</v>
          </cell>
          <cell r="D17528" t="str">
            <v>UN</v>
          </cell>
          <cell r="E17528">
            <v>0</v>
          </cell>
          <cell r="F17528">
            <v>0</v>
          </cell>
        </row>
        <row r="17529">
          <cell r="B17529">
            <v>2002966</v>
          </cell>
          <cell r="C17529" t="str">
            <v>Álcool 1L-Teor 92,8º Bactericida</v>
          </cell>
          <cell r="D17529" t="str">
            <v>UN</v>
          </cell>
          <cell r="E17529">
            <v>0</v>
          </cell>
          <cell r="F17529">
            <v>0</v>
          </cell>
        </row>
        <row r="17530">
          <cell r="B17530">
            <v>2002967</v>
          </cell>
          <cell r="C17530" t="str">
            <v>Álcool Em Gel Neutro 500Ml</v>
          </cell>
          <cell r="D17530" t="str">
            <v>UN</v>
          </cell>
          <cell r="E17530">
            <v>0</v>
          </cell>
          <cell r="F17530">
            <v>0</v>
          </cell>
        </row>
        <row r="17531">
          <cell r="B17531">
            <v>2002968</v>
          </cell>
          <cell r="C17531" t="str">
            <v>Álcool Perfumado Azul 5L-Limper</v>
          </cell>
          <cell r="D17531" t="str">
            <v>UN</v>
          </cell>
          <cell r="E17531">
            <v>0</v>
          </cell>
          <cell r="F17531">
            <v>0</v>
          </cell>
        </row>
        <row r="17532">
          <cell r="B17532">
            <v>2002969</v>
          </cell>
          <cell r="C17532" t="str">
            <v>Balde 12L P/Concreto</v>
          </cell>
          <cell r="D17532" t="str">
            <v>UN</v>
          </cell>
          <cell r="E17532">
            <v>0</v>
          </cell>
          <cell r="F17532">
            <v>0</v>
          </cell>
        </row>
        <row r="17533">
          <cell r="B17533">
            <v>2002970</v>
          </cell>
          <cell r="C17533" t="str">
            <v>Balde 15L-Alça Metálica</v>
          </cell>
          <cell r="D17533" t="str">
            <v>UN</v>
          </cell>
          <cell r="E17533">
            <v>0</v>
          </cell>
          <cell r="F17533">
            <v>0</v>
          </cell>
        </row>
        <row r="17534">
          <cell r="B17534">
            <v>2002971</v>
          </cell>
          <cell r="C17534" t="str">
            <v>Balde 20L-Alça Metálica</v>
          </cell>
          <cell r="D17534" t="str">
            <v>UN</v>
          </cell>
          <cell r="E17534">
            <v>0</v>
          </cell>
          <cell r="F17534">
            <v>0</v>
          </cell>
        </row>
        <row r="17535">
          <cell r="B17535">
            <v>2002972</v>
          </cell>
          <cell r="C17535" t="str">
            <v>Balde 8L-Alça Metálica</v>
          </cell>
          <cell r="D17535" t="str">
            <v>UN</v>
          </cell>
          <cell r="E17535">
            <v>0</v>
          </cell>
          <cell r="F17535">
            <v>0</v>
          </cell>
        </row>
        <row r="17536">
          <cell r="B17536">
            <v>2002973</v>
          </cell>
          <cell r="C17536" t="str">
            <v>Bandeja Inox 40X30 Andrea 411</v>
          </cell>
          <cell r="D17536" t="str">
            <v>UN</v>
          </cell>
          <cell r="E17536">
            <v>0</v>
          </cell>
          <cell r="F17536">
            <v>0</v>
          </cell>
        </row>
        <row r="17537">
          <cell r="B17537">
            <v>2002974</v>
          </cell>
          <cell r="C17537" t="str">
            <v>Bebedouro Garrafão (Mesa) 127V-Stille</v>
          </cell>
          <cell r="D17537" t="str">
            <v>UN</v>
          </cell>
          <cell r="E17537">
            <v>0</v>
          </cell>
          <cell r="F17537">
            <v>0</v>
          </cell>
        </row>
        <row r="17538">
          <cell r="B17538">
            <v>2002975</v>
          </cell>
          <cell r="C17538" t="str">
            <v>Bebedouro Pressão Brx 40 Begel 127V-Inox</v>
          </cell>
          <cell r="D17538" t="str">
            <v>UN</v>
          </cell>
          <cell r="E17538">
            <v>0</v>
          </cell>
          <cell r="F17538">
            <v>0</v>
          </cell>
        </row>
        <row r="17539">
          <cell r="B17539">
            <v>2002976</v>
          </cell>
          <cell r="C17539" t="str">
            <v>Bom Ar/Glade 12Ml-Aparelho Diversos</v>
          </cell>
          <cell r="D17539" t="str">
            <v>UN</v>
          </cell>
          <cell r="E17539">
            <v>0</v>
          </cell>
          <cell r="F17539">
            <v>0</v>
          </cell>
        </row>
        <row r="17540">
          <cell r="B17540">
            <v>2002977</v>
          </cell>
          <cell r="C17540" t="str">
            <v>Bom Ar/Glade 12Ml-Refil Diversos</v>
          </cell>
          <cell r="D17540" t="str">
            <v>UN</v>
          </cell>
          <cell r="E17540">
            <v>0</v>
          </cell>
          <cell r="F17540">
            <v>0</v>
          </cell>
        </row>
        <row r="17541">
          <cell r="B17541">
            <v>2002978</v>
          </cell>
          <cell r="C17541" t="str">
            <v>Bom Ar/Glade 400Ml Anti-Tabaco Netraliz.</v>
          </cell>
          <cell r="D17541" t="str">
            <v>UN</v>
          </cell>
          <cell r="E17541">
            <v>0</v>
          </cell>
          <cell r="F17541">
            <v>0</v>
          </cell>
        </row>
        <row r="17542">
          <cell r="B17542">
            <v>2002979</v>
          </cell>
          <cell r="C17542" t="str">
            <v>Bom Ar/Glade 400Ml-Lavanda/Marine</v>
          </cell>
          <cell r="D17542" t="str">
            <v>UN</v>
          </cell>
          <cell r="E17542">
            <v>0</v>
          </cell>
          <cell r="F17542">
            <v>0</v>
          </cell>
        </row>
        <row r="17543">
          <cell r="B17543">
            <v>2002980</v>
          </cell>
          <cell r="C17543" t="str">
            <v>Café 500G-Pilão</v>
          </cell>
          <cell r="D17543" t="str">
            <v>UN</v>
          </cell>
          <cell r="E17543">
            <v>0</v>
          </cell>
          <cell r="F17543">
            <v>0</v>
          </cell>
        </row>
        <row r="17544">
          <cell r="B17544">
            <v>2002981</v>
          </cell>
          <cell r="C17544" t="str">
            <v>Cafeteira Elétrica 110V-10 Xícaras</v>
          </cell>
          <cell r="D17544" t="str">
            <v>UN</v>
          </cell>
          <cell r="E17544">
            <v>0</v>
          </cell>
          <cell r="F17544">
            <v>0</v>
          </cell>
        </row>
        <row r="17545">
          <cell r="B17545">
            <v>2002982</v>
          </cell>
          <cell r="C17545" t="str">
            <v>Cafeteira Elétrica 110V-20 Xícaras</v>
          </cell>
          <cell r="D17545" t="str">
            <v>UN</v>
          </cell>
          <cell r="E17545">
            <v>0</v>
          </cell>
          <cell r="F17545">
            <v>0</v>
          </cell>
        </row>
        <row r="17546">
          <cell r="B17546">
            <v>2002983</v>
          </cell>
          <cell r="C17546" t="str">
            <v>Cera Acrílica Ven.Starcryl 1L-T.Intenso</v>
          </cell>
          <cell r="D17546" t="str">
            <v>UN</v>
          </cell>
          <cell r="E17546">
            <v>0</v>
          </cell>
          <cell r="F17546">
            <v>0</v>
          </cell>
        </row>
        <row r="17547">
          <cell r="B17547">
            <v>2002984</v>
          </cell>
          <cell r="C17547" t="str">
            <v>Cera Acrílica Ven.Starcryl 5L-T.Intenso</v>
          </cell>
          <cell r="D17547" t="str">
            <v>UN</v>
          </cell>
          <cell r="E17547">
            <v>0</v>
          </cell>
          <cell r="F17547">
            <v>0</v>
          </cell>
        </row>
        <row r="17548">
          <cell r="B17548">
            <v>2002985</v>
          </cell>
          <cell r="C17548" t="str">
            <v>Chá Leão C/10 Sachê-Camomila</v>
          </cell>
          <cell r="D17548" t="str">
            <v>UN</v>
          </cell>
          <cell r="E17548">
            <v>0</v>
          </cell>
          <cell r="F17548">
            <v>0</v>
          </cell>
        </row>
        <row r="17549">
          <cell r="B17549">
            <v>2002986</v>
          </cell>
          <cell r="C17549" t="str">
            <v>Chá Leão C/10 Sachê-Cidreira</v>
          </cell>
          <cell r="D17549" t="str">
            <v>UN</v>
          </cell>
          <cell r="E17549">
            <v>0</v>
          </cell>
          <cell r="F17549">
            <v>0</v>
          </cell>
        </row>
        <row r="17550">
          <cell r="B17550">
            <v>2002987</v>
          </cell>
          <cell r="C17550" t="str">
            <v>Chá Leão C/10 Sachê-Erva Doce</v>
          </cell>
          <cell r="D17550" t="str">
            <v>UN</v>
          </cell>
          <cell r="E17550">
            <v>0</v>
          </cell>
          <cell r="F17550">
            <v>0</v>
          </cell>
        </row>
        <row r="17551">
          <cell r="B17551">
            <v>2002988</v>
          </cell>
          <cell r="C17551" t="str">
            <v>Chá Leão C/10 Sachê-Hortelã</v>
          </cell>
          <cell r="D17551" t="str">
            <v>UN</v>
          </cell>
          <cell r="E17551">
            <v>0</v>
          </cell>
          <cell r="F17551">
            <v>0</v>
          </cell>
        </row>
        <row r="17552">
          <cell r="B17552">
            <v>2002989</v>
          </cell>
          <cell r="C17552" t="str">
            <v>Chá Leão Mate Natural Granel 200G</v>
          </cell>
          <cell r="D17552" t="str">
            <v>UN</v>
          </cell>
          <cell r="E17552">
            <v>0</v>
          </cell>
          <cell r="F17552">
            <v>0</v>
          </cell>
        </row>
        <row r="17553">
          <cell r="B17553">
            <v>2002990</v>
          </cell>
          <cell r="C17553" t="str">
            <v>Chá Leão Mate Natural Sachê C/25</v>
          </cell>
          <cell r="D17553" t="str">
            <v>UN</v>
          </cell>
          <cell r="E17553">
            <v>0</v>
          </cell>
          <cell r="F17553">
            <v>0</v>
          </cell>
        </row>
        <row r="17554">
          <cell r="B17554">
            <v>2002991</v>
          </cell>
          <cell r="C17554" t="str">
            <v>Cinzeiro 51X24 23 L Preto Aro-Bralimpia</v>
          </cell>
          <cell r="D17554" t="str">
            <v>UN</v>
          </cell>
          <cell r="E17554">
            <v>0</v>
          </cell>
          <cell r="F17554">
            <v>0</v>
          </cell>
        </row>
        <row r="17555">
          <cell r="B17555">
            <v>2002992</v>
          </cell>
          <cell r="C17555" t="str">
            <v>Cinzeiro De Chão Text Preto C11-Jsn</v>
          </cell>
          <cell r="D17555" t="str">
            <v>UN</v>
          </cell>
          <cell r="E17555">
            <v>0</v>
          </cell>
          <cell r="F17555">
            <v>0</v>
          </cell>
        </row>
        <row r="17556">
          <cell r="B17556">
            <v>2002993</v>
          </cell>
          <cell r="C17556" t="str">
            <v>Cinzeiro Em Aço Inox T. Meia Lua C20-Js</v>
          </cell>
          <cell r="D17556" t="str">
            <v>UN</v>
          </cell>
          <cell r="E17556">
            <v>0</v>
          </cell>
          <cell r="F17556">
            <v>0</v>
          </cell>
        </row>
        <row r="17557">
          <cell r="B17557">
            <v>2002994</v>
          </cell>
          <cell r="C17557" t="str">
            <v>Clareador Limp.Claripex 5L-P/Piso Veneza</v>
          </cell>
          <cell r="D17557" t="str">
            <v>UN</v>
          </cell>
          <cell r="E17557">
            <v>0</v>
          </cell>
          <cell r="F17557">
            <v>0</v>
          </cell>
        </row>
        <row r="17558">
          <cell r="B17558">
            <v>2002995</v>
          </cell>
          <cell r="C17558" t="str">
            <v>Cloro 20L-Soap</v>
          </cell>
          <cell r="D17558" t="str">
            <v>UN</v>
          </cell>
          <cell r="E17558">
            <v>0</v>
          </cell>
          <cell r="F17558">
            <v>0</v>
          </cell>
        </row>
        <row r="17559">
          <cell r="B17559">
            <v>2002996</v>
          </cell>
          <cell r="C17559" t="str">
            <v>Cloro 5L-Limper</v>
          </cell>
          <cell r="D17559" t="str">
            <v>UN</v>
          </cell>
          <cell r="E17559">
            <v>0</v>
          </cell>
          <cell r="F17559">
            <v>0</v>
          </cell>
        </row>
        <row r="17560">
          <cell r="B17560">
            <v>2002997</v>
          </cell>
          <cell r="C17560" t="str">
            <v>Cloro 5L-Soap</v>
          </cell>
          <cell r="D17560" t="str">
            <v>UN</v>
          </cell>
          <cell r="E17560">
            <v>0</v>
          </cell>
          <cell r="F17560">
            <v>0</v>
          </cell>
        </row>
        <row r="17561">
          <cell r="B17561">
            <v>2002998</v>
          </cell>
          <cell r="C17561" t="str">
            <v>Cloro Piscina 10Kg-Hth</v>
          </cell>
          <cell r="D17561" t="str">
            <v>UN</v>
          </cell>
          <cell r="E17561">
            <v>0</v>
          </cell>
          <cell r="F17561">
            <v>0</v>
          </cell>
        </row>
        <row r="17562">
          <cell r="B17562">
            <v>2002999</v>
          </cell>
          <cell r="C17562" t="str">
            <v>Coador/Filtro De Café 102 Melita</v>
          </cell>
          <cell r="D17562" t="str">
            <v>UN</v>
          </cell>
          <cell r="E17562">
            <v>0</v>
          </cell>
          <cell r="F17562">
            <v>0</v>
          </cell>
        </row>
        <row r="17563">
          <cell r="B17563">
            <v>2003000</v>
          </cell>
          <cell r="C17563" t="str">
            <v>Coador/Filtro De Café 103 Jovita</v>
          </cell>
          <cell r="D17563" t="str">
            <v>UN</v>
          </cell>
          <cell r="E17563">
            <v>0</v>
          </cell>
          <cell r="F17563">
            <v>0</v>
          </cell>
        </row>
        <row r="17564">
          <cell r="B17564">
            <v>2003001</v>
          </cell>
          <cell r="C17564" t="str">
            <v>Coador/Filtro De Café 103 Melita</v>
          </cell>
          <cell r="D17564" t="str">
            <v>UN</v>
          </cell>
          <cell r="E17564">
            <v>0</v>
          </cell>
          <cell r="F17564">
            <v>0</v>
          </cell>
        </row>
        <row r="17565">
          <cell r="B17565">
            <v>2003002</v>
          </cell>
          <cell r="C17565" t="str">
            <v>Coador/Filtro De Café 102 Jovita</v>
          </cell>
          <cell r="D17565" t="str">
            <v>UN</v>
          </cell>
          <cell r="E17565">
            <v>0</v>
          </cell>
          <cell r="F17565">
            <v>0</v>
          </cell>
        </row>
        <row r="17566">
          <cell r="B17566">
            <v>2003003</v>
          </cell>
          <cell r="C17566" t="str">
            <v>Colher Café/Chá C/3</v>
          </cell>
          <cell r="D17566" t="str">
            <v>UN</v>
          </cell>
          <cell r="E17566">
            <v>0</v>
          </cell>
          <cell r="F17566">
            <v>0</v>
          </cell>
        </row>
        <row r="17567">
          <cell r="B17567">
            <v>2003004</v>
          </cell>
          <cell r="C17567" t="str">
            <v>Colher Refeição C/3</v>
          </cell>
          <cell r="D17567" t="str">
            <v>UN</v>
          </cell>
          <cell r="E17567">
            <v>0</v>
          </cell>
          <cell r="F17567">
            <v>0</v>
          </cell>
        </row>
        <row r="17568">
          <cell r="B17568">
            <v>2003005</v>
          </cell>
          <cell r="C17568" t="str">
            <v>Colher Refeição Cx 1000Un</v>
          </cell>
          <cell r="D17568" t="str">
            <v>UN</v>
          </cell>
          <cell r="E17568">
            <v>0</v>
          </cell>
          <cell r="F17568">
            <v>0</v>
          </cell>
        </row>
        <row r="17569">
          <cell r="B17569">
            <v>2003006</v>
          </cell>
          <cell r="C17569" t="str">
            <v>Cone Sinalização Amarelo/Preto 75Cm</v>
          </cell>
          <cell r="D17569" t="str">
            <v>UN</v>
          </cell>
          <cell r="E17569">
            <v>0</v>
          </cell>
          <cell r="F17569">
            <v>0</v>
          </cell>
        </row>
        <row r="17570">
          <cell r="B17570">
            <v>2003007</v>
          </cell>
          <cell r="C17570" t="str">
            <v>Copo Abnt 180Ml-Cx 2500 Água</v>
          </cell>
          <cell r="D17570" t="str">
            <v>UN</v>
          </cell>
          <cell r="E17570">
            <v>0</v>
          </cell>
          <cell r="F17570">
            <v>0</v>
          </cell>
        </row>
        <row r="17571">
          <cell r="B17571">
            <v>2003008</v>
          </cell>
          <cell r="C17571" t="str">
            <v>Copo Abnt 180Ml-Pc C/100 Água</v>
          </cell>
          <cell r="D17571" t="str">
            <v>UN</v>
          </cell>
          <cell r="E17571">
            <v>0</v>
          </cell>
          <cell r="F17571">
            <v>0</v>
          </cell>
        </row>
        <row r="17572">
          <cell r="B17572">
            <v>2003009</v>
          </cell>
          <cell r="C17572" t="str">
            <v>Copo Abnt 200Ml-Cx 2500 Água</v>
          </cell>
          <cell r="D17572" t="str">
            <v>UN</v>
          </cell>
          <cell r="E17572">
            <v>0</v>
          </cell>
          <cell r="F17572">
            <v>0</v>
          </cell>
        </row>
        <row r="17573">
          <cell r="B17573">
            <v>2003010</v>
          </cell>
          <cell r="C17573" t="str">
            <v>Copo Abnt 300Ml-Cx 2000</v>
          </cell>
          <cell r="D17573" t="str">
            <v>UN</v>
          </cell>
          <cell r="E17573">
            <v>0</v>
          </cell>
          <cell r="F17573">
            <v>0</v>
          </cell>
        </row>
        <row r="17574">
          <cell r="B17574">
            <v>2003011</v>
          </cell>
          <cell r="C17574" t="str">
            <v>Copo Abnt 50Ml-Cx 5000 Café</v>
          </cell>
          <cell r="D17574" t="str">
            <v>UN</v>
          </cell>
          <cell r="E17574">
            <v>0</v>
          </cell>
          <cell r="F17574">
            <v>0</v>
          </cell>
        </row>
        <row r="17575">
          <cell r="B17575">
            <v>2003012</v>
          </cell>
          <cell r="C17575" t="str">
            <v>Copo Abnt 50Ml-Pc C/100</v>
          </cell>
          <cell r="D17575" t="str">
            <v>UN</v>
          </cell>
          <cell r="E17575">
            <v>0</v>
          </cell>
          <cell r="F17575">
            <v>0</v>
          </cell>
        </row>
        <row r="17576">
          <cell r="B17576">
            <v>2003013</v>
          </cell>
          <cell r="C17576" t="str">
            <v>Copo De Vidro Pc C/6Un</v>
          </cell>
          <cell r="D17576" t="str">
            <v>UN</v>
          </cell>
          <cell r="E17576">
            <v>0</v>
          </cell>
          <cell r="F17576">
            <v>0</v>
          </cell>
        </row>
        <row r="17577">
          <cell r="B17577">
            <v>2003014</v>
          </cell>
          <cell r="C17577" t="str">
            <v>Desengraxante Solupam 1L-Soap</v>
          </cell>
          <cell r="D17577" t="str">
            <v>UN</v>
          </cell>
          <cell r="E17577">
            <v>0</v>
          </cell>
          <cell r="F17577">
            <v>0</v>
          </cell>
        </row>
        <row r="17578">
          <cell r="B17578">
            <v>2003015</v>
          </cell>
          <cell r="C17578" t="str">
            <v>Desentupidor De Pia</v>
          </cell>
          <cell r="D17578" t="str">
            <v>UN</v>
          </cell>
          <cell r="E17578">
            <v>0</v>
          </cell>
          <cell r="F17578">
            <v>0</v>
          </cell>
        </row>
        <row r="17579">
          <cell r="B17579">
            <v>2003016</v>
          </cell>
          <cell r="C17579" t="str">
            <v>Desentupidor Diabo Verde-1L</v>
          </cell>
          <cell r="D17579" t="str">
            <v>UN</v>
          </cell>
          <cell r="E17579">
            <v>0</v>
          </cell>
          <cell r="F17579">
            <v>0</v>
          </cell>
        </row>
        <row r="17580">
          <cell r="B17580">
            <v>2003017</v>
          </cell>
          <cell r="C17580" t="str">
            <v>Desentupidor Wc (Cabo Longo)</v>
          </cell>
          <cell r="D17580" t="str">
            <v>UN</v>
          </cell>
          <cell r="E17580">
            <v>0</v>
          </cell>
          <cell r="F17580">
            <v>0</v>
          </cell>
        </row>
        <row r="17581">
          <cell r="B17581">
            <v>2003018</v>
          </cell>
          <cell r="C17581" t="str">
            <v>Desinfetante 1L-Lysoform</v>
          </cell>
          <cell r="D17581" t="str">
            <v>UN</v>
          </cell>
          <cell r="E17581">
            <v>0</v>
          </cell>
          <cell r="F17581">
            <v>0</v>
          </cell>
        </row>
        <row r="17582">
          <cell r="B17582">
            <v>2003019</v>
          </cell>
          <cell r="C17582" t="str">
            <v>Desinfetante 5L-Pinho</v>
          </cell>
          <cell r="D17582" t="str">
            <v>UN</v>
          </cell>
          <cell r="E17582">
            <v>0</v>
          </cell>
          <cell r="F17582">
            <v>0</v>
          </cell>
        </row>
        <row r="17583">
          <cell r="B17583">
            <v>2003020</v>
          </cell>
          <cell r="C17583" t="str">
            <v>Desinfetante 500Ml-Harpic Banheiro</v>
          </cell>
          <cell r="D17583" t="str">
            <v>UN</v>
          </cell>
          <cell r="E17583">
            <v>0</v>
          </cell>
          <cell r="F17583">
            <v>0</v>
          </cell>
        </row>
        <row r="17584">
          <cell r="B17584">
            <v>2003021</v>
          </cell>
          <cell r="C17584" t="str">
            <v>Desinfetante 500Ml-Pinho Bril Pl/Lavanda</v>
          </cell>
          <cell r="D17584" t="str">
            <v>UN</v>
          </cell>
          <cell r="E17584">
            <v>0</v>
          </cell>
          <cell r="F17584">
            <v>0</v>
          </cell>
        </row>
        <row r="17585">
          <cell r="B17585">
            <v>2003022</v>
          </cell>
          <cell r="C17585" t="str">
            <v>Desinfetante 500Ml-Pinho Sol</v>
          </cell>
          <cell r="D17585" t="str">
            <v>UN</v>
          </cell>
          <cell r="E17585">
            <v>0</v>
          </cell>
          <cell r="F17585">
            <v>0</v>
          </cell>
        </row>
        <row r="17586">
          <cell r="B17586">
            <v>2003023</v>
          </cell>
          <cell r="C17586" t="str">
            <v>Desinfetante Odoriz Magic/Tul 5L-Veneza</v>
          </cell>
          <cell r="D17586" t="str">
            <v>UN</v>
          </cell>
          <cell r="E17586">
            <v>0</v>
          </cell>
          <cell r="F17586">
            <v>0</v>
          </cell>
        </row>
        <row r="17587">
          <cell r="B17587">
            <v>2003024</v>
          </cell>
          <cell r="C17587" t="str">
            <v>Desinfetante Odoriz Magic/Tul 1L-Veneza</v>
          </cell>
          <cell r="D17587" t="str">
            <v>UN</v>
          </cell>
          <cell r="E17587">
            <v>0</v>
          </cell>
          <cell r="F17587">
            <v>0</v>
          </cell>
        </row>
        <row r="17588">
          <cell r="B17588">
            <v>2003025</v>
          </cell>
          <cell r="C17588" t="str">
            <v>Desinfetante Soap 1L-Creolina-Krezol</v>
          </cell>
          <cell r="D17588" t="str">
            <v>UN</v>
          </cell>
          <cell r="E17588">
            <v>0</v>
          </cell>
          <cell r="F17588">
            <v>0</v>
          </cell>
        </row>
        <row r="17589">
          <cell r="B17589">
            <v>2003026</v>
          </cell>
          <cell r="C17589" t="str">
            <v>Desinfetante Soap 20L-Eucalipto</v>
          </cell>
          <cell r="D17589" t="str">
            <v>UN</v>
          </cell>
          <cell r="E17589">
            <v>0</v>
          </cell>
          <cell r="F17589">
            <v>0</v>
          </cell>
        </row>
        <row r="17590">
          <cell r="B17590">
            <v>2003027</v>
          </cell>
          <cell r="C17590" t="str">
            <v>Desinfetante Soap 5L-Creolina/Kresol</v>
          </cell>
          <cell r="D17590" t="str">
            <v>UN</v>
          </cell>
          <cell r="E17590">
            <v>0</v>
          </cell>
          <cell r="F17590">
            <v>0</v>
          </cell>
        </row>
        <row r="17591">
          <cell r="B17591">
            <v>2003028</v>
          </cell>
          <cell r="C17591" t="str">
            <v>Desinfetante Soap 5L-Eucalipto</v>
          </cell>
          <cell r="D17591" t="str">
            <v>UN</v>
          </cell>
          <cell r="E17591">
            <v>0</v>
          </cell>
          <cell r="F17591">
            <v>0</v>
          </cell>
        </row>
        <row r="17592">
          <cell r="B17592">
            <v>2003029</v>
          </cell>
          <cell r="C17592" t="str">
            <v>Desinfetante Soap 5L-Lavanda</v>
          </cell>
          <cell r="D17592" t="str">
            <v>UN</v>
          </cell>
          <cell r="E17592">
            <v>0</v>
          </cell>
          <cell r="F17592">
            <v>0</v>
          </cell>
        </row>
        <row r="17593">
          <cell r="B17593">
            <v>2003030</v>
          </cell>
          <cell r="C17593" t="str">
            <v>Detergente Neutro 5L-Soap</v>
          </cell>
          <cell r="D17593" t="str">
            <v>UN</v>
          </cell>
          <cell r="E17593">
            <v>0</v>
          </cell>
          <cell r="F17593">
            <v>0</v>
          </cell>
        </row>
        <row r="17594">
          <cell r="B17594">
            <v>2003031</v>
          </cell>
          <cell r="C17594" t="str">
            <v>Detergente Neutro 5L-Limper Boa Qualid.</v>
          </cell>
          <cell r="D17594" t="str">
            <v>UN</v>
          </cell>
          <cell r="E17594">
            <v>0</v>
          </cell>
          <cell r="F17594">
            <v>0</v>
          </cell>
        </row>
        <row r="17595">
          <cell r="B17595">
            <v>2003032</v>
          </cell>
          <cell r="C17595" t="str">
            <v>Detergente Neutro/Clear 500Ml</v>
          </cell>
          <cell r="D17595" t="str">
            <v>UN</v>
          </cell>
          <cell r="E17595">
            <v>0</v>
          </cell>
          <cell r="F17595">
            <v>0</v>
          </cell>
        </row>
        <row r="17596">
          <cell r="B17596">
            <v>2003033</v>
          </cell>
          <cell r="C17596" t="str">
            <v>Dispensador P/Copos 2 Tubos Água E14-Jsn</v>
          </cell>
          <cell r="D17596" t="str">
            <v>UN</v>
          </cell>
          <cell r="E17596">
            <v>0</v>
          </cell>
          <cell r="F17596">
            <v>0</v>
          </cell>
        </row>
        <row r="17597">
          <cell r="B17597">
            <v>2003034</v>
          </cell>
          <cell r="C17597" t="str">
            <v>Dispensador P/Cop.2 Tu.Água/Café E14-Jsn</v>
          </cell>
          <cell r="D17597" t="str">
            <v>UN</v>
          </cell>
          <cell r="E17597">
            <v>0</v>
          </cell>
          <cell r="F17597">
            <v>0</v>
          </cell>
        </row>
        <row r="17598">
          <cell r="B17598">
            <v>2003035</v>
          </cell>
          <cell r="C17598" t="str">
            <v>Dispensador P/Cop.4 Tu.Água E15 Br-Jsn</v>
          </cell>
          <cell r="D17598" t="str">
            <v>UN</v>
          </cell>
          <cell r="E17598">
            <v>0</v>
          </cell>
          <cell r="F17598">
            <v>0</v>
          </cell>
        </row>
        <row r="17599">
          <cell r="B17599">
            <v>2003036</v>
          </cell>
          <cell r="C17599" t="str">
            <v>Escada Alumínio 3 Degraus-Bralimpia</v>
          </cell>
          <cell r="D17599" t="str">
            <v>UN</v>
          </cell>
          <cell r="E17599">
            <v>0</v>
          </cell>
          <cell r="F17599">
            <v>0</v>
          </cell>
        </row>
        <row r="17600">
          <cell r="B17600">
            <v>2003037</v>
          </cell>
          <cell r="C17600" t="str">
            <v>Escada Alumínio 5 Degraus-Bralimpia</v>
          </cell>
          <cell r="D17600" t="str">
            <v>UN</v>
          </cell>
          <cell r="E17600">
            <v>0</v>
          </cell>
          <cell r="F17600">
            <v>0</v>
          </cell>
        </row>
        <row r="17601">
          <cell r="B17601">
            <v>2003038</v>
          </cell>
          <cell r="C17601" t="str">
            <v>Escada Alumínio 7 Degraus-Bralimpia</v>
          </cell>
          <cell r="D17601" t="str">
            <v>UN</v>
          </cell>
          <cell r="E17601">
            <v>0</v>
          </cell>
          <cell r="F17601">
            <v>0</v>
          </cell>
        </row>
        <row r="17602">
          <cell r="B17602">
            <v>2003039</v>
          </cell>
          <cell r="C17602" t="str">
            <v>Escova Esfregona-Bettanin</v>
          </cell>
          <cell r="D17602" t="str">
            <v>UN</v>
          </cell>
          <cell r="E17602">
            <v>0</v>
          </cell>
          <cell r="F17602">
            <v>0</v>
          </cell>
        </row>
        <row r="17603">
          <cell r="B17603">
            <v>2003040</v>
          </cell>
          <cell r="C17603" t="str">
            <v>Escova Oval Bettajeans-Plástica</v>
          </cell>
          <cell r="D17603" t="str">
            <v>UN</v>
          </cell>
          <cell r="E17603">
            <v>0</v>
          </cell>
          <cell r="F17603">
            <v>0</v>
          </cell>
        </row>
        <row r="17604">
          <cell r="B17604">
            <v>2003041</v>
          </cell>
          <cell r="C17604" t="str">
            <v>Escova Oval Novo-Madeira</v>
          </cell>
          <cell r="D17604" t="str">
            <v>UN</v>
          </cell>
          <cell r="E17604">
            <v>0</v>
          </cell>
          <cell r="F17604">
            <v>0</v>
          </cell>
        </row>
        <row r="17605">
          <cell r="B17605">
            <v>2003042</v>
          </cell>
          <cell r="C17605" t="str">
            <v>Escova Sanitária C/Suporte-Lavatina</v>
          </cell>
          <cell r="D17605" t="str">
            <v>UN</v>
          </cell>
          <cell r="E17605">
            <v>0</v>
          </cell>
          <cell r="F17605">
            <v>0</v>
          </cell>
        </row>
        <row r="17606">
          <cell r="B17606">
            <v>2003043</v>
          </cell>
          <cell r="C17606" t="str">
            <v>Escova Sanitária Piaçava</v>
          </cell>
          <cell r="D17606" t="str">
            <v>UN</v>
          </cell>
          <cell r="E17606">
            <v>0</v>
          </cell>
          <cell r="F17606">
            <v>0</v>
          </cell>
        </row>
        <row r="17607">
          <cell r="B17607">
            <v>2003044</v>
          </cell>
          <cell r="C17607" t="str">
            <v>Escova Sanit.Sanilux C/Suporte-Bettanin</v>
          </cell>
          <cell r="D17607" t="str">
            <v>UN</v>
          </cell>
          <cell r="E17607">
            <v>0</v>
          </cell>
          <cell r="F17607">
            <v>0</v>
          </cell>
        </row>
        <row r="17608">
          <cell r="B17608">
            <v>2003045</v>
          </cell>
          <cell r="C17608" t="str">
            <v>Escova Varre Mesa-Bettanin</v>
          </cell>
          <cell r="D17608" t="str">
            <v>UN</v>
          </cell>
          <cell r="E17608">
            <v>0</v>
          </cell>
          <cell r="F17608">
            <v>0</v>
          </cell>
        </row>
        <row r="17609">
          <cell r="B17609">
            <v>2003046</v>
          </cell>
          <cell r="C17609" t="str">
            <v>Esguicho Metal 1/2</v>
          </cell>
          <cell r="D17609" t="str">
            <v>UN</v>
          </cell>
          <cell r="E17609">
            <v>0</v>
          </cell>
          <cell r="F17609">
            <v>0</v>
          </cell>
        </row>
        <row r="17610">
          <cell r="B17610">
            <v>2003047</v>
          </cell>
          <cell r="C17610" t="str">
            <v>Esguicho P/Mangueira De Plástico</v>
          </cell>
          <cell r="D17610" t="str">
            <v>UN</v>
          </cell>
          <cell r="E17610">
            <v>0</v>
          </cell>
          <cell r="F17610">
            <v>0</v>
          </cell>
        </row>
        <row r="17611">
          <cell r="B17611">
            <v>2003048</v>
          </cell>
          <cell r="C17611" t="str">
            <v>Espanador De Pena N35</v>
          </cell>
          <cell r="D17611" t="str">
            <v>UN</v>
          </cell>
          <cell r="E17611">
            <v>0</v>
          </cell>
          <cell r="F17611">
            <v>0</v>
          </cell>
        </row>
        <row r="17612">
          <cell r="B17612">
            <v>2003049</v>
          </cell>
          <cell r="C17612" t="str">
            <v>Espanador Eletrostático-Bralimpia Ee605</v>
          </cell>
          <cell r="D17612" t="str">
            <v>UN</v>
          </cell>
          <cell r="E17612">
            <v>0</v>
          </cell>
          <cell r="F17612">
            <v>0</v>
          </cell>
        </row>
        <row r="17613">
          <cell r="B17613">
            <v>2003050</v>
          </cell>
          <cell r="C17613" t="str">
            <v>Espelho Convexo Com 40 Cm S2-Jsn</v>
          </cell>
          <cell r="D17613" t="str">
            <v>UN</v>
          </cell>
          <cell r="E17613">
            <v>0</v>
          </cell>
          <cell r="F17613">
            <v>0</v>
          </cell>
        </row>
        <row r="17614">
          <cell r="B17614">
            <v>2003051</v>
          </cell>
          <cell r="C17614" t="str">
            <v>Espelho Médio P/Banheiro</v>
          </cell>
          <cell r="D17614" t="str">
            <v>UN</v>
          </cell>
          <cell r="E17614">
            <v>0</v>
          </cell>
          <cell r="F17614">
            <v>0</v>
          </cell>
        </row>
        <row r="17615">
          <cell r="B17615">
            <v>2003052</v>
          </cell>
          <cell r="C17615" t="str">
            <v>Espelho Moldura Grossa 30X75Cm</v>
          </cell>
          <cell r="D17615" t="str">
            <v>UN</v>
          </cell>
          <cell r="E17615">
            <v>0</v>
          </cell>
          <cell r="F17615">
            <v>0</v>
          </cell>
        </row>
        <row r="17616">
          <cell r="B17616">
            <v>2003053</v>
          </cell>
          <cell r="C17616" t="str">
            <v>Esponja Dupla Face-Bettanin</v>
          </cell>
          <cell r="D17616" t="str">
            <v>UN</v>
          </cell>
          <cell r="E17616">
            <v>0</v>
          </cell>
          <cell r="F17616">
            <v>0</v>
          </cell>
        </row>
        <row r="17617">
          <cell r="B17617">
            <v>2003054</v>
          </cell>
          <cell r="C17617" t="str">
            <v>Esponja Dupla Face C/3 Scoth Brith</v>
          </cell>
          <cell r="D17617" t="str">
            <v>UN</v>
          </cell>
          <cell r="E17617">
            <v>0</v>
          </cell>
          <cell r="F17617">
            <v>0</v>
          </cell>
        </row>
        <row r="17618">
          <cell r="B17618">
            <v>2003055</v>
          </cell>
          <cell r="C17618" t="str">
            <v>Estopa Tradicional Pc 1Kg</v>
          </cell>
          <cell r="D17618" t="str">
            <v>UN</v>
          </cell>
          <cell r="E17618">
            <v>0</v>
          </cell>
          <cell r="F17618">
            <v>0</v>
          </cell>
        </row>
        <row r="17619">
          <cell r="B17619">
            <v>2003056</v>
          </cell>
          <cell r="C17619" t="str">
            <v>Faca Cristal Cx 1000Un (20X50)-Refeição</v>
          </cell>
          <cell r="D17619" t="str">
            <v>UN</v>
          </cell>
          <cell r="E17619">
            <v>0</v>
          </cell>
          <cell r="F17619">
            <v>0</v>
          </cell>
        </row>
        <row r="17620">
          <cell r="B17620">
            <v>2003057</v>
          </cell>
          <cell r="C17620" t="str">
            <v>Faca De Mesa C/3</v>
          </cell>
          <cell r="D17620" t="str">
            <v>UN</v>
          </cell>
          <cell r="E17620">
            <v>0</v>
          </cell>
          <cell r="F17620">
            <v>0</v>
          </cell>
        </row>
        <row r="17621">
          <cell r="B17621">
            <v>2003058</v>
          </cell>
          <cell r="C17621" t="str">
            <v>Faca De Pão</v>
          </cell>
          <cell r="D17621" t="str">
            <v>UN</v>
          </cell>
          <cell r="E17621">
            <v>0</v>
          </cell>
          <cell r="F17621">
            <v>0</v>
          </cell>
        </row>
        <row r="17622">
          <cell r="B17622">
            <v>2003059</v>
          </cell>
          <cell r="C17622" t="str">
            <v>Faca Média</v>
          </cell>
          <cell r="D17622" t="str">
            <v>UN</v>
          </cell>
          <cell r="E17622">
            <v>0</v>
          </cell>
          <cell r="F17622">
            <v>0</v>
          </cell>
        </row>
        <row r="17623">
          <cell r="B17623">
            <v>2003060</v>
          </cell>
          <cell r="C17623" t="str">
            <v>Faca Refeição C/3</v>
          </cell>
          <cell r="D17623" t="str">
            <v>UN</v>
          </cell>
          <cell r="E17623">
            <v>0</v>
          </cell>
          <cell r="F17623">
            <v>0</v>
          </cell>
        </row>
        <row r="17624">
          <cell r="B17624">
            <v>2003061</v>
          </cell>
          <cell r="C17624" t="str">
            <v>Faqueiro Tramontina-24 Peças Branco</v>
          </cell>
          <cell r="D17624" t="str">
            <v>UN</v>
          </cell>
          <cell r="E17624">
            <v>0</v>
          </cell>
          <cell r="F17624">
            <v>0</v>
          </cell>
        </row>
        <row r="17625">
          <cell r="B17625">
            <v>2003062</v>
          </cell>
          <cell r="C17625" t="str">
            <v>Fibraço 87X125-Bettanin/Bralimpia</v>
          </cell>
          <cell r="D17625" t="str">
            <v>UN</v>
          </cell>
          <cell r="E17625">
            <v>0</v>
          </cell>
          <cell r="F17625">
            <v>0</v>
          </cell>
        </row>
        <row r="17626">
          <cell r="B17626">
            <v>2003063</v>
          </cell>
          <cell r="C17626" t="str">
            <v>Fibras Abrasiva Limp.Geral Verde 102X260</v>
          </cell>
          <cell r="D17626" t="str">
            <v>UN</v>
          </cell>
          <cell r="E17626">
            <v>0</v>
          </cell>
          <cell r="F17626">
            <v>0</v>
          </cell>
        </row>
        <row r="17627">
          <cell r="B17627">
            <v>2003064</v>
          </cell>
          <cell r="C17627" t="str">
            <v>Fibras Abrasiva Limp.Leve Branca 102X260</v>
          </cell>
          <cell r="D17627" t="str">
            <v>UN</v>
          </cell>
          <cell r="E17627">
            <v>0</v>
          </cell>
          <cell r="F17627">
            <v>0</v>
          </cell>
        </row>
        <row r="17628">
          <cell r="B17628">
            <v>2003065</v>
          </cell>
          <cell r="C17628" t="str">
            <v>Fibras Abrasiva Limp.Pesad.Verde 102X260</v>
          </cell>
          <cell r="D17628" t="str">
            <v>UN</v>
          </cell>
          <cell r="E17628">
            <v>0</v>
          </cell>
          <cell r="F17628">
            <v>0</v>
          </cell>
        </row>
        <row r="17629">
          <cell r="B17629">
            <v>2003066</v>
          </cell>
          <cell r="C17629" t="str">
            <v>Flanela Grande-(40X60) Amarela/Branca</v>
          </cell>
          <cell r="D17629" t="str">
            <v>UN</v>
          </cell>
          <cell r="E17629">
            <v>0</v>
          </cell>
          <cell r="F17629">
            <v>0</v>
          </cell>
        </row>
        <row r="17630">
          <cell r="B17630">
            <v>2003067</v>
          </cell>
          <cell r="C17630" t="str">
            <v>Flanela Media-(30X50) Amarela/Branca</v>
          </cell>
          <cell r="D17630" t="str">
            <v>UN</v>
          </cell>
          <cell r="E17630">
            <v>0</v>
          </cell>
          <cell r="F17630">
            <v>0</v>
          </cell>
        </row>
        <row r="17631">
          <cell r="B17631">
            <v>2003068</v>
          </cell>
          <cell r="C17631" t="str">
            <v>Flanela Peq-(30X40) Amarela/Branca</v>
          </cell>
          <cell r="D17631" t="str">
            <v>UN</v>
          </cell>
          <cell r="E17631">
            <v>0</v>
          </cell>
          <cell r="F17631">
            <v>0</v>
          </cell>
        </row>
        <row r="17632">
          <cell r="B17632">
            <v>2003069</v>
          </cell>
          <cell r="C17632" t="str">
            <v>Fósforo Pc C/10 Caixinhas</v>
          </cell>
          <cell r="D17632" t="str">
            <v>UN</v>
          </cell>
          <cell r="E17632">
            <v>0</v>
          </cell>
          <cell r="F17632">
            <v>0</v>
          </cell>
        </row>
        <row r="17633">
          <cell r="B17633">
            <v>2003070</v>
          </cell>
          <cell r="C17633" t="str">
            <v>Funil Grande</v>
          </cell>
          <cell r="D17633" t="str">
            <v>UN</v>
          </cell>
          <cell r="E17633">
            <v>0</v>
          </cell>
          <cell r="F17633">
            <v>0</v>
          </cell>
        </row>
        <row r="17634">
          <cell r="B17634">
            <v>2003071</v>
          </cell>
          <cell r="C17634" t="str">
            <v>Garfo Cristal Cx 1000Un (20X50)-Refeição</v>
          </cell>
          <cell r="D17634" t="str">
            <v>UN</v>
          </cell>
          <cell r="E17634">
            <v>0</v>
          </cell>
          <cell r="F17634">
            <v>0</v>
          </cell>
        </row>
        <row r="17635">
          <cell r="B17635">
            <v>2003072</v>
          </cell>
          <cell r="C17635" t="str">
            <v>Garfo Para Carne Grande</v>
          </cell>
          <cell r="D17635" t="str">
            <v>UN</v>
          </cell>
          <cell r="E17635">
            <v>0</v>
          </cell>
          <cell r="F17635">
            <v>0</v>
          </cell>
        </row>
        <row r="17636">
          <cell r="B17636">
            <v>2003073</v>
          </cell>
          <cell r="C17636" t="str">
            <v>Garfo Refeição C/3</v>
          </cell>
          <cell r="D17636" t="str">
            <v>UN</v>
          </cell>
          <cell r="E17636">
            <v>0</v>
          </cell>
          <cell r="F17636">
            <v>0</v>
          </cell>
        </row>
        <row r="17637">
          <cell r="B17637">
            <v>2003074</v>
          </cell>
          <cell r="C17637" t="str">
            <v>Garrafa Térmica De Pressão-1Litro</v>
          </cell>
          <cell r="D17637" t="str">
            <v>UN</v>
          </cell>
          <cell r="E17637">
            <v>0</v>
          </cell>
          <cell r="F17637">
            <v>0</v>
          </cell>
        </row>
        <row r="17638">
          <cell r="B17638">
            <v>2003075</v>
          </cell>
          <cell r="C17638" t="str">
            <v>Garrafa Térmica De Pressão-1,8Litros</v>
          </cell>
          <cell r="D17638" t="str">
            <v>UN</v>
          </cell>
          <cell r="E17638">
            <v>0</v>
          </cell>
          <cell r="F17638">
            <v>0</v>
          </cell>
        </row>
        <row r="17639">
          <cell r="B17639">
            <v>2003076</v>
          </cell>
          <cell r="C17639" t="str">
            <v>Guardanapo F.Simp.Gde C/100-Pluma/Outros</v>
          </cell>
          <cell r="D17639" t="str">
            <v>UN</v>
          </cell>
          <cell r="E17639">
            <v>0</v>
          </cell>
          <cell r="F17639">
            <v>0</v>
          </cell>
        </row>
        <row r="17640">
          <cell r="B17640">
            <v>2003077</v>
          </cell>
          <cell r="C17640" t="str">
            <v>Guardanapo F.Simp.Peq C/100-Pluma/Outros</v>
          </cell>
          <cell r="D17640" t="str">
            <v>UN</v>
          </cell>
          <cell r="E17640">
            <v>0</v>
          </cell>
          <cell r="F17640">
            <v>0</v>
          </cell>
        </row>
        <row r="17641">
          <cell r="B17641">
            <v>2003078</v>
          </cell>
          <cell r="C17641" t="str">
            <v>Guardanapo F.Simp.Pqe Cx5000-Pluma/Outro</v>
          </cell>
          <cell r="D17641" t="str">
            <v>UN</v>
          </cell>
          <cell r="E17641">
            <v>0</v>
          </cell>
          <cell r="F17641">
            <v>0</v>
          </cell>
        </row>
        <row r="17642">
          <cell r="B17642">
            <v>2003079</v>
          </cell>
          <cell r="C17642" t="str">
            <v>Guardanapo Luxo Gde C/50-Lips</v>
          </cell>
          <cell r="D17642" t="str">
            <v>UN</v>
          </cell>
          <cell r="E17642">
            <v>0</v>
          </cell>
          <cell r="F17642">
            <v>0</v>
          </cell>
        </row>
        <row r="17643">
          <cell r="B17643">
            <v>2003080</v>
          </cell>
          <cell r="C17643" t="str">
            <v>Guardanapo Luxo Peq C/50-Lips</v>
          </cell>
          <cell r="D17643" t="str">
            <v>UN</v>
          </cell>
          <cell r="E17643">
            <v>0</v>
          </cell>
          <cell r="F17643">
            <v>0</v>
          </cell>
        </row>
        <row r="17644">
          <cell r="B17644">
            <v>2003081</v>
          </cell>
          <cell r="C17644" t="str">
            <v>Guardanapo Tipo Tv Cx 2000-Pluma</v>
          </cell>
          <cell r="D17644" t="str">
            <v>UN</v>
          </cell>
          <cell r="E17644">
            <v>0</v>
          </cell>
          <cell r="F17644">
            <v>0</v>
          </cell>
        </row>
        <row r="17645">
          <cell r="B17645">
            <v>2003082</v>
          </cell>
          <cell r="C17645" t="str">
            <v>Inseticida Spray-Rodasol/Morten Ultra</v>
          </cell>
          <cell r="D17645" t="str">
            <v>UN</v>
          </cell>
          <cell r="E17645">
            <v>0</v>
          </cell>
          <cell r="F17645">
            <v>0</v>
          </cell>
        </row>
        <row r="17646">
          <cell r="B17646">
            <v>2003083</v>
          </cell>
          <cell r="C17646" t="str">
            <v>Inseticida Spray-Sbp Laranja Multiins.</v>
          </cell>
          <cell r="D17646" t="str">
            <v>UN</v>
          </cell>
          <cell r="E17646">
            <v>0</v>
          </cell>
          <cell r="F17646">
            <v>0</v>
          </cell>
        </row>
        <row r="17647">
          <cell r="B17647">
            <v>2003084</v>
          </cell>
          <cell r="C17647" t="str">
            <v>Jarra Plástica 2L</v>
          </cell>
          <cell r="D17647" t="str">
            <v>UN</v>
          </cell>
          <cell r="E17647">
            <v>0</v>
          </cell>
          <cell r="F17647">
            <v>0</v>
          </cell>
        </row>
        <row r="17648">
          <cell r="B17648">
            <v>2003085</v>
          </cell>
          <cell r="C17648" t="str">
            <v>Kit Mangueira Tramada De  50M C/Esguicho</v>
          </cell>
          <cell r="D17648" t="str">
            <v>UN</v>
          </cell>
          <cell r="E17648">
            <v>0</v>
          </cell>
          <cell r="F17648">
            <v>0</v>
          </cell>
        </row>
        <row r="17649">
          <cell r="B17649">
            <v>2003086</v>
          </cell>
          <cell r="C17649" t="str">
            <v>Lã De Aço C/8-Assolan</v>
          </cell>
          <cell r="D17649" t="str">
            <v>UN</v>
          </cell>
          <cell r="E17649">
            <v>0</v>
          </cell>
          <cell r="F17649">
            <v>0</v>
          </cell>
        </row>
        <row r="17650">
          <cell r="B17650">
            <v>2003087</v>
          </cell>
          <cell r="C17650" t="str">
            <v>Lã De Aço C/8-Bombril</v>
          </cell>
          <cell r="D17650" t="str">
            <v>UN</v>
          </cell>
          <cell r="E17650">
            <v>0</v>
          </cell>
          <cell r="F17650">
            <v>0</v>
          </cell>
        </row>
        <row r="17651">
          <cell r="B17651">
            <v>2003088</v>
          </cell>
          <cell r="C17651" t="str">
            <v>Limpa Alumínio 5L-Limper</v>
          </cell>
          <cell r="D17651" t="str">
            <v>UN</v>
          </cell>
          <cell r="E17651">
            <v>0</v>
          </cell>
          <cell r="F17651">
            <v>0</v>
          </cell>
        </row>
        <row r="17652">
          <cell r="B17652">
            <v>2003089</v>
          </cell>
          <cell r="C17652" t="str">
            <v>Limpa Alumínio 500Ml-Limper</v>
          </cell>
          <cell r="D17652" t="str">
            <v>UN</v>
          </cell>
          <cell r="E17652">
            <v>0</v>
          </cell>
          <cell r="F17652">
            <v>0</v>
          </cell>
        </row>
        <row r="17653">
          <cell r="B17653">
            <v>2003090</v>
          </cell>
          <cell r="C17653" t="str">
            <v>Limpa Carpete 5L-Soap</v>
          </cell>
          <cell r="D17653" t="str">
            <v>UN</v>
          </cell>
          <cell r="E17653">
            <v>0</v>
          </cell>
          <cell r="F17653">
            <v>0</v>
          </cell>
        </row>
        <row r="17654">
          <cell r="B17654">
            <v>2003091</v>
          </cell>
          <cell r="C17654" t="str">
            <v>Limpa Pedra 5L Ácido Muriatico Extra Fte</v>
          </cell>
          <cell r="D17654" t="str">
            <v>UN</v>
          </cell>
          <cell r="E17654">
            <v>0</v>
          </cell>
          <cell r="F17654">
            <v>0</v>
          </cell>
        </row>
        <row r="17655">
          <cell r="B17655">
            <v>2003092</v>
          </cell>
          <cell r="C17655" t="str">
            <v>Limpa Pedra 5L Especial-Valencia</v>
          </cell>
          <cell r="D17655" t="str">
            <v>UN</v>
          </cell>
          <cell r="E17655">
            <v>0</v>
          </cell>
          <cell r="F17655">
            <v>0</v>
          </cell>
        </row>
        <row r="17656">
          <cell r="B17656">
            <v>2003093</v>
          </cell>
          <cell r="C17656" t="str">
            <v>Limpa Vidro 5L-Soap</v>
          </cell>
          <cell r="D17656" t="str">
            <v>UN</v>
          </cell>
          <cell r="E17656">
            <v>0</v>
          </cell>
          <cell r="F17656">
            <v>0</v>
          </cell>
        </row>
        <row r="17657">
          <cell r="B17657">
            <v>2003094</v>
          </cell>
          <cell r="C17657" t="str">
            <v>Limpa Vidro Vidrax 500Ml-Audax</v>
          </cell>
          <cell r="D17657" t="str">
            <v>UN</v>
          </cell>
          <cell r="E17657">
            <v>0</v>
          </cell>
          <cell r="F17657">
            <v>0</v>
          </cell>
        </row>
        <row r="17658">
          <cell r="B17658">
            <v>2003095</v>
          </cell>
          <cell r="C17658" t="str">
            <v>Limpador Lcp 101 Pinho 1L Deterg/Deseng.</v>
          </cell>
          <cell r="D17658" t="str">
            <v>UN</v>
          </cell>
          <cell r="E17658">
            <v>0</v>
          </cell>
          <cell r="F17658">
            <v>0</v>
          </cell>
        </row>
        <row r="17659">
          <cell r="B17659">
            <v>2003096</v>
          </cell>
          <cell r="C17659" t="str">
            <v>Limpador Lcp 101 Pinho 5L Deterg/Deseng.</v>
          </cell>
          <cell r="D17659" t="str">
            <v>UN</v>
          </cell>
          <cell r="E17659">
            <v>0</v>
          </cell>
          <cell r="F17659">
            <v>0</v>
          </cell>
        </row>
        <row r="17660">
          <cell r="B17660">
            <v>2003097</v>
          </cell>
          <cell r="C17660" t="str">
            <v>Limpador Neutro Cristal 1Lp/Piso Imperm.</v>
          </cell>
          <cell r="D17660" t="str">
            <v>UN</v>
          </cell>
          <cell r="E17660">
            <v>0</v>
          </cell>
          <cell r="F17660">
            <v>0</v>
          </cell>
        </row>
        <row r="17661">
          <cell r="B17661">
            <v>2003098</v>
          </cell>
          <cell r="C17661" t="str">
            <v>Lix Container Plást.120L Col.C/Roda X120</v>
          </cell>
          <cell r="D17661" t="str">
            <v>UN</v>
          </cell>
          <cell r="E17661">
            <v>0</v>
          </cell>
          <cell r="F17661">
            <v>0</v>
          </cell>
        </row>
        <row r="17662">
          <cell r="B17662">
            <v>2003099</v>
          </cell>
          <cell r="C17662" t="str">
            <v>Lix Container Plast 240L Col.C/Roda X240</v>
          </cell>
          <cell r="D17662" t="str">
            <v>UN</v>
          </cell>
          <cell r="E17662">
            <v>0</v>
          </cell>
          <cell r="F17662">
            <v>0</v>
          </cell>
        </row>
        <row r="17663">
          <cell r="B17663">
            <v>2003100</v>
          </cell>
          <cell r="C17663" t="str">
            <v>Lixeira-Coletor Conj 5Pçs Cores Tel</v>
          </cell>
          <cell r="D17663" t="str">
            <v>UN</v>
          </cell>
          <cell r="E17663">
            <v>0</v>
          </cell>
          <cell r="F17663">
            <v>0</v>
          </cell>
        </row>
        <row r="17664">
          <cell r="B17664">
            <v>2003101</v>
          </cell>
          <cell r="C17664" t="str">
            <v>Lixeira Basculante 10L Sanremo</v>
          </cell>
          <cell r="D17664" t="str">
            <v>UN</v>
          </cell>
          <cell r="E17664">
            <v>0</v>
          </cell>
          <cell r="F17664">
            <v>0</v>
          </cell>
        </row>
        <row r="17665">
          <cell r="B17665">
            <v>2003102</v>
          </cell>
          <cell r="C17665" t="str">
            <v>Lixeira Basculante 105L Sanremo</v>
          </cell>
          <cell r="D17665" t="str">
            <v>UN</v>
          </cell>
          <cell r="E17665">
            <v>0</v>
          </cell>
          <cell r="F17665">
            <v>0</v>
          </cell>
        </row>
        <row r="17666">
          <cell r="B17666">
            <v>2003103</v>
          </cell>
          <cell r="C17666" t="str">
            <v>Lixeira Basculante 30L Sanremo</v>
          </cell>
          <cell r="D17666" t="str">
            <v>UN</v>
          </cell>
          <cell r="E17666">
            <v>0</v>
          </cell>
          <cell r="F17666">
            <v>0</v>
          </cell>
        </row>
        <row r="17667">
          <cell r="B17667">
            <v>2003104</v>
          </cell>
          <cell r="C17667" t="str">
            <v>Lixeira Basculante 60L Sanremo</v>
          </cell>
          <cell r="D17667" t="str">
            <v>UN</v>
          </cell>
          <cell r="E17667">
            <v>0</v>
          </cell>
          <cell r="F17667">
            <v>0</v>
          </cell>
        </row>
        <row r="17668">
          <cell r="B17668">
            <v>2003105</v>
          </cell>
          <cell r="C17668" t="str">
            <v>Lixeira Branca De Pedal 100L E 8G</v>
          </cell>
          <cell r="D17668" t="str">
            <v>UN</v>
          </cell>
          <cell r="E17668">
            <v>0</v>
          </cell>
          <cell r="F17668">
            <v>0</v>
          </cell>
        </row>
        <row r="17669">
          <cell r="B17669">
            <v>2003106</v>
          </cell>
          <cell r="C17669" t="str">
            <v>Lixeira Branca De Pedal 40L E 8</v>
          </cell>
          <cell r="D17669" t="str">
            <v>UN</v>
          </cell>
          <cell r="E17669">
            <v>0</v>
          </cell>
          <cell r="F17669">
            <v>0</v>
          </cell>
        </row>
        <row r="17670">
          <cell r="B17670">
            <v>2003107</v>
          </cell>
          <cell r="C17670" t="str">
            <v>Lixeira Branca De Pedal 60L E 8M</v>
          </cell>
          <cell r="D17670" t="str">
            <v>UN</v>
          </cell>
          <cell r="E17670">
            <v>0</v>
          </cell>
          <cell r="F17670">
            <v>0</v>
          </cell>
        </row>
        <row r="17671">
          <cell r="B17671">
            <v>2003108</v>
          </cell>
          <cell r="C17671" t="str">
            <v>Lixeira C/Tampa 100L E 100 Preto</v>
          </cell>
          <cell r="D17671" t="str">
            <v>UN</v>
          </cell>
          <cell r="E17671">
            <v>0</v>
          </cell>
          <cell r="F17671">
            <v>0</v>
          </cell>
        </row>
        <row r="17672">
          <cell r="B17672">
            <v>2003109</v>
          </cell>
          <cell r="C17672" t="str">
            <v>Lixeira C/Tampa 100L E 100 Vermelho</v>
          </cell>
          <cell r="D17672" t="str">
            <v>UN</v>
          </cell>
          <cell r="E17672">
            <v>0</v>
          </cell>
          <cell r="F17672">
            <v>0</v>
          </cell>
        </row>
        <row r="17673">
          <cell r="B17673">
            <v>2003110</v>
          </cell>
          <cell r="C17673" t="str">
            <v>Lixeira C/Tampa 100Lt E 100A Azul</v>
          </cell>
          <cell r="D17673" t="str">
            <v>UN</v>
          </cell>
          <cell r="E17673">
            <v>0</v>
          </cell>
          <cell r="F17673">
            <v>0</v>
          </cell>
        </row>
        <row r="17674">
          <cell r="B17674">
            <v>2003111</v>
          </cell>
          <cell r="C17674" t="str">
            <v>Lixeira C/Tampa 100Lt E 100A Branca</v>
          </cell>
          <cell r="D17674" t="str">
            <v>UN</v>
          </cell>
          <cell r="E17674">
            <v>0</v>
          </cell>
          <cell r="F17674">
            <v>0</v>
          </cell>
        </row>
        <row r="17675">
          <cell r="B17675">
            <v>2003112</v>
          </cell>
          <cell r="C17675" t="str">
            <v>Lixeira C/Tampa 60Lt E 60A Azul</v>
          </cell>
          <cell r="D17675" t="str">
            <v>UN</v>
          </cell>
          <cell r="E17675">
            <v>0</v>
          </cell>
          <cell r="F17675">
            <v>0</v>
          </cell>
        </row>
        <row r="17676">
          <cell r="B17676">
            <v>2003113</v>
          </cell>
          <cell r="C17676" t="str">
            <v>Lixeira C/Tampa 60Lt E 60A Branca</v>
          </cell>
          <cell r="D17676" t="str">
            <v>UN</v>
          </cell>
          <cell r="E17676">
            <v>0</v>
          </cell>
          <cell r="F17676">
            <v>0</v>
          </cell>
        </row>
        <row r="17677">
          <cell r="B17677">
            <v>2003114</v>
          </cell>
          <cell r="C17677" t="str">
            <v>Lixeira Col Sel (Estr 1 Pçs 50L)</v>
          </cell>
          <cell r="D17677" t="str">
            <v>UN</v>
          </cell>
          <cell r="E17677">
            <v>0</v>
          </cell>
          <cell r="F17677">
            <v>0</v>
          </cell>
        </row>
        <row r="17678">
          <cell r="B17678">
            <v>2003115</v>
          </cell>
          <cell r="C17678" t="str">
            <v>Lixeira Col Sel (Estr 2 Pçs 50L)</v>
          </cell>
          <cell r="D17678" t="str">
            <v>UN</v>
          </cell>
          <cell r="E17678">
            <v>0</v>
          </cell>
          <cell r="F17678">
            <v>0</v>
          </cell>
        </row>
        <row r="17679">
          <cell r="B17679">
            <v>2003116</v>
          </cell>
          <cell r="C17679" t="str">
            <v>Lixeira Col Sel (Estr 3 Pçs 50)</v>
          </cell>
          <cell r="D17679" t="str">
            <v>UN</v>
          </cell>
          <cell r="E17679">
            <v>0</v>
          </cell>
          <cell r="F17679">
            <v>0</v>
          </cell>
        </row>
        <row r="17680">
          <cell r="B17680">
            <v>2003117</v>
          </cell>
          <cell r="C17680" t="str">
            <v>Lixeira Col Sel (Estr 4 Pçs 50L)</v>
          </cell>
          <cell r="D17680" t="str">
            <v>UN</v>
          </cell>
          <cell r="E17680">
            <v>0</v>
          </cell>
          <cell r="F17680">
            <v>0</v>
          </cell>
        </row>
        <row r="17681">
          <cell r="B17681">
            <v>2003118</v>
          </cell>
          <cell r="C17681" t="str">
            <v>Lixeira Col Sel Ped 50L 4Cor.C/Adesiv T7</v>
          </cell>
          <cell r="D17681" t="str">
            <v>UN</v>
          </cell>
          <cell r="E17681">
            <v>0</v>
          </cell>
          <cell r="F17681">
            <v>0</v>
          </cell>
        </row>
        <row r="17682">
          <cell r="B17682">
            <v>2003119</v>
          </cell>
          <cell r="C17682" t="str">
            <v>Lixeira Coleta Sel C/Poste 40Lt2</v>
          </cell>
          <cell r="D17682" t="str">
            <v>UN</v>
          </cell>
          <cell r="E17682">
            <v>0</v>
          </cell>
          <cell r="F17682">
            <v>0</v>
          </cell>
        </row>
        <row r="17683">
          <cell r="B17683">
            <v>2003120</v>
          </cell>
          <cell r="C17683" t="str">
            <v>Lixeira Conj.C/Sup P/Col.Sel 40L T1-Jsn</v>
          </cell>
          <cell r="D17683" t="str">
            <v>UN</v>
          </cell>
          <cell r="E17683">
            <v>0</v>
          </cell>
          <cell r="F17683">
            <v>0</v>
          </cell>
        </row>
        <row r="17684">
          <cell r="B17684">
            <v>2003121</v>
          </cell>
          <cell r="C17684" t="str">
            <v>Lixeira De Pedal Plast 60L Branca</v>
          </cell>
          <cell r="D17684" t="str">
            <v>UN</v>
          </cell>
          <cell r="E17684">
            <v>0</v>
          </cell>
          <cell r="F17684">
            <v>0</v>
          </cell>
        </row>
        <row r="17685">
          <cell r="B17685">
            <v>2003122</v>
          </cell>
          <cell r="C17685" t="str">
            <v>Lixeira De Pedal Plast 60L Colorida</v>
          </cell>
          <cell r="D17685" t="str">
            <v>UN</v>
          </cell>
          <cell r="E17685">
            <v>0</v>
          </cell>
          <cell r="F17685">
            <v>0</v>
          </cell>
        </row>
        <row r="17686">
          <cell r="B17686">
            <v>2003123</v>
          </cell>
          <cell r="C17686" t="str">
            <v>Lixeira Escritório Aço Inox E3</v>
          </cell>
          <cell r="D17686" t="str">
            <v>UN</v>
          </cell>
          <cell r="E17686">
            <v>0</v>
          </cell>
          <cell r="F17686">
            <v>0</v>
          </cell>
        </row>
        <row r="17687">
          <cell r="B17687">
            <v>2003124</v>
          </cell>
          <cell r="C17687" t="str">
            <v>Lixeira P/Rua C/1,5M 470 Lt G13</v>
          </cell>
          <cell r="D17687" t="str">
            <v>UN</v>
          </cell>
          <cell r="E17687">
            <v>0</v>
          </cell>
          <cell r="F17687">
            <v>0</v>
          </cell>
        </row>
        <row r="17688">
          <cell r="B17688">
            <v>2003125</v>
          </cell>
          <cell r="C17688" t="str">
            <v>Lixeira P/Rua C/1M 280 Lt G12</v>
          </cell>
          <cell r="D17688" t="str">
            <v>UN</v>
          </cell>
          <cell r="E17688">
            <v>0</v>
          </cell>
          <cell r="F17688">
            <v>0</v>
          </cell>
        </row>
        <row r="17689">
          <cell r="B17689">
            <v>2003126</v>
          </cell>
          <cell r="C17689" t="str">
            <v>Lixeira P/Coleta Sel 50L T6 Amarl</v>
          </cell>
          <cell r="D17689" t="str">
            <v>UN</v>
          </cell>
          <cell r="E17689">
            <v>0</v>
          </cell>
          <cell r="F17689">
            <v>0</v>
          </cell>
        </row>
        <row r="17690">
          <cell r="B17690">
            <v>2003127</v>
          </cell>
          <cell r="C17690" t="str">
            <v>Lixeira P/Coleta Sel 50L T6 Azul</v>
          </cell>
          <cell r="D17690" t="str">
            <v>UN</v>
          </cell>
          <cell r="E17690">
            <v>0</v>
          </cell>
          <cell r="F17690">
            <v>0</v>
          </cell>
        </row>
        <row r="17691">
          <cell r="B17691">
            <v>2003128</v>
          </cell>
          <cell r="C17691" t="str">
            <v>Lixeira P/Coleta Sel 50L T6 Branca</v>
          </cell>
          <cell r="D17691" t="str">
            <v>UN</v>
          </cell>
          <cell r="E17691">
            <v>0</v>
          </cell>
          <cell r="F17691">
            <v>0</v>
          </cell>
        </row>
        <row r="17692">
          <cell r="B17692">
            <v>2003129</v>
          </cell>
          <cell r="C17692" t="str">
            <v>Lixeira P/Coleta Sel 50L T6 Verde</v>
          </cell>
          <cell r="D17692" t="str">
            <v>UN</v>
          </cell>
          <cell r="E17692">
            <v>0</v>
          </cell>
          <cell r="F17692">
            <v>0</v>
          </cell>
        </row>
        <row r="17693">
          <cell r="B17693">
            <v>2003130</v>
          </cell>
          <cell r="C17693" t="str">
            <v>Lixeira P/Coleta Sel 50L T6 Vermel</v>
          </cell>
          <cell r="D17693" t="str">
            <v>UN</v>
          </cell>
          <cell r="E17693">
            <v>0</v>
          </cell>
          <cell r="F17693">
            <v>0</v>
          </cell>
        </row>
        <row r="17694">
          <cell r="B17694">
            <v>2003131</v>
          </cell>
          <cell r="C17694" t="str">
            <v>Lixeira Plast C/Pedal 15L Bc Tam Colorid</v>
          </cell>
          <cell r="D17694" t="str">
            <v>UN</v>
          </cell>
          <cell r="E17694">
            <v>0</v>
          </cell>
          <cell r="F17694">
            <v>0</v>
          </cell>
        </row>
        <row r="17695">
          <cell r="B17695">
            <v>2003132</v>
          </cell>
          <cell r="C17695" t="str">
            <v>Lixeira Plast Escrit.30Cm E18 Jsn-Preta</v>
          </cell>
          <cell r="D17695" t="str">
            <v>UN</v>
          </cell>
          <cell r="E17695">
            <v>0</v>
          </cell>
          <cell r="F17695">
            <v>0</v>
          </cell>
        </row>
        <row r="17696">
          <cell r="B17696">
            <v>2003133</v>
          </cell>
          <cell r="C17696" t="str">
            <v>Lixeira Plast Esc.30Cm E18 Jsn-Br/Color</v>
          </cell>
          <cell r="D17696" t="str">
            <v>UN</v>
          </cell>
          <cell r="E17696">
            <v>0</v>
          </cell>
          <cell r="F17696">
            <v>0</v>
          </cell>
        </row>
        <row r="17697">
          <cell r="B17697">
            <v>2003134</v>
          </cell>
          <cell r="C17697" t="str">
            <v>Lixeira Plast Quadr Vai-Vem 100L-Amarela</v>
          </cell>
          <cell r="D17697" t="str">
            <v>UN</v>
          </cell>
          <cell r="E17697">
            <v>0</v>
          </cell>
          <cell r="F17697">
            <v>0</v>
          </cell>
        </row>
        <row r="17698">
          <cell r="B17698">
            <v>2003135</v>
          </cell>
          <cell r="C17698" t="str">
            <v>Lixeira Plast Quadr Vai-Vem 100L-Azul</v>
          </cell>
          <cell r="D17698" t="str">
            <v>UN</v>
          </cell>
          <cell r="E17698">
            <v>0</v>
          </cell>
          <cell r="F17698">
            <v>0</v>
          </cell>
        </row>
        <row r="17699">
          <cell r="B17699">
            <v>2003136</v>
          </cell>
          <cell r="C17699" t="str">
            <v>Lixeira Plast Quadr Vai-Vem 100L-Branca</v>
          </cell>
          <cell r="D17699" t="str">
            <v>UN</v>
          </cell>
          <cell r="E17699">
            <v>0</v>
          </cell>
          <cell r="F17699">
            <v>0</v>
          </cell>
        </row>
        <row r="17700">
          <cell r="B17700">
            <v>2003137</v>
          </cell>
          <cell r="C17700" t="str">
            <v>Lixeira Plast Quadr Vai-Vem 100L-Marron</v>
          </cell>
          <cell r="D17700" t="str">
            <v>UN</v>
          </cell>
          <cell r="E17700">
            <v>0</v>
          </cell>
          <cell r="F17700">
            <v>0</v>
          </cell>
        </row>
        <row r="17701">
          <cell r="B17701">
            <v>2003138</v>
          </cell>
          <cell r="C17701" t="str">
            <v>Lixeira Plast Quadr Vai-Vem 100L-Verde</v>
          </cell>
          <cell r="D17701" t="str">
            <v>UN</v>
          </cell>
          <cell r="E17701">
            <v>0</v>
          </cell>
          <cell r="F17701">
            <v>0</v>
          </cell>
        </row>
        <row r="17702">
          <cell r="B17702">
            <v>2003139</v>
          </cell>
          <cell r="C17702" t="str">
            <v>Lixeira Plast Quadr Vai-Vem 100L-Vermelh</v>
          </cell>
          <cell r="D17702" t="str">
            <v>UN</v>
          </cell>
          <cell r="E17702">
            <v>0</v>
          </cell>
          <cell r="F17702">
            <v>0</v>
          </cell>
        </row>
        <row r="17703">
          <cell r="B17703">
            <v>2003140</v>
          </cell>
          <cell r="C17703" t="str">
            <v>Lixeira Plast Quadr Vai-Vem 25L-Amarela</v>
          </cell>
          <cell r="D17703" t="str">
            <v>UN</v>
          </cell>
          <cell r="E17703">
            <v>0</v>
          </cell>
          <cell r="F17703">
            <v>0</v>
          </cell>
        </row>
        <row r="17704">
          <cell r="B17704">
            <v>2003141</v>
          </cell>
          <cell r="C17704" t="str">
            <v>Lixeira Plast Quadr Vai-Vem 25L-Azul</v>
          </cell>
          <cell r="D17704" t="str">
            <v>UN</v>
          </cell>
          <cell r="E17704">
            <v>0</v>
          </cell>
          <cell r="F17704">
            <v>0</v>
          </cell>
        </row>
        <row r="17705">
          <cell r="B17705">
            <v>2003142</v>
          </cell>
          <cell r="C17705" t="str">
            <v>Lixeira Plast Quadr Vai-Vem 25L-Branca</v>
          </cell>
          <cell r="D17705" t="str">
            <v>UN</v>
          </cell>
          <cell r="E17705">
            <v>0</v>
          </cell>
          <cell r="F17705">
            <v>0</v>
          </cell>
        </row>
        <row r="17706">
          <cell r="B17706">
            <v>2003143</v>
          </cell>
          <cell r="C17706" t="str">
            <v>Lixeira Plast Quadr Vai-Vem 25L-Marrom</v>
          </cell>
          <cell r="D17706" t="str">
            <v>UN</v>
          </cell>
          <cell r="E17706">
            <v>0</v>
          </cell>
          <cell r="F17706">
            <v>0</v>
          </cell>
        </row>
        <row r="17707">
          <cell r="B17707">
            <v>2003144</v>
          </cell>
          <cell r="C17707" t="str">
            <v>Lixeira Plast Quadr Vai-Vem 25L-Verde</v>
          </cell>
          <cell r="D17707" t="str">
            <v>UN</v>
          </cell>
          <cell r="E17707">
            <v>0</v>
          </cell>
          <cell r="F17707">
            <v>0</v>
          </cell>
        </row>
        <row r="17708">
          <cell r="B17708">
            <v>2003145</v>
          </cell>
          <cell r="C17708" t="str">
            <v>Lixeira Plast Quadr Vai-Vem 25L-Vermelha</v>
          </cell>
          <cell r="D17708" t="str">
            <v>UN</v>
          </cell>
          <cell r="E17708">
            <v>0</v>
          </cell>
          <cell r="F17708">
            <v>0</v>
          </cell>
        </row>
        <row r="17709">
          <cell r="B17709">
            <v>2003146</v>
          </cell>
          <cell r="C17709" t="str">
            <v>Lixeira Plast Quadr Vai-Vem 60L-Amarela</v>
          </cell>
          <cell r="D17709" t="str">
            <v>UN</v>
          </cell>
          <cell r="E17709">
            <v>0</v>
          </cell>
          <cell r="F17709">
            <v>0</v>
          </cell>
        </row>
        <row r="17710">
          <cell r="B17710">
            <v>2003147</v>
          </cell>
          <cell r="C17710" t="str">
            <v>Lixeira Plast Quadr Vai-Vem 60L-Azul</v>
          </cell>
          <cell r="D17710" t="str">
            <v>UN</v>
          </cell>
          <cell r="E17710">
            <v>0</v>
          </cell>
          <cell r="F17710">
            <v>0</v>
          </cell>
        </row>
        <row r="17711">
          <cell r="B17711">
            <v>2003148</v>
          </cell>
          <cell r="C17711" t="str">
            <v>Lixeira Plast Quadr Vai-Vem 60L-Branca</v>
          </cell>
          <cell r="D17711" t="str">
            <v>UN</v>
          </cell>
          <cell r="E17711">
            <v>0</v>
          </cell>
          <cell r="F17711">
            <v>0</v>
          </cell>
        </row>
        <row r="17712">
          <cell r="B17712">
            <v>2003149</v>
          </cell>
          <cell r="C17712" t="str">
            <v>Lixeira Plast Quadr Vai-Vem 60L-Marrom</v>
          </cell>
          <cell r="D17712" t="str">
            <v>UN</v>
          </cell>
          <cell r="E17712">
            <v>0</v>
          </cell>
          <cell r="F17712">
            <v>0</v>
          </cell>
        </row>
        <row r="17713">
          <cell r="B17713">
            <v>2003150</v>
          </cell>
          <cell r="C17713" t="str">
            <v>Lixeira Plast Quadr Vai-Vem 60L-Verde</v>
          </cell>
          <cell r="D17713" t="str">
            <v>UN</v>
          </cell>
          <cell r="E17713">
            <v>0</v>
          </cell>
          <cell r="F17713">
            <v>0</v>
          </cell>
        </row>
        <row r="17714">
          <cell r="B17714">
            <v>2003151</v>
          </cell>
          <cell r="C17714" t="str">
            <v>Lixeira Plast Quadr Vai-Vem 60L-Vermelha</v>
          </cell>
          <cell r="D17714" t="str">
            <v>UN</v>
          </cell>
          <cell r="E17714">
            <v>0</v>
          </cell>
          <cell r="F17714">
            <v>0</v>
          </cell>
        </row>
        <row r="17715">
          <cell r="B17715">
            <v>2003152</v>
          </cell>
          <cell r="C17715" t="str">
            <v>Lixeira Plast Telado 10L</v>
          </cell>
          <cell r="D17715" t="str">
            <v>UN</v>
          </cell>
          <cell r="E17715">
            <v>0</v>
          </cell>
          <cell r="F17715">
            <v>0</v>
          </cell>
        </row>
        <row r="17716">
          <cell r="B17716">
            <v>2003153</v>
          </cell>
          <cell r="C17716" t="str">
            <v>Lixeira Plast Vai-Vem 30Cm E9 Branca</v>
          </cell>
          <cell r="D17716" t="str">
            <v>UN</v>
          </cell>
          <cell r="E17716">
            <v>0</v>
          </cell>
          <cell r="F17716">
            <v>0</v>
          </cell>
        </row>
        <row r="17717">
          <cell r="B17717">
            <v>2003154</v>
          </cell>
          <cell r="C17717" t="str">
            <v>Lixeira Plast Vai-Vem 30Cm E9 Preta</v>
          </cell>
          <cell r="D17717" t="str">
            <v>UN</v>
          </cell>
          <cell r="E17717">
            <v>0</v>
          </cell>
          <cell r="F17717">
            <v>0</v>
          </cell>
        </row>
        <row r="17718">
          <cell r="B17718">
            <v>2003155</v>
          </cell>
          <cell r="C17718" t="str">
            <v>Lixeira Plast Vaivém 30Cm E9A Amarela</v>
          </cell>
          <cell r="D17718" t="str">
            <v>UN</v>
          </cell>
          <cell r="E17718">
            <v>0</v>
          </cell>
          <cell r="F17718">
            <v>0</v>
          </cell>
        </row>
        <row r="17719">
          <cell r="B17719">
            <v>2003156</v>
          </cell>
          <cell r="C17719" t="str">
            <v>Lixeira Plast Vai-Vem 30Cm E9A Azul</v>
          </cell>
          <cell r="D17719" t="str">
            <v>UN</v>
          </cell>
          <cell r="E17719">
            <v>0</v>
          </cell>
          <cell r="F17719">
            <v>0</v>
          </cell>
        </row>
        <row r="17720">
          <cell r="B17720">
            <v>2003157</v>
          </cell>
          <cell r="C17720" t="str">
            <v>Lixeira Plast Vai-Vem 30Cm E9A Verde</v>
          </cell>
          <cell r="D17720" t="str">
            <v>UN</v>
          </cell>
          <cell r="E17720">
            <v>0</v>
          </cell>
          <cell r="F17720">
            <v>0</v>
          </cell>
        </row>
        <row r="17721">
          <cell r="B17721">
            <v>2003158</v>
          </cell>
          <cell r="C17721" t="str">
            <v>Lixeira Plast Vai-Vem 30Cm E9A Vermelha</v>
          </cell>
          <cell r="D17721" t="str">
            <v>UN</v>
          </cell>
          <cell r="E17721">
            <v>0</v>
          </cell>
          <cell r="F17721">
            <v>0</v>
          </cell>
        </row>
        <row r="17722">
          <cell r="B17722">
            <v>2003159</v>
          </cell>
          <cell r="C17722" t="str">
            <v>Lixeira Plast Vai-Vem 50Cm E12 Branca</v>
          </cell>
          <cell r="D17722" t="str">
            <v>UN</v>
          </cell>
          <cell r="E17722">
            <v>0</v>
          </cell>
          <cell r="F17722">
            <v>0</v>
          </cell>
        </row>
        <row r="17723">
          <cell r="B17723">
            <v>2003160</v>
          </cell>
          <cell r="C17723" t="str">
            <v>Lixeira Plast Vai-Vem 50Cm E12 Cinza</v>
          </cell>
          <cell r="D17723" t="str">
            <v>UN</v>
          </cell>
          <cell r="E17723">
            <v>0</v>
          </cell>
          <cell r="F17723">
            <v>0</v>
          </cell>
        </row>
        <row r="17724">
          <cell r="B17724">
            <v>2003161</v>
          </cell>
          <cell r="C17724" t="str">
            <v>Lixeira Plast Vai-Vem 50Cm E12 Preta</v>
          </cell>
          <cell r="D17724" t="str">
            <v>UN</v>
          </cell>
          <cell r="E17724">
            <v>0</v>
          </cell>
          <cell r="F17724">
            <v>0</v>
          </cell>
        </row>
        <row r="17725">
          <cell r="B17725">
            <v>2003162</v>
          </cell>
          <cell r="C17725" t="str">
            <v>Lixeira Plast Vai-Vem 50Cm E12A Amarela</v>
          </cell>
          <cell r="D17725" t="str">
            <v>UN</v>
          </cell>
          <cell r="E17725">
            <v>0</v>
          </cell>
          <cell r="F17725">
            <v>0</v>
          </cell>
        </row>
        <row r="17726">
          <cell r="B17726">
            <v>2003163</v>
          </cell>
          <cell r="C17726" t="str">
            <v>Lixeira Plast Vai-Vem 50Cm E12A Azul</v>
          </cell>
          <cell r="D17726" t="str">
            <v>UN</v>
          </cell>
          <cell r="E17726">
            <v>0</v>
          </cell>
          <cell r="F17726">
            <v>0</v>
          </cell>
        </row>
        <row r="17727">
          <cell r="B17727">
            <v>2003164</v>
          </cell>
          <cell r="C17727" t="str">
            <v>Lixeira Plast Vai-Vem 50Cm E12A Verde</v>
          </cell>
          <cell r="D17727" t="str">
            <v>UN</v>
          </cell>
          <cell r="E17727">
            <v>0</v>
          </cell>
          <cell r="F17727">
            <v>0</v>
          </cell>
        </row>
        <row r="17728">
          <cell r="B17728">
            <v>2003165</v>
          </cell>
          <cell r="C17728" t="str">
            <v>Lixeira Plast Vai-Vem 50Cm E12A Vermelha</v>
          </cell>
          <cell r="D17728" t="str">
            <v>UN</v>
          </cell>
          <cell r="E17728">
            <v>0</v>
          </cell>
          <cell r="F17728">
            <v>0</v>
          </cell>
        </row>
        <row r="17729">
          <cell r="B17729">
            <v>2003166</v>
          </cell>
          <cell r="C17729" t="str">
            <v>Lixeira Quadrada E19 C/Pedal 25L- Azul</v>
          </cell>
          <cell r="D17729" t="str">
            <v>UN</v>
          </cell>
          <cell r="E17729">
            <v>0</v>
          </cell>
          <cell r="F17729">
            <v>0</v>
          </cell>
        </row>
        <row r="17730">
          <cell r="B17730">
            <v>2003167</v>
          </cell>
          <cell r="C17730" t="str">
            <v>Lixeira Quadrada E19 C/Pedal 25L-Amarela</v>
          </cell>
          <cell r="D17730" t="str">
            <v>UN</v>
          </cell>
          <cell r="E17730">
            <v>0</v>
          </cell>
          <cell r="F17730">
            <v>0</v>
          </cell>
        </row>
        <row r="17731">
          <cell r="B17731">
            <v>2003168</v>
          </cell>
          <cell r="C17731" t="str">
            <v>Lixeira Quadrada E19 C/Pedal 25L-Branca</v>
          </cell>
          <cell r="D17731" t="str">
            <v>UN</v>
          </cell>
          <cell r="E17731">
            <v>0</v>
          </cell>
          <cell r="F17731">
            <v>0</v>
          </cell>
        </row>
        <row r="17732">
          <cell r="B17732">
            <v>2003169</v>
          </cell>
          <cell r="C17732" t="str">
            <v>Lixeira Quadrada E19 C/Pedal 25L-Verde</v>
          </cell>
          <cell r="D17732" t="str">
            <v>UN</v>
          </cell>
          <cell r="E17732">
            <v>0</v>
          </cell>
          <cell r="F17732">
            <v>0</v>
          </cell>
        </row>
        <row r="17733">
          <cell r="B17733">
            <v>2003170</v>
          </cell>
          <cell r="C17733" t="str">
            <v>Lixeira Quadrada E19 C/Pedal 25L-Vermelh</v>
          </cell>
          <cell r="D17733" t="str">
            <v>UN</v>
          </cell>
          <cell r="E17733">
            <v>0</v>
          </cell>
          <cell r="F17733">
            <v>0</v>
          </cell>
        </row>
        <row r="17734">
          <cell r="B17734">
            <v>2003171</v>
          </cell>
          <cell r="C17734" t="str">
            <v>Lixeira Quadrada E30 C/Pedal 60L-Amarela</v>
          </cell>
          <cell r="D17734" t="str">
            <v>UN</v>
          </cell>
          <cell r="E17734">
            <v>0</v>
          </cell>
          <cell r="F17734">
            <v>0</v>
          </cell>
        </row>
        <row r="17735">
          <cell r="B17735">
            <v>2003172</v>
          </cell>
          <cell r="C17735" t="str">
            <v>Lixeira Quadrada E30 C/Pedal 60L-Azul</v>
          </cell>
          <cell r="D17735" t="str">
            <v>UN</v>
          </cell>
          <cell r="E17735">
            <v>0</v>
          </cell>
          <cell r="F17735">
            <v>0</v>
          </cell>
        </row>
        <row r="17736">
          <cell r="B17736">
            <v>2003173</v>
          </cell>
          <cell r="C17736" t="str">
            <v>Lixeira Quadrada E30 C/Pedal 60L-Verde</v>
          </cell>
          <cell r="D17736" t="str">
            <v>UN</v>
          </cell>
          <cell r="E17736">
            <v>0</v>
          </cell>
          <cell r="F17736">
            <v>0</v>
          </cell>
        </row>
        <row r="17737">
          <cell r="B17737">
            <v>2003174</v>
          </cell>
          <cell r="C17737" t="str">
            <v>Lixeira Quadrada E30 C/Pedal 60L-Vermelh</v>
          </cell>
          <cell r="D17737" t="str">
            <v>UN</v>
          </cell>
          <cell r="E17737">
            <v>0</v>
          </cell>
          <cell r="F17737">
            <v>0</v>
          </cell>
        </row>
        <row r="17738">
          <cell r="B17738">
            <v>2003175</v>
          </cell>
          <cell r="C17738" t="str">
            <v>Lixeira Redonda C/Tampa Preta 10L</v>
          </cell>
          <cell r="D17738" t="str">
            <v>UN</v>
          </cell>
          <cell r="E17738">
            <v>0</v>
          </cell>
          <cell r="F17738">
            <v>0</v>
          </cell>
        </row>
        <row r="17739">
          <cell r="B17739">
            <v>2003176</v>
          </cell>
          <cell r="C17739" t="str">
            <v>Lixeira Redonda C/Tampa Preta 100L</v>
          </cell>
          <cell r="D17739" t="str">
            <v>UN</v>
          </cell>
          <cell r="E17739">
            <v>0</v>
          </cell>
          <cell r="F17739">
            <v>0</v>
          </cell>
        </row>
        <row r="17740">
          <cell r="B17740">
            <v>2003177</v>
          </cell>
          <cell r="C17740" t="str">
            <v>Lixeira Redonda C/Tampa Preta 40L</v>
          </cell>
          <cell r="D17740" t="str">
            <v>UN</v>
          </cell>
          <cell r="E17740">
            <v>0</v>
          </cell>
          <cell r="F17740">
            <v>0</v>
          </cell>
        </row>
        <row r="17741">
          <cell r="B17741">
            <v>2003178</v>
          </cell>
          <cell r="C17741" t="str">
            <v>Lixeira Redonda C/Tampa Preta 60L</v>
          </cell>
          <cell r="D17741" t="str">
            <v>UN</v>
          </cell>
          <cell r="E17741">
            <v>0</v>
          </cell>
          <cell r="F17741">
            <v>0</v>
          </cell>
        </row>
        <row r="17742">
          <cell r="B17742">
            <v>2003179</v>
          </cell>
          <cell r="C17742" t="str">
            <v>Lixeira T.Basc 100L Ad.Amare-Bralim.Cd10</v>
          </cell>
          <cell r="D17742" t="str">
            <v>UN</v>
          </cell>
          <cell r="E17742">
            <v>0</v>
          </cell>
          <cell r="F17742">
            <v>0</v>
          </cell>
        </row>
        <row r="17743">
          <cell r="B17743">
            <v>2003180</v>
          </cell>
          <cell r="C17743" t="str">
            <v>Lixeira T.Basc 100L Ad.Azul-Bralim.Cd10</v>
          </cell>
          <cell r="D17743" t="str">
            <v>UN</v>
          </cell>
          <cell r="E17743">
            <v>0</v>
          </cell>
          <cell r="F17743">
            <v>0</v>
          </cell>
        </row>
        <row r="17744">
          <cell r="B17744">
            <v>2003181</v>
          </cell>
          <cell r="C17744" t="str">
            <v>Lixeira T.Basc 100L Ad.Br-Bralimpia Cd10</v>
          </cell>
          <cell r="D17744" t="str">
            <v>UN</v>
          </cell>
          <cell r="E17744">
            <v>0</v>
          </cell>
          <cell r="F17744">
            <v>0</v>
          </cell>
        </row>
        <row r="17745">
          <cell r="B17745">
            <v>2003182</v>
          </cell>
          <cell r="C17745" t="str">
            <v>Lixeira T.Basc 100L Ad.Marro-Bralim.Cd10</v>
          </cell>
          <cell r="D17745" t="str">
            <v>UN</v>
          </cell>
          <cell r="E17745">
            <v>0</v>
          </cell>
          <cell r="F17745">
            <v>0</v>
          </cell>
        </row>
        <row r="17746">
          <cell r="B17746">
            <v>2003183</v>
          </cell>
          <cell r="C17746" t="str">
            <v>Lixeira T.Basc 100L Ad.Verde-Bralim.Cd10</v>
          </cell>
          <cell r="D17746" t="str">
            <v>UN</v>
          </cell>
          <cell r="E17746">
            <v>0</v>
          </cell>
          <cell r="F17746">
            <v>0</v>
          </cell>
        </row>
        <row r="17747">
          <cell r="B17747">
            <v>2003184</v>
          </cell>
          <cell r="C17747" t="str">
            <v>Lixeira T.Basc 100L Ad.Verme-Bralim.Cd10</v>
          </cell>
          <cell r="D17747" t="str">
            <v>UN</v>
          </cell>
          <cell r="E17747">
            <v>0</v>
          </cell>
          <cell r="F17747">
            <v>0</v>
          </cell>
        </row>
        <row r="17748">
          <cell r="B17748">
            <v>2003185</v>
          </cell>
          <cell r="C17748" t="str">
            <v>Lixeira Telada Redonda 100L B5-Jsn</v>
          </cell>
          <cell r="D17748" t="str">
            <v>UN</v>
          </cell>
          <cell r="E17748">
            <v>0</v>
          </cell>
          <cell r="F17748">
            <v>0</v>
          </cell>
        </row>
        <row r="17749">
          <cell r="B17749">
            <v>2003186</v>
          </cell>
          <cell r="C17749" t="str">
            <v>Lixeira Telada Redonda 40L B3-Jsn</v>
          </cell>
          <cell r="D17749" t="str">
            <v>UN</v>
          </cell>
          <cell r="E17749">
            <v>0</v>
          </cell>
          <cell r="F17749">
            <v>0</v>
          </cell>
        </row>
        <row r="17750">
          <cell r="B17750">
            <v>2003187</v>
          </cell>
          <cell r="C17750" t="str">
            <v>Lixeira Telada Redonda 60L B4-Jsn</v>
          </cell>
          <cell r="D17750" t="str">
            <v>UN</v>
          </cell>
          <cell r="E17750">
            <v>0</v>
          </cell>
          <cell r="F17750">
            <v>0</v>
          </cell>
        </row>
        <row r="17751">
          <cell r="B17751">
            <v>2003188</v>
          </cell>
          <cell r="C17751" t="str">
            <v>Lona Plástica Preta 4X100M Bobina</v>
          </cell>
          <cell r="D17751" t="str">
            <v>UN</v>
          </cell>
          <cell r="E17751">
            <v>0</v>
          </cell>
          <cell r="F17751">
            <v>0</v>
          </cell>
        </row>
        <row r="17752">
          <cell r="B17752">
            <v>2003189</v>
          </cell>
          <cell r="C17752" t="str">
            <v>Lustra Moveis 200Ml-Poliflor</v>
          </cell>
          <cell r="D17752" t="str">
            <v>UN</v>
          </cell>
          <cell r="E17752">
            <v>0</v>
          </cell>
          <cell r="F17752">
            <v>0</v>
          </cell>
        </row>
        <row r="17753">
          <cell r="B17753">
            <v>2003190</v>
          </cell>
          <cell r="C17753" t="str">
            <v>Lustra Moveis 500Ml-Poliflor</v>
          </cell>
          <cell r="D17753" t="str">
            <v>UN</v>
          </cell>
          <cell r="E17753">
            <v>0</v>
          </cell>
          <cell r="F17753">
            <v>0</v>
          </cell>
        </row>
        <row r="17754">
          <cell r="B17754">
            <v>2003191</v>
          </cell>
          <cell r="C17754" t="str">
            <v>Luva De Procedimento Grande (Látex)</v>
          </cell>
          <cell r="D17754" t="str">
            <v>UN</v>
          </cell>
          <cell r="E17754">
            <v>0</v>
          </cell>
          <cell r="F17754">
            <v>0</v>
          </cell>
        </row>
        <row r="17755">
          <cell r="B17755">
            <v>2003192</v>
          </cell>
          <cell r="C17755" t="str">
            <v>Luva De Procedimento Médio (Látex)</v>
          </cell>
          <cell r="D17755" t="str">
            <v>UN</v>
          </cell>
          <cell r="E17755">
            <v>0</v>
          </cell>
          <cell r="F17755">
            <v>0</v>
          </cell>
        </row>
        <row r="17756">
          <cell r="B17756">
            <v>2003193</v>
          </cell>
          <cell r="C17756" t="str">
            <v>Luva Látex Sanro Top Amarela Forrada-Gde</v>
          </cell>
          <cell r="D17756" t="str">
            <v>UN</v>
          </cell>
          <cell r="E17756">
            <v>0</v>
          </cell>
          <cell r="F17756">
            <v>0</v>
          </cell>
        </row>
        <row r="17757">
          <cell r="B17757">
            <v>2003194</v>
          </cell>
          <cell r="C17757" t="str">
            <v>Luva Látex Sanro Top Amarela Forrada-Med</v>
          </cell>
          <cell r="D17757" t="str">
            <v>UN</v>
          </cell>
          <cell r="E17757">
            <v>0</v>
          </cell>
          <cell r="F17757">
            <v>0</v>
          </cell>
        </row>
        <row r="17758">
          <cell r="B17758">
            <v>2003195</v>
          </cell>
          <cell r="C17758" t="str">
            <v>Luva Látex Sanro Top Amarela Forrada-Peq</v>
          </cell>
          <cell r="D17758" t="str">
            <v>UN</v>
          </cell>
          <cell r="E17758">
            <v>0</v>
          </cell>
          <cell r="F17758">
            <v>0</v>
          </cell>
        </row>
        <row r="17759">
          <cell r="B17759">
            <v>2003196</v>
          </cell>
          <cell r="C17759" t="str">
            <v>Luva Látex Soft Amarela Sanro/Danny-Gde</v>
          </cell>
          <cell r="D17759" t="str">
            <v>UN</v>
          </cell>
          <cell r="E17759">
            <v>0</v>
          </cell>
          <cell r="F17759">
            <v>0</v>
          </cell>
        </row>
        <row r="17760">
          <cell r="B17760">
            <v>2003197</v>
          </cell>
          <cell r="C17760" t="str">
            <v>Luva Látex Soft Amarela Sanro/Danny-Med</v>
          </cell>
          <cell r="D17760" t="str">
            <v>UN</v>
          </cell>
          <cell r="E17760">
            <v>0</v>
          </cell>
          <cell r="F17760">
            <v>0</v>
          </cell>
        </row>
        <row r="17761">
          <cell r="B17761">
            <v>2003198</v>
          </cell>
          <cell r="C17761" t="str">
            <v>Máscara C/Tira Metal C/Válvula-Unid</v>
          </cell>
          <cell r="D17761" t="str">
            <v>UN</v>
          </cell>
          <cell r="E17761">
            <v>0</v>
          </cell>
          <cell r="F17761">
            <v>0</v>
          </cell>
        </row>
        <row r="17762">
          <cell r="B17762">
            <v>2003199</v>
          </cell>
          <cell r="C17762" t="str">
            <v>Máscara Elástica C/100 Branca Dupla</v>
          </cell>
          <cell r="D17762" t="str">
            <v>UN</v>
          </cell>
          <cell r="E17762">
            <v>0</v>
          </cell>
          <cell r="F17762">
            <v>0</v>
          </cell>
        </row>
        <row r="17763">
          <cell r="B17763">
            <v>2003200</v>
          </cell>
          <cell r="C17763" t="str">
            <v>Mexedor Cristal P/Drink C/1000-110Mm</v>
          </cell>
          <cell r="D17763" t="str">
            <v>UN</v>
          </cell>
          <cell r="E17763">
            <v>0</v>
          </cell>
          <cell r="F17763">
            <v>0</v>
          </cell>
        </row>
        <row r="17764">
          <cell r="B17764">
            <v>2003201</v>
          </cell>
          <cell r="C17764" t="str">
            <v>Mexedor Para Café Cristal Cx10000-90Mm</v>
          </cell>
          <cell r="D17764" t="str">
            <v>UN</v>
          </cell>
          <cell r="E17764">
            <v>0</v>
          </cell>
          <cell r="F17764">
            <v>0</v>
          </cell>
        </row>
        <row r="17765">
          <cell r="B17765">
            <v>2003202</v>
          </cell>
          <cell r="C17765" t="str">
            <v>Mexedor Para Café Cristal Pc1000-90Mm</v>
          </cell>
          <cell r="D17765" t="str">
            <v>UN</v>
          </cell>
          <cell r="E17765">
            <v>0</v>
          </cell>
          <cell r="F17765">
            <v>0</v>
          </cell>
        </row>
        <row r="17766">
          <cell r="B17766">
            <v>2003203</v>
          </cell>
          <cell r="C17766" t="str">
            <v>Multiuso 5 Litros-Limper</v>
          </cell>
          <cell r="D17766" t="str">
            <v>UN</v>
          </cell>
          <cell r="E17766">
            <v>0</v>
          </cell>
          <cell r="F17766">
            <v>0</v>
          </cell>
        </row>
        <row r="17767">
          <cell r="B17767">
            <v>2003204</v>
          </cell>
          <cell r="C17767" t="str">
            <v>Multiuso 500Ml Audax</v>
          </cell>
          <cell r="D17767" t="str">
            <v>UN</v>
          </cell>
          <cell r="E17767">
            <v>0</v>
          </cell>
          <cell r="F17767">
            <v>0</v>
          </cell>
        </row>
        <row r="17768">
          <cell r="B17768">
            <v>2003205</v>
          </cell>
          <cell r="C17768" t="str">
            <v>Multiuso Blanc Marine 5L-Veneza (1:10)</v>
          </cell>
          <cell r="D17768" t="str">
            <v>UN</v>
          </cell>
          <cell r="E17768">
            <v>0</v>
          </cell>
          <cell r="F17768">
            <v>0</v>
          </cell>
        </row>
        <row r="17769">
          <cell r="B17769">
            <v>2003206</v>
          </cell>
          <cell r="C17769" t="str">
            <v>Naftalina 25G</v>
          </cell>
          <cell r="D17769" t="str">
            <v>UN</v>
          </cell>
          <cell r="E17769">
            <v>0</v>
          </cell>
          <cell r="F17769">
            <v>0</v>
          </cell>
        </row>
        <row r="17770">
          <cell r="B17770">
            <v>2003207</v>
          </cell>
          <cell r="C17770" t="str">
            <v>Odorizador Ambiente Automático-Aparelho</v>
          </cell>
          <cell r="D17770" t="str">
            <v>UN</v>
          </cell>
          <cell r="E17770">
            <v>0</v>
          </cell>
          <cell r="F17770">
            <v>0</v>
          </cell>
        </row>
        <row r="17771">
          <cell r="B17771">
            <v>2003208</v>
          </cell>
          <cell r="C17771" t="str">
            <v>Odorizador Ambiente Automático-Refil</v>
          </cell>
          <cell r="D17771" t="str">
            <v>UN</v>
          </cell>
          <cell r="E17771">
            <v>0</v>
          </cell>
          <cell r="F17771">
            <v>0</v>
          </cell>
        </row>
        <row r="17772">
          <cell r="B17772">
            <v>2003209</v>
          </cell>
          <cell r="C17772" t="str">
            <v>Óleo De Peroba Poliflor/King 100Ml</v>
          </cell>
          <cell r="D17772" t="str">
            <v>UN</v>
          </cell>
          <cell r="E17772">
            <v>0</v>
          </cell>
          <cell r="F17772">
            <v>0</v>
          </cell>
        </row>
        <row r="17773">
          <cell r="B17773">
            <v>2003210</v>
          </cell>
          <cell r="C17773" t="str">
            <v>Óleo Desingripante Wd40 300Ml</v>
          </cell>
          <cell r="D17773" t="str">
            <v>UN</v>
          </cell>
          <cell r="E17773">
            <v>0</v>
          </cell>
          <cell r="F17773">
            <v>0</v>
          </cell>
        </row>
        <row r="17774">
          <cell r="B17774">
            <v>2003211</v>
          </cell>
          <cell r="C17774" t="str">
            <v>Pá Cata Bituca F3-Jsn</v>
          </cell>
          <cell r="D17774" t="str">
            <v>UN</v>
          </cell>
          <cell r="E17774">
            <v>0</v>
          </cell>
          <cell r="F17774">
            <v>0</v>
          </cell>
        </row>
        <row r="17775">
          <cell r="B17775">
            <v>2003212</v>
          </cell>
          <cell r="C17775" t="str">
            <v>Pá Coletora Plástica Seletiva Az</v>
          </cell>
          <cell r="D17775" t="str">
            <v>UN</v>
          </cell>
          <cell r="E17775">
            <v>0</v>
          </cell>
          <cell r="F17775">
            <v>0</v>
          </cell>
        </row>
        <row r="17776">
          <cell r="B17776">
            <v>2003213</v>
          </cell>
          <cell r="C17776" t="str">
            <v>Pá De Alumínio Cabo Longo</v>
          </cell>
          <cell r="D17776" t="str">
            <v>UN</v>
          </cell>
          <cell r="E17776">
            <v>0</v>
          </cell>
          <cell r="F17776">
            <v>0</v>
          </cell>
        </row>
        <row r="17777">
          <cell r="B17777">
            <v>2003214</v>
          </cell>
          <cell r="C17777" t="str">
            <v>Pá De Lixo Chapa Cabo Curto</v>
          </cell>
          <cell r="D17777" t="str">
            <v>UN</v>
          </cell>
          <cell r="E17777">
            <v>0</v>
          </cell>
          <cell r="F17777">
            <v>0</v>
          </cell>
        </row>
        <row r="17778">
          <cell r="B17778">
            <v>2003215</v>
          </cell>
          <cell r="C17778" t="str">
            <v>Pá De Lixo Chapa Cabo Longo</v>
          </cell>
          <cell r="D17778" t="str">
            <v>UN</v>
          </cell>
          <cell r="E17778">
            <v>0</v>
          </cell>
          <cell r="F17778">
            <v>0</v>
          </cell>
        </row>
        <row r="17779">
          <cell r="B17779">
            <v>2003216</v>
          </cell>
          <cell r="C17779" t="str">
            <v>Pá De Lixo Jeitosa C/Cabo Longo-Bettanin</v>
          </cell>
          <cell r="D17779" t="str">
            <v>UN</v>
          </cell>
          <cell r="E17779">
            <v>0</v>
          </cell>
          <cell r="F17779">
            <v>0</v>
          </cell>
        </row>
        <row r="17780">
          <cell r="B17780">
            <v>2003217</v>
          </cell>
          <cell r="C17780" t="str">
            <v>Pá De Lixo Plástica Cabo Longo</v>
          </cell>
          <cell r="D17780" t="str">
            <v>UN</v>
          </cell>
          <cell r="E17780">
            <v>0</v>
          </cell>
          <cell r="F17780">
            <v>0</v>
          </cell>
        </row>
        <row r="17781">
          <cell r="B17781">
            <v>2003218</v>
          </cell>
          <cell r="C17781" t="str">
            <v>Pá De Lixo Plástica Pequena</v>
          </cell>
          <cell r="D17781" t="str">
            <v>UN</v>
          </cell>
          <cell r="E17781">
            <v>0</v>
          </cell>
          <cell r="F17781">
            <v>0</v>
          </cell>
        </row>
        <row r="17782">
          <cell r="B17782">
            <v>2003219</v>
          </cell>
          <cell r="C17782" t="str">
            <v>Palha De Aço N0</v>
          </cell>
          <cell r="D17782" t="str">
            <v>UN</v>
          </cell>
          <cell r="E17782">
            <v>0</v>
          </cell>
          <cell r="F17782">
            <v>0</v>
          </cell>
        </row>
        <row r="17783">
          <cell r="B17783">
            <v>2003220</v>
          </cell>
          <cell r="C17783" t="str">
            <v>Palha De Aço N1</v>
          </cell>
          <cell r="D17783" t="str">
            <v>UN</v>
          </cell>
          <cell r="E17783">
            <v>0</v>
          </cell>
          <cell r="F17783">
            <v>0</v>
          </cell>
        </row>
        <row r="17784">
          <cell r="B17784">
            <v>2003221</v>
          </cell>
          <cell r="C17784" t="str">
            <v>Palha De Aço N2</v>
          </cell>
          <cell r="D17784" t="str">
            <v>UN</v>
          </cell>
          <cell r="E17784">
            <v>0</v>
          </cell>
          <cell r="F17784">
            <v>0</v>
          </cell>
        </row>
        <row r="17785">
          <cell r="B17785">
            <v>2003222</v>
          </cell>
          <cell r="C17785" t="str">
            <v>Palito De Dente C/100</v>
          </cell>
          <cell r="D17785" t="str">
            <v>UN</v>
          </cell>
          <cell r="E17785">
            <v>0</v>
          </cell>
          <cell r="F17785">
            <v>0</v>
          </cell>
        </row>
        <row r="17786">
          <cell r="B17786">
            <v>2003223</v>
          </cell>
          <cell r="C17786" t="str">
            <v>Pano/Saco Alvejado Gde Especial Açúcar</v>
          </cell>
          <cell r="D17786" t="str">
            <v>UN</v>
          </cell>
          <cell r="E17786">
            <v>0</v>
          </cell>
          <cell r="F17786">
            <v>0</v>
          </cell>
        </row>
        <row r="17787">
          <cell r="B17787">
            <v>2003224</v>
          </cell>
          <cell r="C17787" t="str">
            <v>Pano/Saco Chão Alvejado Gde Primeira</v>
          </cell>
          <cell r="D17787" t="str">
            <v>UN</v>
          </cell>
          <cell r="E17787">
            <v>0</v>
          </cell>
          <cell r="F17787">
            <v>0</v>
          </cell>
        </row>
        <row r="17788">
          <cell r="B17788">
            <v>2003225</v>
          </cell>
          <cell r="C17788" t="str">
            <v>Pano/Saco Especial Novo</v>
          </cell>
          <cell r="D17788" t="str">
            <v>UN</v>
          </cell>
          <cell r="E17788">
            <v>0</v>
          </cell>
          <cell r="F17788">
            <v>0</v>
          </cell>
        </row>
        <row r="17789">
          <cell r="B17789">
            <v>2003226</v>
          </cell>
          <cell r="C17789" t="str">
            <v>Pano De Prato Bainha Estampado</v>
          </cell>
          <cell r="D17789" t="str">
            <v>UN</v>
          </cell>
          <cell r="E17789">
            <v>0</v>
          </cell>
          <cell r="F17789">
            <v>0</v>
          </cell>
        </row>
        <row r="17790">
          <cell r="B17790">
            <v>2003227</v>
          </cell>
          <cell r="C17790" t="str">
            <v>Pano De Prato Bainha Liso</v>
          </cell>
          <cell r="D17790" t="str">
            <v>UN</v>
          </cell>
          <cell r="E17790">
            <v>0</v>
          </cell>
          <cell r="F17790">
            <v>0</v>
          </cell>
        </row>
        <row r="17791">
          <cell r="B17791">
            <v>2003228</v>
          </cell>
          <cell r="C17791" t="str">
            <v>Pano Multiuso Perfex C/5Un</v>
          </cell>
          <cell r="D17791" t="str">
            <v>UN</v>
          </cell>
          <cell r="E17791">
            <v>0</v>
          </cell>
          <cell r="F17791">
            <v>0</v>
          </cell>
        </row>
        <row r="17792">
          <cell r="B17792">
            <v>2003229</v>
          </cell>
          <cell r="C17792" t="str">
            <v>Pano Multiuso Tipo Perfex-Dia A Dia</v>
          </cell>
          <cell r="D17792" t="str">
            <v>UN</v>
          </cell>
          <cell r="E17792">
            <v>0</v>
          </cell>
          <cell r="F17792">
            <v>0</v>
          </cell>
        </row>
        <row r="17793">
          <cell r="B17793">
            <v>2003230</v>
          </cell>
          <cell r="C17793" t="str">
            <v>Papel Higiênico Fardo C/64-Fofopel</v>
          </cell>
          <cell r="D17793" t="str">
            <v>UN</v>
          </cell>
          <cell r="E17793">
            <v>0</v>
          </cell>
          <cell r="F17793">
            <v>0</v>
          </cell>
        </row>
        <row r="17794">
          <cell r="B17794">
            <v>2003231</v>
          </cell>
          <cell r="C17794" t="str">
            <v>Papel Higiênico Fardo C/64-Mirafiori</v>
          </cell>
          <cell r="D17794" t="str">
            <v>UN</v>
          </cell>
          <cell r="E17794">
            <v>0</v>
          </cell>
          <cell r="F17794">
            <v>0</v>
          </cell>
        </row>
        <row r="17795">
          <cell r="B17795">
            <v>2003232</v>
          </cell>
          <cell r="C17795" t="str">
            <v>Papel Higiênico Fardo C/64-Neve</v>
          </cell>
          <cell r="D17795" t="str">
            <v>UN</v>
          </cell>
          <cell r="E17795">
            <v>0</v>
          </cell>
          <cell r="F17795">
            <v>0</v>
          </cell>
        </row>
        <row r="17796">
          <cell r="B17796">
            <v>2003233</v>
          </cell>
          <cell r="C17796" t="str">
            <v>Papel Higiênico Fardo C/64-Per.F.Simples</v>
          </cell>
          <cell r="D17796" t="str">
            <v>UN</v>
          </cell>
          <cell r="E17796">
            <v>0</v>
          </cell>
          <cell r="F17796">
            <v>0</v>
          </cell>
        </row>
        <row r="17797">
          <cell r="B17797">
            <v>2003234</v>
          </cell>
          <cell r="C17797" t="str">
            <v>Papel Higiênico Fardo C/64-Per.F.Dupla</v>
          </cell>
          <cell r="D17797" t="str">
            <v>UN</v>
          </cell>
          <cell r="E17797">
            <v>0</v>
          </cell>
          <cell r="F17797">
            <v>0</v>
          </cell>
        </row>
        <row r="17798">
          <cell r="B17798">
            <v>2003235</v>
          </cell>
          <cell r="C17798" t="str">
            <v>Papel Higiênico Fardo C/64-Soft F.Dupla</v>
          </cell>
          <cell r="D17798" t="str">
            <v>UN</v>
          </cell>
          <cell r="E17798">
            <v>0</v>
          </cell>
          <cell r="F17798">
            <v>0</v>
          </cell>
        </row>
        <row r="17799">
          <cell r="B17799">
            <v>2003236</v>
          </cell>
          <cell r="C17799" t="str">
            <v>Papel Higiênico Fardo C/64-Sublime</v>
          </cell>
          <cell r="D17799" t="str">
            <v>UN</v>
          </cell>
          <cell r="E17799">
            <v>0</v>
          </cell>
          <cell r="F17799">
            <v>0</v>
          </cell>
        </row>
        <row r="17800">
          <cell r="B17800">
            <v>2003237</v>
          </cell>
          <cell r="C17800" t="str">
            <v>Papel Higiênico Fardo C/64-Vivapel</v>
          </cell>
          <cell r="D17800" t="str">
            <v>UN</v>
          </cell>
          <cell r="E17800">
            <v>0</v>
          </cell>
          <cell r="F17800">
            <v>0</v>
          </cell>
        </row>
        <row r="17801">
          <cell r="B17801">
            <v>2003238</v>
          </cell>
          <cell r="C17801" t="str">
            <v>Papel Higiênico Int Cai-Cai F.Du.C/12000</v>
          </cell>
          <cell r="D17801" t="str">
            <v>UN</v>
          </cell>
          <cell r="E17801">
            <v>0</v>
          </cell>
          <cell r="F17801">
            <v>0</v>
          </cell>
        </row>
        <row r="17802">
          <cell r="B17802">
            <v>2003239</v>
          </cell>
          <cell r="C17802" t="str">
            <v>Papel Higiênico Int Cai-Cai F.Dup.C/6000</v>
          </cell>
          <cell r="D17802" t="str">
            <v>UN</v>
          </cell>
          <cell r="E17802">
            <v>0</v>
          </cell>
          <cell r="F17802">
            <v>0</v>
          </cell>
        </row>
        <row r="17803">
          <cell r="B17803">
            <v>2003240</v>
          </cell>
          <cell r="C17803" t="str">
            <v>Papel Higiênico Int Cai-Cai F.Si.C/10000</v>
          </cell>
          <cell r="D17803" t="str">
            <v>UN</v>
          </cell>
          <cell r="E17803">
            <v>0</v>
          </cell>
          <cell r="F17803">
            <v>0</v>
          </cell>
        </row>
        <row r="17804">
          <cell r="B17804">
            <v>2003241</v>
          </cell>
          <cell r="C17804" t="str">
            <v>Papel Higiênico Pacote C/4-Neve</v>
          </cell>
          <cell r="D17804" t="str">
            <v>UN</v>
          </cell>
          <cell r="E17804">
            <v>0</v>
          </cell>
          <cell r="F17804">
            <v>0</v>
          </cell>
        </row>
        <row r="17805">
          <cell r="B17805">
            <v>2003242</v>
          </cell>
          <cell r="C17805" t="str">
            <v>Papel Higiênico Pacote C/4-Pers.F.Simp.</v>
          </cell>
          <cell r="D17805" t="str">
            <v>UN</v>
          </cell>
          <cell r="E17805">
            <v>0</v>
          </cell>
          <cell r="F17805">
            <v>0</v>
          </cell>
        </row>
        <row r="17806">
          <cell r="B17806">
            <v>2003243</v>
          </cell>
          <cell r="C17806" t="str">
            <v>Papel Higiênico Rolão 8X300 Branco</v>
          </cell>
          <cell r="D17806" t="str">
            <v>UN</v>
          </cell>
          <cell r="E17806">
            <v>0</v>
          </cell>
          <cell r="F17806">
            <v>0</v>
          </cell>
        </row>
        <row r="17807">
          <cell r="B17807">
            <v>2003244</v>
          </cell>
          <cell r="C17807" t="str">
            <v>Papel Higiênico Rolão 8X300 Extra Luxo</v>
          </cell>
          <cell r="D17807" t="str">
            <v>UN</v>
          </cell>
          <cell r="E17807">
            <v>0</v>
          </cell>
          <cell r="F17807">
            <v>0</v>
          </cell>
        </row>
        <row r="17808">
          <cell r="B17808">
            <v>2003245</v>
          </cell>
          <cell r="C17808" t="str">
            <v>Papel Higiênico Rolão 8X300 Luxo-Baby</v>
          </cell>
          <cell r="D17808" t="str">
            <v>UN</v>
          </cell>
          <cell r="E17808">
            <v>0</v>
          </cell>
          <cell r="F17808">
            <v>0</v>
          </cell>
        </row>
        <row r="17809">
          <cell r="B17809">
            <v>2003246</v>
          </cell>
          <cell r="C17809" t="str">
            <v>Papel Interf 2D Branco C/4800 Luxo</v>
          </cell>
          <cell r="D17809" t="str">
            <v>UN</v>
          </cell>
          <cell r="E17809">
            <v>0</v>
          </cell>
          <cell r="F17809">
            <v>0</v>
          </cell>
        </row>
        <row r="17810">
          <cell r="B17810">
            <v>2003247</v>
          </cell>
          <cell r="C17810" t="str">
            <v>Papel Interf 2D Branco C/4800 Luxo-Ecol.</v>
          </cell>
          <cell r="D17810" t="str">
            <v>UN</v>
          </cell>
          <cell r="E17810">
            <v>0</v>
          </cell>
          <cell r="F17810">
            <v>0</v>
          </cell>
        </row>
        <row r="17811">
          <cell r="B17811">
            <v>2003248</v>
          </cell>
          <cell r="C17811" t="str">
            <v>Papel Interf 2D Branco C/1000</v>
          </cell>
          <cell r="D17811" t="str">
            <v>UN</v>
          </cell>
          <cell r="E17811">
            <v>0</v>
          </cell>
          <cell r="F17811">
            <v>0</v>
          </cell>
        </row>
        <row r="17812">
          <cell r="B17812">
            <v>2003249</v>
          </cell>
          <cell r="C17812" t="str">
            <v>Papel Interf 2D Branco C/1000 Luxo</v>
          </cell>
          <cell r="D17812" t="str">
            <v>UN</v>
          </cell>
          <cell r="E17812">
            <v>0</v>
          </cell>
          <cell r="F17812">
            <v>0</v>
          </cell>
        </row>
        <row r="17813">
          <cell r="B17813">
            <v>2003250</v>
          </cell>
          <cell r="C17813" t="str">
            <v>Papel Interf 2D Br.C/1250 Luxo (5Pc 250)</v>
          </cell>
          <cell r="D17813" t="str">
            <v>UN</v>
          </cell>
          <cell r="E17813">
            <v>0</v>
          </cell>
          <cell r="F17813">
            <v>0</v>
          </cell>
        </row>
        <row r="17814">
          <cell r="B17814">
            <v>2003251</v>
          </cell>
          <cell r="C17814" t="str">
            <v>Papel Interf 2D Natural C/1000</v>
          </cell>
          <cell r="D17814" t="str">
            <v>UN</v>
          </cell>
          <cell r="E17814">
            <v>0</v>
          </cell>
          <cell r="F17814">
            <v>0</v>
          </cell>
        </row>
        <row r="17815">
          <cell r="B17815">
            <v>2003252</v>
          </cell>
          <cell r="C17815" t="str">
            <v>Papel Interf 3D C/1250 Branco Luxo</v>
          </cell>
          <cell r="D17815" t="str">
            <v>UN</v>
          </cell>
          <cell r="E17815">
            <v>0</v>
          </cell>
          <cell r="F17815">
            <v>0</v>
          </cell>
        </row>
        <row r="17816">
          <cell r="B17816">
            <v>2003253</v>
          </cell>
          <cell r="C17816" t="str">
            <v>Papel Interf 3D Cx 4.800 Branco Luxo</v>
          </cell>
          <cell r="D17816" t="str">
            <v>UN</v>
          </cell>
          <cell r="E17816">
            <v>0</v>
          </cell>
          <cell r="F17816">
            <v>0</v>
          </cell>
        </row>
        <row r="17817">
          <cell r="B17817">
            <v>2003254</v>
          </cell>
          <cell r="C17817" t="str">
            <v>Papel Toalha Bobina 0,20X100 C/6-Branco</v>
          </cell>
          <cell r="D17817" t="str">
            <v>UN</v>
          </cell>
          <cell r="E17817">
            <v>0</v>
          </cell>
          <cell r="F17817">
            <v>0</v>
          </cell>
        </row>
        <row r="17818">
          <cell r="B17818">
            <v>2003255</v>
          </cell>
          <cell r="C17818" t="str">
            <v>Papel Toalha Kitchen/Snob C/2</v>
          </cell>
          <cell r="D17818" t="str">
            <v>UN</v>
          </cell>
          <cell r="E17818">
            <v>0</v>
          </cell>
          <cell r="F17818">
            <v>0</v>
          </cell>
        </row>
        <row r="17819">
          <cell r="B17819">
            <v>2003256</v>
          </cell>
          <cell r="C17819" t="str">
            <v>Pasta Desengraxante 1Kg-Pinheiro</v>
          </cell>
          <cell r="D17819" t="str">
            <v>UN</v>
          </cell>
          <cell r="E17819">
            <v>0</v>
          </cell>
          <cell r="F17819">
            <v>0</v>
          </cell>
        </row>
        <row r="17820">
          <cell r="B17820">
            <v>2003257</v>
          </cell>
          <cell r="C17820" t="str">
            <v>Plástico Bolha Bobina 1,20X10M</v>
          </cell>
          <cell r="D17820" t="str">
            <v>UN</v>
          </cell>
          <cell r="E17820">
            <v>0</v>
          </cell>
          <cell r="F17820">
            <v>0</v>
          </cell>
        </row>
        <row r="17821">
          <cell r="B17821">
            <v>2003258</v>
          </cell>
          <cell r="C17821" t="str">
            <v>Pedra/Bloco Sanitário-Harpic Aparelho</v>
          </cell>
          <cell r="D17821" t="str">
            <v>UN</v>
          </cell>
          <cell r="E17821">
            <v>0</v>
          </cell>
          <cell r="F17821">
            <v>0</v>
          </cell>
        </row>
        <row r="17822">
          <cell r="B17822">
            <v>2003259</v>
          </cell>
          <cell r="C17822" t="str">
            <v>Pedra/Bloco Sanitário-Harpic Refil C/2</v>
          </cell>
          <cell r="D17822" t="str">
            <v>UN</v>
          </cell>
          <cell r="E17822">
            <v>0</v>
          </cell>
          <cell r="F17822">
            <v>0</v>
          </cell>
        </row>
        <row r="17823">
          <cell r="B17823">
            <v>2003260</v>
          </cell>
          <cell r="C17823" t="str">
            <v>Pedra Sanitária 25G-Glade Sany/Harpic</v>
          </cell>
          <cell r="D17823" t="str">
            <v>UN</v>
          </cell>
          <cell r="E17823">
            <v>0</v>
          </cell>
          <cell r="F17823">
            <v>0</v>
          </cell>
        </row>
        <row r="17824">
          <cell r="B17824">
            <v>2003261</v>
          </cell>
          <cell r="C17824" t="str">
            <v>Pedra Sanitária 35G-Desodor</v>
          </cell>
          <cell r="D17824" t="str">
            <v>UN</v>
          </cell>
          <cell r="E17824">
            <v>0</v>
          </cell>
          <cell r="F17824">
            <v>0</v>
          </cell>
        </row>
        <row r="17825">
          <cell r="B17825">
            <v>2003262</v>
          </cell>
          <cell r="C17825" t="str">
            <v>Pedra Sanitária Redonda 25G-Dia A Dia</v>
          </cell>
          <cell r="D17825" t="str">
            <v>UN</v>
          </cell>
          <cell r="E17825">
            <v>0</v>
          </cell>
          <cell r="F17825">
            <v>0</v>
          </cell>
        </row>
        <row r="17826">
          <cell r="B17826">
            <v>2003263</v>
          </cell>
          <cell r="C17826" t="str">
            <v>Placa Sinalização 16X16Cm-Sorria</v>
          </cell>
          <cell r="D17826" t="str">
            <v>UN</v>
          </cell>
          <cell r="E17826">
            <v>0</v>
          </cell>
          <cell r="F17826">
            <v>0</v>
          </cell>
        </row>
        <row r="17827">
          <cell r="B17827">
            <v>2003264</v>
          </cell>
          <cell r="C17827" t="str">
            <v>Placa Sinalização 16X16Cm Fotolum.</v>
          </cell>
          <cell r="D17827" t="str">
            <v>UN</v>
          </cell>
          <cell r="E17827">
            <v>0</v>
          </cell>
          <cell r="F17827">
            <v>0</v>
          </cell>
        </row>
        <row r="17828">
          <cell r="B17828">
            <v>2003265</v>
          </cell>
          <cell r="C17828" t="str">
            <v>Placa Sinalização 16X25Cm Fotolum.</v>
          </cell>
          <cell r="D17828" t="str">
            <v>UN</v>
          </cell>
          <cell r="E17828">
            <v>0</v>
          </cell>
          <cell r="F17828">
            <v>0</v>
          </cell>
        </row>
        <row r="17829">
          <cell r="B17829">
            <v>2003266</v>
          </cell>
          <cell r="C17829" t="str">
            <v>Placa Sinalização 16X25Cm Fotolum.</v>
          </cell>
          <cell r="D17829" t="str">
            <v>UN</v>
          </cell>
          <cell r="E17829">
            <v>0</v>
          </cell>
          <cell r="F17829">
            <v>0</v>
          </cell>
        </row>
        <row r="17830">
          <cell r="B17830">
            <v>2003267</v>
          </cell>
          <cell r="C17830" t="str">
            <v>Placa Sinalização 5X25 Fotolum.</v>
          </cell>
          <cell r="D17830" t="str">
            <v>UN</v>
          </cell>
          <cell r="E17830">
            <v>0</v>
          </cell>
          <cell r="F17830">
            <v>0</v>
          </cell>
        </row>
        <row r="17831">
          <cell r="B17831">
            <v>2003268</v>
          </cell>
          <cell r="C17831" t="str">
            <v>Placa Sinalização Fotolum.</v>
          </cell>
          <cell r="D17831" t="str">
            <v>UN</v>
          </cell>
          <cell r="E17831">
            <v>0</v>
          </cell>
          <cell r="F17831">
            <v>0</v>
          </cell>
        </row>
        <row r="17832">
          <cell r="B17832">
            <v>2003269</v>
          </cell>
          <cell r="C17832" t="str">
            <v>Placa Sinalização Fotolum.</v>
          </cell>
          <cell r="D17832" t="str">
            <v>UN</v>
          </cell>
          <cell r="E17832">
            <v>0</v>
          </cell>
          <cell r="F17832">
            <v>0</v>
          </cell>
        </row>
        <row r="17833">
          <cell r="B17833">
            <v>2003270</v>
          </cell>
          <cell r="C17833" t="str">
            <v>Placa S Sinalização 16X16Cm T.Masculino</v>
          </cell>
          <cell r="D17833" t="str">
            <v>UN</v>
          </cell>
          <cell r="E17833">
            <v>0</v>
          </cell>
          <cell r="F17833">
            <v>0</v>
          </cell>
        </row>
        <row r="17834">
          <cell r="B17834">
            <v>2003271</v>
          </cell>
          <cell r="C17834" t="str">
            <v>Placa Sin 16X16Cm-Toillette Fem Masc</v>
          </cell>
          <cell r="D17834" t="str">
            <v>UN</v>
          </cell>
          <cell r="E17834">
            <v>0</v>
          </cell>
          <cell r="F17834">
            <v>0</v>
          </cell>
        </row>
        <row r="17835">
          <cell r="B17835">
            <v>2003272</v>
          </cell>
          <cell r="C17835" t="str">
            <v>Placa Sin 16X16Cm-Toillette Feminino</v>
          </cell>
          <cell r="D17835" t="str">
            <v>UN</v>
          </cell>
          <cell r="E17835">
            <v>0</v>
          </cell>
          <cell r="F17835">
            <v>0</v>
          </cell>
        </row>
        <row r="17836">
          <cell r="B17836">
            <v>2003273</v>
          </cell>
          <cell r="C17836" t="str">
            <v>Placa Sin 16X25Cm-Extintor C16016</v>
          </cell>
          <cell r="D17836" t="str">
            <v>UN</v>
          </cell>
          <cell r="E17836">
            <v>0</v>
          </cell>
          <cell r="F17836">
            <v>0</v>
          </cell>
        </row>
        <row r="17837">
          <cell r="B17837">
            <v>2003274</v>
          </cell>
          <cell r="C17837" t="str">
            <v>Material Substituido Por 1010401</v>
          </cell>
          <cell r="D17837" t="str">
            <v>UN</v>
          </cell>
          <cell r="E17837">
            <v>0</v>
          </cell>
          <cell r="F17837">
            <v>0</v>
          </cell>
        </row>
        <row r="17838">
          <cell r="B17838">
            <v>2003275</v>
          </cell>
          <cell r="C17838" t="str">
            <v>Material Substituido Por 1010401</v>
          </cell>
          <cell r="D17838" t="str">
            <v>UN</v>
          </cell>
          <cell r="E17838">
            <v>0</v>
          </cell>
          <cell r="F17838">
            <v>0</v>
          </cell>
        </row>
        <row r="17839">
          <cell r="B17839">
            <v>2003276</v>
          </cell>
          <cell r="C17839" t="str">
            <v>Placa Sin 16X25Cm-Extintor Espuma C25004</v>
          </cell>
          <cell r="D17839" t="str">
            <v>UN</v>
          </cell>
          <cell r="E17839">
            <v>0</v>
          </cell>
          <cell r="F17839">
            <v>0</v>
          </cell>
        </row>
        <row r="17840">
          <cell r="B17840">
            <v>2003277</v>
          </cell>
          <cell r="C17840" t="str">
            <v>Placa Sin 16X25Cm-Hidrante C16017</v>
          </cell>
          <cell r="D17840" t="str">
            <v>UN</v>
          </cell>
          <cell r="E17840">
            <v>0</v>
          </cell>
          <cell r="F17840">
            <v>0</v>
          </cell>
        </row>
        <row r="17841">
          <cell r="B17841">
            <v>2003278</v>
          </cell>
          <cell r="C17841" t="str">
            <v>Placa Sin 16X25Cm-Não Estacione C25008</v>
          </cell>
          <cell r="D17841" t="str">
            <v>UN</v>
          </cell>
          <cell r="E17841">
            <v>0</v>
          </cell>
          <cell r="F17841">
            <v>0</v>
          </cell>
        </row>
        <row r="17842">
          <cell r="B17842">
            <v>2003279</v>
          </cell>
          <cell r="C17842" t="str">
            <v>Placa Sin 16X25Cm-Perigo Alta Vol.C25015</v>
          </cell>
          <cell r="D17842" t="str">
            <v>UN</v>
          </cell>
          <cell r="E17842">
            <v>0</v>
          </cell>
          <cell r="F17842">
            <v>0</v>
          </cell>
        </row>
        <row r="17843">
          <cell r="B17843">
            <v>2003280</v>
          </cell>
          <cell r="C17843" t="str">
            <v>Placa Sin 16X25Cm-Perigo Não Fume C25014</v>
          </cell>
          <cell r="D17843" t="str">
            <v>UN</v>
          </cell>
          <cell r="E17843">
            <v>0</v>
          </cell>
          <cell r="F17843">
            <v>0</v>
          </cell>
        </row>
        <row r="17844">
          <cell r="B17844">
            <v>2003281</v>
          </cell>
          <cell r="C17844" t="str">
            <v>Material Substituido Por 1010401</v>
          </cell>
          <cell r="D17844" t="str">
            <v>UN</v>
          </cell>
          <cell r="E17844">
            <v>0</v>
          </cell>
          <cell r="F17844">
            <v>0</v>
          </cell>
        </row>
        <row r="17845">
          <cell r="B17845">
            <v>2003282</v>
          </cell>
          <cell r="C17845" t="str">
            <v>Placa Sin 5X25Cm-110 V-16 Etiquetas C050</v>
          </cell>
          <cell r="D17845" t="str">
            <v>UN</v>
          </cell>
          <cell r="E17845">
            <v>0</v>
          </cell>
          <cell r="F17845">
            <v>0</v>
          </cell>
        </row>
        <row r="17846">
          <cell r="B17846">
            <v>2003283</v>
          </cell>
          <cell r="C17846" t="str">
            <v>Placa Sin 5X25Cm-220 V-16 Etiquet.C05083</v>
          </cell>
          <cell r="D17846" t="str">
            <v>UN</v>
          </cell>
          <cell r="E17846">
            <v>0</v>
          </cell>
          <cell r="F17846">
            <v>0</v>
          </cell>
        </row>
        <row r="17847">
          <cell r="B17847">
            <v>2003284</v>
          </cell>
          <cell r="C17847" t="str">
            <v>Placa Sin 5X25Cm-(Entrada)-C05014</v>
          </cell>
          <cell r="D17847" t="str">
            <v>UN</v>
          </cell>
          <cell r="E17847">
            <v>0</v>
          </cell>
          <cell r="F17847">
            <v>0</v>
          </cell>
        </row>
        <row r="17848">
          <cell r="B17848">
            <v>2003285</v>
          </cell>
          <cell r="C17848" t="str">
            <v>Placa Sin 5X25Cm-(Escada)-C05033</v>
          </cell>
          <cell r="D17848" t="str">
            <v>UN</v>
          </cell>
          <cell r="E17848">
            <v>0</v>
          </cell>
          <cell r="F17848">
            <v>0</v>
          </cell>
        </row>
        <row r="17849">
          <cell r="B17849">
            <v>2003286</v>
          </cell>
          <cell r="C17849" t="str">
            <v>Placa Sin 5X25Cm-(Não Fume)-C05075</v>
          </cell>
          <cell r="D17849" t="str">
            <v>UN</v>
          </cell>
          <cell r="E17849">
            <v>0</v>
          </cell>
          <cell r="F17849">
            <v>0</v>
          </cell>
        </row>
        <row r="17850">
          <cell r="B17850">
            <v>2003287</v>
          </cell>
          <cell r="C17850" t="str">
            <v>Placa Sin 5X25Cm-(Saída)-C05019</v>
          </cell>
          <cell r="D17850" t="str">
            <v>UN</v>
          </cell>
          <cell r="E17850">
            <v>0</v>
          </cell>
          <cell r="F17850">
            <v>0</v>
          </cell>
        </row>
        <row r="17851">
          <cell r="B17851">
            <v>2003288</v>
          </cell>
          <cell r="C17851" t="str">
            <v>Placa Sin 5X25Cm-(Visitantes)-C05093</v>
          </cell>
          <cell r="D17851" t="str">
            <v>UN</v>
          </cell>
          <cell r="E17851">
            <v>0</v>
          </cell>
          <cell r="F17851">
            <v>0</v>
          </cell>
        </row>
        <row r="17852">
          <cell r="B17852">
            <v>2003289</v>
          </cell>
          <cell r="C17852" t="str">
            <v>Polidor 200 Ml-Polidoro/Kaol (Metal)</v>
          </cell>
          <cell r="D17852" t="str">
            <v>UN</v>
          </cell>
          <cell r="E17852">
            <v>0</v>
          </cell>
          <cell r="F17852">
            <v>0</v>
          </cell>
        </row>
        <row r="17853">
          <cell r="B17853">
            <v>2003290</v>
          </cell>
          <cell r="C17853" t="str">
            <v>Porta Talheres De Plástico</v>
          </cell>
          <cell r="D17853" t="str">
            <v>UN</v>
          </cell>
          <cell r="E17853">
            <v>0</v>
          </cell>
          <cell r="F17853">
            <v>0</v>
          </cell>
        </row>
        <row r="17854">
          <cell r="B17854">
            <v>2003291</v>
          </cell>
          <cell r="C17854" t="str">
            <v>Pulverizador Manual De Gatilho-Gde</v>
          </cell>
          <cell r="D17854" t="str">
            <v>UN</v>
          </cell>
          <cell r="E17854">
            <v>0</v>
          </cell>
          <cell r="F17854">
            <v>0</v>
          </cell>
        </row>
        <row r="17855">
          <cell r="B17855">
            <v>2003292</v>
          </cell>
          <cell r="C17855" t="str">
            <v>Querosene 1L-Apache</v>
          </cell>
          <cell r="D17855" t="str">
            <v>UN</v>
          </cell>
          <cell r="E17855">
            <v>0</v>
          </cell>
          <cell r="F17855">
            <v>0</v>
          </cell>
        </row>
        <row r="17856">
          <cell r="B17856">
            <v>2003293</v>
          </cell>
          <cell r="C17856" t="str">
            <v>Removedor 1L-Zumbi</v>
          </cell>
          <cell r="D17856" t="str">
            <v>UN</v>
          </cell>
          <cell r="E17856">
            <v>0</v>
          </cell>
          <cell r="F17856">
            <v>0</v>
          </cell>
        </row>
        <row r="17857">
          <cell r="B17857">
            <v>2003294</v>
          </cell>
          <cell r="C17857" t="str">
            <v>Removedor 500Ml Zulu-Sem Cheiro</v>
          </cell>
          <cell r="D17857" t="str">
            <v>UN</v>
          </cell>
          <cell r="E17857">
            <v>0</v>
          </cell>
          <cell r="F17857">
            <v>0</v>
          </cell>
        </row>
        <row r="17858">
          <cell r="B17858">
            <v>2003295</v>
          </cell>
          <cell r="C17858" t="str">
            <v>Removedor Cera Veneza 1L-Alpes Limp</v>
          </cell>
          <cell r="D17858" t="str">
            <v>UN</v>
          </cell>
          <cell r="E17858">
            <v>0</v>
          </cell>
          <cell r="F17858">
            <v>0</v>
          </cell>
        </row>
        <row r="17859">
          <cell r="B17859">
            <v>2003296</v>
          </cell>
          <cell r="C17859" t="str">
            <v>Removedor Cera Veneza 5L-Alpes Limp</v>
          </cell>
          <cell r="D17859" t="str">
            <v>UN</v>
          </cell>
          <cell r="E17859">
            <v>0</v>
          </cell>
          <cell r="F17859">
            <v>0</v>
          </cell>
        </row>
        <row r="17860">
          <cell r="B17860">
            <v>2003297</v>
          </cell>
          <cell r="C17860" t="str">
            <v>Removedor Cera Veneza 5L-Stripper</v>
          </cell>
          <cell r="D17860" t="str">
            <v>UN</v>
          </cell>
          <cell r="E17860">
            <v>0</v>
          </cell>
          <cell r="F17860">
            <v>0</v>
          </cell>
        </row>
        <row r="17861">
          <cell r="B17861">
            <v>2003298</v>
          </cell>
          <cell r="C17861" t="str">
            <v>Rodo De Alumínio 40Cm-Maxrodo</v>
          </cell>
          <cell r="D17861" t="str">
            <v>UN</v>
          </cell>
          <cell r="E17861">
            <v>0</v>
          </cell>
          <cell r="F17861">
            <v>0</v>
          </cell>
        </row>
        <row r="17862">
          <cell r="B17862">
            <v>2003299</v>
          </cell>
          <cell r="C17862" t="str">
            <v>Rodo De Alumínio 60Cm-Maxrodo</v>
          </cell>
          <cell r="D17862" t="str">
            <v>UN</v>
          </cell>
          <cell r="E17862">
            <v>0</v>
          </cell>
          <cell r="F17862">
            <v>0</v>
          </cell>
        </row>
        <row r="17863">
          <cell r="B17863">
            <v>2003300</v>
          </cell>
          <cell r="C17863" t="str">
            <v>Rodo De Pia Em Plástico</v>
          </cell>
          <cell r="D17863" t="str">
            <v>UN</v>
          </cell>
          <cell r="E17863">
            <v>0</v>
          </cell>
          <cell r="F17863">
            <v>0</v>
          </cell>
        </row>
        <row r="17864">
          <cell r="B17864">
            <v>2003301</v>
          </cell>
          <cell r="C17864" t="str">
            <v>Rodo Madeira 1M (Duplo)</v>
          </cell>
          <cell r="D17864" t="str">
            <v>UN</v>
          </cell>
          <cell r="E17864">
            <v>0</v>
          </cell>
          <cell r="F17864">
            <v>0</v>
          </cell>
        </row>
        <row r="17865">
          <cell r="B17865">
            <v>2003302</v>
          </cell>
          <cell r="C17865" t="str">
            <v>Rodo Madeira 30Cm (Simples)</v>
          </cell>
          <cell r="D17865" t="str">
            <v>UN</v>
          </cell>
          <cell r="E17865">
            <v>0</v>
          </cell>
          <cell r="F17865">
            <v>0</v>
          </cell>
        </row>
        <row r="17866">
          <cell r="B17866">
            <v>2003303</v>
          </cell>
          <cell r="C17866" t="str">
            <v>Rodo Madeira 40Cm (Duplo)</v>
          </cell>
          <cell r="D17866" t="str">
            <v>UN</v>
          </cell>
          <cell r="E17866">
            <v>0</v>
          </cell>
          <cell r="F17866">
            <v>0</v>
          </cell>
        </row>
        <row r="17867">
          <cell r="B17867">
            <v>2003304</v>
          </cell>
          <cell r="C17867" t="str">
            <v>Rodo Madeira 40Cm (Simples)</v>
          </cell>
          <cell r="D17867" t="str">
            <v>UN</v>
          </cell>
          <cell r="E17867">
            <v>0</v>
          </cell>
          <cell r="F17867">
            <v>0</v>
          </cell>
        </row>
        <row r="17868">
          <cell r="B17868">
            <v>2003305</v>
          </cell>
          <cell r="C17868" t="str">
            <v>Rodo Madeira 60Cm (Simples)</v>
          </cell>
          <cell r="D17868" t="str">
            <v>UN</v>
          </cell>
          <cell r="E17868">
            <v>0</v>
          </cell>
          <cell r="F17868">
            <v>0</v>
          </cell>
        </row>
        <row r="17869">
          <cell r="B17869">
            <v>2003306</v>
          </cell>
          <cell r="C17869" t="str">
            <v>Rodo Puxa Seca 40Cm (Plástico)</v>
          </cell>
          <cell r="D17869" t="str">
            <v>UN</v>
          </cell>
          <cell r="E17869">
            <v>0</v>
          </cell>
          <cell r="F17869">
            <v>0</v>
          </cell>
        </row>
        <row r="17870">
          <cell r="B17870">
            <v>2003307</v>
          </cell>
          <cell r="C17870" t="str">
            <v>Rolo De Filme Pvc 28X300</v>
          </cell>
          <cell r="D17870" t="str">
            <v>UN</v>
          </cell>
          <cell r="E17870">
            <v>0</v>
          </cell>
          <cell r="F17870">
            <v>0</v>
          </cell>
        </row>
        <row r="17871">
          <cell r="B17871">
            <v>2003308</v>
          </cell>
          <cell r="C17871" t="str">
            <v>Sabão Em Pedra C/5-Lev Lav</v>
          </cell>
          <cell r="D17871" t="str">
            <v>UN</v>
          </cell>
          <cell r="E17871">
            <v>0</v>
          </cell>
          <cell r="F17871">
            <v>0</v>
          </cell>
        </row>
        <row r="17872">
          <cell r="B17872">
            <v>2003309</v>
          </cell>
          <cell r="C17872" t="str">
            <v>Sabão Em Pedra C/5-Ufe Coco</v>
          </cell>
          <cell r="D17872" t="str">
            <v>UN</v>
          </cell>
          <cell r="E17872">
            <v>0</v>
          </cell>
          <cell r="F17872">
            <v>0</v>
          </cell>
        </row>
        <row r="17873">
          <cell r="B17873">
            <v>2003310</v>
          </cell>
          <cell r="C17873" t="str">
            <v>Sabão Em Pedra C/5-Ype</v>
          </cell>
          <cell r="D17873" t="str">
            <v>UN</v>
          </cell>
          <cell r="E17873">
            <v>0</v>
          </cell>
          <cell r="F17873">
            <v>0</v>
          </cell>
        </row>
        <row r="17874">
          <cell r="B17874">
            <v>2003311</v>
          </cell>
          <cell r="C17874" t="str">
            <v>Sabão Em Pó Ace 1Kg</v>
          </cell>
          <cell r="D17874" t="str">
            <v>UN</v>
          </cell>
          <cell r="E17874">
            <v>0</v>
          </cell>
          <cell r="F17874">
            <v>0</v>
          </cell>
        </row>
        <row r="17875">
          <cell r="B17875">
            <v>2003312</v>
          </cell>
          <cell r="C17875" t="str">
            <v>Sabão Em Pó Clepon 5Kg-Audax</v>
          </cell>
          <cell r="D17875" t="str">
            <v>UN</v>
          </cell>
          <cell r="E17875">
            <v>0</v>
          </cell>
          <cell r="F17875">
            <v>0</v>
          </cell>
        </row>
        <row r="17876">
          <cell r="B17876">
            <v>2003313</v>
          </cell>
          <cell r="C17876" t="str">
            <v>Sabão Em Pó Pop 5Kg</v>
          </cell>
          <cell r="D17876" t="str">
            <v>UN</v>
          </cell>
          <cell r="E17876">
            <v>0</v>
          </cell>
          <cell r="F17876">
            <v>0</v>
          </cell>
        </row>
        <row r="17877">
          <cell r="B17877">
            <v>2003314</v>
          </cell>
          <cell r="C17877" t="str">
            <v>Sabão Em Pó Surf 1Kg</v>
          </cell>
          <cell r="D17877" t="str">
            <v>UN</v>
          </cell>
          <cell r="E17877">
            <v>0</v>
          </cell>
          <cell r="F17877">
            <v>0</v>
          </cell>
        </row>
        <row r="17878">
          <cell r="B17878">
            <v>2003315</v>
          </cell>
          <cell r="C17878" t="str">
            <v>Sabão Em Pó Tipo Omo 1Kg</v>
          </cell>
          <cell r="D17878" t="str">
            <v>UN</v>
          </cell>
          <cell r="E17878">
            <v>0</v>
          </cell>
          <cell r="F17878">
            <v>0</v>
          </cell>
        </row>
        <row r="17879">
          <cell r="B17879">
            <v>2003316</v>
          </cell>
          <cell r="C17879" t="str">
            <v>Sabão Liquido Coco 5 Litros-Limper/Soap</v>
          </cell>
          <cell r="D17879" t="str">
            <v>UN</v>
          </cell>
          <cell r="E17879">
            <v>0</v>
          </cell>
          <cell r="F17879">
            <v>0</v>
          </cell>
        </row>
        <row r="17880">
          <cell r="B17880">
            <v>2003317</v>
          </cell>
          <cell r="C17880" t="str">
            <v>Sabão Liquido P/Piso 5 Litros Soap</v>
          </cell>
          <cell r="D17880" t="str">
            <v>UN</v>
          </cell>
          <cell r="E17880">
            <v>0</v>
          </cell>
          <cell r="F17880">
            <v>0</v>
          </cell>
        </row>
        <row r="17881">
          <cell r="B17881">
            <v>2003318</v>
          </cell>
          <cell r="C17881" t="str">
            <v>Sabonete 90G-Dove Caixinha</v>
          </cell>
          <cell r="D17881" t="str">
            <v>UN</v>
          </cell>
          <cell r="E17881">
            <v>0</v>
          </cell>
          <cell r="F17881">
            <v>0</v>
          </cell>
        </row>
        <row r="17882">
          <cell r="B17882">
            <v>2003319</v>
          </cell>
          <cell r="C17882" t="str">
            <v>Sabonete 90G-Francis</v>
          </cell>
          <cell r="D17882" t="str">
            <v>UN</v>
          </cell>
          <cell r="E17882">
            <v>0</v>
          </cell>
          <cell r="F17882">
            <v>0</v>
          </cell>
        </row>
        <row r="17883">
          <cell r="B17883">
            <v>2003320</v>
          </cell>
          <cell r="C17883" t="str">
            <v>Sabonete 90G-Lux</v>
          </cell>
          <cell r="D17883" t="str">
            <v>UN</v>
          </cell>
          <cell r="E17883">
            <v>0</v>
          </cell>
          <cell r="F17883">
            <v>0</v>
          </cell>
        </row>
        <row r="17884">
          <cell r="B17884">
            <v>2003321</v>
          </cell>
          <cell r="C17884" t="str">
            <v>Sabonete Liq 5L Talc Gel</v>
          </cell>
          <cell r="D17884" t="str">
            <v>UN</v>
          </cell>
          <cell r="E17884">
            <v>0</v>
          </cell>
          <cell r="F17884">
            <v>0</v>
          </cell>
        </row>
        <row r="17885">
          <cell r="B17885">
            <v>2003322</v>
          </cell>
          <cell r="C17885" t="str">
            <v>Sabonete Liq Refil 800Ml Talc Gel</v>
          </cell>
          <cell r="D17885" t="str">
            <v>UN</v>
          </cell>
          <cell r="E17885">
            <v>0</v>
          </cell>
          <cell r="F17885">
            <v>0</v>
          </cell>
        </row>
        <row r="17886">
          <cell r="B17886">
            <v>2003323</v>
          </cell>
          <cell r="C17886" t="str">
            <v>Sabonete Liq Refil 800Ml W.Gel Erv Doce</v>
          </cell>
          <cell r="D17886" t="str">
            <v>UN</v>
          </cell>
          <cell r="E17886">
            <v>0</v>
          </cell>
          <cell r="F17886">
            <v>0</v>
          </cell>
        </row>
        <row r="17887">
          <cell r="B17887">
            <v>2003324</v>
          </cell>
          <cell r="C17887" t="str">
            <v>Sabonete Liquido Erva Doce 5L-Limper</v>
          </cell>
          <cell r="D17887" t="str">
            <v>UN</v>
          </cell>
          <cell r="E17887">
            <v>0</v>
          </cell>
          <cell r="F17887">
            <v>0</v>
          </cell>
        </row>
        <row r="17888">
          <cell r="B17888">
            <v>2003325</v>
          </cell>
          <cell r="C17888" t="str">
            <v>Sabonete Liquido Erva Doce 5L-Soap</v>
          </cell>
          <cell r="D17888" t="str">
            <v>UN</v>
          </cell>
          <cell r="E17888">
            <v>0</v>
          </cell>
          <cell r="F17888">
            <v>0</v>
          </cell>
        </row>
        <row r="17889">
          <cell r="B17889">
            <v>2003326</v>
          </cell>
          <cell r="C17889" t="str">
            <v>Saco Lixo (Escritório) 20L C/100-Branco</v>
          </cell>
          <cell r="D17889" t="str">
            <v>UN</v>
          </cell>
          <cell r="E17889">
            <v>0</v>
          </cell>
          <cell r="F17889">
            <v>0</v>
          </cell>
        </row>
        <row r="17890">
          <cell r="B17890">
            <v>2003327</v>
          </cell>
          <cell r="C17890" t="str">
            <v>Saco Lixo (Escritório) 40L C/100-Branco</v>
          </cell>
          <cell r="D17890" t="str">
            <v>UN</v>
          </cell>
          <cell r="E17890">
            <v>0</v>
          </cell>
          <cell r="F17890">
            <v>0</v>
          </cell>
        </row>
        <row r="17891">
          <cell r="B17891">
            <v>2003328</v>
          </cell>
          <cell r="C17891" t="str">
            <v>Saco Lixo 100L C/100 (3 Kg)-Amarelo</v>
          </cell>
          <cell r="D17891" t="str">
            <v>UN</v>
          </cell>
          <cell r="E17891">
            <v>0</v>
          </cell>
          <cell r="F17891">
            <v>0</v>
          </cell>
        </row>
        <row r="17892">
          <cell r="B17892">
            <v>2003329</v>
          </cell>
          <cell r="C17892" t="str">
            <v>Saco Lixo 100L C/100 (3 Kg)-Azul</v>
          </cell>
          <cell r="D17892" t="str">
            <v>UN</v>
          </cell>
          <cell r="E17892">
            <v>0</v>
          </cell>
          <cell r="F17892">
            <v>0</v>
          </cell>
        </row>
        <row r="17893">
          <cell r="B17893">
            <v>2003330</v>
          </cell>
          <cell r="C17893" t="str">
            <v>Saco Lixo 100L C/100 (3 Kg)-Branco</v>
          </cell>
          <cell r="D17893" t="str">
            <v>UN</v>
          </cell>
          <cell r="E17893">
            <v>0</v>
          </cell>
          <cell r="F17893">
            <v>0</v>
          </cell>
        </row>
        <row r="17894">
          <cell r="B17894">
            <v>2003331</v>
          </cell>
          <cell r="C17894" t="str">
            <v>Saco Lixo 100L C/100 (3 Kg)-Verde</v>
          </cell>
          <cell r="D17894" t="str">
            <v>UN</v>
          </cell>
          <cell r="E17894">
            <v>0</v>
          </cell>
          <cell r="F17894">
            <v>0</v>
          </cell>
        </row>
        <row r="17895">
          <cell r="B17895">
            <v>2003332</v>
          </cell>
          <cell r="C17895" t="str">
            <v>Saco Lixo 100L C/100 (3 Kg)-Vermelho</v>
          </cell>
          <cell r="D17895" t="str">
            <v>UN</v>
          </cell>
          <cell r="E17895">
            <v>0</v>
          </cell>
          <cell r="F17895">
            <v>0</v>
          </cell>
        </row>
        <row r="17896">
          <cell r="B17896">
            <v>2003333</v>
          </cell>
          <cell r="C17896" t="str">
            <v>Saco Lixo Preto Ref.100L C/100 B.Estreit</v>
          </cell>
          <cell r="D17896" t="str">
            <v>UN</v>
          </cell>
          <cell r="E17896">
            <v>0</v>
          </cell>
          <cell r="F17896">
            <v>0</v>
          </cell>
        </row>
        <row r="17897">
          <cell r="B17897">
            <v>2003334</v>
          </cell>
          <cell r="C17897" t="str">
            <v>Saco Lixo Preto Ref.100L C/100 B.Larga</v>
          </cell>
          <cell r="D17897" t="str">
            <v>UN</v>
          </cell>
          <cell r="E17897">
            <v>0</v>
          </cell>
          <cell r="F17897">
            <v>0</v>
          </cell>
        </row>
        <row r="17898">
          <cell r="B17898">
            <v>2003335</v>
          </cell>
          <cell r="C17898" t="str">
            <v>Saco Lixo Preto Reforçado 20L C/100</v>
          </cell>
          <cell r="D17898" t="str">
            <v>UN</v>
          </cell>
          <cell r="E17898">
            <v>0</v>
          </cell>
          <cell r="F17898">
            <v>0</v>
          </cell>
        </row>
        <row r="17899">
          <cell r="B17899">
            <v>2003336</v>
          </cell>
          <cell r="C17899" t="str">
            <v>Saco Lixo Preto Reforçado 200L C/100</v>
          </cell>
          <cell r="D17899" t="str">
            <v>UN</v>
          </cell>
          <cell r="E17899">
            <v>0</v>
          </cell>
          <cell r="F17899">
            <v>0</v>
          </cell>
        </row>
        <row r="17900">
          <cell r="B17900">
            <v>2003337</v>
          </cell>
          <cell r="C17900" t="str">
            <v>Saco Lixo Preto Ref.240L C/100-10,5Kg</v>
          </cell>
          <cell r="D17900" t="str">
            <v>UN</v>
          </cell>
          <cell r="E17900">
            <v>0</v>
          </cell>
          <cell r="F17900">
            <v>0</v>
          </cell>
        </row>
        <row r="17901">
          <cell r="B17901">
            <v>2003338</v>
          </cell>
          <cell r="C17901" t="str">
            <v>Saco Lixo Preto Reforçado 300L C/100</v>
          </cell>
          <cell r="D17901" t="str">
            <v>UN</v>
          </cell>
          <cell r="E17901">
            <v>0</v>
          </cell>
          <cell r="F17901">
            <v>0</v>
          </cell>
        </row>
        <row r="17902">
          <cell r="B17902">
            <v>2003339</v>
          </cell>
          <cell r="C17902" t="str">
            <v>Saco Lixo Preto Reforçado 40L C/100</v>
          </cell>
          <cell r="D17902" t="str">
            <v>UN</v>
          </cell>
          <cell r="E17902">
            <v>0</v>
          </cell>
          <cell r="F17902">
            <v>0</v>
          </cell>
        </row>
        <row r="17903">
          <cell r="B17903">
            <v>2003340</v>
          </cell>
          <cell r="C17903" t="str">
            <v>Saco Lixo Preto Reforçado 60L C/100</v>
          </cell>
          <cell r="D17903" t="str">
            <v>UN</v>
          </cell>
          <cell r="E17903">
            <v>0</v>
          </cell>
          <cell r="F17903">
            <v>0</v>
          </cell>
        </row>
        <row r="17904">
          <cell r="B17904">
            <v>2003341</v>
          </cell>
          <cell r="C17904" t="str">
            <v>Saco Para Aspirador A10</v>
          </cell>
          <cell r="D17904" t="str">
            <v>UN</v>
          </cell>
          <cell r="E17904">
            <v>0</v>
          </cell>
          <cell r="F17904">
            <v>0</v>
          </cell>
        </row>
        <row r="17905">
          <cell r="B17905">
            <v>2003342</v>
          </cell>
          <cell r="C17905" t="str">
            <v>Sacola Plast Verde-40X50 1Kg</v>
          </cell>
          <cell r="D17905" t="str">
            <v>UN</v>
          </cell>
          <cell r="E17905">
            <v>0</v>
          </cell>
          <cell r="F17905">
            <v>0</v>
          </cell>
        </row>
        <row r="17906">
          <cell r="B17906">
            <v>2003343</v>
          </cell>
          <cell r="C17906" t="str">
            <v>Sacola Plast Verde-50X70 1Kg</v>
          </cell>
          <cell r="D17906" t="str">
            <v>UN</v>
          </cell>
          <cell r="E17906">
            <v>0</v>
          </cell>
          <cell r="F17906">
            <v>0</v>
          </cell>
        </row>
        <row r="17907">
          <cell r="B17907">
            <v>2003344</v>
          </cell>
          <cell r="C17907" t="str">
            <v>Sal Cisne 1Kg</v>
          </cell>
          <cell r="D17907" t="str">
            <v>UN</v>
          </cell>
          <cell r="E17907">
            <v>0</v>
          </cell>
          <cell r="F17907">
            <v>0</v>
          </cell>
        </row>
        <row r="17908">
          <cell r="B17908">
            <v>2003345</v>
          </cell>
          <cell r="C17908" t="str">
            <v>Sanduicheira Elétrica Tipo Tost Chapa</v>
          </cell>
          <cell r="D17908" t="str">
            <v>UN</v>
          </cell>
          <cell r="E17908">
            <v>0</v>
          </cell>
          <cell r="F17908">
            <v>0</v>
          </cell>
        </row>
        <row r="17909">
          <cell r="B17909">
            <v>2003346</v>
          </cell>
          <cell r="C17909" t="str">
            <v>Sapólio Radium Cremoso 300Ml Trad./Limão</v>
          </cell>
          <cell r="D17909" t="str">
            <v>UN</v>
          </cell>
          <cell r="E17909">
            <v>0</v>
          </cell>
          <cell r="F17909">
            <v>0</v>
          </cell>
        </row>
        <row r="17910">
          <cell r="B17910">
            <v>2003347</v>
          </cell>
          <cell r="C17910" t="str">
            <v>Sapólio Radium Pó 300G Cloro</v>
          </cell>
          <cell r="D17910" t="str">
            <v>UN</v>
          </cell>
          <cell r="E17910">
            <v>0</v>
          </cell>
          <cell r="F17910">
            <v>0</v>
          </cell>
        </row>
        <row r="17911">
          <cell r="B17911">
            <v>2003348</v>
          </cell>
          <cell r="C17911" t="str">
            <v>Silicone Gel Pote 500G</v>
          </cell>
          <cell r="D17911" t="str">
            <v>UN</v>
          </cell>
          <cell r="E17911">
            <v>0</v>
          </cell>
          <cell r="F17911">
            <v>0</v>
          </cell>
        </row>
        <row r="17912">
          <cell r="B17912">
            <v>2003349</v>
          </cell>
          <cell r="C17912" t="str">
            <v>Soda Caustica 1Kg-Química Ferreira</v>
          </cell>
          <cell r="D17912" t="str">
            <v>UN</v>
          </cell>
          <cell r="E17912">
            <v>0</v>
          </cell>
          <cell r="F17912">
            <v>0</v>
          </cell>
        </row>
        <row r="17913">
          <cell r="B17913">
            <v>2003350</v>
          </cell>
          <cell r="C17913" t="str">
            <v>Soda Caustica Em Pote 300G</v>
          </cell>
          <cell r="D17913" t="str">
            <v>UN</v>
          </cell>
          <cell r="E17913">
            <v>0</v>
          </cell>
          <cell r="F17913">
            <v>0</v>
          </cell>
        </row>
        <row r="17914">
          <cell r="B17914">
            <v>2003351</v>
          </cell>
          <cell r="C17914" t="str">
            <v>Suporte  Branco P/Papel Hig. Rolão 300M</v>
          </cell>
          <cell r="D17914" t="str">
            <v>UN</v>
          </cell>
          <cell r="E17914">
            <v>0</v>
          </cell>
          <cell r="F17914">
            <v>0</v>
          </cell>
        </row>
        <row r="17915">
          <cell r="B17915">
            <v>2003352</v>
          </cell>
          <cell r="C17915" t="str">
            <v>Suporte Branco P/Papel Inter.2E3 Dobras</v>
          </cell>
          <cell r="D17915" t="str">
            <v>UN</v>
          </cell>
          <cell r="E17915">
            <v>0</v>
          </cell>
          <cell r="F17915">
            <v>0</v>
          </cell>
        </row>
        <row r="17916">
          <cell r="B17916">
            <v>2003353</v>
          </cell>
          <cell r="C17916" t="str">
            <v>Suporte Branco P/Papel T.Bobina Alavanca</v>
          </cell>
          <cell r="D17916" t="str">
            <v>UN</v>
          </cell>
          <cell r="E17916">
            <v>0</v>
          </cell>
          <cell r="F17916">
            <v>0</v>
          </cell>
        </row>
        <row r="17917">
          <cell r="B17917">
            <v>2003354</v>
          </cell>
          <cell r="C17917" t="str">
            <v>Suporte Biciclet.P/3 Bicicletas G6-Jsn</v>
          </cell>
          <cell r="D17917" t="str">
            <v>UN</v>
          </cell>
          <cell r="E17917">
            <v>0</v>
          </cell>
          <cell r="F17917">
            <v>0</v>
          </cell>
        </row>
        <row r="17918">
          <cell r="B17918">
            <v>2003355</v>
          </cell>
          <cell r="C17918" t="str">
            <v>Suporte Biciclet.P/7 Bicicletas G9A-Jsn</v>
          </cell>
          <cell r="D17918" t="str">
            <v>UN</v>
          </cell>
          <cell r="E17918">
            <v>0</v>
          </cell>
          <cell r="F17918">
            <v>0</v>
          </cell>
        </row>
        <row r="17919">
          <cell r="B17919">
            <v>2003356</v>
          </cell>
          <cell r="C17919" t="str">
            <v>Suporte Br P/Papel Hig Interf Cai-Cai</v>
          </cell>
          <cell r="D17919" t="str">
            <v>UN</v>
          </cell>
          <cell r="E17919">
            <v>0</v>
          </cell>
          <cell r="F17919">
            <v>0</v>
          </cell>
        </row>
        <row r="17920">
          <cell r="B17920">
            <v>2003357</v>
          </cell>
          <cell r="C17920" t="str">
            <v>Suporte Disp.Aço Inox 180/200Ml A10-Jsn</v>
          </cell>
          <cell r="D17920" t="str">
            <v>UN</v>
          </cell>
          <cell r="E17920">
            <v>0</v>
          </cell>
          <cell r="F17920">
            <v>0</v>
          </cell>
        </row>
        <row r="17921">
          <cell r="B17921">
            <v>2003358</v>
          </cell>
          <cell r="C17921" t="str">
            <v>Suporte Disp.Aço Inox P/Copo 50Ml A5-Jsn</v>
          </cell>
          <cell r="D17921" t="str">
            <v>UN</v>
          </cell>
          <cell r="E17921">
            <v>0</v>
          </cell>
          <cell r="F17921">
            <v>0</v>
          </cell>
        </row>
        <row r="17922">
          <cell r="B17922">
            <v>2003359</v>
          </cell>
          <cell r="C17922" t="str">
            <v>Suporte Disp.Acrílico 180/200Ml A2-Jsn</v>
          </cell>
          <cell r="D17922" t="str">
            <v>UN</v>
          </cell>
          <cell r="E17922">
            <v>0</v>
          </cell>
          <cell r="F17922">
            <v>0</v>
          </cell>
        </row>
        <row r="17923">
          <cell r="B17923">
            <v>2003360</v>
          </cell>
          <cell r="C17923" t="str">
            <v>Suporte Disp.Acrílico P/Copo 50Ml A1-Jsn</v>
          </cell>
          <cell r="D17923" t="str">
            <v>UN</v>
          </cell>
          <cell r="E17923">
            <v>0</v>
          </cell>
          <cell r="F17923">
            <v>0</v>
          </cell>
        </row>
        <row r="17924">
          <cell r="B17924">
            <v>2003361</v>
          </cell>
          <cell r="C17924" t="str">
            <v>Suporte Plástico Papel Hig.Comum-Simples</v>
          </cell>
          <cell r="D17924" t="str">
            <v>UN</v>
          </cell>
          <cell r="E17924">
            <v>0</v>
          </cell>
          <cell r="F17924">
            <v>0</v>
          </cell>
        </row>
        <row r="17925">
          <cell r="B17925">
            <v>2003362</v>
          </cell>
          <cell r="C17925" t="str">
            <v>Suporte P/Lixeira Col.Seletiva 4 L-Bral.</v>
          </cell>
          <cell r="D17925" t="str">
            <v>UN</v>
          </cell>
          <cell r="E17925">
            <v>0</v>
          </cell>
          <cell r="F17925">
            <v>0</v>
          </cell>
        </row>
        <row r="17926">
          <cell r="B17926">
            <v>2003363</v>
          </cell>
          <cell r="C17926" t="str">
            <v>Suporte Plast P/Vassouras 5 Lugares</v>
          </cell>
          <cell r="D17926" t="str">
            <v>UN</v>
          </cell>
          <cell r="E17926">
            <v>0</v>
          </cell>
          <cell r="F17926">
            <v>0</v>
          </cell>
        </row>
        <row r="17927">
          <cell r="B17927">
            <v>2003364</v>
          </cell>
          <cell r="C17927" t="str">
            <v>Suporte Sabon.Abs/Reserv 900Ml J6-Jsn</v>
          </cell>
          <cell r="D17927" t="str">
            <v>UN</v>
          </cell>
          <cell r="E17927">
            <v>0</v>
          </cell>
          <cell r="F17927">
            <v>0</v>
          </cell>
        </row>
        <row r="17928">
          <cell r="B17928">
            <v>2003365</v>
          </cell>
          <cell r="C17928" t="str">
            <v>Suporte Sabon.Br C/Rese-Linha Luxo Prem.</v>
          </cell>
          <cell r="D17928" t="str">
            <v>UN</v>
          </cell>
          <cell r="E17928">
            <v>0</v>
          </cell>
          <cell r="F17928">
            <v>0</v>
          </cell>
        </row>
        <row r="17929">
          <cell r="B17929">
            <v>2003366</v>
          </cell>
          <cell r="C17929" t="str">
            <v>Suporte Sabon.Br C/Reservat/Refil 900Ml</v>
          </cell>
          <cell r="D17929" t="str">
            <v>UN</v>
          </cell>
          <cell r="E17929">
            <v>0</v>
          </cell>
          <cell r="F17929">
            <v>0</v>
          </cell>
        </row>
        <row r="17930">
          <cell r="B17930">
            <v>2003367</v>
          </cell>
          <cell r="C17930" t="str">
            <v>Suporte Sabon.Girat.Plást.500Ml J3-Jsn</v>
          </cell>
          <cell r="D17930" t="str">
            <v>UN</v>
          </cell>
          <cell r="E17930">
            <v>0</v>
          </cell>
          <cell r="F17930">
            <v>0</v>
          </cell>
        </row>
        <row r="17931">
          <cell r="B17931">
            <v>2003368</v>
          </cell>
          <cell r="C17931" t="str">
            <v>Suporte Sabon.Girat.Vidro 500Ml J4-Jsn</v>
          </cell>
          <cell r="D17931" t="str">
            <v>UN</v>
          </cell>
          <cell r="E17931">
            <v>0</v>
          </cell>
          <cell r="F17931">
            <v>0</v>
          </cell>
        </row>
        <row r="17932">
          <cell r="B17932">
            <v>2003369</v>
          </cell>
          <cell r="C17932" t="str">
            <v>Suporte Toalheiro Bc 2D E 3D-Linha Luxo</v>
          </cell>
          <cell r="D17932" t="str">
            <v>UN</v>
          </cell>
          <cell r="E17932">
            <v>0</v>
          </cell>
          <cell r="F17932">
            <v>0</v>
          </cell>
        </row>
        <row r="17933">
          <cell r="B17933">
            <v>2003370</v>
          </cell>
          <cell r="C17933" t="str">
            <v>Suporte Toalheiro P/Bobina 20/25Cm</v>
          </cell>
          <cell r="D17933" t="str">
            <v>UN</v>
          </cell>
          <cell r="E17933">
            <v>0</v>
          </cell>
          <cell r="F17933">
            <v>0</v>
          </cell>
        </row>
        <row r="17934">
          <cell r="B17934">
            <v>2003371</v>
          </cell>
          <cell r="C17934" t="str">
            <v>Tampa Branca P/Vaso Sanitário</v>
          </cell>
          <cell r="D17934" t="str">
            <v>UN</v>
          </cell>
          <cell r="E17934">
            <v>0</v>
          </cell>
          <cell r="F17934">
            <v>0</v>
          </cell>
        </row>
        <row r="17935">
          <cell r="B17935">
            <v>2003372</v>
          </cell>
          <cell r="C17935" t="str">
            <v>Tapete/Capacho Ms 40X65 (Sintético)</v>
          </cell>
          <cell r="D17935" t="str">
            <v>UN</v>
          </cell>
          <cell r="E17935">
            <v>0</v>
          </cell>
          <cell r="F17935">
            <v>0</v>
          </cell>
        </row>
        <row r="17936">
          <cell r="B17936">
            <v>2003373</v>
          </cell>
          <cell r="C17936" t="str">
            <v>Tela Mictório-Desodorizante Frutal</v>
          </cell>
          <cell r="D17936" t="str">
            <v>UN</v>
          </cell>
          <cell r="E17936">
            <v>0</v>
          </cell>
          <cell r="F17936">
            <v>0</v>
          </cell>
        </row>
        <row r="17937">
          <cell r="B17937">
            <v>2003374</v>
          </cell>
          <cell r="C17937" t="str">
            <v>Tiner Thinner Solvente 18L</v>
          </cell>
          <cell r="D17937" t="str">
            <v>UN</v>
          </cell>
          <cell r="E17937">
            <v>0</v>
          </cell>
          <cell r="F17937">
            <v>0</v>
          </cell>
        </row>
        <row r="17938">
          <cell r="B17938">
            <v>2003375</v>
          </cell>
          <cell r="C17938" t="str">
            <v>Tiner Thinner Solvente 5L</v>
          </cell>
          <cell r="D17938" t="str">
            <v>UN</v>
          </cell>
          <cell r="E17938">
            <v>0</v>
          </cell>
          <cell r="F17938">
            <v>0</v>
          </cell>
        </row>
        <row r="17939">
          <cell r="B17939">
            <v>2003376</v>
          </cell>
          <cell r="C17939" t="str">
            <v>Tira Ferrugem 50Ml-Semorin</v>
          </cell>
          <cell r="D17939" t="str">
            <v>UN</v>
          </cell>
          <cell r="E17939">
            <v>0</v>
          </cell>
          <cell r="F17939">
            <v>0</v>
          </cell>
        </row>
        <row r="17940">
          <cell r="B17940">
            <v>2003377</v>
          </cell>
          <cell r="C17940" t="str">
            <v>Toalha De Mesa-Plástica 1X1,40</v>
          </cell>
          <cell r="D17940" t="str">
            <v>UN</v>
          </cell>
          <cell r="E17940">
            <v>0</v>
          </cell>
          <cell r="F17940">
            <v>0</v>
          </cell>
        </row>
        <row r="17941">
          <cell r="B17941">
            <v>2003378</v>
          </cell>
          <cell r="C17941" t="str">
            <v>Touca Descartável Tnt Pc C/100Un</v>
          </cell>
          <cell r="D17941" t="str">
            <v>UN</v>
          </cell>
          <cell r="E17941">
            <v>0</v>
          </cell>
          <cell r="F17941">
            <v>0</v>
          </cell>
        </row>
        <row r="17942">
          <cell r="B17942">
            <v>2003379</v>
          </cell>
          <cell r="C17942" t="str">
            <v>Vanish Karpex 500Ml</v>
          </cell>
          <cell r="D17942" t="str">
            <v>UN</v>
          </cell>
          <cell r="E17942">
            <v>0</v>
          </cell>
          <cell r="F17942">
            <v>0</v>
          </cell>
        </row>
        <row r="17943">
          <cell r="B17943">
            <v>2003380</v>
          </cell>
          <cell r="C17943" t="str">
            <v>Vanish Poder O2 450G</v>
          </cell>
          <cell r="D17943" t="str">
            <v>UN</v>
          </cell>
          <cell r="E17943">
            <v>0</v>
          </cell>
          <cell r="F17943">
            <v>0</v>
          </cell>
        </row>
        <row r="17944">
          <cell r="B17944">
            <v>2003381</v>
          </cell>
          <cell r="C17944" t="str">
            <v>Vaselina Liquida 500Ml-U2</v>
          </cell>
          <cell r="D17944" t="str">
            <v>UN</v>
          </cell>
          <cell r="E17944">
            <v>0</v>
          </cell>
          <cell r="F17944">
            <v>0</v>
          </cell>
        </row>
        <row r="17945">
          <cell r="B17945">
            <v>2003382</v>
          </cell>
          <cell r="C17945" t="str">
            <v>Vassoura Caipira/Bruxa (Palha)</v>
          </cell>
          <cell r="D17945" t="str">
            <v>UN</v>
          </cell>
          <cell r="E17945">
            <v>0</v>
          </cell>
          <cell r="F17945">
            <v>0</v>
          </cell>
        </row>
        <row r="17946">
          <cell r="B17946">
            <v>2003383</v>
          </cell>
          <cell r="C17946" t="str">
            <v>Vassoura Limpa Teto C/Cabo 2M</v>
          </cell>
          <cell r="D17946" t="str">
            <v>UN</v>
          </cell>
          <cell r="E17946">
            <v>0</v>
          </cell>
          <cell r="F17946">
            <v>0</v>
          </cell>
        </row>
        <row r="17947">
          <cell r="B17947">
            <v>2003384</v>
          </cell>
          <cell r="C17947" t="str">
            <v>Vassoura Mágica/Feiticeira</v>
          </cell>
          <cell r="D17947" t="str">
            <v>UN</v>
          </cell>
          <cell r="E17947">
            <v>0</v>
          </cell>
          <cell r="F17947">
            <v>0</v>
          </cell>
        </row>
        <row r="17948">
          <cell r="B17948">
            <v>2003385</v>
          </cell>
          <cell r="C17948" t="str">
            <v>Vassoura Noviça-Bettanin</v>
          </cell>
          <cell r="D17948" t="str">
            <v>UN</v>
          </cell>
          <cell r="E17948">
            <v>0</v>
          </cell>
          <cell r="F17948">
            <v>0</v>
          </cell>
        </row>
        <row r="17949">
          <cell r="B17949">
            <v>2003386</v>
          </cell>
          <cell r="C17949" t="str">
            <v>Vassoura Nylon Capa Plástica</v>
          </cell>
          <cell r="D17949" t="str">
            <v>UN</v>
          </cell>
          <cell r="E17949">
            <v>0</v>
          </cell>
          <cell r="F17949">
            <v>0</v>
          </cell>
        </row>
        <row r="17950">
          <cell r="B17950">
            <v>2003387</v>
          </cell>
          <cell r="C17950" t="str">
            <v>Vassoura Pelo Animal 40Cm</v>
          </cell>
          <cell r="D17950" t="str">
            <v>UN</v>
          </cell>
          <cell r="E17950">
            <v>0</v>
          </cell>
          <cell r="F17950">
            <v>0</v>
          </cell>
        </row>
        <row r="17951">
          <cell r="B17951">
            <v>2003388</v>
          </cell>
          <cell r="C17951" t="str">
            <v>Vassoura Pelo Sintético 30Cm</v>
          </cell>
          <cell r="D17951" t="str">
            <v>UN</v>
          </cell>
          <cell r="E17951">
            <v>0</v>
          </cell>
          <cell r="F17951">
            <v>0</v>
          </cell>
        </row>
        <row r="17952">
          <cell r="B17952">
            <v>2003389</v>
          </cell>
          <cell r="C17952" t="str">
            <v>Vassoura Pelo Sintético 40Cm</v>
          </cell>
          <cell r="D17952" t="str">
            <v>UN</v>
          </cell>
          <cell r="E17952">
            <v>0</v>
          </cell>
          <cell r="F17952">
            <v>0</v>
          </cell>
        </row>
        <row r="17953">
          <cell r="B17953">
            <v>2003390</v>
          </cell>
          <cell r="C17953" t="str">
            <v>Vassoura Pelo Sintético 60Cm</v>
          </cell>
          <cell r="D17953" t="str">
            <v>UN</v>
          </cell>
          <cell r="E17953">
            <v>0</v>
          </cell>
          <cell r="F17953">
            <v>0</v>
          </cell>
        </row>
        <row r="17954">
          <cell r="B17954">
            <v>2003391</v>
          </cell>
          <cell r="C17954" t="str">
            <v>Vassoura Piacava N4 Capa Plástica</v>
          </cell>
          <cell r="D17954" t="str">
            <v>UN</v>
          </cell>
          <cell r="E17954">
            <v>0</v>
          </cell>
          <cell r="F17954">
            <v>0</v>
          </cell>
        </row>
        <row r="17955">
          <cell r="B17955">
            <v>2003392</v>
          </cell>
          <cell r="C17955" t="str">
            <v>Vassoura Tipo Gari 40Cm-Piaçava</v>
          </cell>
          <cell r="D17955" t="str">
            <v>UN</v>
          </cell>
          <cell r="E17955">
            <v>0</v>
          </cell>
          <cell r="F17955">
            <v>0</v>
          </cell>
        </row>
        <row r="17956">
          <cell r="B17956">
            <v>2003393</v>
          </cell>
          <cell r="C17956" t="str">
            <v>Vassoura Tipo Gari 60Cm-Piaçava</v>
          </cell>
          <cell r="D17956" t="str">
            <v>UN</v>
          </cell>
          <cell r="E17956">
            <v>0</v>
          </cell>
          <cell r="F17956">
            <v>0</v>
          </cell>
        </row>
        <row r="17957">
          <cell r="B17957">
            <v>2003394</v>
          </cell>
          <cell r="C17957" t="str">
            <v>Vassoura Varre Canto-Bettanin</v>
          </cell>
          <cell r="D17957" t="str">
            <v>UN</v>
          </cell>
          <cell r="E17957">
            <v>0</v>
          </cell>
          <cell r="F17957">
            <v>0</v>
          </cell>
        </row>
        <row r="17958">
          <cell r="B17958">
            <v>2003395</v>
          </cell>
          <cell r="C17958" t="str">
            <v>Vassourao Nylon Gari Cabo Longo (1,5M)</v>
          </cell>
          <cell r="D17958" t="str">
            <v>UN</v>
          </cell>
          <cell r="E17958">
            <v>0</v>
          </cell>
          <cell r="F17958">
            <v>0</v>
          </cell>
        </row>
        <row r="17959">
          <cell r="B17959">
            <v>2003396</v>
          </cell>
          <cell r="C17959" t="str">
            <v>Veja 500Ml Limpa Vid.Vidrex C/Álcool</v>
          </cell>
          <cell r="D17959" t="str">
            <v>UN</v>
          </cell>
          <cell r="E17959">
            <v>0</v>
          </cell>
          <cell r="F17959">
            <v>0</v>
          </cell>
        </row>
        <row r="17960">
          <cell r="B17960">
            <v>2003397</v>
          </cell>
          <cell r="C17960" t="str">
            <v>Veja 500Ml Limpa Vid.Vidrex Trad-Apar.</v>
          </cell>
          <cell r="D17960" t="str">
            <v>UN</v>
          </cell>
          <cell r="E17960">
            <v>0</v>
          </cell>
          <cell r="F17960">
            <v>0</v>
          </cell>
        </row>
        <row r="17961">
          <cell r="B17961">
            <v>2003398</v>
          </cell>
          <cell r="C17961" t="str">
            <v>Veja 500Ml Limpa Vid.Vidrex Trad-Refil</v>
          </cell>
          <cell r="D17961" t="str">
            <v>UN</v>
          </cell>
          <cell r="E17961">
            <v>0</v>
          </cell>
          <cell r="F17961">
            <v>0</v>
          </cell>
        </row>
        <row r="17962">
          <cell r="B17962">
            <v>2003399</v>
          </cell>
          <cell r="C17962" t="str">
            <v>Veja 500Ml Limpeza Pesada-Original</v>
          </cell>
          <cell r="D17962" t="str">
            <v>UN</v>
          </cell>
          <cell r="E17962">
            <v>0</v>
          </cell>
          <cell r="F17962">
            <v>0</v>
          </cell>
        </row>
        <row r="17963">
          <cell r="B17963">
            <v>2003400</v>
          </cell>
          <cell r="C17963" t="str">
            <v>Veja 500Ml Multiuso-Tradicional</v>
          </cell>
          <cell r="D17963" t="str">
            <v>UN</v>
          </cell>
          <cell r="E17963">
            <v>0</v>
          </cell>
          <cell r="F17963">
            <v>0</v>
          </cell>
        </row>
        <row r="17964">
          <cell r="B17964">
            <v>2003401</v>
          </cell>
          <cell r="C17964" t="str">
            <v>Veja 500Ml Perf.Natureza-Lavanda/Bambu</v>
          </cell>
          <cell r="D17964" t="str">
            <v>UN</v>
          </cell>
          <cell r="E17964">
            <v>0</v>
          </cell>
          <cell r="F17964">
            <v>0</v>
          </cell>
        </row>
        <row r="17965">
          <cell r="B17965">
            <v>2003402</v>
          </cell>
          <cell r="C17965" t="str">
            <v>Veja Limpeza Pesada 500Ml-Cloro Ativo</v>
          </cell>
          <cell r="D17965" t="str">
            <v>UN</v>
          </cell>
          <cell r="E17965">
            <v>0</v>
          </cell>
          <cell r="F17965">
            <v>0</v>
          </cell>
        </row>
        <row r="17966">
          <cell r="B17966">
            <v>2003403</v>
          </cell>
          <cell r="C17966" t="str">
            <v>Veneno De Rato-Racomim</v>
          </cell>
          <cell r="D17966" t="str">
            <v>UN</v>
          </cell>
          <cell r="E17966">
            <v>0</v>
          </cell>
          <cell r="F17966">
            <v>0</v>
          </cell>
        </row>
        <row r="17967">
          <cell r="B17967">
            <v>2003404</v>
          </cell>
          <cell r="C17967" t="str">
            <v>Vinagre Agrin 750Ml</v>
          </cell>
          <cell r="D17967" t="str">
            <v>UN</v>
          </cell>
          <cell r="E17967">
            <v>0</v>
          </cell>
          <cell r="F17967">
            <v>0</v>
          </cell>
        </row>
        <row r="17968">
          <cell r="B17968">
            <v>2003405</v>
          </cell>
          <cell r="C17968" t="str">
            <v>Botina Couro C/C Preta Amarrar Marluvas</v>
          </cell>
          <cell r="D17968" t="str">
            <v>UN</v>
          </cell>
          <cell r="E17968">
            <v>0</v>
          </cell>
          <cell r="F17968">
            <v>0</v>
          </cell>
        </row>
        <row r="17969">
          <cell r="B17969">
            <v>2003406</v>
          </cell>
          <cell r="C17969" t="str">
            <v>Placa Perfurada P/ Mictório Lalekla 1X12</v>
          </cell>
          <cell r="D17969" t="str">
            <v>KI</v>
          </cell>
          <cell r="E17969">
            <v>0</v>
          </cell>
          <cell r="F17969">
            <v>0</v>
          </cell>
        </row>
        <row r="17970">
          <cell r="B17970">
            <v>3000411</v>
          </cell>
          <cell r="C17970" t="str">
            <v>Gastos Com Telecom E Sistema Internet</v>
          </cell>
          <cell r="D17970" t="str">
            <v>MON</v>
          </cell>
          <cell r="E17970">
            <v>3000</v>
          </cell>
          <cell r="F17970">
            <v>30</v>
          </cell>
        </row>
        <row r="17971">
          <cell r="B17971">
            <v>2003408</v>
          </cell>
          <cell r="C17971" t="str">
            <v>Material Consumo (Ñ P/Requisição)</v>
          </cell>
          <cell r="D17971" t="str">
            <v>UN</v>
          </cell>
          <cell r="E17971">
            <v>0</v>
          </cell>
          <cell r="F17971">
            <v>0</v>
          </cell>
        </row>
        <row r="17972">
          <cell r="B17972">
            <v>2003409</v>
          </cell>
          <cell r="C17972" t="str">
            <v>Calça Brim Verm 1/2 Elastico C/Logo Gg</v>
          </cell>
          <cell r="D17972" t="str">
            <v>UN</v>
          </cell>
          <cell r="E17972">
            <v>0</v>
          </cell>
          <cell r="F17972">
            <v>0</v>
          </cell>
        </row>
        <row r="17973">
          <cell r="B17973">
            <v>2003410</v>
          </cell>
          <cell r="C17973" t="str">
            <v>Calça Brim Verm 1/2 Elastico C/Logo G</v>
          </cell>
          <cell r="D17973" t="str">
            <v>UN</v>
          </cell>
          <cell r="E17973">
            <v>0</v>
          </cell>
          <cell r="F17973">
            <v>0</v>
          </cell>
        </row>
        <row r="17974">
          <cell r="B17974">
            <v>2003411</v>
          </cell>
          <cell r="C17974" t="str">
            <v>Calça Brim Verm 1/2 Elastico C/Logo M</v>
          </cell>
          <cell r="D17974" t="str">
            <v>UN</v>
          </cell>
          <cell r="E17974">
            <v>0</v>
          </cell>
          <cell r="F17974">
            <v>0</v>
          </cell>
        </row>
        <row r="17975">
          <cell r="B17975">
            <v>2003412</v>
          </cell>
          <cell r="C17975" t="str">
            <v>Calça Brim Verm 1/2 Elastico C/Logo P</v>
          </cell>
          <cell r="D17975" t="str">
            <v>UN</v>
          </cell>
          <cell r="E17975">
            <v>0</v>
          </cell>
          <cell r="F17975">
            <v>0</v>
          </cell>
        </row>
        <row r="17976">
          <cell r="B17976">
            <v>2003413</v>
          </cell>
          <cell r="C17976" t="str">
            <v>Bateria P/Celular Siemens Cl-6010</v>
          </cell>
          <cell r="D17976" t="str">
            <v>UN</v>
          </cell>
          <cell r="E17976">
            <v>0</v>
          </cell>
          <cell r="F17976">
            <v>0</v>
          </cell>
        </row>
        <row r="17977">
          <cell r="B17977">
            <v>2003414</v>
          </cell>
          <cell r="C17977" t="str">
            <v>Papel Lençol 70Cmx50M</v>
          </cell>
          <cell r="D17977" t="str">
            <v>UN</v>
          </cell>
          <cell r="E17977">
            <v>0</v>
          </cell>
          <cell r="F17977">
            <v>0</v>
          </cell>
        </row>
        <row r="17978">
          <cell r="B17978">
            <v>2003415</v>
          </cell>
          <cell r="C17978" t="str">
            <v>Hd 1.0Tb 7200Rpm Sata Ii Samsung</v>
          </cell>
          <cell r="D17978" t="str">
            <v>UN</v>
          </cell>
          <cell r="E17978">
            <v>0</v>
          </cell>
          <cell r="F17978">
            <v>0</v>
          </cell>
        </row>
        <row r="17979">
          <cell r="B17979">
            <v>2003416</v>
          </cell>
          <cell r="C17979" t="str">
            <v>Carimbo Ordem De Venda</v>
          </cell>
          <cell r="D17979" t="str">
            <v>UN</v>
          </cell>
          <cell r="E17979">
            <v>0</v>
          </cell>
          <cell r="F17979">
            <v>0</v>
          </cell>
        </row>
        <row r="17980">
          <cell r="B17980">
            <v>2003417</v>
          </cell>
          <cell r="C17980" t="str">
            <v>Etiqueta Para Aferição - Bump</v>
          </cell>
          <cell r="D17980" t="str">
            <v>UN</v>
          </cell>
          <cell r="E17980">
            <v>0</v>
          </cell>
          <cell r="F17980">
            <v>0</v>
          </cell>
        </row>
        <row r="17981">
          <cell r="B17981">
            <v>2003418</v>
          </cell>
          <cell r="C17981" t="str">
            <v>Quadro Dot Sistema Gps - Bump</v>
          </cell>
          <cell r="D17981" t="str">
            <v>UN</v>
          </cell>
          <cell r="E17981">
            <v>0</v>
          </cell>
          <cell r="F17981">
            <v>0</v>
          </cell>
        </row>
        <row r="17982">
          <cell r="B17982">
            <v>2003419</v>
          </cell>
          <cell r="C17982" t="str">
            <v>Jugular Lona C/Velcro</v>
          </cell>
          <cell r="D17982" t="str">
            <v>UN</v>
          </cell>
          <cell r="E17982">
            <v>0</v>
          </cell>
          <cell r="F17982">
            <v>0</v>
          </cell>
        </row>
        <row r="17983">
          <cell r="B17983">
            <v>2003420</v>
          </cell>
          <cell r="C17983" t="str">
            <v>Pasta Dobr. Delloplus C/Gr 340X245 Azul.</v>
          </cell>
          <cell r="D17983" t="str">
            <v>UN</v>
          </cell>
          <cell r="E17983">
            <v>0</v>
          </cell>
          <cell r="F17983">
            <v>0</v>
          </cell>
        </row>
        <row r="17984">
          <cell r="B17984">
            <v>2003421</v>
          </cell>
          <cell r="C17984" t="str">
            <v>Saco Plast. Oficio 240X325 0.20Mic 4F.</v>
          </cell>
          <cell r="D17984" t="str">
            <v>UN</v>
          </cell>
          <cell r="E17984">
            <v>0</v>
          </cell>
          <cell r="F17984">
            <v>0</v>
          </cell>
        </row>
        <row r="17985">
          <cell r="B17985">
            <v>2003422</v>
          </cell>
          <cell r="C17985" t="str">
            <v>Cartucho Hp Deskjet 4200 Preto Nº 21</v>
          </cell>
          <cell r="D17985" t="str">
            <v>UN</v>
          </cell>
          <cell r="E17985">
            <v>0</v>
          </cell>
          <cell r="F17985">
            <v>0</v>
          </cell>
        </row>
        <row r="17986">
          <cell r="B17986">
            <v>2003423</v>
          </cell>
          <cell r="C17986" t="str">
            <v>Material Substituido Por 2001248</v>
          </cell>
          <cell r="D17986" t="str">
            <v>UN</v>
          </cell>
          <cell r="E17986">
            <v>0</v>
          </cell>
          <cell r="F17986">
            <v>0</v>
          </cell>
        </row>
        <row r="17987">
          <cell r="B17987">
            <v>2003424</v>
          </cell>
          <cell r="C17987" t="str">
            <v>Material Substituido Por 2001254</v>
          </cell>
          <cell r="D17987" t="str">
            <v>UN</v>
          </cell>
          <cell r="E17987">
            <v>0</v>
          </cell>
          <cell r="F17987">
            <v>0</v>
          </cell>
        </row>
        <row r="17988">
          <cell r="B17988">
            <v>2003425</v>
          </cell>
          <cell r="C17988" t="str">
            <v>Cartucho Hp Deskjet 4200 Colorido Nº 22</v>
          </cell>
          <cell r="D17988" t="str">
            <v>UN</v>
          </cell>
          <cell r="E17988">
            <v>0</v>
          </cell>
          <cell r="F17988">
            <v>0</v>
          </cell>
        </row>
        <row r="17989">
          <cell r="B17989">
            <v>2003426</v>
          </cell>
          <cell r="C17989" t="str">
            <v>Toner Hp Laserjet P2015 Preto Nº 53A</v>
          </cell>
          <cell r="D17989" t="str">
            <v>UN</v>
          </cell>
          <cell r="E17989">
            <v>0</v>
          </cell>
          <cell r="F17989">
            <v>0</v>
          </cell>
        </row>
        <row r="17990">
          <cell r="B17990">
            <v>2003428</v>
          </cell>
          <cell r="C17990" t="str">
            <v>Filtro Aquatotal Ap200F-3M Cuno</v>
          </cell>
          <cell r="D17990" t="str">
            <v>UN</v>
          </cell>
          <cell r="E17990">
            <v>0</v>
          </cell>
          <cell r="F17990">
            <v>0</v>
          </cell>
        </row>
        <row r="17991">
          <cell r="B17991">
            <v>2003429</v>
          </cell>
          <cell r="C17991" t="str">
            <v>Filtro Aquatotal Aqt25 F-3M Cuno</v>
          </cell>
          <cell r="D17991" t="str">
            <v>UN</v>
          </cell>
          <cell r="E17991">
            <v>0</v>
          </cell>
          <cell r="F17991">
            <v>0</v>
          </cell>
        </row>
        <row r="17992">
          <cell r="B17992">
            <v>2003430</v>
          </cell>
          <cell r="C17992" t="str">
            <v>Carro Func. Plást P/Higene/Transp. 100L</v>
          </cell>
          <cell r="D17992" t="str">
            <v>UN</v>
          </cell>
          <cell r="E17992">
            <v>0</v>
          </cell>
          <cell r="F17992">
            <v>0</v>
          </cell>
        </row>
        <row r="17993">
          <cell r="B17993">
            <v>2003431</v>
          </cell>
          <cell r="C17993" t="str">
            <v>Conjunto Balde/Esprem. Plástico C/Roda</v>
          </cell>
          <cell r="D17993" t="str">
            <v>UN</v>
          </cell>
          <cell r="E17993">
            <v>0</v>
          </cell>
          <cell r="F17993">
            <v>0</v>
          </cell>
        </row>
        <row r="17994">
          <cell r="B17994">
            <v>2003432</v>
          </cell>
          <cell r="C17994" t="str">
            <v>Cofre Tipo Trancão</v>
          </cell>
          <cell r="D17994" t="str">
            <v>UN</v>
          </cell>
          <cell r="E17994">
            <v>0</v>
          </cell>
          <cell r="F17994">
            <v>0</v>
          </cell>
        </row>
        <row r="17995">
          <cell r="B17995">
            <v>2003433</v>
          </cell>
          <cell r="C17995" t="str">
            <v>Conjunto Telescópico P/Limp. Esquadrias</v>
          </cell>
          <cell r="D17995" t="str">
            <v>UN</v>
          </cell>
          <cell r="E17995">
            <v>0</v>
          </cell>
          <cell r="F17995">
            <v>0</v>
          </cell>
        </row>
        <row r="17996">
          <cell r="B17996">
            <v>2003434</v>
          </cell>
          <cell r="C17996" t="str">
            <v>Protetor Solar Fator 50 Sundown</v>
          </cell>
          <cell r="D17996" t="str">
            <v>UN</v>
          </cell>
          <cell r="E17996">
            <v>0</v>
          </cell>
          <cell r="F17996">
            <v>0</v>
          </cell>
        </row>
        <row r="17997">
          <cell r="B17997">
            <v>2003435</v>
          </cell>
          <cell r="C17997" t="str">
            <v>Adobe 9.0  Standard Windows Inglês</v>
          </cell>
          <cell r="D17997" t="str">
            <v>UN</v>
          </cell>
          <cell r="E17997">
            <v>0</v>
          </cell>
          <cell r="F17997">
            <v>0</v>
          </cell>
        </row>
        <row r="17998">
          <cell r="B17998">
            <v>2003436</v>
          </cell>
          <cell r="C17998" t="str">
            <v>Banner Primeiro Socorros 160X130Mm</v>
          </cell>
          <cell r="D17998" t="str">
            <v>UN</v>
          </cell>
          <cell r="E17998">
            <v>0</v>
          </cell>
          <cell r="F17998">
            <v>0</v>
          </cell>
        </row>
        <row r="17999">
          <cell r="B17999">
            <v>2003437</v>
          </cell>
          <cell r="C17999" t="str">
            <v>Identificador Plástico De Chaves</v>
          </cell>
          <cell r="D17999" t="str">
            <v>UN</v>
          </cell>
          <cell r="E17999">
            <v>0</v>
          </cell>
          <cell r="F17999">
            <v>0</v>
          </cell>
        </row>
        <row r="18000">
          <cell r="B18000">
            <v>2003438</v>
          </cell>
          <cell r="C18000" t="str">
            <v>Claviculário Porta De Vidro 100 Chaves</v>
          </cell>
          <cell r="D18000" t="str">
            <v>UN</v>
          </cell>
          <cell r="E18000">
            <v>0</v>
          </cell>
          <cell r="F18000">
            <v>0</v>
          </cell>
        </row>
        <row r="18001">
          <cell r="B18001">
            <v>2003439</v>
          </cell>
          <cell r="C18001" t="str">
            <v>Estojo P/ Cd Cristal</v>
          </cell>
          <cell r="D18001" t="str">
            <v>UN</v>
          </cell>
          <cell r="E18001">
            <v>0</v>
          </cell>
          <cell r="F18001">
            <v>0</v>
          </cell>
        </row>
        <row r="18002">
          <cell r="B18002">
            <v>2003440</v>
          </cell>
          <cell r="C18002" t="str">
            <v>Colete Em Poliéster P/Esportes</v>
          </cell>
          <cell r="D18002" t="str">
            <v>UN</v>
          </cell>
          <cell r="E18002">
            <v>0</v>
          </cell>
          <cell r="F18002">
            <v>0</v>
          </cell>
        </row>
        <row r="18003">
          <cell r="B18003">
            <v>2003441</v>
          </cell>
          <cell r="C18003" t="str">
            <v>Carneira Com Jugular</v>
          </cell>
          <cell r="D18003" t="str">
            <v>UN</v>
          </cell>
          <cell r="E18003">
            <v>0</v>
          </cell>
          <cell r="F18003">
            <v>0</v>
          </cell>
        </row>
        <row r="18004">
          <cell r="B18004">
            <v>2003442</v>
          </cell>
          <cell r="C18004" t="str">
            <v>Fonte P/Notebook D510</v>
          </cell>
          <cell r="D18004" t="str">
            <v>UN</v>
          </cell>
          <cell r="E18004">
            <v>0</v>
          </cell>
          <cell r="F18004">
            <v>0</v>
          </cell>
        </row>
        <row r="18005">
          <cell r="B18005">
            <v>2003443</v>
          </cell>
          <cell r="C18005" t="str">
            <v>Cartucho Hp88 Preto C9385 Al</v>
          </cell>
          <cell r="D18005" t="str">
            <v>UN</v>
          </cell>
          <cell r="E18005">
            <v>0</v>
          </cell>
          <cell r="F18005">
            <v>0</v>
          </cell>
        </row>
        <row r="18006">
          <cell r="B18006">
            <v>2003444</v>
          </cell>
          <cell r="C18006" t="str">
            <v>Cartucho Hp88 Ciano C9386 Al</v>
          </cell>
          <cell r="D18006" t="str">
            <v>UN</v>
          </cell>
          <cell r="E18006">
            <v>0</v>
          </cell>
          <cell r="F18006">
            <v>0</v>
          </cell>
        </row>
        <row r="18007">
          <cell r="B18007">
            <v>2003445</v>
          </cell>
          <cell r="C18007" t="str">
            <v>Cartucho Hp88 Magenta C9387Al</v>
          </cell>
          <cell r="D18007" t="str">
            <v>UN</v>
          </cell>
          <cell r="E18007">
            <v>0</v>
          </cell>
          <cell r="F18007">
            <v>0</v>
          </cell>
        </row>
        <row r="18008">
          <cell r="B18008">
            <v>2003446</v>
          </cell>
          <cell r="C18008" t="str">
            <v>Cartucho Hp88 Amarelo C9388 Al</v>
          </cell>
          <cell r="D18008" t="str">
            <v>UN</v>
          </cell>
          <cell r="E18008">
            <v>0</v>
          </cell>
          <cell r="F18008">
            <v>0</v>
          </cell>
        </row>
        <row r="18009">
          <cell r="B18009">
            <v>2003447</v>
          </cell>
          <cell r="C18009" t="str">
            <v>Carimbo P/ Validação De Macro Fluxo-Dot</v>
          </cell>
          <cell r="D18009" t="str">
            <v>UN</v>
          </cell>
          <cell r="E18009">
            <v>0</v>
          </cell>
          <cell r="F18009">
            <v>0</v>
          </cell>
        </row>
        <row r="18010">
          <cell r="B18010">
            <v>2003448</v>
          </cell>
          <cell r="C18010" t="str">
            <v>Jaleco Fem. Cinza P/ Arquiteta P</v>
          </cell>
          <cell r="D18010" t="str">
            <v>UN</v>
          </cell>
          <cell r="E18010">
            <v>0</v>
          </cell>
          <cell r="F18010">
            <v>0</v>
          </cell>
        </row>
        <row r="18011">
          <cell r="B18011">
            <v>2003449</v>
          </cell>
          <cell r="C18011" t="str">
            <v>Jaleco Fem. Cinza P/ Arquiteta M</v>
          </cell>
          <cell r="D18011" t="str">
            <v>UN</v>
          </cell>
          <cell r="E18011">
            <v>0</v>
          </cell>
          <cell r="F18011">
            <v>0</v>
          </cell>
        </row>
        <row r="18012">
          <cell r="B18012">
            <v>2003450</v>
          </cell>
          <cell r="C18012" t="str">
            <v>Jaleco Fem. Cinza P/ Arquiteta G</v>
          </cell>
          <cell r="D18012" t="str">
            <v>UN</v>
          </cell>
          <cell r="E18012">
            <v>0</v>
          </cell>
          <cell r="F18012">
            <v>0</v>
          </cell>
        </row>
        <row r="18013">
          <cell r="B18013">
            <v>2003451</v>
          </cell>
          <cell r="C18013" t="str">
            <v>Jaleco Fem. Cinza P/ Arquiteta Gg</v>
          </cell>
          <cell r="D18013" t="str">
            <v>UN</v>
          </cell>
          <cell r="E18013">
            <v>0</v>
          </cell>
          <cell r="F18013">
            <v>0</v>
          </cell>
        </row>
        <row r="18014">
          <cell r="B18014">
            <v>2003452</v>
          </cell>
          <cell r="C18014" t="str">
            <v>Jaqueta Micro Fibra Cinza Arq / Eng P</v>
          </cell>
          <cell r="D18014" t="str">
            <v>UN</v>
          </cell>
          <cell r="E18014">
            <v>0</v>
          </cell>
          <cell r="F18014">
            <v>0</v>
          </cell>
        </row>
        <row r="18015">
          <cell r="B18015">
            <v>2003453</v>
          </cell>
          <cell r="C18015" t="str">
            <v>Jaqueta Micro Fibra Cinza Arq / Eng M</v>
          </cell>
          <cell r="D18015" t="str">
            <v>UN</v>
          </cell>
          <cell r="E18015">
            <v>0</v>
          </cell>
          <cell r="F18015">
            <v>0</v>
          </cell>
        </row>
        <row r="18016">
          <cell r="B18016">
            <v>2003454</v>
          </cell>
          <cell r="C18016" t="str">
            <v>Jaqueta Micro Fibra Cinza Arq / Eng G</v>
          </cell>
          <cell r="D18016" t="str">
            <v>UN</v>
          </cell>
          <cell r="E18016">
            <v>0</v>
          </cell>
          <cell r="F18016">
            <v>0</v>
          </cell>
        </row>
        <row r="18017">
          <cell r="B18017">
            <v>2003455</v>
          </cell>
          <cell r="C18017" t="str">
            <v>Jaqueta Micro Fibra Cinza Arq / Eng Gg</v>
          </cell>
          <cell r="D18017" t="str">
            <v>UN</v>
          </cell>
          <cell r="E18017">
            <v>0</v>
          </cell>
          <cell r="F18017">
            <v>0</v>
          </cell>
        </row>
        <row r="18018">
          <cell r="B18018">
            <v>2003456</v>
          </cell>
          <cell r="C18018" t="str">
            <v>Jaqueta Nylon Cinza Mestre/Enc.Escrit.P</v>
          </cell>
          <cell r="D18018" t="str">
            <v>UN</v>
          </cell>
          <cell r="E18018">
            <v>0</v>
          </cell>
          <cell r="F18018">
            <v>0</v>
          </cell>
        </row>
        <row r="18019">
          <cell r="B18019">
            <v>2003457</v>
          </cell>
          <cell r="C18019" t="str">
            <v>Jaqueta Nylon Cinza Mestre/Enc.Escrit.M</v>
          </cell>
          <cell r="D18019" t="str">
            <v>UN</v>
          </cell>
          <cell r="E18019">
            <v>0</v>
          </cell>
          <cell r="F18019">
            <v>0</v>
          </cell>
        </row>
        <row r="18020">
          <cell r="B18020">
            <v>2003458</v>
          </cell>
          <cell r="C18020" t="str">
            <v>Jaqueta Nylon Cinza Mestre/Enc.Escrit.G</v>
          </cell>
          <cell r="D18020" t="str">
            <v>UN</v>
          </cell>
          <cell r="E18020">
            <v>0</v>
          </cell>
          <cell r="F18020">
            <v>0</v>
          </cell>
        </row>
        <row r="18021">
          <cell r="B18021">
            <v>2003459</v>
          </cell>
          <cell r="C18021" t="str">
            <v>Jaqueta Nylon Cinza Mestre/Enc.Escrit.Gg</v>
          </cell>
          <cell r="D18021" t="str">
            <v>UN</v>
          </cell>
          <cell r="E18021">
            <v>0</v>
          </cell>
          <cell r="F18021">
            <v>0</v>
          </cell>
        </row>
        <row r="18022">
          <cell r="B18022">
            <v>2003460</v>
          </cell>
          <cell r="C18022" t="str">
            <v>Camiseta Fem. P/ Evento P</v>
          </cell>
          <cell r="D18022" t="str">
            <v>UN</v>
          </cell>
          <cell r="E18022">
            <v>0</v>
          </cell>
          <cell r="F18022">
            <v>0</v>
          </cell>
        </row>
        <row r="18023">
          <cell r="B18023">
            <v>2003461</v>
          </cell>
          <cell r="C18023" t="str">
            <v>Camiseta Fem. P/ Evento M</v>
          </cell>
          <cell r="D18023" t="str">
            <v>UN</v>
          </cell>
          <cell r="E18023">
            <v>0</v>
          </cell>
          <cell r="F18023">
            <v>0</v>
          </cell>
        </row>
        <row r="18024">
          <cell r="B18024">
            <v>2003462</v>
          </cell>
          <cell r="C18024" t="str">
            <v>Camiseta Fem. P/ Evento G</v>
          </cell>
          <cell r="D18024" t="str">
            <v>UN</v>
          </cell>
          <cell r="E18024">
            <v>0</v>
          </cell>
          <cell r="F18024">
            <v>0</v>
          </cell>
        </row>
        <row r="18025">
          <cell r="B18025">
            <v>2003463</v>
          </cell>
          <cell r="C18025" t="str">
            <v>Camiseta Fem. P/ Evento Gg</v>
          </cell>
          <cell r="D18025" t="str">
            <v>UN</v>
          </cell>
          <cell r="E18025">
            <v>0</v>
          </cell>
          <cell r="F18025">
            <v>0</v>
          </cell>
        </row>
        <row r="18026">
          <cell r="B18026">
            <v>2003464</v>
          </cell>
          <cell r="C18026" t="str">
            <v>Camiseta Masc. P/ Evento M</v>
          </cell>
          <cell r="D18026" t="str">
            <v>UN</v>
          </cell>
          <cell r="E18026">
            <v>0</v>
          </cell>
          <cell r="F18026">
            <v>0</v>
          </cell>
        </row>
        <row r="18027">
          <cell r="B18027">
            <v>2003465</v>
          </cell>
          <cell r="C18027" t="str">
            <v>Camiseta Masc. P/ Evento G</v>
          </cell>
          <cell r="D18027" t="str">
            <v>UN</v>
          </cell>
          <cell r="E18027">
            <v>0</v>
          </cell>
          <cell r="F18027">
            <v>0</v>
          </cell>
        </row>
        <row r="18028">
          <cell r="B18028">
            <v>2003466</v>
          </cell>
          <cell r="C18028" t="str">
            <v>Camiseta Masc. P/ Evento Gg</v>
          </cell>
          <cell r="D18028" t="str">
            <v>UN</v>
          </cell>
          <cell r="E18028">
            <v>0</v>
          </cell>
          <cell r="F18028">
            <v>0</v>
          </cell>
        </row>
        <row r="18029">
          <cell r="B18029">
            <v>2003467</v>
          </cell>
          <cell r="C18029" t="str">
            <v>Camisa Social Fem.Preta M.Curta C/Logo P</v>
          </cell>
          <cell r="D18029" t="str">
            <v>UN</v>
          </cell>
          <cell r="E18029">
            <v>0</v>
          </cell>
          <cell r="F18029">
            <v>0</v>
          </cell>
        </row>
        <row r="18030">
          <cell r="B18030">
            <v>2003468</v>
          </cell>
          <cell r="C18030" t="str">
            <v>Camisa Social Fem.Preta M.Curta C/Logo M</v>
          </cell>
          <cell r="D18030" t="str">
            <v>UN</v>
          </cell>
          <cell r="E18030">
            <v>0</v>
          </cell>
          <cell r="F18030">
            <v>0</v>
          </cell>
        </row>
        <row r="18031">
          <cell r="B18031">
            <v>2003469</v>
          </cell>
          <cell r="C18031" t="str">
            <v>Camisa Social Fem.Preta M.Curta C/Logo G</v>
          </cell>
          <cell r="D18031" t="str">
            <v>UN</v>
          </cell>
          <cell r="E18031">
            <v>0</v>
          </cell>
          <cell r="F18031">
            <v>0</v>
          </cell>
        </row>
        <row r="18032">
          <cell r="B18032">
            <v>2003470</v>
          </cell>
          <cell r="C18032" t="str">
            <v>Camisa Soc.Fem.Preta M.Curta C/Logo Gg</v>
          </cell>
          <cell r="D18032" t="str">
            <v>UN</v>
          </cell>
          <cell r="E18032">
            <v>0</v>
          </cell>
          <cell r="F18032">
            <v>0</v>
          </cell>
        </row>
        <row r="18033">
          <cell r="B18033">
            <v>2003471</v>
          </cell>
          <cell r="C18033" t="str">
            <v>Camisa Social Fem.Preta M.Longa C/Logo P</v>
          </cell>
          <cell r="D18033" t="str">
            <v>UN</v>
          </cell>
          <cell r="E18033">
            <v>0</v>
          </cell>
          <cell r="F18033">
            <v>0</v>
          </cell>
        </row>
        <row r="18034">
          <cell r="B18034">
            <v>2003472</v>
          </cell>
          <cell r="C18034" t="str">
            <v>Camisa Social Fem.Preta M.Longa C/Logo M</v>
          </cell>
          <cell r="D18034" t="str">
            <v>UN</v>
          </cell>
          <cell r="E18034">
            <v>0</v>
          </cell>
          <cell r="F18034">
            <v>0</v>
          </cell>
        </row>
        <row r="18035">
          <cell r="B18035">
            <v>2003473</v>
          </cell>
          <cell r="C18035" t="str">
            <v>Camisa Social Fem.Preta M.Longa C/Logo G</v>
          </cell>
          <cell r="D18035" t="str">
            <v>UN</v>
          </cell>
          <cell r="E18035">
            <v>0</v>
          </cell>
          <cell r="F18035">
            <v>0</v>
          </cell>
        </row>
        <row r="18036">
          <cell r="B18036">
            <v>2003474</v>
          </cell>
          <cell r="C18036" t="str">
            <v>Camisa Soc.Fem.Preta M.Longa C/Logo Gg</v>
          </cell>
          <cell r="D18036" t="str">
            <v>UN</v>
          </cell>
          <cell r="E18036">
            <v>0</v>
          </cell>
          <cell r="F18036">
            <v>0</v>
          </cell>
        </row>
        <row r="18037">
          <cell r="B18037">
            <v>2003475</v>
          </cell>
          <cell r="C18037" t="str">
            <v>Camisa Social Fem. Preta M.3/4 C/Logo P</v>
          </cell>
          <cell r="D18037" t="str">
            <v>UN</v>
          </cell>
          <cell r="E18037">
            <v>0</v>
          </cell>
          <cell r="F18037">
            <v>0</v>
          </cell>
        </row>
        <row r="18038">
          <cell r="B18038">
            <v>2003476</v>
          </cell>
          <cell r="C18038" t="str">
            <v>Camisa Social Fem. Preta M.3/4 C/Logo M</v>
          </cell>
          <cell r="D18038" t="str">
            <v>UN</v>
          </cell>
          <cell r="E18038">
            <v>0</v>
          </cell>
          <cell r="F18038">
            <v>0</v>
          </cell>
        </row>
        <row r="18039">
          <cell r="B18039">
            <v>2003477</v>
          </cell>
          <cell r="C18039" t="str">
            <v>Camisa Social Fem. Preta M.3/4 C/Logo G</v>
          </cell>
          <cell r="D18039" t="str">
            <v>UN</v>
          </cell>
          <cell r="E18039">
            <v>0</v>
          </cell>
          <cell r="F18039">
            <v>0</v>
          </cell>
        </row>
        <row r="18040">
          <cell r="B18040">
            <v>2003478</v>
          </cell>
          <cell r="C18040" t="str">
            <v>Camisa Social Fem. Preta M.3/4 C/Logo Gg</v>
          </cell>
          <cell r="D18040" t="str">
            <v>UN</v>
          </cell>
          <cell r="E18040">
            <v>0</v>
          </cell>
          <cell r="F18040">
            <v>0</v>
          </cell>
        </row>
        <row r="18041">
          <cell r="B18041">
            <v>2003479</v>
          </cell>
          <cell r="C18041" t="str">
            <v>Camisa Social Fem.Cinza M.Curta C/Logo P</v>
          </cell>
          <cell r="D18041" t="str">
            <v>UN</v>
          </cell>
          <cell r="E18041">
            <v>0</v>
          </cell>
          <cell r="F18041">
            <v>0</v>
          </cell>
        </row>
        <row r="18042">
          <cell r="B18042">
            <v>2003480</v>
          </cell>
          <cell r="C18042" t="str">
            <v>Camisa Social Fem.Cinza M.Curta C/Logo M</v>
          </cell>
          <cell r="D18042" t="str">
            <v>UN</v>
          </cell>
          <cell r="E18042">
            <v>0</v>
          </cell>
          <cell r="F18042">
            <v>0</v>
          </cell>
        </row>
        <row r="18043">
          <cell r="B18043">
            <v>2003481</v>
          </cell>
          <cell r="C18043" t="str">
            <v>Camisa Social Fem.Cinza M.Curta C/Logo G</v>
          </cell>
          <cell r="D18043" t="str">
            <v>UN</v>
          </cell>
          <cell r="E18043">
            <v>0</v>
          </cell>
          <cell r="F18043">
            <v>0</v>
          </cell>
        </row>
        <row r="18044">
          <cell r="B18044">
            <v>2003482</v>
          </cell>
          <cell r="C18044" t="str">
            <v>Camisa Soc.Fem.Cinza M.Curta C/Logo Gg</v>
          </cell>
          <cell r="D18044" t="str">
            <v>UN</v>
          </cell>
          <cell r="E18044">
            <v>0</v>
          </cell>
          <cell r="F18044">
            <v>0</v>
          </cell>
        </row>
        <row r="18045">
          <cell r="B18045">
            <v>2003483</v>
          </cell>
          <cell r="C18045" t="str">
            <v>Camisa Social Fem.Cinza M.Longa C/Logo P</v>
          </cell>
          <cell r="D18045" t="str">
            <v>UN</v>
          </cell>
          <cell r="E18045">
            <v>0</v>
          </cell>
          <cell r="F18045">
            <v>0</v>
          </cell>
        </row>
        <row r="18046">
          <cell r="B18046">
            <v>2003484</v>
          </cell>
          <cell r="C18046" t="str">
            <v>Camisa Social Fem.Cinza M.Longa C/Logo M</v>
          </cell>
          <cell r="D18046" t="str">
            <v>UN</v>
          </cell>
          <cell r="E18046">
            <v>0</v>
          </cell>
          <cell r="F18046">
            <v>0</v>
          </cell>
        </row>
        <row r="18047">
          <cell r="B18047">
            <v>2003485</v>
          </cell>
          <cell r="C18047" t="str">
            <v>Camisa Social Fem.Cinza M.Longa C/Logo G</v>
          </cell>
          <cell r="D18047" t="str">
            <v>UN</v>
          </cell>
          <cell r="E18047">
            <v>0</v>
          </cell>
          <cell r="F18047">
            <v>0</v>
          </cell>
        </row>
        <row r="18048">
          <cell r="B18048">
            <v>2003486</v>
          </cell>
          <cell r="C18048" t="str">
            <v>Camisa Soc.Fem.Cinza M.Longa C/Logo Gg</v>
          </cell>
          <cell r="D18048" t="str">
            <v>UN</v>
          </cell>
          <cell r="E18048">
            <v>0</v>
          </cell>
          <cell r="F18048">
            <v>0</v>
          </cell>
        </row>
        <row r="18049">
          <cell r="B18049">
            <v>2003487</v>
          </cell>
          <cell r="C18049" t="str">
            <v>Camisa Social Fem. Cinza M.3/4 C/Logo P</v>
          </cell>
          <cell r="D18049" t="str">
            <v>UN</v>
          </cell>
          <cell r="E18049">
            <v>0</v>
          </cell>
          <cell r="F18049">
            <v>0</v>
          </cell>
        </row>
        <row r="18050">
          <cell r="B18050">
            <v>2003488</v>
          </cell>
          <cell r="C18050" t="str">
            <v>Camisa Social Fem.Cinza M.3/4 C/Logo M</v>
          </cell>
          <cell r="D18050" t="str">
            <v>UN</v>
          </cell>
          <cell r="E18050">
            <v>0</v>
          </cell>
          <cell r="F18050">
            <v>0</v>
          </cell>
        </row>
        <row r="18051">
          <cell r="B18051">
            <v>2003489</v>
          </cell>
          <cell r="C18051" t="str">
            <v>Camisa Social Fem. Cinza M.3/4 C/Logo G</v>
          </cell>
          <cell r="D18051" t="str">
            <v>UN</v>
          </cell>
          <cell r="E18051">
            <v>0</v>
          </cell>
          <cell r="F18051">
            <v>0</v>
          </cell>
        </row>
        <row r="18052">
          <cell r="B18052">
            <v>2003490</v>
          </cell>
          <cell r="C18052" t="str">
            <v>Camisa Social Fem. Cinza M.3/4 C/Logo Gg</v>
          </cell>
          <cell r="D18052" t="str">
            <v>UN</v>
          </cell>
          <cell r="E18052">
            <v>0</v>
          </cell>
          <cell r="F18052">
            <v>0</v>
          </cell>
        </row>
        <row r="18053">
          <cell r="B18053">
            <v>2003491</v>
          </cell>
          <cell r="C18053" t="str">
            <v>Camisa Soc.Masc.Cinza M.Curta C/ Logo P</v>
          </cell>
          <cell r="D18053" t="str">
            <v>UN</v>
          </cell>
          <cell r="E18053">
            <v>0</v>
          </cell>
          <cell r="F18053">
            <v>0</v>
          </cell>
        </row>
        <row r="18054">
          <cell r="B18054">
            <v>2003492</v>
          </cell>
          <cell r="C18054" t="str">
            <v>Camisa Soc.Masc.Cinza M.Curta C/ Logo M</v>
          </cell>
          <cell r="D18054" t="str">
            <v>UN</v>
          </cell>
          <cell r="E18054">
            <v>0</v>
          </cell>
          <cell r="F18054">
            <v>0</v>
          </cell>
        </row>
        <row r="18055">
          <cell r="B18055">
            <v>2003493</v>
          </cell>
          <cell r="C18055" t="str">
            <v>Camisa Soc.Masc.Cinza M.Curta C/ Logo G</v>
          </cell>
          <cell r="D18055" t="str">
            <v>UN</v>
          </cell>
          <cell r="E18055">
            <v>0</v>
          </cell>
          <cell r="F18055">
            <v>0</v>
          </cell>
        </row>
        <row r="18056">
          <cell r="B18056">
            <v>2003494</v>
          </cell>
          <cell r="C18056" t="str">
            <v>Camisa Soc.Masc.Cinza M.Curta C/ Logo Gg</v>
          </cell>
          <cell r="D18056" t="str">
            <v>UN</v>
          </cell>
          <cell r="E18056">
            <v>0</v>
          </cell>
          <cell r="F18056">
            <v>0</v>
          </cell>
        </row>
        <row r="18057">
          <cell r="B18057">
            <v>2003495</v>
          </cell>
          <cell r="C18057" t="str">
            <v>Camisa Soc.Masc.Cinza M.Longa C/ Logo P</v>
          </cell>
          <cell r="D18057" t="str">
            <v>UN</v>
          </cell>
          <cell r="E18057">
            <v>0</v>
          </cell>
          <cell r="F18057">
            <v>0</v>
          </cell>
        </row>
        <row r="18058">
          <cell r="B18058">
            <v>2003496</v>
          </cell>
          <cell r="C18058" t="str">
            <v>Camisa Soc.Masc.Cinza M.Longa C/ Logo M</v>
          </cell>
          <cell r="D18058" t="str">
            <v>UN</v>
          </cell>
          <cell r="E18058">
            <v>0</v>
          </cell>
          <cell r="F18058">
            <v>0</v>
          </cell>
        </row>
        <row r="18059">
          <cell r="B18059">
            <v>2003497</v>
          </cell>
          <cell r="C18059" t="str">
            <v>Camisa Soc.Masc.Cinza M.Longa C/ Logo G</v>
          </cell>
          <cell r="D18059" t="str">
            <v>UN</v>
          </cell>
          <cell r="E18059">
            <v>0</v>
          </cell>
          <cell r="F18059">
            <v>0</v>
          </cell>
        </row>
        <row r="18060">
          <cell r="B18060">
            <v>2003498</v>
          </cell>
          <cell r="C18060" t="str">
            <v>Camisa Soc.Masc.Cinza M.Longa C/ Logo Gg</v>
          </cell>
          <cell r="D18060" t="str">
            <v>UN</v>
          </cell>
          <cell r="E18060">
            <v>0</v>
          </cell>
          <cell r="F18060">
            <v>0</v>
          </cell>
        </row>
        <row r="18061">
          <cell r="B18061">
            <v>2003499</v>
          </cell>
          <cell r="C18061" t="str">
            <v>Capa De Chuva Pvc Cinza P/Adm P</v>
          </cell>
          <cell r="D18061" t="str">
            <v>UN</v>
          </cell>
          <cell r="E18061">
            <v>0</v>
          </cell>
          <cell r="F18061">
            <v>0</v>
          </cell>
        </row>
        <row r="18062">
          <cell r="B18062">
            <v>2003500</v>
          </cell>
          <cell r="C18062" t="str">
            <v>Capa De Chuva Pvc Cinza P/Adm M</v>
          </cell>
          <cell r="D18062" t="str">
            <v>UN</v>
          </cell>
          <cell r="E18062">
            <v>0</v>
          </cell>
          <cell r="F18062">
            <v>0</v>
          </cell>
        </row>
        <row r="18063">
          <cell r="B18063">
            <v>2003501</v>
          </cell>
          <cell r="C18063" t="str">
            <v>Capa De Chuva Pvc Cinza P/Adm G</v>
          </cell>
          <cell r="D18063" t="str">
            <v>UN</v>
          </cell>
          <cell r="E18063">
            <v>0</v>
          </cell>
          <cell r="F18063">
            <v>0</v>
          </cell>
        </row>
        <row r="18064">
          <cell r="B18064">
            <v>2003502</v>
          </cell>
          <cell r="C18064" t="str">
            <v>Capa De Chuva Pvc Cinza P/Adm Gg</v>
          </cell>
          <cell r="D18064" t="str">
            <v>UN</v>
          </cell>
          <cell r="E18064">
            <v>0</v>
          </cell>
          <cell r="F18064">
            <v>0</v>
          </cell>
        </row>
        <row r="18065">
          <cell r="B18065">
            <v>2003503</v>
          </cell>
          <cell r="C18065" t="str">
            <v>Luva Pvc 26 Cm</v>
          </cell>
          <cell r="D18065" t="str">
            <v>UN</v>
          </cell>
          <cell r="E18065">
            <v>0</v>
          </cell>
          <cell r="F18065">
            <v>0</v>
          </cell>
        </row>
        <row r="18066">
          <cell r="B18066">
            <v>2003504</v>
          </cell>
          <cell r="C18066" t="str">
            <v>Luva Pvc 36 Cm</v>
          </cell>
          <cell r="D18066" t="str">
            <v>UN</v>
          </cell>
          <cell r="E18066">
            <v>0</v>
          </cell>
          <cell r="F18066">
            <v>0</v>
          </cell>
        </row>
        <row r="18067">
          <cell r="B18067">
            <v>2003505</v>
          </cell>
          <cell r="C18067" t="str">
            <v>Luva Pvc 56 Cm</v>
          </cell>
          <cell r="D18067" t="str">
            <v>UN</v>
          </cell>
          <cell r="E18067">
            <v>0</v>
          </cell>
          <cell r="F18067">
            <v>0</v>
          </cell>
        </row>
        <row r="18068">
          <cell r="B18068">
            <v>2003506</v>
          </cell>
          <cell r="C18068" t="str">
            <v>Óculos Inc. Cristal</v>
          </cell>
          <cell r="D18068" t="str">
            <v>UN</v>
          </cell>
          <cell r="E18068">
            <v>0</v>
          </cell>
          <cell r="F18068">
            <v>0</v>
          </cell>
        </row>
        <row r="18069">
          <cell r="B18069">
            <v>2003507</v>
          </cell>
          <cell r="C18069" t="str">
            <v>Avental Pvc Tam. Único</v>
          </cell>
          <cell r="D18069" t="str">
            <v>UN</v>
          </cell>
          <cell r="E18069">
            <v>0</v>
          </cell>
          <cell r="F18069">
            <v>0</v>
          </cell>
        </row>
        <row r="18070">
          <cell r="B18070">
            <v>2003508</v>
          </cell>
          <cell r="C18070" t="str">
            <v>Abafador Tipo Concha</v>
          </cell>
          <cell r="D18070" t="str">
            <v>UN</v>
          </cell>
          <cell r="E18070">
            <v>0</v>
          </cell>
          <cell r="F18070">
            <v>0</v>
          </cell>
        </row>
        <row r="18071">
          <cell r="B18071">
            <v>2003509</v>
          </cell>
          <cell r="C18071" t="str">
            <v>Protetor Facial Inc.</v>
          </cell>
          <cell r="D18071" t="str">
            <v>UN</v>
          </cell>
          <cell r="E18071">
            <v>0</v>
          </cell>
          <cell r="F18071">
            <v>0</v>
          </cell>
        </row>
        <row r="18072">
          <cell r="B18072">
            <v>2003510</v>
          </cell>
          <cell r="C18072" t="str">
            <v>Luva Malha Pigmentada</v>
          </cell>
          <cell r="D18072" t="str">
            <v>UN</v>
          </cell>
          <cell r="E18072">
            <v>0</v>
          </cell>
          <cell r="F18072">
            <v>0</v>
          </cell>
        </row>
        <row r="18073">
          <cell r="B18073">
            <v>2003511</v>
          </cell>
          <cell r="C18073" t="str">
            <v>Luva Latex</v>
          </cell>
          <cell r="D18073" t="str">
            <v>UN</v>
          </cell>
          <cell r="E18073">
            <v>0</v>
          </cell>
          <cell r="F18073">
            <v>0</v>
          </cell>
        </row>
        <row r="18074">
          <cell r="B18074">
            <v>2003512</v>
          </cell>
          <cell r="C18074" t="str">
            <v>Respirador De Pó Desc.</v>
          </cell>
          <cell r="D18074" t="str">
            <v>UN</v>
          </cell>
          <cell r="E18074">
            <v>0</v>
          </cell>
          <cell r="F18074">
            <v>0</v>
          </cell>
        </row>
        <row r="18075">
          <cell r="B18075">
            <v>2003513</v>
          </cell>
          <cell r="C18075" t="str">
            <v>Luva De Carpinteiro Nitrilon</v>
          </cell>
          <cell r="D18075" t="str">
            <v>UN</v>
          </cell>
          <cell r="E18075">
            <v>0</v>
          </cell>
          <cell r="F18075">
            <v>0</v>
          </cell>
        </row>
        <row r="18076">
          <cell r="B18076">
            <v>2003514</v>
          </cell>
          <cell r="C18076" t="str">
            <v>Capa De Chuva Tipo Morcego</v>
          </cell>
          <cell r="D18076" t="str">
            <v>UN</v>
          </cell>
          <cell r="E18076">
            <v>0</v>
          </cell>
          <cell r="F18076">
            <v>0</v>
          </cell>
        </row>
        <row r="18077">
          <cell r="B18077">
            <v>2003515</v>
          </cell>
          <cell r="C18077" t="str">
            <v>Capa Extintor Com Identificação - Pqs</v>
          </cell>
          <cell r="D18077" t="str">
            <v>UN</v>
          </cell>
          <cell r="E18077">
            <v>0</v>
          </cell>
          <cell r="F18077">
            <v>0</v>
          </cell>
        </row>
        <row r="18078">
          <cell r="B18078">
            <v>2003516</v>
          </cell>
          <cell r="C18078" t="str">
            <v>Capa Extintor Com Identificação - Co2</v>
          </cell>
          <cell r="D18078" t="str">
            <v>UN</v>
          </cell>
          <cell r="E18078">
            <v>0</v>
          </cell>
          <cell r="F18078">
            <v>0</v>
          </cell>
        </row>
        <row r="18079">
          <cell r="B18079">
            <v>2003517</v>
          </cell>
          <cell r="C18079" t="str">
            <v>Capa Extintor Com Identificação - Ap</v>
          </cell>
          <cell r="D18079" t="str">
            <v>UN</v>
          </cell>
          <cell r="E18079">
            <v>0</v>
          </cell>
          <cell r="F18079">
            <v>0</v>
          </cell>
        </row>
        <row r="18080">
          <cell r="B18080">
            <v>2003518</v>
          </cell>
          <cell r="C18080" t="str">
            <v>Capa Extintor Com Identificação - H2O</v>
          </cell>
          <cell r="D18080" t="str">
            <v>UN</v>
          </cell>
          <cell r="E18080">
            <v>0</v>
          </cell>
          <cell r="F18080">
            <v>0</v>
          </cell>
        </row>
        <row r="18081">
          <cell r="B18081">
            <v>2003519</v>
          </cell>
          <cell r="C18081" t="str">
            <v>Saboneteira Giratória 900 Ml Plástico</v>
          </cell>
          <cell r="D18081" t="str">
            <v>UN</v>
          </cell>
          <cell r="E18081">
            <v>0</v>
          </cell>
          <cell r="F18081">
            <v>0</v>
          </cell>
        </row>
        <row r="18082">
          <cell r="B18082">
            <v>2003520</v>
          </cell>
          <cell r="C18082" t="str">
            <v>Capacete Verde Com Carneira</v>
          </cell>
          <cell r="D18082" t="str">
            <v>UN</v>
          </cell>
          <cell r="E18082">
            <v>0</v>
          </cell>
          <cell r="F18082">
            <v>0</v>
          </cell>
        </row>
        <row r="18083">
          <cell r="B18083">
            <v>2003521</v>
          </cell>
          <cell r="C18083" t="str">
            <v>Capacete Cinza Com Carneira</v>
          </cell>
          <cell r="D18083" t="str">
            <v>UN</v>
          </cell>
          <cell r="E18083">
            <v>0</v>
          </cell>
          <cell r="F18083">
            <v>0</v>
          </cell>
        </row>
        <row r="18084">
          <cell r="B18084">
            <v>2003522</v>
          </cell>
          <cell r="C18084" t="str">
            <v>Capacete Marron Com Carneira</v>
          </cell>
          <cell r="D18084" t="str">
            <v>UN</v>
          </cell>
          <cell r="E18084">
            <v>0</v>
          </cell>
          <cell r="F18084">
            <v>0</v>
          </cell>
        </row>
        <row r="18085">
          <cell r="B18085">
            <v>2003523</v>
          </cell>
          <cell r="C18085" t="str">
            <v>Capacete Azul Claro Com Carneira</v>
          </cell>
          <cell r="D18085" t="str">
            <v>UN</v>
          </cell>
          <cell r="E18085">
            <v>0</v>
          </cell>
          <cell r="F18085">
            <v>0</v>
          </cell>
        </row>
        <row r="18086">
          <cell r="B18086">
            <v>2003524</v>
          </cell>
          <cell r="C18086" t="str">
            <v>Carneira Para Capacete</v>
          </cell>
          <cell r="D18086" t="str">
            <v>UN</v>
          </cell>
          <cell r="E18086">
            <v>0</v>
          </cell>
          <cell r="F18086">
            <v>0</v>
          </cell>
        </row>
        <row r="18087">
          <cell r="B18087">
            <v>2003525</v>
          </cell>
          <cell r="C18087" t="str">
            <v>Luva Pano Tricotada Ferinte/Lmp Ferrari</v>
          </cell>
          <cell r="D18087" t="str">
            <v>UN</v>
          </cell>
          <cell r="E18087">
            <v>0</v>
          </cell>
          <cell r="F18087">
            <v>0</v>
          </cell>
        </row>
        <row r="18088">
          <cell r="B18088">
            <v>2003526</v>
          </cell>
          <cell r="C18088" t="str">
            <v>Óculos Segur. Lente Escura 2000 Spectra</v>
          </cell>
          <cell r="D18088" t="str">
            <v>UN</v>
          </cell>
          <cell r="E18088">
            <v>0</v>
          </cell>
          <cell r="F18088">
            <v>0</v>
          </cell>
        </row>
        <row r="18089">
          <cell r="B18089">
            <v>2003527</v>
          </cell>
          <cell r="C18089" t="str">
            <v>Arranjo Floral</v>
          </cell>
          <cell r="D18089" t="str">
            <v>UN</v>
          </cell>
          <cell r="E18089">
            <v>0</v>
          </cell>
          <cell r="F18089">
            <v>0</v>
          </cell>
        </row>
        <row r="18090">
          <cell r="B18090">
            <v>2003528</v>
          </cell>
          <cell r="C18090" t="str">
            <v>Carimbo De Aprovação</v>
          </cell>
          <cell r="D18090" t="str">
            <v>UN</v>
          </cell>
          <cell r="E18090">
            <v>0</v>
          </cell>
          <cell r="F18090">
            <v>0</v>
          </cell>
        </row>
        <row r="18091">
          <cell r="B18091">
            <v>2003529</v>
          </cell>
          <cell r="C18091" t="str">
            <v>Camisa Social Masc.Preta M.Curta P</v>
          </cell>
          <cell r="D18091" t="str">
            <v>UN</v>
          </cell>
          <cell r="E18091">
            <v>0</v>
          </cell>
          <cell r="F18091">
            <v>0</v>
          </cell>
        </row>
        <row r="18092">
          <cell r="B18092">
            <v>2003530</v>
          </cell>
          <cell r="C18092" t="str">
            <v>Camisa Social Masc.Preta M.Curta M</v>
          </cell>
          <cell r="D18092" t="str">
            <v>UN</v>
          </cell>
          <cell r="E18092">
            <v>0</v>
          </cell>
          <cell r="F18092">
            <v>0</v>
          </cell>
        </row>
        <row r="18093">
          <cell r="B18093">
            <v>2003531</v>
          </cell>
          <cell r="C18093" t="str">
            <v>Camisa Social Masc.Preta M.Curta G</v>
          </cell>
          <cell r="D18093" t="str">
            <v>UN</v>
          </cell>
          <cell r="E18093">
            <v>0</v>
          </cell>
          <cell r="F18093">
            <v>0</v>
          </cell>
        </row>
        <row r="18094">
          <cell r="B18094">
            <v>2003532</v>
          </cell>
          <cell r="C18094" t="str">
            <v>Camisa Social Masc.Preta M.Curta Gg</v>
          </cell>
          <cell r="D18094" t="str">
            <v>UN</v>
          </cell>
          <cell r="E18094">
            <v>0</v>
          </cell>
          <cell r="F18094">
            <v>0</v>
          </cell>
        </row>
        <row r="18095">
          <cell r="B18095">
            <v>2003533</v>
          </cell>
          <cell r="C18095" t="str">
            <v>Camisa Social Masc.Preta M.Longa P</v>
          </cell>
          <cell r="D18095" t="str">
            <v>UN</v>
          </cell>
          <cell r="E18095">
            <v>0</v>
          </cell>
          <cell r="F18095">
            <v>0</v>
          </cell>
        </row>
        <row r="18096">
          <cell r="B18096">
            <v>2003534</v>
          </cell>
          <cell r="C18096" t="str">
            <v>Camisa Social Masc.Preta M.Longa M</v>
          </cell>
          <cell r="D18096" t="str">
            <v>UN</v>
          </cell>
          <cell r="E18096">
            <v>0</v>
          </cell>
          <cell r="F18096">
            <v>0</v>
          </cell>
        </row>
        <row r="18097">
          <cell r="B18097">
            <v>2003535</v>
          </cell>
          <cell r="C18097" t="str">
            <v>Camisa Social Masc.Preta M.Longa G</v>
          </cell>
          <cell r="D18097" t="str">
            <v>UN</v>
          </cell>
          <cell r="E18097">
            <v>0</v>
          </cell>
          <cell r="F18097">
            <v>0</v>
          </cell>
        </row>
        <row r="18098">
          <cell r="B18098">
            <v>2003536</v>
          </cell>
          <cell r="C18098" t="str">
            <v>Camisa Social Masc.Preta M.Longa Gg</v>
          </cell>
          <cell r="D18098" t="str">
            <v>UN</v>
          </cell>
          <cell r="E18098">
            <v>0</v>
          </cell>
          <cell r="F18098">
            <v>0</v>
          </cell>
        </row>
        <row r="18099">
          <cell r="B18099">
            <v>2003537</v>
          </cell>
          <cell r="C18099" t="str">
            <v>Boné Árabe Bn-04 Provest</v>
          </cell>
          <cell r="D18099" t="str">
            <v>UN</v>
          </cell>
          <cell r="E18099">
            <v>0</v>
          </cell>
          <cell r="F18099">
            <v>0</v>
          </cell>
        </row>
        <row r="18100">
          <cell r="B18100">
            <v>2003538</v>
          </cell>
          <cell r="C18100" t="str">
            <v>Colete Laranja Com Fita Prata</v>
          </cell>
          <cell r="D18100" t="str">
            <v>UN</v>
          </cell>
          <cell r="E18100">
            <v>0</v>
          </cell>
          <cell r="F18100">
            <v>0</v>
          </cell>
        </row>
        <row r="18101">
          <cell r="B18101">
            <v>2003539</v>
          </cell>
          <cell r="C18101" t="str">
            <v>Capa De Chuva Pvc Cinza P/Adm. Padrão</v>
          </cell>
          <cell r="D18101" t="str">
            <v>UN</v>
          </cell>
          <cell r="E18101">
            <v>0</v>
          </cell>
          <cell r="F18101">
            <v>0</v>
          </cell>
        </row>
        <row r="18102">
          <cell r="B18102">
            <v>2003540</v>
          </cell>
          <cell r="C18102" t="str">
            <v>Martelinho P/Alarme De Incendio</v>
          </cell>
          <cell r="D18102" t="str">
            <v>UN</v>
          </cell>
          <cell r="E18102">
            <v>0</v>
          </cell>
          <cell r="F18102">
            <v>0</v>
          </cell>
        </row>
        <row r="18103">
          <cell r="B18103">
            <v>2003541</v>
          </cell>
          <cell r="C18103" t="str">
            <v>Refrigerante Lata 350Ml</v>
          </cell>
          <cell r="D18103" t="str">
            <v>UN</v>
          </cell>
          <cell r="E18103">
            <v>0</v>
          </cell>
          <cell r="F18103">
            <v>0</v>
          </cell>
        </row>
        <row r="18104">
          <cell r="B18104">
            <v>2003542</v>
          </cell>
          <cell r="C18104" t="str">
            <v>Detergente C/Odor 5L Bio-Air</v>
          </cell>
          <cell r="D18104" t="str">
            <v>UN</v>
          </cell>
          <cell r="E18104">
            <v>0</v>
          </cell>
          <cell r="F18104">
            <v>0</v>
          </cell>
        </row>
        <row r="18105">
          <cell r="B18105">
            <v>2003543</v>
          </cell>
          <cell r="C18105" t="str">
            <v>Óleo Lubrificante Multigear Ep Sae 90 1L</v>
          </cell>
          <cell r="D18105" t="str">
            <v>UN</v>
          </cell>
          <cell r="E18105">
            <v>0</v>
          </cell>
          <cell r="F18105">
            <v>0</v>
          </cell>
        </row>
        <row r="18106">
          <cell r="B18106">
            <v>2003544</v>
          </cell>
          <cell r="C18106" t="str">
            <v>Limpador 5L Thilex</v>
          </cell>
          <cell r="D18106" t="str">
            <v>UN</v>
          </cell>
          <cell r="E18106">
            <v>0</v>
          </cell>
          <cell r="F18106">
            <v>0</v>
          </cell>
        </row>
        <row r="18107">
          <cell r="B18107">
            <v>2003545</v>
          </cell>
          <cell r="C18107" t="str">
            <v>Papel P/Ploter Rolo 107Cmx45M Opaque</v>
          </cell>
          <cell r="D18107" t="str">
            <v>UN</v>
          </cell>
          <cell r="E18107">
            <v>0</v>
          </cell>
          <cell r="F18107">
            <v>0</v>
          </cell>
        </row>
        <row r="18108">
          <cell r="B18108">
            <v>2003546</v>
          </cell>
          <cell r="C18108" t="str">
            <v>Grampeador P/Tapecaria Gprci368Officenet</v>
          </cell>
          <cell r="D18108" t="str">
            <v>UN</v>
          </cell>
          <cell r="E18108">
            <v>0</v>
          </cell>
          <cell r="F18108">
            <v>0</v>
          </cell>
        </row>
        <row r="18109">
          <cell r="B18109">
            <v>2003547</v>
          </cell>
          <cell r="C18109" t="str">
            <v>Caixa De Grampos 106/6</v>
          </cell>
          <cell r="D18109" t="str">
            <v>UN</v>
          </cell>
          <cell r="E18109">
            <v>0</v>
          </cell>
          <cell r="F18109">
            <v>0</v>
          </cell>
        </row>
        <row r="18110">
          <cell r="B18110">
            <v>2003548</v>
          </cell>
          <cell r="C18110" t="str">
            <v>Camiseta Masc. P/ Evento P</v>
          </cell>
          <cell r="D18110" t="str">
            <v>UN</v>
          </cell>
          <cell r="E18110">
            <v>0</v>
          </cell>
          <cell r="F18110">
            <v>0</v>
          </cell>
        </row>
        <row r="18111">
          <cell r="B18111">
            <v>2003549</v>
          </cell>
          <cell r="C18111" t="str">
            <v>Calca Jeans C/ Logo Tamanho 46</v>
          </cell>
          <cell r="D18111" t="str">
            <v>UN</v>
          </cell>
          <cell r="E18111">
            <v>0</v>
          </cell>
          <cell r="F18111">
            <v>0</v>
          </cell>
        </row>
        <row r="18112">
          <cell r="B18112">
            <v>2003550</v>
          </cell>
          <cell r="C18112" t="str">
            <v>Calca Jeans C/ Logo Tamanho 48</v>
          </cell>
          <cell r="D18112" t="str">
            <v>UN</v>
          </cell>
          <cell r="E18112">
            <v>0</v>
          </cell>
          <cell r="F18112">
            <v>0</v>
          </cell>
        </row>
        <row r="18113">
          <cell r="B18113">
            <v>2003551</v>
          </cell>
          <cell r="C18113" t="str">
            <v>Calca Jeans C/ Logo Tamanho 50</v>
          </cell>
          <cell r="D18113" t="str">
            <v>UN</v>
          </cell>
          <cell r="E18113">
            <v>0</v>
          </cell>
          <cell r="F18113">
            <v>0</v>
          </cell>
        </row>
        <row r="18114">
          <cell r="B18114">
            <v>2003552</v>
          </cell>
          <cell r="C18114" t="str">
            <v>Fita Crepe 24Mmx50M</v>
          </cell>
          <cell r="D18114" t="str">
            <v>UN</v>
          </cell>
          <cell r="E18114">
            <v>0</v>
          </cell>
          <cell r="F18114">
            <v>0</v>
          </cell>
        </row>
        <row r="18115">
          <cell r="B18115">
            <v>2003553</v>
          </cell>
          <cell r="C18115" t="str">
            <v>Saco Plastico Oficio 4 Furos 240X330Mm</v>
          </cell>
          <cell r="D18115" t="str">
            <v>UN</v>
          </cell>
          <cell r="E18115">
            <v>0</v>
          </cell>
          <cell r="F18115">
            <v>0</v>
          </cell>
        </row>
        <row r="18116">
          <cell r="B18116">
            <v>2003554</v>
          </cell>
          <cell r="C18116" t="str">
            <v>Calca De Pvc Concretagem G</v>
          </cell>
          <cell r="D18116" t="str">
            <v>UN</v>
          </cell>
          <cell r="E18116">
            <v>0</v>
          </cell>
          <cell r="F18116">
            <v>0</v>
          </cell>
        </row>
        <row r="18117">
          <cell r="B18117">
            <v>2003555</v>
          </cell>
          <cell r="C18117" t="str">
            <v>Calca De Pvc Concretagem Gg</v>
          </cell>
          <cell r="D18117" t="str">
            <v>UN</v>
          </cell>
          <cell r="E18117">
            <v>0</v>
          </cell>
          <cell r="F18117">
            <v>0</v>
          </cell>
        </row>
        <row r="18118">
          <cell r="B18118">
            <v>2003556</v>
          </cell>
          <cell r="C18118" t="str">
            <v>Capacete S/Logo Cinza</v>
          </cell>
          <cell r="D18118" t="str">
            <v>UN</v>
          </cell>
          <cell r="E18118">
            <v>0</v>
          </cell>
          <cell r="F18118">
            <v>0</v>
          </cell>
        </row>
        <row r="18119">
          <cell r="B18119">
            <v>2003557</v>
          </cell>
          <cell r="C18119" t="str">
            <v>Capacete S/Logo Marrom</v>
          </cell>
          <cell r="D18119" t="str">
            <v>UN</v>
          </cell>
          <cell r="E18119">
            <v>0</v>
          </cell>
          <cell r="F18119">
            <v>0</v>
          </cell>
        </row>
        <row r="18120">
          <cell r="B18120">
            <v>2003558</v>
          </cell>
          <cell r="C18120" t="str">
            <v>Capacete C/Prot. Fac. Branco C/Logo</v>
          </cell>
          <cell r="D18120" t="str">
            <v>UN</v>
          </cell>
          <cell r="E18120">
            <v>0</v>
          </cell>
          <cell r="F18120">
            <v>0</v>
          </cell>
        </row>
        <row r="18121">
          <cell r="B18121">
            <v>2003559</v>
          </cell>
          <cell r="C18121" t="str">
            <v>Capacete C/Prot. Fac. Amarelo C/Logo</v>
          </cell>
          <cell r="D18121" t="str">
            <v>UN</v>
          </cell>
          <cell r="E18121">
            <v>0</v>
          </cell>
          <cell r="F18121">
            <v>0</v>
          </cell>
        </row>
        <row r="18122">
          <cell r="B18122">
            <v>2003560</v>
          </cell>
          <cell r="C18122" t="str">
            <v>Capacete C/Prot. Fac. Azul C/Logo</v>
          </cell>
          <cell r="D18122" t="str">
            <v>UN</v>
          </cell>
          <cell r="E18122">
            <v>0</v>
          </cell>
          <cell r="F18122">
            <v>0</v>
          </cell>
        </row>
        <row r="18123">
          <cell r="B18123">
            <v>2003561</v>
          </cell>
          <cell r="C18123" t="str">
            <v>Capacete C/Prot. Fac. Cinza C/Logo</v>
          </cell>
          <cell r="D18123" t="str">
            <v>UN</v>
          </cell>
          <cell r="E18123">
            <v>0</v>
          </cell>
          <cell r="F18123">
            <v>0</v>
          </cell>
        </row>
        <row r="18124">
          <cell r="B18124">
            <v>2003562</v>
          </cell>
          <cell r="C18124" t="str">
            <v>Capacete C/Prot. Fac. Marrom C/Logo</v>
          </cell>
          <cell r="D18124" t="str">
            <v>UN</v>
          </cell>
          <cell r="E18124">
            <v>0</v>
          </cell>
          <cell r="F18124">
            <v>0</v>
          </cell>
        </row>
        <row r="18125">
          <cell r="B18125">
            <v>2003563</v>
          </cell>
          <cell r="C18125" t="str">
            <v>Capacete C/Prot. Fac. Verde C/Logo</v>
          </cell>
          <cell r="D18125" t="str">
            <v>UN</v>
          </cell>
          <cell r="E18125">
            <v>0</v>
          </cell>
          <cell r="F18125">
            <v>0</v>
          </cell>
        </row>
        <row r="18126">
          <cell r="B18126">
            <v>2003564</v>
          </cell>
          <cell r="C18126" t="str">
            <v>Capacete C/Prot. Fac. Vermelho C/Logo</v>
          </cell>
          <cell r="D18126" t="str">
            <v>UN</v>
          </cell>
          <cell r="E18126">
            <v>0</v>
          </cell>
          <cell r="F18126">
            <v>0</v>
          </cell>
        </row>
        <row r="18127">
          <cell r="B18127">
            <v>2003565</v>
          </cell>
          <cell r="C18127" t="str">
            <v>Capacete C/Prot.Fac.E Abaf.Branco C/Logo</v>
          </cell>
          <cell r="D18127" t="str">
            <v>UN</v>
          </cell>
          <cell r="E18127">
            <v>0</v>
          </cell>
          <cell r="F18127">
            <v>0</v>
          </cell>
        </row>
        <row r="18128">
          <cell r="B18128">
            <v>2003566</v>
          </cell>
          <cell r="C18128" t="str">
            <v>Capacete C/Prot. Fac. E Abaf. Azul</v>
          </cell>
          <cell r="D18128" t="str">
            <v>UN</v>
          </cell>
          <cell r="E18128">
            <v>0</v>
          </cell>
          <cell r="F18128">
            <v>0</v>
          </cell>
        </row>
        <row r="18129">
          <cell r="B18129">
            <v>2003567</v>
          </cell>
          <cell r="C18129" t="str">
            <v>Capacete C/Prot. Fac. E Abaf. Cinza</v>
          </cell>
          <cell r="D18129" t="str">
            <v>UN</v>
          </cell>
          <cell r="E18129">
            <v>0</v>
          </cell>
          <cell r="F18129">
            <v>0</v>
          </cell>
        </row>
        <row r="18130">
          <cell r="B18130">
            <v>2003568</v>
          </cell>
          <cell r="C18130" t="str">
            <v>Capacete C/Prot. Fac. E Abaf. Marrom</v>
          </cell>
          <cell r="D18130" t="str">
            <v>UN</v>
          </cell>
          <cell r="E18130">
            <v>0</v>
          </cell>
          <cell r="F18130">
            <v>0</v>
          </cell>
        </row>
        <row r="18131">
          <cell r="B18131">
            <v>2003569</v>
          </cell>
          <cell r="C18131" t="str">
            <v>Capacete C/Prot. Fac. E Abaf. Verde</v>
          </cell>
          <cell r="D18131" t="str">
            <v>UN</v>
          </cell>
          <cell r="E18131">
            <v>0</v>
          </cell>
          <cell r="F18131">
            <v>0</v>
          </cell>
        </row>
        <row r="18132">
          <cell r="B18132">
            <v>2003570</v>
          </cell>
          <cell r="C18132" t="str">
            <v>Capacete C/Prot. Fac. E Abaf. Vermelho</v>
          </cell>
          <cell r="D18132" t="str">
            <v>UN</v>
          </cell>
          <cell r="E18132">
            <v>0</v>
          </cell>
          <cell r="F18132">
            <v>0</v>
          </cell>
        </row>
        <row r="18133">
          <cell r="B18133">
            <v>2003571</v>
          </cell>
          <cell r="C18133" t="str">
            <v>Colete Tipo Dvs</v>
          </cell>
          <cell r="D18133" t="str">
            <v>UN</v>
          </cell>
          <cell r="E18133">
            <v>0</v>
          </cell>
          <cell r="F18133">
            <v>0</v>
          </cell>
        </row>
        <row r="18134">
          <cell r="B18134">
            <v>2003572</v>
          </cell>
          <cell r="C18134" t="str">
            <v>Capa De Chuva Pvc Cinza P/Adm Exg</v>
          </cell>
          <cell r="D18134" t="str">
            <v>UN</v>
          </cell>
          <cell r="E18134">
            <v>0</v>
          </cell>
          <cell r="F18134">
            <v>0</v>
          </cell>
        </row>
        <row r="18135">
          <cell r="B18135">
            <v>2003573</v>
          </cell>
          <cell r="C18135" t="str">
            <v>Jaleco Medicina Do Trabalho Branca P</v>
          </cell>
          <cell r="D18135" t="str">
            <v>UN</v>
          </cell>
          <cell r="E18135">
            <v>0</v>
          </cell>
          <cell r="F18135">
            <v>0</v>
          </cell>
        </row>
        <row r="18136">
          <cell r="B18136">
            <v>2003574</v>
          </cell>
          <cell r="C18136" t="str">
            <v>Jaleco Medicina Do Trabalho Branca M</v>
          </cell>
          <cell r="D18136" t="str">
            <v>UN</v>
          </cell>
          <cell r="E18136">
            <v>0</v>
          </cell>
          <cell r="F18136">
            <v>0</v>
          </cell>
        </row>
        <row r="18137">
          <cell r="B18137">
            <v>2003575</v>
          </cell>
          <cell r="C18137" t="str">
            <v>Jaleco Medicina Do Trabalho Branca G</v>
          </cell>
          <cell r="D18137" t="str">
            <v>UN</v>
          </cell>
          <cell r="E18137">
            <v>0</v>
          </cell>
          <cell r="F18137">
            <v>0</v>
          </cell>
        </row>
        <row r="18138">
          <cell r="B18138">
            <v>2003576</v>
          </cell>
          <cell r="C18138" t="str">
            <v>Jaleco Medicina Do Trabalho Branca Gg</v>
          </cell>
          <cell r="D18138" t="str">
            <v>UN</v>
          </cell>
          <cell r="E18138">
            <v>0</v>
          </cell>
          <cell r="F18138">
            <v>0</v>
          </cell>
        </row>
        <row r="18139">
          <cell r="B18139">
            <v>2003577</v>
          </cell>
          <cell r="C18139" t="str">
            <v>Camisa Soc.M.Longa Med.Trabalho Branca P</v>
          </cell>
          <cell r="D18139" t="str">
            <v>UN</v>
          </cell>
          <cell r="E18139">
            <v>0</v>
          </cell>
          <cell r="F18139">
            <v>0</v>
          </cell>
        </row>
        <row r="18140">
          <cell r="B18140">
            <v>2003578</v>
          </cell>
          <cell r="C18140" t="str">
            <v>Camisa Soc.M.Longa Med.Trabalho Branca M</v>
          </cell>
          <cell r="D18140" t="str">
            <v>UN</v>
          </cell>
          <cell r="E18140">
            <v>0</v>
          </cell>
          <cell r="F18140">
            <v>0</v>
          </cell>
        </row>
        <row r="18141">
          <cell r="B18141">
            <v>2003579</v>
          </cell>
          <cell r="C18141" t="str">
            <v>Camisa Soc.M.Longa Med.Trabalho Branca G</v>
          </cell>
          <cell r="D18141" t="str">
            <v>UN</v>
          </cell>
          <cell r="E18141">
            <v>0</v>
          </cell>
          <cell r="F18141">
            <v>0</v>
          </cell>
        </row>
        <row r="18142">
          <cell r="B18142">
            <v>2003580</v>
          </cell>
          <cell r="C18142" t="str">
            <v>Camisa Soc.M.Longa Med.Trab. Branca Gg</v>
          </cell>
          <cell r="D18142" t="str">
            <v>UN</v>
          </cell>
          <cell r="E18142">
            <v>0</v>
          </cell>
          <cell r="F18142">
            <v>0</v>
          </cell>
        </row>
        <row r="18143">
          <cell r="B18143">
            <v>2003581</v>
          </cell>
          <cell r="C18143" t="str">
            <v>Camisa Soc.M.Curta Med.Trabalho Branca P</v>
          </cell>
          <cell r="D18143" t="str">
            <v>UN</v>
          </cell>
          <cell r="E18143">
            <v>0</v>
          </cell>
          <cell r="F18143">
            <v>0</v>
          </cell>
        </row>
        <row r="18144">
          <cell r="B18144">
            <v>2003582</v>
          </cell>
          <cell r="C18144" t="str">
            <v>Camisa Soc.M.Curta Med.Trabalho Branca M</v>
          </cell>
          <cell r="D18144" t="str">
            <v>UN</v>
          </cell>
          <cell r="E18144">
            <v>0</v>
          </cell>
          <cell r="F18144">
            <v>0</v>
          </cell>
        </row>
        <row r="18145">
          <cell r="B18145">
            <v>2003583</v>
          </cell>
          <cell r="C18145" t="str">
            <v>Camisa Soc.M.Curta Med.Trabalho Branca G</v>
          </cell>
          <cell r="D18145" t="str">
            <v>UN</v>
          </cell>
          <cell r="E18145">
            <v>0</v>
          </cell>
          <cell r="F18145">
            <v>0</v>
          </cell>
        </row>
        <row r="18146">
          <cell r="B18146">
            <v>2003584</v>
          </cell>
          <cell r="C18146" t="str">
            <v>Camisa Soc.M.Curta Med.Trab. Branca Gg</v>
          </cell>
          <cell r="D18146" t="str">
            <v>UN</v>
          </cell>
          <cell r="E18146">
            <v>0</v>
          </cell>
          <cell r="F18146">
            <v>0</v>
          </cell>
        </row>
        <row r="18147">
          <cell r="B18147">
            <v>2003585</v>
          </cell>
          <cell r="C18147" t="str">
            <v>Jaqueta P/ Medicina Do Trabalho Branca P</v>
          </cell>
          <cell r="D18147" t="str">
            <v>UN</v>
          </cell>
          <cell r="E18147">
            <v>0</v>
          </cell>
          <cell r="F18147">
            <v>0</v>
          </cell>
        </row>
        <row r="18148">
          <cell r="B18148">
            <v>2003586</v>
          </cell>
          <cell r="C18148" t="str">
            <v>Jaqueta P/ Medicina Do Trabalho Branca M</v>
          </cell>
          <cell r="D18148" t="str">
            <v>UN</v>
          </cell>
          <cell r="E18148">
            <v>0</v>
          </cell>
          <cell r="F18148">
            <v>0</v>
          </cell>
        </row>
        <row r="18149">
          <cell r="B18149">
            <v>2003587</v>
          </cell>
          <cell r="C18149" t="str">
            <v>Jaqueta P/ Medicina Do Trabalho Branca G</v>
          </cell>
          <cell r="D18149" t="str">
            <v>UN</v>
          </cell>
          <cell r="E18149">
            <v>0</v>
          </cell>
          <cell r="F18149">
            <v>0</v>
          </cell>
        </row>
        <row r="18150">
          <cell r="B18150">
            <v>2003588</v>
          </cell>
          <cell r="C18150" t="str">
            <v>Jaqueta P/Medicina Do Trabalho Branca Gg</v>
          </cell>
          <cell r="D18150" t="str">
            <v>UN</v>
          </cell>
          <cell r="E18150">
            <v>0</v>
          </cell>
          <cell r="F18150">
            <v>0</v>
          </cell>
        </row>
        <row r="18151">
          <cell r="B18151">
            <v>2003589</v>
          </cell>
          <cell r="C18151" t="str">
            <v>Firewall Asa5520-Aip20 Cisco</v>
          </cell>
          <cell r="D18151" t="str">
            <v>UN</v>
          </cell>
          <cell r="E18151">
            <v>0</v>
          </cell>
          <cell r="F18151">
            <v>0</v>
          </cell>
        </row>
        <row r="18152">
          <cell r="B18152">
            <v>2003590</v>
          </cell>
          <cell r="C18152" t="str">
            <v>Kit Para Switch Vs-C6509E-S72 Cisco</v>
          </cell>
          <cell r="D18152" t="str">
            <v>UN</v>
          </cell>
          <cell r="E18152">
            <v>0</v>
          </cell>
          <cell r="F18152">
            <v>0</v>
          </cell>
        </row>
        <row r="18153">
          <cell r="B18153">
            <v>2003591</v>
          </cell>
          <cell r="C18153" t="str">
            <v>Switch Ws-X6148-Ge-T Cisco</v>
          </cell>
          <cell r="D18153" t="str">
            <v>UN</v>
          </cell>
          <cell r="E18153">
            <v>0</v>
          </cell>
          <cell r="F18153">
            <v>0</v>
          </cell>
        </row>
        <row r="18154">
          <cell r="B18154">
            <v>2003592</v>
          </cell>
          <cell r="C18154" t="str">
            <v>Fonte Catalyst 6500W Ws-Cac-6000W Cisco</v>
          </cell>
          <cell r="D18154" t="str">
            <v>UN</v>
          </cell>
          <cell r="E18154">
            <v>0</v>
          </cell>
          <cell r="F18154">
            <v>0</v>
          </cell>
        </row>
        <row r="18155">
          <cell r="B18155">
            <v>2003593</v>
          </cell>
          <cell r="C18155" t="str">
            <v>Porta Cartão 1328Pt Chies</v>
          </cell>
          <cell r="D18155" t="str">
            <v>PAK</v>
          </cell>
          <cell r="E18155">
            <v>0</v>
          </cell>
          <cell r="F18155">
            <v>0</v>
          </cell>
        </row>
        <row r="18156">
          <cell r="B18156">
            <v>2003597</v>
          </cell>
          <cell r="C18156" t="str">
            <v>Papel Kraft Betumado Duplo Rolo 200M</v>
          </cell>
          <cell r="D18156" t="str">
            <v>UN</v>
          </cell>
          <cell r="E18156">
            <v>0</v>
          </cell>
          <cell r="F18156">
            <v>0</v>
          </cell>
        </row>
        <row r="18157">
          <cell r="B18157">
            <v>2003598</v>
          </cell>
          <cell r="C18157" t="str">
            <v>Bloco Post-It Cubo 47,6X47,6Mm 400Folhas</v>
          </cell>
          <cell r="D18157" t="str">
            <v>PAK</v>
          </cell>
          <cell r="E18157">
            <v>0</v>
          </cell>
          <cell r="F18157">
            <v>0</v>
          </cell>
        </row>
        <row r="18158">
          <cell r="B18158">
            <v>2003599</v>
          </cell>
          <cell r="C18158" t="str">
            <v>Gaveteiro Plast.C/2Gav.Gv07São Bernardo</v>
          </cell>
          <cell r="D18158" t="str">
            <v>KI</v>
          </cell>
          <cell r="E18158">
            <v>0</v>
          </cell>
          <cell r="F18158">
            <v>0</v>
          </cell>
        </row>
        <row r="18159">
          <cell r="B18159">
            <v>2003600</v>
          </cell>
          <cell r="C18159" t="str">
            <v>Gaveteiro Plastico C/3Gav. 7212 Homeplay</v>
          </cell>
          <cell r="D18159" t="str">
            <v>KI</v>
          </cell>
          <cell r="E18159">
            <v>0</v>
          </cell>
          <cell r="F18159">
            <v>0</v>
          </cell>
        </row>
        <row r="18160">
          <cell r="B18160">
            <v>2003601</v>
          </cell>
          <cell r="C18160" t="str">
            <v>Bateria P/Notebook Dell Latitude D510</v>
          </cell>
          <cell r="D18160" t="str">
            <v>UN</v>
          </cell>
          <cell r="E18160">
            <v>0</v>
          </cell>
          <cell r="F18160">
            <v>0</v>
          </cell>
        </row>
        <row r="18161">
          <cell r="B18161">
            <v>2003602</v>
          </cell>
          <cell r="C18161" t="str">
            <v>Saboneteira Branca 800Ml  540 Higicenter</v>
          </cell>
          <cell r="D18161" t="str">
            <v>UN</v>
          </cell>
          <cell r="E18161">
            <v>0</v>
          </cell>
          <cell r="F18161">
            <v>0</v>
          </cell>
        </row>
        <row r="18162">
          <cell r="B18162">
            <v>2003603</v>
          </cell>
          <cell r="C18162" t="str">
            <v>Trava Quedas P/Corda 12Mm 1886B Mgcinto</v>
          </cell>
          <cell r="D18162" t="str">
            <v>UN</v>
          </cell>
          <cell r="E18162">
            <v>0</v>
          </cell>
          <cell r="F18162">
            <v>0</v>
          </cell>
        </row>
        <row r="18163">
          <cell r="B18163">
            <v>2003604</v>
          </cell>
          <cell r="C18163" t="str">
            <v>Toner 1130D Color Black Edp P/Impr.Ricoh</v>
          </cell>
          <cell r="D18163" t="str">
            <v>UN</v>
          </cell>
          <cell r="E18163">
            <v>0</v>
          </cell>
          <cell r="F18163">
            <v>0</v>
          </cell>
        </row>
        <row r="18164">
          <cell r="B18164">
            <v>2003605</v>
          </cell>
          <cell r="C18164" t="str">
            <v>Rotulador Elet Br Pt2700 10002700Brother</v>
          </cell>
          <cell r="D18164" t="str">
            <v>UN</v>
          </cell>
          <cell r="E18164">
            <v>0</v>
          </cell>
          <cell r="F18164">
            <v>0</v>
          </cell>
        </row>
        <row r="18165">
          <cell r="B18165">
            <v>2003606</v>
          </cell>
          <cell r="C18165" t="str">
            <v>Fita Rotulador Br Tz-451 30010451Brother</v>
          </cell>
          <cell r="D18165" t="str">
            <v>UN</v>
          </cell>
          <cell r="E18165">
            <v>0</v>
          </cell>
          <cell r="F18165">
            <v>0</v>
          </cell>
        </row>
        <row r="18166">
          <cell r="B18166">
            <v>2003607</v>
          </cell>
          <cell r="C18166" t="str">
            <v>Fita Rotulador Br Tz-741 30010741Brother</v>
          </cell>
          <cell r="D18166" t="str">
            <v>UN</v>
          </cell>
          <cell r="E18166">
            <v>0</v>
          </cell>
          <cell r="F18166">
            <v>0</v>
          </cell>
        </row>
        <row r="18167">
          <cell r="B18167">
            <v>2003608</v>
          </cell>
          <cell r="C18167" t="str">
            <v>Fita Rotulador Br Tzs221 30020221Brother</v>
          </cell>
          <cell r="D18167" t="str">
            <v>UN</v>
          </cell>
          <cell r="E18167">
            <v>0</v>
          </cell>
          <cell r="F18167">
            <v>0</v>
          </cell>
        </row>
        <row r="18168">
          <cell r="B18168">
            <v>2003609</v>
          </cell>
          <cell r="C18168" t="str">
            <v>Fita Rotulador Br Tzs941 50020941Brother</v>
          </cell>
          <cell r="D18168" t="str">
            <v>UN</v>
          </cell>
          <cell r="E18168">
            <v>0</v>
          </cell>
          <cell r="F18168">
            <v>0</v>
          </cell>
        </row>
        <row r="18169">
          <cell r="B18169">
            <v>2003610</v>
          </cell>
          <cell r="C18169" t="str">
            <v>Fita Rotulador Br Tzs951 50020951Brother</v>
          </cell>
          <cell r="D18169" t="str">
            <v>UN</v>
          </cell>
          <cell r="E18169">
            <v>0</v>
          </cell>
          <cell r="F18169">
            <v>0</v>
          </cell>
        </row>
        <row r="18170">
          <cell r="B18170">
            <v>2003611</v>
          </cell>
          <cell r="C18170" t="str">
            <v>Envelope A3 Timbrado Logo Gafisa</v>
          </cell>
          <cell r="D18170" t="str">
            <v>UN</v>
          </cell>
          <cell r="E18170">
            <v>0</v>
          </cell>
          <cell r="F18170">
            <v>0</v>
          </cell>
        </row>
        <row r="18171">
          <cell r="B18171">
            <v>2003612</v>
          </cell>
          <cell r="C18171" t="str">
            <v>Envelope A4 Timbrado Logo Gafisa</v>
          </cell>
          <cell r="D18171" t="str">
            <v>UN</v>
          </cell>
          <cell r="E18171">
            <v>0</v>
          </cell>
          <cell r="F18171">
            <v>0</v>
          </cell>
        </row>
        <row r="18172">
          <cell r="B18172">
            <v>2003613</v>
          </cell>
          <cell r="C18172" t="str">
            <v>Envelope A5 Timbrado Logo Gafisa</v>
          </cell>
          <cell r="D18172" t="str">
            <v>UN</v>
          </cell>
          <cell r="E18172">
            <v>0</v>
          </cell>
          <cell r="F18172">
            <v>0</v>
          </cell>
        </row>
        <row r="18173">
          <cell r="B18173">
            <v>2003614</v>
          </cell>
          <cell r="C18173" t="str">
            <v>Envelope Carta Com Janela Logo Gafisa</v>
          </cell>
          <cell r="D18173" t="str">
            <v>UN</v>
          </cell>
          <cell r="E18173">
            <v>0</v>
          </cell>
          <cell r="F18173">
            <v>0</v>
          </cell>
        </row>
        <row r="18174">
          <cell r="B18174">
            <v>2003615</v>
          </cell>
          <cell r="C18174" t="str">
            <v>Envelope Carta Sem Janela Logo Gafisa</v>
          </cell>
          <cell r="D18174" t="str">
            <v>UN</v>
          </cell>
          <cell r="E18174">
            <v>0</v>
          </cell>
          <cell r="F18174">
            <v>0</v>
          </cell>
        </row>
        <row r="18175">
          <cell r="B18175">
            <v>2003616</v>
          </cell>
          <cell r="C18175" t="str">
            <v>Papel Timbrado Logo Gafisa</v>
          </cell>
          <cell r="D18175" t="str">
            <v>UN</v>
          </cell>
          <cell r="E18175">
            <v>0</v>
          </cell>
          <cell r="F18175">
            <v>0</v>
          </cell>
        </row>
        <row r="18176">
          <cell r="B18176">
            <v>2003617</v>
          </cell>
          <cell r="C18176" t="str">
            <v>Bota Couro Cano Medio C/Cadarço Marrom41</v>
          </cell>
          <cell r="D18176" t="str">
            <v>PAA</v>
          </cell>
          <cell r="E18176">
            <v>0</v>
          </cell>
          <cell r="F18176">
            <v>0</v>
          </cell>
        </row>
        <row r="18177">
          <cell r="B18177">
            <v>2003618</v>
          </cell>
          <cell r="C18177" t="str">
            <v>Bota Couro Cano Medio C/Cadarço Marrom42</v>
          </cell>
          <cell r="D18177" t="str">
            <v>PAA</v>
          </cell>
          <cell r="E18177">
            <v>0</v>
          </cell>
          <cell r="F18177">
            <v>0</v>
          </cell>
        </row>
        <row r="18178">
          <cell r="B18178">
            <v>2003619</v>
          </cell>
          <cell r="C18178" t="str">
            <v>Bota Couro Cano Medio C/ Cadar 35 50B26</v>
          </cell>
          <cell r="D18178" t="str">
            <v>PAA</v>
          </cell>
          <cell r="E18178">
            <v>0</v>
          </cell>
          <cell r="F18178">
            <v>0</v>
          </cell>
        </row>
        <row r="18179">
          <cell r="B18179">
            <v>2003620</v>
          </cell>
          <cell r="C18179" t="str">
            <v>Bota Couro Cano Medio C/ Cadar 36 50B26</v>
          </cell>
          <cell r="D18179" t="str">
            <v>PAA</v>
          </cell>
          <cell r="E18179">
            <v>0</v>
          </cell>
          <cell r="F18179">
            <v>0</v>
          </cell>
        </row>
        <row r="18180">
          <cell r="B18180">
            <v>2003621</v>
          </cell>
          <cell r="C18180" t="str">
            <v>Bota Couro Cano Medio C/ Cadar 37 50B26</v>
          </cell>
          <cell r="D18180" t="str">
            <v>PAA</v>
          </cell>
          <cell r="E18180">
            <v>0</v>
          </cell>
          <cell r="F18180">
            <v>0</v>
          </cell>
        </row>
        <row r="18181">
          <cell r="B18181">
            <v>2003622</v>
          </cell>
          <cell r="C18181" t="str">
            <v>Bota Couro Cano Medio C/ Cadar 38 50B26</v>
          </cell>
          <cell r="D18181" t="str">
            <v>PAA</v>
          </cell>
          <cell r="E18181">
            <v>0</v>
          </cell>
          <cell r="F18181">
            <v>0</v>
          </cell>
        </row>
        <row r="18182">
          <cell r="B18182">
            <v>2003623</v>
          </cell>
          <cell r="C18182" t="str">
            <v>Bota Couro Cano Medio C/ Cadar  39 50B26</v>
          </cell>
          <cell r="D18182" t="str">
            <v>PAA</v>
          </cell>
          <cell r="E18182">
            <v>0</v>
          </cell>
          <cell r="F18182">
            <v>0</v>
          </cell>
        </row>
        <row r="18183">
          <cell r="B18183">
            <v>2003624</v>
          </cell>
          <cell r="C18183" t="str">
            <v>Bota Couro Cano Medio C/ Cadar 40 50B26</v>
          </cell>
          <cell r="D18183" t="str">
            <v>PAA</v>
          </cell>
          <cell r="E18183">
            <v>0</v>
          </cell>
          <cell r="F18183">
            <v>0</v>
          </cell>
        </row>
        <row r="18184">
          <cell r="B18184">
            <v>2003625</v>
          </cell>
          <cell r="C18184" t="str">
            <v>Bota Couro Cano Medio C/ Cadar  41 50B26</v>
          </cell>
          <cell r="D18184" t="str">
            <v>PAA</v>
          </cell>
          <cell r="E18184">
            <v>0</v>
          </cell>
          <cell r="F18184">
            <v>0</v>
          </cell>
        </row>
        <row r="18185">
          <cell r="B18185">
            <v>2003626</v>
          </cell>
          <cell r="C18185" t="str">
            <v>Bota Couro Cano Medio C/ Cadar 42 50B26</v>
          </cell>
          <cell r="D18185" t="str">
            <v>PAA</v>
          </cell>
          <cell r="E18185">
            <v>0</v>
          </cell>
          <cell r="F18185">
            <v>0</v>
          </cell>
        </row>
        <row r="18186">
          <cell r="B18186">
            <v>2003627</v>
          </cell>
          <cell r="C18186" t="str">
            <v>Bota Couro Cano Medio C/ Cadar 43 50B26</v>
          </cell>
          <cell r="D18186" t="str">
            <v>PAA</v>
          </cell>
          <cell r="E18186">
            <v>0</v>
          </cell>
          <cell r="F18186">
            <v>0</v>
          </cell>
        </row>
        <row r="18187">
          <cell r="B18187">
            <v>2003628</v>
          </cell>
          <cell r="C18187" t="str">
            <v>Bota Couro Cano Medio C/ Cadar 44 50B26</v>
          </cell>
          <cell r="D18187" t="str">
            <v>PAA</v>
          </cell>
          <cell r="E18187">
            <v>0</v>
          </cell>
          <cell r="F18187">
            <v>0</v>
          </cell>
        </row>
        <row r="18188">
          <cell r="B18188">
            <v>2003629</v>
          </cell>
          <cell r="C18188" t="str">
            <v>Bota Couro Cano Medio C/ Cadar 45 50B26</v>
          </cell>
          <cell r="D18188" t="str">
            <v>PAA</v>
          </cell>
          <cell r="E18188">
            <v>0</v>
          </cell>
          <cell r="F18188">
            <v>0</v>
          </cell>
        </row>
        <row r="18189">
          <cell r="B18189">
            <v>2003630</v>
          </cell>
          <cell r="C18189" t="str">
            <v>Bota Couro Cano Medio C/ Cadar 46 50B26</v>
          </cell>
          <cell r="D18189" t="str">
            <v>PAA</v>
          </cell>
          <cell r="E18189">
            <v>0</v>
          </cell>
          <cell r="F18189">
            <v>0</v>
          </cell>
        </row>
        <row r="18190">
          <cell r="B18190">
            <v>2003631</v>
          </cell>
          <cell r="C18190" t="str">
            <v>Bota Couro Cano Medio C/ Cadar 47 50B26</v>
          </cell>
          <cell r="D18190" t="str">
            <v>PAA</v>
          </cell>
          <cell r="E18190">
            <v>0</v>
          </cell>
          <cell r="F18190">
            <v>0</v>
          </cell>
        </row>
        <row r="18191">
          <cell r="B18191">
            <v>2003632</v>
          </cell>
          <cell r="C18191" t="str">
            <v>Cartucho Black Hp88 C9385Al Hp</v>
          </cell>
          <cell r="D18191" t="str">
            <v>UN</v>
          </cell>
          <cell r="E18191">
            <v>0</v>
          </cell>
          <cell r="F18191">
            <v>0</v>
          </cell>
        </row>
        <row r="18192">
          <cell r="B18192">
            <v>2003633</v>
          </cell>
          <cell r="C18192" t="str">
            <v>Cartucho Amarelo Hp88 C9388Al Hp</v>
          </cell>
          <cell r="D18192" t="str">
            <v>UN</v>
          </cell>
          <cell r="E18192">
            <v>0</v>
          </cell>
          <cell r="F18192">
            <v>0</v>
          </cell>
        </row>
        <row r="18193">
          <cell r="B18193">
            <v>2003634</v>
          </cell>
          <cell r="C18193" t="str">
            <v>Cinzeira/Lixeira Pl Cil 05900C600Soluwan</v>
          </cell>
          <cell r="D18193" t="str">
            <v>UN</v>
          </cell>
          <cell r="E18193">
            <v>0</v>
          </cell>
          <cell r="F18193">
            <v>0</v>
          </cell>
        </row>
        <row r="18194">
          <cell r="B18194">
            <v>2003635</v>
          </cell>
          <cell r="C18194" t="str">
            <v>Cesto Plast Lixo Rd Cz 05900E1B00Soluwan</v>
          </cell>
          <cell r="D18194" t="str">
            <v>UN</v>
          </cell>
          <cell r="E18194">
            <v>0</v>
          </cell>
          <cell r="F18194">
            <v>0</v>
          </cell>
        </row>
        <row r="18195">
          <cell r="B18195">
            <v>2003636</v>
          </cell>
          <cell r="C18195" t="str">
            <v>Saboneteira C/Reserv 095002599Rsoluwan</v>
          </cell>
          <cell r="D18195" t="str">
            <v>UN</v>
          </cell>
          <cell r="E18195">
            <v>0</v>
          </cell>
          <cell r="F18195">
            <v>0</v>
          </cell>
        </row>
        <row r="18196">
          <cell r="B18196">
            <v>2003637</v>
          </cell>
          <cell r="C18196" t="str">
            <v>Lixeira Plastica Com Pedal 15L Cinza</v>
          </cell>
          <cell r="D18196" t="str">
            <v>UN</v>
          </cell>
          <cell r="E18196">
            <v>0</v>
          </cell>
          <cell r="F18196">
            <v>0</v>
          </cell>
        </row>
        <row r="18197">
          <cell r="B18197">
            <v>2003638</v>
          </cell>
          <cell r="C18197" t="str">
            <v>Lixeira Plastica Tampa Basculante 50L</v>
          </cell>
          <cell r="D18197" t="str">
            <v>UN</v>
          </cell>
          <cell r="E18197">
            <v>0</v>
          </cell>
          <cell r="F18197">
            <v>0</v>
          </cell>
        </row>
        <row r="18198">
          <cell r="B18198">
            <v>2003639</v>
          </cell>
          <cell r="C18198" t="str">
            <v>Cinzeiro Papel.21X60 116003120245Soluwan</v>
          </cell>
          <cell r="D18198" t="str">
            <v>UN</v>
          </cell>
          <cell r="E18198">
            <v>0</v>
          </cell>
          <cell r="F18198">
            <v>0</v>
          </cell>
        </row>
        <row r="18199">
          <cell r="B18199">
            <v>2003640</v>
          </cell>
          <cell r="C18199" t="str">
            <v>Cabo Alum An P/Mop 150Cm 33001122Soluwan</v>
          </cell>
          <cell r="D18199" t="str">
            <v>UN</v>
          </cell>
          <cell r="E18199">
            <v>0</v>
          </cell>
          <cell r="F18199">
            <v>0</v>
          </cell>
        </row>
        <row r="18200">
          <cell r="B18200">
            <v>2003641</v>
          </cell>
          <cell r="C18200" t="str">
            <v>Papeleira Poli 30L Jsn 05900T100 Soluwan</v>
          </cell>
          <cell r="D18200" t="str">
            <v>UN</v>
          </cell>
          <cell r="E18200">
            <v>0</v>
          </cell>
          <cell r="F18200">
            <v>0</v>
          </cell>
        </row>
        <row r="18201">
          <cell r="B18201">
            <v>2003642</v>
          </cell>
          <cell r="C18201" t="str">
            <v>Claviculário Clavifix 11275574043Soluwan</v>
          </cell>
          <cell r="D18201" t="str">
            <v>UN</v>
          </cell>
          <cell r="E18201">
            <v>0</v>
          </cell>
          <cell r="F18201">
            <v>0</v>
          </cell>
        </row>
        <row r="18202">
          <cell r="B18202">
            <v>2003643</v>
          </cell>
          <cell r="C18202" t="str">
            <v>Lixeira Inox 28L 116003320445 Soluwan</v>
          </cell>
          <cell r="D18202" t="str">
            <v>UN</v>
          </cell>
          <cell r="E18202">
            <v>0</v>
          </cell>
          <cell r="F18202">
            <v>0</v>
          </cell>
        </row>
        <row r="18203">
          <cell r="B18203">
            <v>2003644</v>
          </cell>
          <cell r="C18203" t="str">
            <v>Lixeira Coleta Seletiva 120L  Amarela</v>
          </cell>
          <cell r="D18203" t="str">
            <v>UN</v>
          </cell>
          <cell r="E18203">
            <v>0</v>
          </cell>
          <cell r="F18203">
            <v>0</v>
          </cell>
        </row>
        <row r="18204">
          <cell r="B18204">
            <v>2003645</v>
          </cell>
          <cell r="C18204" t="str">
            <v>Lixeira Coleta Seletiva 120L Vermelho</v>
          </cell>
          <cell r="D18204" t="str">
            <v>UN</v>
          </cell>
          <cell r="E18204">
            <v>0</v>
          </cell>
          <cell r="F18204">
            <v>0</v>
          </cell>
        </row>
        <row r="18205">
          <cell r="B18205">
            <v>2003646</v>
          </cell>
          <cell r="C18205" t="str">
            <v>Lixeira Coleta Seletiva 120L Verde</v>
          </cell>
          <cell r="D18205" t="str">
            <v>UN</v>
          </cell>
          <cell r="E18205">
            <v>0</v>
          </cell>
          <cell r="F18205">
            <v>0</v>
          </cell>
        </row>
        <row r="18206">
          <cell r="B18206">
            <v>2003647</v>
          </cell>
          <cell r="C18206" t="str">
            <v>Lixeira Coleta Seletiva 120L Azul</v>
          </cell>
          <cell r="D18206" t="str">
            <v>UN</v>
          </cell>
          <cell r="E18206">
            <v>0</v>
          </cell>
          <cell r="F18206">
            <v>0</v>
          </cell>
        </row>
        <row r="18207">
          <cell r="B18207">
            <v>2003648</v>
          </cell>
          <cell r="C18207" t="str">
            <v>Lixeira Coleta Seletiva 120L Marron</v>
          </cell>
          <cell r="D18207" t="str">
            <v>UN</v>
          </cell>
          <cell r="E18207">
            <v>0</v>
          </cell>
          <cell r="F18207">
            <v>0</v>
          </cell>
        </row>
        <row r="18208">
          <cell r="B18208">
            <v>2003649</v>
          </cell>
          <cell r="C18208" t="str">
            <v>Lixeira Coleta Seletiva 50L Marron</v>
          </cell>
          <cell r="D18208" t="str">
            <v>UN</v>
          </cell>
          <cell r="E18208">
            <v>0</v>
          </cell>
          <cell r="F18208">
            <v>0</v>
          </cell>
        </row>
        <row r="18209">
          <cell r="B18209">
            <v>2003650</v>
          </cell>
          <cell r="C18209" t="str">
            <v>Hd 160 Gb Sata</v>
          </cell>
          <cell r="D18209" t="str">
            <v>UN</v>
          </cell>
          <cell r="E18209">
            <v>0</v>
          </cell>
          <cell r="F18209">
            <v>0</v>
          </cell>
        </row>
        <row r="18210">
          <cell r="B18210">
            <v>2003651</v>
          </cell>
          <cell r="C18210" t="str">
            <v>Case Com Hd De 160 Gb (Externo)</v>
          </cell>
          <cell r="D18210" t="str">
            <v>UN</v>
          </cell>
          <cell r="E18210">
            <v>0</v>
          </cell>
          <cell r="F18210">
            <v>0</v>
          </cell>
        </row>
        <row r="18211">
          <cell r="B18211">
            <v>2003652</v>
          </cell>
          <cell r="C18211" t="str">
            <v>Servidor Dell (Optiplex 760 Minitorre)</v>
          </cell>
          <cell r="D18211" t="str">
            <v>UN</v>
          </cell>
          <cell r="E18211">
            <v>0</v>
          </cell>
          <cell r="F18211">
            <v>0</v>
          </cell>
        </row>
        <row r="18212">
          <cell r="B18212">
            <v>2003653</v>
          </cell>
          <cell r="C18212" t="str">
            <v>Conjunto De Trevira Amarelo Kp</v>
          </cell>
          <cell r="D18212" t="str">
            <v>UN</v>
          </cell>
          <cell r="E18212">
            <v>0</v>
          </cell>
          <cell r="F18212">
            <v>0</v>
          </cell>
        </row>
        <row r="18213">
          <cell r="B18213">
            <v>2003654</v>
          </cell>
          <cell r="C18213" t="str">
            <v>Memória De 2Gb Ddr2</v>
          </cell>
          <cell r="D18213" t="str">
            <v>UN</v>
          </cell>
          <cell r="E18213">
            <v>0</v>
          </cell>
          <cell r="F18213">
            <v>0</v>
          </cell>
        </row>
        <row r="18214">
          <cell r="B18214">
            <v>2003655</v>
          </cell>
          <cell r="C18214" t="str">
            <v>Oculos Pomp Vis Cz Anti Risco 3000Ar 3M</v>
          </cell>
          <cell r="D18214" t="str">
            <v>UN</v>
          </cell>
          <cell r="E18214">
            <v>0</v>
          </cell>
          <cell r="F18214">
            <v>0</v>
          </cell>
        </row>
        <row r="18215">
          <cell r="B18215">
            <v>2003656</v>
          </cell>
          <cell r="C18215" t="str">
            <v>Oculos Pomp Vis Incol. A.Risco 3000Ar 3M</v>
          </cell>
          <cell r="D18215" t="str">
            <v>UN</v>
          </cell>
          <cell r="E18215">
            <v>0</v>
          </cell>
          <cell r="F18215">
            <v>0</v>
          </cell>
        </row>
        <row r="18216">
          <cell r="B18216">
            <v>2003657</v>
          </cell>
          <cell r="C18216" t="str">
            <v>Cavalete P/Sinalização Pvc 54X20Cm Am/Pr</v>
          </cell>
          <cell r="D18216" t="str">
            <v>UN</v>
          </cell>
          <cell r="E18216">
            <v>0</v>
          </cell>
          <cell r="F18216">
            <v>0</v>
          </cell>
        </row>
        <row r="18217">
          <cell r="B18217">
            <v>2003658</v>
          </cell>
          <cell r="C18217" t="str">
            <v>Corrente P/Sinalização Pvc 12Mm Am/Pr</v>
          </cell>
          <cell r="D18217" t="str">
            <v>M</v>
          </cell>
          <cell r="E18217">
            <v>0</v>
          </cell>
          <cell r="F18217">
            <v>0</v>
          </cell>
        </row>
        <row r="18218">
          <cell r="B18218">
            <v>2003659</v>
          </cell>
          <cell r="C18218" t="str">
            <v>Corrente P/Sinalização Pvc 10Mm Am/Pr</v>
          </cell>
          <cell r="D18218" t="str">
            <v>M</v>
          </cell>
          <cell r="E18218">
            <v>0</v>
          </cell>
          <cell r="F18218">
            <v>0</v>
          </cell>
        </row>
        <row r="18219">
          <cell r="B18219">
            <v>2003660</v>
          </cell>
          <cell r="C18219" t="str">
            <v>Mangueira Borracha 420Mm P/Extintor P4</v>
          </cell>
          <cell r="D18219" t="str">
            <v>UN</v>
          </cell>
          <cell r="E18219">
            <v>0</v>
          </cell>
          <cell r="F18219">
            <v>0</v>
          </cell>
        </row>
        <row r="18220">
          <cell r="B18220">
            <v>2003661</v>
          </cell>
          <cell r="C18220" t="str">
            <v>Bloqueador Solar Uva/Uvb Fps 30 4 Litros</v>
          </cell>
          <cell r="D18220" t="str">
            <v>UN</v>
          </cell>
          <cell r="E18220">
            <v>0</v>
          </cell>
          <cell r="F18220">
            <v>0</v>
          </cell>
        </row>
        <row r="18221">
          <cell r="B18221">
            <v>2003662</v>
          </cell>
          <cell r="C18221" t="str">
            <v>Gaveteiro Spek Tp Bp15 Spgf2P2 Adrimar</v>
          </cell>
          <cell r="D18221" t="str">
            <v>UN</v>
          </cell>
          <cell r="E18221">
            <v>0</v>
          </cell>
          <cell r="F18221">
            <v>0</v>
          </cell>
        </row>
        <row r="18222">
          <cell r="B18222">
            <v>2003663</v>
          </cell>
          <cell r="C18222" t="str">
            <v>Bloco Requisicao Seguro Desemprego 25X3</v>
          </cell>
          <cell r="D18222" t="str">
            <v>UN</v>
          </cell>
          <cell r="E18222">
            <v>0</v>
          </cell>
          <cell r="F18222">
            <v>0</v>
          </cell>
        </row>
        <row r="18223">
          <cell r="B18223">
            <v>2003664</v>
          </cell>
          <cell r="C18223" t="str">
            <v>Bota Couro Cano Medio C/Cadarco Marrom40</v>
          </cell>
          <cell r="D18223" t="str">
            <v>PAA</v>
          </cell>
          <cell r="E18223">
            <v>0</v>
          </cell>
          <cell r="F18223">
            <v>0</v>
          </cell>
        </row>
        <row r="18224">
          <cell r="B18224">
            <v>2003665</v>
          </cell>
          <cell r="C18224" t="str">
            <v>Computador Dell Opti 760 2.8Ghz 2Gb</v>
          </cell>
          <cell r="D18224" t="str">
            <v>UN</v>
          </cell>
          <cell r="E18224">
            <v>0</v>
          </cell>
          <cell r="F18224">
            <v>0</v>
          </cell>
        </row>
        <row r="18225">
          <cell r="B18225">
            <v>2003666</v>
          </cell>
          <cell r="C18225" t="str">
            <v>Dispensador Papel Toalha Dlc90011Dalpont</v>
          </cell>
          <cell r="D18225" t="str">
            <v>UN</v>
          </cell>
          <cell r="E18225">
            <v>0</v>
          </cell>
          <cell r="F18225">
            <v>0</v>
          </cell>
        </row>
        <row r="18226">
          <cell r="B18226">
            <v>2003667</v>
          </cell>
          <cell r="C18226" t="str">
            <v>Dispensador Sabonete Liq.Dlc90017Dalpont</v>
          </cell>
          <cell r="D18226" t="str">
            <v>UN</v>
          </cell>
          <cell r="E18226">
            <v>0</v>
          </cell>
          <cell r="F18226">
            <v>0</v>
          </cell>
        </row>
        <row r="18227">
          <cell r="B18227">
            <v>2003668</v>
          </cell>
          <cell r="C18227" t="str">
            <v>Dispensador Papel Hig. Dlc90012Dalpont</v>
          </cell>
          <cell r="D18227" t="str">
            <v>UN</v>
          </cell>
          <cell r="E18227">
            <v>0</v>
          </cell>
          <cell r="F18227">
            <v>0</v>
          </cell>
        </row>
        <row r="18228">
          <cell r="B18228">
            <v>2003669</v>
          </cell>
          <cell r="C18228" t="str">
            <v>Lixeira C/Pedal 3L 94538/003 Tramontina</v>
          </cell>
          <cell r="D18228" t="str">
            <v>UN</v>
          </cell>
          <cell r="E18228">
            <v>0</v>
          </cell>
          <cell r="F18228">
            <v>0</v>
          </cell>
        </row>
        <row r="18229">
          <cell r="B18229">
            <v>2003670</v>
          </cell>
          <cell r="C18229" t="str">
            <v>Lixeira C/Pedal 20L 94538/020 Tramontina</v>
          </cell>
          <cell r="D18229" t="str">
            <v>UN</v>
          </cell>
          <cell r="E18229">
            <v>0</v>
          </cell>
          <cell r="F18229">
            <v>0</v>
          </cell>
        </row>
        <row r="18230">
          <cell r="B18230">
            <v>2003671</v>
          </cell>
          <cell r="C18230" t="str">
            <v>Lixeira C/Tp Basc.3L 94542/003 Tramontin</v>
          </cell>
          <cell r="D18230" t="str">
            <v>UN</v>
          </cell>
          <cell r="E18230">
            <v>0</v>
          </cell>
          <cell r="F18230">
            <v>0</v>
          </cell>
        </row>
        <row r="18231">
          <cell r="B18231">
            <v>2003672</v>
          </cell>
          <cell r="C18231" t="str">
            <v>Aromatizante Ambiente Cedro Pad. Gafisa</v>
          </cell>
          <cell r="D18231" t="str">
            <v>UN</v>
          </cell>
          <cell r="E18231">
            <v>0</v>
          </cell>
          <cell r="F18231">
            <v>0</v>
          </cell>
        </row>
        <row r="18232">
          <cell r="B18232">
            <v>2003673</v>
          </cell>
          <cell r="C18232" t="str">
            <v>Gel Alcoolico Antiseptico Neutro</v>
          </cell>
          <cell r="D18232" t="str">
            <v>L</v>
          </cell>
          <cell r="E18232">
            <v>0</v>
          </cell>
          <cell r="F18232">
            <v>0</v>
          </cell>
        </row>
        <row r="18233">
          <cell r="B18233">
            <v>2003674</v>
          </cell>
          <cell r="C18233" t="str">
            <v>Coreldraw Graphics Suite X4 Li</v>
          </cell>
          <cell r="D18233" t="str">
            <v>UN</v>
          </cell>
          <cell r="E18233">
            <v>0</v>
          </cell>
          <cell r="F18233">
            <v>0</v>
          </cell>
        </row>
        <row r="18234">
          <cell r="B18234">
            <v>2003675</v>
          </cell>
          <cell r="C18234" t="str">
            <v>Coreldraw Graphics Suite Maint</v>
          </cell>
          <cell r="D18234" t="str">
            <v>UN</v>
          </cell>
          <cell r="E18234">
            <v>0</v>
          </cell>
          <cell r="F18234">
            <v>0</v>
          </cell>
        </row>
        <row r="18235">
          <cell r="B18235">
            <v>2003676</v>
          </cell>
          <cell r="C18235" t="str">
            <v>Adolic Design Prem</v>
          </cell>
          <cell r="D18235" t="str">
            <v>UN</v>
          </cell>
          <cell r="E18235">
            <v>0</v>
          </cell>
          <cell r="F18235">
            <v>0</v>
          </cell>
        </row>
        <row r="18236">
          <cell r="B18236">
            <v>2003677</v>
          </cell>
          <cell r="C18236" t="str">
            <v>Monitor Lcd 19" Dell</v>
          </cell>
          <cell r="D18236" t="str">
            <v>UN</v>
          </cell>
          <cell r="E18236">
            <v>0</v>
          </cell>
          <cell r="F18236">
            <v>0</v>
          </cell>
        </row>
        <row r="18237">
          <cell r="B18237">
            <v>2003678</v>
          </cell>
          <cell r="C18237" t="str">
            <v>Persiana Ho.Top Cm Pvc 100X132 Euroflex</v>
          </cell>
          <cell r="D18237" t="str">
            <v>UN</v>
          </cell>
          <cell r="E18237">
            <v>0</v>
          </cell>
          <cell r="F18237">
            <v>0</v>
          </cell>
        </row>
        <row r="18238">
          <cell r="B18238">
            <v>2003679</v>
          </cell>
          <cell r="C18238" t="str">
            <v>Piso Lami Vin 18,7X120 Design Carv Creta</v>
          </cell>
          <cell r="D18238" t="str">
            <v>M2</v>
          </cell>
          <cell r="E18238">
            <v>0</v>
          </cell>
          <cell r="F18238">
            <v>0</v>
          </cell>
        </row>
        <row r="18239">
          <cell r="B18239">
            <v>2003680</v>
          </cell>
          <cell r="C18239" t="str">
            <v>Rodape 8X210 Design Carvalho Creta</v>
          </cell>
          <cell r="D18239" t="str">
            <v>KG</v>
          </cell>
          <cell r="E18239">
            <v>0</v>
          </cell>
          <cell r="F18239">
            <v>0</v>
          </cell>
        </row>
        <row r="18240">
          <cell r="B18240">
            <v>2003681</v>
          </cell>
          <cell r="C18240" t="str">
            <v>Pasta Cata Acp A3 6 P.100Env 9172319 Gim</v>
          </cell>
          <cell r="D18240" t="str">
            <v>UN</v>
          </cell>
          <cell r="E18240">
            <v>0</v>
          </cell>
          <cell r="F18240">
            <v>0</v>
          </cell>
        </row>
        <row r="18241">
          <cell r="B18241">
            <v>2003682</v>
          </cell>
          <cell r="C18241" t="str">
            <v>Estojo Cd/Dvd 64Un 2110 Cl10296220 Gimba</v>
          </cell>
          <cell r="D18241" t="str">
            <v>UN</v>
          </cell>
          <cell r="E18241">
            <v>0</v>
          </cell>
          <cell r="F18241">
            <v>0</v>
          </cell>
        </row>
        <row r="18242">
          <cell r="B18242">
            <v>2003683</v>
          </cell>
          <cell r="C18242" t="str">
            <v>Mesa Redonda De Reuniao 120X74Cm Takaya</v>
          </cell>
          <cell r="D18242" t="str">
            <v>UN</v>
          </cell>
          <cell r="E18242">
            <v>0</v>
          </cell>
          <cell r="F18242">
            <v>0</v>
          </cell>
        </row>
        <row r="18243">
          <cell r="B18243">
            <v>2003684</v>
          </cell>
          <cell r="C18243" t="str">
            <v xml:space="preserve"> Pet 150 80X110X01C B 40Mt Cot.363 Et.R.</v>
          </cell>
          <cell r="D18243" t="str">
            <v>UN</v>
          </cell>
          <cell r="E18243">
            <v>0</v>
          </cell>
          <cell r="F18243">
            <v>0</v>
          </cell>
        </row>
        <row r="18244">
          <cell r="B18244">
            <v>2003685</v>
          </cell>
          <cell r="C18244" t="str">
            <v>Ribbons Misto 110X74Mts Chies</v>
          </cell>
          <cell r="D18244" t="str">
            <v>UN</v>
          </cell>
          <cell r="E18244">
            <v>0</v>
          </cell>
          <cell r="F18244">
            <v>0</v>
          </cell>
        </row>
        <row r="18245">
          <cell r="B18245">
            <v>2003686</v>
          </cell>
          <cell r="C18245" t="str">
            <v>Impressora Zebra Tlp 2844 203Dpi Zebra</v>
          </cell>
          <cell r="D18245" t="str">
            <v>UN</v>
          </cell>
          <cell r="E18245">
            <v>0</v>
          </cell>
          <cell r="F18245">
            <v>0</v>
          </cell>
        </row>
        <row r="18246">
          <cell r="B18246">
            <v>2003687</v>
          </cell>
          <cell r="C18246" t="str">
            <v>Camiseta B.1/2 M.Gola Car.Mg.Cu Eq Manut</v>
          </cell>
          <cell r="D18246" t="str">
            <v>UN</v>
          </cell>
          <cell r="E18246">
            <v>0</v>
          </cell>
          <cell r="F18246">
            <v>0</v>
          </cell>
        </row>
        <row r="18247">
          <cell r="B18247">
            <v>3000001</v>
          </cell>
          <cell r="C18247" t="str">
            <v>Acabamento Da Laje Subsolos</v>
          </cell>
          <cell r="D18247" t="str">
            <v>M2</v>
          </cell>
          <cell r="E18247">
            <v>0</v>
          </cell>
          <cell r="F18247">
            <v>0</v>
          </cell>
        </row>
        <row r="18248">
          <cell r="B18248">
            <v>3000002</v>
          </cell>
          <cell r="C18248" t="str">
            <v>Acerto Fino Do Solo</v>
          </cell>
          <cell r="D18248" t="str">
            <v>M2</v>
          </cell>
          <cell r="E18248">
            <v>0</v>
          </cell>
          <cell r="F18248">
            <v>0</v>
          </cell>
        </row>
        <row r="18249">
          <cell r="B18249">
            <v>3000003</v>
          </cell>
          <cell r="C18249" t="str">
            <v>Arremate Alv.Massa Fech/Vedação Cob</v>
          </cell>
          <cell r="D18249" t="str">
            <v>M2</v>
          </cell>
          <cell r="E18249">
            <v>0</v>
          </cell>
          <cell r="F18249">
            <v>0</v>
          </cell>
        </row>
        <row r="18250">
          <cell r="B18250">
            <v>3000004</v>
          </cell>
          <cell r="C18250" t="str">
            <v>Ações Jurídicas Societárias-Custos</v>
          </cell>
          <cell r="D18250" t="str">
            <v>UN</v>
          </cell>
          <cell r="E18250">
            <v>0</v>
          </cell>
          <cell r="F18250">
            <v>0</v>
          </cell>
        </row>
        <row r="18251">
          <cell r="B18251">
            <v>3001345</v>
          </cell>
          <cell r="C18251" t="str">
            <v>Gastos De Viagem</v>
          </cell>
          <cell r="D18251" t="str">
            <v>UN</v>
          </cell>
          <cell r="E18251">
            <v>3000</v>
          </cell>
          <cell r="F18251">
            <v>30</v>
          </cell>
        </row>
        <row r="18252">
          <cell r="B18252">
            <v>3000006</v>
          </cell>
          <cell r="C18252" t="str">
            <v>Aduela Em Mármore Tipo 1-Empreitada</v>
          </cell>
          <cell r="D18252" t="str">
            <v>M</v>
          </cell>
          <cell r="E18252">
            <v>0</v>
          </cell>
          <cell r="F18252">
            <v>0</v>
          </cell>
        </row>
        <row r="18253">
          <cell r="B18253">
            <v>3000007</v>
          </cell>
          <cell r="C18253" t="str">
            <v>Aduela Em Mármore Tipo 2-Empreitada</v>
          </cell>
          <cell r="D18253" t="str">
            <v>M</v>
          </cell>
          <cell r="E18253">
            <v>0</v>
          </cell>
          <cell r="F18253">
            <v>0</v>
          </cell>
        </row>
        <row r="18254">
          <cell r="B18254">
            <v>3000008</v>
          </cell>
          <cell r="C18254" t="str">
            <v>Aduela Em Mármore Tipo 3-Empreitada</v>
          </cell>
          <cell r="D18254" t="str">
            <v>M</v>
          </cell>
          <cell r="E18254">
            <v>0</v>
          </cell>
          <cell r="F18254">
            <v>0</v>
          </cell>
        </row>
        <row r="18255">
          <cell r="B18255">
            <v>3002013</v>
          </cell>
          <cell r="C18255" t="str">
            <v>Bombeamento-01</v>
          </cell>
          <cell r="D18255" t="str">
            <v>UN</v>
          </cell>
          <cell r="E18255">
            <v>68965.517241379319</v>
          </cell>
          <cell r="F18255">
            <v>1</v>
          </cell>
        </row>
        <row r="18256">
          <cell r="B18256">
            <v>3000010</v>
          </cell>
          <cell r="C18256" t="str">
            <v>Instalação Mão Francesa</v>
          </cell>
          <cell r="D18256" t="str">
            <v>UN</v>
          </cell>
          <cell r="E18256">
            <v>0</v>
          </cell>
          <cell r="F18256">
            <v>0</v>
          </cell>
        </row>
        <row r="18257">
          <cell r="B18257">
            <v>3000011</v>
          </cell>
          <cell r="C18257" t="str">
            <v>Tubulão-Alargamento Base1A1,35</v>
          </cell>
          <cell r="D18257" t="str">
            <v>M</v>
          </cell>
          <cell r="E18257">
            <v>0</v>
          </cell>
          <cell r="F18257">
            <v>0</v>
          </cell>
        </row>
        <row r="18258">
          <cell r="B18258">
            <v>3000012</v>
          </cell>
          <cell r="C18258" t="str">
            <v>Tubulão-Alargamento Base1,4A1,65</v>
          </cell>
          <cell r="D18258" t="str">
            <v>M</v>
          </cell>
          <cell r="E18258">
            <v>0</v>
          </cell>
          <cell r="F18258">
            <v>0</v>
          </cell>
        </row>
        <row r="18259">
          <cell r="B18259">
            <v>3000013</v>
          </cell>
          <cell r="C18259" t="str">
            <v>Tubulão-Alargamento Base1,7A1,95</v>
          </cell>
          <cell r="D18259" t="str">
            <v>M</v>
          </cell>
          <cell r="E18259">
            <v>0</v>
          </cell>
          <cell r="F18259">
            <v>0</v>
          </cell>
        </row>
        <row r="18260">
          <cell r="B18260">
            <v>3000014</v>
          </cell>
          <cell r="C18260" t="str">
            <v>Tubulão-Alargamento Base2A2,15</v>
          </cell>
          <cell r="D18260" t="str">
            <v>M</v>
          </cell>
          <cell r="E18260">
            <v>0</v>
          </cell>
          <cell r="F18260">
            <v>0</v>
          </cell>
        </row>
        <row r="18261">
          <cell r="B18261">
            <v>3000015</v>
          </cell>
          <cell r="C18261" t="str">
            <v>Tubulão-Alargamento Base2,2A2,35</v>
          </cell>
          <cell r="D18261" t="str">
            <v>M</v>
          </cell>
          <cell r="E18261">
            <v>0</v>
          </cell>
          <cell r="F18261">
            <v>0</v>
          </cell>
        </row>
        <row r="18262">
          <cell r="B18262">
            <v>3000016</v>
          </cell>
          <cell r="C18262" t="str">
            <v>Tubulão-Alargamento Base2,4A2,65</v>
          </cell>
          <cell r="D18262" t="str">
            <v>M</v>
          </cell>
          <cell r="E18262">
            <v>0</v>
          </cell>
          <cell r="F18262">
            <v>0</v>
          </cell>
        </row>
        <row r="18263">
          <cell r="B18263">
            <v>3000017</v>
          </cell>
          <cell r="C18263" t="str">
            <v>Tubulão-Alargamento Base2,7A2,95</v>
          </cell>
          <cell r="D18263" t="str">
            <v>M</v>
          </cell>
          <cell r="E18263">
            <v>0</v>
          </cell>
          <cell r="F18263">
            <v>0</v>
          </cell>
        </row>
        <row r="18264">
          <cell r="B18264">
            <v>3000018</v>
          </cell>
          <cell r="C18264" t="str">
            <v>Tubulão-Alargamento Base3A3,15</v>
          </cell>
          <cell r="D18264" t="str">
            <v>M</v>
          </cell>
          <cell r="E18264">
            <v>0</v>
          </cell>
          <cell r="F18264">
            <v>0</v>
          </cell>
        </row>
        <row r="18265">
          <cell r="B18265">
            <v>3000019</v>
          </cell>
          <cell r="C18265" t="str">
            <v>Tubulão-Alargamento Base3,2A3,35</v>
          </cell>
          <cell r="D18265" t="str">
            <v>M</v>
          </cell>
          <cell r="E18265">
            <v>0</v>
          </cell>
          <cell r="F18265">
            <v>0</v>
          </cell>
        </row>
        <row r="18266">
          <cell r="B18266">
            <v>3000020</v>
          </cell>
          <cell r="C18266" t="str">
            <v>Tubulão-Alargamento Base3,4A3,65</v>
          </cell>
          <cell r="D18266" t="str">
            <v>M</v>
          </cell>
          <cell r="E18266">
            <v>0</v>
          </cell>
          <cell r="F18266">
            <v>0</v>
          </cell>
        </row>
        <row r="18267">
          <cell r="B18267">
            <v>3000021</v>
          </cell>
          <cell r="C18267" t="str">
            <v>Tubulão-Alargamento Base3,7A3,95</v>
          </cell>
          <cell r="D18267" t="str">
            <v>M</v>
          </cell>
          <cell r="E18267">
            <v>0</v>
          </cell>
          <cell r="F18267">
            <v>0</v>
          </cell>
        </row>
        <row r="18268">
          <cell r="B18268">
            <v>3000022</v>
          </cell>
          <cell r="C18268" t="str">
            <v>Tubulão-Alargamento Base 4A4,15</v>
          </cell>
          <cell r="D18268" t="str">
            <v>M</v>
          </cell>
          <cell r="E18268">
            <v>0</v>
          </cell>
          <cell r="F18268">
            <v>0</v>
          </cell>
        </row>
        <row r="18269">
          <cell r="B18269">
            <v>3000023</v>
          </cell>
          <cell r="C18269" t="str">
            <v>Tubulão-Alargamento Base4,2A4,35</v>
          </cell>
          <cell r="D18269" t="str">
            <v>M</v>
          </cell>
          <cell r="E18269">
            <v>0</v>
          </cell>
          <cell r="F18269">
            <v>0</v>
          </cell>
        </row>
        <row r="18270">
          <cell r="B18270">
            <v>3000024</v>
          </cell>
          <cell r="C18270" t="str">
            <v>Tubulão-Alargamento Base4,4A4,65</v>
          </cell>
          <cell r="D18270" t="str">
            <v>M</v>
          </cell>
          <cell r="E18270">
            <v>0</v>
          </cell>
          <cell r="F18270">
            <v>0</v>
          </cell>
        </row>
        <row r="18271">
          <cell r="B18271">
            <v>3000025</v>
          </cell>
          <cell r="C18271" t="str">
            <v>Tubulão-Alargamento Base4,7A4,95</v>
          </cell>
          <cell r="D18271" t="str">
            <v>M</v>
          </cell>
          <cell r="E18271">
            <v>0</v>
          </cell>
          <cell r="F18271">
            <v>0</v>
          </cell>
        </row>
        <row r="18272">
          <cell r="B18272">
            <v>3000026</v>
          </cell>
          <cell r="C18272" t="str">
            <v>Alçapão Para Caixa D'Água 1-Empreitada</v>
          </cell>
          <cell r="D18272" t="str">
            <v>UN</v>
          </cell>
          <cell r="E18272">
            <v>0</v>
          </cell>
          <cell r="F18272">
            <v>0</v>
          </cell>
        </row>
        <row r="18273">
          <cell r="B18273">
            <v>3000027</v>
          </cell>
          <cell r="C18273" t="str">
            <v>Alçapão Para Caixa D'Água 2-Empreitada</v>
          </cell>
          <cell r="D18273" t="str">
            <v>UN</v>
          </cell>
          <cell r="E18273">
            <v>0</v>
          </cell>
          <cell r="F18273">
            <v>0</v>
          </cell>
        </row>
        <row r="18274">
          <cell r="B18274">
            <v>3000028</v>
          </cell>
          <cell r="C18274" t="str">
            <v>Alçapão Para Caixa D'Água 3-Empreitada</v>
          </cell>
          <cell r="D18274" t="str">
            <v>UN</v>
          </cell>
          <cell r="E18274">
            <v>0</v>
          </cell>
          <cell r="F18274">
            <v>0</v>
          </cell>
        </row>
        <row r="18275">
          <cell r="B18275">
            <v>3000029</v>
          </cell>
          <cell r="C18275" t="str">
            <v>Alçapão Para Caixa D'Água-Empreitada</v>
          </cell>
          <cell r="D18275" t="str">
            <v>UN</v>
          </cell>
          <cell r="E18275">
            <v>0</v>
          </cell>
          <cell r="F18275">
            <v>0</v>
          </cell>
        </row>
        <row r="18276">
          <cell r="B18276">
            <v>3000030</v>
          </cell>
          <cell r="C18276" t="str">
            <v>Alçapão Para Elevador-Empreitada</v>
          </cell>
          <cell r="D18276" t="str">
            <v>UN</v>
          </cell>
          <cell r="E18276">
            <v>0</v>
          </cell>
          <cell r="F18276">
            <v>0</v>
          </cell>
        </row>
        <row r="18277">
          <cell r="B18277">
            <v>3000031</v>
          </cell>
          <cell r="C18277" t="str">
            <v>Alçapão Para Poço De Esgoto-Empreitada</v>
          </cell>
          <cell r="D18277" t="str">
            <v>UN</v>
          </cell>
          <cell r="E18277">
            <v>0</v>
          </cell>
          <cell r="F18277">
            <v>0</v>
          </cell>
        </row>
        <row r="18278">
          <cell r="B18278">
            <v>3000032</v>
          </cell>
          <cell r="C18278" t="str">
            <v>Aluguel De Equipamentos</v>
          </cell>
          <cell r="D18278" t="str">
            <v>MON</v>
          </cell>
          <cell r="E18278">
            <v>0</v>
          </cell>
          <cell r="F18278">
            <v>0</v>
          </cell>
        </row>
        <row r="18279">
          <cell r="B18279">
            <v>3000686</v>
          </cell>
          <cell r="C18279" t="str">
            <v>Locacao De Rolo Compactad.Liso</v>
          </cell>
          <cell r="D18279" t="str">
            <v>STD</v>
          </cell>
          <cell r="E18279">
            <v>116.63</v>
          </cell>
          <cell r="F18279">
            <v>343.14</v>
          </cell>
        </row>
        <row r="18280">
          <cell r="B18280">
            <v>3000034</v>
          </cell>
          <cell r="C18280" t="str">
            <v>Aluguel De Linha Telefônica</v>
          </cell>
          <cell r="D18280" t="str">
            <v>MON</v>
          </cell>
          <cell r="E18280">
            <v>0</v>
          </cell>
          <cell r="F18280">
            <v>0</v>
          </cell>
        </row>
        <row r="18281">
          <cell r="B18281">
            <v>3000692</v>
          </cell>
          <cell r="C18281" t="str">
            <v>Locacao De Trator Esteiras D8</v>
          </cell>
          <cell r="D18281" t="str">
            <v>STD</v>
          </cell>
          <cell r="E18281">
            <v>332.43</v>
          </cell>
          <cell r="F18281">
            <v>193.38</v>
          </cell>
        </row>
        <row r="18282">
          <cell r="B18282">
            <v>3000036</v>
          </cell>
          <cell r="C18282" t="str">
            <v>Aluguel Espaço Para Stand</v>
          </cell>
          <cell r="D18282" t="str">
            <v>MON</v>
          </cell>
          <cell r="E18282">
            <v>0</v>
          </cell>
          <cell r="F18282">
            <v>0</v>
          </cell>
        </row>
        <row r="18283">
          <cell r="B18283">
            <v>3000037</v>
          </cell>
          <cell r="C18283" t="str">
            <v>Análise Técnica Alvenaria Estrtural</v>
          </cell>
          <cell r="D18283" t="str">
            <v>MON</v>
          </cell>
          <cell r="E18283">
            <v>0</v>
          </cell>
          <cell r="F18283">
            <v>0</v>
          </cell>
        </row>
        <row r="18284">
          <cell r="B18284">
            <v>3000038</v>
          </cell>
          <cell r="C18284" t="str">
            <v>Análise Técnica Ar Condicion.E Exaustão</v>
          </cell>
          <cell r="D18284" t="str">
            <v>MON</v>
          </cell>
          <cell r="E18284">
            <v>0</v>
          </cell>
          <cell r="F18284">
            <v>0</v>
          </cell>
        </row>
        <row r="18285">
          <cell r="B18285">
            <v>3000039</v>
          </cell>
          <cell r="C18285" t="str">
            <v>Análise Técnica Arquitetura</v>
          </cell>
          <cell r="D18285" t="str">
            <v>MON</v>
          </cell>
          <cell r="E18285">
            <v>0</v>
          </cell>
          <cell r="F18285">
            <v>0</v>
          </cell>
        </row>
        <row r="18286">
          <cell r="B18286">
            <v>3000040</v>
          </cell>
          <cell r="C18286" t="str">
            <v>Análise Técnica Esquadria Alumínio</v>
          </cell>
          <cell r="D18286" t="str">
            <v>MON</v>
          </cell>
          <cell r="E18286">
            <v>0</v>
          </cell>
          <cell r="F18286">
            <v>0</v>
          </cell>
        </row>
        <row r="18287">
          <cell r="B18287">
            <v>3000041</v>
          </cell>
          <cell r="C18287" t="str">
            <v>Análise Técnica Estrutura</v>
          </cell>
          <cell r="D18287" t="str">
            <v>MON</v>
          </cell>
          <cell r="E18287">
            <v>0</v>
          </cell>
          <cell r="F18287">
            <v>0</v>
          </cell>
        </row>
        <row r="18288">
          <cell r="B18288">
            <v>3000042</v>
          </cell>
          <cell r="C18288" t="str">
            <v>Análise Técnica Fundações</v>
          </cell>
          <cell r="D18288" t="str">
            <v>MON</v>
          </cell>
          <cell r="E18288">
            <v>0</v>
          </cell>
          <cell r="F18288">
            <v>0</v>
          </cell>
        </row>
        <row r="18289">
          <cell r="B18289">
            <v>3000043</v>
          </cell>
          <cell r="C18289" t="str">
            <v>Análise Técnica Instalações Elétricas</v>
          </cell>
          <cell r="D18289" t="str">
            <v>MON</v>
          </cell>
          <cell r="E18289">
            <v>0</v>
          </cell>
          <cell r="F18289">
            <v>0</v>
          </cell>
        </row>
        <row r="18290">
          <cell r="B18290">
            <v>3000044</v>
          </cell>
          <cell r="C18290" t="str">
            <v>Análise Técnica Instalações Hidráulicas</v>
          </cell>
          <cell r="D18290" t="str">
            <v>MON</v>
          </cell>
          <cell r="E18290">
            <v>0</v>
          </cell>
          <cell r="F18290">
            <v>0</v>
          </cell>
        </row>
        <row r="18291">
          <cell r="B18291">
            <v>3000045</v>
          </cell>
          <cell r="C18291" t="str">
            <v>Ancoragem Dos Arranques</v>
          </cell>
          <cell r="D18291" t="str">
            <v>UN</v>
          </cell>
          <cell r="E18291">
            <v>0</v>
          </cell>
          <cell r="F18291">
            <v>0</v>
          </cell>
        </row>
        <row r="18292">
          <cell r="B18292">
            <v>3000046</v>
          </cell>
          <cell r="C18292" t="str">
            <v>Aplicação Chapisco Talude</v>
          </cell>
          <cell r="D18292" t="str">
            <v>M2</v>
          </cell>
          <cell r="E18292">
            <v>0</v>
          </cell>
          <cell r="F18292">
            <v>0</v>
          </cell>
        </row>
        <row r="18293">
          <cell r="B18293">
            <v>3000047</v>
          </cell>
          <cell r="C18293" t="str">
            <v>Execução Estaca Hollow-Auger</v>
          </cell>
          <cell r="D18293" t="str">
            <v>M2</v>
          </cell>
          <cell r="E18293">
            <v>0</v>
          </cell>
          <cell r="F18293">
            <v>0</v>
          </cell>
        </row>
        <row r="18294">
          <cell r="B18294">
            <v>3000048</v>
          </cell>
          <cell r="C18294" t="str">
            <v>Aplicação De Azulejo Borda De Piscina</v>
          </cell>
          <cell r="D18294" t="str">
            <v>M</v>
          </cell>
          <cell r="E18294">
            <v>0</v>
          </cell>
          <cell r="F18294">
            <v>0</v>
          </cell>
        </row>
        <row r="18295">
          <cell r="B18295">
            <v>3000049</v>
          </cell>
          <cell r="C18295" t="str">
            <v>Aplicação De Azulejo De Piscina Em Pano</v>
          </cell>
          <cell r="D18295" t="str">
            <v>M2</v>
          </cell>
          <cell r="E18295">
            <v>0</v>
          </cell>
          <cell r="F18295">
            <v>0</v>
          </cell>
        </row>
        <row r="18296">
          <cell r="B18296">
            <v>3000050</v>
          </cell>
          <cell r="C18296" t="str">
            <v>Aplicação De Azulejo Em Aresta</v>
          </cell>
          <cell r="D18296" t="str">
            <v>M</v>
          </cell>
          <cell r="E18296">
            <v>0</v>
          </cell>
          <cell r="F18296">
            <v>0</v>
          </cell>
        </row>
        <row r="18297">
          <cell r="B18297">
            <v>3000051</v>
          </cell>
          <cell r="C18297" t="str">
            <v>Aplicação De Azulejo Em Faixa</v>
          </cell>
          <cell r="D18297" t="str">
            <v>M</v>
          </cell>
          <cell r="E18297">
            <v>0</v>
          </cell>
          <cell r="F18297">
            <v>0</v>
          </cell>
        </row>
        <row r="18298">
          <cell r="B18298">
            <v>3000052</v>
          </cell>
          <cell r="C18298" t="str">
            <v>Aplicação De Azulejo Em Pano</v>
          </cell>
          <cell r="D18298" t="str">
            <v>M2</v>
          </cell>
          <cell r="E18298">
            <v>0</v>
          </cell>
          <cell r="F18298">
            <v>0</v>
          </cell>
        </row>
        <row r="18299">
          <cell r="B18299">
            <v>3000053</v>
          </cell>
          <cell r="C18299" t="str">
            <v>Aplicação De Cera Em Esquadria Madeira</v>
          </cell>
          <cell r="D18299" t="str">
            <v>UN</v>
          </cell>
          <cell r="E18299">
            <v>0</v>
          </cell>
          <cell r="F18299">
            <v>0</v>
          </cell>
        </row>
        <row r="18300">
          <cell r="B18300">
            <v>3000067</v>
          </cell>
          <cell r="C18300" t="str">
            <v>Aplicação De Cerâmica Interna Tipo 1</v>
          </cell>
          <cell r="D18300" t="str">
            <v>M2</v>
          </cell>
          <cell r="E18300">
            <v>0</v>
          </cell>
          <cell r="F18300">
            <v>0</v>
          </cell>
        </row>
        <row r="18301">
          <cell r="B18301">
            <v>3000068</v>
          </cell>
          <cell r="C18301" t="str">
            <v>Aplicação De Cerâmica Interna Tipo 2</v>
          </cell>
          <cell r="D18301" t="str">
            <v>M2</v>
          </cell>
          <cell r="E18301">
            <v>0</v>
          </cell>
          <cell r="F18301">
            <v>0</v>
          </cell>
        </row>
        <row r="18302">
          <cell r="B18302">
            <v>3000069</v>
          </cell>
          <cell r="C18302" t="str">
            <v>Aplicação De Cerâmica Interna Tipo 3</v>
          </cell>
          <cell r="D18302" t="str">
            <v>M2</v>
          </cell>
          <cell r="E18302">
            <v>0</v>
          </cell>
          <cell r="F18302">
            <v>0</v>
          </cell>
        </row>
        <row r="18303">
          <cell r="B18303">
            <v>3000070</v>
          </cell>
          <cell r="C18303" t="str">
            <v>Aplicação Encunham.Chapisco Fach-Empreit</v>
          </cell>
          <cell r="D18303" t="str">
            <v>M</v>
          </cell>
          <cell r="E18303">
            <v>0</v>
          </cell>
          <cell r="F18303">
            <v>0</v>
          </cell>
        </row>
        <row r="18304">
          <cell r="B18304">
            <v>3000071</v>
          </cell>
          <cell r="C18304" t="str">
            <v>Instalação U Alum.Fachada-Empreitada</v>
          </cell>
          <cell r="D18304" t="str">
            <v>M</v>
          </cell>
          <cell r="E18304">
            <v>0</v>
          </cell>
          <cell r="F18304">
            <v>0</v>
          </cell>
        </row>
        <row r="18305">
          <cell r="B18305">
            <v>3000072</v>
          </cell>
          <cell r="C18305" t="str">
            <v>Aplic.Emboço Fachada Faixa-Empreitada</v>
          </cell>
          <cell r="D18305" t="str">
            <v>M</v>
          </cell>
          <cell r="E18305">
            <v>0</v>
          </cell>
          <cell r="F18305">
            <v>0</v>
          </cell>
        </row>
        <row r="18306">
          <cell r="B18306">
            <v>3000073</v>
          </cell>
          <cell r="C18306" t="str">
            <v>Aplicação Emboço Fachada Pano-Empreitada</v>
          </cell>
          <cell r="D18306" t="str">
            <v>M2</v>
          </cell>
          <cell r="E18306">
            <v>0</v>
          </cell>
          <cell r="F18306">
            <v>0</v>
          </cell>
        </row>
        <row r="18307">
          <cell r="B18307">
            <v>3000074</v>
          </cell>
          <cell r="C18307" t="str">
            <v>Aplic.Emboço Fachada Friso-Empreitada</v>
          </cell>
          <cell r="D18307" t="str">
            <v>M</v>
          </cell>
          <cell r="E18307">
            <v>0</v>
          </cell>
          <cell r="F18307">
            <v>0</v>
          </cell>
        </row>
        <row r="18308">
          <cell r="B18308">
            <v>3000075</v>
          </cell>
          <cell r="C18308" t="str">
            <v>Aplicação Emboço Muro Pano-Empreitada</v>
          </cell>
          <cell r="D18308" t="str">
            <v>M2</v>
          </cell>
          <cell r="E18308">
            <v>0</v>
          </cell>
          <cell r="F18308">
            <v>0</v>
          </cell>
        </row>
        <row r="18309">
          <cell r="B18309">
            <v>3000076</v>
          </cell>
          <cell r="C18309" t="str">
            <v>Aplic.Cimentado Queim.Escada C/Rodapé</v>
          </cell>
          <cell r="D18309" t="str">
            <v>M</v>
          </cell>
          <cell r="E18309">
            <v>0</v>
          </cell>
          <cell r="F18309">
            <v>0</v>
          </cell>
        </row>
        <row r="18310">
          <cell r="B18310">
            <v>3000077</v>
          </cell>
          <cell r="C18310" t="str">
            <v>Instalação Rodapé Escada Massa</v>
          </cell>
          <cell r="D18310" t="str">
            <v>M2</v>
          </cell>
          <cell r="E18310">
            <v>0</v>
          </cell>
          <cell r="F18310">
            <v>0</v>
          </cell>
        </row>
        <row r="18311">
          <cell r="B18311">
            <v>3000078</v>
          </cell>
          <cell r="C18311" t="str">
            <v>Instalação Rodapé Escada Ardósia</v>
          </cell>
          <cell r="D18311" t="str">
            <v>M</v>
          </cell>
          <cell r="E18311">
            <v>0</v>
          </cell>
          <cell r="F18311">
            <v>0</v>
          </cell>
        </row>
        <row r="18312">
          <cell r="B18312">
            <v>3000079</v>
          </cell>
          <cell r="C18312" t="str">
            <v>Aplicação De Emalux</v>
          </cell>
          <cell r="D18312" t="str">
            <v>M2</v>
          </cell>
          <cell r="E18312">
            <v>0</v>
          </cell>
          <cell r="F18312">
            <v>0</v>
          </cell>
        </row>
        <row r="18313">
          <cell r="B18313">
            <v>3000080</v>
          </cell>
          <cell r="C18313" t="str">
            <v>Aplicação Emboço Muro Faixa-Empreitada</v>
          </cell>
          <cell r="D18313" t="str">
            <v>M</v>
          </cell>
          <cell r="E18313">
            <v>0</v>
          </cell>
          <cell r="F18313">
            <v>0</v>
          </cell>
        </row>
        <row r="18314">
          <cell r="B18314">
            <v>3000081</v>
          </cell>
          <cell r="C18314" t="str">
            <v>Limpeza Fachada C/Hidrojat.-Empreitada</v>
          </cell>
          <cell r="D18314" t="str">
            <v>M2</v>
          </cell>
          <cell r="E18314">
            <v>0</v>
          </cell>
          <cell r="F18314">
            <v>0</v>
          </cell>
        </row>
        <row r="18315">
          <cell r="B18315">
            <v>3000082</v>
          </cell>
          <cell r="C18315" t="str">
            <v>Instalação Balancin Pesado</v>
          </cell>
          <cell r="D18315" t="str">
            <v>M</v>
          </cell>
          <cell r="E18315">
            <v>0</v>
          </cell>
          <cell r="F18315">
            <v>0</v>
          </cell>
        </row>
        <row r="18316">
          <cell r="B18316">
            <v>3000083</v>
          </cell>
          <cell r="C18316" t="str">
            <v>Instalação Balancin Leve</v>
          </cell>
          <cell r="D18316" t="str">
            <v>M2</v>
          </cell>
          <cell r="E18316">
            <v>0</v>
          </cell>
          <cell r="F18316">
            <v>0</v>
          </cell>
        </row>
        <row r="18317">
          <cell r="B18317">
            <v>3000084</v>
          </cell>
          <cell r="C18317" t="str">
            <v>Instalação Balancin Leve Elétrico</v>
          </cell>
          <cell r="D18317" t="str">
            <v>M</v>
          </cell>
          <cell r="E18317">
            <v>0</v>
          </cell>
          <cell r="F18317">
            <v>0</v>
          </cell>
        </row>
        <row r="18318">
          <cell r="B18318">
            <v>3000085</v>
          </cell>
          <cell r="C18318" t="str">
            <v>Aplicação Chapisco Interno-Empreitada</v>
          </cell>
          <cell r="D18318" t="str">
            <v>M2</v>
          </cell>
          <cell r="E18318">
            <v>0</v>
          </cell>
          <cell r="F18318">
            <v>0</v>
          </cell>
        </row>
        <row r="18319">
          <cell r="B18319">
            <v>3000086</v>
          </cell>
          <cell r="C18319" t="str">
            <v>Aplicação Emboço Internofaixa-Empreitada</v>
          </cell>
          <cell r="D18319" t="str">
            <v>M</v>
          </cell>
          <cell r="E18319">
            <v>0</v>
          </cell>
          <cell r="F18319">
            <v>0</v>
          </cell>
        </row>
        <row r="18320">
          <cell r="B18320">
            <v>3000087</v>
          </cell>
          <cell r="C18320" t="str">
            <v>Aplicação Emboço Interno Pano-Empreitada</v>
          </cell>
          <cell r="D18320" t="str">
            <v>M2</v>
          </cell>
          <cell r="E18320">
            <v>0</v>
          </cell>
          <cell r="F18320">
            <v>0</v>
          </cell>
        </row>
        <row r="18321">
          <cell r="B18321">
            <v>3000088</v>
          </cell>
          <cell r="C18321" t="str">
            <v>Aplicação De Emboço Interno 2Cm Faixa</v>
          </cell>
          <cell r="D18321" t="str">
            <v>M</v>
          </cell>
          <cell r="E18321">
            <v>0</v>
          </cell>
          <cell r="F18321">
            <v>0</v>
          </cell>
        </row>
        <row r="18322">
          <cell r="B18322">
            <v>3000089</v>
          </cell>
          <cell r="C18322" t="str">
            <v>Aplicação De Emboço Interno 2Cm Pano</v>
          </cell>
          <cell r="D18322" t="str">
            <v>M2</v>
          </cell>
          <cell r="E18322">
            <v>0</v>
          </cell>
          <cell r="F18322">
            <v>0</v>
          </cell>
        </row>
        <row r="18323">
          <cell r="B18323">
            <v>3000090</v>
          </cell>
          <cell r="C18323" t="str">
            <v>Instalação Andaime</v>
          </cell>
          <cell r="D18323" t="str">
            <v>M</v>
          </cell>
          <cell r="E18323">
            <v>0</v>
          </cell>
          <cell r="F18323">
            <v>0</v>
          </cell>
        </row>
        <row r="18324">
          <cell r="B18324">
            <v>3000091</v>
          </cell>
          <cell r="C18324" t="str">
            <v>Aplicação De Emboço Interno 3Cm Pano</v>
          </cell>
          <cell r="D18324" t="str">
            <v>M2</v>
          </cell>
          <cell r="E18324">
            <v>0</v>
          </cell>
          <cell r="F18324">
            <v>0</v>
          </cell>
        </row>
        <row r="18325">
          <cell r="B18325">
            <v>3000092</v>
          </cell>
          <cell r="C18325" t="str">
            <v>Aplicação De Emboço/Massa 0,5Cm Pano</v>
          </cell>
          <cell r="D18325" t="str">
            <v>M2</v>
          </cell>
          <cell r="E18325">
            <v>0</v>
          </cell>
          <cell r="F18325">
            <v>0</v>
          </cell>
        </row>
        <row r="18326">
          <cell r="B18326">
            <v>3000093</v>
          </cell>
          <cell r="C18326" t="str">
            <v>Aplicação De Emboço/Massa 0,75Cm Pano</v>
          </cell>
          <cell r="D18326" t="str">
            <v>M2</v>
          </cell>
          <cell r="E18326">
            <v>0</v>
          </cell>
          <cell r="F18326">
            <v>0</v>
          </cell>
        </row>
        <row r="18327">
          <cell r="B18327">
            <v>3000094</v>
          </cell>
          <cell r="C18327" t="str">
            <v>Aplicação De Esmalte Sobre Madeira</v>
          </cell>
          <cell r="D18327" t="str">
            <v>M2</v>
          </cell>
          <cell r="E18327">
            <v>0</v>
          </cell>
          <cell r="F18327">
            <v>0</v>
          </cell>
        </row>
        <row r="18328">
          <cell r="B18328">
            <v>3000095</v>
          </cell>
          <cell r="C18328" t="str">
            <v>Aplicação Gesso Liso Desempenado-Faixa</v>
          </cell>
          <cell r="D18328" t="str">
            <v>M</v>
          </cell>
          <cell r="E18328">
            <v>0</v>
          </cell>
          <cell r="F18328">
            <v>0</v>
          </cell>
        </row>
        <row r="18329">
          <cell r="B18329">
            <v>3000096</v>
          </cell>
          <cell r="C18329" t="str">
            <v>Aplicação Gesso Liso Desempenado Pano</v>
          </cell>
          <cell r="D18329" t="str">
            <v>M2</v>
          </cell>
          <cell r="E18329">
            <v>9.5</v>
          </cell>
          <cell r="F18329">
            <v>0</v>
          </cell>
        </row>
        <row r="18330">
          <cell r="B18330">
            <v>3000097</v>
          </cell>
          <cell r="C18330" t="str">
            <v>Aplicação Gesso Teto 100% Nivelado</v>
          </cell>
          <cell r="D18330" t="str">
            <v>M</v>
          </cell>
          <cell r="E18330">
            <v>0</v>
          </cell>
          <cell r="F18330">
            <v>0</v>
          </cell>
        </row>
        <row r="18331">
          <cell r="B18331">
            <v>3000098</v>
          </cell>
          <cell r="C18331" t="str">
            <v>Aplicação Gesso Teto Faixa 60Cm Nivelado</v>
          </cell>
          <cell r="D18331" t="str">
            <v>M2</v>
          </cell>
          <cell r="E18331">
            <v>0</v>
          </cell>
          <cell r="F18331">
            <v>0</v>
          </cell>
        </row>
        <row r="18332">
          <cell r="B18332">
            <v>3000099</v>
          </cell>
          <cell r="C18332" t="str">
            <v>Alvenaria Estrutural-Grout</v>
          </cell>
          <cell r="D18332" t="str">
            <v>M2</v>
          </cell>
          <cell r="E18332">
            <v>0</v>
          </cell>
          <cell r="F18332">
            <v>0</v>
          </cell>
        </row>
        <row r="18333">
          <cell r="B18333">
            <v>3000100</v>
          </cell>
          <cell r="C18333" t="str">
            <v>Aplicação De Isolamento De Janela</v>
          </cell>
          <cell r="D18333" t="str">
            <v>M2</v>
          </cell>
          <cell r="E18333">
            <v>0</v>
          </cell>
          <cell r="F18333">
            <v>0</v>
          </cell>
        </row>
        <row r="18334">
          <cell r="B18334">
            <v>3000101</v>
          </cell>
          <cell r="C18334" t="str">
            <v>Aplicação De Isolamento De Porta</v>
          </cell>
          <cell r="D18334" t="str">
            <v>M2</v>
          </cell>
          <cell r="E18334">
            <v>0</v>
          </cell>
          <cell r="F18334">
            <v>0</v>
          </cell>
        </row>
        <row r="18335">
          <cell r="B18335">
            <v>3000102</v>
          </cell>
          <cell r="C18335" t="str">
            <v>Aplicação De Isolamento Sob Telhado</v>
          </cell>
          <cell r="D18335" t="str">
            <v>M2</v>
          </cell>
          <cell r="E18335">
            <v>0</v>
          </cell>
          <cell r="F18335">
            <v>0</v>
          </cell>
        </row>
        <row r="18336">
          <cell r="B18336">
            <v>3000103</v>
          </cell>
          <cell r="C18336" t="str">
            <v>Aplicação De Massa Corrida Interna</v>
          </cell>
          <cell r="D18336" t="str">
            <v>M2</v>
          </cell>
          <cell r="E18336">
            <v>0</v>
          </cell>
          <cell r="F18336">
            <v>0</v>
          </cell>
        </row>
        <row r="18337">
          <cell r="B18337">
            <v>3000104</v>
          </cell>
          <cell r="C18337" t="str">
            <v>Aplicacao Ceramica Externa Faixa</v>
          </cell>
          <cell r="D18337" t="str">
            <v>M</v>
          </cell>
          <cell r="E18337">
            <v>0</v>
          </cell>
          <cell r="F18337">
            <v>0</v>
          </cell>
        </row>
        <row r="18338">
          <cell r="B18338">
            <v>3000105</v>
          </cell>
          <cell r="C18338" t="str">
            <v>Aplicacao Ceramica Externa Pano</v>
          </cell>
          <cell r="D18338" t="str">
            <v>M2</v>
          </cell>
          <cell r="E18338">
            <v>0</v>
          </cell>
          <cell r="F18338">
            <v>0</v>
          </cell>
        </row>
        <row r="18339">
          <cell r="B18339">
            <v>3000110</v>
          </cell>
          <cell r="C18339" t="str">
            <v>Aplicação De Porcelanato-Faixa</v>
          </cell>
          <cell r="D18339" t="str">
            <v>M</v>
          </cell>
          <cell r="E18339">
            <v>0</v>
          </cell>
          <cell r="F18339">
            <v>0</v>
          </cell>
        </row>
        <row r="18340">
          <cell r="B18340">
            <v>3000111</v>
          </cell>
          <cell r="C18340" t="str">
            <v>Aplicação De Porcelanato-Pano</v>
          </cell>
          <cell r="D18340" t="str">
            <v>M2</v>
          </cell>
          <cell r="E18340">
            <v>0</v>
          </cell>
          <cell r="F18340">
            <v>0</v>
          </cell>
        </row>
        <row r="18341">
          <cell r="B18341">
            <v>3000112</v>
          </cell>
          <cell r="C18341" t="str">
            <v>Nivelam/Compact/Espalham+Bgtc+Lona+Tela</v>
          </cell>
          <cell r="D18341" t="str">
            <v>M2</v>
          </cell>
          <cell r="E18341">
            <v>0</v>
          </cell>
          <cell r="F18341">
            <v>0</v>
          </cell>
        </row>
        <row r="18342">
          <cell r="B18342">
            <v>3000113</v>
          </cell>
          <cell r="C18342" t="str">
            <v>Aplicação Do Tratamento Acústico</v>
          </cell>
          <cell r="D18342" t="str">
            <v>M2</v>
          </cell>
          <cell r="E18342">
            <v>0</v>
          </cell>
          <cell r="F18342">
            <v>0</v>
          </cell>
        </row>
        <row r="18343">
          <cell r="B18343">
            <v>3000114</v>
          </cell>
          <cell r="C18343" t="str">
            <v>Aplicação Gesso Liso Taliscado-Faixa</v>
          </cell>
          <cell r="D18343" t="str">
            <v>M</v>
          </cell>
          <cell r="E18343">
            <v>0</v>
          </cell>
          <cell r="F18343">
            <v>0</v>
          </cell>
        </row>
        <row r="18344">
          <cell r="B18344">
            <v>3000115</v>
          </cell>
          <cell r="C18344" t="str">
            <v>Aplicação Gesso Liso Taliscado-Pano</v>
          </cell>
          <cell r="D18344" t="str">
            <v>M2</v>
          </cell>
          <cell r="E18344">
            <v>0</v>
          </cell>
          <cell r="F18344">
            <v>0</v>
          </cell>
        </row>
        <row r="18345">
          <cell r="B18345">
            <v>3000116</v>
          </cell>
          <cell r="C18345" t="str">
            <v>Aplicação Ladrilho Hidráulico-Pano</v>
          </cell>
          <cell r="D18345" t="str">
            <v>M2</v>
          </cell>
          <cell r="E18345">
            <v>0</v>
          </cell>
          <cell r="F18345">
            <v>0</v>
          </cell>
        </row>
        <row r="18346">
          <cell r="B18346">
            <v>3000117</v>
          </cell>
          <cell r="C18346" t="str">
            <v>Aplicação Ladrilho Hidráulico-Rodapé</v>
          </cell>
          <cell r="D18346" t="str">
            <v>M</v>
          </cell>
          <cell r="E18346">
            <v>0</v>
          </cell>
          <cell r="F18346">
            <v>0</v>
          </cell>
        </row>
        <row r="18347">
          <cell r="B18347">
            <v>3000118</v>
          </cell>
          <cell r="C18347" t="str">
            <v>Aplicação Negrolin Talude</v>
          </cell>
          <cell r="D18347" t="str">
            <v>M2</v>
          </cell>
          <cell r="E18347">
            <v>0</v>
          </cell>
          <cell r="F18347">
            <v>0</v>
          </cell>
        </row>
        <row r="18348">
          <cell r="B18348">
            <v>3000119</v>
          </cell>
          <cell r="C18348" t="str">
            <v>Aplicação Rodapé Cerâmica Tipo1-Empreit</v>
          </cell>
          <cell r="D18348" t="str">
            <v>M</v>
          </cell>
          <cell r="E18348">
            <v>0</v>
          </cell>
          <cell r="F18348">
            <v>0</v>
          </cell>
        </row>
        <row r="18349">
          <cell r="B18349">
            <v>3000120</v>
          </cell>
          <cell r="C18349" t="str">
            <v>Aplicação Rodapé Cerâmica Tipo2-Empreit</v>
          </cell>
          <cell r="D18349" t="str">
            <v>M</v>
          </cell>
          <cell r="E18349">
            <v>0</v>
          </cell>
          <cell r="F18349">
            <v>0</v>
          </cell>
        </row>
        <row r="18350">
          <cell r="B18350">
            <v>3000121</v>
          </cell>
          <cell r="C18350" t="str">
            <v>Aplicação Rodapé Cerâmica Tipo3-Empreit</v>
          </cell>
          <cell r="D18350" t="str">
            <v>M</v>
          </cell>
          <cell r="E18350">
            <v>0</v>
          </cell>
          <cell r="F18350">
            <v>0</v>
          </cell>
        </row>
        <row r="18351">
          <cell r="B18351">
            <v>1000110</v>
          </cell>
          <cell r="C18351" t="str">
            <v>Areia Lavada Grossa</v>
          </cell>
          <cell r="D18351" t="str">
            <v>M3</v>
          </cell>
          <cell r="E18351">
            <v>70</v>
          </cell>
          <cell r="F18351">
            <v>876.44</v>
          </cell>
        </row>
        <row r="18352">
          <cell r="B18352">
            <v>3000123</v>
          </cell>
          <cell r="C18352" t="str">
            <v>Aprovação Projeto Legal Edificações</v>
          </cell>
          <cell r="D18352" t="str">
            <v>UN</v>
          </cell>
          <cell r="E18352">
            <v>0</v>
          </cell>
          <cell r="F18352">
            <v>0</v>
          </cell>
        </row>
        <row r="18353">
          <cell r="B18353">
            <v>3000124</v>
          </cell>
          <cell r="C18353" t="str">
            <v>Concreto Fck 20,0Mpa-Slump 23+-3 (400Kg)</v>
          </cell>
          <cell r="D18353" t="str">
            <v>M3</v>
          </cell>
          <cell r="E18353">
            <v>0</v>
          </cell>
          <cell r="F18353">
            <v>0</v>
          </cell>
        </row>
        <row r="18354">
          <cell r="B18354">
            <v>3000125</v>
          </cell>
          <cell r="C18354" t="str">
            <v>Concreto Fck 20,0Mpa-Slump 20+-2 (400Kg)</v>
          </cell>
          <cell r="D18354" t="str">
            <v>M3</v>
          </cell>
          <cell r="E18354">
            <v>0</v>
          </cell>
          <cell r="F18354">
            <v>0</v>
          </cell>
        </row>
        <row r="18355">
          <cell r="B18355">
            <v>3000126</v>
          </cell>
          <cell r="C18355" t="str">
            <v>Aquisição De Revistas, Jornais E Livros</v>
          </cell>
          <cell r="D18355" t="str">
            <v>UN</v>
          </cell>
          <cell r="E18355">
            <v>0</v>
          </cell>
          <cell r="F18355">
            <v>0</v>
          </cell>
        </row>
        <row r="18356">
          <cell r="B18356">
            <v>3000130</v>
          </cell>
          <cell r="C18356" t="str">
            <v xml:space="preserve"> Montagem E Armacao De Aco</v>
          </cell>
          <cell r="D18356" t="str">
            <v>KG</v>
          </cell>
          <cell r="E18356">
            <v>0</v>
          </cell>
          <cell r="F18356">
            <v>0</v>
          </cell>
        </row>
        <row r="18357">
          <cell r="B18357">
            <v>3000131</v>
          </cell>
          <cell r="C18357" t="str">
            <v>Corte E Dobra De Aço</v>
          </cell>
          <cell r="D18357" t="str">
            <v>KG</v>
          </cell>
          <cell r="E18357">
            <v>0</v>
          </cell>
          <cell r="F18357">
            <v>0</v>
          </cell>
        </row>
        <row r="18358">
          <cell r="B18358">
            <v>3000132</v>
          </cell>
          <cell r="C18358" t="str">
            <v>Armação-Laje Protendida H15</v>
          </cell>
          <cell r="D18358" t="str">
            <v>KG</v>
          </cell>
          <cell r="E18358">
            <v>0</v>
          </cell>
          <cell r="F18358">
            <v>0</v>
          </cell>
        </row>
        <row r="18359">
          <cell r="B18359">
            <v>3000133</v>
          </cell>
          <cell r="C18359" t="str">
            <v>Armação-Laje Protendida H25</v>
          </cell>
          <cell r="D18359" t="str">
            <v>KG</v>
          </cell>
          <cell r="E18359">
            <v>0</v>
          </cell>
          <cell r="F18359">
            <v>0</v>
          </cell>
        </row>
        <row r="18360">
          <cell r="B18360">
            <v>3000134</v>
          </cell>
          <cell r="C18360" t="str">
            <v>Armação-Laje Protendida H30</v>
          </cell>
          <cell r="D18360" t="str">
            <v>KG</v>
          </cell>
          <cell r="E18360">
            <v>0</v>
          </cell>
          <cell r="F18360">
            <v>0</v>
          </cell>
        </row>
        <row r="18361">
          <cell r="B18361">
            <v>3000135</v>
          </cell>
          <cell r="C18361" t="str">
            <v>Assessoria Despachante</v>
          </cell>
          <cell r="D18361" t="str">
            <v>UN</v>
          </cell>
          <cell r="E18361">
            <v>0</v>
          </cell>
          <cell r="F18361">
            <v>0</v>
          </cell>
        </row>
        <row r="18362">
          <cell r="B18362">
            <v>3000136</v>
          </cell>
          <cell r="C18362" t="str">
            <v>Assessoria Publicitária-Pj-Jornais</v>
          </cell>
          <cell r="D18362" t="str">
            <v>UN</v>
          </cell>
          <cell r="E18362">
            <v>0</v>
          </cell>
          <cell r="F18362">
            <v>0</v>
          </cell>
        </row>
        <row r="18363">
          <cell r="B18363">
            <v>3000137</v>
          </cell>
          <cell r="C18363" t="str">
            <v>Assessoria Publicitária-Pj-Outras Mídias</v>
          </cell>
          <cell r="D18363" t="str">
            <v>UN</v>
          </cell>
          <cell r="E18363">
            <v>0</v>
          </cell>
          <cell r="F18363">
            <v>0</v>
          </cell>
        </row>
        <row r="18364">
          <cell r="B18364">
            <v>3000138</v>
          </cell>
          <cell r="C18364" t="str">
            <v>Assessoria Publicitária-Pj-Patrocinio</v>
          </cell>
          <cell r="D18364" t="str">
            <v>UN</v>
          </cell>
          <cell r="E18364">
            <v>0</v>
          </cell>
          <cell r="F18364">
            <v>0</v>
          </cell>
        </row>
        <row r="18365">
          <cell r="B18365">
            <v>3000139</v>
          </cell>
          <cell r="C18365" t="str">
            <v>Assessoria Publicitária-Pj-Prod.Maquete</v>
          </cell>
          <cell r="D18365" t="str">
            <v>UN</v>
          </cell>
          <cell r="E18365">
            <v>0</v>
          </cell>
          <cell r="F18365">
            <v>0</v>
          </cell>
        </row>
        <row r="18366">
          <cell r="B18366">
            <v>3000140</v>
          </cell>
          <cell r="C18366" t="str">
            <v>Assessoria Publicitária-Pj-Rádios</v>
          </cell>
          <cell r="D18366" t="str">
            <v>UN</v>
          </cell>
          <cell r="E18366">
            <v>0</v>
          </cell>
          <cell r="F18366">
            <v>0</v>
          </cell>
        </row>
        <row r="18367">
          <cell r="B18367">
            <v>3000141</v>
          </cell>
          <cell r="C18367" t="str">
            <v>Assessoria Publicitária-Pj-Revistas</v>
          </cell>
          <cell r="D18367" t="str">
            <v>UN</v>
          </cell>
          <cell r="E18367">
            <v>0</v>
          </cell>
          <cell r="F18367">
            <v>0</v>
          </cell>
        </row>
        <row r="18368">
          <cell r="B18368">
            <v>3000142</v>
          </cell>
          <cell r="C18368" t="str">
            <v>Assessoria Publicitária-Pj-Tv</v>
          </cell>
          <cell r="D18368" t="str">
            <v>UN</v>
          </cell>
          <cell r="E18368">
            <v>0</v>
          </cell>
          <cell r="F18368">
            <v>0</v>
          </cell>
        </row>
        <row r="18369">
          <cell r="B18369">
            <v>3000143</v>
          </cell>
          <cell r="C18369" t="str">
            <v>Assistência Médica</v>
          </cell>
          <cell r="D18369" t="str">
            <v>MON</v>
          </cell>
          <cell r="E18369">
            <v>0</v>
          </cell>
          <cell r="F18369">
            <v>0</v>
          </cell>
        </row>
        <row r="18370">
          <cell r="B18370">
            <v>3000144</v>
          </cell>
          <cell r="C18370" t="str">
            <v>Automação De Porta C/Comando Radar</v>
          </cell>
          <cell r="D18370" t="str">
            <v>UN</v>
          </cell>
          <cell r="E18370">
            <v>0</v>
          </cell>
          <cell r="F18370">
            <v>0</v>
          </cell>
        </row>
        <row r="18371">
          <cell r="B18371">
            <v>3000145</v>
          </cell>
          <cell r="C18371" t="str">
            <v>Automação De Portões-Empreitada</v>
          </cell>
          <cell r="D18371" t="str">
            <v>UN</v>
          </cell>
          <cell r="E18371">
            <v>0</v>
          </cell>
          <cell r="F18371">
            <v>0</v>
          </cell>
        </row>
        <row r="18372">
          <cell r="B18372">
            <v>3000146</v>
          </cell>
          <cell r="C18372" t="str">
            <v>Banco Em Mármore Tipo 1-Empreitada</v>
          </cell>
          <cell r="D18372" t="str">
            <v>M2</v>
          </cell>
          <cell r="E18372">
            <v>0</v>
          </cell>
          <cell r="F18372">
            <v>0</v>
          </cell>
        </row>
        <row r="18373">
          <cell r="B18373">
            <v>3000147</v>
          </cell>
          <cell r="C18373" t="str">
            <v>Banco Em Mármore Tipo 2-Empreitada</v>
          </cell>
          <cell r="D18373" t="str">
            <v>M2</v>
          </cell>
          <cell r="E18373">
            <v>0</v>
          </cell>
          <cell r="F18373">
            <v>0</v>
          </cell>
        </row>
        <row r="18374">
          <cell r="B18374">
            <v>3000148</v>
          </cell>
          <cell r="C18374" t="str">
            <v>Bandeja Principal-Montagem/Desmontagem</v>
          </cell>
          <cell r="D18374" t="str">
            <v>M</v>
          </cell>
          <cell r="E18374">
            <v>0</v>
          </cell>
          <cell r="F18374">
            <v>0</v>
          </cell>
        </row>
        <row r="18375">
          <cell r="B18375">
            <v>3000149</v>
          </cell>
          <cell r="C18375" t="str">
            <v>Barracões-Almoxarifado Central</v>
          </cell>
          <cell r="D18375" t="str">
            <v>M2</v>
          </cell>
          <cell r="E18375">
            <v>0</v>
          </cell>
          <cell r="F18375">
            <v>0</v>
          </cell>
        </row>
        <row r="18376">
          <cell r="B18376">
            <v>3000150</v>
          </cell>
          <cell r="C18376" t="str">
            <v>Barracões-Alojamento De Pessoal</v>
          </cell>
          <cell r="D18376" t="str">
            <v>M2</v>
          </cell>
          <cell r="E18376">
            <v>0</v>
          </cell>
          <cell r="F18376">
            <v>0</v>
          </cell>
        </row>
        <row r="18377">
          <cell r="B18377">
            <v>3000151</v>
          </cell>
          <cell r="C18377" t="str">
            <v>Barracões-Depósito De Ensacados</v>
          </cell>
          <cell r="D18377" t="str">
            <v>M2</v>
          </cell>
          <cell r="E18377">
            <v>0</v>
          </cell>
          <cell r="F18377">
            <v>0</v>
          </cell>
        </row>
        <row r="18378">
          <cell r="B18378" t="str">
            <v>M1006</v>
          </cell>
          <cell r="C18378" t="str">
            <v>Tecnico De Planejamento</v>
          </cell>
          <cell r="D18378" t="str">
            <v>UN</v>
          </cell>
          <cell r="E18378">
            <v>2500</v>
          </cell>
          <cell r="F18378">
            <v>30</v>
          </cell>
        </row>
        <row r="18379">
          <cell r="B18379">
            <v>3000153</v>
          </cell>
          <cell r="C18379" t="str">
            <v>Barracões-Mobiliário Para Canteiro</v>
          </cell>
          <cell r="D18379" t="str">
            <v>M2</v>
          </cell>
          <cell r="E18379">
            <v>0</v>
          </cell>
          <cell r="F18379">
            <v>0</v>
          </cell>
        </row>
        <row r="18380">
          <cell r="B18380">
            <v>1007999</v>
          </cell>
          <cell r="C18380" t="str">
            <v>Tubo De Pvc De Fofo  Ø=150,0Mm</v>
          </cell>
          <cell r="D18380" t="str">
            <v>UN</v>
          </cell>
          <cell r="E18380">
            <v>39.08</v>
          </cell>
          <cell r="F18380">
            <v>1410.15</v>
          </cell>
        </row>
        <row r="18381">
          <cell r="B18381">
            <v>3000155</v>
          </cell>
          <cell r="C18381" t="str">
            <v>Barracões-Remanejamento Canteiro</v>
          </cell>
          <cell r="D18381" t="str">
            <v>M2</v>
          </cell>
          <cell r="E18381">
            <v>0</v>
          </cell>
          <cell r="F18381">
            <v>0</v>
          </cell>
        </row>
        <row r="18382">
          <cell r="B18382">
            <v>3000033</v>
          </cell>
          <cell r="C18382" t="str">
            <v>Aluguel De Imóveis</v>
          </cell>
          <cell r="D18382" t="str">
            <v>MON</v>
          </cell>
          <cell r="E18382">
            <v>1000</v>
          </cell>
          <cell r="F18382">
            <v>66</v>
          </cell>
        </row>
        <row r="18383">
          <cell r="B18383">
            <v>3000157</v>
          </cell>
          <cell r="C18383" t="str">
            <v>Barrilete Horizontal-Apartamentos</v>
          </cell>
          <cell r="D18383" t="str">
            <v>UN</v>
          </cell>
          <cell r="E18383">
            <v>0</v>
          </cell>
          <cell r="F18383">
            <v>0</v>
          </cell>
        </row>
        <row r="18384">
          <cell r="B18384">
            <v>3000158</v>
          </cell>
          <cell r="C18384" t="str">
            <v>Muretas Jardim,Rampas,Cobertura</v>
          </cell>
          <cell r="D18384" t="str">
            <v>UN</v>
          </cell>
          <cell r="E18384">
            <v>0</v>
          </cell>
          <cell r="F18384">
            <v>0</v>
          </cell>
        </row>
        <row r="18385">
          <cell r="B18385">
            <v>3000159</v>
          </cell>
          <cell r="C18385" t="str">
            <v>Caderno De Conclusão De Obra</v>
          </cell>
          <cell r="D18385" t="str">
            <v>UN</v>
          </cell>
          <cell r="E18385">
            <v>0</v>
          </cell>
          <cell r="F18385">
            <v>0</v>
          </cell>
        </row>
        <row r="18386">
          <cell r="B18386">
            <v>3000160</v>
          </cell>
          <cell r="C18386" t="str">
            <v>Regularização E Caiação Poço Do Elevador</v>
          </cell>
          <cell r="D18386" t="str">
            <v>M2</v>
          </cell>
          <cell r="E18386">
            <v>0</v>
          </cell>
          <cell r="F18386">
            <v>0</v>
          </cell>
        </row>
        <row r="18387">
          <cell r="B18387">
            <v>3000161</v>
          </cell>
          <cell r="C18387" t="str">
            <v>Caixa De Ar Condicionado-Empreitada</v>
          </cell>
          <cell r="D18387" t="str">
            <v>UN</v>
          </cell>
          <cell r="E18387">
            <v>0</v>
          </cell>
          <cell r="F18387">
            <v>0</v>
          </cell>
        </row>
        <row r="18388">
          <cell r="B18388">
            <v>3000162</v>
          </cell>
          <cell r="C18388" t="str">
            <v>Caixas Inspeção Com Confecção Tampa</v>
          </cell>
          <cell r="D18388" t="str">
            <v>UN</v>
          </cell>
          <cell r="E18388">
            <v>0</v>
          </cell>
          <cell r="F18388">
            <v>0</v>
          </cell>
        </row>
        <row r="18389">
          <cell r="B18389">
            <v>3000163</v>
          </cell>
          <cell r="C18389" t="str">
            <v>Caixa Visita Com Ralo-Empreitada</v>
          </cell>
          <cell r="D18389" t="str">
            <v>UN</v>
          </cell>
          <cell r="E18389">
            <v>0</v>
          </cell>
          <cell r="F18389">
            <v>0</v>
          </cell>
        </row>
        <row r="18390">
          <cell r="B18390">
            <v>3000164</v>
          </cell>
          <cell r="C18390" t="str">
            <v>Caixa Visita Sem Ralo-Empreitada</v>
          </cell>
          <cell r="D18390" t="str">
            <v>UN</v>
          </cell>
          <cell r="E18390">
            <v>0</v>
          </cell>
          <cell r="F18390">
            <v>0</v>
          </cell>
        </row>
        <row r="18391">
          <cell r="B18391">
            <v>3000165</v>
          </cell>
          <cell r="C18391" t="str">
            <v>Carpete Tipo 1-Empreitada</v>
          </cell>
          <cell r="D18391" t="str">
            <v>M2</v>
          </cell>
          <cell r="E18391">
            <v>0</v>
          </cell>
          <cell r="F18391">
            <v>0</v>
          </cell>
        </row>
        <row r="18392">
          <cell r="B18392">
            <v>3000166</v>
          </cell>
          <cell r="C18392" t="str">
            <v>Carpete Tipo 2-Empreitada</v>
          </cell>
          <cell r="D18392" t="str">
            <v>M2</v>
          </cell>
          <cell r="E18392">
            <v>0</v>
          </cell>
          <cell r="F18392">
            <v>0</v>
          </cell>
        </row>
        <row r="18393">
          <cell r="B18393">
            <v>3000167</v>
          </cell>
          <cell r="C18393" t="str">
            <v>Carpete Tipo 3-Empreitada</v>
          </cell>
          <cell r="D18393" t="str">
            <v>M2</v>
          </cell>
          <cell r="E18393">
            <v>0</v>
          </cell>
          <cell r="F18393">
            <v>0</v>
          </cell>
        </row>
        <row r="18394">
          <cell r="B18394">
            <v>3000168</v>
          </cell>
          <cell r="C18394" t="str">
            <v>Catv-Empreitada</v>
          </cell>
          <cell r="D18394" t="str">
            <v>UN</v>
          </cell>
          <cell r="E18394">
            <v>0</v>
          </cell>
          <cell r="F18394">
            <v>0</v>
          </cell>
        </row>
        <row r="18395">
          <cell r="B18395">
            <v>3000171</v>
          </cell>
          <cell r="C18395" t="str">
            <v>Certidões Empresariais</v>
          </cell>
          <cell r="D18395" t="str">
            <v>UN</v>
          </cell>
          <cell r="E18395">
            <v>0</v>
          </cell>
          <cell r="F18395">
            <v>0</v>
          </cell>
        </row>
        <row r="18396">
          <cell r="B18396">
            <v>3000172</v>
          </cell>
          <cell r="C18396" t="str">
            <v>Cftv-Empreitada</v>
          </cell>
          <cell r="D18396" t="str">
            <v>P</v>
          </cell>
          <cell r="E18396">
            <v>0</v>
          </cell>
          <cell r="F18396">
            <v>0</v>
          </cell>
        </row>
        <row r="18397">
          <cell r="B18397">
            <v>3000173</v>
          </cell>
          <cell r="C18397" t="str">
            <v>Chumbam.Contramarco-Empreitada</v>
          </cell>
          <cell r="D18397" t="str">
            <v>UN</v>
          </cell>
          <cell r="E18397">
            <v>0</v>
          </cell>
          <cell r="F18397">
            <v>0</v>
          </cell>
        </row>
        <row r="18398">
          <cell r="B18398">
            <v>3000174</v>
          </cell>
          <cell r="C18398" t="str">
            <v>Chumbam.Contramarco/Esquadria Ferro</v>
          </cell>
          <cell r="D18398" t="str">
            <v>UN</v>
          </cell>
          <cell r="E18398">
            <v>0</v>
          </cell>
          <cell r="F18398">
            <v>0</v>
          </cell>
        </row>
        <row r="18399">
          <cell r="B18399">
            <v>3000175</v>
          </cell>
          <cell r="C18399" t="str">
            <v>Chumbamento Batente Elevadores</v>
          </cell>
          <cell r="D18399" t="str">
            <v>UN</v>
          </cell>
          <cell r="E18399">
            <v>0</v>
          </cell>
          <cell r="F18399">
            <v>0</v>
          </cell>
        </row>
        <row r="18400">
          <cell r="B18400">
            <v>3000176</v>
          </cell>
          <cell r="C18400" t="str">
            <v>Chumbamento Das Grapas</v>
          </cell>
          <cell r="D18400" t="str">
            <v>UN</v>
          </cell>
          <cell r="E18400">
            <v>0</v>
          </cell>
          <cell r="F18400">
            <v>0</v>
          </cell>
        </row>
        <row r="18401">
          <cell r="B18401">
            <v>3000177</v>
          </cell>
          <cell r="C18401" t="str">
            <v>Chumbamento De Caixinha Em Alvenaria</v>
          </cell>
          <cell r="D18401" t="str">
            <v>UN</v>
          </cell>
          <cell r="E18401">
            <v>0</v>
          </cell>
          <cell r="F18401">
            <v>0</v>
          </cell>
        </row>
        <row r="18402">
          <cell r="B18402">
            <v>3000178</v>
          </cell>
          <cell r="C18402" t="str">
            <v>Chumbamento De Caixinha Em Dry-Wall</v>
          </cell>
          <cell r="D18402" t="str">
            <v>UN</v>
          </cell>
          <cell r="E18402">
            <v>0</v>
          </cell>
          <cell r="F18402">
            <v>0</v>
          </cell>
        </row>
        <row r="18403">
          <cell r="B18403">
            <v>3000179</v>
          </cell>
          <cell r="C18403" t="str">
            <v>Chumbamento De Contramarco</v>
          </cell>
          <cell r="D18403" t="str">
            <v>UN</v>
          </cell>
          <cell r="E18403">
            <v>0</v>
          </cell>
          <cell r="F18403">
            <v>0</v>
          </cell>
        </row>
        <row r="18404">
          <cell r="B18404">
            <v>3000180</v>
          </cell>
          <cell r="C18404" t="str">
            <v>Chumbamento Esquadria De Ferro</v>
          </cell>
          <cell r="D18404" t="str">
            <v>UN</v>
          </cell>
          <cell r="E18404">
            <v>0</v>
          </cell>
          <cell r="F18404">
            <v>0</v>
          </cell>
        </row>
        <row r="18405">
          <cell r="B18405">
            <v>3000181</v>
          </cell>
          <cell r="C18405" t="str">
            <v>Execução Bonecas Alvenaria Revestidas</v>
          </cell>
          <cell r="D18405" t="str">
            <v>UN</v>
          </cell>
          <cell r="E18405">
            <v>0</v>
          </cell>
          <cell r="F18405">
            <v>0</v>
          </cell>
        </row>
        <row r="18406">
          <cell r="B18406">
            <v>3000182</v>
          </cell>
          <cell r="C18406" t="str">
            <v>Churrasqueira Comunitária-Empreitada</v>
          </cell>
          <cell r="D18406" t="str">
            <v>UN</v>
          </cell>
          <cell r="E18406">
            <v>0</v>
          </cell>
          <cell r="F18406">
            <v>0</v>
          </cell>
        </row>
        <row r="18407">
          <cell r="B18407">
            <v>3000183</v>
          </cell>
          <cell r="C18407" t="str">
            <v>Churrasqueira Privativa-Empreitada</v>
          </cell>
          <cell r="D18407" t="str">
            <v>UN</v>
          </cell>
          <cell r="E18407">
            <v>0</v>
          </cell>
          <cell r="F18407">
            <v>0</v>
          </cell>
        </row>
        <row r="18408">
          <cell r="B18408">
            <v>3000184</v>
          </cell>
          <cell r="C18408" t="str">
            <v>Escoramento Met.Periferia-Empreitada</v>
          </cell>
          <cell r="D18408" t="str">
            <v>MON</v>
          </cell>
          <cell r="E18408">
            <v>0</v>
          </cell>
          <cell r="F18408">
            <v>0</v>
          </cell>
        </row>
        <row r="18409">
          <cell r="B18409">
            <v>3000185</v>
          </cell>
          <cell r="C18409" t="str">
            <v>Escoramento Met.T-Empreitada</v>
          </cell>
          <cell r="D18409" t="str">
            <v>MON</v>
          </cell>
          <cell r="E18409">
            <v>0</v>
          </cell>
          <cell r="F18409">
            <v>0</v>
          </cell>
        </row>
        <row r="18410">
          <cell r="B18410">
            <v>3000186</v>
          </cell>
          <cell r="C18410" t="str">
            <v>Escoramento Met.Pré T-Empreitada</v>
          </cell>
          <cell r="D18410" t="str">
            <v>MON</v>
          </cell>
          <cell r="E18410">
            <v>0</v>
          </cell>
          <cell r="F18410">
            <v>0</v>
          </cell>
        </row>
        <row r="18411">
          <cell r="B18411">
            <v>3000187</v>
          </cell>
          <cell r="C18411" t="str">
            <v>Cobertura Telha Alumínio-Empreitada</v>
          </cell>
          <cell r="D18411" t="str">
            <v>M2</v>
          </cell>
          <cell r="E18411">
            <v>0</v>
          </cell>
          <cell r="F18411">
            <v>0</v>
          </cell>
        </row>
        <row r="18412">
          <cell r="B18412">
            <v>3000188</v>
          </cell>
          <cell r="C18412" t="str">
            <v>Cobertura Telha Galvanizada-Empreitada</v>
          </cell>
          <cell r="D18412" t="str">
            <v>M2</v>
          </cell>
          <cell r="E18412">
            <v>0</v>
          </cell>
          <cell r="F18412">
            <v>0</v>
          </cell>
        </row>
        <row r="18413">
          <cell r="B18413">
            <v>3000189</v>
          </cell>
          <cell r="C18413" t="str">
            <v>Cobertura Telha Fibrocimento-Empreitada</v>
          </cell>
          <cell r="D18413" t="str">
            <v>M2</v>
          </cell>
          <cell r="E18413">
            <v>0</v>
          </cell>
          <cell r="F18413">
            <v>0</v>
          </cell>
        </row>
        <row r="18414">
          <cell r="B18414">
            <v>3000190</v>
          </cell>
          <cell r="C18414" t="str">
            <v>Compactação Da Bica</v>
          </cell>
          <cell r="D18414" t="str">
            <v>M2</v>
          </cell>
          <cell r="E18414">
            <v>0</v>
          </cell>
          <cell r="F18414">
            <v>0</v>
          </cell>
        </row>
        <row r="18415">
          <cell r="B18415">
            <v>3000191</v>
          </cell>
          <cell r="C18415" t="str">
            <v>Lançamento E Espalhamento De Brita</v>
          </cell>
          <cell r="D18415" t="str">
            <v>M2</v>
          </cell>
          <cell r="E18415">
            <v>0</v>
          </cell>
          <cell r="F18415">
            <v>0</v>
          </cell>
        </row>
        <row r="18416">
          <cell r="B18416">
            <v>3000192</v>
          </cell>
          <cell r="C18416" t="str">
            <v>Comunicação Visual</v>
          </cell>
          <cell r="D18416" t="str">
            <v>UN</v>
          </cell>
          <cell r="E18416">
            <v>0</v>
          </cell>
          <cell r="F18416">
            <v>0</v>
          </cell>
        </row>
        <row r="18417">
          <cell r="B18417">
            <v>3000193</v>
          </cell>
          <cell r="C18417" t="str">
            <v>Concessionária De Eletricidade</v>
          </cell>
          <cell r="D18417" t="str">
            <v>UN</v>
          </cell>
          <cell r="E18417">
            <v>0</v>
          </cell>
          <cell r="F18417">
            <v>0</v>
          </cell>
        </row>
        <row r="18418">
          <cell r="B18418">
            <v>3000194</v>
          </cell>
          <cell r="C18418" t="str">
            <v>Concessionárias Ap/Esgoto/Af/Gás</v>
          </cell>
          <cell r="D18418" t="str">
            <v>UN</v>
          </cell>
          <cell r="E18418">
            <v>0</v>
          </cell>
          <cell r="F18418">
            <v>0</v>
          </cell>
        </row>
        <row r="18419">
          <cell r="B18419">
            <v>3000196</v>
          </cell>
          <cell r="C18419" t="str">
            <v>Locacao Travamento Periferia-Empreitada</v>
          </cell>
          <cell r="D18419" t="str">
            <v>M2</v>
          </cell>
          <cell r="E18419">
            <v>0</v>
          </cell>
          <cell r="F18419">
            <v>0</v>
          </cell>
        </row>
        <row r="18420">
          <cell r="B18420">
            <v>3000197</v>
          </cell>
          <cell r="C18420" t="str">
            <v>Locacao Travamento T-Empreitada</v>
          </cell>
          <cell r="D18420" t="str">
            <v>M2</v>
          </cell>
          <cell r="E18420">
            <v>0</v>
          </cell>
          <cell r="F18420">
            <v>0</v>
          </cell>
        </row>
        <row r="18421">
          <cell r="B18421">
            <v>3000198</v>
          </cell>
          <cell r="C18421" t="str">
            <v>Locacao Travamento Pré T-Empreitada</v>
          </cell>
          <cell r="D18421" t="str">
            <v>UN</v>
          </cell>
          <cell r="E18421">
            <v>0</v>
          </cell>
          <cell r="F18421">
            <v>0</v>
          </cell>
        </row>
        <row r="18422">
          <cell r="B18422">
            <v>3000199</v>
          </cell>
          <cell r="C18422" t="str">
            <v>Locacao Forma Cortina Com Travamentos</v>
          </cell>
          <cell r="D18422" t="str">
            <v>M2</v>
          </cell>
          <cell r="E18422">
            <v>0</v>
          </cell>
          <cell r="F18422">
            <v>0</v>
          </cell>
        </row>
        <row r="18423">
          <cell r="B18423">
            <v>3000201</v>
          </cell>
          <cell r="C18423" t="str">
            <v>Forma Pronta Periferia-Empreitada</v>
          </cell>
          <cell r="D18423" t="str">
            <v>M2</v>
          </cell>
          <cell r="E18423">
            <v>31</v>
          </cell>
          <cell r="F18423">
            <v>0</v>
          </cell>
        </row>
        <row r="18424">
          <cell r="B18424">
            <v>3000202</v>
          </cell>
          <cell r="C18424" t="str">
            <v>Forma Pronta T-Empreitada</v>
          </cell>
          <cell r="D18424" t="str">
            <v>M2</v>
          </cell>
          <cell r="E18424">
            <v>0</v>
          </cell>
          <cell r="F18424">
            <v>0</v>
          </cell>
        </row>
        <row r="18425">
          <cell r="B18425">
            <v>3000203</v>
          </cell>
          <cell r="C18425" t="str">
            <v>Forma Pronta Pré T-Empreitada</v>
          </cell>
          <cell r="D18425" t="str">
            <v>M2</v>
          </cell>
          <cell r="E18425">
            <v>0</v>
          </cell>
          <cell r="F18425">
            <v>0</v>
          </cell>
        </row>
        <row r="18426">
          <cell r="B18426">
            <v>3000206</v>
          </cell>
          <cell r="C18426" t="str">
            <v>Construção De Redes De Subsolo</v>
          </cell>
          <cell r="D18426" t="str">
            <v>M</v>
          </cell>
          <cell r="E18426">
            <v>0</v>
          </cell>
          <cell r="F18426">
            <v>0</v>
          </cell>
        </row>
        <row r="18427">
          <cell r="B18427">
            <v>3000207</v>
          </cell>
          <cell r="C18427" t="str">
            <v>Construção De Vaso De Obra</v>
          </cell>
          <cell r="D18427" t="str">
            <v>UN</v>
          </cell>
          <cell r="E18427">
            <v>0</v>
          </cell>
          <cell r="F18427">
            <v>0</v>
          </cell>
        </row>
        <row r="18428">
          <cell r="B18428">
            <v>3000681</v>
          </cell>
          <cell r="C18428" t="str">
            <v>Locacao De Pá Para Carregadeira</v>
          </cell>
          <cell r="D18428" t="str">
            <v>STD</v>
          </cell>
          <cell r="E18428">
            <v>146.12</v>
          </cell>
          <cell r="F18428">
            <v>364.59</v>
          </cell>
        </row>
        <row r="18429">
          <cell r="B18429">
            <v>3000209</v>
          </cell>
          <cell r="C18429" t="str">
            <v>Conta Corrente Div.-Devolução P/Cliente</v>
          </cell>
          <cell r="D18429" t="str">
            <v>UN</v>
          </cell>
          <cell r="E18429">
            <v>0</v>
          </cell>
          <cell r="F18429">
            <v>0</v>
          </cell>
        </row>
        <row r="18430">
          <cell r="B18430">
            <v>3000210</v>
          </cell>
          <cell r="C18430" t="str">
            <v>Conta Corrente Diversas-Distratos</v>
          </cell>
          <cell r="D18430" t="str">
            <v>UN</v>
          </cell>
          <cell r="E18430">
            <v>0</v>
          </cell>
          <cell r="F18430">
            <v>0</v>
          </cell>
        </row>
        <row r="18431">
          <cell r="B18431">
            <v>3000211</v>
          </cell>
          <cell r="C18431" t="str">
            <v>Contratação Serv.Limpeza Pessoa Física</v>
          </cell>
          <cell r="D18431" t="str">
            <v>MON</v>
          </cell>
          <cell r="E18431">
            <v>0</v>
          </cell>
          <cell r="F18431">
            <v>0</v>
          </cell>
        </row>
        <row r="18432">
          <cell r="B18432">
            <v>3000212</v>
          </cell>
          <cell r="C18432" t="str">
            <v>Contratação Temporária Pessoa Física</v>
          </cell>
          <cell r="D18432" t="str">
            <v>MON</v>
          </cell>
          <cell r="E18432">
            <v>0</v>
          </cell>
          <cell r="F18432">
            <v>0</v>
          </cell>
        </row>
        <row r="18433">
          <cell r="B18433">
            <v>3000213</v>
          </cell>
          <cell r="C18433" t="str">
            <v>Contratação Terceirizada Pessoa Física</v>
          </cell>
          <cell r="D18433" t="str">
            <v>MON</v>
          </cell>
          <cell r="E18433">
            <v>0</v>
          </cell>
          <cell r="F18433">
            <v>0</v>
          </cell>
        </row>
        <row r="18434">
          <cell r="B18434">
            <v>3000214</v>
          </cell>
          <cell r="C18434" t="str">
            <v>Contratação Terceirizada Pessoa Jurídica</v>
          </cell>
          <cell r="D18434" t="str">
            <v>MON</v>
          </cell>
          <cell r="E18434">
            <v>0</v>
          </cell>
          <cell r="F18434">
            <v>0</v>
          </cell>
        </row>
        <row r="18435">
          <cell r="B18435">
            <v>3000215</v>
          </cell>
          <cell r="C18435" t="str">
            <v>Ensaio Concreto Moldador-Dia</v>
          </cell>
          <cell r="D18435" t="str">
            <v>M3</v>
          </cell>
          <cell r="E18435">
            <v>0</v>
          </cell>
          <cell r="F18435">
            <v>0</v>
          </cell>
        </row>
        <row r="18436">
          <cell r="B18436">
            <v>3000216</v>
          </cell>
          <cell r="C18436" t="str">
            <v>Ensaio Concreto Moldador-Hora</v>
          </cell>
          <cell r="D18436" t="str">
            <v>UN</v>
          </cell>
          <cell r="E18436">
            <v>0</v>
          </cell>
          <cell r="F18436">
            <v>0</v>
          </cell>
        </row>
        <row r="18437">
          <cell r="B18437">
            <v>3000217</v>
          </cell>
          <cell r="C18437" t="str">
            <v>Ensaio Concreto-Inspeção Usina</v>
          </cell>
          <cell r="D18437" t="str">
            <v>STD</v>
          </cell>
          <cell r="E18437">
            <v>0</v>
          </cell>
          <cell r="F18437">
            <v>0</v>
          </cell>
        </row>
        <row r="18438">
          <cell r="B18438">
            <v>3000218</v>
          </cell>
          <cell r="C18438" t="str">
            <v>Ensaio Concreto-Mod.Deform.Estático</v>
          </cell>
          <cell r="D18438" t="str">
            <v>TAG</v>
          </cell>
          <cell r="E18438">
            <v>0</v>
          </cell>
          <cell r="F18438">
            <v>0</v>
          </cell>
        </row>
        <row r="18439">
          <cell r="B18439">
            <v>3000219</v>
          </cell>
          <cell r="C18439" t="str">
            <v>Contrução De Plataforma P/Lixo</v>
          </cell>
          <cell r="D18439" t="str">
            <v>M</v>
          </cell>
          <cell r="E18439">
            <v>0</v>
          </cell>
          <cell r="F18439">
            <v>0</v>
          </cell>
        </row>
        <row r="18440">
          <cell r="B18440">
            <v>3000220</v>
          </cell>
          <cell r="C18440" t="str">
            <v>Correios E Remessas-Mala Direta</v>
          </cell>
          <cell r="D18440" t="str">
            <v>UN</v>
          </cell>
          <cell r="E18440">
            <v>0</v>
          </cell>
          <cell r="F18440">
            <v>0</v>
          </cell>
        </row>
        <row r="18441">
          <cell r="B18441">
            <v>3000221</v>
          </cell>
          <cell r="C18441" t="str">
            <v>Corrimão De Escada Em Ferro-Empreitada</v>
          </cell>
          <cell r="D18441" t="str">
            <v>M</v>
          </cell>
          <cell r="E18441">
            <v>0</v>
          </cell>
          <cell r="F18441">
            <v>0</v>
          </cell>
        </row>
        <row r="18442">
          <cell r="B18442">
            <v>3000222</v>
          </cell>
          <cell r="C18442" t="str">
            <v>Perfil Metálico-Corte</v>
          </cell>
          <cell r="D18442" t="str">
            <v>UN</v>
          </cell>
          <cell r="E18442">
            <v>0</v>
          </cell>
          <cell r="F18442">
            <v>0</v>
          </cell>
        </row>
        <row r="18443">
          <cell r="B18443">
            <v>3000223</v>
          </cell>
          <cell r="C18443" t="str">
            <v>Substituido - 3000131</v>
          </cell>
          <cell r="D18443" t="str">
            <v>KG</v>
          </cell>
          <cell r="E18443">
            <v>0</v>
          </cell>
          <cell r="F18443">
            <v>0</v>
          </cell>
        </row>
        <row r="18444">
          <cell r="B18444">
            <v>3000224</v>
          </cell>
          <cell r="C18444" t="str">
            <v>Perfil Metálico Duplo-Cravação</v>
          </cell>
          <cell r="D18444" t="str">
            <v>M</v>
          </cell>
          <cell r="E18444">
            <v>0</v>
          </cell>
          <cell r="F18444">
            <v>0</v>
          </cell>
        </row>
        <row r="18445">
          <cell r="B18445">
            <v>3000225</v>
          </cell>
          <cell r="C18445" t="str">
            <v>Perfil Metálico Simples-Cravação</v>
          </cell>
          <cell r="D18445" t="str">
            <v>M</v>
          </cell>
          <cell r="E18445">
            <v>0</v>
          </cell>
          <cell r="F18445">
            <v>0</v>
          </cell>
        </row>
        <row r="18446">
          <cell r="B18446">
            <v>3000226</v>
          </cell>
          <cell r="C18446" t="str">
            <v>Cronograma De Projetos</v>
          </cell>
          <cell r="D18446" t="str">
            <v>UN</v>
          </cell>
          <cell r="E18446">
            <v>0</v>
          </cell>
          <cell r="F18446">
            <v>0</v>
          </cell>
        </row>
        <row r="18447">
          <cell r="B18447">
            <v>3000228</v>
          </cell>
          <cell r="C18447" t="str">
            <v>Deck De Madeira-Empreitada</v>
          </cell>
          <cell r="D18447" t="str">
            <v>M2</v>
          </cell>
          <cell r="E18447">
            <v>0</v>
          </cell>
          <cell r="F18447">
            <v>0</v>
          </cell>
        </row>
        <row r="18448">
          <cell r="B18448">
            <v>3000229</v>
          </cell>
          <cell r="C18448" t="str">
            <v>Decoração-Parte Civil</v>
          </cell>
          <cell r="D18448" t="str">
            <v>UN</v>
          </cell>
          <cell r="E18448">
            <v>0</v>
          </cell>
          <cell r="F18448">
            <v>0</v>
          </cell>
        </row>
        <row r="18449">
          <cell r="B18449">
            <v>3000230</v>
          </cell>
          <cell r="C18449" t="str">
            <v>Dedetização</v>
          </cell>
          <cell r="D18449" t="str">
            <v>UN</v>
          </cell>
          <cell r="E18449">
            <v>0</v>
          </cell>
          <cell r="F18449">
            <v>0</v>
          </cell>
        </row>
        <row r="18450">
          <cell r="B18450">
            <v>3000231</v>
          </cell>
          <cell r="C18450" t="str">
            <v>Degraus Em Plurigoma-Empreitada</v>
          </cell>
          <cell r="D18450" t="str">
            <v>M</v>
          </cell>
          <cell r="E18450">
            <v>0</v>
          </cell>
          <cell r="F18450">
            <v>0</v>
          </cell>
        </row>
        <row r="18451">
          <cell r="B18451">
            <v>3000232</v>
          </cell>
          <cell r="C18451" t="str">
            <v>Demolição-Empreitada</v>
          </cell>
          <cell r="D18451" t="str">
            <v>M3</v>
          </cell>
          <cell r="E18451">
            <v>57.47126436781609</v>
          </cell>
          <cell r="F18451">
            <v>0</v>
          </cell>
        </row>
        <row r="18452">
          <cell r="B18452">
            <v>3000233</v>
          </cell>
          <cell r="C18452" t="str">
            <v>Deslocamento De Pabx</v>
          </cell>
          <cell r="D18452" t="str">
            <v>UN</v>
          </cell>
          <cell r="E18452">
            <v>0</v>
          </cell>
          <cell r="F18452">
            <v>0</v>
          </cell>
        </row>
        <row r="18453">
          <cell r="B18453">
            <v>1010972</v>
          </cell>
          <cell r="C18453" t="str">
            <v>Tubo De Pvc De Fofo  Ø=200,0Mm</v>
          </cell>
          <cell r="D18453" t="str">
            <v>M</v>
          </cell>
          <cell r="E18453">
            <v>67.08</v>
          </cell>
          <cell r="F18453">
            <v>729.75</v>
          </cell>
        </row>
        <row r="18454">
          <cell r="B18454">
            <v>3000235</v>
          </cell>
          <cell r="C18454" t="str">
            <v>Mobiliz./Desmobiliz.Equip.Rebaix.Lençol</v>
          </cell>
          <cell r="D18454" t="str">
            <v>UN</v>
          </cell>
          <cell r="E18454">
            <v>0</v>
          </cell>
          <cell r="F18454">
            <v>0</v>
          </cell>
        </row>
        <row r="18455">
          <cell r="B18455">
            <v>3000236</v>
          </cell>
          <cell r="C18455" t="str">
            <v>Desmontagem De Fachadeiro</v>
          </cell>
          <cell r="D18455" t="str">
            <v>M2</v>
          </cell>
          <cell r="E18455">
            <v>0</v>
          </cell>
          <cell r="F18455">
            <v>0</v>
          </cell>
        </row>
        <row r="18456">
          <cell r="B18456">
            <v>3000237</v>
          </cell>
          <cell r="C18456" t="str">
            <v>Desmontagem De Rocha E Matações</v>
          </cell>
          <cell r="D18456" t="str">
            <v>M3</v>
          </cell>
          <cell r="E18456">
            <v>30</v>
          </cell>
          <cell r="F18456">
            <v>0</v>
          </cell>
        </row>
        <row r="18457">
          <cell r="B18457">
            <v>3000238</v>
          </cell>
          <cell r="C18457" t="str">
            <v>Desmontagem De Vidros</v>
          </cell>
          <cell r="D18457" t="str">
            <v>M2</v>
          </cell>
          <cell r="E18457">
            <v>0</v>
          </cell>
          <cell r="F18457">
            <v>0</v>
          </cell>
        </row>
        <row r="18458">
          <cell r="B18458">
            <v>3000239</v>
          </cell>
          <cell r="C18458" t="str">
            <v>Despesas-Alvará Elevadores</v>
          </cell>
          <cell r="D18458" t="str">
            <v>UN</v>
          </cell>
          <cell r="E18458">
            <v>0</v>
          </cell>
          <cell r="F18458">
            <v>0</v>
          </cell>
        </row>
        <row r="18459">
          <cell r="B18459" t="str">
            <v>M1106</v>
          </cell>
          <cell r="C18459" t="str">
            <v>Encarregado De Obra - Infra</v>
          </cell>
          <cell r="D18459" t="str">
            <v>MÊS</v>
          </cell>
          <cell r="E18459">
            <v>2000</v>
          </cell>
          <cell r="F18459">
            <v>30</v>
          </cell>
        </row>
        <row r="18460">
          <cell r="B18460">
            <v>3000241</v>
          </cell>
          <cell r="C18460" t="str">
            <v>Despesas-Certidão Do Corpo De Bombeiros</v>
          </cell>
          <cell r="D18460" t="str">
            <v>UN</v>
          </cell>
          <cell r="E18460">
            <v>0</v>
          </cell>
          <cell r="F18460">
            <v>0</v>
          </cell>
        </row>
        <row r="18461">
          <cell r="B18461">
            <v>3000242</v>
          </cell>
          <cell r="C18461" t="str">
            <v>Despesas-Emissão De Laudo De Vizinhança</v>
          </cell>
          <cell r="D18461" t="str">
            <v>UN</v>
          </cell>
          <cell r="E18461">
            <v>0</v>
          </cell>
          <cell r="F18461">
            <v>0</v>
          </cell>
        </row>
        <row r="18462">
          <cell r="B18462">
            <v>3000243</v>
          </cell>
          <cell r="C18462" t="str">
            <v>Despesas-Garantia Obrig Contratuais-Iof</v>
          </cell>
          <cell r="D18462" t="str">
            <v>UN</v>
          </cell>
          <cell r="E18462">
            <v>0</v>
          </cell>
          <cell r="F18462">
            <v>0</v>
          </cell>
        </row>
        <row r="18463">
          <cell r="B18463">
            <v>3000244</v>
          </cell>
          <cell r="C18463" t="str">
            <v>Despesas-Honorários De Despachantes</v>
          </cell>
          <cell r="D18463" t="str">
            <v>UN</v>
          </cell>
          <cell r="E18463">
            <v>0</v>
          </cell>
          <cell r="F18463">
            <v>0</v>
          </cell>
        </row>
        <row r="18464">
          <cell r="B18464">
            <v>3000245</v>
          </cell>
          <cell r="C18464" t="str">
            <v>Despesas-Performance Bond</v>
          </cell>
          <cell r="D18464" t="str">
            <v>UN</v>
          </cell>
          <cell r="E18464">
            <v>0</v>
          </cell>
          <cell r="F18464">
            <v>0</v>
          </cell>
        </row>
        <row r="18465">
          <cell r="B18465">
            <v>3002124</v>
          </cell>
          <cell r="C18465" t="str">
            <v>Viveiro De Mudas - Plantio E Manutenção</v>
          </cell>
          <cell r="D18465" t="str">
            <v>MON</v>
          </cell>
          <cell r="E18465">
            <v>1900</v>
          </cell>
          <cell r="F18465">
            <v>24</v>
          </cell>
        </row>
        <row r="18466">
          <cell r="B18466">
            <v>3000247</v>
          </cell>
          <cell r="C18466" t="str">
            <v>Despesas-Plaqueiro Padrão Gafisa</v>
          </cell>
          <cell r="D18466" t="str">
            <v>UN</v>
          </cell>
          <cell r="E18466">
            <v>0</v>
          </cell>
          <cell r="F18466">
            <v>0</v>
          </cell>
        </row>
        <row r="18467">
          <cell r="B18467">
            <v>3000248</v>
          </cell>
          <cell r="C18467" t="str">
            <v>Despesas-Projeto Legal Incêndio</v>
          </cell>
          <cell r="D18467" t="str">
            <v>UN</v>
          </cell>
          <cell r="E18467">
            <v>0</v>
          </cell>
          <cell r="F18467">
            <v>0</v>
          </cell>
        </row>
        <row r="18468">
          <cell r="B18468">
            <v>3000249</v>
          </cell>
          <cell r="C18468" t="str">
            <v>Despesas-Seguros-Franquia</v>
          </cell>
          <cell r="D18468" t="str">
            <v>UN</v>
          </cell>
          <cell r="E18468">
            <v>0</v>
          </cell>
          <cell r="F18468">
            <v>0</v>
          </cell>
        </row>
        <row r="18469">
          <cell r="B18469" t="str">
            <v>M1130</v>
          </cell>
          <cell r="C18469" t="str">
            <v>Pintor</v>
          </cell>
          <cell r="D18469" t="str">
            <v>H</v>
          </cell>
          <cell r="E18469">
            <v>13.64</v>
          </cell>
          <cell r="F18469">
            <v>3233.13</v>
          </cell>
        </row>
        <row r="18470">
          <cell r="B18470">
            <v>3000251</v>
          </cell>
          <cell r="C18470" t="str">
            <v>Despesas-Taxa De Agilização (Habite-Se)</v>
          </cell>
          <cell r="D18470" t="str">
            <v>UN</v>
          </cell>
          <cell r="E18470">
            <v>0</v>
          </cell>
          <cell r="F18470">
            <v>0</v>
          </cell>
        </row>
        <row r="18471">
          <cell r="B18471">
            <v>3000252</v>
          </cell>
          <cell r="C18471" t="str">
            <v>Despesas-Taxas E Emolumentos</v>
          </cell>
          <cell r="D18471" t="str">
            <v>UN</v>
          </cell>
          <cell r="E18471">
            <v>0</v>
          </cell>
          <cell r="F18471">
            <v>0</v>
          </cell>
        </row>
        <row r="18472">
          <cell r="B18472">
            <v>3000253</v>
          </cell>
          <cell r="C18472" t="str">
            <v>Desratização</v>
          </cell>
          <cell r="D18472" t="str">
            <v>UN</v>
          </cell>
          <cell r="E18472">
            <v>0</v>
          </cell>
          <cell r="F18472">
            <v>0</v>
          </cell>
        </row>
        <row r="18473">
          <cell r="B18473">
            <v>3000254</v>
          </cell>
          <cell r="C18473" t="str">
            <v>Distrib.Elétrica Ac Hall/Escadaria</v>
          </cell>
          <cell r="D18473" t="str">
            <v>P</v>
          </cell>
          <cell r="E18473">
            <v>0</v>
          </cell>
          <cell r="F18473">
            <v>0</v>
          </cell>
        </row>
        <row r="18474">
          <cell r="B18474">
            <v>3000255</v>
          </cell>
          <cell r="C18474" t="str">
            <v>Distrib.Elétrica Ua/Térreo-Elétr/Telecom</v>
          </cell>
          <cell r="D18474" t="str">
            <v>P</v>
          </cell>
          <cell r="E18474">
            <v>0</v>
          </cell>
          <cell r="F18474">
            <v>0</v>
          </cell>
        </row>
        <row r="18475">
          <cell r="B18475">
            <v>3000256</v>
          </cell>
          <cell r="C18475" t="str">
            <v>Domus-Empreitada</v>
          </cell>
          <cell r="D18475" t="str">
            <v>UN</v>
          </cell>
          <cell r="E18475">
            <v>0</v>
          </cell>
          <cell r="F18475">
            <v>0</v>
          </cell>
        </row>
        <row r="18476">
          <cell r="B18476">
            <v>3000257</v>
          </cell>
          <cell r="C18476" t="str">
            <v>Eletrodutos Nas Lajes-Elétrica/Telecom</v>
          </cell>
          <cell r="D18476" t="str">
            <v>P</v>
          </cell>
          <cell r="E18476">
            <v>0</v>
          </cell>
          <cell r="F18476">
            <v>0</v>
          </cell>
        </row>
        <row r="18477">
          <cell r="B18477">
            <v>3000258</v>
          </cell>
          <cell r="C18477" t="str">
            <v>Elevador Comercial-Empreitada</v>
          </cell>
          <cell r="D18477" t="str">
            <v>UN</v>
          </cell>
          <cell r="E18477">
            <v>0</v>
          </cell>
          <cell r="F18477">
            <v>0</v>
          </cell>
        </row>
        <row r="18478">
          <cell r="B18478">
            <v>3000259</v>
          </cell>
          <cell r="C18478" t="str">
            <v>Elevador Hidráulico-Empreitada</v>
          </cell>
          <cell r="D18478" t="str">
            <v>UN</v>
          </cell>
          <cell r="E18478">
            <v>0</v>
          </cell>
          <cell r="F18478">
            <v>0</v>
          </cell>
        </row>
        <row r="18479">
          <cell r="B18479">
            <v>3000260</v>
          </cell>
          <cell r="C18479" t="str">
            <v>Elevador Residencial-Empreitada</v>
          </cell>
          <cell r="D18479" t="str">
            <v>UN</v>
          </cell>
          <cell r="E18479">
            <v>0</v>
          </cell>
          <cell r="F18479">
            <v>0</v>
          </cell>
        </row>
        <row r="18480">
          <cell r="B18480">
            <v>3000261</v>
          </cell>
          <cell r="C18480" t="str">
            <v>Perfil Metálico-Solda/Emenda</v>
          </cell>
          <cell r="D18480" t="str">
            <v>UN</v>
          </cell>
          <cell r="E18480">
            <v>0</v>
          </cell>
          <cell r="F18480">
            <v>0</v>
          </cell>
        </row>
        <row r="18481">
          <cell r="B18481">
            <v>3000262</v>
          </cell>
          <cell r="C18481" t="str">
            <v>Enchimento De Piso-Empreitada</v>
          </cell>
          <cell r="D18481" t="str">
            <v>M3</v>
          </cell>
          <cell r="E18481">
            <v>0</v>
          </cell>
          <cell r="F18481">
            <v>0</v>
          </cell>
        </row>
        <row r="18482">
          <cell r="B18482">
            <v>3000263</v>
          </cell>
          <cell r="C18482" t="str">
            <v>Enchimento Laje Nervurada Com Isopor</v>
          </cell>
          <cell r="D18482" t="str">
            <v>M3</v>
          </cell>
          <cell r="E18482">
            <v>0</v>
          </cell>
          <cell r="F18482">
            <v>0</v>
          </cell>
        </row>
        <row r="18483">
          <cell r="B18483">
            <v>3000264</v>
          </cell>
          <cell r="C18483" t="str">
            <v>Enchimento Piso Concreto 5Cm-Empreitada</v>
          </cell>
          <cell r="D18483" t="str">
            <v>M2</v>
          </cell>
          <cell r="E18483">
            <v>0</v>
          </cell>
          <cell r="F18483">
            <v>0</v>
          </cell>
        </row>
        <row r="18484">
          <cell r="B18484">
            <v>3000265</v>
          </cell>
          <cell r="C18484" t="str">
            <v>Ensaio Alvenar-Resist.Compr.Prisma Cheio</v>
          </cell>
          <cell r="D18484" t="str">
            <v>UN</v>
          </cell>
          <cell r="E18484">
            <v>0</v>
          </cell>
          <cell r="F18484">
            <v>0</v>
          </cell>
        </row>
        <row r="18485">
          <cell r="B18485">
            <v>3000266</v>
          </cell>
          <cell r="C18485" t="str">
            <v>Ensaio Alvenar-Resist.Compr.Prisma Oco</v>
          </cell>
          <cell r="D18485" t="str">
            <v>UN</v>
          </cell>
          <cell r="E18485">
            <v>0</v>
          </cell>
          <cell r="F18485">
            <v>0</v>
          </cell>
        </row>
        <row r="18486">
          <cell r="B18486">
            <v>3000267</v>
          </cell>
          <cell r="C18486" t="str">
            <v>Ensaio Alvenar-Resist.Compressão Argam.</v>
          </cell>
          <cell r="D18486" t="str">
            <v>UN</v>
          </cell>
          <cell r="E18486">
            <v>0</v>
          </cell>
          <cell r="F18486">
            <v>0</v>
          </cell>
        </row>
        <row r="18487">
          <cell r="B18487">
            <v>3000268</v>
          </cell>
          <cell r="C18487" t="str">
            <v>Ensaio Alvenar-Resist.Compressão Blocos</v>
          </cell>
          <cell r="D18487" t="str">
            <v>UN</v>
          </cell>
          <cell r="E18487">
            <v>0</v>
          </cell>
          <cell r="F18487">
            <v>0</v>
          </cell>
        </row>
        <row r="18488">
          <cell r="B18488">
            <v>3000269</v>
          </cell>
          <cell r="C18488" t="str">
            <v>Ensaio Alvenar-Resist.Compressão Grout</v>
          </cell>
          <cell r="D18488" t="str">
            <v>UN</v>
          </cell>
          <cell r="E18488">
            <v>0</v>
          </cell>
          <cell r="F18488">
            <v>0</v>
          </cell>
        </row>
        <row r="18489">
          <cell r="B18489">
            <v>3000270</v>
          </cell>
          <cell r="C18489" t="str">
            <v>Ensaio Alvenar-Umidade/Absorção Blocos</v>
          </cell>
          <cell r="D18489" t="str">
            <v>UN</v>
          </cell>
          <cell r="E18489">
            <v>0</v>
          </cell>
          <cell r="F18489">
            <v>0</v>
          </cell>
        </row>
        <row r="18490">
          <cell r="B18490">
            <v>3000271</v>
          </cell>
          <cell r="C18490" t="str">
            <v>Ensaio Aço-Coleta Aço</v>
          </cell>
          <cell r="D18490" t="str">
            <v>UN</v>
          </cell>
          <cell r="E18490">
            <v>0</v>
          </cell>
          <cell r="F18490">
            <v>0</v>
          </cell>
        </row>
        <row r="18491">
          <cell r="B18491">
            <v>3000272</v>
          </cell>
          <cell r="C18491" t="str">
            <v>Ensaio Aço-Dobramento Aço</v>
          </cell>
          <cell r="D18491" t="str">
            <v>UN</v>
          </cell>
          <cell r="E18491">
            <v>0</v>
          </cell>
          <cell r="F18491">
            <v>0</v>
          </cell>
        </row>
        <row r="18492">
          <cell r="B18492">
            <v>3000273</v>
          </cell>
          <cell r="C18492" t="str">
            <v>Ensaio Concr/Aço-Mobiliz.Equipe E Eqptos</v>
          </cell>
          <cell r="D18492" t="str">
            <v>UN</v>
          </cell>
          <cell r="E18492">
            <v>0</v>
          </cell>
          <cell r="F18492">
            <v>0</v>
          </cell>
        </row>
        <row r="18493">
          <cell r="B18493">
            <v>3000274</v>
          </cell>
          <cell r="C18493" t="str">
            <v>Ensaio Aço-Módulo Elasticidade</v>
          </cell>
          <cell r="D18493" t="str">
            <v>UN</v>
          </cell>
          <cell r="E18493">
            <v>0</v>
          </cell>
          <cell r="F18493">
            <v>0</v>
          </cell>
        </row>
        <row r="18494">
          <cell r="B18494">
            <v>3000275</v>
          </cell>
          <cell r="C18494" t="str">
            <v>Ensaio Concreto-Resistência Compressão</v>
          </cell>
          <cell r="D18494" t="str">
            <v>UN</v>
          </cell>
          <cell r="E18494">
            <v>0</v>
          </cell>
          <cell r="F18494">
            <v>0</v>
          </cell>
        </row>
        <row r="18495">
          <cell r="B18495">
            <v>3000276</v>
          </cell>
          <cell r="C18495" t="str">
            <v>Ensaio Aço-Tração</v>
          </cell>
          <cell r="D18495" t="str">
            <v>UN</v>
          </cell>
          <cell r="E18495">
            <v>0</v>
          </cell>
          <cell r="F18495">
            <v>0</v>
          </cell>
        </row>
        <row r="18496">
          <cell r="B18496">
            <v>3000277</v>
          </cell>
          <cell r="C18496" t="str">
            <v>Entelamento Guincho</v>
          </cell>
          <cell r="D18496" t="str">
            <v>M2</v>
          </cell>
          <cell r="E18496">
            <v>0</v>
          </cell>
          <cell r="F18496">
            <v>0</v>
          </cell>
        </row>
        <row r="18497">
          <cell r="B18497">
            <v>3000278</v>
          </cell>
          <cell r="C18497" t="str">
            <v>Entelamento Prédio</v>
          </cell>
          <cell r="D18497" t="str">
            <v>M2</v>
          </cell>
          <cell r="E18497">
            <v>0</v>
          </cell>
          <cell r="F18497">
            <v>0</v>
          </cell>
        </row>
        <row r="18498">
          <cell r="B18498">
            <v>3000279</v>
          </cell>
          <cell r="C18498" t="str">
            <v>Equipamentos De Ginástica</v>
          </cell>
          <cell r="D18498" t="str">
            <v>UN</v>
          </cell>
          <cell r="E18498">
            <v>0</v>
          </cell>
          <cell r="F18498">
            <v>0</v>
          </cell>
        </row>
        <row r="18499">
          <cell r="B18499">
            <v>3000280</v>
          </cell>
          <cell r="C18499" t="str">
            <v>Escada De Madeira-Empreitada</v>
          </cell>
          <cell r="D18499" t="str">
            <v>UN</v>
          </cell>
          <cell r="E18499">
            <v>0</v>
          </cell>
          <cell r="F18499">
            <v>0</v>
          </cell>
        </row>
        <row r="18500">
          <cell r="B18500">
            <v>3000281</v>
          </cell>
          <cell r="C18500" t="str">
            <v>Escada Marinheiro Externa-Empreitada</v>
          </cell>
          <cell r="D18500" t="str">
            <v>UN</v>
          </cell>
          <cell r="E18500">
            <v>0</v>
          </cell>
          <cell r="F18500">
            <v>0</v>
          </cell>
        </row>
        <row r="18501">
          <cell r="B18501">
            <v>3000282</v>
          </cell>
          <cell r="C18501" t="str">
            <v>Escada Marinheiro Interna-Empreitada</v>
          </cell>
          <cell r="D18501" t="str">
            <v>UN</v>
          </cell>
          <cell r="E18501">
            <v>0</v>
          </cell>
          <cell r="F18501">
            <v>0</v>
          </cell>
        </row>
        <row r="18502">
          <cell r="B18502">
            <v>3000283</v>
          </cell>
          <cell r="C18502" t="str">
            <v>Escada Metálica-Empreitada</v>
          </cell>
          <cell r="D18502" t="str">
            <v>UN</v>
          </cell>
          <cell r="E18502">
            <v>0</v>
          </cell>
          <cell r="F18502">
            <v>0</v>
          </cell>
        </row>
        <row r="18503">
          <cell r="B18503">
            <v>3000284</v>
          </cell>
          <cell r="C18503" t="str">
            <v>Escada Rolante-Empreitada</v>
          </cell>
          <cell r="D18503" t="str">
            <v>UN</v>
          </cell>
          <cell r="E18503">
            <v>0</v>
          </cell>
          <cell r="F18503">
            <v>0</v>
          </cell>
        </row>
        <row r="18504">
          <cell r="B18504">
            <v>3000285</v>
          </cell>
          <cell r="C18504" t="str">
            <v>Escavação,Transp.Reaterro Sapata/Bloco</v>
          </cell>
          <cell r="D18504" t="str">
            <v>M3</v>
          </cell>
          <cell r="E18504">
            <v>0</v>
          </cell>
          <cell r="F18504">
            <v>0</v>
          </cell>
        </row>
        <row r="18505">
          <cell r="B18505">
            <v>3000286</v>
          </cell>
          <cell r="C18505" t="str">
            <v>Escav.Manual Talud.Med.Corte+Transp</v>
          </cell>
          <cell r="D18505" t="str">
            <v>M3</v>
          </cell>
          <cell r="E18505">
            <v>0</v>
          </cell>
          <cell r="F18505">
            <v>0</v>
          </cell>
        </row>
        <row r="18506">
          <cell r="B18506">
            <v>3000287</v>
          </cell>
          <cell r="C18506" t="str">
            <v>Escav.Mecân.Bloco Sapata/Radier Medcorte</v>
          </cell>
          <cell r="D18506" t="str">
            <v>M3</v>
          </cell>
          <cell r="E18506">
            <v>0</v>
          </cell>
          <cell r="F18506">
            <v>0</v>
          </cell>
        </row>
        <row r="18507">
          <cell r="B18507">
            <v>3001151</v>
          </cell>
          <cell r="C18507" t="str">
            <v>Execução Boca De Lobo</v>
          </cell>
          <cell r="D18507" t="str">
            <v>UN</v>
          </cell>
          <cell r="E18507">
            <v>175</v>
          </cell>
          <cell r="F18507">
            <v>243.5</v>
          </cell>
        </row>
        <row r="18508">
          <cell r="B18508">
            <v>3000289</v>
          </cell>
          <cell r="C18508" t="str">
            <v>Escavação Mecânica Entaludada Med.Corte</v>
          </cell>
          <cell r="D18508" t="str">
            <v>M3</v>
          </cell>
          <cell r="E18508">
            <v>0</v>
          </cell>
          <cell r="F18508">
            <v>0</v>
          </cell>
        </row>
        <row r="18509">
          <cell r="B18509">
            <v>3000290</v>
          </cell>
          <cell r="C18509" t="str">
            <v>Locacao Retro+Operador+Combustível</v>
          </cell>
          <cell r="D18509" t="str">
            <v>M3</v>
          </cell>
          <cell r="E18509">
            <v>0</v>
          </cell>
          <cell r="F18509">
            <v>0</v>
          </cell>
        </row>
        <row r="18510">
          <cell r="B18510">
            <v>3000291</v>
          </cell>
          <cell r="C18510" t="str">
            <v>Escavação,Transporte E Reaterro Radier</v>
          </cell>
          <cell r="D18510" t="str">
            <v>M3</v>
          </cell>
          <cell r="E18510">
            <v>0</v>
          </cell>
          <cell r="F18510">
            <v>0</v>
          </cell>
        </row>
        <row r="18511">
          <cell r="B18511">
            <v>3000292</v>
          </cell>
          <cell r="C18511" t="str">
            <v>Escavação/Transp./Reatero Valeta Baldram</v>
          </cell>
          <cell r="D18511" t="str">
            <v>M3</v>
          </cell>
          <cell r="E18511">
            <v>0</v>
          </cell>
          <cell r="F18511">
            <v>0</v>
          </cell>
        </row>
        <row r="18512">
          <cell r="B18512">
            <v>3000293</v>
          </cell>
          <cell r="C18512" t="str">
            <v>Escoram.Reman(Reesc.)Met.Perif-Empreit</v>
          </cell>
          <cell r="D18512" t="str">
            <v>MON</v>
          </cell>
          <cell r="E18512">
            <v>0</v>
          </cell>
          <cell r="F18512">
            <v>0</v>
          </cell>
        </row>
        <row r="18513">
          <cell r="B18513">
            <v>3000294</v>
          </cell>
          <cell r="C18513" t="str">
            <v>Escoram.Remanesc(Reesc.) Tipo-Empreitada</v>
          </cell>
          <cell r="D18513" t="str">
            <v>MON</v>
          </cell>
          <cell r="E18513">
            <v>0</v>
          </cell>
          <cell r="F18513">
            <v>0</v>
          </cell>
        </row>
        <row r="18514">
          <cell r="B18514">
            <v>3000295</v>
          </cell>
          <cell r="C18514" t="str">
            <v>Espelho D'Água-Empreitada</v>
          </cell>
          <cell r="D18514" t="str">
            <v>UN</v>
          </cell>
          <cell r="E18514">
            <v>0</v>
          </cell>
          <cell r="F18514">
            <v>0</v>
          </cell>
        </row>
        <row r="18515">
          <cell r="B18515">
            <v>3000296</v>
          </cell>
          <cell r="C18515" t="str">
            <v>Esquad.Ferro-Porta Chapa Tipo 1</v>
          </cell>
          <cell r="D18515" t="str">
            <v>UN</v>
          </cell>
          <cell r="E18515">
            <v>0</v>
          </cell>
          <cell r="F18515">
            <v>0</v>
          </cell>
        </row>
        <row r="18516">
          <cell r="B18516">
            <v>3000297</v>
          </cell>
          <cell r="C18516" t="str">
            <v>Esquad.Ferro-Porta Chapa Tipo 2</v>
          </cell>
          <cell r="D18516" t="str">
            <v>UN</v>
          </cell>
          <cell r="E18516">
            <v>0</v>
          </cell>
          <cell r="F18516">
            <v>0</v>
          </cell>
        </row>
        <row r="18517">
          <cell r="B18517">
            <v>3000298</v>
          </cell>
          <cell r="C18517" t="str">
            <v>Esquad.Ferro-Porta Chapa Tipo 3</v>
          </cell>
          <cell r="D18517" t="str">
            <v>UN</v>
          </cell>
          <cell r="E18517">
            <v>0</v>
          </cell>
          <cell r="F18517">
            <v>0</v>
          </cell>
        </row>
        <row r="18518">
          <cell r="B18518">
            <v>3000302</v>
          </cell>
          <cell r="C18518" t="str">
            <v>Esquad.Ferro-Porta Em Tela Tipo 1</v>
          </cell>
          <cell r="D18518" t="str">
            <v>UN</v>
          </cell>
          <cell r="E18518">
            <v>0</v>
          </cell>
          <cell r="F18518">
            <v>0</v>
          </cell>
        </row>
        <row r="18519">
          <cell r="B18519">
            <v>3000303</v>
          </cell>
          <cell r="C18519" t="str">
            <v>Esquad.Ferro-Porta Em Tela Tipo 2</v>
          </cell>
          <cell r="D18519" t="str">
            <v>UN</v>
          </cell>
          <cell r="E18519">
            <v>0</v>
          </cell>
          <cell r="F18519">
            <v>0</v>
          </cell>
        </row>
        <row r="18520">
          <cell r="B18520">
            <v>3000304</v>
          </cell>
          <cell r="C18520" t="str">
            <v>Esquad.Ferro-Porta Em Tela Tipo 3</v>
          </cell>
          <cell r="D18520" t="str">
            <v>UN</v>
          </cell>
          <cell r="E18520">
            <v>0</v>
          </cell>
          <cell r="F18520">
            <v>0</v>
          </cell>
        </row>
        <row r="18521">
          <cell r="B18521">
            <v>3000305</v>
          </cell>
          <cell r="C18521" t="str">
            <v>Esquad.Ferro-Porta Em Tela Tipo 4</v>
          </cell>
          <cell r="D18521" t="str">
            <v>UN</v>
          </cell>
          <cell r="E18521">
            <v>0</v>
          </cell>
          <cell r="F18521">
            <v>0</v>
          </cell>
        </row>
        <row r="18522">
          <cell r="B18522">
            <v>3000306</v>
          </cell>
          <cell r="C18522" t="str">
            <v>Esquadria Alumínio-Empreitada</v>
          </cell>
          <cell r="D18522" t="str">
            <v>KG</v>
          </cell>
          <cell r="E18522">
            <v>0</v>
          </cell>
          <cell r="F18522">
            <v>0</v>
          </cell>
        </row>
        <row r="18523">
          <cell r="B18523">
            <v>3000307</v>
          </cell>
          <cell r="C18523" t="str">
            <v>Esquadria De Ferro-Empreitada</v>
          </cell>
          <cell r="D18523" t="str">
            <v>KG</v>
          </cell>
          <cell r="E18523">
            <v>0</v>
          </cell>
          <cell r="F18523">
            <v>0</v>
          </cell>
        </row>
        <row r="18524">
          <cell r="B18524">
            <v>3000308</v>
          </cell>
          <cell r="C18524" t="str">
            <v>Esquadrias Alumínio-Acompanham.Técnico</v>
          </cell>
          <cell r="D18524" t="str">
            <v>MON</v>
          </cell>
          <cell r="E18524">
            <v>0</v>
          </cell>
          <cell r="F18524">
            <v>0</v>
          </cell>
        </row>
        <row r="18525">
          <cell r="B18525">
            <v>3000309</v>
          </cell>
          <cell r="C18525" t="str">
            <v>Acabamento Da Laje Estrutura Concreto</v>
          </cell>
          <cell r="D18525" t="str">
            <v>M2</v>
          </cell>
          <cell r="E18525">
            <v>0</v>
          </cell>
          <cell r="F18525">
            <v>0</v>
          </cell>
        </row>
        <row r="18526">
          <cell r="B18526">
            <v>3000310</v>
          </cell>
          <cell r="C18526" t="str">
            <v>Estrutura De Bloco Fundação-Empreitada</v>
          </cell>
          <cell r="D18526" t="str">
            <v>M3</v>
          </cell>
          <cell r="E18526">
            <v>0</v>
          </cell>
          <cell r="F18526">
            <v>0</v>
          </cell>
        </row>
        <row r="18527">
          <cell r="B18527">
            <v>3000311</v>
          </cell>
          <cell r="C18527" t="str">
            <v>Estrutura De Concreto Armado-Empreitada</v>
          </cell>
          <cell r="D18527" t="str">
            <v>M3</v>
          </cell>
          <cell r="E18527">
            <v>0</v>
          </cell>
          <cell r="F18527">
            <v>0</v>
          </cell>
        </row>
        <row r="18528">
          <cell r="B18528">
            <v>3000312</v>
          </cell>
          <cell r="C18528" t="str">
            <v>Estrutura De Madeira-Empreitada</v>
          </cell>
          <cell r="D18528" t="str">
            <v>UN</v>
          </cell>
          <cell r="E18528">
            <v>0</v>
          </cell>
          <cell r="F18528">
            <v>0</v>
          </cell>
        </row>
        <row r="18529">
          <cell r="B18529">
            <v>3000313</v>
          </cell>
          <cell r="C18529" t="str">
            <v>Estrutura Madeira-Acompanham.Técnico</v>
          </cell>
          <cell r="D18529" t="str">
            <v>MON</v>
          </cell>
          <cell r="E18529">
            <v>0</v>
          </cell>
          <cell r="F18529">
            <v>0</v>
          </cell>
        </row>
        <row r="18530">
          <cell r="B18530">
            <v>3000314</v>
          </cell>
          <cell r="C18530" t="str">
            <v>Estrutura Metálica-Acompanham.Técnico</v>
          </cell>
          <cell r="D18530" t="str">
            <v>MON</v>
          </cell>
          <cell r="E18530">
            <v>0</v>
          </cell>
          <cell r="F18530">
            <v>0</v>
          </cell>
        </row>
        <row r="18531">
          <cell r="B18531">
            <v>3000315</v>
          </cell>
          <cell r="C18531" t="str">
            <v>Estrutura Metálica-Empreitada</v>
          </cell>
          <cell r="D18531" t="str">
            <v>KG</v>
          </cell>
          <cell r="E18531">
            <v>0</v>
          </cell>
          <cell r="F18531">
            <v>0</v>
          </cell>
        </row>
        <row r="18532">
          <cell r="B18532">
            <v>3000316</v>
          </cell>
          <cell r="C18532" t="str">
            <v>Execução De Alvenaria De Vedação</v>
          </cell>
          <cell r="D18532" t="str">
            <v>M2</v>
          </cell>
          <cell r="E18532">
            <v>0</v>
          </cell>
          <cell r="F18532">
            <v>0</v>
          </cell>
        </row>
        <row r="18533">
          <cell r="B18533">
            <v>3000317</v>
          </cell>
          <cell r="C18533" t="str">
            <v>Exec.Alvenaria Est.-Incl.Armação,Grout</v>
          </cell>
          <cell r="D18533" t="str">
            <v>M2</v>
          </cell>
          <cell r="E18533">
            <v>0</v>
          </cell>
          <cell r="F18533">
            <v>0</v>
          </cell>
        </row>
        <row r="18534">
          <cell r="B18534">
            <v>3000318</v>
          </cell>
          <cell r="C18534" t="str">
            <v>Execução De Caiação</v>
          </cell>
          <cell r="D18534" t="str">
            <v>M2</v>
          </cell>
          <cell r="E18534">
            <v>0</v>
          </cell>
          <cell r="F18534">
            <v>0</v>
          </cell>
        </row>
        <row r="18535">
          <cell r="B18535">
            <v>3000319</v>
          </cell>
          <cell r="C18535" t="str">
            <v>Demolição+Execução Calçada-Empreitada</v>
          </cell>
          <cell r="D18535" t="str">
            <v>M2</v>
          </cell>
          <cell r="E18535">
            <v>0</v>
          </cell>
          <cell r="F18535">
            <v>0</v>
          </cell>
        </row>
        <row r="18536">
          <cell r="B18536">
            <v>3000320</v>
          </cell>
          <cell r="C18536" t="str">
            <v>Montagem Forma Cortina</v>
          </cell>
          <cell r="D18536" t="str">
            <v>M2</v>
          </cell>
          <cell r="E18536">
            <v>0</v>
          </cell>
          <cell r="F18536">
            <v>0</v>
          </cell>
        </row>
        <row r="18537">
          <cell r="B18537">
            <v>3000321</v>
          </cell>
          <cell r="C18537" t="str">
            <v>Execução Cintas E Pilaretes</v>
          </cell>
          <cell r="D18537" t="str">
            <v>M3</v>
          </cell>
          <cell r="E18537">
            <v>0</v>
          </cell>
          <cell r="F18537">
            <v>0</v>
          </cell>
        </row>
        <row r="18538">
          <cell r="B18538">
            <v>3000322</v>
          </cell>
          <cell r="C18538" t="str">
            <v>Contrapiso Acab.Queimado-Empreitada</v>
          </cell>
          <cell r="D18538" t="str">
            <v>M2</v>
          </cell>
          <cell r="E18538">
            <v>0</v>
          </cell>
          <cell r="F18538">
            <v>0</v>
          </cell>
        </row>
        <row r="18539">
          <cell r="B18539">
            <v>3000328</v>
          </cell>
          <cell r="C18539" t="str">
            <v>Execução De Contrapiso 3Cm-Desemp</v>
          </cell>
          <cell r="D18539" t="str">
            <v>M2</v>
          </cell>
          <cell r="E18539">
            <v>0</v>
          </cell>
          <cell r="F18539">
            <v>0</v>
          </cell>
        </row>
        <row r="18540">
          <cell r="B18540">
            <v>3000333</v>
          </cell>
          <cell r="C18540" t="str">
            <v>Execução De Documentário Fotográfico</v>
          </cell>
          <cell r="D18540" t="str">
            <v>UN</v>
          </cell>
          <cell r="E18540">
            <v>0</v>
          </cell>
          <cell r="F18540">
            <v>0</v>
          </cell>
        </row>
        <row r="18541">
          <cell r="B18541">
            <v>3000334</v>
          </cell>
          <cell r="C18541" t="str">
            <v>Execução Drenag+Escavaç+Dreno+Transporte</v>
          </cell>
          <cell r="D18541" t="str">
            <v>M2</v>
          </cell>
          <cell r="E18541">
            <v>0</v>
          </cell>
          <cell r="F18541">
            <v>0</v>
          </cell>
        </row>
        <row r="18542">
          <cell r="B18542">
            <v>3000335</v>
          </cell>
          <cell r="C18542" t="str">
            <v>Chumbamento Pcf</v>
          </cell>
          <cell r="D18542" t="str">
            <v>M2</v>
          </cell>
          <cell r="E18542">
            <v>0</v>
          </cell>
          <cell r="F18542">
            <v>0</v>
          </cell>
        </row>
        <row r="18543">
          <cell r="B18543">
            <v>3000336</v>
          </cell>
          <cell r="C18543" t="str">
            <v>Execução De Elemento Vazado</v>
          </cell>
          <cell r="D18543" t="str">
            <v>M2</v>
          </cell>
          <cell r="E18543">
            <v>0</v>
          </cell>
          <cell r="F18543">
            <v>0</v>
          </cell>
        </row>
        <row r="18544">
          <cell r="B18544">
            <v>3000337</v>
          </cell>
          <cell r="C18544" t="str">
            <v>Execução De Estaca Barrete</v>
          </cell>
          <cell r="D18544" t="str">
            <v>UN</v>
          </cell>
          <cell r="E18544">
            <v>0</v>
          </cell>
          <cell r="F18544">
            <v>0</v>
          </cell>
        </row>
        <row r="18545">
          <cell r="B18545">
            <v>3000338</v>
          </cell>
          <cell r="C18545" t="str">
            <v>Execução De Estaca Escavada</v>
          </cell>
          <cell r="D18545" t="str">
            <v>UN</v>
          </cell>
          <cell r="E18545">
            <v>0</v>
          </cell>
          <cell r="F18545">
            <v>0</v>
          </cell>
        </row>
        <row r="18546">
          <cell r="B18546">
            <v>3000339</v>
          </cell>
          <cell r="C18546" t="str">
            <v>Estaca Franki-Cravação 350Mm</v>
          </cell>
          <cell r="D18546" t="str">
            <v>UN</v>
          </cell>
          <cell r="E18546">
            <v>0</v>
          </cell>
          <cell r="F18546">
            <v>0</v>
          </cell>
        </row>
        <row r="18547">
          <cell r="B18547">
            <v>3000340</v>
          </cell>
          <cell r="C18547" t="str">
            <v>Mobilização/Desmobilização Estaca Hélice</v>
          </cell>
          <cell r="D18547" t="str">
            <v>UN</v>
          </cell>
          <cell r="E18547">
            <v>0</v>
          </cell>
          <cell r="F18547">
            <v>0</v>
          </cell>
        </row>
        <row r="18548">
          <cell r="B18548">
            <v>3000341</v>
          </cell>
          <cell r="C18548" t="str">
            <v>Execução Estaca Metálica</v>
          </cell>
          <cell r="D18548" t="str">
            <v>UN</v>
          </cell>
          <cell r="E18548">
            <v>0</v>
          </cell>
          <cell r="F18548">
            <v>0</v>
          </cell>
        </row>
        <row r="18549">
          <cell r="B18549">
            <v>3000342</v>
          </cell>
          <cell r="C18549" t="str">
            <v>Execução Estaca Pré-Moldada Foá</v>
          </cell>
          <cell r="D18549" t="str">
            <v>UN</v>
          </cell>
          <cell r="E18549">
            <v>0</v>
          </cell>
          <cell r="F18549">
            <v>0</v>
          </cell>
        </row>
        <row r="18550">
          <cell r="B18550">
            <v>3000343</v>
          </cell>
          <cell r="C18550" t="str">
            <v>Execução Estaca Pré-Protenida</v>
          </cell>
          <cell r="D18550" t="str">
            <v>UN</v>
          </cell>
          <cell r="E18550">
            <v>0</v>
          </cell>
          <cell r="F18550">
            <v>0</v>
          </cell>
        </row>
        <row r="18551">
          <cell r="B18551">
            <v>3000344</v>
          </cell>
          <cell r="C18551" t="str">
            <v>Execução Estaca Pré-Scac</v>
          </cell>
          <cell r="D18551" t="str">
            <v>UN</v>
          </cell>
          <cell r="E18551">
            <v>22.26</v>
          </cell>
          <cell r="F18551">
            <v>0</v>
          </cell>
        </row>
        <row r="18552">
          <cell r="B18552">
            <v>3000345</v>
          </cell>
          <cell r="C18552" t="str">
            <v>Execução Estaca Raiz</v>
          </cell>
          <cell r="D18552" t="str">
            <v>UN</v>
          </cell>
          <cell r="E18552">
            <v>0</v>
          </cell>
          <cell r="F18552">
            <v>0</v>
          </cell>
        </row>
        <row r="18553">
          <cell r="B18553">
            <v>3000346</v>
          </cell>
          <cell r="C18553" t="str">
            <v>Execução Estaca Strauss D=25Cm</v>
          </cell>
          <cell r="D18553" t="str">
            <v>UN</v>
          </cell>
          <cell r="E18553">
            <v>24.5</v>
          </cell>
          <cell r="F18553">
            <v>0</v>
          </cell>
        </row>
        <row r="18554">
          <cell r="B18554">
            <v>3000347</v>
          </cell>
          <cell r="C18554" t="str">
            <v>Execução De Fundação De Grua</v>
          </cell>
          <cell r="D18554" t="str">
            <v>UN</v>
          </cell>
          <cell r="E18554">
            <v>0</v>
          </cell>
          <cell r="F18554">
            <v>0</v>
          </cell>
        </row>
        <row r="18555">
          <cell r="B18555">
            <v>3000348</v>
          </cell>
          <cell r="C18555" t="str">
            <v>Execução De Fundação De Guincho</v>
          </cell>
          <cell r="D18555" t="str">
            <v>UN</v>
          </cell>
          <cell r="E18555">
            <v>0</v>
          </cell>
          <cell r="F18555">
            <v>0</v>
          </cell>
        </row>
        <row r="18556">
          <cell r="B18556">
            <v>3000349</v>
          </cell>
          <cell r="C18556" t="str">
            <v>Execução De Fundação P/Grua</v>
          </cell>
          <cell r="D18556" t="str">
            <v>UN</v>
          </cell>
          <cell r="E18556">
            <v>0</v>
          </cell>
          <cell r="F18556">
            <v>0</v>
          </cell>
        </row>
        <row r="18557">
          <cell r="B18557">
            <v>3000350</v>
          </cell>
          <cell r="C18557" t="str">
            <v>Execução De Fundação P/Guincho</v>
          </cell>
          <cell r="D18557" t="str">
            <v>UN</v>
          </cell>
          <cell r="E18557">
            <v>0</v>
          </cell>
          <cell r="F18557">
            <v>0</v>
          </cell>
        </row>
        <row r="18558">
          <cell r="B18558">
            <v>3000351</v>
          </cell>
          <cell r="C18558" t="str">
            <v>Tubulão-Fuste D=0,7M</v>
          </cell>
          <cell r="D18558" t="str">
            <v>M</v>
          </cell>
          <cell r="E18558">
            <v>0</v>
          </cell>
          <cell r="F18558">
            <v>0</v>
          </cell>
        </row>
        <row r="18559">
          <cell r="B18559">
            <v>3000352</v>
          </cell>
          <cell r="C18559" t="str">
            <v>Tubulão-Fuste D=0,8M</v>
          </cell>
          <cell r="D18559" t="str">
            <v>M</v>
          </cell>
          <cell r="E18559">
            <v>0</v>
          </cell>
          <cell r="F18559">
            <v>0</v>
          </cell>
        </row>
        <row r="18560">
          <cell r="B18560">
            <v>3000353</v>
          </cell>
          <cell r="C18560" t="str">
            <v>Tubulão-Fuste D=0,9M</v>
          </cell>
          <cell r="D18560" t="str">
            <v>M</v>
          </cell>
          <cell r="E18560">
            <v>0</v>
          </cell>
          <cell r="F18560">
            <v>0</v>
          </cell>
        </row>
        <row r="18561">
          <cell r="B18561">
            <v>3000354</v>
          </cell>
          <cell r="C18561" t="str">
            <v>Tubulão-Fuste D=1M</v>
          </cell>
          <cell r="D18561" t="str">
            <v>M</v>
          </cell>
          <cell r="E18561">
            <v>0</v>
          </cell>
          <cell r="F18561">
            <v>0</v>
          </cell>
        </row>
        <row r="18562">
          <cell r="B18562">
            <v>3000355</v>
          </cell>
          <cell r="C18562" t="str">
            <v>Tubulão-Fuste D=1,1M</v>
          </cell>
          <cell r="D18562" t="str">
            <v>M</v>
          </cell>
          <cell r="E18562">
            <v>0</v>
          </cell>
          <cell r="F18562">
            <v>0</v>
          </cell>
        </row>
        <row r="18563">
          <cell r="B18563">
            <v>3000356</v>
          </cell>
          <cell r="C18563" t="str">
            <v>Tubulão-Fuste D=1,2M</v>
          </cell>
          <cell r="D18563" t="str">
            <v>M</v>
          </cell>
          <cell r="E18563">
            <v>0</v>
          </cell>
          <cell r="F18563">
            <v>0</v>
          </cell>
        </row>
        <row r="18564">
          <cell r="B18564">
            <v>3000357</v>
          </cell>
          <cell r="C18564" t="str">
            <v>Tubulão-Fuste D=1,3M</v>
          </cell>
          <cell r="D18564" t="str">
            <v>M</v>
          </cell>
          <cell r="E18564">
            <v>0</v>
          </cell>
          <cell r="F18564">
            <v>0</v>
          </cell>
        </row>
        <row r="18565">
          <cell r="B18565">
            <v>3000358</v>
          </cell>
          <cell r="C18565" t="str">
            <v>Tubulão-Fuste D=1,4M</v>
          </cell>
          <cell r="D18565" t="str">
            <v>M</v>
          </cell>
          <cell r="E18565">
            <v>0</v>
          </cell>
          <cell r="F18565">
            <v>0</v>
          </cell>
        </row>
        <row r="18566">
          <cell r="B18566">
            <v>3000359</v>
          </cell>
          <cell r="C18566" t="str">
            <v>Tubulão-Fuste D=1,5M</v>
          </cell>
          <cell r="D18566" t="str">
            <v>M</v>
          </cell>
          <cell r="E18566">
            <v>0</v>
          </cell>
          <cell r="F18566">
            <v>0</v>
          </cell>
        </row>
        <row r="18567">
          <cell r="B18567">
            <v>3000360</v>
          </cell>
          <cell r="C18567" t="str">
            <v>Tubulão-Fuste D=1,6M</v>
          </cell>
          <cell r="D18567" t="str">
            <v>M</v>
          </cell>
          <cell r="E18567">
            <v>0</v>
          </cell>
          <cell r="F18567">
            <v>0</v>
          </cell>
        </row>
        <row r="18568">
          <cell r="B18568">
            <v>3000361</v>
          </cell>
          <cell r="C18568" t="str">
            <v>Tubulão-Fuste D=1,7M</v>
          </cell>
          <cell r="D18568" t="str">
            <v>M</v>
          </cell>
          <cell r="E18568">
            <v>0</v>
          </cell>
          <cell r="F18568">
            <v>0</v>
          </cell>
        </row>
        <row r="18569">
          <cell r="B18569">
            <v>3000362</v>
          </cell>
          <cell r="C18569" t="str">
            <v>Tubulão-Fuste D=1,8M</v>
          </cell>
          <cell r="D18569" t="str">
            <v>M</v>
          </cell>
          <cell r="E18569">
            <v>0</v>
          </cell>
          <cell r="F18569">
            <v>0</v>
          </cell>
        </row>
        <row r="18570">
          <cell r="B18570">
            <v>3000363</v>
          </cell>
          <cell r="C18570" t="str">
            <v>Tubulão-Fuste D=1,9M</v>
          </cell>
          <cell r="D18570" t="str">
            <v>M</v>
          </cell>
          <cell r="E18570">
            <v>0</v>
          </cell>
          <cell r="F18570">
            <v>0</v>
          </cell>
        </row>
        <row r="18571">
          <cell r="B18571">
            <v>3000364</v>
          </cell>
          <cell r="C18571" t="str">
            <v>Tubulão-Fuste D=2,0M</v>
          </cell>
          <cell r="D18571" t="str">
            <v>M</v>
          </cell>
          <cell r="E18571">
            <v>0</v>
          </cell>
          <cell r="F18571">
            <v>0</v>
          </cell>
        </row>
        <row r="18572">
          <cell r="B18572">
            <v>3000365</v>
          </cell>
          <cell r="C18572" t="str">
            <v>Tubulão-Fuste D=2,1M</v>
          </cell>
          <cell r="D18572" t="str">
            <v>M</v>
          </cell>
          <cell r="E18572">
            <v>0</v>
          </cell>
          <cell r="F18572">
            <v>0</v>
          </cell>
        </row>
        <row r="18573">
          <cell r="B18573">
            <v>3000366</v>
          </cell>
          <cell r="C18573" t="str">
            <v>Tubulão-Fuste D=2,2M</v>
          </cell>
          <cell r="D18573" t="str">
            <v>M</v>
          </cell>
          <cell r="E18573">
            <v>0</v>
          </cell>
          <cell r="F18573">
            <v>0</v>
          </cell>
        </row>
        <row r="18574">
          <cell r="B18574">
            <v>3000367</v>
          </cell>
          <cell r="C18574" t="str">
            <v>Tubulão-Fuste D=2,3M</v>
          </cell>
          <cell r="D18574" t="str">
            <v>M</v>
          </cell>
          <cell r="E18574">
            <v>0</v>
          </cell>
          <cell r="F18574">
            <v>0</v>
          </cell>
        </row>
        <row r="18575">
          <cell r="B18575">
            <v>3000368</v>
          </cell>
          <cell r="C18575" t="str">
            <v>Tubulão-Fuste D=2,4M</v>
          </cell>
          <cell r="D18575" t="str">
            <v>M</v>
          </cell>
          <cell r="E18575">
            <v>0</v>
          </cell>
          <cell r="F18575">
            <v>0</v>
          </cell>
        </row>
        <row r="18576">
          <cell r="B18576">
            <v>3000369</v>
          </cell>
          <cell r="C18576" t="str">
            <v>Tubulão-Fuste D=2,5M</v>
          </cell>
          <cell r="D18576" t="str">
            <v>M</v>
          </cell>
          <cell r="E18576">
            <v>0</v>
          </cell>
          <cell r="F18576">
            <v>0</v>
          </cell>
        </row>
        <row r="18577">
          <cell r="B18577">
            <v>3000370</v>
          </cell>
          <cell r="C18577" t="str">
            <v>Tubulão-Fuste D=2,6M</v>
          </cell>
          <cell r="D18577" t="str">
            <v>M</v>
          </cell>
          <cell r="E18577">
            <v>0</v>
          </cell>
          <cell r="F18577">
            <v>0</v>
          </cell>
        </row>
        <row r="18578">
          <cell r="B18578">
            <v>3000371</v>
          </cell>
          <cell r="C18578" t="str">
            <v>Tubulão-Fuste D=2,7M</v>
          </cell>
          <cell r="D18578" t="str">
            <v>M</v>
          </cell>
          <cell r="E18578">
            <v>0</v>
          </cell>
          <cell r="F18578">
            <v>0</v>
          </cell>
        </row>
        <row r="18579">
          <cell r="B18579">
            <v>3000372</v>
          </cell>
          <cell r="C18579" t="str">
            <v>Execução De Massa Texturizada</v>
          </cell>
          <cell r="D18579" t="str">
            <v>M2</v>
          </cell>
          <cell r="E18579">
            <v>0</v>
          </cell>
          <cell r="F18579">
            <v>0</v>
          </cell>
        </row>
        <row r="18580">
          <cell r="B18580">
            <v>3000373</v>
          </cell>
          <cell r="C18580" t="str">
            <v>Parede Diafragma-Mureta Guia</v>
          </cell>
          <cell r="D18580" t="str">
            <v>M2</v>
          </cell>
          <cell r="E18580">
            <v>0</v>
          </cell>
          <cell r="F18580">
            <v>0</v>
          </cell>
        </row>
        <row r="18581">
          <cell r="B18581">
            <v>3000374</v>
          </cell>
          <cell r="C18581" t="str">
            <v>Parediafragma-Execução In Loco</v>
          </cell>
          <cell r="D18581" t="str">
            <v>M2</v>
          </cell>
          <cell r="E18581">
            <v>0</v>
          </cell>
          <cell r="F18581">
            <v>0</v>
          </cell>
        </row>
        <row r="18582">
          <cell r="B18582">
            <v>3000375</v>
          </cell>
          <cell r="C18582" t="str">
            <v>Parede Diafragma-Execução Pré-Moldada</v>
          </cell>
          <cell r="D18582" t="str">
            <v>M2</v>
          </cell>
          <cell r="E18582">
            <v>0</v>
          </cell>
          <cell r="F18582">
            <v>0</v>
          </cell>
        </row>
        <row r="18583">
          <cell r="B18583">
            <v>3000376</v>
          </cell>
          <cell r="C18583" t="str">
            <v>Execução Prancheamento-Madeira</v>
          </cell>
          <cell r="D18583" t="str">
            <v>M2</v>
          </cell>
          <cell r="E18583">
            <v>0</v>
          </cell>
          <cell r="F18583">
            <v>0</v>
          </cell>
        </row>
        <row r="18584">
          <cell r="B18584">
            <v>3000377</v>
          </cell>
          <cell r="C18584" t="str">
            <v>Execução Arrasamento/Quebra Estaca</v>
          </cell>
          <cell r="D18584" t="str">
            <v>UN</v>
          </cell>
          <cell r="E18584">
            <v>0</v>
          </cell>
          <cell r="F18584">
            <v>0</v>
          </cell>
        </row>
        <row r="18585">
          <cell r="B18585">
            <v>3000378</v>
          </cell>
          <cell r="C18585" t="str">
            <v>Contrapiso Acabam.Desem.C/Aço-Empreitada</v>
          </cell>
          <cell r="D18585" t="str">
            <v>M</v>
          </cell>
          <cell r="E18585">
            <v>0</v>
          </cell>
          <cell r="F18585">
            <v>0</v>
          </cell>
        </row>
        <row r="18586">
          <cell r="B18586">
            <v>3000379</v>
          </cell>
          <cell r="C18586" t="str">
            <v>Execução Tirante Definitivo</v>
          </cell>
          <cell r="D18586" t="str">
            <v>UN</v>
          </cell>
          <cell r="E18586">
            <v>0</v>
          </cell>
          <cell r="F18586">
            <v>0</v>
          </cell>
        </row>
        <row r="18587">
          <cell r="B18587">
            <v>3000380</v>
          </cell>
          <cell r="C18587" t="str">
            <v>Execução Tirante Provisório</v>
          </cell>
          <cell r="D18587" t="str">
            <v>UN</v>
          </cell>
          <cell r="E18587">
            <v>0</v>
          </cell>
          <cell r="F18587">
            <v>0</v>
          </cell>
        </row>
        <row r="18588">
          <cell r="B18588">
            <v>3000381</v>
          </cell>
          <cell r="C18588" t="str">
            <v>Fachada-Acompanhamento Técnico</v>
          </cell>
          <cell r="D18588" t="str">
            <v>MON</v>
          </cell>
          <cell r="E18588">
            <v>0</v>
          </cell>
          <cell r="F18588">
            <v>0</v>
          </cell>
        </row>
        <row r="18589">
          <cell r="B18589">
            <v>3000382</v>
          </cell>
          <cell r="C18589" t="str">
            <v>Fachada-Aplicação Fulget Faixas</v>
          </cell>
          <cell r="D18589" t="str">
            <v>M</v>
          </cell>
          <cell r="E18589">
            <v>0</v>
          </cell>
          <cell r="F18589">
            <v>0</v>
          </cell>
        </row>
        <row r="18590">
          <cell r="B18590">
            <v>3000383</v>
          </cell>
          <cell r="C18590" t="str">
            <v>Fachada-Aplicação Fulget Frisos</v>
          </cell>
          <cell r="D18590" t="str">
            <v>M</v>
          </cell>
          <cell r="E18590">
            <v>0</v>
          </cell>
          <cell r="F18590">
            <v>0</v>
          </cell>
        </row>
        <row r="18591">
          <cell r="B18591">
            <v>3000384</v>
          </cell>
          <cell r="C18591" t="str">
            <v>Fachada-Aplicação Fulget Muros</v>
          </cell>
          <cell r="D18591" t="str">
            <v>M2</v>
          </cell>
          <cell r="E18591">
            <v>0</v>
          </cell>
          <cell r="F18591">
            <v>0</v>
          </cell>
        </row>
        <row r="18592">
          <cell r="B18592">
            <v>3000385</v>
          </cell>
          <cell r="C18592" t="str">
            <v>Fachada-Aplicação Fulget Panos</v>
          </cell>
          <cell r="D18592" t="str">
            <v>M2</v>
          </cell>
          <cell r="E18592">
            <v>0</v>
          </cell>
          <cell r="F18592">
            <v>0</v>
          </cell>
        </row>
        <row r="18593">
          <cell r="B18593">
            <v>3000386</v>
          </cell>
          <cell r="C18593" t="str">
            <v>Faixa Demarcatória Na Garagem</v>
          </cell>
          <cell r="D18593" t="str">
            <v>M</v>
          </cell>
          <cell r="E18593">
            <v>0</v>
          </cell>
          <cell r="F18593">
            <v>0</v>
          </cell>
        </row>
        <row r="18594">
          <cell r="B18594">
            <v>3000387</v>
          </cell>
          <cell r="C18594" t="str">
            <v>Fechadura Eletrônica-Empreitada</v>
          </cell>
          <cell r="D18594" t="str">
            <v>UN</v>
          </cell>
          <cell r="E18594">
            <v>0</v>
          </cell>
          <cell r="F18594">
            <v>0</v>
          </cell>
        </row>
        <row r="18595">
          <cell r="B18595">
            <v>3000388</v>
          </cell>
          <cell r="C18595" t="str">
            <v>Fechamento Shaft Em Drywall</v>
          </cell>
          <cell r="D18595" t="str">
            <v>M2</v>
          </cell>
          <cell r="E18595">
            <v>0</v>
          </cell>
          <cell r="F18595">
            <v>0</v>
          </cell>
        </row>
        <row r="18596">
          <cell r="B18596">
            <v>3000389</v>
          </cell>
          <cell r="C18596" t="str">
            <v>Fechamento Vão Ar Condicion.-Empreitada</v>
          </cell>
          <cell r="D18596" t="str">
            <v>UN</v>
          </cell>
          <cell r="E18596">
            <v>0</v>
          </cell>
          <cell r="F18596">
            <v>0</v>
          </cell>
        </row>
        <row r="18597">
          <cell r="B18597">
            <v>3000390</v>
          </cell>
          <cell r="C18597" t="str">
            <v>Fechamento Vertical</v>
          </cell>
          <cell r="D18597" t="str">
            <v>M</v>
          </cell>
          <cell r="E18597">
            <v>0</v>
          </cell>
          <cell r="F18597">
            <v>0</v>
          </cell>
        </row>
        <row r="18598">
          <cell r="B18598">
            <v>3000391</v>
          </cell>
          <cell r="C18598" t="str">
            <v>Filete Em Mármore Tipo 1-Empreitada</v>
          </cell>
          <cell r="D18598" t="str">
            <v>M</v>
          </cell>
          <cell r="E18598">
            <v>0</v>
          </cell>
          <cell r="F18598">
            <v>0</v>
          </cell>
        </row>
        <row r="18599">
          <cell r="B18599">
            <v>3000392</v>
          </cell>
          <cell r="C18599" t="str">
            <v>Filete Em Mármore Tipo 2-Empreitada</v>
          </cell>
          <cell r="D18599" t="str">
            <v>M</v>
          </cell>
          <cell r="E18599">
            <v>0</v>
          </cell>
          <cell r="F18599">
            <v>0</v>
          </cell>
        </row>
        <row r="18600">
          <cell r="B18600">
            <v>3000393</v>
          </cell>
          <cell r="C18600" t="str">
            <v>Filete Em Mármore Tipo 3-Empreitada</v>
          </cell>
          <cell r="D18600" t="str">
            <v>M</v>
          </cell>
          <cell r="E18600">
            <v>0</v>
          </cell>
          <cell r="F18600">
            <v>0</v>
          </cell>
        </row>
        <row r="18601">
          <cell r="B18601">
            <v>3000394</v>
          </cell>
          <cell r="C18601" t="str">
            <v>Filete Em Mármore Tipo 4-Empreitada</v>
          </cell>
          <cell r="D18601" t="str">
            <v>M</v>
          </cell>
          <cell r="E18601">
            <v>0</v>
          </cell>
          <cell r="F18601">
            <v>0</v>
          </cell>
        </row>
        <row r="18602">
          <cell r="B18602">
            <v>3000395</v>
          </cell>
          <cell r="C18602" t="str">
            <v>Filete Em Mármore Tipo 5-Empreitada</v>
          </cell>
          <cell r="D18602" t="str">
            <v>M</v>
          </cell>
          <cell r="E18602">
            <v>0</v>
          </cell>
          <cell r="F18602">
            <v>0</v>
          </cell>
        </row>
        <row r="18603">
          <cell r="B18603">
            <v>3000396</v>
          </cell>
          <cell r="C18603" t="str">
            <v>Formas-Acompanhamento Técnico</v>
          </cell>
          <cell r="D18603" t="str">
            <v>MON</v>
          </cell>
          <cell r="E18603">
            <v>0</v>
          </cell>
          <cell r="F18603">
            <v>0</v>
          </cell>
        </row>
        <row r="18604">
          <cell r="B18604">
            <v>3002011</v>
          </cell>
          <cell r="C18604" t="str">
            <v>Técnico De Segurança Do Trabalho</v>
          </cell>
          <cell r="D18604" t="str">
            <v>UN</v>
          </cell>
          <cell r="E18604">
            <v>1740</v>
          </cell>
          <cell r="F18604">
            <v>30</v>
          </cell>
        </row>
        <row r="18605">
          <cell r="B18605">
            <v>1008002</v>
          </cell>
          <cell r="C18605" t="str">
            <v>Tubo Em Pvc Pba Pb Jei Cl12 6M Dn 50Mm</v>
          </cell>
          <cell r="D18605" t="str">
            <v>UN</v>
          </cell>
          <cell r="E18605">
            <v>6.06</v>
          </cell>
          <cell r="F18605">
            <v>6835.5</v>
          </cell>
        </row>
        <row r="18606">
          <cell r="B18606">
            <v>3000400</v>
          </cell>
          <cell r="C18606" t="str">
            <v>Fornecimento De Macadame Hidráulico</v>
          </cell>
          <cell r="D18606" t="str">
            <v>UN</v>
          </cell>
          <cell r="E18606">
            <v>0</v>
          </cell>
          <cell r="F18606">
            <v>0</v>
          </cell>
        </row>
        <row r="18607">
          <cell r="B18607">
            <v>3000402</v>
          </cell>
          <cell r="C18607" t="str">
            <v>Fornecimento De Medicamentos</v>
          </cell>
          <cell r="D18607" t="str">
            <v>UN</v>
          </cell>
          <cell r="E18607">
            <v>0</v>
          </cell>
          <cell r="F18607">
            <v>0</v>
          </cell>
        </row>
        <row r="18608">
          <cell r="B18608">
            <v>3000403</v>
          </cell>
          <cell r="C18608" t="str">
            <v>Locacao Rádio Comunicador</v>
          </cell>
          <cell r="D18608" t="str">
            <v>UN</v>
          </cell>
          <cell r="E18608">
            <v>0</v>
          </cell>
          <cell r="F18608">
            <v>0</v>
          </cell>
        </row>
        <row r="18609">
          <cell r="B18609">
            <v>3000404</v>
          </cell>
          <cell r="C18609" t="str">
            <v>Forro Gesso Fga-Empreitada</v>
          </cell>
          <cell r="D18609" t="str">
            <v>M2</v>
          </cell>
          <cell r="E18609">
            <v>53.81</v>
          </cell>
          <cell r="F18609">
            <v>0</v>
          </cell>
        </row>
        <row r="18610">
          <cell r="B18610">
            <v>3000405</v>
          </cell>
          <cell r="C18610" t="str">
            <v>Forro De Gesso Fge-Empreitada</v>
          </cell>
          <cell r="D18610" t="str">
            <v>M2</v>
          </cell>
          <cell r="E18610">
            <v>0</v>
          </cell>
          <cell r="F18610">
            <v>0</v>
          </cell>
        </row>
        <row r="18611">
          <cell r="B18611">
            <v>3000406</v>
          </cell>
          <cell r="C18611" t="str">
            <v>Forro De Madeira-Empreitada</v>
          </cell>
          <cell r="D18611" t="str">
            <v>M2</v>
          </cell>
          <cell r="E18611">
            <v>0</v>
          </cell>
          <cell r="F18611">
            <v>0</v>
          </cell>
        </row>
        <row r="18612">
          <cell r="B18612">
            <v>3000407</v>
          </cell>
          <cell r="C18612" t="str">
            <v>Forro Em Lambril Empreitada</v>
          </cell>
          <cell r="D18612" t="str">
            <v>M2</v>
          </cell>
          <cell r="E18612">
            <v>0</v>
          </cell>
          <cell r="F18612">
            <v>0</v>
          </cell>
        </row>
        <row r="18613">
          <cell r="B18613">
            <v>3000408</v>
          </cell>
          <cell r="C18613" t="str">
            <v>Forro Placa De Gesso 60X60Cm-Empreitada</v>
          </cell>
          <cell r="D18613" t="str">
            <v>M2</v>
          </cell>
          <cell r="E18613">
            <v>0</v>
          </cell>
          <cell r="F18613">
            <v>0</v>
          </cell>
        </row>
        <row r="18614">
          <cell r="B18614">
            <v>3000409</v>
          </cell>
          <cell r="C18614" t="str">
            <v>Fundação-Acompanham.Técnico</v>
          </cell>
          <cell r="D18614" t="str">
            <v>MON</v>
          </cell>
          <cell r="E18614">
            <v>0</v>
          </cell>
          <cell r="F18614">
            <v>0</v>
          </cell>
        </row>
        <row r="18615">
          <cell r="B18615">
            <v>1008000</v>
          </cell>
          <cell r="C18615" t="str">
            <v>Mat. Bloq-Tubo Em Pvc Esg Cond 6M Dn100</v>
          </cell>
          <cell r="D18615" t="str">
            <v>UN</v>
          </cell>
          <cell r="E18615">
            <v>18.940000000000001</v>
          </cell>
          <cell r="F18615">
            <v>2180</v>
          </cell>
        </row>
        <row r="18616">
          <cell r="B18616">
            <v>3000700</v>
          </cell>
          <cell r="C18616" t="str">
            <v>Mão-De-Obra Carpinteiro</v>
          </cell>
          <cell r="D18616" t="str">
            <v>STD</v>
          </cell>
          <cell r="E18616">
            <v>13.64</v>
          </cell>
          <cell r="F18616">
            <v>3530.31</v>
          </cell>
        </row>
        <row r="18617">
          <cell r="B18617">
            <v>3000412</v>
          </cell>
          <cell r="C18617" t="str">
            <v>Gastos Com Vale Transporte</v>
          </cell>
          <cell r="D18617" t="str">
            <v>MON</v>
          </cell>
          <cell r="E18617">
            <v>0</v>
          </cell>
          <cell r="F18617">
            <v>0</v>
          </cell>
        </row>
        <row r="18618">
          <cell r="B18618">
            <v>3000414</v>
          </cell>
          <cell r="C18618" t="str">
            <v>Gastos De Representação</v>
          </cell>
          <cell r="D18618" t="str">
            <v>MON</v>
          </cell>
          <cell r="E18618">
            <v>0</v>
          </cell>
          <cell r="F18618">
            <v>0</v>
          </cell>
        </row>
        <row r="18619">
          <cell r="B18619">
            <v>3000415</v>
          </cell>
          <cell r="C18619" t="str">
            <v>Gradil De Fechamento De Terreno</v>
          </cell>
          <cell r="D18619" t="str">
            <v>M</v>
          </cell>
          <cell r="E18619">
            <v>0</v>
          </cell>
          <cell r="F18619">
            <v>0</v>
          </cell>
        </row>
        <row r="18620">
          <cell r="B18620">
            <v>3000416</v>
          </cell>
          <cell r="C18620" t="str">
            <v>Grelha De Escoamento-Empreitada</v>
          </cell>
          <cell r="D18620" t="str">
            <v>M</v>
          </cell>
          <cell r="E18620">
            <v>0</v>
          </cell>
          <cell r="F18620">
            <v>0</v>
          </cell>
        </row>
        <row r="18621">
          <cell r="B18621">
            <v>3000417</v>
          </cell>
          <cell r="C18621" t="str">
            <v>Grelha De Ventilação-Empreitada</v>
          </cell>
          <cell r="D18621" t="str">
            <v>M</v>
          </cell>
          <cell r="E18621">
            <v>0</v>
          </cell>
          <cell r="F18621">
            <v>0</v>
          </cell>
        </row>
        <row r="18622">
          <cell r="B18622">
            <v>3000418</v>
          </cell>
          <cell r="C18622" t="str">
            <v>Guarda Corpo Central Escada-Empreitada</v>
          </cell>
          <cell r="D18622" t="str">
            <v>M</v>
          </cell>
          <cell r="E18622">
            <v>0</v>
          </cell>
          <cell r="F18622">
            <v>0</v>
          </cell>
        </row>
        <row r="18623">
          <cell r="B18623">
            <v>3000419</v>
          </cell>
          <cell r="C18623" t="str">
            <v>Guarda Corpo Escada-Empreitada</v>
          </cell>
          <cell r="D18623" t="str">
            <v>M</v>
          </cell>
          <cell r="E18623">
            <v>0</v>
          </cell>
          <cell r="F18623">
            <v>0</v>
          </cell>
        </row>
        <row r="18624">
          <cell r="B18624">
            <v>3000420</v>
          </cell>
          <cell r="C18624" t="str">
            <v>Guarda Corpo Varanda-Empreitada</v>
          </cell>
          <cell r="D18624" t="str">
            <v>M</v>
          </cell>
          <cell r="E18624">
            <v>0</v>
          </cell>
          <cell r="F18624">
            <v>0</v>
          </cell>
        </row>
        <row r="18625">
          <cell r="B18625">
            <v>3000421</v>
          </cell>
          <cell r="C18625" t="str">
            <v>Proteção Mec.Vertical Armada-Empreitada</v>
          </cell>
          <cell r="D18625" t="str">
            <v>M2</v>
          </cell>
          <cell r="E18625">
            <v>0</v>
          </cell>
          <cell r="F18625">
            <v>0</v>
          </cell>
        </row>
        <row r="18626">
          <cell r="B18626">
            <v>3000422</v>
          </cell>
          <cell r="C18626" t="str">
            <v>Iluminação Fibra Ótica-Empreitada</v>
          </cell>
          <cell r="D18626" t="str">
            <v>UN</v>
          </cell>
          <cell r="E18626">
            <v>0</v>
          </cell>
          <cell r="F18626">
            <v>0</v>
          </cell>
        </row>
        <row r="18627">
          <cell r="B18627">
            <v>3000423</v>
          </cell>
          <cell r="C18627" t="str">
            <v>Imperm.C/Cimento Polimérico</v>
          </cell>
          <cell r="D18627" t="str">
            <v>M2</v>
          </cell>
          <cell r="E18627">
            <v>0</v>
          </cell>
          <cell r="F18627">
            <v>0</v>
          </cell>
        </row>
        <row r="18628">
          <cell r="B18628">
            <v>3000424</v>
          </cell>
          <cell r="C18628" t="str">
            <v>Imperm.Cim.Polim.Estrut.Poliést-Empreit</v>
          </cell>
          <cell r="D18628" t="str">
            <v>M2</v>
          </cell>
          <cell r="E18628">
            <v>0</v>
          </cell>
          <cell r="F18628">
            <v>0</v>
          </cell>
        </row>
        <row r="18629">
          <cell r="B18629">
            <v>3000425</v>
          </cell>
          <cell r="C18629" t="str">
            <v>Imperm.C/Resina Termopl.-Empreitada</v>
          </cell>
          <cell r="D18629" t="str">
            <v>M2</v>
          </cell>
          <cell r="E18629">
            <v>0</v>
          </cell>
          <cell r="F18629">
            <v>0</v>
          </cell>
        </row>
        <row r="18630">
          <cell r="B18630">
            <v>3000426</v>
          </cell>
          <cell r="C18630" t="str">
            <v>Imperm.3Kg Asf.Oxid.+ 4Mm+2Kg Asf.Oxid.</v>
          </cell>
          <cell r="D18630" t="str">
            <v>M2</v>
          </cell>
          <cell r="E18630">
            <v>0</v>
          </cell>
          <cell r="F18630">
            <v>0</v>
          </cell>
        </row>
        <row r="18631">
          <cell r="B18631">
            <v>3000427</v>
          </cell>
          <cell r="C18631" t="str">
            <v>Imperm.3Kg Asf.Oxid+4Mm+Asf.Oxid-Empreit</v>
          </cell>
          <cell r="D18631" t="str">
            <v>M2</v>
          </cell>
          <cell r="E18631">
            <v>0</v>
          </cell>
          <cell r="F18631">
            <v>0</v>
          </cell>
        </row>
        <row r="18632">
          <cell r="B18632">
            <v>3000428</v>
          </cell>
          <cell r="C18632" t="str">
            <v>Imperm.3Kg Asf.Oxid+3Mm+Asf.Oxid-Empreit</v>
          </cell>
          <cell r="D18632" t="str">
            <v>M2</v>
          </cell>
          <cell r="E18632">
            <v>0</v>
          </cell>
          <cell r="F18632">
            <v>0</v>
          </cell>
        </row>
        <row r="18633">
          <cell r="B18633">
            <v>3000429</v>
          </cell>
          <cell r="C18633" t="str">
            <v>Imperm.Resina Termopl.Estrut.Fibra Vidro</v>
          </cell>
          <cell r="D18633" t="str">
            <v>M2</v>
          </cell>
          <cell r="E18633">
            <v>0</v>
          </cell>
          <cell r="F18633">
            <v>0</v>
          </cell>
        </row>
        <row r="18634">
          <cell r="B18634">
            <v>3000430</v>
          </cell>
          <cell r="C18634" t="str">
            <v>Imperm.C/Solução Asf.3Kg Estrut-Empreit</v>
          </cell>
          <cell r="D18634" t="str">
            <v>M2</v>
          </cell>
          <cell r="E18634">
            <v>0</v>
          </cell>
          <cell r="F18634">
            <v>0</v>
          </cell>
        </row>
        <row r="18635">
          <cell r="B18635">
            <v>3000431</v>
          </cell>
          <cell r="C18635" t="str">
            <v>Imperm.C/Emulsão Asf.3Kg Estrut-Empreit</v>
          </cell>
          <cell r="D18635" t="str">
            <v>M2</v>
          </cell>
          <cell r="E18635">
            <v>0</v>
          </cell>
          <cell r="F18635">
            <v>0</v>
          </cell>
        </row>
        <row r="18636">
          <cell r="B18636">
            <v>3000432</v>
          </cell>
          <cell r="C18636" t="str">
            <v>Imperm.Banheiros-Empreitada</v>
          </cell>
          <cell r="D18636" t="str">
            <v>M2</v>
          </cell>
          <cell r="E18636">
            <v>0</v>
          </cell>
          <cell r="F18636">
            <v>0</v>
          </cell>
        </row>
        <row r="18637">
          <cell r="B18637">
            <v>3000433</v>
          </cell>
          <cell r="C18637" t="str">
            <v>Imperm.Varandas-Empreitada</v>
          </cell>
          <cell r="D18637" t="str">
            <v>M2</v>
          </cell>
          <cell r="E18637">
            <v>0</v>
          </cell>
          <cell r="F18637">
            <v>0</v>
          </cell>
        </row>
        <row r="18638">
          <cell r="B18638">
            <v>3000434</v>
          </cell>
          <cell r="C18638" t="str">
            <v>Imperm.Térreo-Empreitada</v>
          </cell>
          <cell r="D18638" t="str">
            <v>M2</v>
          </cell>
          <cell r="E18638">
            <v>0</v>
          </cell>
          <cell r="F18638">
            <v>0</v>
          </cell>
        </row>
        <row r="18639">
          <cell r="B18639">
            <v>3000435</v>
          </cell>
          <cell r="C18639" t="str">
            <v>Impermeabilização-Acompanham.Técnico</v>
          </cell>
          <cell r="D18639" t="str">
            <v>MON</v>
          </cell>
          <cell r="E18639">
            <v>0</v>
          </cell>
          <cell r="F18639">
            <v>0</v>
          </cell>
        </row>
        <row r="18640">
          <cell r="B18640">
            <v>3000436</v>
          </cell>
          <cell r="C18640" t="str">
            <v>Implantação De Canteiro De Obra</v>
          </cell>
          <cell r="D18640" t="str">
            <v>M2</v>
          </cell>
          <cell r="E18640">
            <v>0</v>
          </cell>
          <cell r="F18640">
            <v>0</v>
          </cell>
        </row>
        <row r="18641">
          <cell r="B18641">
            <v>3000437</v>
          </cell>
          <cell r="C18641" t="str">
            <v>Incorporadores-Repasse Principal</v>
          </cell>
          <cell r="D18641" t="str">
            <v>UN</v>
          </cell>
          <cell r="E18641">
            <v>0</v>
          </cell>
          <cell r="F18641">
            <v>0</v>
          </cell>
        </row>
        <row r="18642">
          <cell r="B18642">
            <v>3000441</v>
          </cell>
          <cell r="C18642" t="str">
            <v>Inst.Cablagens,Barram.E Alimentadores</v>
          </cell>
          <cell r="D18642" t="str">
            <v>P</v>
          </cell>
          <cell r="E18642">
            <v>0</v>
          </cell>
          <cell r="F18642">
            <v>0</v>
          </cell>
        </row>
        <row r="18643">
          <cell r="B18643">
            <v>3000442</v>
          </cell>
          <cell r="C18643" t="str">
            <v>Instal.Elét-Cabeamento Rede Telefônica</v>
          </cell>
          <cell r="D18643" t="str">
            <v>P</v>
          </cell>
          <cell r="E18643">
            <v>0</v>
          </cell>
          <cell r="F18643">
            <v>0</v>
          </cell>
        </row>
        <row r="18644">
          <cell r="B18644">
            <v>3000443</v>
          </cell>
          <cell r="C18644" t="str">
            <v>Instalação Barrilete Superior E Inferior</v>
          </cell>
          <cell r="D18644" t="str">
            <v>UN</v>
          </cell>
          <cell r="E18644">
            <v>0</v>
          </cell>
          <cell r="F18644">
            <v>0</v>
          </cell>
        </row>
        <row r="18645">
          <cell r="B18645">
            <v>3000444</v>
          </cell>
          <cell r="C18645" t="str">
            <v>Instalação Carp.Madeira Colado Diagonal</v>
          </cell>
          <cell r="D18645" t="str">
            <v>M2</v>
          </cell>
          <cell r="E18645">
            <v>0</v>
          </cell>
          <cell r="F18645">
            <v>0</v>
          </cell>
        </row>
        <row r="18646">
          <cell r="B18646">
            <v>3000445</v>
          </cell>
          <cell r="C18646" t="str">
            <v>Instalação Centros De Medição</v>
          </cell>
          <cell r="D18646" t="str">
            <v>UN</v>
          </cell>
          <cell r="E18646">
            <v>0</v>
          </cell>
          <cell r="F18646">
            <v>0</v>
          </cell>
        </row>
        <row r="18647">
          <cell r="B18647">
            <v>3000446</v>
          </cell>
          <cell r="C18647" t="str">
            <v>Escoram Reman(Reesc.)Met.Prétipo-Empreit</v>
          </cell>
          <cell r="D18647" t="str">
            <v>MON</v>
          </cell>
          <cell r="E18647">
            <v>0</v>
          </cell>
          <cell r="F18647">
            <v>0</v>
          </cell>
        </row>
        <row r="18648">
          <cell r="B18648">
            <v>3000447</v>
          </cell>
          <cell r="C18648" t="str">
            <v>Execução Aterro Compact.C/Emprést.Terra</v>
          </cell>
          <cell r="D18648" t="str">
            <v>M3</v>
          </cell>
          <cell r="E18648">
            <v>0</v>
          </cell>
          <cell r="F18648">
            <v>0</v>
          </cell>
        </row>
        <row r="18649">
          <cell r="B18649">
            <v>3000448</v>
          </cell>
          <cell r="C18649" t="str">
            <v>Instalação De Bancada Em Mármore Tipo 1</v>
          </cell>
          <cell r="D18649" t="str">
            <v>UN</v>
          </cell>
          <cell r="E18649">
            <v>0</v>
          </cell>
          <cell r="F18649">
            <v>0</v>
          </cell>
        </row>
        <row r="18650">
          <cell r="B18650">
            <v>3000449</v>
          </cell>
          <cell r="C18650" t="str">
            <v>Instalação De Bancada Em Mármore Tipo 2</v>
          </cell>
          <cell r="D18650" t="str">
            <v>UN</v>
          </cell>
          <cell r="E18650">
            <v>0</v>
          </cell>
          <cell r="F18650">
            <v>0</v>
          </cell>
        </row>
        <row r="18651">
          <cell r="B18651">
            <v>3000450</v>
          </cell>
          <cell r="C18651" t="str">
            <v>Instalação De Bancada Em Mármore Tipo 3</v>
          </cell>
          <cell r="D18651" t="str">
            <v>UN</v>
          </cell>
          <cell r="E18651">
            <v>0</v>
          </cell>
          <cell r="F18651">
            <v>0</v>
          </cell>
        </row>
        <row r="18652">
          <cell r="B18652">
            <v>3000451</v>
          </cell>
          <cell r="C18652" t="str">
            <v>Instalação De Banheira De Fibra</v>
          </cell>
          <cell r="D18652" t="str">
            <v>UN</v>
          </cell>
          <cell r="E18652">
            <v>0</v>
          </cell>
          <cell r="F18652">
            <v>0</v>
          </cell>
        </row>
        <row r="18653">
          <cell r="B18653">
            <v>3000452</v>
          </cell>
          <cell r="C18653" t="str">
            <v>Instalação Batente Mad.Elevad.-Empreit</v>
          </cell>
          <cell r="D18653" t="str">
            <v>UN</v>
          </cell>
          <cell r="E18653">
            <v>0</v>
          </cell>
          <cell r="F18653">
            <v>0</v>
          </cell>
        </row>
        <row r="18654">
          <cell r="B18654">
            <v>3000454</v>
          </cell>
          <cell r="C18654" t="str">
            <v>Instalação De Cancela Automática</v>
          </cell>
          <cell r="D18654" t="str">
            <v>UN</v>
          </cell>
          <cell r="E18654">
            <v>0</v>
          </cell>
          <cell r="F18654">
            <v>0</v>
          </cell>
        </row>
        <row r="18655">
          <cell r="B18655">
            <v>3000455</v>
          </cell>
          <cell r="C18655" t="str">
            <v>Instalação De Cantoneira Alum.-Azulejo</v>
          </cell>
          <cell r="D18655" t="str">
            <v>M</v>
          </cell>
          <cell r="E18655">
            <v>0</v>
          </cell>
          <cell r="F18655">
            <v>0</v>
          </cell>
        </row>
        <row r="18656">
          <cell r="B18656">
            <v>3000456</v>
          </cell>
          <cell r="C18656" t="str">
            <v>Instalação De Capa/Chapim-Mármore Tipo 1</v>
          </cell>
          <cell r="D18656" t="str">
            <v>M</v>
          </cell>
          <cell r="E18656">
            <v>0</v>
          </cell>
          <cell r="F18656">
            <v>0</v>
          </cell>
        </row>
        <row r="18657">
          <cell r="B18657">
            <v>3000457</v>
          </cell>
          <cell r="C18657" t="str">
            <v>Instalação De Capa/Chapim-Mármore Tipo 2</v>
          </cell>
          <cell r="D18657" t="str">
            <v>M</v>
          </cell>
          <cell r="E18657">
            <v>0</v>
          </cell>
          <cell r="F18657">
            <v>0</v>
          </cell>
        </row>
        <row r="18658">
          <cell r="B18658">
            <v>3000458</v>
          </cell>
          <cell r="C18658" t="str">
            <v>Instalação De Capa/Chapim-Mármore Tipo 3</v>
          </cell>
          <cell r="D18658" t="str">
            <v>M</v>
          </cell>
          <cell r="E18658">
            <v>0</v>
          </cell>
          <cell r="F18658">
            <v>0</v>
          </cell>
        </row>
        <row r="18659">
          <cell r="B18659">
            <v>3000459</v>
          </cell>
          <cell r="C18659" t="str">
            <v>Instalação De Carp.Madeira Colado Linear</v>
          </cell>
          <cell r="D18659" t="str">
            <v>M2</v>
          </cell>
          <cell r="E18659">
            <v>0</v>
          </cell>
          <cell r="F18659">
            <v>0</v>
          </cell>
        </row>
        <row r="18660">
          <cell r="B18660">
            <v>3000460</v>
          </cell>
          <cell r="C18660" t="str">
            <v>Instalação De Cercas E Muros</v>
          </cell>
          <cell r="D18660" t="str">
            <v>M2</v>
          </cell>
          <cell r="E18660">
            <v>0</v>
          </cell>
          <cell r="F18660">
            <v>0</v>
          </cell>
        </row>
        <row r="18661">
          <cell r="B18661">
            <v>3000464</v>
          </cell>
          <cell r="C18661" t="str">
            <v>Instalação De Concregrama</v>
          </cell>
          <cell r="D18661" t="str">
            <v>M2</v>
          </cell>
          <cell r="E18661">
            <v>0</v>
          </cell>
          <cell r="F18661">
            <v>0</v>
          </cell>
        </row>
        <row r="18662">
          <cell r="B18662">
            <v>3000465</v>
          </cell>
          <cell r="C18662" t="str">
            <v>Instalação De Divisórias Sanitárias</v>
          </cell>
          <cell r="D18662" t="str">
            <v>UN</v>
          </cell>
          <cell r="E18662">
            <v>0</v>
          </cell>
          <cell r="F18662">
            <v>0</v>
          </cell>
        </row>
        <row r="18663">
          <cell r="B18663">
            <v>3000466</v>
          </cell>
          <cell r="C18663" t="str">
            <v>Instalação De Drywall 1Ru+1Ru/M=48</v>
          </cell>
          <cell r="D18663" t="str">
            <v>M2</v>
          </cell>
          <cell r="E18663">
            <v>0</v>
          </cell>
          <cell r="F18663">
            <v>0</v>
          </cell>
        </row>
        <row r="18664">
          <cell r="B18664">
            <v>3000467</v>
          </cell>
          <cell r="C18664" t="str">
            <v>Instalação De Drywall 1Ru+1Ru/M=75</v>
          </cell>
          <cell r="D18664" t="str">
            <v>M2</v>
          </cell>
          <cell r="E18664">
            <v>0</v>
          </cell>
          <cell r="F18664">
            <v>0</v>
          </cell>
        </row>
        <row r="18665">
          <cell r="B18665">
            <v>3000468</v>
          </cell>
          <cell r="C18665" t="str">
            <v>Instalação De Drywall 1Ru+1Ru/M=90</v>
          </cell>
          <cell r="D18665" t="str">
            <v>M2</v>
          </cell>
          <cell r="E18665">
            <v>0</v>
          </cell>
          <cell r="F18665">
            <v>0</v>
          </cell>
        </row>
        <row r="18666">
          <cell r="B18666">
            <v>3000469</v>
          </cell>
          <cell r="C18666" t="str">
            <v>Instalação Drywall Contra Pare1Ru/M=75</v>
          </cell>
          <cell r="D18666" t="str">
            <v>M2</v>
          </cell>
          <cell r="E18666">
            <v>0</v>
          </cell>
          <cell r="F18666">
            <v>0</v>
          </cell>
        </row>
        <row r="18667">
          <cell r="B18667">
            <v>3000470</v>
          </cell>
          <cell r="C18667" t="str">
            <v>Instalação Drywall Contra Pare1St/M=75</v>
          </cell>
          <cell r="D18667" t="str">
            <v>M2</v>
          </cell>
          <cell r="E18667">
            <v>0</v>
          </cell>
          <cell r="F18667">
            <v>0</v>
          </cell>
        </row>
        <row r="18668">
          <cell r="B18668">
            <v>3000471</v>
          </cell>
          <cell r="C18668" t="str">
            <v>Execução Alvenaria Muro+Pilaretes+Cintas</v>
          </cell>
          <cell r="D18668" t="str">
            <v>M2</v>
          </cell>
          <cell r="E18668">
            <v>0</v>
          </cell>
          <cell r="F18668">
            <v>0</v>
          </cell>
        </row>
        <row r="18669">
          <cell r="B18669">
            <v>3000472</v>
          </cell>
          <cell r="C18669" t="str">
            <v>Instalação De Drywall 1St+1Ru/M=48</v>
          </cell>
          <cell r="D18669" t="str">
            <v>M2</v>
          </cell>
          <cell r="E18669">
            <v>0</v>
          </cell>
          <cell r="F18669">
            <v>0</v>
          </cell>
        </row>
        <row r="18670">
          <cell r="B18670">
            <v>3000473</v>
          </cell>
          <cell r="C18670" t="str">
            <v>Instalação De Drywall 1St+1Ru/M=75</v>
          </cell>
          <cell r="D18670" t="str">
            <v>M2</v>
          </cell>
          <cell r="E18670">
            <v>0</v>
          </cell>
          <cell r="F18670">
            <v>0</v>
          </cell>
        </row>
        <row r="18671">
          <cell r="B18671">
            <v>3000474</v>
          </cell>
          <cell r="C18671" t="str">
            <v>Instalação De Drywall 1St+1Ru/M=90</v>
          </cell>
          <cell r="D18671" t="str">
            <v>M2</v>
          </cell>
          <cell r="E18671">
            <v>0</v>
          </cell>
          <cell r="F18671">
            <v>0</v>
          </cell>
        </row>
        <row r="18672">
          <cell r="B18672">
            <v>3000475</v>
          </cell>
          <cell r="C18672" t="str">
            <v>Instalação De Drywall 1St+1St/M=48</v>
          </cell>
          <cell r="D18672" t="str">
            <v>M2</v>
          </cell>
          <cell r="E18672">
            <v>0</v>
          </cell>
          <cell r="F18672">
            <v>0</v>
          </cell>
        </row>
        <row r="18673">
          <cell r="B18673">
            <v>3000476</v>
          </cell>
          <cell r="C18673" t="str">
            <v>Instalação De Drywall 1St+1St/M=75</v>
          </cell>
          <cell r="D18673" t="str">
            <v>M2</v>
          </cell>
          <cell r="E18673">
            <v>0</v>
          </cell>
          <cell r="F18673">
            <v>0</v>
          </cell>
        </row>
        <row r="18674">
          <cell r="B18674">
            <v>3000477</v>
          </cell>
          <cell r="C18674" t="str">
            <v>Instalação De Drywall 1St+1St/M=90</v>
          </cell>
          <cell r="D18674" t="str">
            <v>M2</v>
          </cell>
          <cell r="E18674">
            <v>0</v>
          </cell>
          <cell r="F18674">
            <v>0</v>
          </cell>
        </row>
        <row r="18675">
          <cell r="B18675">
            <v>3000478</v>
          </cell>
          <cell r="C18675" t="str">
            <v>Instalação Drywall Contra Pare1Ru/M=90</v>
          </cell>
          <cell r="D18675" t="str">
            <v>M2</v>
          </cell>
          <cell r="E18675">
            <v>0</v>
          </cell>
          <cell r="F18675">
            <v>0</v>
          </cell>
        </row>
        <row r="18676">
          <cell r="B18676">
            <v>3000479</v>
          </cell>
          <cell r="C18676" t="str">
            <v>Instalação Drywall Contra Pare1St/M=90</v>
          </cell>
          <cell r="D18676" t="str">
            <v>M2</v>
          </cell>
          <cell r="E18676">
            <v>0</v>
          </cell>
          <cell r="F18676">
            <v>0</v>
          </cell>
        </row>
        <row r="18677">
          <cell r="B18677">
            <v>3000480</v>
          </cell>
          <cell r="C18677" t="str">
            <v>Exec.Alven.Muro Incl.Fund+Pilar+Cinta</v>
          </cell>
          <cell r="D18677" t="str">
            <v>M2</v>
          </cell>
          <cell r="E18677">
            <v>0</v>
          </cell>
          <cell r="F18677">
            <v>0</v>
          </cell>
        </row>
        <row r="18678">
          <cell r="B18678">
            <v>3000481</v>
          </cell>
          <cell r="C18678" t="str">
            <v>Instalação De Drywall 1St+2St/M=48</v>
          </cell>
          <cell r="D18678" t="str">
            <v>M2</v>
          </cell>
          <cell r="E18678">
            <v>0</v>
          </cell>
          <cell r="F18678">
            <v>0</v>
          </cell>
        </row>
        <row r="18679">
          <cell r="B18679">
            <v>3000482</v>
          </cell>
          <cell r="C18679" t="str">
            <v>Instalação De Drywall 1St+2St/M=75</v>
          </cell>
          <cell r="D18679" t="str">
            <v>M2</v>
          </cell>
          <cell r="E18679">
            <v>0</v>
          </cell>
          <cell r="F18679">
            <v>0</v>
          </cell>
        </row>
        <row r="18680">
          <cell r="B18680">
            <v>3000483</v>
          </cell>
          <cell r="C18680" t="str">
            <v>Instalação De Drywall 1St+2St/M=90</v>
          </cell>
          <cell r="D18680" t="str">
            <v>M2</v>
          </cell>
          <cell r="E18680">
            <v>0</v>
          </cell>
          <cell r="F18680">
            <v>0</v>
          </cell>
        </row>
        <row r="18681">
          <cell r="B18681">
            <v>3000484</v>
          </cell>
          <cell r="C18681" t="str">
            <v>Instalação Drywall 2St+2Ru/M=48</v>
          </cell>
          <cell r="D18681" t="str">
            <v>M2</v>
          </cell>
          <cell r="E18681">
            <v>0</v>
          </cell>
          <cell r="F18681">
            <v>0</v>
          </cell>
        </row>
        <row r="18682">
          <cell r="B18682">
            <v>3000485</v>
          </cell>
          <cell r="C18682" t="str">
            <v>Instalação Drywall 2St+2Ru/M=75</v>
          </cell>
          <cell r="D18682" t="str">
            <v>M2</v>
          </cell>
          <cell r="E18682">
            <v>0</v>
          </cell>
          <cell r="F18682">
            <v>0</v>
          </cell>
        </row>
        <row r="18683">
          <cell r="B18683">
            <v>3000486</v>
          </cell>
          <cell r="C18683" t="str">
            <v>Instalação Drywall 2St+2Ru/M=90</v>
          </cell>
          <cell r="D18683" t="str">
            <v>M2</v>
          </cell>
          <cell r="E18683">
            <v>0</v>
          </cell>
          <cell r="F18683">
            <v>0</v>
          </cell>
        </row>
        <row r="18684">
          <cell r="B18684">
            <v>3000487</v>
          </cell>
          <cell r="C18684" t="str">
            <v>Instalação De Drywall 2St+1Ru/M=48</v>
          </cell>
          <cell r="D18684" t="str">
            <v>M2</v>
          </cell>
          <cell r="E18684">
            <v>0</v>
          </cell>
          <cell r="F18684">
            <v>0</v>
          </cell>
        </row>
        <row r="18685">
          <cell r="B18685">
            <v>3000488</v>
          </cell>
          <cell r="C18685" t="str">
            <v>Instalação De Drywall 2St+1Ru/M=75</v>
          </cell>
          <cell r="D18685" t="str">
            <v>M2</v>
          </cell>
          <cell r="E18685">
            <v>0</v>
          </cell>
          <cell r="F18685">
            <v>0</v>
          </cell>
        </row>
        <row r="18686">
          <cell r="B18686">
            <v>3000489</v>
          </cell>
          <cell r="C18686" t="str">
            <v>Instalação De Drywall 2St+1Ru/M=90</v>
          </cell>
          <cell r="D18686" t="str">
            <v>M2</v>
          </cell>
          <cell r="E18686">
            <v>0</v>
          </cell>
          <cell r="F18686">
            <v>0</v>
          </cell>
        </row>
        <row r="18687">
          <cell r="B18687">
            <v>3000490</v>
          </cell>
          <cell r="C18687" t="str">
            <v>Instalação Drywall 3St+1Ru/M=48</v>
          </cell>
          <cell r="D18687" t="str">
            <v>M2</v>
          </cell>
          <cell r="E18687">
            <v>0</v>
          </cell>
          <cell r="F18687">
            <v>0</v>
          </cell>
        </row>
        <row r="18688">
          <cell r="B18688">
            <v>3000491</v>
          </cell>
          <cell r="C18688" t="str">
            <v>Instalação Drywall 3St+1Ru/M=75</v>
          </cell>
          <cell r="D18688" t="str">
            <v>M2</v>
          </cell>
          <cell r="E18688">
            <v>0</v>
          </cell>
          <cell r="F18688">
            <v>0</v>
          </cell>
        </row>
        <row r="18689">
          <cell r="B18689">
            <v>3000492</v>
          </cell>
          <cell r="C18689" t="str">
            <v>Instalação Drywall 3St+1Ru/M=90</v>
          </cell>
          <cell r="D18689" t="str">
            <v>M2</v>
          </cell>
          <cell r="E18689">
            <v>0</v>
          </cell>
          <cell r="F18689">
            <v>0</v>
          </cell>
        </row>
        <row r="18690">
          <cell r="B18690">
            <v>3000493</v>
          </cell>
          <cell r="C18690" t="str">
            <v>Instalação De Drywall 2St+2St/M=48</v>
          </cell>
          <cell r="D18690" t="str">
            <v>M2</v>
          </cell>
          <cell r="E18690">
            <v>0</v>
          </cell>
          <cell r="F18690">
            <v>0</v>
          </cell>
        </row>
        <row r="18691">
          <cell r="B18691">
            <v>3000494</v>
          </cell>
          <cell r="C18691" t="str">
            <v>Instalação De Drywall 2St+2St/M=75</v>
          </cell>
          <cell r="D18691" t="str">
            <v>M2</v>
          </cell>
          <cell r="E18691">
            <v>0</v>
          </cell>
          <cell r="F18691">
            <v>0</v>
          </cell>
        </row>
        <row r="18692">
          <cell r="B18692">
            <v>3000495</v>
          </cell>
          <cell r="C18692" t="str">
            <v>Instalação De Drywall 2St+2St/M=90</v>
          </cell>
          <cell r="D18692" t="str">
            <v>M2</v>
          </cell>
          <cell r="E18692">
            <v>0</v>
          </cell>
          <cell r="F18692">
            <v>0</v>
          </cell>
        </row>
        <row r="18693">
          <cell r="B18693">
            <v>3000496</v>
          </cell>
          <cell r="C18693" t="str">
            <v>Instalação Drywall Contra Pare1Ru/M=48</v>
          </cell>
          <cell r="D18693" t="str">
            <v>M2</v>
          </cell>
          <cell r="E18693">
            <v>0</v>
          </cell>
          <cell r="F18693">
            <v>0</v>
          </cell>
        </row>
        <row r="18694">
          <cell r="B18694">
            <v>3000497</v>
          </cell>
          <cell r="C18694" t="str">
            <v>Instalação Drywall Contra Pare1St/M=48</v>
          </cell>
          <cell r="D18694" t="str">
            <v>M2</v>
          </cell>
          <cell r="E18694">
            <v>0</v>
          </cell>
          <cell r="F18694">
            <v>0</v>
          </cell>
        </row>
        <row r="18695">
          <cell r="B18695">
            <v>3000499</v>
          </cell>
          <cell r="C18695" t="str">
            <v>Instalação De Equipamento De Incêndio</v>
          </cell>
          <cell r="D18695" t="str">
            <v>P</v>
          </cell>
          <cell r="E18695">
            <v>0</v>
          </cell>
          <cell r="F18695">
            <v>0</v>
          </cell>
        </row>
        <row r="18696">
          <cell r="B18696">
            <v>3000500</v>
          </cell>
          <cell r="C18696" t="str">
            <v>Fornecimento Ardósia Rodapé Escada</v>
          </cell>
          <cell r="D18696" t="str">
            <v>M</v>
          </cell>
          <cell r="E18696">
            <v>0</v>
          </cell>
          <cell r="F18696">
            <v>0</v>
          </cell>
        </row>
        <row r="18697">
          <cell r="B18697">
            <v>3000501</v>
          </cell>
          <cell r="C18697" t="str">
            <v>Instalação De Faixa Para Forro De Gesso</v>
          </cell>
          <cell r="D18697" t="str">
            <v>M</v>
          </cell>
          <cell r="E18697">
            <v>0</v>
          </cell>
          <cell r="F18697">
            <v>0</v>
          </cell>
        </row>
        <row r="18698">
          <cell r="B18698">
            <v>3000502</v>
          </cell>
          <cell r="C18698" t="str">
            <v>Corte Tirante Provisório</v>
          </cell>
          <cell r="D18698" t="str">
            <v>UN</v>
          </cell>
          <cell r="E18698">
            <v>0</v>
          </cell>
          <cell r="F18698">
            <v>0</v>
          </cell>
        </row>
        <row r="18699">
          <cell r="B18699">
            <v>3000503</v>
          </cell>
          <cell r="C18699" t="str">
            <v>Instalação De Grama Sintética</v>
          </cell>
          <cell r="D18699" t="str">
            <v>M2</v>
          </cell>
          <cell r="E18699">
            <v>0</v>
          </cell>
          <cell r="F18699">
            <v>0</v>
          </cell>
        </row>
        <row r="18700">
          <cell r="B18700">
            <v>3000504</v>
          </cell>
          <cell r="C18700" t="str">
            <v>Instalação De Grupo Moto-Gerador</v>
          </cell>
          <cell r="D18700" t="str">
            <v>UN</v>
          </cell>
          <cell r="E18700">
            <v>0</v>
          </cell>
          <cell r="F18700">
            <v>0</v>
          </cell>
        </row>
        <row r="18701">
          <cell r="B18701">
            <v>3000505</v>
          </cell>
          <cell r="C18701" t="str">
            <v>Instalação De Grupo Moto-Gerador 110Kva</v>
          </cell>
          <cell r="D18701" t="str">
            <v>UN</v>
          </cell>
          <cell r="E18701">
            <v>0</v>
          </cell>
          <cell r="F18701">
            <v>0</v>
          </cell>
        </row>
        <row r="18702">
          <cell r="B18702">
            <v>3000506</v>
          </cell>
          <cell r="C18702" t="str">
            <v>Instalação De Grupo Moto-Gerador 180Kva</v>
          </cell>
          <cell r="D18702" t="str">
            <v>UN</v>
          </cell>
          <cell r="E18702">
            <v>0</v>
          </cell>
          <cell r="F18702">
            <v>0</v>
          </cell>
        </row>
        <row r="18703">
          <cell r="B18703">
            <v>3000507</v>
          </cell>
          <cell r="C18703" t="str">
            <v>Instalação De Grupo Moto-Gerador 75Kva</v>
          </cell>
          <cell r="D18703" t="str">
            <v>UN</v>
          </cell>
          <cell r="E18703">
            <v>0</v>
          </cell>
          <cell r="F18703">
            <v>0</v>
          </cell>
        </row>
        <row r="18704">
          <cell r="B18704">
            <v>3000508</v>
          </cell>
          <cell r="C18704" t="str">
            <v>Instalação De Grupo Moto-Gerador 81Kva</v>
          </cell>
          <cell r="D18704" t="str">
            <v>UN</v>
          </cell>
          <cell r="E18704">
            <v>0</v>
          </cell>
          <cell r="F18704">
            <v>0</v>
          </cell>
        </row>
        <row r="18705">
          <cell r="B18705">
            <v>3000509</v>
          </cell>
          <cell r="C18705" t="str">
            <v>Instalação De Interfone</v>
          </cell>
          <cell r="D18705" t="str">
            <v>P</v>
          </cell>
          <cell r="E18705">
            <v>0</v>
          </cell>
          <cell r="F18705">
            <v>0</v>
          </cell>
        </row>
        <row r="18706">
          <cell r="B18706">
            <v>3000510</v>
          </cell>
          <cell r="C18706" t="str">
            <v>Instalação De Louças E Metais</v>
          </cell>
          <cell r="D18706" t="str">
            <v>P</v>
          </cell>
          <cell r="E18706">
            <v>0</v>
          </cell>
          <cell r="F18706">
            <v>0</v>
          </cell>
        </row>
        <row r="18707">
          <cell r="B18707">
            <v>3000511</v>
          </cell>
          <cell r="C18707" t="str">
            <v>Instalação De Luminárias</v>
          </cell>
          <cell r="D18707" t="str">
            <v>P</v>
          </cell>
          <cell r="E18707">
            <v>0</v>
          </cell>
          <cell r="F18707">
            <v>0</v>
          </cell>
        </row>
        <row r="18708">
          <cell r="B18708">
            <v>3000512</v>
          </cell>
          <cell r="C18708" t="str">
            <v>Instalação De Luminárias Em Área Comum</v>
          </cell>
          <cell r="D18708" t="str">
            <v>P</v>
          </cell>
          <cell r="E18708">
            <v>0</v>
          </cell>
          <cell r="F18708">
            <v>0</v>
          </cell>
        </row>
        <row r="18709">
          <cell r="B18709">
            <v>3000513</v>
          </cell>
          <cell r="C18709" t="str">
            <v>Instalação De Mastro Metálico</v>
          </cell>
          <cell r="D18709" t="str">
            <v>UN</v>
          </cell>
          <cell r="E18709">
            <v>0</v>
          </cell>
          <cell r="F18709">
            <v>0</v>
          </cell>
        </row>
        <row r="18710">
          <cell r="B18710">
            <v>3000514</v>
          </cell>
          <cell r="C18710" t="str">
            <v>Instalação De Moldura Em Gesso</v>
          </cell>
          <cell r="D18710" t="str">
            <v>M</v>
          </cell>
          <cell r="E18710">
            <v>0</v>
          </cell>
          <cell r="F18710">
            <v>0</v>
          </cell>
        </row>
        <row r="18711">
          <cell r="B18711">
            <v>3000515</v>
          </cell>
          <cell r="C18711" t="str">
            <v>Instalação De Monta Carga</v>
          </cell>
          <cell r="D18711" t="str">
            <v>UN</v>
          </cell>
          <cell r="E18711">
            <v>0</v>
          </cell>
          <cell r="F18711">
            <v>0</v>
          </cell>
        </row>
        <row r="18712">
          <cell r="B18712">
            <v>3000516</v>
          </cell>
          <cell r="C18712" t="str">
            <v>Instalação De Mourão Com Arame</v>
          </cell>
          <cell r="D18712" t="str">
            <v>M2</v>
          </cell>
          <cell r="E18712">
            <v>0</v>
          </cell>
          <cell r="F18712">
            <v>0</v>
          </cell>
        </row>
        <row r="18713">
          <cell r="B18713">
            <v>3000517</v>
          </cell>
          <cell r="C18713" t="str">
            <v>Instalação De Pabx</v>
          </cell>
          <cell r="D18713" t="str">
            <v>UN</v>
          </cell>
          <cell r="E18713">
            <v>1200</v>
          </cell>
          <cell r="F18713">
            <v>0</v>
          </cell>
        </row>
        <row r="18714">
          <cell r="B18714">
            <v>3000518</v>
          </cell>
          <cell r="C18714" t="str">
            <v>Instalação De Peitoril De Janela Tipo 1</v>
          </cell>
          <cell r="D18714" t="str">
            <v>M</v>
          </cell>
          <cell r="E18714">
            <v>0</v>
          </cell>
          <cell r="F18714">
            <v>0</v>
          </cell>
        </row>
        <row r="18715">
          <cell r="B18715">
            <v>3000519</v>
          </cell>
          <cell r="C18715" t="str">
            <v>Instalação De Peitoril De Janela Tipo 2</v>
          </cell>
          <cell r="D18715" t="str">
            <v>M</v>
          </cell>
          <cell r="E18715">
            <v>0</v>
          </cell>
          <cell r="F18715">
            <v>0</v>
          </cell>
        </row>
        <row r="18716">
          <cell r="B18716">
            <v>3000520</v>
          </cell>
          <cell r="C18716" t="str">
            <v>Instalação De Peitoril De Janela Tipo 3</v>
          </cell>
          <cell r="D18716" t="str">
            <v>M</v>
          </cell>
          <cell r="E18716">
            <v>0</v>
          </cell>
          <cell r="F18716">
            <v>0</v>
          </cell>
        </row>
        <row r="18717">
          <cell r="B18717">
            <v>3000521</v>
          </cell>
          <cell r="C18717" t="str">
            <v>Instalação De Persiana Autom.C/Controle</v>
          </cell>
          <cell r="D18717" t="str">
            <v>UN</v>
          </cell>
          <cell r="E18717">
            <v>0</v>
          </cell>
          <cell r="F18717">
            <v>0</v>
          </cell>
        </row>
        <row r="18718">
          <cell r="B18718">
            <v>3000522</v>
          </cell>
          <cell r="C18718" t="str">
            <v>Instalação De Persiana Autom.S/Controle</v>
          </cell>
          <cell r="D18718" t="str">
            <v>UN</v>
          </cell>
          <cell r="E18718">
            <v>0</v>
          </cell>
          <cell r="F18718">
            <v>0</v>
          </cell>
        </row>
        <row r="18719">
          <cell r="B18719">
            <v>3000523</v>
          </cell>
          <cell r="C18719" t="str">
            <v>Instalação De Piscina/Sistema Filtragem</v>
          </cell>
          <cell r="D18719" t="str">
            <v>UN</v>
          </cell>
          <cell r="E18719">
            <v>0</v>
          </cell>
          <cell r="F18719">
            <v>0</v>
          </cell>
        </row>
        <row r="18720">
          <cell r="B18720">
            <v>3000524</v>
          </cell>
          <cell r="C18720" t="str">
            <v>Instalação De Portão Garagem Basculante</v>
          </cell>
          <cell r="D18720" t="str">
            <v>UN</v>
          </cell>
          <cell r="E18720">
            <v>0</v>
          </cell>
          <cell r="F18720">
            <v>0</v>
          </cell>
        </row>
        <row r="18721">
          <cell r="B18721">
            <v>3000525</v>
          </cell>
          <cell r="C18721" t="str">
            <v>Instalação De Portão Garagem Correr</v>
          </cell>
          <cell r="D18721" t="str">
            <v>UN</v>
          </cell>
          <cell r="E18721">
            <v>0</v>
          </cell>
          <cell r="F18721">
            <v>0</v>
          </cell>
        </row>
        <row r="18722">
          <cell r="B18722">
            <v>3000526</v>
          </cell>
          <cell r="C18722" t="str">
            <v>Limpeza,Preparação Superfície-Empreit.</v>
          </cell>
          <cell r="D18722" t="str">
            <v>UN</v>
          </cell>
          <cell r="E18722">
            <v>0</v>
          </cell>
          <cell r="F18722">
            <v>0</v>
          </cell>
        </row>
        <row r="18723">
          <cell r="B18723">
            <v>3000527</v>
          </cell>
          <cell r="C18723" t="str">
            <v>Instalação De Rede Externa De Telefone</v>
          </cell>
          <cell r="D18723" t="str">
            <v>M</v>
          </cell>
          <cell r="E18723">
            <v>0</v>
          </cell>
          <cell r="F18723">
            <v>0</v>
          </cell>
        </row>
        <row r="18724">
          <cell r="B18724">
            <v>3000528</v>
          </cell>
          <cell r="C18724" t="str">
            <v>Instalação De Rodapé Cerâmico</v>
          </cell>
          <cell r="D18724" t="str">
            <v>M</v>
          </cell>
          <cell r="E18724">
            <v>0</v>
          </cell>
          <cell r="F18724">
            <v>0</v>
          </cell>
        </row>
        <row r="18725">
          <cell r="B18725">
            <v>3000529</v>
          </cell>
          <cell r="C18725" t="str">
            <v>Instalação De Rodapé Em Mármore Tipo 5</v>
          </cell>
          <cell r="D18725" t="str">
            <v>M</v>
          </cell>
          <cell r="E18725">
            <v>0</v>
          </cell>
          <cell r="F18725">
            <v>0</v>
          </cell>
        </row>
        <row r="18726">
          <cell r="B18726">
            <v>3000530</v>
          </cell>
          <cell r="C18726" t="str">
            <v>Instalação De Rufo De Concreto</v>
          </cell>
          <cell r="D18726" t="str">
            <v>M</v>
          </cell>
          <cell r="E18726">
            <v>0</v>
          </cell>
          <cell r="F18726">
            <v>0</v>
          </cell>
        </row>
        <row r="18727">
          <cell r="B18727">
            <v>3000531</v>
          </cell>
          <cell r="C18727" t="str">
            <v>Instalação De Rufo Metálico</v>
          </cell>
          <cell r="D18727" t="str">
            <v>M</v>
          </cell>
          <cell r="E18727">
            <v>0</v>
          </cell>
          <cell r="F18727">
            <v>0</v>
          </cell>
        </row>
        <row r="18728">
          <cell r="B18728">
            <v>3000532</v>
          </cell>
          <cell r="C18728" t="str">
            <v>Instalação De Sanca Em Gesso</v>
          </cell>
          <cell r="D18728" t="str">
            <v>M</v>
          </cell>
          <cell r="E18728">
            <v>0</v>
          </cell>
          <cell r="F18728">
            <v>0</v>
          </cell>
        </row>
        <row r="18729">
          <cell r="B18729">
            <v>3000533</v>
          </cell>
          <cell r="C18729" t="str">
            <v>Instalação De Sistema De Informática</v>
          </cell>
          <cell r="D18729" t="str">
            <v>UN</v>
          </cell>
          <cell r="E18729">
            <v>0</v>
          </cell>
          <cell r="F18729">
            <v>0</v>
          </cell>
        </row>
        <row r="18730">
          <cell r="B18730">
            <v>3000534</v>
          </cell>
          <cell r="C18730" t="str">
            <v>Instalação De Sistema De Pressurização</v>
          </cell>
          <cell r="D18730" t="str">
            <v>UN</v>
          </cell>
          <cell r="E18730">
            <v>0</v>
          </cell>
          <cell r="F18730">
            <v>0</v>
          </cell>
        </row>
        <row r="18731">
          <cell r="B18731">
            <v>3000535</v>
          </cell>
          <cell r="C18731" t="str">
            <v>Instalação De Sistema Exaustão Mecânica</v>
          </cell>
          <cell r="D18731" t="str">
            <v>UN</v>
          </cell>
          <cell r="E18731">
            <v>0</v>
          </cell>
          <cell r="F18731">
            <v>0</v>
          </cell>
        </row>
        <row r="18732">
          <cell r="B18732">
            <v>3000536</v>
          </cell>
          <cell r="C18732" t="str">
            <v>Instalação De Sistema P/Rebaixam.Lençol</v>
          </cell>
          <cell r="D18732" t="str">
            <v>UN</v>
          </cell>
          <cell r="E18732">
            <v>0</v>
          </cell>
          <cell r="F18732">
            <v>0</v>
          </cell>
        </row>
        <row r="18733">
          <cell r="B18733">
            <v>3000537</v>
          </cell>
          <cell r="C18733" t="str">
            <v>Instalação De Suporte De Bancas</v>
          </cell>
          <cell r="D18733" t="str">
            <v>UN</v>
          </cell>
          <cell r="E18733">
            <v>0</v>
          </cell>
          <cell r="F18733">
            <v>0</v>
          </cell>
        </row>
        <row r="18734">
          <cell r="B18734">
            <v>3000538</v>
          </cell>
          <cell r="C18734" t="str">
            <v>Instalação De Tapume E Bloco De Concreto</v>
          </cell>
          <cell r="D18734" t="str">
            <v>M</v>
          </cell>
          <cell r="E18734">
            <v>0</v>
          </cell>
          <cell r="F18734">
            <v>0</v>
          </cell>
        </row>
        <row r="18735">
          <cell r="B18735">
            <v>3000539</v>
          </cell>
          <cell r="C18735" t="str">
            <v>Instalação Mourão Com Tela</v>
          </cell>
          <cell r="D18735" t="str">
            <v>M</v>
          </cell>
          <cell r="E18735">
            <v>0</v>
          </cell>
          <cell r="F18735">
            <v>0</v>
          </cell>
        </row>
        <row r="18736">
          <cell r="B18736">
            <v>3000540</v>
          </cell>
          <cell r="C18736" t="str">
            <v>Instalação Logo Em Tapume</v>
          </cell>
          <cell r="D18736" t="str">
            <v>M</v>
          </cell>
          <cell r="E18736">
            <v>0</v>
          </cell>
          <cell r="F18736">
            <v>0</v>
          </cell>
        </row>
        <row r="18737">
          <cell r="B18737">
            <v>3000541</v>
          </cell>
          <cell r="C18737" t="str">
            <v>Locacao Tubo Condutor Lixo</v>
          </cell>
          <cell r="D18737" t="str">
            <v>M</v>
          </cell>
          <cell r="E18737">
            <v>0</v>
          </cell>
          <cell r="F18737">
            <v>0</v>
          </cell>
        </row>
        <row r="18738">
          <cell r="B18738">
            <v>3000542</v>
          </cell>
          <cell r="C18738" t="str">
            <v>Instalação Tubo Condutor Lixo</v>
          </cell>
          <cell r="D18738" t="str">
            <v>M</v>
          </cell>
          <cell r="E18738">
            <v>0</v>
          </cell>
          <cell r="F18738">
            <v>0</v>
          </cell>
        </row>
        <row r="18739">
          <cell r="B18739">
            <v>3000543</v>
          </cell>
          <cell r="C18739" t="str">
            <v>Instalação De Vidro Aramado 7Mm</v>
          </cell>
          <cell r="D18739" t="str">
            <v>M2</v>
          </cell>
          <cell r="E18739">
            <v>0</v>
          </cell>
          <cell r="F18739">
            <v>0</v>
          </cell>
        </row>
        <row r="18740">
          <cell r="B18740">
            <v>3000544</v>
          </cell>
          <cell r="C18740" t="str">
            <v>Instalação De Vidro Canelado 4Mm</v>
          </cell>
          <cell r="D18740" t="str">
            <v>M2</v>
          </cell>
          <cell r="E18740">
            <v>0</v>
          </cell>
          <cell r="F18740">
            <v>0</v>
          </cell>
        </row>
        <row r="18741">
          <cell r="B18741">
            <v>3000545</v>
          </cell>
          <cell r="C18741" t="str">
            <v>Instalação De Vidro Comum Bronze 4Mm</v>
          </cell>
          <cell r="D18741" t="str">
            <v>M2</v>
          </cell>
          <cell r="E18741">
            <v>0</v>
          </cell>
          <cell r="F18741">
            <v>0</v>
          </cell>
        </row>
        <row r="18742">
          <cell r="B18742">
            <v>3000546</v>
          </cell>
          <cell r="C18742" t="str">
            <v>Instalação De Vidro Comum Bronze 5Mm</v>
          </cell>
          <cell r="D18742" t="str">
            <v>M2</v>
          </cell>
          <cell r="E18742">
            <v>0</v>
          </cell>
          <cell r="F18742">
            <v>0</v>
          </cell>
        </row>
        <row r="18743">
          <cell r="B18743">
            <v>3000547</v>
          </cell>
          <cell r="C18743" t="str">
            <v>Instalação De Vidro Comum Bronze 6Mm</v>
          </cell>
          <cell r="D18743" t="str">
            <v>M2</v>
          </cell>
          <cell r="E18743">
            <v>0</v>
          </cell>
          <cell r="F18743">
            <v>0</v>
          </cell>
        </row>
        <row r="18744">
          <cell r="B18744">
            <v>3000548</v>
          </cell>
          <cell r="C18744" t="str">
            <v>Instalação De Vidro Comum Bronze 8Mm</v>
          </cell>
          <cell r="D18744" t="str">
            <v>M2</v>
          </cell>
          <cell r="E18744">
            <v>0</v>
          </cell>
          <cell r="F18744">
            <v>0</v>
          </cell>
        </row>
        <row r="18745">
          <cell r="B18745">
            <v>3000549</v>
          </cell>
          <cell r="C18745" t="str">
            <v>Instalação De Vidro Comum Bronze Jat.4Mm</v>
          </cell>
          <cell r="D18745" t="str">
            <v>M2</v>
          </cell>
          <cell r="E18745">
            <v>0</v>
          </cell>
          <cell r="F18745">
            <v>0</v>
          </cell>
        </row>
        <row r="18746">
          <cell r="B18746">
            <v>3000550</v>
          </cell>
          <cell r="C18746" t="str">
            <v>Instalação De Vidro Comum Bronze Jat.6Mm</v>
          </cell>
          <cell r="D18746" t="str">
            <v>M2</v>
          </cell>
          <cell r="E18746">
            <v>0</v>
          </cell>
          <cell r="F18746">
            <v>0</v>
          </cell>
        </row>
        <row r="18747">
          <cell r="B18747">
            <v>3000551</v>
          </cell>
          <cell r="C18747" t="str">
            <v>Instalação De Vidro Comum Bronze Jat.8Mm</v>
          </cell>
          <cell r="D18747" t="str">
            <v>M2</v>
          </cell>
          <cell r="E18747">
            <v>0</v>
          </cell>
          <cell r="F18747">
            <v>0</v>
          </cell>
        </row>
        <row r="18748">
          <cell r="B18748">
            <v>3000552</v>
          </cell>
          <cell r="C18748" t="str">
            <v>Instalação De Vidro Comum Cinza 4Mm</v>
          </cell>
          <cell r="D18748" t="str">
            <v>M2</v>
          </cell>
          <cell r="E18748">
            <v>0</v>
          </cell>
          <cell r="F18748">
            <v>0</v>
          </cell>
        </row>
        <row r="18749">
          <cell r="B18749">
            <v>3000553</v>
          </cell>
          <cell r="C18749" t="str">
            <v>Instalação De Vidro Comum Cinza 5Mm</v>
          </cell>
          <cell r="D18749" t="str">
            <v>M2</v>
          </cell>
          <cell r="E18749">
            <v>0</v>
          </cell>
          <cell r="F18749">
            <v>0</v>
          </cell>
        </row>
        <row r="18750">
          <cell r="B18750">
            <v>3000554</v>
          </cell>
          <cell r="C18750" t="str">
            <v>Instalação De Vidro Comum Cinza 6Mm</v>
          </cell>
          <cell r="D18750" t="str">
            <v>M2</v>
          </cell>
          <cell r="E18750">
            <v>0</v>
          </cell>
          <cell r="F18750">
            <v>0</v>
          </cell>
        </row>
        <row r="18751">
          <cell r="B18751">
            <v>3000555</v>
          </cell>
          <cell r="C18751" t="str">
            <v>Instalação De Vidro Comum Incol.Jat.4Mm</v>
          </cell>
          <cell r="D18751" t="str">
            <v>M2</v>
          </cell>
          <cell r="E18751">
            <v>0</v>
          </cell>
          <cell r="F18751">
            <v>0</v>
          </cell>
        </row>
        <row r="18752">
          <cell r="B18752">
            <v>3000556</v>
          </cell>
          <cell r="C18752" t="str">
            <v>Instalação De Vidro Comum Incol.Jat.5Mm</v>
          </cell>
          <cell r="D18752" t="str">
            <v>M2</v>
          </cell>
          <cell r="E18752">
            <v>0</v>
          </cell>
          <cell r="F18752">
            <v>0</v>
          </cell>
        </row>
        <row r="18753">
          <cell r="B18753">
            <v>3000557</v>
          </cell>
          <cell r="C18753" t="str">
            <v>Instalação De Vidro Comum Incol.Jat.6Mm</v>
          </cell>
          <cell r="D18753" t="str">
            <v>M2</v>
          </cell>
          <cell r="E18753">
            <v>0</v>
          </cell>
          <cell r="F18753">
            <v>0</v>
          </cell>
        </row>
        <row r="18754">
          <cell r="B18754">
            <v>3000558</v>
          </cell>
          <cell r="C18754" t="str">
            <v>Instalação De Vidro Comum Incolor 4Mm</v>
          </cell>
          <cell r="D18754" t="str">
            <v>M2</v>
          </cell>
          <cell r="E18754">
            <v>0</v>
          </cell>
          <cell r="F18754">
            <v>0</v>
          </cell>
        </row>
        <row r="18755">
          <cell r="B18755">
            <v>3000559</v>
          </cell>
          <cell r="C18755" t="str">
            <v>Instalação De Vidro Comum Incolor 5Mm</v>
          </cell>
          <cell r="D18755" t="str">
            <v>M2</v>
          </cell>
          <cell r="E18755">
            <v>0</v>
          </cell>
          <cell r="F18755">
            <v>0</v>
          </cell>
        </row>
        <row r="18756">
          <cell r="B18756">
            <v>3000560</v>
          </cell>
          <cell r="C18756" t="str">
            <v>Instalação De Vidro Comum Incolor 6Mm</v>
          </cell>
          <cell r="D18756" t="str">
            <v>M2</v>
          </cell>
          <cell r="E18756">
            <v>0</v>
          </cell>
          <cell r="F18756">
            <v>0</v>
          </cell>
        </row>
        <row r="18757">
          <cell r="B18757">
            <v>3000561</v>
          </cell>
          <cell r="C18757" t="str">
            <v>Instalação De Vidro Comum Incolor 8Mm</v>
          </cell>
          <cell r="D18757" t="str">
            <v>M2</v>
          </cell>
          <cell r="E18757">
            <v>0</v>
          </cell>
          <cell r="F18757">
            <v>0</v>
          </cell>
        </row>
        <row r="18758">
          <cell r="B18758">
            <v>3000562</v>
          </cell>
          <cell r="C18758" t="str">
            <v>Instalação De Vidro Comum Verde 4Mm</v>
          </cell>
          <cell r="D18758" t="str">
            <v>M2</v>
          </cell>
          <cell r="E18758">
            <v>0</v>
          </cell>
          <cell r="F18758">
            <v>0</v>
          </cell>
        </row>
        <row r="18759">
          <cell r="B18759">
            <v>3000563</v>
          </cell>
          <cell r="C18759" t="str">
            <v>Instalação De Vidro Comum Verde 5Mm</v>
          </cell>
          <cell r="D18759" t="str">
            <v>M2</v>
          </cell>
          <cell r="E18759">
            <v>0</v>
          </cell>
          <cell r="F18759">
            <v>0</v>
          </cell>
        </row>
        <row r="18760">
          <cell r="B18760">
            <v>3000564</v>
          </cell>
          <cell r="C18760" t="str">
            <v>Instalação De Vidro Comum Verde 6Mm</v>
          </cell>
          <cell r="D18760" t="str">
            <v>M2</v>
          </cell>
          <cell r="E18760">
            <v>0</v>
          </cell>
          <cell r="F18760">
            <v>0</v>
          </cell>
        </row>
        <row r="18761">
          <cell r="B18761">
            <v>3000565</v>
          </cell>
          <cell r="C18761" t="str">
            <v>Instalação De Vidro Comum Verde 8Mm</v>
          </cell>
          <cell r="D18761" t="str">
            <v>M2</v>
          </cell>
          <cell r="E18761">
            <v>0</v>
          </cell>
          <cell r="F18761">
            <v>0</v>
          </cell>
        </row>
        <row r="18762">
          <cell r="B18762">
            <v>3000566</v>
          </cell>
          <cell r="C18762" t="str">
            <v>Instalação De Vidro Comum Verde Jat.4Mm</v>
          </cell>
          <cell r="D18762" t="str">
            <v>M2</v>
          </cell>
          <cell r="E18762">
            <v>0</v>
          </cell>
          <cell r="F18762">
            <v>0</v>
          </cell>
        </row>
        <row r="18763">
          <cell r="B18763">
            <v>3000567</v>
          </cell>
          <cell r="C18763" t="str">
            <v>Instalação De Vidro Comum Verde Jat.6Mm</v>
          </cell>
          <cell r="D18763" t="str">
            <v>M2</v>
          </cell>
          <cell r="E18763">
            <v>0</v>
          </cell>
          <cell r="F18763">
            <v>0</v>
          </cell>
        </row>
        <row r="18764">
          <cell r="B18764">
            <v>3000568</v>
          </cell>
          <cell r="C18764" t="str">
            <v>Instalação De Vidro Fantasia 4Mm</v>
          </cell>
          <cell r="D18764" t="str">
            <v>M2</v>
          </cell>
          <cell r="E18764">
            <v>0</v>
          </cell>
          <cell r="F18764">
            <v>0</v>
          </cell>
        </row>
        <row r="18765">
          <cell r="B18765">
            <v>3000569</v>
          </cell>
          <cell r="C18765" t="str">
            <v>Instalação De Vidro Jat.Cinza 4Mm</v>
          </cell>
          <cell r="D18765" t="str">
            <v>M2</v>
          </cell>
          <cell r="E18765">
            <v>0</v>
          </cell>
          <cell r="F18765">
            <v>0</v>
          </cell>
        </row>
        <row r="18766">
          <cell r="B18766">
            <v>3000570</v>
          </cell>
          <cell r="C18766" t="str">
            <v>Instalação De Vidro Lamin.Az 3+3Mm Refl.</v>
          </cell>
          <cell r="D18766" t="str">
            <v>M2</v>
          </cell>
          <cell r="E18766">
            <v>0</v>
          </cell>
          <cell r="F18766">
            <v>0</v>
          </cell>
        </row>
        <row r="18767">
          <cell r="B18767">
            <v>3000571</v>
          </cell>
          <cell r="C18767" t="str">
            <v>Instalação De Vidro Lamin.Az 4+4Mm Refl.</v>
          </cell>
          <cell r="D18767" t="str">
            <v>M2</v>
          </cell>
          <cell r="E18767">
            <v>0</v>
          </cell>
          <cell r="F18767">
            <v>0</v>
          </cell>
        </row>
        <row r="18768">
          <cell r="B18768">
            <v>3000572</v>
          </cell>
          <cell r="C18768" t="str">
            <v>Instalação De Vidro Lamin.Az 6Mm Reflet</v>
          </cell>
          <cell r="D18768" t="str">
            <v>M2</v>
          </cell>
          <cell r="E18768">
            <v>0</v>
          </cell>
          <cell r="F18768">
            <v>0</v>
          </cell>
        </row>
        <row r="18769">
          <cell r="B18769">
            <v>3000573</v>
          </cell>
          <cell r="C18769" t="str">
            <v>Instalação De Vidro Lamin.Az 8Mm Reflet</v>
          </cell>
          <cell r="D18769" t="str">
            <v>M2</v>
          </cell>
          <cell r="E18769">
            <v>0</v>
          </cell>
          <cell r="F18769">
            <v>0</v>
          </cell>
        </row>
        <row r="18770">
          <cell r="B18770">
            <v>3000574</v>
          </cell>
          <cell r="C18770" t="str">
            <v>Instalação De Vidro Lamin.Azul 3+3Mm</v>
          </cell>
          <cell r="D18770" t="str">
            <v>M2</v>
          </cell>
          <cell r="E18770">
            <v>0</v>
          </cell>
          <cell r="F18770">
            <v>0</v>
          </cell>
        </row>
        <row r="18771">
          <cell r="B18771">
            <v>3000575</v>
          </cell>
          <cell r="C18771" t="str">
            <v>Instalação De Vidro Lamin.Azul 4+4Mm</v>
          </cell>
          <cell r="D18771" t="str">
            <v>M2</v>
          </cell>
          <cell r="E18771">
            <v>0</v>
          </cell>
          <cell r="F18771">
            <v>0</v>
          </cell>
        </row>
        <row r="18772">
          <cell r="B18772">
            <v>3000576</v>
          </cell>
          <cell r="C18772" t="str">
            <v>Instalação De Vidro Lamin.Azul 6Mm</v>
          </cell>
          <cell r="D18772" t="str">
            <v>M2</v>
          </cell>
          <cell r="E18772">
            <v>0</v>
          </cell>
          <cell r="F18772">
            <v>0</v>
          </cell>
        </row>
        <row r="18773">
          <cell r="B18773">
            <v>3000577</v>
          </cell>
          <cell r="C18773" t="str">
            <v>Instalação De Vidro Lamin.Azul 8Mm</v>
          </cell>
          <cell r="D18773" t="str">
            <v>M2</v>
          </cell>
          <cell r="E18773">
            <v>0</v>
          </cell>
          <cell r="F18773">
            <v>0</v>
          </cell>
        </row>
        <row r="18774">
          <cell r="B18774">
            <v>3000578</v>
          </cell>
          <cell r="C18774" t="str">
            <v>Instalação De Vidro Lamin.Bronze 3+3Mm</v>
          </cell>
          <cell r="D18774" t="str">
            <v>M2</v>
          </cell>
          <cell r="E18774">
            <v>0</v>
          </cell>
          <cell r="F18774">
            <v>0</v>
          </cell>
        </row>
        <row r="18775">
          <cell r="B18775">
            <v>3000579</v>
          </cell>
          <cell r="C18775" t="str">
            <v>Instalação De Vidro Lamin.Bronze 4+4Mm</v>
          </cell>
          <cell r="D18775" t="str">
            <v>M2</v>
          </cell>
          <cell r="E18775">
            <v>0</v>
          </cell>
          <cell r="F18775">
            <v>0</v>
          </cell>
        </row>
        <row r="18776">
          <cell r="B18776">
            <v>3000580</v>
          </cell>
          <cell r="C18776" t="str">
            <v>Instalação De Vidro Lamin.Cinza 3+3Mm</v>
          </cell>
          <cell r="D18776" t="str">
            <v>M2</v>
          </cell>
          <cell r="E18776">
            <v>0</v>
          </cell>
          <cell r="F18776">
            <v>0</v>
          </cell>
        </row>
        <row r="18777">
          <cell r="B18777">
            <v>3000581</v>
          </cell>
          <cell r="C18777" t="str">
            <v>Instalação De Vidro Lamin.Cinza 4+4Mm</v>
          </cell>
          <cell r="D18777" t="str">
            <v>M2</v>
          </cell>
          <cell r="E18777">
            <v>0</v>
          </cell>
          <cell r="F18777">
            <v>0</v>
          </cell>
        </row>
        <row r="18778">
          <cell r="B18778">
            <v>3000582</v>
          </cell>
          <cell r="C18778" t="str">
            <v>Instalação De Vidro Lamin.Cinza 6Mm</v>
          </cell>
          <cell r="D18778" t="str">
            <v>M2</v>
          </cell>
          <cell r="E18778">
            <v>0</v>
          </cell>
          <cell r="F18778">
            <v>0</v>
          </cell>
        </row>
        <row r="18779">
          <cell r="B18779">
            <v>3000583</v>
          </cell>
          <cell r="C18779" t="str">
            <v>Instalação De Vidro Lamin.Cinza 8Mm</v>
          </cell>
          <cell r="D18779" t="str">
            <v>M2</v>
          </cell>
          <cell r="E18779">
            <v>0</v>
          </cell>
          <cell r="F18779">
            <v>0</v>
          </cell>
        </row>
        <row r="18780">
          <cell r="B18780">
            <v>3000584</v>
          </cell>
          <cell r="C18780" t="str">
            <v>Instalação De Vidro Lamin.Cz 3+3Mm Refl.</v>
          </cell>
          <cell r="D18780" t="str">
            <v>M2</v>
          </cell>
          <cell r="E18780">
            <v>0</v>
          </cell>
          <cell r="F18780">
            <v>0</v>
          </cell>
        </row>
        <row r="18781">
          <cell r="B18781">
            <v>3000585</v>
          </cell>
          <cell r="C18781" t="str">
            <v>Instalação De Vidro Lamin.Cz 4+4Mm Refl.</v>
          </cell>
          <cell r="D18781" t="str">
            <v>M2</v>
          </cell>
          <cell r="E18781">
            <v>0</v>
          </cell>
          <cell r="F18781">
            <v>0</v>
          </cell>
        </row>
        <row r="18782">
          <cell r="B18782">
            <v>3000586</v>
          </cell>
          <cell r="C18782" t="str">
            <v>Instalação De Vidro Lamin.Cz 6Mm Reflet</v>
          </cell>
          <cell r="D18782" t="str">
            <v>M2</v>
          </cell>
          <cell r="E18782">
            <v>0</v>
          </cell>
          <cell r="F18782">
            <v>0</v>
          </cell>
        </row>
        <row r="18783">
          <cell r="B18783">
            <v>3000587</v>
          </cell>
          <cell r="C18783" t="str">
            <v>Instalação De Vidro Lamin.Cz 8Mm Reflet</v>
          </cell>
          <cell r="D18783" t="str">
            <v>M2</v>
          </cell>
          <cell r="E18783">
            <v>0</v>
          </cell>
          <cell r="F18783">
            <v>0</v>
          </cell>
        </row>
        <row r="18784">
          <cell r="B18784">
            <v>3000588</v>
          </cell>
          <cell r="C18784" t="str">
            <v>Instalação De Vidro Lamin.Incolor 3+3Mm</v>
          </cell>
          <cell r="D18784" t="str">
            <v>M2</v>
          </cell>
          <cell r="E18784">
            <v>0</v>
          </cell>
          <cell r="F18784">
            <v>0</v>
          </cell>
        </row>
        <row r="18785">
          <cell r="B18785">
            <v>3000589</v>
          </cell>
          <cell r="C18785" t="str">
            <v>Instalação De Vidro Lamin.Incolor 38Mm</v>
          </cell>
          <cell r="D18785" t="str">
            <v>M2</v>
          </cell>
          <cell r="E18785">
            <v>0</v>
          </cell>
          <cell r="F18785">
            <v>0</v>
          </cell>
        </row>
        <row r="18786">
          <cell r="B18786">
            <v>3000590</v>
          </cell>
          <cell r="C18786" t="str">
            <v>Instalação De Vidro Lamin.Incolor 4+4Mm</v>
          </cell>
          <cell r="D18786" t="str">
            <v>M2</v>
          </cell>
          <cell r="E18786">
            <v>0</v>
          </cell>
          <cell r="F18786">
            <v>0</v>
          </cell>
        </row>
        <row r="18787">
          <cell r="B18787">
            <v>3000591</v>
          </cell>
          <cell r="C18787" t="str">
            <v>Instalação De Vidro Lamin.Incolor 5+5Mm</v>
          </cell>
          <cell r="D18787" t="str">
            <v>M2</v>
          </cell>
          <cell r="E18787">
            <v>0</v>
          </cell>
          <cell r="F18787">
            <v>0</v>
          </cell>
        </row>
        <row r="18788">
          <cell r="B18788">
            <v>3000592</v>
          </cell>
          <cell r="C18788" t="str">
            <v>Instalação De Vidro Lamin.Vd 3+3Mm Refl.</v>
          </cell>
          <cell r="D18788" t="str">
            <v>M2</v>
          </cell>
          <cell r="E18788">
            <v>0</v>
          </cell>
          <cell r="F18788">
            <v>0</v>
          </cell>
        </row>
        <row r="18789">
          <cell r="B18789">
            <v>3000593</v>
          </cell>
          <cell r="C18789" t="str">
            <v>Instalação De Vidro Lamin.Vd 4+4Mm Refl.</v>
          </cell>
          <cell r="D18789" t="str">
            <v>M2</v>
          </cell>
          <cell r="E18789">
            <v>0</v>
          </cell>
          <cell r="F18789">
            <v>0</v>
          </cell>
        </row>
        <row r="18790">
          <cell r="B18790">
            <v>3000594</v>
          </cell>
          <cell r="C18790" t="str">
            <v>Instalação De Vidro Lamin.Vd 5+5Mm Refl.</v>
          </cell>
          <cell r="D18790" t="str">
            <v>M2</v>
          </cell>
          <cell r="E18790">
            <v>0</v>
          </cell>
          <cell r="F18790">
            <v>0</v>
          </cell>
        </row>
        <row r="18791">
          <cell r="B18791">
            <v>3000595</v>
          </cell>
          <cell r="C18791" t="str">
            <v>Instalação De Vidro Lamin.Vd 6Mm Refl.</v>
          </cell>
          <cell r="D18791" t="str">
            <v>M2</v>
          </cell>
          <cell r="E18791">
            <v>0</v>
          </cell>
          <cell r="F18791">
            <v>0</v>
          </cell>
        </row>
        <row r="18792">
          <cell r="B18792">
            <v>3000596</v>
          </cell>
          <cell r="C18792" t="str">
            <v>Instalação De Vidro Lamin.Vd 8Mm Refl.</v>
          </cell>
          <cell r="D18792" t="str">
            <v>M2</v>
          </cell>
          <cell r="E18792">
            <v>0</v>
          </cell>
          <cell r="F18792">
            <v>0</v>
          </cell>
        </row>
        <row r="18793">
          <cell r="B18793">
            <v>3000597</v>
          </cell>
          <cell r="C18793" t="str">
            <v>Instalação De Vidro Lamin.Verde 3+3Mm</v>
          </cell>
          <cell r="D18793" t="str">
            <v>M2</v>
          </cell>
          <cell r="E18793">
            <v>0</v>
          </cell>
          <cell r="F18793">
            <v>0</v>
          </cell>
        </row>
        <row r="18794">
          <cell r="B18794">
            <v>3000598</v>
          </cell>
          <cell r="C18794" t="str">
            <v>Instalação De Vidro Lamin.Verde 4+4Mm</v>
          </cell>
          <cell r="D18794" t="str">
            <v>M2</v>
          </cell>
          <cell r="E18794">
            <v>0</v>
          </cell>
          <cell r="F18794">
            <v>0</v>
          </cell>
        </row>
        <row r="18795">
          <cell r="B18795">
            <v>3000599</v>
          </cell>
          <cell r="C18795" t="str">
            <v>Instalação De Vidro Lamin.Verde 5+5Mm</v>
          </cell>
          <cell r="D18795" t="str">
            <v>M2</v>
          </cell>
          <cell r="E18795">
            <v>0</v>
          </cell>
          <cell r="F18795">
            <v>0</v>
          </cell>
        </row>
        <row r="18796">
          <cell r="B18796">
            <v>3000600</v>
          </cell>
          <cell r="C18796" t="str">
            <v>Instalação De Vidro Lamin.Verde 6Mm</v>
          </cell>
          <cell r="D18796" t="str">
            <v>M2</v>
          </cell>
          <cell r="E18796">
            <v>0</v>
          </cell>
          <cell r="F18796">
            <v>0</v>
          </cell>
        </row>
        <row r="18797">
          <cell r="B18797">
            <v>3000601</v>
          </cell>
          <cell r="C18797" t="str">
            <v>Instalação De Vidro Lamin.Verde 8Mm</v>
          </cell>
          <cell r="D18797" t="str">
            <v>M2</v>
          </cell>
          <cell r="E18797">
            <v>0</v>
          </cell>
          <cell r="F18797">
            <v>0</v>
          </cell>
        </row>
        <row r="18798">
          <cell r="B18798">
            <v>3000602</v>
          </cell>
          <cell r="C18798" t="str">
            <v>Instalação De Vidro Laminado</v>
          </cell>
          <cell r="D18798" t="str">
            <v>M2</v>
          </cell>
          <cell r="E18798">
            <v>0</v>
          </cell>
          <cell r="F18798">
            <v>0</v>
          </cell>
        </row>
        <row r="18799">
          <cell r="B18799">
            <v>3000603</v>
          </cell>
          <cell r="C18799" t="str">
            <v>Instalação De Vidro Opaco Bronze 4Mm</v>
          </cell>
          <cell r="D18799" t="str">
            <v>M2</v>
          </cell>
          <cell r="E18799">
            <v>0</v>
          </cell>
          <cell r="F18799">
            <v>0</v>
          </cell>
        </row>
        <row r="18800">
          <cell r="B18800">
            <v>3000604</v>
          </cell>
          <cell r="C18800" t="str">
            <v>Instalação De Vidro Temp.Incol.8Mm Pont.</v>
          </cell>
          <cell r="D18800" t="str">
            <v>M2</v>
          </cell>
          <cell r="E18800">
            <v>0</v>
          </cell>
          <cell r="F18800">
            <v>0</v>
          </cell>
        </row>
        <row r="18801">
          <cell r="B18801">
            <v>3000605</v>
          </cell>
          <cell r="C18801" t="str">
            <v>Instalação De Vidro Temp.Incol.Jat.10Mm</v>
          </cell>
          <cell r="D18801" t="str">
            <v>M2</v>
          </cell>
          <cell r="E18801">
            <v>0</v>
          </cell>
          <cell r="F18801">
            <v>0</v>
          </cell>
        </row>
        <row r="18802">
          <cell r="B18802">
            <v>3000606</v>
          </cell>
          <cell r="C18802" t="str">
            <v>Instalação De Vidro Temper.Bronze 10Mm</v>
          </cell>
          <cell r="D18802" t="str">
            <v>M2</v>
          </cell>
          <cell r="E18802">
            <v>0</v>
          </cell>
          <cell r="F18802">
            <v>0</v>
          </cell>
        </row>
        <row r="18803">
          <cell r="B18803">
            <v>3000607</v>
          </cell>
          <cell r="C18803" t="str">
            <v>Instalação De Vidro Temper.Bronze 8Mm</v>
          </cell>
          <cell r="D18803" t="str">
            <v>M2</v>
          </cell>
          <cell r="E18803">
            <v>0</v>
          </cell>
          <cell r="F18803">
            <v>0</v>
          </cell>
        </row>
        <row r="18804">
          <cell r="B18804">
            <v>3000608</v>
          </cell>
          <cell r="C18804" t="str">
            <v>Instalação De Vidro Temper.Cinza 10Mm</v>
          </cell>
          <cell r="D18804" t="str">
            <v>M2</v>
          </cell>
          <cell r="E18804">
            <v>0</v>
          </cell>
          <cell r="F18804">
            <v>0</v>
          </cell>
        </row>
        <row r="18805">
          <cell r="B18805">
            <v>3000609</v>
          </cell>
          <cell r="C18805" t="str">
            <v>Instalação De Vidro Temper.Cinza 8Mm</v>
          </cell>
          <cell r="D18805" t="str">
            <v>M2</v>
          </cell>
          <cell r="E18805">
            <v>0</v>
          </cell>
          <cell r="F18805">
            <v>0</v>
          </cell>
        </row>
        <row r="18806">
          <cell r="B18806">
            <v>3000610</v>
          </cell>
          <cell r="C18806" t="str">
            <v>Instalação De Vidro Temper.Incolor 10Mm</v>
          </cell>
          <cell r="D18806" t="str">
            <v>M2</v>
          </cell>
          <cell r="E18806">
            <v>0</v>
          </cell>
          <cell r="F18806">
            <v>0</v>
          </cell>
        </row>
        <row r="18807">
          <cell r="B18807">
            <v>3000611</v>
          </cell>
          <cell r="C18807" t="str">
            <v>Instalação De Vidro Temper.Incolor 8Mm</v>
          </cell>
          <cell r="D18807" t="str">
            <v>M2</v>
          </cell>
          <cell r="E18807">
            <v>0</v>
          </cell>
          <cell r="F18807">
            <v>0</v>
          </cell>
        </row>
        <row r="18808">
          <cell r="B18808">
            <v>3000612</v>
          </cell>
          <cell r="C18808" t="str">
            <v>Instalação De Vidro Temper.Verde 10Mm</v>
          </cell>
          <cell r="D18808" t="str">
            <v>M2</v>
          </cell>
          <cell r="E18808">
            <v>0</v>
          </cell>
          <cell r="F18808">
            <v>0</v>
          </cell>
        </row>
        <row r="18809">
          <cell r="B18809">
            <v>3000613</v>
          </cell>
          <cell r="C18809" t="str">
            <v>Instalação De Vidro Temper.Verde 8Mm</v>
          </cell>
          <cell r="D18809" t="str">
            <v>M2</v>
          </cell>
          <cell r="E18809">
            <v>0</v>
          </cell>
          <cell r="F18809">
            <v>0</v>
          </cell>
        </row>
        <row r="18810">
          <cell r="B18810">
            <v>3000614</v>
          </cell>
          <cell r="C18810" t="str">
            <v>Instalação De Vidro Temperado C/Ferragem</v>
          </cell>
          <cell r="D18810" t="str">
            <v>M2</v>
          </cell>
          <cell r="E18810">
            <v>0</v>
          </cell>
          <cell r="F18810">
            <v>0</v>
          </cell>
        </row>
        <row r="18811">
          <cell r="B18811">
            <v>3000615</v>
          </cell>
          <cell r="C18811" t="str">
            <v>Instalação De Vidro Temperado S/Ferragem</v>
          </cell>
          <cell r="D18811" t="str">
            <v>M2</v>
          </cell>
          <cell r="E18811">
            <v>0</v>
          </cell>
          <cell r="F18811">
            <v>0</v>
          </cell>
        </row>
        <row r="18812">
          <cell r="B18812">
            <v>3000616</v>
          </cell>
          <cell r="C18812" t="str">
            <v>Instalação Hidráulica-Empreitada</v>
          </cell>
          <cell r="D18812" t="str">
            <v>UN</v>
          </cell>
          <cell r="E18812">
            <v>0</v>
          </cell>
          <cell r="F18812">
            <v>0</v>
          </cell>
        </row>
        <row r="18813">
          <cell r="B18813">
            <v>3000617</v>
          </cell>
          <cell r="C18813" t="str">
            <v>Instalação Interruptores, Tomadas</v>
          </cell>
          <cell r="D18813" t="str">
            <v>P</v>
          </cell>
          <cell r="E18813">
            <v>0</v>
          </cell>
          <cell r="F18813">
            <v>0</v>
          </cell>
        </row>
        <row r="18814">
          <cell r="B18814">
            <v>3000618</v>
          </cell>
          <cell r="C18814" t="str">
            <v>Instalação Pontos/Postes Entrada Energia</v>
          </cell>
          <cell r="D18814" t="str">
            <v>UN</v>
          </cell>
          <cell r="E18814">
            <v>0</v>
          </cell>
          <cell r="F18814">
            <v>0</v>
          </cell>
        </row>
        <row r="18815">
          <cell r="B18815">
            <v>3000619</v>
          </cell>
          <cell r="C18815" t="str">
            <v>Instalação Prumadas Af/Aq/Inc/G/E/V/Ap</v>
          </cell>
          <cell r="D18815" t="str">
            <v>P</v>
          </cell>
          <cell r="E18815">
            <v>0</v>
          </cell>
          <cell r="F18815">
            <v>0</v>
          </cell>
        </row>
        <row r="18816">
          <cell r="B18816">
            <v>3000620</v>
          </cell>
          <cell r="C18816" t="str">
            <v>Instalação Quadros Elétricos</v>
          </cell>
          <cell r="D18816" t="str">
            <v>UN</v>
          </cell>
          <cell r="E18816">
            <v>0</v>
          </cell>
          <cell r="F18816">
            <v>0</v>
          </cell>
        </row>
        <row r="18817">
          <cell r="B18817">
            <v>3000621</v>
          </cell>
          <cell r="C18817" t="str">
            <v>Instalação Rede Primária-Sistemas</v>
          </cell>
          <cell r="D18817" t="str">
            <v>P</v>
          </cell>
          <cell r="E18817">
            <v>0</v>
          </cell>
          <cell r="F18817">
            <v>0</v>
          </cell>
        </row>
        <row r="18818">
          <cell r="B18818">
            <v>3000622</v>
          </cell>
          <cell r="C18818" t="str">
            <v>Instalações Elétr/Hidr Provisórias Adm</v>
          </cell>
          <cell r="D18818" t="str">
            <v>P</v>
          </cell>
          <cell r="E18818">
            <v>0</v>
          </cell>
          <cell r="F18818">
            <v>0</v>
          </cell>
        </row>
        <row r="18819">
          <cell r="B18819">
            <v>3000623</v>
          </cell>
          <cell r="C18819" t="str">
            <v>Instalações Elétr/Hidr Provisórias Empr</v>
          </cell>
          <cell r="D18819" t="str">
            <v>P</v>
          </cell>
          <cell r="E18819">
            <v>0</v>
          </cell>
          <cell r="F18819">
            <v>0</v>
          </cell>
        </row>
        <row r="18820">
          <cell r="B18820">
            <v>3000624</v>
          </cell>
          <cell r="C18820" t="str">
            <v>Iptu-Unidades Estoque</v>
          </cell>
          <cell r="D18820" t="str">
            <v>UN</v>
          </cell>
          <cell r="E18820">
            <v>0</v>
          </cell>
          <cell r="F18820">
            <v>0</v>
          </cell>
        </row>
        <row r="18821">
          <cell r="B18821">
            <v>3000625</v>
          </cell>
          <cell r="C18821" t="str">
            <v>Laminado Melam.1,3Mm Faixa-Empreitada</v>
          </cell>
          <cell r="D18821" t="str">
            <v>M</v>
          </cell>
          <cell r="E18821">
            <v>0</v>
          </cell>
          <cell r="F18821">
            <v>0</v>
          </cell>
        </row>
        <row r="18822">
          <cell r="B18822">
            <v>3000626</v>
          </cell>
          <cell r="C18822" t="str">
            <v>Laminado Melam.1,3Cm Pano-Empreitada</v>
          </cell>
          <cell r="D18822" t="str">
            <v>M2</v>
          </cell>
          <cell r="E18822">
            <v>0</v>
          </cell>
          <cell r="F18822">
            <v>0</v>
          </cell>
        </row>
        <row r="18823">
          <cell r="B18823">
            <v>3000627</v>
          </cell>
          <cell r="C18823" t="str">
            <v>Laminado Melam.2Mm Faixa-Empreitada</v>
          </cell>
          <cell r="D18823" t="str">
            <v>M</v>
          </cell>
          <cell r="E18823">
            <v>0</v>
          </cell>
          <cell r="F18823">
            <v>0</v>
          </cell>
        </row>
        <row r="18824">
          <cell r="B18824">
            <v>3000628</v>
          </cell>
          <cell r="C18824" t="str">
            <v>Laminado Melam.2Cm Pano-Empreitada</v>
          </cell>
          <cell r="D18824" t="str">
            <v>M2</v>
          </cell>
          <cell r="E18824">
            <v>0</v>
          </cell>
          <cell r="F18824">
            <v>0</v>
          </cell>
        </row>
        <row r="18825">
          <cell r="B18825">
            <v>3000629</v>
          </cell>
          <cell r="C18825" t="str">
            <v>Vedação Tirante Provisório</v>
          </cell>
          <cell r="D18825" t="str">
            <v>M3</v>
          </cell>
          <cell r="E18825">
            <v>0</v>
          </cell>
          <cell r="F18825">
            <v>0</v>
          </cell>
        </row>
        <row r="18826">
          <cell r="B18826">
            <v>3000630</v>
          </cell>
          <cell r="C18826" t="str">
            <v>Lançamento De Concreto</v>
          </cell>
          <cell r="D18826" t="str">
            <v>M3</v>
          </cell>
          <cell r="E18826">
            <v>0</v>
          </cell>
          <cell r="F18826">
            <v>0</v>
          </cell>
        </row>
        <row r="18827">
          <cell r="B18827">
            <v>3000631</v>
          </cell>
          <cell r="C18827" t="str">
            <v>Empreitada Lançamento Concreto Bloco</v>
          </cell>
          <cell r="D18827" t="str">
            <v>M3</v>
          </cell>
          <cell r="E18827">
            <v>0</v>
          </cell>
          <cell r="F18827">
            <v>0</v>
          </cell>
        </row>
        <row r="18828">
          <cell r="B18828">
            <v>3000632</v>
          </cell>
          <cell r="C18828" t="str">
            <v>Empreitada Lançamento Concreto Radier</v>
          </cell>
          <cell r="D18828" t="str">
            <v>M3</v>
          </cell>
          <cell r="E18828">
            <v>0</v>
          </cell>
          <cell r="F18828">
            <v>0</v>
          </cell>
        </row>
        <row r="18829">
          <cell r="B18829">
            <v>3000633</v>
          </cell>
          <cell r="C18829" t="str">
            <v>Empreitada Lançamento Concreto Sapata</v>
          </cell>
          <cell r="D18829" t="str">
            <v>M3</v>
          </cell>
          <cell r="E18829">
            <v>0</v>
          </cell>
          <cell r="F18829">
            <v>0</v>
          </cell>
        </row>
        <row r="18830">
          <cell r="B18830">
            <v>3000634</v>
          </cell>
          <cell r="C18830" t="str">
            <v>Acabamento Tirante Definitvo</v>
          </cell>
          <cell r="D18830" t="str">
            <v>M3</v>
          </cell>
          <cell r="E18830">
            <v>0</v>
          </cell>
          <cell r="F18830">
            <v>0</v>
          </cell>
        </row>
        <row r="18831">
          <cell r="B18831">
            <v>3000635</v>
          </cell>
          <cell r="C18831" t="str">
            <v>Lareira-Empreitada</v>
          </cell>
          <cell r="D18831" t="str">
            <v>UN</v>
          </cell>
          <cell r="E18831">
            <v>0</v>
          </cell>
          <cell r="F18831">
            <v>0</v>
          </cell>
        </row>
        <row r="18832">
          <cell r="B18832">
            <v>3000636</v>
          </cell>
          <cell r="C18832" t="str">
            <v>Nivelam/Compact/Espalham+Brita+Lona+Tela</v>
          </cell>
          <cell r="D18832" t="str">
            <v>M2</v>
          </cell>
          <cell r="E18832">
            <v>0</v>
          </cell>
          <cell r="F18832">
            <v>0</v>
          </cell>
        </row>
        <row r="18833">
          <cell r="B18833">
            <v>3000637</v>
          </cell>
          <cell r="C18833" t="str">
            <v>Lavagem De Fachada</v>
          </cell>
          <cell r="D18833" t="str">
            <v>M2</v>
          </cell>
          <cell r="E18833">
            <v>0</v>
          </cell>
          <cell r="F18833">
            <v>0</v>
          </cell>
        </row>
        <row r="18834">
          <cell r="B18834">
            <v>3000638</v>
          </cell>
          <cell r="C18834" t="str">
            <v>Lavagem De Pastilhas E Cerâmicas</v>
          </cell>
          <cell r="D18834" t="str">
            <v>M2</v>
          </cell>
          <cell r="E18834">
            <v>0</v>
          </cell>
          <cell r="F18834">
            <v>0</v>
          </cell>
        </row>
        <row r="18835">
          <cell r="B18835">
            <v>3000639</v>
          </cell>
          <cell r="C18835" t="str">
            <v>Lev.Plani-Altimétrico-Acompanham.Técnico</v>
          </cell>
          <cell r="D18835" t="str">
            <v>MON</v>
          </cell>
          <cell r="E18835">
            <v>0</v>
          </cell>
          <cell r="F18835">
            <v>0</v>
          </cell>
        </row>
        <row r="18836">
          <cell r="B18836">
            <v>3000640</v>
          </cell>
          <cell r="C18836" t="str">
            <v>Levantamento De Quantidades</v>
          </cell>
          <cell r="D18836" t="str">
            <v>UN</v>
          </cell>
          <cell r="E18836">
            <v>0</v>
          </cell>
          <cell r="F18836">
            <v>0</v>
          </cell>
        </row>
        <row r="18837">
          <cell r="B18837" t="str">
            <v>M1107</v>
          </cell>
          <cell r="C18837" t="str">
            <v>Líder De Campo - Predial</v>
          </cell>
          <cell r="D18837" t="str">
            <v>MÊS</v>
          </cell>
          <cell r="E18837">
            <v>1500</v>
          </cell>
          <cell r="F18837">
            <v>30</v>
          </cell>
        </row>
        <row r="18838">
          <cell r="B18838">
            <v>1014667</v>
          </cell>
          <cell r="C18838" t="str">
            <v>Tabua Pinus Aparelhado 2,3Cmx30Cm</v>
          </cell>
          <cell r="D18838" t="str">
            <v>M</v>
          </cell>
          <cell r="E18838">
            <v>13</v>
          </cell>
          <cell r="F18838">
            <v>2608.0500000000002</v>
          </cell>
        </row>
        <row r="18839">
          <cell r="B18839">
            <v>3000644</v>
          </cell>
          <cell r="C18839" t="str">
            <v>Limpeza De Caixa D´Água</v>
          </cell>
          <cell r="D18839" t="str">
            <v>UN</v>
          </cell>
          <cell r="E18839">
            <v>0</v>
          </cell>
          <cell r="F18839">
            <v>0</v>
          </cell>
        </row>
        <row r="18840">
          <cell r="B18840">
            <v>3000645</v>
          </cell>
          <cell r="C18840" t="str">
            <v>Limpeza De Canteiro</v>
          </cell>
          <cell r="D18840" t="str">
            <v>MON</v>
          </cell>
          <cell r="E18840">
            <v>0</v>
          </cell>
          <cell r="F18840">
            <v>0</v>
          </cell>
        </row>
        <row r="18841">
          <cell r="B18841">
            <v>3000646</v>
          </cell>
          <cell r="C18841" t="str">
            <v>Limpeza Obra Por Carro Pipa-Água</v>
          </cell>
          <cell r="D18841" t="str">
            <v>UN</v>
          </cell>
          <cell r="E18841">
            <v>0</v>
          </cell>
          <cell r="F18841">
            <v>0</v>
          </cell>
        </row>
        <row r="18842">
          <cell r="B18842">
            <v>3000647</v>
          </cell>
          <cell r="C18842" t="str">
            <v>Limpeza De Obra-Empreitada</v>
          </cell>
          <cell r="D18842" t="str">
            <v>UN</v>
          </cell>
          <cell r="E18842">
            <v>0</v>
          </cell>
          <cell r="F18842">
            <v>0</v>
          </cell>
        </row>
        <row r="18843">
          <cell r="B18843">
            <v>3000648</v>
          </cell>
          <cell r="C18843" t="str">
            <v>Limpeza Inicial Do Terreno Mecanizada</v>
          </cell>
          <cell r="D18843" t="str">
            <v>M2</v>
          </cell>
          <cell r="E18843">
            <v>0</v>
          </cell>
          <cell r="F18843">
            <v>0</v>
          </cell>
        </row>
        <row r="18844">
          <cell r="B18844">
            <v>3000649</v>
          </cell>
          <cell r="C18844" t="str">
            <v>Limpeza P/Entrega De Unidade</v>
          </cell>
          <cell r="D18844" t="str">
            <v>UN</v>
          </cell>
          <cell r="E18844">
            <v>0</v>
          </cell>
          <cell r="F18844">
            <v>0</v>
          </cell>
        </row>
        <row r="18845">
          <cell r="B18845">
            <v>3000650</v>
          </cell>
          <cell r="C18845" t="str">
            <v>Locacao Container 6,0X2,5M</v>
          </cell>
          <cell r="D18845" t="str">
            <v>MON</v>
          </cell>
          <cell r="E18845">
            <v>0</v>
          </cell>
          <cell r="F18845">
            <v>0</v>
          </cell>
        </row>
        <row r="18846">
          <cell r="B18846">
            <v>3000651</v>
          </cell>
          <cell r="C18846" t="str">
            <v>Locacao Container Sanitário 6,0X2,5M</v>
          </cell>
          <cell r="D18846" t="str">
            <v>MON</v>
          </cell>
          <cell r="E18846">
            <v>0</v>
          </cell>
          <cell r="F18846">
            <v>0</v>
          </cell>
        </row>
        <row r="18847">
          <cell r="B18847">
            <v>3000652</v>
          </cell>
          <cell r="C18847" t="str">
            <v>Locacao Container 3,0X2,5M</v>
          </cell>
          <cell r="D18847" t="str">
            <v>MON</v>
          </cell>
          <cell r="E18847">
            <v>0</v>
          </cell>
          <cell r="F18847">
            <v>0</v>
          </cell>
        </row>
        <row r="18848">
          <cell r="B18848">
            <v>3000653</v>
          </cell>
          <cell r="C18848" t="str">
            <v>Locacao Guarita</v>
          </cell>
          <cell r="D18848" t="str">
            <v>MON</v>
          </cell>
          <cell r="E18848">
            <v>0</v>
          </cell>
          <cell r="F18848">
            <v>0</v>
          </cell>
        </row>
        <row r="18849">
          <cell r="B18849">
            <v>3000654</v>
          </cell>
          <cell r="C18849" t="str">
            <v>Frete Entreg/Devol Container/Guarit/Banh</v>
          </cell>
          <cell r="D18849" t="str">
            <v>MON</v>
          </cell>
          <cell r="E18849">
            <v>0</v>
          </cell>
          <cell r="F18849">
            <v>0</v>
          </cell>
        </row>
        <row r="18850">
          <cell r="B18850">
            <v>3000655</v>
          </cell>
          <cell r="C18850" t="str">
            <v>Locacao Banho Químico</v>
          </cell>
          <cell r="D18850" t="str">
            <v>MON</v>
          </cell>
          <cell r="E18850">
            <v>0</v>
          </cell>
          <cell r="F18850">
            <v>0</v>
          </cell>
        </row>
        <row r="18851">
          <cell r="B18851">
            <v>3000656</v>
          </cell>
          <cell r="C18851" t="str">
            <v>Locacao Containers-Sanitários Funcion.</v>
          </cell>
          <cell r="D18851" t="str">
            <v>MON</v>
          </cell>
          <cell r="E18851">
            <v>0</v>
          </cell>
          <cell r="F18851">
            <v>0</v>
          </cell>
        </row>
        <row r="18852">
          <cell r="B18852">
            <v>3000657</v>
          </cell>
          <cell r="C18852" t="str">
            <v>Locacao Containers-Vestiários</v>
          </cell>
          <cell r="D18852" t="str">
            <v>MON</v>
          </cell>
          <cell r="E18852">
            <v>0</v>
          </cell>
          <cell r="F18852">
            <v>0</v>
          </cell>
        </row>
        <row r="18853">
          <cell r="B18853">
            <v>3000658</v>
          </cell>
          <cell r="C18853" t="str">
            <v>Locacao De Balancim Leve</v>
          </cell>
          <cell r="D18853" t="str">
            <v>M</v>
          </cell>
          <cell r="E18853">
            <v>0</v>
          </cell>
          <cell r="F18853">
            <v>0</v>
          </cell>
        </row>
        <row r="18854">
          <cell r="B18854">
            <v>3000659</v>
          </cell>
          <cell r="C18854" t="str">
            <v>Locacao De Balancim Pesado</v>
          </cell>
          <cell r="D18854" t="str">
            <v>M</v>
          </cell>
          <cell r="E18854">
            <v>0</v>
          </cell>
          <cell r="F18854">
            <v>0</v>
          </cell>
        </row>
        <row r="18855">
          <cell r="B18855">
            <v>3000660</v>
          </cell>
          <cell r="C18855" t="str">
            <v>Locacao De Andaimes</v>
          </cell>
          <cell r="D18855" t="str">
            <v>M2</v>
          </cell>
          <cell r="E18855">
            <v>0</v>
          </cell>
          <cell r="F18855">
            <v>0</v>
          </cell>
        </row>
        <row r="18856">
          <cell r="B18856">
            <v>3000661</v>
          </cell>
          <cell r="C18856" t="str">
            <v>Locacao Bob.Cat.Com Operador+Combustível</v>
          </cell>
          <cell r="D18856" t="str">
            <v>MON</v>
          </cell>
          <cell r="E18856">
            <v>0</v>
          </cell>
          <cell r="F18856">
            <v>0</v>
          </cell>
        </row>
        <row r="18857">
          <cell r="B18857" t="str">
            <v>M1109</v>
          </cell>
          <cell r="C18857" t="str">
            <v>Assistente Administrativo De Obra</v>
          </cell>
          <cell r="D18857" t="str">
            <v>MÊS</v>
          </cell>
          <cell r="E18857">
            <v>1400</v>
          </cell>
          <cell r="F18857">
            <v>30</v>
          </cell>
        </row>
        <row r="18858">
          <cell r="B18858">
            <v>3000663</v>
          </cell>
          <cell r="C18858" t="str">
            <v>Locacao Caminhão Toco+Motorist+Combust</v>
          </cell>
          <cell r="D18858" t="str">
            <v>STD</v>
          </cell>
          <cell r="E18858">
            <v>0</v>
          </cell>
          <cell r="F18858">
            <v>0</v>
          </cell>
        </row>
        <row r="18859">
          <cell r="B18859">
            <v>3000664</v>
          </cell>
          <cell r="C18859" t="str">
            <v>Locacao De Caminhão Basculante Toco</v>
          </cell>
          <cell r="D18859" t="str">
            <v>STD</v>
          </cell>
          <cell r="E18859">
            <v>0</v>
          </cell>
          <cell r="F18859">
            <v>0</v>
          </cell>
        </row>
        <row r="18860">
          <cell r="B18860">
            <v>1002911</v>
          </cell>
          <cell r="C18860" t="str">
            <v>Bloco Concr Vedacao 14X19X29Cm</v>
          </cell>
          <cell r="D18860" t="str">
            <v>UN</v>
          </cell>
          <cell r="E18860">
            <v>1.7</v>
          </cell>
          <cell r="F18860">
            <v>17332.54</v>
          </cell>
        </row>
        <row r="18861">
          <cell r="B18861">
            <v>1008617</v>
          </cell>
          <cell r="C18861" t="str">
            <v>Sarrafo 1X3" Bruto P/ Forma</v>
          </cell>
          <cell r="D18861" t="str">
            <v>UN</v>
          </cell>
          <cell r="E18861">
            <v>0.96</v>
          </cell>
          <cell r="F18861">
            <v>41499</v>
          </cell>
        </row>
        <row r="18862">
          <cell r="B18862">
            <v>3000152</v>
          </cell>
          <cell r="C18862" t="str">
            <v>Barracões-Escritório De Engenharia</v>
          </cell>
          <cell r="D18862" t="str">
            <v>M2</v>
          </cell>
          <cell r="E18862">
            <v>265</v>
          </cell>
          <cell r="F18862">
            <v>100</v>
          </cell>
        </row>
        <row r="18863">
          <cell r="B18863">
            <v>3000668</v>
          </cell>
          <cell r="C18863" t="str">
            <v>Locacao De Caminhão Irrigadeira</v>
          </cell>
          <cell r="D18863" t="str">
            <v>STD</v>
          </cell>
          <cell r="E18863">
            <v>0</v>
          </cell>
          <cell r="F18863">
            <v>0</v>
          </cell>
        </row>
        <row r="18864">
          <cell r="B18864">
            <v>3000669</v>
          </cell>
          <cell r="C18864" t="str">
            <v>Locacao De Caminhão Munck</v>
          </cell>
          <cell r="D18864" t="str">
            <v>STD</v>
          </cell>
          <cell r="E18864">
            <v>200</v>
          </cell>
          <cell r="F18864">
            <v>0</v>
          </cell>
        </row>
        <row r="18865">
          <cell r="B18865">
            <v>3000670</v>
          </cell>
          <cell r="C18865" t="str">
            <v>Locacao De Carrinhos Hidráulicos</v>
          </cell>
          <cell r="D18865" t="str">
            <v>STD</v>
          </cell>
          <cell r="E18865">
            <v>0</v>
          </cell>
          <cell r="F18865">
            <v>0</v>
          </cell>
        </row>
        <row r="18866">
          <cell r="B18866">
            <v>3000671</v>
          </cell>
          <cell r="C18866" t="str">
            <v>Locacao De Elevador Tipo Cremalheira</v>
          </cell>
          <cell r="D18866" t="str">
            <v>MON</v>
          </cell>
          <cell r="E18866">
            <v>0</v>
          </cell>
          <cell r="F18866">
            <v>0</v>
          </cell>
        </row>
        <row r="18867">
          <cell r="B18867">
            <v>3000672</v>
          </cell>
          <cell r="C18867" t="str">
            <v>Locacao Empilhadeira C/Operador+Gás+Pneu</v>
          </cell>
          <cell r="D18867" t="str">
            <v>STD</v>
          </cell>
          <cell r="E18867">
            <v>0</v>
          </cell>
          <cell r="F18867">
            <v>0</v>
          </cell>
        </row>
        <row r="18868">
          <cell r="B18868">
            <v>3000673</v>
          </cell>
          <cell r="C18868" t="str">
            <v>Locacao De Escavadeira Hidraulica/Hora</v>
          </cell>
          <cell r="D18868" t="str">
            <v>STD</v>
          </cell>
          <cell r="E18868">
            <v>0</v>
          </cell>
          <cell r="F18868">
            <v>0</v>
          </cell>
        </row>
        <row r="18869">
          <cell r="B18869">
            <v>3000674</v>
          </cell>
          <cell r="C18869" t="str">
            <v>Locacao De Ete</v>
          </cell>
          <cell r="D18869" t="str">
            <v>MON</v>
          </cell>
          <cell r="E18869">
            <v>0</v>
          </cell>
          <cell r="F18869">
            <v>0</v>
          </cell>
        </row>
        <row r="18870">
          <cell r="B18870">
            <v>3000675</v>
          </cell>
          <cell r="C18870" t="str">
            <v>Locacao De Grua</v>
          </cell>
          <cell r="D18870" t="str">
            <v>MON</v>
          </cell>
          <cell r="E18870">
            <v>0</v>
          </cell>
          <cell r="F18870">
            <v>0</v>
          </cell>
        </row>
        <row r="18871">
          <cell r="B18871">
            <v>3000154</v>
          </cell>
          <cell r="C18871" t="str">
            <v>Barracões-Refeitórios</v>
          </cell>
          <cell r="D18871" t="str">
            <v>M2</v>
          </cell>
          <cell r="E18871">
            <v>265</v>
          </cell>
          <cell r="F18871">
            <v>100</v>
          </cell>
        </row>
        <row r="18872">
          <cell r="B18872">
            <v>3000677</v>
          </cell>
          <cell r="C18872" t="str">
            <v>Locacao De Monta Carga</v>
          </cell>
          <cell r="D18872" t="str">
            <v>STD</v>
          </cell>
          <cell r="E18872">
            <v>0</v>
          </cell>
          <cell r="F18872">
            <v>0</v>
          </cell>
        </row>
        <row r="18873">
          <cell r="B18873">
            <v>3000208</v>
          </cell>
          <cell r="C18873" t="str">
            <v>Consumo De Telefonia Fixa</v>
          </cell>
          <cell r="D18873" t="str">
            <v>MON</v>
          </cell>
          <cell r="E18873">
            <v>800</v>
          </cell>
          <cell r="F18873">
            <v>41.25</v>
          </cell>
        </row>
        <row r="18874">
          <cell r="B18874">
            <v>3000679</v>
          </cell>
          <cell r="C18874" t="str">
            <v>Locacao De Motoscraper</v>
          </cell>
          <cell r="D18874" t="str">
            <v>STD</v>
          </cell>
          <cell r="E18874">
            <v>266.64999999999998</v>
          </cell>
          <cell r="F18874">
            <v>0</v>
          </cell>
        </row>
        <row r="18875">
          <cell r="B18875">
            <v>3000680</v>
          </cell>
          <cell r="C18875" t="str">
            <v>Locacao De Obra</v>
          </cell>
          <cell r="D18875" t="str">
            <v>TAG</v>
          </cell>
          <cell r="E18875">
            <v>0</v>
          </cell>
          <cell r="F18875">
            <v>0</v>
          </cell>
        </row>
        <row r="18876">
          <cell r="B18876">
            <v>3002204</v>
          </cell>
          <cell r="C18876" t="str">
            <v>Locacao Equipamentos De Informática-Mês</v>
          </cell>
          <cell r="D18876" t="str">
            <v>MON</v>
          </cell>
          <cell r="E18876">
            <v>1041.4000000000001</v>
          </cell>
          <cell r="F18876">
            <v>30</v>
          </cell>
        </row>
        <row r="18877">
          <cell r="B18877">
            <v>3000682</v>
          </cell>
          <cell r="C18877" t="str">
            <v>Locacao De Perua/Kombi</v>
          </cell>
          <cell r="D18877" t="str">
            <v>TAG</v>
          </cell>
          <cell r="E18877">
            <v>0</v>
          </cell>
          <cell r="F18877">
            <v>0</v>
          </cell>
        </row>
        <row r="18878">
          <cell r="B18878">
            <v>3000683</v>
          </cell>
          <cell r="C18878" t="str">
            <v>Locacao De Plataformas</v>
          </cell>
          <cell r="D18878" t="str">
            <v>MON</v>
          </cell>
          <cell r="E18878">
            <v>0</v>
          </cell>
          <cell r="F18878">
            <v>0</v>
          </cell>
        </row>
        <row r="18879">
          <cell r="B18879">
            <v>3000684</v>
          </cell>
          <cell r="C18879" t="str">
            <v>Locacao De Pontes Rolantes</v>
          </cell>
          <cell r="D18879" t="str">
            <v>MON</v>
          </cell>
          <cell r="E18879">
            <v>0</v>
          </cell>
          <cell r="F18879">
            <v>0</v>
          </cell>
        </row>
        <row r="18880">
          <cell r="B18880" t="str">
            <v>M1131</v>
          </cell>
          <cell r="C18880" t="str">
            <v>Mo Colocação De Gradil / Alambrado</v>
          </cell>
          <cell r="D18880" t="str">
            <v>H</v>
          </cell>
          <cell r="E18880">
            <v>14.5</v>
          </cell>
          <cell r="F18880">
            <v>1620</v>
          </cell>
        </row>
        <row r="18881">
          <cell r="B18881" t="str">
            <v>M1004</v>
          </cell>
          <cell r="C18881" t="str">
            <v>Estagiário Engenharia Civil</v>
          </cell>
          <cell r="D18881" t="str">
            <v>UN</v>
          </cell>
          <cell r="E18881">
            <v>950</v>
          </cell>
          <cell r="F18881">
            <v>30</v>
          </cell>
        </row>
        <row r="18882">
          <cell r="B18882" t="str">
            <v>M1143</v>
          </cell>
          <cell r="C18882" t="str">
            <v>Confecção De Placa De Sinalização Totalmente Refletiva</v>
          </cell>
          <cell r="E18882">
            <v>201.08</v>
          </cell>
          <cell r="F18882">
            <v>113.17</v>
          </cell>
        </row>
        <row r="18883">
          <cell r="B18883">
            <v>3000688</v>
          </cell>
          <cell r="C18883" t="str">
            <v>Locacao De Rompedor</v>
          </cell>
          <cell r="D18883" t="str">
            <v>STD</v>
          </cell>
          <cell r="E18883">
            <v>0</v>
          </cell>
          <cell r="F18883">
            <v>0</v>
          </cell>
        </row>
        <row r="18884">
          <cell r="B18884">
            <v>3001094</v>
          </cell>
          <cell r="C18884" t="str">
            <v>Paisagismo Proteção</v>
          </cell>
          <cell r="D18884" t="str">
            <v>UN</v>
          </cell>
          <cell r="E18884">
            <v>0.1</v>
          </cell>
          <cell r="F18884">
            <v>214466</v>
          </cell>
        </row>
        <row r="18885">
          <cell r="B18885">
            <v>3000690</v>
          </cell>
          <cell r="C18885" t="str">
            <v>Locacao De Trator Esteiras D4</v>
          </cell>
          <cell r="D18885" t="str">
            <v>STD</v>
          </cell>
          <cell r="E18885">
            <v>0</v>
          </cell>
          <cell r="F18885">
            <v>0</v>
          </cell>
        </row>
        <row r="18886">
          <cell r="B18886">
            <v>1005904</v>
          </cell>
          <cell r="C18886" t="str">
            <v>Cimento Cp Ii E-32 50Kg</v>
          </cell>
          <cell r="D18886" t="str">
            <v>BAG</v>
          </cell>
          <cell r="E18886">
            <v>0.4</v>
          </cell>
          <cell r="F18886">
            <v>52311.46</v>
          </cell>
        </row>
        <row r="18887">
          <cell r="B18887" t="str">
            <v>M1142</v>
          </cell>
          <cell r="C18887" t="str">
            <v>Viveiro - Construção</v>
          </cell>
          <cell r="D18887" t="str">
            <v>vb</v>
          </cell>
          <cell r="E18887">
            <v>20689.655172413793</v>
          </cell>
          <cell r="F18887">
            <v>1</v>
          </cell>
        </row>
        <row r="18888">
          <cell r="B18888">
            <v>3000693</v>
          </cell>
          <cell r="C18888" t="str">
            <v>Manual Do Proprietário</v>
          </cell>
          <cell r="D18888" t="str">
            <v>UN</v>
          </cell>
          <cell r="E18888">
            <v>0</v>
          </cell>
          <cell r="F18888">
            <v>0</v>
          </cell>
        </row>
        <row r="18889">
          <cell r="B18889">
            <v>3000694</v>
          </cell>
          <cell r="C18889" t="str">
            <v>Manual Do Síndico</v>
          </cell>
          <cell r="D18889" t="str">
            <v>UN</v>
          </cell>
          <cell r="E18889">
            <v>0</v>
          </cell>
          <cell r="F18889">
            <v>0</v>
          </cell>
        </row>
        <row r="18890">
          <cell r="B18890">
            <v>3000695</v>
          </cell>
          <cell r="C18890" t="str">
            <v>Manutenção E Instalação De Catraca</v>
          </cell>
          <cell r="D18890" t="str">
            <v>MON</v>
          </cell>
          <cell r="E18890">
            <v>0</v>
          </cell>
          <cell r="F18890">
            <v>0</v>
          </cell>
        </row>
        <row r="18891">
          <cell r="B18891">
            <v>3000697</v>
          </cell>
          <cell r="C18891" t="str">
            <v>Manutenção De Software</v>
          </cell>
          <cell r="D18891" t="str">
            <v>MON</v>
          </cell>
          <cell r="E18891">
            <v>0</v>
          </cell>
          <cell r="F18891">
            <v>0</v>
          </cell>
        </row>
        <row r="18892">
          <cell r="B18892">
            <v>3000698</v>
          </cell>
          <cell r="C18892" t="str">
            <v>Manutenção De Veículos E Equipamentos</v>
          </cell>
          <cell r="D18892" t="str">
            <v>MON</v>
          </cell>
          <cell r="E18892">
            <v>0</v>
          </cell>
          <cell r="F18892">
            <v>0</v>
          </cell>
        </row>
        <row r="18893">
          <cell r="B18893">
            <v>3000699</v>
          </cell>
          <cell r="C18893" t="str">
            <v>Mão-De-Obra Ajudante</v>
          </cell>
          <cell r="D18893" t="str">
            <v>STD</v>
          </cell>
          <cell r="E18893">
            <v>0</v>
          </cell>
          <cell r="F18893">
            <v>0</v>
          </cell>
        </row>
        <row r="18894">
          <cell r="B18894">
            <v>1002191</v>
          </cell>
          <cell r="C18894" t="str">
            <v>TOTEM DIRECIONAL 180X45CM</v>
          </cell>
          <cell r="D18894" t="str">
            <v>UN</v>
          </cell>
          <cell r="E18894">
            <v>20000</v>
          </cell>
          <cell r="F18894">
            <v>1</v>
          </cell>
        </row>
        <row r="18895">
          <cell r="B18895">
            <v>1011411</v>
          </cell>
          <cell r="C18895" t="str">
            <v>Lixa P/Massa Numero 220  20X20Cm</v>
          </cell>
          <cell r="D18895" t="str">
            <v>UN</v>
          </cell>
          <cell r="E18895">
            <v>15</v>
          </cell>
          <cell r="F18895">
            <v>1293.25</v>
          </cell>
        </row>
        <row r="18896">
          <cell r="B18896">
            <v>3001111</v>
          </cell>
          <cell r="C18896" t="str">
            <v>Consumo De Água</v>
          </cell>
          <cell r="D18896" t="str">
            <v>MON</v>
          </cell>
          <cell r="E18896">
            <v>800</v>
          </cell>
          <cell r="F18896">
            <v>30</v>
          </cell>
        </row>
        <row r="18897">
          <cell r="B18897">
            <v>3000703</v>
          </cell>
          <cell r="C18897" t="str">
            <v>Marquise Metálica-Empreitada</v>
          </cell>
          <cell r="D18897" t="str">
            <v>M2</v>
          </cell>
          <cell r="E18897">
            <v>0</v>
          </cell>
          <cell r="F18897">
            <v>0</v>
          </cell>
        </row>
        <row r="18898">
          <cell r="B18898">
            <v>3000704</v>
          </cell>
          <cell r="C18898" t="str">
            <v>Medalhão Em Mármore Tipo 1-Empreitada</v>
          </cell>
          <cell r="D18898" t="str">
            <v>M2</v>
          </cell>
          <cell r="E18898">
            <v>0</v>
          </cell>
          <cell r="F18898">
            <v>0</v>
          </cell>
        </row>
        <row r="18899">
          <cell r="B18899">
            <v>3000705</v>
          </cell>
          <cell r="C18899" t="str">
            <v>Medalhão Em Mármore Tipo 2-Empreitada</v>
          </cell>
          <cell r="D18899" t="str">
            <v>M2</v>
          </cell>
          <cell r="E18899">
            <v>0</v>
          </cell>
          <cell r="F18899">
            <v>0</v>
          </cell>
        </row>
        <row r="18900">
          <cell r="B18900">
            <v>3000706</v>
          </cell>
          <cell r="C18900" t="str">
            <v>Medalhão Em Mármore Tipo 3-Empreitada</v>
          </cell>
          <cell r="D18900" t="str">
            <v>M2</v>
          </cell>
          <cell r="E18900">
            <v>0</v>
          </cell>
          <cell r="F18900">
            <v>0</v>
          </cell>
        </row>
        <row r="18901">
          <cell r="B18901">
            <v>3000707</v>
          </cell>
          <cell r="C18901" t="str">
            <v>Mobiliário De Decoração</v>
          </cell>
          <cell r="D18901" t="str">
            <v>UN</v>
          </cell>
          <cell r="E18901">
            <v>0</v>
          </cell>
          <cell r="F18901">
            <v>0</v>
          </cell>
        </row>
        <row r="18902">
          <cell r="B18902">
            <v>3000708</v>
          </cell>
          <cell r="C18902" t="str">
            <v>Mobiliário Para Piscina Cobertura</v>
          </cell>
          <cell r="D18902" t="str">
            <v>UN</v>
          </cell>
          <cell r="E18902">
            <v>0</v>
          </cell>
          <cell r="F18902">
            <v>0</v>
          </cell>
        </row>
        <row r="18903">
          <cell r="B18903">
            <v>3000709</v>
          </cell>
          <cell r="C18903" t="str">
            <v>Mobiliz/Desmobiliz Bate Estaca</v>
          </cell>
          <cell r="D18903" t="str">
            <v>UN</v>
          </cell>
          <cell r="E18903">
            <v>0</v>
          </cell>
          <cell r="F18903">
            <v>0</v>
          </cell>
        </row>
        <row r="18904">
          <cell r="B18904">
            <v>3000710</v>
          </cell>
          <cell r="C18904" t="str">
            <v>Mobilização/Desmobil.Rebaixam.Lençol</v>
          </cell>
          <cell r="D18904" t="str">
            <v>UN</v>
          </cell>
          <cell r="E18904">
            <v>0</v>
          </cell>
          <cell r="F18904">
            <v>0</v>
          </cell>
        </row>
        <row r="18905">
          <cell r="B18905">
            <v>3000711</v>
          </cell>
          <cell r="C18905" t="str">
            <v>Monocapa-Faixa</v>
          </cell>
          <cell r="D18905" t="str">
            <v>M</v>
          </cell>
          <cell r="E18905">
            <v>0</v>
          </cell>
          <cell r="F18905">
            <v>0</v>
          </cell>
        </row>
        <row r="18906">
          <cell r="B18906">
            <v>3000712</v>
          </cell>
          <cell r="C18906" t="str">
            <v>Monocapa-Pano</v>
          </cell>
          <cell r="D18906" t="str">
            <v>M2</v>
          </cell>
          <cell r="E18906">
            <v>0</v>
          </cell>
          <cell r="F18906">
            <v>0</v>
          </cell>
        </row>
        <row r="18907">
          <cell r="B18907">
            <v>3000713</v>
          </cell>
          <cell r="C18907" t="str">
            <v>Monocapa-Requadro</v>
          </cell>
          <cell r="D18907" t="str">
            <v>M</v>
          </cell>
          <cell r="E18907">
            <v>0</v>
          </cell>
          <cell r="F18907">
            <v>0</v>
          </cell>
        </row>
        <row r="18908">
          <cell r="B18908">
            <v>3000714</v>
          </cell>
          <cell r="C18908" t="str">
            <v>Montagem De Fachadeiro</v>
          </cell>
          <cell r="D18908" t="str">
            <v>M2</v>
          </cell>
          <cell r="E18908">
            <v>0</v>
          </cell>
          <cell r="F18908">
            <v>0</v>
          </cell>
        </row>
        <row r="18909">
          <cell r="B18909">
            <v>3000715</v>
          </cell>
          <cell r="C18909" t="str">
            <v>Montagem De Vidros</v>
          </cell>
          <cell r="D18909" t="str">
            <v>M2</v>
          </cell>
          <cell r="E18909">
            <v>0</v>
          </cell>
          <cell r="F18909">
            <v>0</v>
          </cell>
        </row>
        <row r="18910">
          <cell r="B18910">
            <v>3000716</v>
          </cell>
          <cell r="C18910" t="str">
            <v>Montagem Forma Periferria-Empreitada</v>
          </cell>
          <cell r="D18910" t="str">
            <v>M2</v>
          </cell>
          <cell r="E18910">
            <v>0</v>
          </cell>
          <cell r="F18910">
            <v>0</v>
          </cell>
        </row>
        <row r="18911">
          <cell r="B18911">
            <v>3000717</v>
          </cell>
          <cell r="C18911" t="str">
            <v>Montagem Forma T-Empreitada</v>
          </cell>
          <cell r="D18911" t="str">
            <v>M2</v>
          </cell>
          <cell r="E18911">
            <v>0</v>
          </cell>
          <cell r="F18911">
            <v>0</v>
          </cell>
        </row>
        <row r="18912">
          <cell r="B18912">
            <v>3000718</v>
          </cell>
          <cell r="C18912" t="str">
            <v>Montagem Forma Pré T-Empreitada</v>
          </cell>
          <cell r="D18912" t="str">
            <v>M2</v>
          </cell>
          <cell r="E18912">
            <v>0</v>
          </cell>
          <cell r="F18912">
            <v>0</v>
          </cell>
        </row>
        <row r="18913">
          <cell r="B18913">
            <v>3000719</v>
          </cell>
          <cell r="C18913" t="str">
            <v>Enchimento Laje Nervurada Com Bloco</v>
          </cell>
          <cell r="D18913" t="str">
            <v>M2</v>
          </cell>
          <cell r="E18913">
            <v>0</v>
          </cell>
          <cell r="F18913">
            <v>0</v>
          </cell>
        </row>
        <row r="18914">
          <cell r="B18914">
            <v>3000720</v>
          </cell>
          <cell r="C18914" t="str">
            <v>Travam.Barra Ancoragem 5/8"-Compra</v>
          </cell>
          <cell r="D18914" t="str">
            <v>M2</v>
          </cell>
          <cell r="E18914">
            <v>0</v>
          </cell>
          <cell r="F18914">
            <v>0</v>
          </cell>
        </row>
        <row r="18915">
          <cell r="B18915">
            <v>3000721</v>
          </cell>
          <cell r="C18915" t="str">
            <v>Mosaico Português C/Repique</v>
          </cell>
          <cell r="D18915" t="str">
            <v>M2</v>
          </cell>
          <cell r="E18915">
            <v>0</v>
          </cell>
          <cell r="F18915">
            <v>0</v>
          </cell>
        </row>
        <row r="18916">
          <cell r="B18916">
            <v>3000722</v>
          </cell>
          <cell r="C18916" t="str">
            <v>Muros Arrimo E Gabiões-Empreitada</v>
          </cell>
          <cell r="D18916" t="str">
            <v>M3</v>
          </cell>
          <cell r="E18916">
            <v>0</v>
          </cell>
          <cell r="F18916">
            <v>0</v>
          </cell>
        </row>
        <row r="18917">
          <cell r="B18917">
            <v>3000723</v>
          </cell>
          <cell r="C18917" t="str">
            <v>Operação De Sistema Rebaix.Lençol</v>
          </cell>
          <cell r="D18917" t="str">
            <v>MON</v>
          </cell>
          <cell r="E18917">
            <v>0</v>
          </cell>
          <cell r="F18917">
            <v>0</v>
          </cell>
        </row>
        <row r="18918">
          <cell r="B18918">
            <v>3000724</v>
          </cell>
          <cell r="C18918" t="str">
            <v>Pagamento De Contas Agua E Esgoto</v>
          </cell>
          <cell r="D18918" t="str">
            <v>MON</v>
          </cell>
          <cell r="E18918">
            <v>0</v>
          </cell>
          <cell r="F18918">
            <v>0</v>
          </cell>
        </row>
        <row r="18919">
          <cell r="B18919">
            <v>3000725</v>
          </cell>
          <cell r="C18919" t="str">
            <v>Pagamento De Juros De Mora</v>
          </cell>
          <cell r="D18919" t="str">
            <v>UN</v>
          </cell>
          <cell r="E18919">
            <v>0</v>
          </cell>
          <cell r="F18919">
            <v>0</v>
          </cell>
        </row>
        <row r="18920">
          <cell r="B18920">
            <v>3000726</v>
          </cell>
          <cell r="C18920" t="str">
            <v>Paisagismo Sobre Laje-Empreitada</v>
          </cell>
          <cell r="D18920" t="str">
            <v>M2</v>
          </cell>
          <cell r="E18920">
            <v>0</v>
          </cell>
          <cell r="F18920">
            <v>0</v>
          </cell>
        </row>
        <row r="18921">
          <cell r="B18921">
            <v>3000727</v>
          </cell>
          <cell r="C18921" t="str">
            <v>Paisagismo Sobre Solo-Empreitada</v>
          </cell>
          <cell r="D18921" t="str">
            <v>M2</v>
          </cell>
          <cell r="E18921">
            <v>0</v>
          </cell>
          <cell r="F18921">
            <v>0</v>
          </cell>
        </row>
        <row r="18922">
          <cell r="B18922">
            <v>3000728</v>
          </cell>
          <cell r="C18922" t="str">
            <v>Paisagismo-Empreitada</v>
          </cell>
          <cell r="D18922" t="str">
            <v>M2</v>
          </cell>
          <cell r="E18922">
            <v>0</v>
          </cell>
          <cell r="F18922">
            <v>0</v>
          </cell>
        </row>
        <row r="18923">
          <cell r="B18923">
            <v>3000729</v>
          </cell>
          <cell r="C18923" t="str">
            <v>Parametrização-Estudo Implantação</v>
          </cell>
          <cell r="D18923" t="str">
            <v>UN</v>
          </cell>
          <cell r="E18923">
            <v>0</v>
          </cell>
          <cell r="F18923">
            <v>0</v>
          </cell>
        </row>
        <row r="18924">
          <cell r="B18924">
            <v>3000730</v>
          </cell>
          <cell r="C18924" t="str">
            <v>Parede Em Mármore Tipo 1-Empreitada</v>
          </cell>
          <cell r="D18924" t="str">
            <v>M2</v>
          </cell>
          <cell r="E18924">
            <v>0</v>
          </cell>
          <cell r="F18924">
            <v>0</v>
          </cell>
        </row>
        <row r="18925">
          <cell r="B18925">
            <v>3000731</v>
          </cell>
          <cell r="C18925" t="str">
            <v>Parede Em Mármore Tipo 2-Empreitada</v>
          </cell>
          <cell r="D18925" t="str">
            <v>M2</v>
          </cell>
          <cell r="E18925">
            <v>0</v>
          </cell>
          <cell r="F18925">
            <v>0</v>
          </cell>
        </row>
        <row r="18926">
          <cell r="B18926">
            <v>3000732</v>
          </cell>
          <cell r="C18926" t="str">
            <v>Parede Em Mármore Tipo 3-Empreitada</v>
          </cell>
          <cell r="D18926" t="str">
            <v>M2</v>
          </cell>
          <cell r="E18926">
            <v>0</v>
          </cell>
          <cell r="F18926">
            <v>0</v>
          </cell>
        </row>
        <row r="18927">
          <cell r="B18927">
            <v>3000733</v>
          </cell>
          <cell r="C18927" t="str">
            <v>Pavimentação-Acompanhamento Técnico</v>
          </cell>
          <cell r="D18927" t="str">
            <v>MON</v>
          </cell>
          <cell r="E18927">
            <v>0</v>
          </cell>
          <cell r="F18927">
            <v>0</v>
          </cell>
        </row>
        <row r="18928">
          <cell r="B18928">
            <v>3000734</v>
          </cell>
          <cell r="C18928" t="str">
            <v>Piso Em Quartzito-Empreitada</v>
          </cell>
          <cell r="D18928" t="str">
            <v>M2</v>
          </cell>
          <cell r="E18928">
            <v>0</v>
          </cell>
          <cell r="F18928">
            <v>0</v>
          </cell>
        </row>
        <row r="18929">
          <cell r="B18929">
            <v>3000735</v>
          </cell>
          <cell r="C18929" t="str">
            <v>Pele De Vidro-Empreitada</v>
          </cell>
          <cell r="D18929" t="str">
            <v>M2</v>
          </cell>
          <cell r="E18929">
            <v>0</v>
          </cell>
          <cell r="F18929">
            <v>0</v>
          </cell>
        </row>
        <row r="18930">
          <cell r="B18930">
            <v>3000736</v>
          </cell>
          <cell r="C18930" t="str">
            <v>Pergolado De Madeira-Empreitada</v>
          </cell>
          <cell r="D18930" t="str">
            <v>M</v>
          </cell>
          <cell r="E18930">
            <v>0</v>
          </cell>
          <cell r="F18930">
            <v>0</v>
          </cell>
        </row>
        <row r="18931">
          <cell r="B18931">
            <v>3000737</v>
          </cell>
          <cell r="C18931" t="str">
            <v>Pessoal-Aluguel, Condominio E Impostos</v>
          </cell>
          <cell r="D18931" t="str">
            <v>MON</v>
          </cell>
          <cell r="E18931">
            <v>0</v>
          </cell>
          <cell r="F18931">
            <v>0</v>
          </cell>
        </row>
        <row r="18932">
          <cell r="B18932">
            <v>3000738</v>
          </cell>
          <cell r="C18932" t="str">
            <v>Pessoal-Equipe Permanente</v>
          </cell>
          <cell r="D18932" t="str">
            <v>MON</v>
          </cell>
          <cell r="E18932">
            <v>0</v>
          </cell>
          <cell r="F18932">
            <v>0</v>
          </cell>
        </row>
        <row r="18933">
          <cell r="B18933">
            <v>3000739</v>
          </cell>
          <cell r="C18933" t="str">
            <v>Pessoal-Equipe Técnica De Faturamento</v>
          </cell>
          <cell r="D18933" t="str">
            <v>MON</v>
          </cell>
          <cell r="E18933">
            <v>0</v>
          </cell>
          <cell r="F18933">
            <v>0</v>
          </cell>
        </row>
        <row r="18934">
          <cell r="B18934">
            <v>3000740</v>
          </cell>
          <cell r="C18934" t="str">
            <v>Pessoal-Equipe Técnica De Receita</v>
          </cell>
          <cell r="D18934" t="str">
            <v>MON</v>
          </cell>
          <cell r="E18934">
            <v>0</v>
          </cell>
          <cell r="F18934">
            <v>0</v>
          </cell>
        </row>
        <row r="18935">
          <cell r="B18935">
            <v>3000741</v>
          </cell>
          <cell r="C18935" t="str">
            <v>Pessoal-Gerenciamento Técnico</v>
          </cell>
          <cell r="D18935" t="str">
            <v>MON</v>
          </cell>
          <cell r="E18935">
            <v>0</v>
          </cell>
          <cell r="F18935">
            <v>0</v>
          </cell>
        </row>
        <row r="18936">
          <cell r="B18936">
            <v>3000742</v>
          </cell>
          <cell r="C18936" t="str">
            <v>Pintura De Barra Em Garagem</v>
          </cell>
          <cell r="D18936" t="str">
            <v>M</v>
          </cell>
          <cell r="E18936">
            <v>0</v>
          </cell>
          <cell r="F18936">
            <v>0</v>
          </cell>
        </row>
        <row r="18937">
          <cell r="B18937">
            <v>3000743</v>
          </cell>
          <cell r="C18937" t="str">
            <v>Pintura De Corrimão De Ferro</v>
          </cell>
          <cell r="D18937" t="str">
            <v>M</v>
          </cell>
          <cell r="E18937">
            <v>0</v>
          </cell>
          <cell r="F18937">
            <v>0</v>
          </cell>
        </row>
        <row r="18938">
          <cell r="B18938">
            <v>3000744</v>
          </cell>
          <cell r="C18938" t="str">
            <v>Pintura De Fachada Projetada</v>
          </cell>
          <cell r="D18938" t="str">
            <v>M2</v>
          </cell>
          <cell r="E18938">
            <v>0</v>
          </cell>
          <cell r="F18938">
            <v>0</v>
          </cell>
        </row>
        <row r="18939">
          <cell r="B18939">
            <v>3000745</v>
          </cell>
          <cell r="C18939" t="str">
            <v>Pintura De Faixa Demarcatória</v>
          </cell>
          <cell r="D18939" t="str">
            <v>M</v>
          </cell>
          <cell r="E18939">
            <v>0</v>
          </cell>
          <cell r="F18939">
            <v>0</v>
          </cell>
        </row>
        <row r="18940">
          <cell r="B18940">
            <v>3000746</v>
          </cell>
          <cell r="C18940" t="str">
            <v>Pintura De Neutrol Sobre Esquadria</v>
          </cell>
          <cell r="D18940" t="str">
            <v>M2</v>
          </cell>
          <cell r="E18940">
            <v>0</v>
          </cell>
          <cell r="F18940">
            <v>0</v>
          </cell>
        </row>
        <row r="18941">
          <cell r="B18941">
            <v>3000747</v>
          </cell>
          <cell r="C18941" t="str">
            <v>Pintura De Tapume-Empreitada</v>
          </cell>
          <cell r="D18941" t="str">
            <v>M2</v>
          </cell>
          <cell r="E18941">
            <v>0</v>
          </cell>
          <cell r="F18941">
            <v>0</v>
          </cell>
        </row>
        <row r="18942">
          <cell r="B18942">
            <v>3000748</v>
          </cell>
          <cell r="C18942" t="str">
            <v>Pintura De Tubulacao Aparente</v>
          </cell>
          <cell r="D18942" t="str">
            <v>M</v>
          </cell>
          <cell r="E18942">
            <v>0</v>
          </cell>
          <cell r="F18942">
            <v>0</v>
          </cell>
        </row>
        <row r="18943">
          <cell r="B18943">
            <v>3000749</v>
          </cell>
          <cell r="C18943" t="str">
            <v>Pintura Deck Piscina</v>
          </cell>
          <cell r="D18943" t="str">
            <v>M2</v>
          </cell>
          <cell r="E18943">
            <v>0</v>
          </cell>
          <cell r="F18943">
            <v>0</v>
          </cell>
        </row>
        <row r="18944">
          <cell r="B18944">
            <v>3000750</v>
          </cell>
          <cell r="C18944" t="str">
            <v>Pintura Dos Suportes De Bancas</v>
          </cell>
          <cell r="D18944" t="str">
            <v>UN</v>
          </cell>
          <cell r="E18944">
            <v>0</v>
          </cell>
          <cell r="F18944">
            <v>0</v>
          </cell>
        </row>
        <row r="18945">
          <cell r="B18945">
            <v>3000751</v>
          </cell>
          <cell r="C18945" t="str">
            <v>Pintura E Limpeza-Empreitada</v>
          </cell>
          <cell r="D18945" t="str">
            <v>P</v>
          </cell>
          <cell r="E18945">
            <v>0</v>
          </cell>
          <cell r="F18945">
            <v>0</v>
          </cell>
        </row>
        <row r="18946">
          <cell r="B18946">
            <v>3000752</v>
          </cell>
          <cell r="C18946" t="str">
            <v>Pintura Em Verniz</v>
          </cell>
          <cell r="D18946" t="str">
            <v>M2</v>
          </cell>
          <cell r="E18946">
            <v>0</v>
          </cell>
          <cell r="F18946">
            <v>0</v>
          </cell>
        </row>
        <row r="18947">
          <cell r="B18947">
            <v>3000753</v>
          </cell>
          <cell r="C18947" t="str">
            <v>Pintura Externa Acríl.C/Massa Acrílica</v>
          </cell>
          <cell r="D18947" t="str">
            <v>M2</v>
          </cell>
          <cell r="E18947">
            <v>0</v>
          </cell>
          <cell r="F18947">
            <v>0</v>
          </cell>
        </row>
        <row r="18948">
          <cell r="B18948">
            <v>3000754</v>
          </cell>
          <cell r="C18948" t="str">
            <v>Pintura Externa Acrílica Em Emboço</v>
          </cell>
          <cell r="D18948" t="str">
            <v>M2</v>
          </cell>
          <cell r="E18948">
            <v>0</v>
          </cell>
          <cell r="F18948">
            <v>0</v>
          </cell>
        </row>
        <row r="18949">
          <cell r="B18949">
            <v>3000755</v>
          </cell>
          <cell r="C18949" t="str">
            <v>Pintura Fachada Raspada</v>
          </cell>
          <cell r="D18949" t="str">
            <v>M2</v>
          </cell>
          <cell r="E18949">
            <v>0</v>
          </cell>
          <cell r="F18949">
            <v>0</v>
          </cell>
        </row>
        <row r="18950">
          <cell r="B18950">
            <v>3000756</v>
          </cell>
          <cell r="C18950" t="str">
            <v>Pintura Fachada Rolada</v>
          </cell>
          <cell r="D18950" t="str">
            <v>M2</v>
          </cell>
          <cell r="E18950">
            <v>0</v>
          </cell>
          <cell r="F18950">
            <v>0</v>
          </cell>
        </row>
        <row r="18951">
          <cell r="B18951">
            <v>3000757</v>
          </cell>
          <cell r="C18951" t="str">
            <v>Pintura Interna Acrílico C/ Massa Pva</v>
          </cell>
          <cell r="D18951" t="str">
            <v>M2</v>
          </cell>
          <cell r="E18951">
            <v>0</v>
          </cell>
          <cell r="F18951">
            <v>0</v>
          </cell>
        </row>
        <row r="18952">
          <cell r="B18952">
            <v>3000758</v>
          </cell>
          <cell r="C18952" t="str">
            <v>Pintura Interna Acrílico C/Massa Acríl.</v>
          </cell>
          <cell r="D18952" t="str">
            <v>M2</v>
          </cell>
          <cell r="E18952">
            <v>0</v>
          </cell>
          <cell r="F18952">
            <v>0</v>
          </cell>
        </row>
        <row r="18953">
          <cell r="B18953">
            <v>3000759</v>
          </cell>
          <cell r="C18953" t="str">
            <v>Pintura Interna Acrílico S/Massa Acríl.</v>
          </cell>
          <cell r="D18953" t="str">
            <v>M2</v>
          </cell>
          <cell r="E18953">
            <v>0</v>
          </cell>
          <cell r="F18953">
            <v>0</v>
          </cell>
        </row>
        <row r="18954">
          <cell r="B18954">
            <v>3000760</v>
          </cell>
          <cell r="C18954" t="str">
            <v>Pintura Interna Pva C/Massa Corrida</v>
          </cell>
          <cell r="D18954" t="str">
            <v>M2</v>
          </cell>
          <cell r="E18954">
            <v>0</v>
          </cell>
          <cell r="F18954">
            <v>0</v>
          </cell>
        </row>
        <row r="18955">
          <cell r="B18955">
            <v>3000761</v>
          </cell>
          <cell r="C18955" t="str">
            <v>Pintura Interna Pva S/Massa Corrida</v>
          </cell>
          <cell r="D18955" t="str">
            <v>M2</v>
          </cell>
          <cell r="E18955">
            <v>0</v>
          </cell>
          <cell r="F18955">
            <v>0</v>
          </cell>
        </row>
        <row r="18956">
          <cell r="B18956">
            <v>3000762</v>
          </cell>
          <cell r="C18956" t="str">
            <v>Pintura Interna Pva Sobre Concreto</v>
          </cell>
          <cell r="D18956" t="str">
            <v>M2</v>
          </cell>
          <cell r="E18956">
            <v>0</v>
          </cell>
          <cell r="F18956">
            <v>0</v>
          </cell>
        </row>
        <row r="18957">
          <cell r="B18957">
            <v>3000763</v>
          </cell>
          <cell r="C18957" t="str">
            <v>Pintura Interna Pva Sobre Forro De Gesso</v>
          </cell>
          <cell r="D18957" t="str">
            <v>M2</v>
          </cell>
          <cell r="E18957">
            <v>0</v>
          </cell>
          <cell r="F18957">
            <v>0</v>
          </cell>
        </row>
        <row r="18958">
          <cell r="B18958">
            <v>3000764</v>
          </cell>
          <cell r="C18958" t="str">
            <v>Pintura Interna Pva Sobre Gesso Liso</v>
          </cell>
          <cell r="D18958" t="str">
            <v>M2</v>
          </cell>
          <cell r="E18958">
            <v>0</v>
          </cell>
          <cell r="F18958">
            <v>0</v>
          </cell>
        </row>
        <row r="18959">
          <cell r="B18959">
            <v>3000765</v>
          </cell>
          <cell r="C18959" t="str">
            <v>Pintura Óleo C/Massa Esquadria Madeira</v>
          </cell>
          <cell r="D18959" t="str">
            <v>M2</v>
          </cell>
          <cell r="E18959">
            <v>0</v>
          </cell>
          <cell r="F18959">
            <v>0</v>
          </cell>
        </row>
        <row r="18960">
          <cell r="B18960">
            <v>3000766</v>
          </cell>
          <cell r="C18960" t="str">
            <v>Pintura Óleo C/Zarcão Esquad.Ferro</v>
          </cell>
          <cell r="D18960" t="str">
            <v>M2</v>
          </cell>
          <cell r="E18960">
            <v>0</v>
          </cell>
          <cell r="F18960">
            <v>0</v>
          </cell>
        </row>
        <row r="18961">
          <cell r="B18961">
            <v>3000767</v>
          </cell>
          <cell r="C18961" t="str">
            <v>Pintura Óleo Em Suporte De Banca</v>
          </cell>
          <cell r="D18961" t="str">
            <v>UN</v>
          </cell>
          <cell r="E18961">
            <v>0</v>
          </cell>
          <cell r="F18961">
            <v>0</v>
          </cell>
        </row>
        <row r="18962">
          <cell r="B18962">
            <v>3000768</v>
          </cell>
          <cell r="C18962" t="str">
            <v>Pintura Óleo Sobre Porta Corta Fogo</v>
          </cell>
          <cell r="D18962" t="str">
            <v>M2</v>
          </cell>
          <cell r="E18962">
            <v>0</v>
          </cell>
          <cell r="F18962">
            <v>0</v>
          </cell>
        </row>
        <row r="18963">
          <cell r="B18963">
            <v>3000769</v>
          </cell>
          <cell r="C18963" t="str">
            <v>Contrapiso Acabam.Sarraf.-Empreitada</v>
          </cell>
          <cell r="D18963" t="str">
            <v>M2</v>
          </cell>
          <cell r="E18963">
            <v>0</v>
          </cell>
          <cell r="F18963">
            <v>0</v>
          </cell>
        </row>
        <row r="18964">
          <cell r="B18964">
            <v>3000770</v>
          </cell>
          <cell r="C18964" t="str">
            <v>Piso Concreto Sobre Solo(Último Subsolo)</v>
          </cell>
          <cell r="D18964" t="str">
            <v>M2</v>
          </cell>
          <cell r="E18964">
            <v>0</v>
          </cell>
          <cell r="F18964">
            <v>0</v>
          </cell>
        </row>
        <row r="18965">
          <cell r="B18965">
            <v>3000771</v>
          </cell>
          <cell r="C18965" t="str">
            <v>Piso Elevado Tipo 1-Empreitada</v>
          </cell>
          <cell r="D18965" t="str">
            <v>M2</v>
          </cell>
          <cell r="E18965">
            <v>0</v>
          </cell>
          <cell r="F18965">
            <v>0</v>
          </cell>
        </row>
        <row r="18966">
          <cell r="B18966">
            <v>3000772</v>
          </cell>
          <cell r="C18966" t="str">
            <v>Piso Elevado Tipo 2-Empreitada</v>
          </cell>
          <cell r="D18966" t="str">
            <v>M2</v>
          </cell>
          <cell r="E18966">
            <v>0</v>
          </cell>
          <cell r="F18966">
            <v>0</v>
          </cell>
        </row>
        <row r="18967">
          <cell r="B18967">
            <v>3000773</v>
          </cell>
          <cell r="C18967" t="str">
            <v>Piso Elevado Tipo 3-Empreitada</v>
          </cell>
          <cell r="D18967" t="str">
            <v>M2</v>
          </cell>
          <cell r="E18967">
            <v>0</v>
          </cell>
          <cell r="F18967">
            <v>0</v>
          </cell>
        </row>
        <row r="18968">
          <cell r="B18968">
            <v>3000775</v>
          </cell>
          <cell r="C18968" t="str">
            <v>Piso Em Grama-Empreitada</v>
          </cell>
          <cell r="D18968" t="str">
            <v>M2</v>
          </cell>
          <cell r="E18968">
            <v>0</v>
          </cell>
          <cell r="F18968">
            <v>0</v>
          </cell>
        </row>
        <row r="18969">
          <cell r="B18969">
            <v>3000776</v>
          </cell>
          <cell r="C18969" t="str">
            <v>Piso Em Lisonda-Empreitada</v>
          </cell>
          <cell r="D18969" t="str">
            <v>M2</v>
          </cell>
          <cell r="E18969">
            <v>0</v>
          </cell>
          <cell r="F18969">
            <v>0</v>
          </cell>
        </row>
        <row r="18970">
          <cell r="B18970">
            <v>3000777</v>
          </cell>
          <cell r="C18970" t="str">
            <v>Piso Em Mármore Lavado-Empreitada</v>
          </cell>
          <cell r="D18970" t="str">
            <v>M2</v>
          </cell>
          <cell r="E18970">
            <v>0</v>
          </cell>
          <cell r="F18970">
            <v>0</v>
          </cell>
        </row>
        <row r="18971">
          <cell r="B18971">
            <v>3000778</v>
          </cell>
          <cell r="C18971" t="str">
            <v>Piso Em Mármore Tipo 1-Empreitada</v>
          </cell>
          <cell r="D18971" t="str">
            <v>M2</v>
          </cell>
          <cell r="E18971">
            <v>0</v>
          </cell>
          <cell r="F18971">
            <v>0</v>
          </cell>
        </row>
        <row r="18972">
          <cell r="B18972">
            <v>3000779</v>
          </cell>
          <cell r="C18972" t="str">
            <v>Piso Em Mármore Tipo 2-Empreitada</v>
          </cell>
          <cell r="D18972" t="str">
            <v>M2</v>
          </cell>
          <cell r="E18972">
            <v>0</v>
          </cell>
          <cell r="F18972">
            <v>0</v>
          </cell>
        </row>
        <row r="18973">
          <cell r="B18973">
            <v>3000780</v>
          </cell>
          <cell r="C18973" t="str">
            <v>Piso Em Mármore Tipo 3-Empreitada</v>
          </cell>
          <cell r="D18973" t="str">
            <v>M2</v>
          </cell>
          <cell r="E18973">
            <v>0</v>
          </cell>
          <cell r="F18973">
            <v>0</v>
          </cell>
        </row>
        <row r="18974">
          <cell r="B18974">
            <v>3000781</v>
          </cell>
          <cell r="C18974" t="str">
            <v>Piso Em Pedra Ardósia-Empreitada</v>
          </cell>
          <cell r="D18974" t="str">
            <v>M2</v>
          </cell>
          <cell r="E18974">
            <v>0</v>
          </cell>
          <cell r="F18974">
            <v>0</v>
          </cell>
        </row>
        <row r="18975">
          <cell r="B18975">
            <v>3000782</v>
          </cell>
          <cell r="C18975" t="str">
            <v>Piso Em Pedra Goiás-Empreitada</v>
          </cell>
          <cell r="D18975" t="str">
            <v>M2</v>
          </cell>
          <cell r="E18975">
            <v>0</v>
          </cell>
          <cell r="F18975">
            <v>0</v>
          </cell>
        </row>
        <row r="18976">
          <cell r="B18976">
            <v>3000783</v>
          </cell>
          <cell r="C18976" t="str">
            <v>Piso Em Pedra Madeira-Empreitada</v>
          </cell>
          <cell r="D18976" t="str">
            <v>M2</v>
          </cell>
          <cell r="E18976">
            <v>0</v>
          </cell>
          <cell r="F18976">
            <v>0</v>
          </cell>
        </row>
        <row r="18977">
          <cell r="B18977">
            <v>3000784</v>
          </cell>
          <cell r="C18977" t="str">
            <v>Piso Em Pedra Mineira-Empreitada</v>
          </cell>
          <cell r="D18977" t="str">
            <v>M2</v>
          </cell>
          <cell r="E18977">
            <v>0</v>
          </cell>
          <cell r="F18977">
            <v>0</v>
          </cell>
        </row>
        <row r="18978">
          <cell r="B18978">
            <v>3000785</v>
          </cell>
          <cell r="C18978" t="str">
            <v>Piso Em Pedra Miracema-Empreitada</v>
          </cell>
          <cell r="D18978" t="str">
            <v>M2</v>
          </cell>
          <cell r="E18978">
            <v>0</v>
          </cell>
          <cell r="F18978">
            <v>0</v>
          </cell>
        </row>
        <row r="18979">
          <cell r="B18979">
            <v>3000786</v>
          </cell>
          <cell r="C18979" t="str">
            <v>Revestimento Em Pedra Moledo-Empreitada</v>
          </cell>
          <cell r="D18979" t="str">
            <v>M2</v>
          </cell>
          <cell r="E18979">
            <v>0</v>
          </cell>
          <cell r="F18979">
            <v>0</v>
          </cell>
        </row>
        <row r="18980">
          <cell r="B18980">
            <v>3000787</v>
          </cell>
          <cell r="C18980" t="str">
            <v>Piso Em Plurigoma-Empreitada</v>
          </cell>
          <cell r="D18980" t="str">
            <v>M2</v>
          </cell>
          <cell r="E18980">
            <v>0</v>
          </cell>
          <cell r="F18980">
            <v>0</v>
          </cell>
        </row>
        <row r="18981">
          <cell r="B18981">
            <v>3000788</v>
          </cell>
          <cell r="C18981" t="str">
            <v>Piso Intertravado Leve-Empreitada</v>
          </cell>
          <cell r="D18981" t="str">
            <v>M2</v>
          </cell>
          <cell r="E18981">
            <v>0</v>
          </cell>
          <cell r="F18981">
            <v>0</v>
          </cell>
        </row>
        <row r="18982">
          <cell r="B18982">
            <v>3000789</v>
          </cell>
          <cell r="C18982" t="str">
            <v>Piso Intertravado Médio-Empreitada</v>
          </cell>
          <cell r="D18982" t="str">
            <v>M2</v>
          </cell>
          <cell r="E18982">
            <v>0</v>
          </cell>
          <cell r="F18982">
            <v>0</v>
          </cell>
        </row>
        <row r="18983">
          <cell r="B18983">
            <v>3000790</v>
          </cell>
          <cell r="C18983" t="str">
            <v>Piso Intertravado Pesado-Empreitada</v>
          </cell>
          <cell r="D18983" t="str">
            <v>M2</v>
          </cell>
          <cell r="E18983">
            <v>0</v>
          </cell>
          <cell r="F18983">
            <v>0</v>
          </cell>
        </row>
        <row r="18984">
          <cell r="B18984">
            <v>3000791</v>
          </cell>
          <cell r="C18984" t="str">
            <v>Piso Vinílico-Empreitada</v>
          </cell>
          <cell r="D18984" t="str">
            <v>M2</v>
          </cell>
          <cell r="E18984">
            <v>0</v>
          </cell>
          <cell r="F18984">
            <v>0</v>
          </cell>
        </row>
        <row r="18985">
          <cell r="B18985">
            <v>3000792</v>
          </cell>
          <cell r="C18985" t="str">
            <v>Pista De Cooper-Empreitada</v>
          </cell>
          <cell r="D18985" t="str">
            <v>M2</v>
          </cell>
          <cell r="E18985">
            <v>0</v>
          </cell>
          <cell r="F18985">
            <v>0</v>
          </cell>
        </row>
        <row r="18986">
          <cell r="B18986">
            <v>3000793</v>
          </cell>
          <cell r="C18986" t="str">
            <v>Pj-Análise Ambiental</v>
          </cell>
          <cell r="D18986" t="str">
            <v>UN</v>
          </cell>
          <cell r="E18986">
            <v>0</v>
          </cell>
          <cell r="F18986">
            <v>0</v>
          </cell>
        </row>
        <row r="18987">
          <cell r="B18987">
            <v>3000794</v>
          </cell>
          <cell r="C18987" t="str">
            <v>Pj-Comissões</v>
          </cell>
          <cell r="D18987" t="str">
            <v>UN</v>
          </cell>
          <cell r="E18987">
            <v>0</v>
          </cell>
          <cell r="F18987">
            <v>0</v>
          </cell>
        </row>
        <row r="18988">
          <cell r="B18988">
            <v>3000795</v>
          </cell>
          <cell r="C18988" t="str">
            <v>Pj-Compensação Ambiental</v>
          </cell>
          <cell r="D18988" t="str">
            <v>UN</v>
          </cell>
          <cell r="E18988">
            <v>0</v>
          </cell>
          <cell r="F18988">
            <v>0</v>
          </cell>
        </row>
        <row r="18989">
          <cell r="B18989">
            <v>3000796</v>
          </cell>
          <cell r="C18989" t="str">
            <v>Pj-Contratação Serviços.Terceiros</v>
          </cell>
          <cell r="D18989" t="str">
            <v>UN</v>
          </cell>
          <cell r="E18989">
            <v>0</v>
          </cell>
          <cell r="F18989">
            <v>0</v>
          </cell>
        </row>
        <row r="18990">
          <cell r="B18990">
            <v>3000797</v>
          </cell>
          <cell r="C18990" t="str">
            <v>Pj-Credit Score E Ce</v>
          </cell>
          <cell r="D18990" t="str">
            <v>UN</v>
          </cell>
          <cell r="E18990">
            <v>0</v>
          </cell>
          <cell r="F18990">
            <v>0</v>
          </cell>
        </row>
        <row r="18991">
          <cell r="B18991">
            <v>3000798</v>
          </cell>
          <cell r="C18991" t="str">
            <v>Pj-Custo Cadastral</v>
          </cell>
          <cell r="D18991" t="str">
            <v>UN</v>
          </cell>
          <cell r="E18991">
            <v>0</v>
          </cell>
          <cell r="F18991">
            <v>0</v>
          </cell>
        </row>
        <row r="18992">
          <cell r="B18992">
            <v>3000799</v>
          </cell>
          <cell r="C18992" t="str">
            <v>Pj-Desocupação</v>
          </cell>
          <cell r="D18992" t="str">
            <v>UN</v>
          </cell>
          <cell r="E18992">
            <v>0</v>
          </cell>
          <cell r="F18992">
            <v>0</v>
          </cell>
        </row>
        <row r="18993">
          <cell r="B18993">
            <v>3000800</v>
          </cell>
          <cell r="C18993" t="str">
            <v>Pj-Gestão Imobiliária</v>
          </cell>
          <cell r="D18993" t="str">
            <v>UN</v>
          </cell>
          <cell r="E18993">
            <v>0</v>
          </cell>
          <cell r="F18993">
            <v>0</v>
          </cell>
        </row>
        <row r="18994">
          <cell r="B18994">
            <v>3000801</v>
          </cell>
          <cell r="C18994" t="str">
            <v>Pj-Honorário Decoradora F</v>
          </cell>
          <cell r="D18994" t="str">
            <v>UN</v>
          </cell>
          <cell r="E18994">
            <v>0</v>
          </cell>
          <cell r="F18994">
            <v>0</v>
          </cell>
        </row>
        <row r="18995">
          <cell r="B18995">
            <v>3000802</v>
          </cell>
          <cell r="C18995" t="str">
            <v>Pj-Honorário Decoradora J</v>
          </cell>
          <cell r="D18995" t="str">
            <v>UN</v>
          </cell>
          <cell r="E18995">
            <v>0</v>
          </cell>
          <cell r="F18995">
            <v>0</v>
          </cell>
        </row>
        <row r="18996">
          <cell r="B18996">
            <v>3000803</v>
          </cell>
          <cell r="C18996" t="str">
            <v>Pj-Honorários Advocatícios J</v>
          </cell>
          <cell r="D18996" t="str">
            <v>UN</v>
          </cell>
          <cell r="E18996">
            <v>0</v>
          </cell>
          <cell r="F18996">
            <v>0</v>
          </cell>
        </row>
        <row r="18997">
          <cell r="B18997">
            <v>3000804</v>
          </cell>
          <cell r="C18997" t="str">
            <v>Pj-Honorários Advocatícios J Incorpor.</v>
          </cell>
          <cell r="D18997" t="str">
            <v>UN</v>
          </cell>
          <cell r="E18997">
            <v>0</v>
          </cell>
          <cell r="F18997">
            <v>0</v>
          </cell>
        </row>
        <row r="18998">
          <cell r="B18998">
            <v>3000805</v>
          </cell>
          <cell r="C18998" t="str">
            <v>Pj-Pagamento Corretagem</v>
          </cell>
          <cell r="D18998" t="str">
            <v>UN</v>
          </cell>
          <cell r="E18998">
            <v>0</v>
          </cell>
          <cell r="F18998">
            <v>0</v>
          </cell>
        </row>
        <row r="18999">
          <cell r="B18999">
            <v>3000806</v>
          </cell>
          <cell r="C18999" t="str">
            <v>Pj-Premiações Corretores</v>
          </cell>
          <cell r="D18999" t="str">
            <v>UN</v>
          </cell>
          <cell r="E18999">
            <v>0</v>
          </cell>
          <cell r="F18999">
            <v>0</v>
          </cell>
        </row>
        <row r="19000">
          <cell r="B19000">
            <v>3000807</v>
          </cell>
          <cell r="C19000" t="str">
            <v>Pj-Taxa De Acompanhamento Obra</v>
          </cell>
          <cell r="D19000" t="str">
            <v>UN</v>
          </cell>
          <cell r="E19000">
            <v>0</v>
          </cell>
          <cell r="F19000">
            <v>0</v>
          </cell>
        </row>
        <row r="19001">
          <cell r="B19001">
            <v>3000808</v>
          </cell>
          <cell r="C19001" t="str">
            <v>Plataforma De Deficiente-Empreitada</v>
          </cell>
          <cell r="D19001" t="str">
            <v>UN</v>
          </cell>
          <cell r="E19001">
            <v>0</v>
          </cell>
          <cell r="F19001">
            <v>0</v>
          </cell>
        </row>
        <row r="19002">
          <cell r="B19002">
            <v>3000809</v>
          </cell>
          <cell r="C19002" t="str">
            <v>Play Ground-Empreitada</v>
          </cell>
          <cell r="D19002" t="str">
            <v>UN</v>
          </cell>
          <cell r="E19002">
            <v>0</v>
          </cell>
          <cell r="F19002">
            <v>0</v>
          </cell>
        </row>
        <row r="19003">
          <cell r="B19003">
            <v>3001339</v>
          </cell>
          <cell r="C19003" t="str">
            <v>Energia Elétrica E Gás</v>
          </cell>
          <cell r="D19003" t="str">
            <v>UN</v>
          </cell>
          <cell r="E19003">
            <v>800</v>
          </cell>
          <cell r="F19003">
            <v>30</v>
          </cell>
        </row>
        <row r="19004">
          <cell r="B19004">
            <v>3000811</v>
          </cell>
          <cell r="C19004" t="str">
            <v>Kit Pronta Mad.Pint 0,62X2,11M</v>
          </cell>
          <cell r="D19004" t="str">
            <v>UN</v>
          </cell>
          <cell r="E19004">
            <v>0</v>
          </cell>
          <cell r="F19004">
            <v>0</v>
          </cell>
        </row>
        <row r="19005">
          <cell r="B19005">
            <v>3000812</v>
          </cell>
          <cell r="C19005" t="str">
            <v>Kit Porta Pront Mad Pint0,62X2,11M+Venez</v>
          </cell>
          <cell r="D19005" t="str">
            <v>UN</v>
          </cell>
          <cell r="E19005">
            <v>0</v>
          </cell>
          <cell r="F19005">
            <v>0</v>
          </cell>
        </row>
        <row r="19006">
          <cell r="B19006">
            <v>3000813</v>
          </cell>
          <cell r="C19006" t="str">
            <v>Kit Pronta Mad.Pint 0,72X2,11M</v>
          </cell>
          <cell r="D19006" t="str">
            <v>UN</v>
          </cell>
          <cell r="E19006">
            <v>0</v>
          </cell>
          <cell r="F19006">
            <v>0</v>
          </cell>
        </row>
        <row r="19007">
          <cell r="B19007">
            <v>3000814</v>
          </cell>
          <cell r="C19007" t="str">
            <v>Kit Porta Pront Mad Pint0,72X2,11M+Venez</v>
          </cell>
          <cell r="D19007" t="str">
            <v>UN</v>
          </cell>
          <cell r="E19007">
            <v>0</v>
          </cell>
          <cell r="F19007">
            <v>0</v>
          </cell>
        </row>
        <row r="19008">
          <cell r="B19008">
            <v>3000815</v>
          </cell>
          <cell r="C19008" t="str">
            <v>Kit Pronta Mad.Pint 0,82X2,11M</v>
          </cell>
          <cell r="D19008" t="str">
            <v>UN</v>
          </cell>
          <cell r="E19008">
            <v>0</v>
          </cell>
          <cell r="F19008">
            <v>0</v>
          </cell>
        </row>
        <row r="19009">
          <cell r="B19009">
            <v>3000816</v>
          </cell>
          <cell r="C19009" t="str">
            <v>Kit Porta Pront Mad Pint0,82X2,11M+Venez</v>
          </cell>
          <cell r="D19009" t="str">
            <v>UN</v>
          </cell>
          <cell r="E19009">
            <v>0</v>
          </cell>
          <cell r="F19009">
            <v>0</v>
          </cell>
        </row>
        <row r="19010">
          <cell r="B19010">
            <v>3000817</v>
          </cell>
          <cell r="C19010" t="str">
            <v>Kit Pronta Mad.Diferencia.T1-Empreitada</v>
          </cell>
          <cell r="D19010" t="str">
            <v>UN</v>
          </cell>
          <cell r="E19010">
            <v>0</v>
          </cell>
          <cell r="F19010">
            <v>0</v>
          </cell>
        </row>
        <row r="19011">
          <cell r="B19011">
            <v>3000818</v>
          </cell>
          <cell r="C19011" t="str">
            <v>Kit Pronta Mad.Diferencia.T2-Empreitada</v>
          </cell>
          <cell r="D19011" t="str">
            <v>UN</v>
          </cell>
          <cell r="E19011">
            <v>0</v>
          </cell>
          <cell r="F19011">
            <v>0</v>
          </cell>
        </row>
        <row r="19012">
          <cell r="B19012">
            <v>3000819</v>
          </cell>
          <cell r="C19012" t="str">
            <v>Kit Pronta Mad.Diferencia.T3-Empreitada</v>
          </cell>
          <cell r="D19012" t="str">
            <v>UN</v>
          </cell>
          <cell r="E19012">
            <v>0</v>
          </cell>
          <cell r="F19012">
            <v>0</v>
          </cell>
        </row>
        <row r="19013">
          <cell r="B19013">
            <v>3000820</v>
          </cell>
          <cell r="C19013" t="str">
            <v>Portas Shafts Pintura C/Ferrag.-Empreit.</v>
          </cell>
          <cell r="D19013" t="str">
            <v>UN</v>
          </cell>
          <cell r="E19013">
            <v>0</v>
          </cell>
          <cell r="F19013">
            <v>0</v>
          </cell>
        </row>
        <row r="19014">
          <cell r="B19014">
            <v>3000821</v>
          </cell>
          <cell r="C19014" t="str">
            <v>Prep.Terreno-Locacao De Obra</v>
          </cell>
          <cell r="D19014" t="str">
            <v>M2</v>
          </cell>
          <cell r="E19014">
            <v>0</v>
          </cell>
          <cell r="F19014">
            <v>0</v>
          </cell>
        </row>
        <row r="19015">
          <cell r="B19015">
            <v>3000822</v>
          </cell>
          <cell r="C19015" t="str">
            <v>Regulariza Superf.C/Caim S/Espes-Empreit</v>
          </cell>
          <cell r="D19015" t="str">
            <v>M2</v>
          </cell>
          <cell r="E19015">
            <v>0</v>
          </cell>
          <cell r="F19015">
            <v>0</v>
          </cell>
        </row>
        <row r="19016">
          <cell r="B19016">
            <v>3000823</v>
          </cell>
          <cell r="C19016" t="str">
            <v>Prestação De Serviços De Motoboy</v>
          </cell>
          <cell r="D19016" t="str">
            <v>MON</v>
          </cell>
          <cell r="E19016">
            <v>0</v>
          </cell>
          <cell r="F19016">
            <v>0</v>
          </cell>
        </row>
        <row r="19017">
          <cell r="B19017">
            <v>3000824</v>
          </cell>
          <cell r="C19017" t="str">
            <v>Prestação De Serviços De Vigilância</v>
          </cell>
          <cell r="D19017" t="str">
            <v>MON</v>
          </cell>
          <cell r="E19017">
            <v>0</v>
          </cell>
          <cell r="F19017">
            <v>0</v>
          </cell>
        </row>
        <row r="19018">
          <cell r="B19018">
            <v>3000825</v>
          </cell>
          <cell r="C19018" t="str">
            <v>Projeto Alvenaria Estrutural-Cópias</v>
          </cell>
          <cell r="D19018" t="str">
            <v>UN</v>
          </cell>
          <cell r="E19018">
            <v>0</v>
          </cell>
          <cell r="F19018">
            <v>0</v>
          </cell>
        </row>
        <row r="19019">
          <cell r="B19019">
            <v>3000826</v>
          </cell>
          <cell r="C19019" t="str">
            <v>Projeto Alvenaria Modulada-Cópias</v>
          </cell>
          <cell r="D19019" t="str">
            <v>UN</v>
          </cell>
          <cell r="E19019">
            <v>0</v>
          </cell>
          <cell r="F19019">
            <v>0</v>
          </cell>
        </row>
        <row r="19020">
          <cell r="B19020">
            <v>3000827</v>
          </cell>
          <cell r="C19020" t="str">
            <v>Projeto Ar Condicionado Central-Cópias</v>
          </cell>
          <cell r="D19020" t="str">
            <v>UN</v>
          </cell>
          <cell r="E19020">
            <v>0</v>
          </cell>
          <cell r="F19020">
            <v>0</v>
          </cell>
        </row>
        <row r="19021">
          <cell r="B19021">
            <v>3000828</v>
          </cell>
          <cell r="C19021" t="str">
            <v>Projeto Arquitetura-Cópias</v>
          </cell>
          <cell r="D19021" t="str">
            <v>UN</v>
          </cell>
          <cell r="E19021">
            <v>0</v>
          </cell>
          <cell r="F19021">
            <v>0</v>
          </cell>
        </row>
        <row r="19022">
          <cell r="B19022">
            <v>3000829</v>
          </cell>
          <cell r="C19022" t="str">
            <v>Projeto Arquitetura-Gerenciamento Ext.</v>
          </cell>
          <cell r="D19022" t="str">
            <v>UN</v>
          </cell>
          <cell r="E19022">
            <v>0</v>
          </cell>
          <cell r="F19022">
            <v>0</v>
          </cell>
        </row>
        <row r="19023">
          <cell r="B19023">
            <v>3000830</v>
          </cell>
          <cell r="C19023" t="str">
            <v>Projeto Executivo-Acústica</v>
          </cell>
          <cell r="D19023" t="str">
            <v>UN</v>
          </cell>
          <cell r="E19023">
            <v>0</v>
          </cell>
          <cell r="F19023">
            <v>0</v>
          </cell>
        </row>
        <row r="19024">
          <cell r="B19024">
            <v>3000831</v>
          </cell>
          <cell r="C19024" t="str">
            <v>Projeto Executivo-Alvenaria Estrutural</v>
          </cell>
          <cell r="D19024" t="str">
            <v>UN</v>
          </cell>
          <cell r="E19024">
            <v>0</v>
          </cell>
          <cell r="F19024">
            <v>0</v>
          </cell>
        </row>
        <row r="19025">
          <cell r="B19025">
            <v>3000832</v>
          </cell>
          <cell r="C19025" t="str">
            <v>Projeto Executivo-Alvenaria Modulada</v>
          </cell>
          <cell r="D19025" t="str">
            <v>UN</v>
          </cell>
          <cell r="E19025">
            <v>0</v>
          </cell>
          <cell r="F19025">
            <v>0</v>
          </cell>
        </row>
        <row r="19026">
          <cell r="B19026">
            <v>3000833</v>
          </cell>
          <cell r="C19026" t="str">
            <v>Projeto Executivo-Ar Condicionado</v>
          </cell>
          <cell r="D19026" t="str">
            <v>UN</v>
          </cell>
          <cell r="E19026">
            <v>0</v>
          </cell>
          <cell r="F19026">
            <v>0</v>
          </cell>
        </row>
        <row r="19027">
          <cell r="B19027">
            <v>3000834</v>
          </cell>
          <cell r="C19027" t="str">
            <v>Projeto Executivo-Arquitetura</v>
          </cell>
          <cell r="D19027" t="str">
            <v>UN</v>
          </cell>
          <cell r="E19027">
            <v>0</v>
          </cell>
          <cell r="F19027">
            <v>0</v>
          </cell>
        </row>
        <row r="19028">
          <cell r="B19028">
            <v>3000835</v>
          </cell>
          <cell r="C19028" t="str">
            <v>Projeto Executivo-Canteiro</v>
          </cell>
          <cell r="D19028" t="str">
            <v>UN</v>
          </cell>
          <cell r="E19028">
            <v>0</v>
          </cell>
          <cell r="F19028">
            <v>0</v>
          </cell>
        </row>
        <row r="19029">
          <cell r="B19029">
            <v>3000836</v>
          </cell>
          <cell r="C19029" t="str">
            <v>Projeto Executivo-Catv/Cftv</v>
          </cell>
          <cell r="D19029" t="str">
            <v>UN</v>
          </cell>
          <cell r="E19029">
            <v>0</v>
          </cell>
          <cell r="F19029">
            <v>0</v>
          </cell>
        </row>
        <row r="19030">
          <cell r="B19030">
            <v>3000837</v>
          </cell>
          <cell r="C19030" t="str">
            <v>Projeto Executivo-Contrapiso</v>
          </cell>
          <cell r="D19030" t="str">
            <v>UN</v>
          </cell>
          <cell r="E19030">
            <v>0</v>
          </cell>
          <cell r="F19030">
            <v>0</v>
          </cell>
        </row>
        <row r="19031">
          <cell r="B19031">
            <v>3000838</v>
          </cell>
          <cell r="C19031" t="str">
            <v>Projeto Executivo-Decoração</v>
          </cell>
          <cell r="D19031" t="str">
            <v>UN</v>
          </cell>
          <cell r="E19031">
            <v>0</v>
          </cell>
          <cell r="F19031">
            <v>0</v>
          </cell>
        </row>
        <row r="19032">
          <cell r="B19032">
            <v>3000839</v>
          </cell>
          <cell r="C19032" t="str">
            <v>Projeto Executivo-Detecção Alar.Incêndio</v>
          </cell>
          <cell r="D19032" t="str">
            <v>UN</v>
          </cell>
          <cell r="E19032">
            <v>0</v>
          </cell>
          <cell r="F19032">
            <v>0</v>
          </cell>
        </row>
        <row r="19033">
          <cell r="B19033">
            <v>3000840</v>
          </cell>
          <cell r="C19033" t="str">
            <v>Projeto Executivo-Encostas</v>
          </cell>
          <cell r="D19033" t="str">
            <v>UN</v>
          </cell>
          <cell r="E19033">
            <v>0</v>
          </cell>
          <cell r="F19033">
            <v>0</v>
          </cell>
        </row>
        <row r="19034">
          <cell r="B19034">
            <v>3000841</v>
          </cell>
          <cell r="C19034" t="str">
            <v>Projeto Executivo-Esquadria Alumínio</v>
          </cell>
          <cell r="D19034" t="str">
            <v>UN</v>
          </cell>
          <cell r="E19034">
            <v>0</v>
          </cell>
          <cell r="F19034">
            <v>0</v>
          </cell>
        </row>
        <row r="19035">
          <cell r="B19035">
            <v>3000842</v>
          </cell>
          <cell r="C19035" t="str">
            <v>Projeto Executivo-Esquadria Metálica</v>
          </cell>
          <cell r="D19035" t="str">
            <v>UN</v>
          </cell>
          <cell r="E19035">
            <v>0</v>
          </cell>
          <cell r="F19035">
            <v>0</v>
          </cell>
        </row>
        <row r="19036">
          <cell r="B19036">
            <v>3000843</v>
          </cell>
          <cell r="C19036" t="str">
            <v>Projeto Executivo-Estrutura De Concreto</v>
          </cell>
          <cell r="D19036" t="str">
            <v>UN</v>
          </cell>
          <cell r="E19036">
            <v>0</v>
          </cell>
          <cell r="F19036">
            <v>0</v>
          </cell>
        </row>
        <row r="19037">
          <cell r="B19037">
            <v>3000844</v>
          </cell>
          <cell r="C19037" t="str">
            <v>Projeto Executivo-Estrutura De Madeira</v>
          </cell>
          <cell r="D19037" t="str">
            <v>UN</v>
          </cell>
          <cell r="E19037">
            <v>0</v>
          </cell>
          <cell r="F19037">
            <v>0</v>
          </cell>
        </row>
        <row r="19038">
          <cell r="B19038">
            <v>3000845</v>
          </cell>
          <cell r="C19038" t="str">
            <v>Projeto Executivo-Ete</v>
          </cell>
          <cell r="D19038" t="str">
            <v>UN</v>
          </cell>
          <cell r="E19038">
            <v>0</v>
          </cell>
          <cell r="F19038">
            <v>0</v>
          </cell>
        </row>
        <row r="19039">
          <cell r="B19039">
            <v>3000846</v>
          </cell>
          <cell r="C19039" t="str">
            <v>Projeto Executivo-Forma</v>
          </cell>
          <cell r="D19039" t="str">
            <v>UN</v>
          </cell>
          <cell r="E19039">
            <v>0</v>
          </cell>
          <cell r="F19039">
            <v>0</v>
          </cell>
        </row>
        <row r="19040">
          <cell r="B19040">
            <v>3000847</v>
          </cell>
          <cell r="C19040" t="str">
            <v>Projeto Executivo-Fundação</v>
          </cell>
          <cell r="D19040" t="str">
            <v>UN</v>
          </cell>
          <cell r="E19040">
            <v>0</v>
          </cell>
          <cell r="F19040">
            <v>0</v>
          </cell>
        </row>
        <row r="19041">
          <cell r="B19041">
            <v>3000848</v>
          </cell>
          <cell r="C19041" t="str">
            <v>Projeto Executivo-Heliponto</v>
          </cell>
          <cell r="D19041" t="str">
            <v>UN</v>
          </cell>
          <cell r="E19041">
            <v>0</v>
          </cell>
          <cell r="F19041">
            <v>0</v>
          </cell>
        </row>
        <row r="19042">
          <cell r="B19042">
            <v>3000849</v>
          </cell>
          <cell r="C19042" t="str">
            <v>Projeto Executivo-Impermeabilização</v>
          </cell>
          <cell r="D19042" t="str">
            <v>UN</v>
          </cell>
          <cell r="E19042">
            <v>0</v>
          </cell>
          <cell r="F19042">
            <v>0</v>
          </cell>
        </row>
        <row r="19043">
          <cell r="B19043">
            <v>3000850</v>
          </cell>
          <cell r="C19043" t="str">
            <v>Projeto Executivo-Infra-Estrutura</v>
          </cell>
          <cell r="D19043" t="str">
            <v>UN</v>
          </cell>
          <cell r="E19043">
            <v>0</v>
          </cell>
          <cell r="F19043">
            <v>0</v>
          </cell>
        </row>
        <row r="19044">
          <cell r="B19044">
            <v>3000851</v>
          </cell>
          <cell r="C19044" t="str">
            <v>Projeto Executivo-Instalações Elétricas</v>
          </cell>
          <cell r="D19044" t="str">
            <v>UN</v>
          </cell>
          <cell r="E19044">
            <v>0</v>
          </cell>
          <cell r="F19044">
            <v>0</v>
          </cell>
        </row>
        <row r="19045">
          <cell r="B19045">
            <v>3000852</v>
          </cell>
          <cell r="C19045" t="str">
            <v>Projeto Executivo-Instalações Especiais</v>
          </cell>
          <cell r="D19045" t="str">
            <v>UN</v>
          </cell>
          <cell r="E19045">
            <v>0</v>
          </cell>
          <cell r="F19045">
            <v>0</v>
          </cell>
        </row>
        <row r="19046">
          <cell r="B19046">
            <v>3000853</v>
          </cell>
          <cell r="C19046" t="str">
            <v>Projeto Executivo-Instalações Hidráulic.</v>
          </cell>
          <cell r="D19046" t="str">
            <v>UN</v>
          </cell>
          <cell r="E19046">
            <v>0</v>
          </cell>
          <cell r="F19046">
            <v>0</v>
          </cell>
        </row>
        <row r="19047">
          <cell r="B19047">
            <v>3000854</v>
          </cell>
          <cell r="C19047" t="str">
            <v>Projeto Executivo-Lev.Plani-Altimétrico</v>
          </cell>
          <cell r="D19047" t="str">
            <v>UN</v>
          </cell>
          <cell r="E19047">
            <v>0</v>
          </cell>
          <cell r="F19047">
            <v>0</v>
          </cell>
        </row>
        <row r="19048">
          <cell r="B19048">
            <v>3000855</v>
          </cell>
          <cell r="C19048" t="str">
            <v>Projeto Executivo-Luminotécnica</v>
          </cell>
          <cell r="D19048" t="str">
            <v>UN</v>
          </cell>
          <cell r="E19048">
            <v>0</v>
          </cell>
          <cell r="F19048">
            <v>0</v>
          </cell>
        </row>
        <row r="19049">
          <cell r="B19049">
            <v>3000856</v>
          </cell>
          <cell r="C19049" t="str">
            <v>Projeto Executivo-Paisagismo</v>
          </cell>
          <cell r="D19049" t="str">
            <v>UN</v>
          </cell>
          <cell r="E19049">
            <v>0</v>
          </cell>
          <cell r="F19049">
            <v>0</v>
          </cell>
        </row>
        <row r="19050">
          <cell r="B19050">
            <v>3000857</v>
          </cell>
          <cell r="C19050" t="str">
            <v>Projeto Executivo-Pavimentação</v>
          </cell>
          <cell r="D19050" t="str">
            <v>UN</v>
          </cell>
          <cell r="E19050">
            <v>0</v>
          </cell>
          <cell r="F19050">
            <v>0</v>
          </cell>
        </row>
        <row r="19051">
          <cell r="B19051">
            <v>3000858</v>
          </cell>
          <cell r="C19051" t="str">
            <v>Projeto Executivo-Piscina</v>
          </cell>
          <cell r="D19051" t="str">
            <v>UN</v>
          </cell>
          <cell r="E19051">
            <v>0</v>
          </cell>
          <cell r="F19051">
            <v>0</v>
          </cell>
        </row>
        <row r="19052">
          <cell r="B19052">
            <v>3000859</v>
          </cell>
          <cell r="C19052" t="str">
            <v>Projeto Executivo-Pré Moldados</v>
          </cell>
          <cell r="D19052" t="str">
            <v>UN</v>
          </cell>
          <cell r="E19052">
            <v>0</v>
          </cell>
          <cell r="F19052">
            <v>0</v>
          </cell>
        </row>
        <row r="19053">
          <cell r="B19053">
            <v>3000860</v>
          </cell>
          <cell r="C19053" t="str">
            <v>Projeto Executivo-Pré-Moldados</v>
          </cell>
          <cell r="D19053" t="str">
            <v>UN</v>
          </cell>
          <cell r="E19053">
            <v>0</v>
          </cell>
          <cell r="F19053">
            <v>0</v>
          </cell>
        </row>
        <row r="19054">
          <cell r="B19054">
            <v>3000861</v>
          </cell>
          <cell r="C19054" t="str">
            <v>Projeto Executivo-Progamação Visual</v>
          </cell>
          <cell r="D19054" t="str">
            <v>UN</v>
          </cell>
          <cell r="E19054">
            <v>0</v>
          </cell>
          <cell r="F19054">
            <v>0</v>
          </cell>
        </row>
        <row r="19055">
          <cell r="B19055">
            <v>3000862</v>
          </cell>
          <cell r="C19055" t="str">
            <v>Projeto Executivo-Rede Local</v>
          </cell>
          <cell r="D19055" t="str">
            <v>UN</v>
          </cell>
          <cell r="E19055">
            <v>0</v>
          </cell>
          <cell r="F19055">
            <v>0</v>
          </cell>
        </row>
        <row r="19056">
          <cell r="B19056">
            <v>3000863</v>
          </cell>
          <cell r="C19056" t="str">
            <v>Projeto Executivo-Rede Telecom</v>
          </cell>
          <cell r="D19056" t="str">
            <v>UN</v>
          </cell>
          <cell r="E19056">
            <v>0</v>
          </cell>
          <cell r="F19056">
            <v>0</v>
          </cell>
        </row>
        <row r="19057">
          <cell r="B19057">
            <v>3000864</v>
          </cell>
          <cell r="C19057" t="str">
            <v>Projeto Executivo-Sonorização</v>
          </cell>
          <cell r="D19057" t="str">
            <v>UN</v>
          </cell>
          <cell r="E19057">
            <v>0</v>
          </cell>
          <cell r="F19057">
            <v>0</v>
          </cell>
        </row>
        <row r="19058">
          <cell r="B19058">
            <v>3000865</v>
          </cell>
          <cell r="C19058" t="str">
            <v>Projeto Executivo-Supervisão Predial</v>
          </cell>
          <cell r="D19058" t="str">
            <v>UN</v>
          </cell>
          <cell r="E19058">
            <v>0</v>
          </cell>
          <cell r="F19058">
            <v>0</v>
          </cell>
        </row>
        <row r="19059">
          <cell r="B19059">
            <v>3000866</v>
          </cell>
          <cell r="C19059" t="str">
            <v>Projeto Executivo-Tráfego</v>
          </cell>
          <cell r="D19059" t="str">
            <v>UN</v>
          </cell>
          <cell r="E19059">
            <v>0</v>
          </cell>
          <cell r="F19059">
            <v>0</v>
          </cell>
        </row>
        <row r="19060">
          <cell r="B19060">
            <v>3000867</v>
          </cell>
          <cell r="C19060" t="str">
            <v>Projeto Executivo-Vault</v>
          </cell>
          <cell r="D19060" t="str">
            <v>UN</v>
          </cell>
          <cell r="E19060">
            <v>0</v>
          </cell>
          <cell r="F19060">
            <v>0</v>
          </cell>
        </row>
        <row r="19061">
          <cell r="B19061">
            <v>3000868</v>
          </cell>
          <cell r="C19061" t="str">
            <v>Projeto Executvo-Fachada</v>
          </cell>
          <cell r="D19061" t="str">
            <v>UN</v>
          </cell>
          <cell r="E19061">
            <v>0</v>
          </cell>
          <cell r="F19061">
            <v>0</v>
          </cell>
        </row>
        <row r="19062">
          <cell r="B19062">
            <v>3000869</v>
          </cell>
          <cell r="C19062" t="str">
            <v>Projeto Forma-Cópias</v>
          </cell>
          <cell r="D19062" t="str">
            <v>UN</v>
          </cell>
          <cell r="E19062">
            <v>0</v>
          </cell>
          <cell r="F19062">
            <v>0</v>
          </cell>
        </row>
        <row r="19063">
          <cell r="B19063">
            <v>3000870</v>
          </cell>
          <cell r="C19063" t="str">
            <v>Projeto Fundação-Cópias</v>
          </cell>
          <cell r="D19063" t="str">
            <v>UN</v>
          </cell>
          <cell r="E19063">
            <v>0</v>
          </cell>
          <cell r="F19063">
            <v>0</v>
          </cell>
        </row>
        <row r="19064">
          <cell r="B19064">
            <v>3000871</v>
          </cell>
          <cell r="C19064" t="str">
            <v>Projeto Infra-Estrutura-Cópias</v>
          </cell>
          <cell r="D19064" t="str">
            <v>UN</v>
          </cell>
          <cell r="E19064">
            <v>0</v>
          </cell>
          <cell r="F19064">
            <v>0</v>
          </cell>
        </row>
        <row r="19065">
          <cell r="B19065">
            <v>3000872</v>
          </cell>
          <cell r="C19065" t="str">
            <v>Projeto Instalações Elétricas-Cópias</v>
          </cell>
          <cell r="D19065" t="str">
            <v>UN</v>
          </cell>
          <cell r="E19065">
            <v>0</v>
          </cell>
          <cell r="F19065">
            <v>0</v>
          </cell>
        </row>
        <row r="19066">
          <cell r="B19066">
            <v>3000873</v>
          </cell>
          <cell r="C19066" t="str">
            <v>Projeto Instalações Hidráulicas-Cópias</v>
          </cell>
          <cell r="D19066" t="str">
            <v>UN</v>
          </cell>
          <cell r="E19066">
            <v>0</v>
          </cell>
          <cell r="F19066">
            <v>0</v>
          </cell>
        </row>
        <row r="19067">
          <cell r="B19067">
            <v>3000874</v>
          </cell>
          <cell r="C19067" t="str">
            <v>Projeto Legal-Arquitetura</v>
          </cell>
          <cell r="D19067" t="str">
            <v>UN</v>
          </cell>
          <cell r="E19067">
            <v>0</v>
          </cell>
          <cell r="F19067">
            <v>0</v>
          </cell>
        </row>
        <row r="19068">
          <cell r="B19068">
            <v>3000875</v>
          </cell>
          <cell r="C19068" t="str">
            <v>Projeto Legal-Encostas</v>
          </cell>
          <cell r="D19068" t="str">
            <v>UN</v>
          </cell>
          <cell r="E19068">
            <v>0</v>
          </cell>
          <cell r="F19068">
            <v>0</v>
          </cell>
        </row>
        <row r="19069">
          <cell r="B19069">
            <v>3000876</v>
          </cell>
          <cell r="C19069" t="str">
            <v>Projeto Legal-Infra</v>
          </cell>
          <cell r="D19069" t="str">
            <v>UN</v>
          </cell>
          <cell r="E19069">
            <v>0</v>
          </cell>
          <cell r="F19069">
            <v>0</v>
          </cell>
        </row>
        <row r="19070">
          <cell r="B19070">
            <v>3000877</v>
          </cell>
          <cell r="C19070" t="str">
            <v>Projeto Legal-Pavimentação</v>
          </cell>
          <cell r="D19070" t="str">
            <v>UN</v>
          </cell>
          <cell r="E19070">
            <v>0</v>
          </cell>
          <cell r="F19070">
            <v>0</v>
          </cell>
        </row>
        <row r="19071">
          <cell r="B19071">
            <v>3000878</v>
          </cell>
          <cell r="C19071" t="str">
            <v>Projeto Paisagismo-Cópias</v>
          </cell>
          <cell r="D19071" t="str">
            <v>UN</v>
          </cell>
          <cell r="E19071">
            <v>0</v>
          </cell>
          <cell r="F19071">
            <v>0</v>
          </cell>
        </row>
        <row r="19072">
          <cell r="B19072">
            <v>3000879</v>
          </cell>
          <cell r="C19072" t="str">
            <v>Proteção De Laje Tipo 1</v>
          </cell>
          <cell r="D19072" t="str">
            <v>M</v>
          </cell>
          <cell r="E19072">
            <v>0</v>
          </cell>
          <cell r="F19072">
            <v>0</v>
          </cell>
        </row>
        <row r="19073">
          <cell r="B19073">
            <v>3000880</v>
          </cell>
          <cell r="C19073" t="str">
            <v>Proteção De Laje Tipo 2</v>
          </cell>
          <cell r="D19073" t="str">
            <v>M</v>
          </cell>
          <cell r="E19073">
            <v>0</v>
          </cell>
          <cell r="F19073">
            <v>0</v>
          </cell>
        </row>
        <row r="19074">
          <cell r="B19074">
            <v>3000881</v>
          </cell>
          <cell r="C19074" t="str">
            <v>Proteção De Laje Tipo 3</v>
          </cell>
          <cell r="D19074" t="str">
            <v>M</v>
          </cell>
          <cell r="E19074">
            <v>0</v>
          </cell>
          <cell r="F19074">
            <v>0</v>
          </cell>
        </row>
        <row r="19075">
          <cell r="B19075">
            <v>3000882</v>
          </cell>
          <cell r="C19075" t="str">
            <v>Proteção De Pilar Tipo 1</v>
          </cell>
          <cell r="D19075" t="str">
            <v>UN</v>
          </cell>
          <cell r="E19075">
            <v>0</v>
          </cell>
          <cell r="F19075">
            <v>0</v>
          </cell>
        </row>
        <row r="19076">
          <cell r="B19076">
            <v>3000883</v>
          </cell>
          <cell r="C19076" t="str">
            <v>Proteção De Pilar Tipo 2</v>
          </cell>
          <cell r="D19076" t="str">
            <v>UN</v>
          </cell>
          <cell r="E19076">
            <v>0</v>
          </cell>
          <cell r="F19076">
            <v>0</v>
          </cell>
        </row>
        <row r="19077">
          <cell r="B19077">
            <v>3000884</v>
          </cell>
          <cell r="C19077" t="str">
            <v>Regulariz.Superf.C/Caim.Espes-Empreitada</v>
          </cell>
          <cell r="D19077" t="str">
            <v>UN</v>
          </cell>
          <cell r="E19077">
            <v>0</v>
          </cell>
          <cell r="F19077">
            <v>0</v>
          </cell>
        </row>
        <row r="19078">
          <cell r="B19078">
            <v>3000885</v>
          </cell>
          <cell r="C19078" t="str">
            <v>Proteção Vão Do Elevador</v>
          </cell>
          <cell r="D19078" t="str">
            <v>M</v>
          </cell>
          <cell r="E19078">
            <v>0</v>
          </cell>
          <cell r="F19078">
            <v>0</v>
          </cell>
        </row>
        <row r="19079">
          <cell r="B19079">
            <v>3000886</v>
          </cell>
          <cell r="C19079" t="str">
            <v>Proteção De Vazio Da Escada</v>
          </cell>
          <cell r="D19079" t="str">
            <v>UN</v>
          </cell>
          <cell r="E19079">
            <v>0</v>
          </cell>
          <cell r="F19079">
            <v>0</v>
          </cell>
        </row>
        <row r="19080">
          <cell r="B19080">
            <v>3000887</v>
          </cell>
          <cell r="C19080" t="str">
            <v>Proteção De Velox</v>
          </cell>
          <cell r="D19080" t="str">
            <v>UN</v>
          </cell>
          <cell r="E19080">
            <v>0</v>
          </cell>
          <cell r="F19080">
            <v>0</v>
          </cell>
        </row>
        <row r="19081">
          <cell r="B19081">
            <v>3000888</v>
          </cell>
          <cell r="C19081" t="str">
            <v>Proteção Esquadria Alumínio</v>
          </cell>
          <cell r="D19081" t="str">
            <v>M2</v>
          </cell>
          <cell r="E19081">
            <v>0</v>
          </cell>
          <cell r="F19081">
            <v>0</v>
          </cell>
        </row>
        <row r="19082">
          <cell r="B19082">
            <v>3000889</v>
          </cell>
          <cell r="C19082" t="str">
            <v>Proteção Mecân.Horiz.Simples-Empreitada</v>
          </cell>
          <cell r="D19082" t="str">
            <v>M2</v>
          </cell>
          <cell r="E19082">
            <v>0</v>
          </cell>
          <cell r="F19082">
            <v>0</v>
          </cell>
        </row>
        <row r="19083">
          <cell r="B19083">
            <v>3000890</v>
          </cell>
          <cell r="C19083" t="str">
            <v>Proteção Mec.Horiz.Primária-Empreitada</v>
          </cell>
          <cell r="D19083" t="str">
            <v>M2</v>
          </cell>
          <cell r="E19083">
            <v>0</v>
          </cell>
          <cell r="F19083">
            <v>0</v>
          </cell>
        </row>
        <row r="19084">
          <cell r="B19084">
            <v>3000891</v>
          </cell>
          <cell r="C19084" t="str">
            <v>Proteção Mecân.Horiz.Defin.Quadr-Empreit</v>
          </cell>
          <cell r="D19084" t="str">
            <v>M2</v>
          </cell>
          <cell r="E19084">
            <v>0</v>
          </cell>
          <cell r="F19084">
            <v>0</v>
          </cell>
        </row>
        <row r="19085">
          <cell r="B19085">
            <v>3000892</v>
          </cell>
          <cell r="C19085" t="str">
            <v>Proteção Para Lixo-2 Jogos</v>
          </cell>
          <cell r="D19085" t="str">
            <v>M2</v>
          </cell>
          <cell r="E19085">
            <v>0</v>
          </cell>
          <cell r="F19085">
            <v>0</v>
          </cell>
        </row>
        <row r="19086">
          <cell r="B19086">
            <v>3000893</v>
          </cell>
          <cell r="C19086" t="str">
            <v>Proteção Para Lixo-3 Jogos</v>
          </cell>
          <cell r="D19086" t="str">
            <v>M2</v>
          </cell>
          <cell r="E19086">
            <v>0</v>
          </cell>
          <cell r="F19086">
            <v>0</v>
          </cell>
        </row>
        <row r="19087">
          <cell r="B19087">
            <v>3000894</v>
          </cell>
          <cell r="C19087" t="str">
            <v>Proteção Periférica-Empreitada</v>
          </cell>
          <cell r="D19087" t="str">
            <v>M2</v>
          </cell>
          <cell r="E19087">
            <v>0</v>
          </cell>
          <cell r="F19087">
            <v>0</v>
          </cell>
        </row>
        <row r="19088">
          <cell r="B19088">
            <v>3000895</v>
          </cell>
          <cell r="C19088" t="str">
            <v>Quadra De Squash-Empreitada</v>
          </cell>
          <cell r="D19088" t="str">
            <v>UN</v>
          </cell>
          <cell r="E19088">
            <v>0</v>
          </cell>
          <cell r="F19088">
            <v>0</v>
          </cell>
        </row>
        <row r="19089">
          <cell r="B19089">
            <v>3000896</v>
          </cell>
          <cell r="C19089" t="str">
            <v>Quadra De Tênis-Empreitada</v>
          </cell>
          <cell r="D19089" t="str">
            <v>UN</v>
          </cell>
          <cell r="E19089">
            <v>0</v>
          </cell>
          <cell r="F19089">
            <v>0</v>
          </cell>
        </row>
        <row r="19090">
          <cell r="B19090">
            <v>3000897</v>
          </cell>
          <cell r="C19090" t="str">
            <v>Quadra Poliesportiva-Empreitada</v>
          </cell>
          <cell r="D19090" t="str">
            <v>UN</v>
          </cell>
          <cell r="E19090">
            <v>0</v>
          </cell>
          <cell r="F19090">
            <v>0</v>
          </cell>
        </row>
        <row r="19091">
          <cell r="B19091">
            <v>3000898</v>
          </cell>
          <cell r="C19091" t="str">
            <v>Realização De Evento Institucional</v>
          </cell>
          <cell r="D19091" t="str">
            <v>UN</v>
          </cell>
          <cell r="E19091">
            <v>0</v>
          </cell>
          <cell r="F19091">
            <v>0</v>
          </cell>
        </row>
        <row r="19092">
          <cell r="B19092">
            <v>3000899</v>
          </cell>
          <cell r="C19092" t="str">
            <v>Realização De Festas E Confraternização</v>
          </cell>
          <cell r="D19092" t="str">
            <v>UN</v>
          </cell>
          <cell r="E19092">
            <v>0</v>
          </cell>
          <cell r="F19092">
            <v>0</v>
          </cell>
        </row>
        <row r="19093">
          <cell r="B19093">
            <v>3000900</v>
          </cell>
          <cell r="C19093" t="str">
            <v>Recobrimento De Laje C/Agregados</v>
          </cell>
          <cell r="D19093" t="str">
            <v>M2</v>
          </cell>
          <cell r="E19093">
            <v>0</v>
          </cell>
          <cell r="F19093">
            <v>0</v>
          </cell>
        </row>
        <row r="19094">
          <cell r="B19094">
            <v>3000901</v>
          </cell>
          <cell r="C19094" t="str">
            <v>Reconhec.Terreno-Deep Sounding</v>
          </cell>
          <cell r="D19094" t="str">
            <v>M</v>
          </cell>
          <cell r="E19094">
            <v>0</v>
          </cell>
          <cell r="F19094">
            <v>0</v>
          </cell>
        </row>
        <row r="19095">
          <cell r="B19095">
            <v>3000902</v>
          </cell>
          <cell r="C19095" t="str">
            <v>Reconhec.Terreno-Grau Absorção Solo</v>
          </cell>
          <cell r="D19095" t="str">
            <v>UN</v>
          </cell>
          <cell r="E19095">
            <v>0</v>
          </cell>
          <cell r="F19095">
            <v>0</v>
          </cell>
        </row>
        <row r="19096">
          <cell r="B19096">
            <v>3000903</v>
          </cell>
          <cell r="C19096" t="str">
            <v>Reconhec.Terreno-Poço Tubular Profundo</v>
          </cell>
          <cell r="D19096" t="str">
            <v>M</v>
          </cell>
          <cell r="E19096">
            <v>0</v>
          </cell>
          <cell r="F19096">
            <v>0</v>
          </cell>
        </row>
        <row r="19097">
          <cell r="B19097">
            <v>3000904</v>
          </cell>
          <cell r="C19097" t="str">
            <v>Reconhec.Terreno-Poços De Prova</v>
          </cell>
          <cell r="D19097" t="str">
            <v>M</v>
          </cell>
          <cell r="E19097">
            <v>0</v>
          </cell>
          <cell r="F19097">
            <v>0</v>
          </cell>
        </row>
        <row r="19098">
          <cell r="B19098">
            <v>3000905</v>
          </cell>
          <cell r="C19098" t="str">
            <v>Reconhec.Terreno-Sondagem</v>
          </cell>
          <cell r="D19098" t="str">
            <v>M</v>
          </cell>
          <cell r="E19098">
            <v>0</v>
          </cell>
          <cell r="F19098">
            <v>0</v>
          </cell>
        </row>
        <row r="19099">
          <cell r="B19099">
            <v>3000906</v>
          </cell>
          <cell r="C19099" t="str">
            <v>Rede Distribuição Af/Aq/G/E/V/Ap</v>
          </cell>
          <cell r="D19099" t="str">
            <v>P</v>
          </cell>
          <cell r="E19099">
            <v>0</v>
          </cell>
          <cell r="F19099">
            <v>0</v>
          </cell>
        </row>
        <row r="19100">
          <cell r="B19100">
            <v>3000907</v>
          </cell>
          <cell r="C19100" t="str">
            <v>Reembolso De Benefícios</v>
          </cell>
          <cell r="D19100" t="str">
            <v>MON</v>
          </cell>
          <cell r="E19100">
            <v>0</v>
          </cell>
          <cell r="F19100">
            <v>0</v>
          </cell>
        </row>
        <row r="19101">
          <cell r="B19101">
            <v>3000908</v>
          </cell>
          <cell r="C19101" t="str">
            <v>Reembolso Vale Refeição P/Horista</v>
          </cell>
          <cell r="D19101" t="str">
            <v>MON</v>
          </cell>
          <cell r="E19101">
            <v>0</v>
          </cell>
          <cell r="F19101">
            <v>0</v>
          </cell>
        </row>
        <row r="19102">
          <cell r="B19102">
            <v>3000909</v>
          </cell>
          <cell r="C19102" t="str">
            <v>Reembolso Vale Refeição P/Mensalista</v>
          </cell>
          <cell r="D19102" t="str">
            <v>MON</v>
          </cell>
          <cell r="E19102">
            <v>0</v>
          </cell>
          <cell r="F19102">
            <v>0</v>
          </cell>
        </row>
        <row r="19103">
          <cell r="B19103">
            <v>3000910</v>
          </cell>
          <cell r="C19103" t="str">
            <v>Travam.Porca P/Barra Ancorag 5/8"-Compra</v>
          </cell>
          <cell r="D19103" t="str">
            <v>MON</v>
          </cell>
          <cell r="E19103">
            <v>0</v>
          </cell>
          <cell r="F19103">
            <v>0</v>
          </cell>
        </row>
        <row r="19104">
          <cell r="B19104">
            <v>3000911</v>
          </cell>
          <cell r="C19104" t="str">
            <v>Travamento-Compra Tensor</v>
          </cell>
          <cell r="D19104" t="str">
            <v>MON</v>
          </cell>
          <cell r="E19104">
            <v>0</v>
          </cell>
          <cell r="F19104">
            <v>0</v>
          </cell>
        </row>
        <row r="19105">
          <cell r="B19105">
            <v>3000914</v>
          </cell>
          <cell r="C19105" t="str">
            <v>Refeições-Treinamento</v>
          </cell>
          <cell r="D19105" t="str">
            <v>UN</v>
          </cell>
          <cell r="E19105">
            <v>0</v>
          </cell>
          <cell r="F19105">
            <v>0</v>
          </cell>
        </row>
        <row r="19106">
          <cell r="B19106">
            <v>3000915</v>
          </cell>
          <cell r="C19106" t="str">
            <v>Registro E Emolumento Cartoriais</v>
          </cell>
          <cell r="D19106" t="str">
            <v>UN</v>
          </cell>
          <cell r="E19106">
            <v>0</v>
          </cell>
          <cell r="F19106">
            <v>0</v>
          </cell>
        </row>
        <row r="19107">
          <cell r="B19107">
            <v>3000916</v>
          </cell>
          <cell r="C19107" t="str">
            <v>Registro Emolumento Cartoriais Incorpor.</v>
          </cell>
          <cell r="D19107" t="str">
            <v>UN</v>
          </cell>
          <cell r="E19107">
            <v>0</v>
          </cell>
          <cell r="F19107">
            <v>0</v>
          </cell>
        </row>
        <row r="19108">
          <cell r="B19108">
            <v>3000917</v>
          </cell>
          <cell r="C19108" t="str">
            <v>Registro Emolumento Cartoriais Terreno</v>
          </cell>
          <cell r="D19108" t="str">
            <v>UN</v>
          </cell>
          <cell r="E19108">
            <v>0</v>
          </cell>
          <cell r="F19108">
            <v>0</v>
          </cell>
        </row>
        <row r="19109">
          <cell r="B19109">
            <v>3000918</v>
          </cell>
          <cell r="C19109" t="str">
            <v>Registros Cartoriais</v>
          </cell>
          <cell r="D19109" t="str">
            <v>UN</v>
          </cell>
          <cell r="E19109">
            <v>0</v>
          </cell>
          <cell r="F19109">
            <v>0</v>
          </cell>
        </row>
        <row r="19110">
          <cell r="B19110">
            <v>3000919</v>
          </cell>
          <cell r="C19110" t="str">
            <v>Regularização Escada Piso</v>
          </cell>
          <cell r="D19110" t="str">
            <v>M</v>
          </cell>
          <cell r="E19110">
            <v>0</v>
          </cell>
          <cell r="F19110">
            <v>0</v>
          </cell>
        </row>
        <row r="19111">
          <cell r="B19111">
            <v>3000920</v>
          </cell>
          <cell r="C19111" t="str">
            <v>Regularização De Piso Plurigoma</v>
          </cell>
          <cell r="D19111" t="str">
            <v>M2</v>
          </cell>
          <cell r="E19111">
            <v>0</v>
          </cell>
          <cell r="F19111">
            <v>0</v>
          </cell>
        </row>
        <row r="19112">
          <cell r="B19112">
            <v>3000921</v>
          </cell>
          <cell r="C19112" t="str">
            <v>Regularização Do Poço De Elevador</v>
          </cell>
          <cell r="D19112" t="str">
            <v>M2</v>
          </cell>
          <cell r="E19112">
            <v>0</v>
          </cell>
          <cell r="F19112">
            <v>0</v>
          </cell>
        </row>
        <row r="19113">
          <cell r="B19113">
            <v>3000935</v>
          </cell>
          <cell r="C19113" t="str">
            <v>Repasse Correção Monetária</v>
          </cell>
          <cell r="D19113" t="str">
            <v>UN</v>
          </cell>
          <cell r="E19113">
            <v>0</v>
          </cell>
          <cell r="F19113">
            <v>0</v>
          </cell>
        </row>
        <row r="19114">
          <cell r="B19114">
            <v>3000936</v>
          </cell>
          <cell r="C19114" t="str">
            <v>Repintura De Tapume</v>
          </cell>
          <cell r="D19114" t="str">
            <v>M2</v>
          </cell>
          <cell r="E19114">
            <v>0</v>
          </cell>
          <cell r="F19114">
            <v>0</v>
          </cell>
        </row>
        <row r="19115">
          <cell r="B19115">
            <v>3000937</v>
          </cell>
          <cell r="C19115" t="str">
            <v>Retirada De Lixo-Empreitada</v>
          </cell>
          <cell r="D19115" t="str">
            <v>MON</v>
          </cell>
          <cell r="E19115">
            <v>0</v>
          </cell>
          <cell r="F19115">
            <v>0</v>
          </cell>
        </row>
        <row r="19116">
          <cell r="B19116">
            <v>3000939</v>
          </cell>
          <cell r="C19116" t="str">
            <v>Aplicação Chapisco Rolado P/Gesso</v>
          </cell>
          <cell r="D19116" t="str">
            <v>M2</v>
          </cell>
          <cell r="E19116">
            <v>0</v>
          </cell>
          <cell r="F19116">
            <v>0</v>
          </cell>
        </row>
        <row r="19117">
          <cell r="B19117">
            <v>3000941</v>
          </cell>
          <cell r="C19117" t="str">
            <v>Rodapé De Madeira-Empreitada</v>
          </cell>
          <cell r="D19117" t="str">
            <v>M</v>
          </cell>
          <cell r="E19117">
            <v>0</v>
          </cell>
          <cell r="F19117">
            <v>0</v>
          </cell>
        </row>
        <row r="19118">
          <cell r="B19118">
            <v>3000942</v>
          </cell>
          <cell r="C19118" t="str">
            <v>Rodapé Em Mármore Tipo 1-Empreitada</v>
          </cell>
          <cell r="D19118" t="str">
            <v>M</v>
          </cell>
          <cell r="E19118">
            <v>0</v>
          </cell>
          <cell r="F19118">
            <v>0</v>
          </cell>
        </row>
        <row r="19119">
          <cell r="B19119">
            <v>3000943</v>
          </cell>
          <cell r="C19119" t="str">
            <v>Rodapé Em Mármore Tipo 2-Empreitada</v>
          </cell>
          <cell r="D19119" t="str">
            <v>M</v>
          </cell>
          <cell r="E19119">
            <v>0</v>
          </cell>
          <cell r="F19119">
            <v>0</v>
          </cell>
        </row>
        <row r="19120">
          <cell r="B19120">
            <v>3000944</v>
          </cell>
          <cell r="C19120" t="str">
            <v>Rodapé Em Mármore Tipo 3-Empreitada</v>
          </cell>
          <cell r="D19120" t="str">
            <v>M</v>
          </cell>
          <cell r="E19120">
            <v>0</v>
          </cell>
          <cell r="F19120">
            <v>0</v>
          </cell>
        </row>
        <row r="19121">
          <cell r="B19121">
            <v>3000945</v>
          </cell>
          <cell r="C19121" t="str">
            <v>Tabeira Faixa Em Pedra Ardósia-Empreitad</v>
          </cell>
          <cell r="D19121" t="str">
            <v>M</v>
          </cell>
          <cell r="E19121">
            <v>0</v>
          </cell>
          <cell r="F19121">
            <v>0</v>
          </cell>
        </row>
        <row r="19122">
          <cell r="B19122">
            <v>3000946</v>
          </cell>
          <cell r="C19122" t="str">
            <v>Tabeira/Faixa Em Pedra Goiás-Empreitada</v>
          </cell>
          <cell r="D19122" t="str">
            <v>M</v>
          </cell>
          <cell r="E19122">
            <v>0</v>
          </cell>
          <cell r="F19122">
            <v>0</v>
          </cell>
        </row>
        <row r="19123">
          <cell r="B19123">
            <v>3000947</v>
          </cell>
          <cell r="C19123" t="str">
            <v>Tabeira Faixa Em Pedra Madeira-Empreitad</v>
          </cell>
          <cell r="D19123" t="str">
            <v>M</v>
          </cell>
          <cell r="E19123">
            <v>0</v>
          </cell>
          <cell r="F19123">
            <v>0</v>
          </cell>
        </row>
        <row r="19124">
          <cell r="B19124">
            <v>3000948</v>
          </cell>
          <cell r="C19124" t="str">
            <v>Tabeira Faixa Em Pedra Mineira-Empreitad</v>
          </cell>
          <cell r="D19124" t="str">
            <v>M</v>
          </cell>
          <cell r="E19124">
            <v>0</v>
          </cell>
          <cell r="F19124">
            <v>0</v>
          </cell>
        </row>
        <row r="19125">
          <cell r="B19125">
            <v>3000949</v>
          </cell>
          <cell r="C19125" t="str">
            <v>Tabeira/Faixa Pedra Miracema-Empreitada</v>
          </cell>
          <cell r="D19125" t="str">
            <v>M</v>
          </cell>
          <cell r="E19125">
            <v>0</v>
          </cell>
          <cell r="F19125">
            <v>0</v>
          </cell>
        </row>
        <row r="19126">
          <cell r="B19126">
            <v>3000950</v>
          </cell>
          <cell r="C19126" t="str">
            <v>Rodapé Em Plurigoma-Empreitada</v>
          </cell>
          <cell r="D19126" t="str">
            <v>M</v>
          </cell>
          <cell r="E19126">
            <v>0</v>
          </cell>
          <cell r="F19126">
            <v>0</v>
          </cell>
        </row>
        <row r="19127">
          <cell r="B19127">
            <v>3000951</v>
          </cell>
          <cell r="C19127" t="str">
            <v>Rodapé Vinílico-Empreitada</v>
          </cell>
          <cell r="D19127" t="str">
            <v>M</v>
          </cell>
          <cell r="E19127">
            <v>0</v>
          </cell>
          <cell r="F19127">
            <v>0</v>
          </cell>
        </row>
        <row r="19128">
          <cell r="B19128">
            <v>3000952</v>
          </cell>
          <cell r="C19128" t="str">
            <v>Sauna Seca-Empreitada</v>
          </cell>
          <cell r="D19128" t="str">
            <v>UN</v>
          </cell>
          <cell r="E19128">
            <v>0</v>
          </cell>
          <cell r="F19128">
            <v>0</v>
          </cell>
        </row>
        <row r="19129">
          <cell r="B19129">
            <v>3000953</v>
          </cell>
          <cell r="C19129" t="str">
            <v>Sauna Umida-Empreitada</v>
          </cell>
          <cell r="D19129" t="str">
            <v>UN</v>
          </cell>
          <cell r="E19129">
            <v>0</v>
          </cell>
          <cell r="F19129">
            <v>0</v>
          </cell>
        </row>
        <row r="19130">
          <cell r="B19130">
            <v>3000954</v>
          </cell>
          <cell r="C19130" t="str">
            <v>Seguros-Prestamistas E Outros</v>
          </cell>
          <cell r="D19130" t="str">
            <v>UN</v>
          </cell>
          <cell r="E19130">
            <v>0</v>
          </cell>
          <cell r="F19130">
            <v>0</v>
          </cell>
        </row>
        <row r="19131">
          <cell r="B19131">
            <v>3000955</v>
          </cell>
          <cell r="C19131" t="str">
            <v>Seguros-Responsábilidade Civil</v>
          </cell>
          <cell r="D19131" t="str">
            <v>UN</v>
          </cell>
          <cell r="E19131">
            <v>0</v>
          </cell>
          <cell r="F19131">
            <v>0</v>
          </cell>
        </row>
        <row r="19132">
          <cell r="B19132">
            <v>3000956</v>
          </cell>
          <cell r="C19132" t="str">
            <v>Seguros-Riscos Diversos-Seguro Garantia</v>
          </cell>
          <cell r="D19132" t="str">
            <v>UN</v>
          </cell>
          <cell r="E19132">
            <v>0</v>
          </cell>
          <cell r="F19132">
            <v>0</v>
          </cell>
        </row>
        <row r="19133">
          <cell r="B19133">
            <v>3000957</v>
          </cell>
          <cell r="C19133" t="str">
            <v>Sensoriamento Perimetral-Empreitada</v>
          </cell>
          <cell r="D19133" t="str">
            <v>M</v>
          </cell>
          <cell r="E19133">
            <v>0</v>
          </cell>
          <cell r="F19133">
            <v>0</v>
          </cell>
        </row>
        <row r="19134">
          <cell r="B19134">
            <v>3000959</v>
          </cell>
          <cell r="C19134" t="str">
            <v>Serviços Consultoria Elevadores</v>
          </cell>
          <cell r="D19134" t="str">
            <v>MON</v>
          </cell>
          <cell r="E19134">
            <v>0</v>
          </cell>
          <cell r="F19134">
            <v>0</v>
          </cell>
        </row>
        <row r="19135">
          <cell r="B19135">
            <v>3000960</v>
          </cell>
          <cell r="C19135" t="str">
            <v>Serviços Gráficos</v>
          </cell>
          <cell r="D19135" t="str">
            <v>UN</v>
          </cell>
          <cell r="E19135">
            <v>0</v>
          </cell>
          <cell r="F19135">
            <v>0</v>
          </cell>
        </row>
        <row r="19136">
          <cell r="B19136">
            <v>3000961</v>
          </cell>
          <cell r="C19136" t="str">
            <v>Serviços Gráficos-Produção Convites</v>
          </cell>
          <cell r="D19136" t="str">
            <v>UN</v>
          </cell>
          <cell r="E19136">
            <v>0</v>
          </cell>
          <cell r="F19136">
            <v>0</v>
          </cell>
        </row>
        <row r="19137">
          <cell r="B19137">
            <v>3000962</v>
          </cell>
          <cell r="C19137" t="str">
            <v>Serviços Gráficos-Tela De Vendas</v>
          </cell>
          <cell r="D19137" t="str">
            <v>UN</v>
          </cell>
          <cell r="E19137">
            <v>0</v>
          </cell>
          <cell r="F19137">
            <v>0</v>
          </cell>
        </row>
        <row r="19138">
          <cell r="B19138">
            <v>3001172</v>
          </cell>
          <cell r="C19138" t="str">
            <v>Execução De Poço De Visita Tipo C</v>
          </cell>
          <cell r="D19138" t="str">
            <v>UN</v>
          </cell>
          <cell r="E19138">
            <v>265</v>
          </cell>
          <cell r="F19138">
            <v>69</v>
          </cell>
        </row>
        <row r="19139">
          <cell r="B19139">
            <v>3000964</v>
          </cell>
          <cell r="C19139" t="str">
            <v>Sistema Ar Condicionado-Empreitada</v>
          </cell>
          <cell r="D19139" t="str">
            <v>P</v>
          </cell>
          <cell r="E19139">
            <v>0</v>
          </cell>
          <cell r="F19139">
            <v>0</v>
          </cell>
        </row>
        <row r="19140">
          <cell r="B19140">
            <v>3000965</v>
          </cell>
          <cell r="C19140" t="str">
            <v>Sistema De Aquecimento-Empreitada</v>
          </cell>
          <cell r="D19140" t="str">
            <v>P</v>
          </cell>
          <cell r="E19140">
            <v>0</v>
          </cell>
          <cell r="F19140">
            <v>0</v>
          </cell>
        </row>
        <row r="19141">
          <cell r="B19141">
            <v>3000966</v>
          </cell>
          <cell r="C19141" t="str">
            <v>Sistema Detecção Fumaça-Empreitada</v>
          </cell>
          <cell r="D19141" t="str">
            <v>P</v>
          </cell>
          <cell r="E19141">
            <v>0</v>
          </cell>
          <cell r="F19141">
            <v>0</v>
          </cell>
        </row>
        <row r="19142">
          <cell r="B19142">
            <v>3000967</v>
          </cell>
          <cell r="C19142" t="str">
            <v>Soleira Da Entrada Tipo 1-Empreitada</v>
          </cell>
          <cell r="D19142" t="str">
            <v>M</v>
          </cell>
          <cell r="E19142">
            <v>0</v>
          </cell>
          <cell r="F19142">
            <v>0</v>
          </cell>
        </row>
        <row r="19143">
          <cell r="B19143">
            <v>3000968</v>
          </cell>
          <cell r="C19143" t="str">
            <v>Soleira Da Entrada Tipo 2-Empreitada</v>
          </cell>
          <cell r="D19143" t="str">
            <v>M</v>
          </cell>
          <cell r="E19143">
            <v>0</v>
          </cell>
          <cell r="F19143">
            <v>0</v>
          </cell>
        </row>
        <row r="19144">
          <cell r="B19144">
            <v>3000969</v>
          </cell>
          <cell r="C19144" t="str">
            <v>Soleira Da Entrada Tipo 3-Empreitada</v>
          </cell>
          <cell r="D19144" t="str">
            <v>M</v>
          </cell>
          <cell r="E19144">
            <v>0</v>
          </cell>
          <cell r="F19144">
            <v>0</v>
          </cell>
        </row>
        <row r="19145">
          <cell r="B19145">
            <v>3000970</v>
          </cell>
          <cell r="C19145" t="str">
            <v>Soleira Da Varanda Tipo 1-Empreitada</v>
          </cell>
          <cell r="D19145" t="str">
            <v>M</v>
          </cell>
          <cell r="E19145">
            <v>0</v>
          </cell>
          <cell r="F19145">
            <v>0</v>
          </cell>
        </row>
        <row r="19146">
          <cell r="B19146">
            <v>3000971</v>
          </cell>
          <cell r="C19146" t="str">
            <v>Soleira Da Varanda Tipo 2-Empreitada</v>
          </cell>
          <cell r="D19146" t="str">
            <v>M</v>
          </cell>
          <cell r="E19146">
            <v>0</v>
          </cell>
          <cell r="F19146">
            <v>0</v>
          </cell>
        </row>
        <row r="19147">
          <cell r="B19147">
            <v>3000972</v>
          </cell>
          <cell r="C19147" t="str">
            <v>Soleira Da Varanda Tipo 3-Empreitada</v>
          </cell>
          <cell r="D19147" t="str">
            <v>M</v>
          </cell>
          <cell r="E19147">
            <v>0</v>
          </cell>
          <cell r="F19147">
            <v>0</v>
          </cell>
        </row>
        <row r="19148">
          <cell r="B19148">
            <v>3000973</v>
          </cell>
          <cell r="C19148" t="str">
            <v>Soleira Em Mármore Tipo 1-Empreitada</v>
          </cell>
          <cell r="D19148" t="str">
            <v>M</v>
          </cell>
          <cell r="E19148">
            <v>0</v>
          </cell>
          <cell r="F19148">
            <v>0</v>
          </cell>
        </row>
        <row r="19149">
          <cell r="B19149">
            <v>3000974</v>
          </cell>
          <cell r="C19149" t="str">
            <v>Soleira Em Mármore Tipo 2-Empreitada</v>
          </cell>
          <cell r="D19149" t="str">
            <v>M</v>
          </cell>
          <cell r="E19149">
            <v>0</v>
          </cell>
          <cell r="F19149">
            <v>0</v>
          </cell>
        </row>
        <row r="19150">
          <cell r="B19150">
            <v>3000975</v>
          </cell>
          <cell r="C19150" t="str">
            <v>Soleira Em Mármore Tipo 3-Empreitada</v>
          </cell>
          <cell r="D19150" t="str">
            <v>M</v>
          </cell>
          <cell r="E19150">
            <v>0</v>
          </cell>
          <cell r="F19150">
            <v>0</v>
          </cell>
        </row>
        <row r="19151">
          <cell r="B19151">
            <v>3000976</v>
          </cell>
          <cell r="C19151" t="str">
            <v>Soleira Em Mármore Tipo 4-Empreitada</v>
          </cell>
          <cell r="D19151" t="str">
            <v>M</v>
          </cell>
          <cell r="E19151">
            <v>0</v>
          </cell>
          <cell r="F19151">
            <v>0</v>
          </cell>
        </row>
        <row r="19152">
          <cell r="B19152">
            <v>3000977</v>
          </cell>
          <cell r="C19152" t="str">
            <v>Soleira Em Mármore Tipo 5-Empreitada</v>
          </cell>
          <cell r="D19152" t="str">
            <v>M</v>
          </cell>
          <cell r="E19152">
            <v>0</v>
          </cell>
          <cell r="F19152">
            <v>0</v>
          </cell>
        </row>
        <row r="19153">
          <cell r="B19153">
            <v>3000978</v>
          </cell>
          <cell r="C19153" t="str">
            <v>Spa-Empreitada</v>
          </cell>
          <cell r="D19153" t="str">
            <v>UN</v>
          </cell>
          <cell r="E19153">
            <v>0</v>
          </cell>
          <cell r="F19153">
            <v>0</v>
          </cell>
        </row>
        <row r="19154">
          <cell r="B19154">
            <v>3000979</v>
          </cell>
          <cell r="C19154" t="str">
            <v>Supervisão Predial-Empreitada</v>
          </cell>
          <cell r="D19154" t="str">
            <v>UN</v>
          </cell>
          <cell r="E19154">
            <v>0</v>
          </cell>
          <cell r="F19154">
            <v>0</v>
          </cell>
        </row>
        <row r="19155">
          <cell r="B19155">
            <v>3000980</v>
          </cell>
          <cell r="C19155" t="str">
            <v>Taxa De Bombeamento</v>
          </cell>
          <cell r="D19155" t="str">
            <v>M3</v>
          </cell>
          <cell r="E19155">
            <v>0</v>
          </cell>
          <cell r="F19155">
            <v>0</v>
          </cell>
        </row>
        <row r="19156">
          <cell r="B19156">
            <v>3000981</v>
          </cell>
          <cell r="C19156" t="str">
            <v>Tela De Fechamento-Empreitada</v>
          </cell>
          <cell r="D19156" t="str">
            <v>M2</v>
          </cell>
          <cell r="E19156">
            <v>0</v>
          </cell>
          <cell r="F19156">
            <v>0</v>
          </cell>
        </row>
        <row r="19157">
          <cell r="B19157">
            <v>3000982</v>
          </cell>
          <cell r="C19157" t="str">
            <v>Tento De Concreto Tipo 1-Empreitada</v>
          </cell>
          <cell r="D19157" t="str">
            <v>M</v>
          </cell>
          <cell r="E19157">
            <v>0</v>
          </cell>
          <cell r="F19157">
            <v>0</v>
          </cell>
        </row>
        <row r="19158">
          <cell r="B19158">
            <v>3000983</v>
          </cell>
          <cell r="C19158" t="str">
            <v>Tento Box Em Mármore T1-Empreitada</v>
          </cell>
          <cell r="D19158" t="str">
            <v>M</v>
          </cell>
          <cell r="E19158">
            <v>0</v>
          </cell>
          <cell r="F19158">
            <v>0</v>
          </cell>
        </row>
        <row r="19159">
          <cell r="B19159">
            <v>3000984</v>
          </cell>
          <cell r="C19159" t="str">
            <v>Tento Box Em Mármore T2-Empreitada</v>
          </cell>
          <cell r="D19159" t="str">
            <v>M</v>
          </cell>
          <cell r="E19159">
            <v>0</v>
          </cell>
          <cell r="F19159">
            <v>0</v>
          </cell>
        </row>
        <row r="19160">
          <cell r="B19160">
            <v>3000985</v>
          </cell>
          <cell r="C19160" t="str">
            <v>Tento Box Em Mármore T3-Empreitada</v>
          </cell>
          <cell r="D19160" t="str">
            <v>M</v>
          </cell>
          <cell r="E19160">
            <v>0</v>
          </cell>
          <cell r="F19160">
            <v>0</v>
          </cell>
        </row>
        <row r="19161">
          <cell r="B19161">
            <v>3000987</v>
          </cell>
          <cell r="C19161" t="str">
            <v>Testes De Potabilidade Em Reservatórios</v>
          </cell>
          <cell r="D19161" t="str">
            <v>UN</v>
          </cell>
          <cell r="E19161">
            <v>0</v>
          </cell>
          <cell r="F19161">
            <v>0</v>
          </cell>
        </row>
        <row r="19162">
          <cell r="B19162">
            <v>3000988</v>
          </cell>
          <cell r="C19162" t="str">
            <v>Testes Instalações-Áreas Comuns</v>
          </cell>
          <cell r="D19162" t="str">
            <v>UN</v>
          </cell>
          <cell r="E19162">
            <v>0</v>
          </cell>
          <cell r="F19162">
            <v>0</v>
          </cell>
        </row>
        <row r="19163">
          <cell r="B19163">
            <v>3000989</v>
          </cell>
          <cell r="C19163" t="str">
            <v>Testes Instalações-Completo Para Apto</v>
          </cell>
          <cell r="D19163" t="str">
            <v>UN</v>
          </cell>
          <cell r="E19163">
            <v>0</v>
          </cell>
          <cell r="F19163">
            <v>0</v>
          </cell>
        </row>
        <row r="19164">
          <cell r="B19164">
            <v>3000990</v>
          </cell>
          <cell r="C19164" t="str">
            <v>Testes Contrapiso-Resistência Aderência</v>
          </cell>
          <cell r="D19164" t="str">
            <v>UN</v>
          </cell>
          <cell r="E19164">
            <v>0</v>
          </cell>
          <cell r="F19164">
            <v>0</v>
          </cell>
        </row>
        <row r="19165">
          <cell r="B19165">
            <v>3000991</v>
          </cell>
          <cell r="C19165" t="str">
            <v>Testes Fachada-Ensaios Aderência 6Cps</v>
          </cell>
          <cell r="D19165" t="str">
            <v>UN</v>
          </cell>
          <cell r="E19165">
            <v>0</v>
          </cell>
          <cell r="F19165">
            <v>0</v>
          </cell>
        </row>
        <row r="19166">
          <cell r="B19166">
            <v>3000992</v>
          </cell>
          <cell r="C19166" t="str">
            <v>Testes Fachada-Execução 6Cps</v>
          </cell>
          <cell r="D19166" t="str">
            <v>UN</v>
          </cell>
          <cell r="E19166">
            <v>0</v>
          </cell>
          <cell r="F19166">
            <v>0</v>
          </cell>
        </row>
        <row r="19167">
          <cell r="B19167">
            <v>3000993</v>
          </cell>
          <cell r="C19167" t="str">
            <v>Testes Hora Técnica</v>
          </cell>
          <cell r="D19167" t="str">
            <v>STD</v>
          </cell>
          <cell r="E19167">
            <v>0</v>
          </cell>
          <cell r="F19167">
            <v>0</v>
          </cell>
        </row>
        <row r="19168">
          <cell r="B19168">
            <v>3000994</v>
          </cell>
          <cell r="C19168" t="str">
            <v>Testes Mobilização Equipe E Equipamentos</v>
          </cell>
          <cell r="D19168" t="str">
            <v>UN</v>
          </cell>
          <cell r="E19168">
            <v>0</v>
          </cell>
          <cell r="F19168">
            <v>0</v>
          </cell>
        </row>
        <row r="19169">
          <cell r="B19169">
            <v>3002271</v>
          </cell>
          <cell r="C19169" t="str">
            <v>Execução Alvenaria Aparente</v>
          </cell>
          <cell r="D19169" t="str">
            <v>M2</v>
          </cell>
          <cell r="E19169">
            <v>74</v>
          </cell>
          <cell r="F19169">
            <v>241.92</v>
          </cell>
        </row>
        <row r="19170">
          <cell r="B19170">
            <v>3000996</v>
          </cell>
          <cell r="C19170" t="str">
            <v>Transporte C/Caminhão 12Ton.De Talude</v>
          </cell>
          <cell r="D19170" t="str">
            <v>STD</v>
          </cell>
          <cell r="E19170">
            <v>0</v>
          </cell>
          <cell r="F19170">
            <v>0</v>
          </cell>
        </row>
        <row r="19171">
          <cell r="B19171">
            <v>3000997</v>
          </cell>
          <cell r="C19171" t="str">
            <v>Transporte E Limpeza De Carretos</v>
          </cell>
          <cell r="D19171" t="str">
            <v>STD</v>
          </cell>
          <cell r="E19171">
            <v>0</v>
          </cell>
          <cell r="F19171">
            <v>0</v>
          </cell>
        </row>
        <row r="19172">
          <cell r="B19172">
            <v>3000998</v>
          </cell>
          <cell r="C19172" t="str">
            <v>Tratamento Acústico</v>
          </cell>
          <cell r="D19172" t="str">
            <v>M2</v>
          </cell>
          <cell r="E19172">
            <v>0</v>
          </cell>
          <cell r="F19172">
            <v>0</v>
          </cell>
        </row>
        <row r="19173">
          <cell r="B19173">
            <v>3000999</v>
          </cell>
          <cell r="C19173" t="str">
            <v>Tratamento Antivibratório Elevadores</v>
          </cell>
          <cell r="D19173" t="str">
            <v>M2</v>
          </cell>
          <cell r="E19173">
            <v>0</v>
          </cell>
          <cell r="F19173">
            <v>0</v>
          </cell>
        </row>
        <row r="19174">
          <cell r="B19174">
            <v>3001000</v>
          </cell>
          <cell r="C19174" t="str">
            <v>Sistema Press.Escadas-Empreitada</v>
          </cell>
          <cell r="D19174" t="str">
            <v>M2</v>
          </cell>
          <cell r="E19174">
            <v>0</v>
          </cell>
          <cell r="F19174">
            <v>0</v>
          </cell>
        </row>
        <row r="19175">
          <cell r="B19175">
            <v>3001001</v>
          </cell>
          <cell r="C19175" t="str">
            <v>Tratamento Contra Fogo</v>
          </cell>
          <cell r="D19175" t="str">
            <v>M2</v>
          </cell>
          <cell r="E19175">
            <v>0</v>
          </cell>
          <cell r="F19175">
            <v>0</v>
          </cell>
        </row>
        <row r="19176">
          <cell r="B19176">
            <v>3001002</v>
          </cell>
          <cell r="C19176" t="str">
            <v>Tratamento De Lixo</v>
          </cell>
          <cell r="D19176" t="str">
            <v>UN</v>
          </cell>
          <cell r="E19176">
            <v>0</v>
          </cell>
          <cell r="F19176">
            <v>0</v>
          </cell>
        </row>
        <row r="19177">
          <cell r="B19177">
            <v>3001003</v>
          </cell>
          <cell r="C19177" t="str">
            <v>Tratamento De Trincas Estrut. Baucryl</v>
          </cell>
          <cell r="D19177" t="str">
            <v>M</v>
          </cell>
          <cell r="E19177">
            <v>0</v>
          </cell>
          <cell r="F19177">
            <v>0</v>
          </cell>
        </row>
        <row r="19178">
          <cell r="B19178">
            <v>3001010</v>
          </cell>
          <cell r="C19178" t="str">
            <v>Tratamento Resíduos-Filtr.Água Pisc.Adul</v>
          </cell>
          <cell r="D19178" t="str">
            <v>UN</v>
          </cell>
          <cell r="E19178">
            <v>0</v>
          </cell>
          <cell r="F19178">
            <v>0</v>
          </cell>
        </row>
        <row r="19179">
          <cell r="B19179">
            <v>3001011</v>
          </cell>
          <cell r="C19179" t="str">
            <v>Tratamento Resíduos-Filtr.Água Pisc.Inf</v>
          </cell>
          <cell r="D19179" t="str">
            <v>UN</v>
          </cell>
          <cell r="E19179">
            <v>0</v>
          </cell>
          <cell r="F19179">
            <v>0</v>
          </cell>
        </row>
        <row r="19180">
          <cell r="B19180">
            <v>3001012</v>
          </cell>
          <cell r="C19180" t="str">
            <v>Tratamento Resíduos-Filtr.Água Potável</v>
          </cell>
          <cell r="D19180" t="str">
            <v>UN</v>
          </cell>
          <cell r="E19180">
            <v>0</v>
          </cell>
          <cell r="F19180">
            <v>0</v>
          </cell>
        </row>
        <row r="19181">
          <cell r="B19181">
            <v>3001013</v>
          </cell>
          <cell r="C19181" t="str">
            <v>Tratamento Resíduos-Trat.Esgoto Sanit.</v>
          </cell>
          <cell r="D19181" t="str">
            <v>UN</v>
          </cell>
          <cell r="E19181">
            <v>0</v>
          </cell>
          <cell r="F19181">
            <v>0</v>
          </cell>
        </row>
        <row r="19182">
          <cell r="B19182">
            <v>3001014</v>
          </cell>
          <cell r="C19182" t="str">
            <v>Tratamento Térmico-Empreitada</v>
          </cell>
          <cell r="D19182" t="str">
            <v>M2</v>
          </cell>
          <cell r="E19182">
            <v>0</v>
          </cell>
          <cell r="F19182">
            <v>0</v>
          </cell>
        </row>
        <row r="19183">
          <cell r="B19183">
            <v>3001021</v>
          </cell>
          <cell r="C19183" t="str">
            <v>Adutora Para Rede Água Potável</v>
          </cell>
          <cell r="D19183" t="str">
            <v>UN</v>
          </cell>
          <cell r="E19183">
            <v>0</v>
          </cell>
          <cell r="F19183">
            <v>0</v>
          </cell>
        </row>
        <row r="19184">
          <cell r="B19184">
            <v>3001024</v>
          </cell>
          <cell r="C19184" t="str">
            <v>Calçada Com Grama Na Junta</v>
          </cell>
          <cell r="D19184" t="str">
            <v>M2</v>
          </cell>
          <cell r="E19184">
            <v>0</v>
          </cell>
          <cell r="F19184">
            <v>0</v>
          </cell>
        </row>
        <row r="19185">
          <cell r="B19185">
            <v>3001025</v>
          </cell>
          <cell r="C19185" t="str">
            <v>Comunicação Visual</v>
          </cell>
          <cell r="D19185" t="str">
            <v>UN</v>
          </cell>
          <cell r="E19185">
            <v>0</v>
          </cell>
          <cell r="F19185">
            <v>0</v>
          </cell>
        </row>
        <row r="19186">
          <cell r="B19186">
            <v>3001026</v>
          </cell>
          <cell r="C19186" t="str">
            <v>Execução De Pavimento Asfáltico</v>
          </cell>
          <cell r="D19186" t="str">
            <v>M2</v>
          </cell>
          <cell r="E19186">
            <v>0</v>
          </cell>
          <cell r="F19186">
            <v>0</v>
          </cell>
        </row>
        <row r="19187">
          <cell r="B19187">
            <v>3001027</v>
          </cell>
          <cell r="C19187" t="str">
            <v>Construção De Aterro C/Empréstimo</v>
          </cell>
          <cell r="D19187" t="str">
            <v>M3</v>
          </cell>
          <cell r="E19187">
            <v>0</v>
          </cell>
          <cell r="F19187">
            <v>0</v>
          </cell>
        </row>
        <row r="19188">
          <cell r="B19188">
            <v>3001028</v>
          </cell>
          <cell r="C19188" t="str">
            <v>Construção De Aterro S/Empréstimo</v>
          </cell>
          <cell r="D19188" t="str">
            <v>M3</v>
          </cell>
          <cell r="E19188">
            <v>0</v>
          </cell>
          <cell r="F19188">
            <v>0</v>
          </cell>
        </row>
        <row r="19189">
          <cell r="B19189">
            <v>3001029</v>
          </cell>
          <cell r="C19189" t="str">
            <v>Construção De Canteiro Empreiteiro</v>
          </cell>
          <cell r="D19189" t="str">
            <v>M2</v>
          </cell>
          <cell r="E19189">
            <v>0</v>
          </cell>
          <cell r="F19189">
            <v>0</v>
          </cell>
        </row>
        <row r="19190">
          <cell r="B19190">
            <v>3001030</v>
          </cell>
          <cell r="C19190" t="str">
            <v>Construção De Cerca Convencional</v>
          </cell>
          <cell r="D19190" t="str">
            <v>M</v>
          </cell>
          <cell r="E19190">
            <v>0</v>
          </cell>
          <cell r="F19190">
            <v>0</v>
          </cell>
        </row>
        <row r="19191">
          <cell r="B19191">
            <v>3001031</v>
          </cell>
          <cell r="C19191" t="str">
            <v>Construção De Cerca Elástica</v>
          </cell>
          <cell r="D19191" t="str">
            <v>M</v>
          </cell>
          <cell r="E19191">
            <v>0</v>
          </cell>
          <cell r="F19191">
            <v>0</v>
          </cell>
        </row>
        <row r="19192">
          <cell r="B19192">
            <v>3001032</v>
          </cell>
          <cell r="C19192" t="str">
            <v>Construção De Cerca Viva</v>
          </cell>
          <cell r="D19192" t="str">
            <v>M</v>
          </cell>
          <cell r="E19192">
            <v>0</v>
          </cell>
          <cell r="F19192">
            <v>0</v>
          </cell>
        </row>
        <row r="19193">
          <cell r="B19193">
            <v>3001033</v>
          </cell>
          <cell r="C19193" t="str">
            <v>Construção De Fonte</v>
          </cell>
          <cell r="D19193" t="str">
            <v>UN</v>
          </cell>
          <cell r="E19193">
            <v>0</v>
          </cell>
          <cell r="F19193">
            <v>0</v>
          </cell>
        </row>
        <row r="19194">
          <cell r="B19194">
            <v>3001034</v>
          </cell>
          <cell r="C19194" t="str">
            <v>Construção De Muro Arrimo/Gabião</v>
          </cell>
          <cell r="D19194" t="str">
            <v>M2</v>
          </cell>
          <cell r="E19194">
            <v>45</v>
          </cell>
          <cell r="F19194">
            <v>0</v>
          </cell>
        </row>
        <row r="19195">
          <cell r="B19195">
            <v>3001035</v>
          </cell>
          <cell r="C19195" t="str">
            <v>Construção De Muro Bloco Concreto</v>
          </cell>
          <cell r="D19195" t="str">
            <v>M2</v>
          </cell>
          <cell r="E19195">
            <v>0</v>
          </cell>
          <cell r="F19195">
            <v>0</v>
          </cell>
        </row>
        <row r="19196">
          <cell r="B19196">
            <v>3001036</v>
          </cell>
          <cell r="C19196" t="str">
            <v>Construção De Muro Concreto 2,50M</v>
          </cell>
          <cell r="D19196" t="str">
            <v>M2</v>
          </cell>
          <cell r="E19196">
            <v>0</v>
          </cell>
          <cell r="F19196">
            <v>0</v>
          </cell>
        </row>
        <row r="19197">
          <cell r="B19197">
            <v>3001037</v>
          </cell>
          <cell r="C19197" t="str">
            <v>Construção De Muro Concreto S/Fund</v>
          </cell>
          <cell r="D19197" t="str">
            <v>M2</v>
          </cell>
          <cell r="E19197">
            <v>0</v>
          </cell>
          <cell r="F19197">
            <v>0</v>
          </cell>
        </row>
        <row r="19198">
          <cell r="B19198">
            <v>3001038</v>
          </cell>
          <cell r="C19198" t="str">
            <v>Construção De Muro De Contenção</v>
          </cell>
          <cell r="D19198" t="str">
            <v>M2</v>
          </cell>
          <cell r="E19198">
            <v>0</v>
          </cell>
          <cell r="F19198">
            <v>0</v>
          </cell>
        </row>
        <row r="19199">
          <cell r="B19199">
            <v>3001039</v>
          </cell>
          <cell r="C19199" t="str">
            <v>Construção De Passagem Animais</v>
          </cell>
          <cell r="D19199" t="str">
            <v>M2</v>
          </cell>
          <cell r="E19199">
            <v>0</v>
          </cell>
          <cell r="F19199">
            <v>0</v>
          </cell>
        </row>
        <row r="19200">
          <cell r="B19200">
            <v>3001040</v>
          </cell>
          <cell r="C19200" t="str">
            <v>Construção De Passarela</v>
          </cell>
          <cell r="D19200" t="str">
            <v>UN</v>
          </cell>
          <cell r="E19200">
            <v>0</v>
          </cell>
          <cell r="F19200">
            <v>0</v>
          </cell>
        </row>
        <row r="19201">
          <cell r="B19201">
            <v>3001041</v>
          </cell>
          <cell r="C19201" t="str">
            <v>Construção De Pead Mounted</v>
          </cell>
          <cell r="D19201" t="str">
            <v>UN</v>
          </cell>
          <cell r="E19201">
            <v>0</v>
          </cell>
          <cell r="F19201">
            <v>0</v>
          </cell>
        </row>
        <row r="19202">
          <cell r="B19202">
            <v>3001042</v>
          </cell>
          <cell r="C19202" t="str">
            <v>Construção De Poços Artesianos</v>
          </cell>
          <cell r="D19202" t="str">
            <v>UN</v>
          </cell>
          <cell r="E19202">
            <v>0</v>
          </cell>
          <cell r="F19202">
            <v>0</v>
          </cell>
        </row>
        <row r="19203">
          <cell r="B19203">
            <v>3001043</v>
          </cell>
          <cell r="C19203" t="str">
            <v>Construção De Pontes/Viadutos</v>
          </cell>
          <cell r="D19203" t="str">
            <v>UN</v>
          </cell>
          <cell r="E19203">
            <v>0</v>
          </cell>
          <cell r="F19203">
            <v>0</v>
          </cell>
        </row>
        <row r="19204">
          <cell r="B19204">
            <v>3001045</v>
          </cell>
          <cell r="C19204" t="str">
            <v>Construção De Vestiário Campos</v>
          </cell>
          <cell r="D19204" t="str">
            <v>M2</v>
          </cell>
          <cell r="E19204">
            <v>0</v>
          </cell>
          <cell r="F19204">
            <v>0</v>
          </cell>
        </row>
        <row r="19205">
          <cell r="B19205">
            <v>3001046</v>
          </cell>
          <cell r="C19205" t="str">
            <v>Corte De Árvores</v>
          </cell>
          <cell r="D19205" t="str">
            <v>M2</v>
          </cell>
          <cell r="E19205">
            <v>0</v>
          </cell>
          <cell r="F19205">
            <v>0</v>
          </cell>
        </row>
        <row r="19206">
          <cell r="B19206">
            <v>3001047</v>
          </cell>
          <cell r="C19206" t="str">
            <v>Corte De Terra C/Bota-Fora</v>
          </cell>
          <cell r="D19206" t="str">
            <v>M3</v>
          </cell>
          <cell r="E19206">
            <v>0</v>
          </cell>
          <cell r="F19206">
            <v>0</v>
          </cell>
        </row>
        <row r="19207">
          <cell r="B19207">
            <v>3001048</v>
          </cell>
          <cell r="C19207" t="str">
            <v>Corte De Terra S/Bota-Fora</v>
          </cell>
          <cell r="D19207" t="str">
            <v>M3</v>
          </cell>
          <cell r="E19207">
            <v>0</v>
          </cell>
          <cell r="F19207">
            <v>0</v>
          </cell>
        </row>
        <row r="19208">
          <cell r="B19208">
            <v>3001049</v>
          </cell>
          <cell r="C19208" t="str">
            <v>Deslocamento Mobiliário Canteiro</v>
          </cell>
          <cell r="D19208" t="str">
            <v>UN</v>
          </cell>
          <cell r="E19208">
            <v>0</v>
          </cell>
          <cell r="F19208">
            <v>0</v>
          </cell>
        </row>
        <row r="19209">
          <cell r="B19209">
            <v>3001050</v>
          </cell>
          <cell r="C19209" t="str">
            <v>Dreno De Pavimento</v>
          </cell>
          <cell r="D19209" t="str">
            <v>M</v>
          </cell>
          <cell r="E19209">
            <v>0</v>
          </cell>
          <cell r="F19209">
            <v>0</v>
          </cell>
        </row>
        <row r="19210">
          <cell r="B19210">
            <v>3001051</v>
          </cell>
          <cell r="C19210" t="str">
            <v>Emissário De Esgoto</v>
          </cell>
          <cell r="D19210" t="str">
            <v>UN</v>
          </cell>
          <cell r="E19210">
            <v>0</v>
          </cell>
          <cell r="F19210">
            <v>0</v>
          </cell>
        </row>
        <row r="19211">
          <cell r="B19211">
            <v>1007103</v>
          </cell>
          <cell r="C19211" t="str">
            <v>Eletroduto Pvc Rígido Ø 1"</v>
          </cell>
          <cell r="D19211" t="str">
            <v>UN</v>
          </cell>
          <cell r="E19211">
            <v>2</v>
          </cell>
          <cell r="F19211">
            <v>7742.7000000000007</v>
          </cell>
        </row>
        <row r="19212">
          <cell r="B19212">
            <v>3001053</v>
          </cell>
          <cell r="C19212" t="str">
            <v>Estação Elevatória De Esgoto</v>
          </cell>
          <cell r="D19212" t="str">
            <v>UN</v>
          </cell>
          <cell r="E19212">
            <v>0</v>
          </cell>
          <cell r="F19212">
            <v>0</v>
          </cell>
        </row>
        <row r="19213">
          <cell r="B19213">
            <v>3001054</v>
          </cell>
          <cell r="C19213" t="str">
            <v>Estação Tratamento De Água</v>
          </cell>
          <cell r="D19213" t="str">
            <v>UN</v>
          </cell>
          <cell r="E19213">
            <v>0</v>
          </cell>
          <cell r="F19213">
            <v>0</v>
          </cell>
        </row>
        <row r="19214">
          <cell r="B19214">
            <v>3001055</v>
          </cell>
          <cell r="C19214" t="str">
            <v>Estação Tratamento De Esgoto</v>
          </cell>
          <cell r="D19214" t="str">
            <v>UN</v>
          </cell>
          <cell r="E19214">
            <v>0</v>
          </cell>
          <cell r="F19214">
            <v>0</v>
          </cell>
        </row>
        <row r="19215">
          <cell r="B19215">
            <v>3000662</v>
          </cell>
          <cell r="C19215" t="str">
            <v>Locacao De Caçamba</v>
          </cell>
          <cell r="D19215" t="str">
            <v>UN</v>
          </cell>
          <cell r="E19215">
            <v>150</v>
          </cell>
          <cell r="F19215">
            <v>120</v>
          </cell>
        </row>
        <row r="19216">
          <cell r="B19216">
            <v>3001057</v>
          </cell>
          <cell r="C19216" t="str">
            <v>Heliponto</v>
          </cell>
          <cell r="D19216" t="str">
            <v>UN</v>
          </cell>
          <cell r="E19216">
            <v>0</v>
          </cell>
          <cell r="F19216">
            <v>0</v>
          </cell>
        </row>
        <row r="19217">
          <cell r="B19217">
            <v>3001058</v>
          </cell>
          <cell r="C19217" t="str">
            <v>Hibiscos</v>
          </cell>
          <cell r="D19217" t="str">
            <v>UN</v>
          </cell>
          <cell r="E19217">
            <v>0</v>
          </cell>
          <cell r="F19217">
            <v>0</v>
          </cell>
        </row>
        <row r="19218">
          <cell r="B19218">
            <v>3001059</v>
          </cell>
          <cell r="C19218" t="str">
            <v>Iluminação Pública Decortat</v>
          </cell>
          <cell r="D19218" t="str">
            <v>M2</v>
          </cell>
          <cell r="E19218">
            <v>0</v>
          </cell>
          <cell r="F19218">
            <v>0</v>
          </cell>
        </row>
        <row r="19219">
          <cell r="B19219">
            <v>3001060</v>
          </cell>
          <cell r="C19219" t="str">
            <v>Implantação De Sede Da Associação</v>
          </cell>
          <cell r="D19219" t="str">
            <v>UN</v>
          </cell>
          <cell r="E19219">
            <v>0</v>
          </cell>
          <cell r="F19219">
            <v>0</v>
          </cell>
        </row>
        <row r="19220">
          <cell r="B19220">
            <v>3001061</v>
          </cell>
          <cell r="C19220" t="str">
            <v>Imprimação-Impermeabilizante</v>
          </cell>
          <cell r="D19220" t="str">
            <v>M2</v>
          </cell>
          <cell r="E19220">
            <v>0</v>
          </cell>
          <cell r="F19220">
            <v>0</v>
          </cell>
        </row>
        <row r="19221">
          <cell r="B19221">
            <v>3001062</v>
          </cell>
          <cell r="C19221" t="str">
            <v>Imprimação-Ligante</v>
          </cell>
          <cell r="D19221" t="str">
            <v>M2</v>
          </cell>
          <cell r="E19221">
            <v>0</v>
          </cell>
          <cell r="F19221">
            <v>0</v>
          </cell>
        </row>
        <row r="19222">
          <cell r="B19222">
            <v>3001063</v>
          </cell>
          <cell r="C19222" t="str">
            <v>Instalação De Ladr.Hidr.Calçada</v>
          </cell>
          <cell r="D19222" t="str">
            <v>M2</v>
          </cell>
          <cell r="E19222">
            <v>0</v>
          </cell>
          <cell r="F19222">
            <v>0</v>
          </cell>
        </row>
        <row r="19223">
          <cell r="B19223">
            <v>3001065</v>
          </cell>
          <cell r="C19223" t="str">
            <v>Instalação De Rede Água Pluviais</v>
          </cell>
          <cell r="D19223" t="str">
            <v>M</v>
          </cell>
          <cell r="E19223">
            <v>0</v>
          </cell>
          <cell r="F19223">
            <v>0</v>
          </cell>
        </row>
        <row r="19224">
          <cell r="B19224">
            <v>3001066</v>
          </cell>
          <cell r="C19224" t="str">
            <v>Instalação De Rede Água Potável</v>
          </cell>
          <cell r="D19224" t="str">
            <v>M</v>
          </cell>
          <cell r="E19224">
            <v>0</v>
          </cell>
          <cell r="F19224">
            <v>0</v>
          </cell>
        </row>
        <row r="19225">
          <cell r="B19225">
            <v>3001067</v>
          </cell>
          <cell r="C19225" t="str">
            <v>Instalação De Rede Antena</v>
          </cell>
          <cell r="D19225" t="str">
            <v>M</v>
          </cell>
          <cell r="E19225">
            <v>0</v>
          </cell>
          <cell r="F19225">
            <v>0</v>
          </cell>
        </row>
        <row r="19226">
          <cell r="B19226">
            <v>3001068</v>
          </cell>
          <cell r="C19226" t="str">
            <v>Instalação De Rede Dados Subterr.</v>
          </cell>
          <cell r="D19226" t="str">
            <v>M</v>
          </cell>
          <cell r="E19226">
            <v>0</v>
          </cell>
          <cell r="F19226">
            <v>0</v>
          </cell>
        </row>
        <row r="19227">
          <cell r="B19227">
            <v>1008003</v>
          </cell>
          <cell r="C19227" t="str">
            <v>Tubo Em Pvc Pba Pb Jei Cl12 6M Dn 75Mm</v>
          </cell>
          <cell r="D19227" t="str">
            <v>UN</v>
          </cell>
          <cell r="E19227">
            <v>12.06</v>
          </cell>
          <cell r="F19227">
            <v>1165.5</v>
          </cell>
        </row>
        <row r="19228">
          <cell r="B19228">
            <v>3001070</v>
          </cell>
          <cell r="C19228" t="str">
            <v>Instalação De Rede Esgoto</v>
          </cell>
          <cell r="D19228" t="str">
            <v>M</v>
          </cell>
          <cell r="E19228">
            <v>0</v>
          </cell>
          <cell r="F19228">
            <v>0</v>
          </cell>
        </row>
        <row r="19229">
          <cell r="B19229">
            <v>3001071</v>
          </cell>
          <cell r="C19229" t="str">
            <v>Instalação De Rede Externa Telefone</v>
          </cell>
          <cell r="D19229" t="str">
            <v>M</v>
          </cell>
          <cell r="E19229">
            <v>0</v>
          </cell>
          <cell r="F19229">
            <v>0</v>
          </cell>
        </row>
        <row r="19230">
          <cell r="B19230">
            <v>3001072</v>
          </cell>
          <cell r="C19230" t="str">
            <v>Instalação De Rede De Gás</v>
          </cell>
          <cell r="D19230" t="str">
            <v>M</v>
          </cell>
          <cell r="E19230">
            <v>0</v>
          </cell>
          <cell r="F19230">
            <v>0</v>
          </cell>
        </row>
        <row r="19231">
          <cell r="B19231">
            <v>3001073</v>
          </cell>
          <cell r="C19231" t="str">
            <v>Instalação De Reservatório Apoiado</v>
          </cell>
          <cell r="D19231" t="str">
            <v>UN</v>
          </cell>
          <cell r="F19231">
            <v>0</v>
          </cell>
        </row>
        <row r="19232">
          <cell r="B19232">
            <v>3001322</v>
          </cell>
          <cell r="C19232" t="str">
            <v>Combustíveis</v>
          </cell>
          <cell r="D19232" t="str">
            <v>UN</v>
          </cell>
          <cell r="E19232">
            <v>500</v>
          </cell>
          <cell r="F19232">
            <v>33</v>
          </cell>
        </row>
        <row r="19233">
          <cell r="B19233">
            <v>3001075</v>
          </cell>
          <cell r="C19233" t="str">
            <v>Instalação De Sinalização Tráfego</v>
          </cell>
          <cell r="D19233" t="str">
            <v>UN</v>
          </cell>
          <cell r="E19233">
            <v>0</v>
          </cell>
          <cell r="F19233">
            <v>0</v>
          </cell>
        </row>
        <row r="19234">
          <cell r="B19234">
            <v>3001076</v>
          </cell>
          <cell r="C19234" t="str">
            <v>Instalação De Sinalização Viária</v>
          </cell>
          <cell r="D19234" t="str">
            <v>UN</v>
          </cell>
          <cell r="E19234">
            <v>0</v>
          </cell>
          <cell r="F19234">
            <v>0</v>
          </cell>
        </row>
        <row r="19235">
          <cell r="B19235">
            <v>3001077</v>
          </cell>
          <cell r="C19235" t="str">
            <v>Instalação De Sistema De Irrigação</v>
          </cell>
          <cell r="D19235" t="str">
            <v>UN</v>
          </cell>
          <cell r="E19235">
            <v>0</v>
          </cell>
          <cell r="F19235">
            <v>0</v>
          </cell>
        </row>
        <row r="19236">
          <cell r="B19236">
            <v>3001078</v>
          </cell>
          <cell r="C19236" t="str">
            <v>Ligação Água/Esgoto/Energia Elétrica</v>
          </cell>
          <cell r="D19236" t="str">
            <v>UN</v>
          </cell>
          <cell r="E19236">
            <v>0</v>
          </cell>
          <cell r="F19236">
            <v>0</v>
          </cell>
        </row>
        <row r="19237">
          <cell r="B19237">
            <v>3001079</v>
          </cell>
          <cell r="C19237" t="str">
            <v>Limpeza De Calçadas</v>
          </cell>
          <cell r="D19237" t="str">
            <v>M2</v>
          </cell>
          <cell r="E19237">
            <v>0</v>
          </cell>
          <cell r="F19237">
            <v>0</v>
          </cell>
        </row>
        <row r="19238">
          <cell r="B19238">
            <v>3001080</v>
          </cell>
          <cell r="C19238" t="str">
            <v>Limpeza De Rua</v>
          </cell>
          <cell r="D19238" t="str">
            <v>M2</v>
          </cell>
          <cell r="E19238">
            <v>0</v>
          </cell>
          <cell r="F19238">
            <v>0</v>
          </cell>
        </row>
        <row r="19239">
          <cell r="B19239">
            <v>3001081</v>
          </cell>
          <cell r="C19239" t="str">
            <v>Limpeza Final De Obra</v>
          </cell>
          <cell r="D19239" t="str">
            <v>UN</v>
          </cell>
          <cell r="E19239">
            <v>0</v>
          </cell>
          <cell r="F19239">
            <v>0</v>
          </cell>
        </row>
        <row r="19240">
          <cell r="B19240">
            <v>3001082</v>
          </cell>
          <cell r="C19240" t="str">
            <v>Linhas De Recalque</v>
          </cell>
          <cell r="D19240" t="str">
            <v>UN</v>
          </cell>
          <cell r="E19240">
            <v>0</v>
          </cell>
          <cell r="F19240">
            <v>0</v>
          </cell>
        </row>
        <row r="19241">
          <cell r="B19241">
            <v>3001083</v>
          </cell>
          <cell r="C19241" t="str">
            <v>Execução De Bacadame Betuminoso</v>
          </cell>
          <cell r="D19241" t="str">
            <v>M2</v>
          </cell>
          <cell r="E19241">
            <v>0</v>
          </cell>
          <cell r="F19241">
            <v>0</v>
          </cell>
        </row>
        <row r="19242">
          <cell r="B19242">
            <v>3001084</v>
          </cell>
          <cell r="C19242" t="str">
            <v>Manuseio De Carros Elétricos</v>
          </cell>
          <cell r="D19242" t="str">
            <v>UN</v>
          </cell>
          <cell r="E19242">
            <v>0</v>
          </cell>
          <cell r="F19242">
            <v>0</v>
          </cell>
        </row>
        <row r="19243">
          <cell r="B19243">
            <v>3001085</v>
          </cell>
          <cell r="C19243" t="str">
            <v>Manutenção De Cerca Viva</v>
          </cell>
          <cell r="D19243" t="str">
            <v>STD</v>
          </cell>
          <cell r="E19243">
            <v>0</v>
          </cell>
          <cell r="F19243">
            <v>0</v>
          </cell>
        </row>
        <row r="19244">
          <cell r="B19244">
            <v>3001086</v>
          </cell>
          <cell r="C19244" t="str">
            <v>Manutenção De Terraplanagem</v>
          </cell>
          <cell r="D19244" t="str">
            <v>M2</v>
          </cell>
          <cell r="E19244">
            <v>0</v>
          </cell>
          <cell r="F19244">
            <v>0</v>
          </cell>
        </row>
        <row r="19245">
          <cell r="B19245">
            <v>3001087</v>
          </cell>
          <cell r="C19245" t="str">
            <v>Mobiliário Urbano</v>
          </cell>
          <cell r="D19245" t="str">
            <v>UN</v>
          </cell>
          <cell r="E19245">
            <v>0</v>
          </cell>
          <cell r="F19245">
            <v>0</v>
          </cell>
        </row>
        <row r="19246">
          <cell r="B19246">
            <v>3001088</v>
          </cell>
          <cell r="C19246" t="str">
            <v>Obras Correntes Controle Ambiental</v>
          </cell>
          <cell r="D19246" t="str">
            <v>UN</v>
          </cell>
          <cell r="E19246">
            <v>0</v>
          </cell>
          <cell r="F19246">
            <v>0</v>
          </cell>
        </row>
        <row r="19247">
          <cell r="B19247">
            <v>3001089</v>
          </cell>
          <cell r="C19247" t="str">
            <v>Obras Recup.Passivos Ambientais</v>
          </cell>
          <cell r="D19247" t="str">
            <v>UN</v>
          </cell>
          <cell r="E19247">
            <v>0</v>
          </cell>
          <cell r="F19247">
            <v>0</v>
          </cell>
        </row>
        <row r="19248">
          <cell r="B19248">
            <v>3001090</v>
          </cell>
          <cell r="C19248" t="str">
            <v>Pagamento De Taxa Ligação Água</v>
          </cell>
          <cell r="D19248" t="str">
            <v>UN</v>
          </cell>
          <cell r="E19248">
            <v>0</v>
          </cell>
          <cell r="F19248">
            <v>0</v>
          </cell>
        </row>
        <row r="19249">
          <cell r="B19249">
            <v>3001091</v>
          </cell>
          <cell r="C19249" t="str">
            <v>Pagamento De Taxa Ligação Elétrica</v>
          </cell>
          <cell r="D19249" t="str">
            <v>UN</v>
          </cell>
          <cell r="E19249">
            <v>0</v>
          </cell>
          <cell r="F19249">
            <v>0</v>
          </cell>
        </row>
        <row r="19250">
          <cell r="B19250">
            <v>3001092</v>
          </cell>
          <cell r="C19250" t="str">
            <v>Pagamento De Taxa Ligação Esgoto</v>
          </cell>
          <cell r="D19250" t="str">
            <v>UN</v>
          </cell>
          <cell r="E19250">
            <v>0</v>
          </cell>
          <cell r="F19250">
            <v>0</v>
          </cell>
        </row>
        <row r="19251">
          <cell r="B19251">
            <v>1010121</v>
          </cell>
          <cell r="C19251" t="str">
            <v>Tinta Latex Vermelho Bordô 18L</v>
          </cell>
          <cell r="D19251" t="str">
            <v>UN</v>
          </cell>
          <cell r="E19251">
            <v>26</v>
          </cell>
          <cell r="F19251">
            <v>517.30000000000007</v>
          </cell>
        </row>
        <row r="19252">
          <cell r="B19252">
            <v>1006972</v>
          </cell>
          <cell r="C19252" t="str">
            <v>Colar Tomada C/Trava Dn 50Mmx1/2"</v>
          </cell>
          <cell r="D19252" t="str">
            <v>UN</v>
          </cell>
          <cell r="E19252">
            <v>30</v>
          </cell>
          <cell r="F19252">
            <v>436</v>
          </cell>
        </row>
        <row r="19253">
          <cell r="B19253">
            <v>3001095</v>
          </cell>
          <cell r="C19253" t="str">
            <v>Pavimentação Asfáltica</v>
          </cell>
          <cell r="D19253" t="str">
            <v>M2</v>
          </cell>
          <cell r="E19253">
            <v>0</v>
          </cell>
          <cell r="F19253">
            <v>0</v>
          </cell>
        </row>
        <row r="19254">
          <cell r="B19254">
            <v>3001096</v>
          </cell>
          <cell r="C19254" t="str">
            <v>Pavimentação Asfáltica Leve</v>
          </cell>
          <cell r="D19254" t="str">
            <v>M2</v>
          </cell>
          <cell r="E19254">
            <v>0</v>
          </cell>
          <cell r="F19254">
            <v>0</v>
          </cell>
        </row>
        <row r="19255">
          <cell r="B19255">
            <v>3001097</v>
          </cell>
          <cell r="C19255" t="str">
            <v>Pavimentação Asfáltica Médio</v>
          </cell>
          <cell r="D19255" t="str">
            <v>M2</v>
          </cell>
          <cell r="E19255">
            <v>0</v>
          </cell>
          <cell r="F19255">
            <v>0</v>
          </cell>
        </row>
        <row r="19256">
          <cell r="B19256">
            <v>3001098</v>
          </cell>
          <cell r="C19256" t="str">
            <v>Pavimentação Intertravada-Leve</v>
          </cell>
          <cell r="D19256" t="str">
            <v>M2</v>
          </cell>
          <cell r="E19256">
            <v>0</v>
          </cell>
          <cell r="F19256">
            <v>0</v>
          </cell>
        </row>
        <row r="19257">
          <cell r="B19257">
            <v>3001099</v>
          </cell>
          <cell r="C19257" t="str">
            <v>Pavimentação Intertravada-Médio</v>
          </cell>
          <cell r="D19257" t="str">
            <v>M2</v>
          </cell>
          <cell r="E19257">
            <v>0</v>
          </cell>
          <cell r="F19257">
            <v>0</v>
          </cell>
        </row>
        <row r="19258">
          <cell r="B19258">
            <v>3001100</v>
          </cell>
          <cell r="C19258" t="str">
            <v>Pavimentação Intertravada-Pesado</v>
          </cell>
          <cell r="D19258" t="str">
            <v>M2</v>
          </cell>
          <cell r="E19258">
            <v>0</v>
          </cell>
          <cell r="F19258">
            <v>0</v>
          </cell>
        </row>
        <row r="19259">
          <cell r="B19259">
            <v>1008001</v>
          </cell>
          <cell r="C19259" t="str">
            <v>Tubo Em Pvc Pba Pb Jei Cl12 6M Dn 100Mm</v>
          </cell>
          <cell r="D19259" t="str">
            <v>UN</v>
          </cell>
          <cell r="E19259">
            <v>19.95</v>
          </cell>
          <cell r="F19259">
            <v>652.13</v>
          </cell>
        </row>
        <row r="19260">
          <cell r="B19260">
            <v>3001102</v>
          </cell>
          <cell r="C19260" t="str">
            <v>Portões Gradis Dos Lotes</v>
          </cell>
          <cell r="D19260" t="str">
            <v>UN</v>
          </cell>
          <cell r="E19260">
            <v>0</v>
          </cell>
          <cell r="F19260">
            <v>0</v>
          </cell>
        </row>
        <row r="19261">
          <cell r="B19261">
            <v>3001103</v>
          </cell>
          <cell r="C19261" t="str">
            <v>Preparo De Caixa Espessura 25Cm</v>
          </cell>
          <cell r="D19261" t="str">
            <v>M2</v>
          </cell>
          <cell r="E19261">
            <v>0</v>
          </cell>
          <cell r="F19261">
            <v>0</v>
          </cell>
        </row>
        <row r="19262">
          <cell r="B19262">
            <v>3001104</v>
          </cell>
          <cell r="C19262" t="str">
            <v>Preparo De Caixa Espessura 40Cm</v>
          </cell>
          <cell r="D19262" t="str">
            <v>M2</v>
          </cell>
          <cell r="E19262">
            <v>0</v>
          </cell>
          <cell r="F19262">
            <v>0</v>
          </cell>
        </row>
        <row r="19263">
          <cell r="B19263">
            <v>3001105</v>
          </cell>
          <cell r="C19263" t="str">
            <v>Preparo De Subleito</v>
          </cell>
          <cell r="D19263" t="str">
            <v>M2</v>
          </cell>
          <cell r="E19263">
            <v>0</v>
          </cell>
          <cell r="F19263">
            <v>0</v>
          </cell>
        </row>
        <row r="19264">
          <cell r="B19264">
            <v>3001106</v>
          </cell>
          <cell r="C19264" t="str">
            <v>Remoção De Camada Vegetal</v>
          </cell>
          <cell r="D19264" t="str">
            <v>M2</v>
          </cell>
          <cell r="E19264">
            <v>0</v>
          </cell>
          <cell r="F19264">
            <v>0</v>
          </cell>
        </row>
        <row r="19265">
          <cell r="B19265">
            <v>3001107</v>
          </cell>
          <cell r="C19265" t="str">
            <v>Remoção De Terra Bota Fora</v>
          </cell>
          <cell r="D19265" t="str">
            <v>M2</v>
          </cell>
          <cell r="E19265">
            <v>0</v>
          </cell>
          <cell r="F19265">
            <v>0</v>
          </cell>
        </row>
        <row r="19266">
          <cell r="B19266">
            <v>3003187</v>
          </cell>
          <cell r="C19266" t="str">
            <v>Caixa De Passagem</v>
          </cell>
          <cell r="D19266" t="str">
            <v>UN</v>
          </cell>
          <cell r="E19266">
            <v>250</v>
          </cell>
          <cell r="F19266">
            <v>51</v>
          </cell>
        </row>
        <row r="19267">
          <cell r="B19267">
            <v>3001109</v>
          </cell>
          <cell r="C19267" t="str">
            <v>Vedação De Ralo (Seco / Sifonado)</v>
          </cell>
          <cell r="D19267" t="str">
            <v>UN</v>
          </cell>
          <cell r="E19267">
            <v>0</v>
          </cell>
          <cell r="F19267">
            <v>0</v>
          </cell>
        </row>
        <row r="19268">
          <cell r="B19268">
            <v>3001110</v>
          </cell>
          <cell r="C19268" t="str">
            <v>Estação Tratamento De Esgoto</v>
          </cell>
          <cell r="D19268" t="str">
            <v>UN</v>
          </cell>
          <cell r="E19268">
            <v>0</v>
          </cell>
          <cell r="F19268">
            <v>0</v>
          </cell>
        </row>
        <row r="19269">
          <cell r="B19269">
            <v>3001903</v>
          </cell>
          <cell r="C19269" t="str">
            <v>Escavação Mecânica Med.Corte C/ Botafora</v>
          </cell>
          <cell r="D19269" t="str">
            <v>M3</v>
          </cell>
          <cell r="E19269">
            <v>7</v>
          </cell>
          <cell r="F19269">
            <v>1728</v>
          </cell>
        </row>
        <row r="19270">
          <cell r="B19270">
            <v>3001112</v>
          </cell>
          <cell r="C19270" t="str">
            <v>Consumo De Eletricidade</v>
          </cell>
          <cell r="D19270" t="str">
            <v>MON</v>
          </cell>
          <cell r="E19270">
            <v>0</v>
          </cell>
          <cell r="F19270">
            <v>0</v>
          </cell>
        </row>
        <row r="19271">
          <cell r="B19271">
            <v>3001113</v>
          </cell>
          <cell r="C19271" t="str">
            <v>Armação De Tela Soldada</v>
          </cell>
          <cell r="D19271" t="str">
            <v>KG</v>
          </cell>
          <cell r="E19271">
            <v>0</v>
          </cell>
          <cell r="F19271">
            <v>0</v>
          </cell>
        </row>
        <row r="19272">
          <cell r="B19272">
            <v>3001114</v>
          </cell>
          <cell r="C19272" t="str">
            <v>Consumo De Telefonia Móvel</v>
          </cell>
          <cell r="D19272" t="str">
            <v>MON</v>
          </cell>
          <cell r="E19272">
            <v>0</v>
          </cell>
          <cell r="F19272">
            <v>0</v>
          </cell>
        </row>
        <row r="19273">
          <cell r="B19273">
            <v>3001115</v>
          </cell>
          <cell r="C19273" t="str">
            <v>Acerto Fino E Apiloamento</v>
          </cell>
          <cell r="D19273" t="str">
            <v>M3</v>
          </cell>
          <cell r="E19273">
            <v>0</v>
          </cell>
          <cell r="F19273">
            <v>0</v>
          </cell>
        </row>
        <row r="19274">
          <cell r="B19274">
            <v>3001116</v>
          </cell>
          <cell r="C19274" t="str">
            <v>Ancoragem Em Conexões</v>
          </cell>
          <cell r="D19274" t="str">
            <v>UN</v>
          </cell>
          <cell r="E19274">
            <v>0</v>
          </cell>
          <cell r="F19274">
            <v>0</v>
          </cell>
        </row>
        <row r="19275">
          <cell r="B19275">
            <v>3001117</v>
          </cell>
          <cell r="C19275" t="str">
            <v>Booster</v>
          </cell>
          <cell r="D19275" t="str">
            <v>UN</v>
          </cell>
          <cell r="E19275">
            <v>40000</v>
          </cell>
          <cell r="F19275">
            <v>0</v>
          </cell>
        </row>
        <row r="19276">
          <cell r="B19276">
            <v>3001118</v>
          </cell>
          <cell r="C19276" t="str">
            <v>Caixas D'Água Elevadas/Boster</v>
          </cell>
          <cell r="D19276" t="str">
            <v>UN</v>
          </cell>
          <cell r="E19276">
            <v>0</v>
          </cell>
          <cell r="F19276">
            <v>0</v>
          </cell>
        </row>
        <row r="19277">
          <cell r="B19277">
            <v>3001119</v>
          </cell>
          <cell r="C19277" t="str">
            <v>Carga Transp.Material Imprestável 1 Km</v>
          </cell>
          <cell r="D19277" t="str">
            <v>M3</v>
          </cell>
          <cell r="E19277">
            <v>0</v>
          </cell>
          <cell r="F19277">
            <v>0</v>
          </cell>
        </row>
        <row r="19278">
          <cell r="B19278">
            <v>3001120</v>
          </cell>
          <cell r="C19278" t="str">
            <v>Carga Transp.Material Imprestável 2 Km</v>
          </cell>
          <cell r="D19278" t="str">
            <v>M3</v>
          </cell>
          <cell r="E19278">
            <v>0</v>
          </cell>
          <cell r="F19278">
            <v>0</v>
          </cell>
        </row>
        <row r="19279">
          <cell r="B19279">
            <v>3001121</v>
          </cell>
          <cell r="C19279" t="str">
            <v>Carga Transp.Material Imprestável</v>
          </cell>
          <cell r="D19279" t="str">
            <v>M3</v>
          </cell>
          <cell r="E19279">
            <v>0</v>
          </cell>
          <cell r="F19279">
            <v>0</v>
          </cell>
        </row>
        <row r="19280">
          <cell r="B19280">
            <v>3001122</v>
          </cell>
          <cell r="C19280" t="str">
            <v>Carga, Transp.E Espalham.Mat.Orgânico</v>
          </cell>
          <cell r="D19280" t="str">
            <v>M3</v>
          </cell>
          <cell r="E19280">
            <v>0</v>
          </cell>
          <cell r="F19280">
            <v>0</v>
          </cell>
        </row>
        <row r="19281">
          <cell r="B19281">
            <v>3001123</v>
          </cell>
          <cell r="C19281" t="str">
            <v>Carga, Transp.E Espalham.Mat.Vegetal 2Km</v>
          </cell>
          <cell r="D19281" t="str">
            <v>M3</v>
          </cell>
          <cell r="E19281">
            <v>0</v>
          </cell>
          <cell r="F19281">
            <v>0</v>
          </cell>
        </row>
        <row r="19282">
          <cell r="B19282">
            <v>3001124</v>
          </cell>
          <cell r="C19282" t="str">
            <v>Carga, Transp.E Espalham.Mat.Vegetal 5Km</v>
          </cell>
          <cell r="D19282" t="str">
            <v>M3</v>
          </cell>
          <cell r="E19282">
            <v>0</v>
          </cell>
          <cell r="F19282">
            <v>0</v>
          </cell>
        </row>
        <row r="19283">
          <cell r="B19283">
            <v>3001125</v>
          </cell>
          <cell r="C19283" t="str">
            <v>Construção De Guia E Sarjeta De 30Cm</v>
          </cell>
          <cell r="D19283" t="str">
            <v>M</v>
          </cell>
          <cell r="E19283">
            <v>0</v>
          </cell>
          <cell r="F19283">
            <v>0</v>
          </cell>
        </row>
        <row r="19284">
          <cell r="B19284">
            <v>3001126</v>
          </cell>
          <cell r="C19284" t="str">
            <v>Corte Perfil W250X32,7 Simples</v>
          </cell>
          <cell r="D19284" t="str">
            <v>M</v>
          </cell>
          <cell r="E19284">
            <v>0</v>
          </cell>
          <cell r="F19284">
            <v>0</v>
          </cell>
        </row>
        <row r="19285">
          <cell r="B19285">
            <v>3001127</v>
          </cell>
          <cell r="C19285" t="str">
            <v>Corte Perfil W310X52 Simples</v>
          </cell>
          <cell r="D19285" t="str">
            <v>M</v>
          </cell>
          <cell r="E19285">
            <v>0</v>
          </cell>
          <cell r="F19285">
            <v>0</v>
          </cell>
        </row>
        <row r="19286">
          <cell r="B19286">
            <v>3001128</v>
          </cell>
          <cell r="C19286" t="str">
            <v>Cravação Perfil W250X32,7 Simples</v>
          </cell>
          <cell r="D19286" t="str">
            <v>M</v>
          </cell>
          <cell r="E19286">
            <v>0</v>
          </cell>
          <cell r="F19286">
            <v>0</v>
          </cell>
        </row>
        <row r="19287">
          <cell r="B19287">
            <v>3001129</v>
          </cell>
          <cell r="C19287" t="str">
            <v>Cravação Perfil W310X52 Simples</v>
          </cell>
          <cell r="D19287" t="str">
            <v>M</v>
          </cell>
          <cell r="E19287">
            <v>0</v>
          </cell>
          <cell r="F19287">
            <v>0</v>
          </cell>
        </row>
        <row r="19288">
          <cell r="B19288">
            <v>3001130</v>
          </cell>
          <cell r="C19288" t="str">
            <v>Drenos De Passeio</v>
          </cell>
          <cell r="D19288" t="str">
            <v>M</v>
          </cell>
          <cell r="E19288">
            <v>0</v>
          </cell>
          <cell r="F19288">
            <v>0</v>
          </cell>
        </row>
        <row r="19289">
          <cell r="B19289">
            <v>3001131</v>
          </cell>
          <cell r="C19289" t="str">
            <v>Emenda Perfil W250X32,7Mm Simples</v>
          </cell>
          <cell r="D19289" t="str">
            <v>M</v>
          </cell>
          <cell r="E19289">
            <v>0</v>
          </cell>
          <cell r="F19289">
            <v>0</v>
          </cell>
        </row>
        <row r="19290">
          <cell r="B19290">
            <v>3001132</v>
          </cell>
          <cell r="C19290" t="str">
            <v>Emenda Perfil W310X52Mm Simples</v>
          </cell>
          <cell r="D19290" t="str">
            <v>M</v>
          </cell>
          <cell r="E19290">
            <v>0</v>
          </cell>
          <cell r="F19290">
            <v>0</v>
          </cell>
        </row>
        <row r="19291">
          <cell r="B19291">
            <v>3001133</v>
          </cell>
          <cell r="C19291" t="str">
            <v>Escarific.Regulariz.E Compact.Sub-Leito</v>
          </cell>
          <cell r="D19291" t="str">
            <v>M2</v>
          </cell>
          <cell r="E19291">
            <v>0</v>
          </cell>
          <cell r="F19291">
            <v>0</v>
          </cell>
        </row>
        <row r="19292">
          <cell r="B19292">
            <v>3001134</v>
          </cell>
          <cell r="C19292" t="str">
            <v>Escav.Carga E Transp.Mat.1ª Cat.Reaterro</v>
          </cell>
          <cell r="D19292" t="str">
            <v>M3</v>
          </cell>
          <cell r="E19292">
            <v>0</v>
          </cell>
          <cell r="F19292">
            <v>0</v>
          </cell>
        </row>
        <row r="19293">
          <cell r="B19293">
            <v>3001135</v>
          </cell>
          <cell r="C19293" t="str">
            <v>Escavação</v>
          </cell>
          <cell r="D19293" t="str">
            <v>M</v>
          </cell>
          <cell r="E19293">
            <v>0</v>
          </cell>
          <cell r="F19293">
            <v>0</v>
          </cell>
        </row>
        <row r="19294">
          <cell r="B19294">
            <v>3001136</v>
          </cell>
          <cell r="C19294" t="str">
            <v>Estaca Hélice Diam 0,3M 26Cv Nbr 6122</v>
          </cell>
          <cell r="D19294" t="str">
            <v>M</v>
          </cell>
          <cell r="E19294">
            <v>0</v>
          </cell>
          <cell r="F19294">
            <v>0</v>
          </cell>
        </row>
        <row r="19295">
          <cell r="B19295">
            <v>3001137</v>
          </cell>
          <cell r="C19295" t="str">
            <v>Estaca Hélice Diam 0,4M 26Cv Nbr 6122</v>
          </cell>
          <cell r="D19295" t="str">
            <v>M</v>
          </cell>
          <cell r="E19295">
            <v>0</v>
          </cell>
          <cell r="F19295">
            <v>0</v>
          </cell>
        </row>
        <row r="19296">
          <cell r="B19296">
            <v>3001138</v>
          </cell>
          <cell r="C19296" t="str">
            <v>Estaca Hélice Diam 0,5M 26Cv Nbr 6122</v>
          </cell>
          <cell r="D19296" t="str">
            <v>M</v>
          </cell>
          <cell r="E19296">
            <v>0</v>
          </cell>
          <cell r="F19296">
            <v>0</v>
          </cell>
        </row>
        <row r="19297">
          <cell r="B19297">
            <v>3001139</v>
          </cell>
          <cell r="C19297" t="str">
            <v>Estaca Hélice Diam 0,6M 26Cv Nbr 6122</v>
          </cell>
          <cell r="D19297" t="str">
            <v>M</v>
          </cell>
          <cell r="E19297">
            <v>0</v>
          </cell>
          <cell r="F19297">
            <v>0</v>
          </cell>
        </row>
        <row r="19298">
          <cell r="B19298">
            <v>3001140</v>
          </cell>
          <cell r="C19298" t="str">
            <v>Estaca Hélice Diam 0,7M 26Cv Nbr 6122</v>
          </cell>
          <cell r="D19298" t="str">
            <v>M</v>
          </cell>
          <cell r="E19298">
            <v>0</v>
          </cell>
          <cell r="F19298">
            <v>0</v>
          </cell>
        </row>
        <row r="19299">
          <cell r="B19299">
            <v>3001141</v>
          </cell>
          <cell r="C19299" t="str">
            <v>Estaca Hélice Diam 0,8M 26Cv Nbr 6122</v>
          </cell>
          <cell r="D19299" t="str">
            <v>M</v>
          </cell>
          <cell r="E19299">
            <v>0</v>
          </cell>
          <cell r="F19299">
            <v>0</v>
          </cell>
        </row>
        <row r="19300">
          <cell r="B19300">
            <v>3001142</v>
          </cell>
          <cell r="C19300" t="str">
            <v>Estaca Hélice Diam 0,9M 26Cv Nbr 6122</v>
          </cell>
          <cell r="D19300" t="str">
            <v>M</v>
          </cell>
          <cell r="E19300">
            <v>0</v>
          </cell>
          <cell r="F19300">
            <v>0</v>
          </cell>
        </row>
        <row r="19301">
          <cell r="B19301">
            <v>3001143</v>
          </cell>
          <cell r="C19301" t="str">
            <v>Estaca Hélice Diam 1M 26Cv Nbr 6122</v>
          </cell>
          <cell r="D19301" t="str">
            <v>M</v>
          </cell>
          <cell r="E19301">
            <v>0</v>
          </cell>
          <cell r="F19301">
            <v>0</v>
          </cell>
        </row>
        <row r="19302">
          <cell r="B19302">
            <v>3001144</v>
          </cell>
          <cell r="C19302" t="str">
            <v>Exaustão Mecânica - Lavabos</v>
          </cell>
          <cell r="D19302" t="str">
            <v>UN</v>
          </cell>
          <cell r="E19302">
            <v>0</v>
          </cell>
          <cell r="F19302">
            <v>0</v>
          </cell>
        </row>
        <row r="19303">
          <cell r="B19303">
            <v>1008828</v>
          </cell>
          <cell r="C19303" t="str">
            <v>Rampa C/10 Travas Cônicas Az.Acinzentado</v>
          </cell>
          <cell r="D19303" t="str">
            <v>UN</v>
          </cell>
          <cell r="E19303">
            <v>58</v>
          </cell>
          <cell r="F19303">
            <v>138</v>
          </cell>
        </row>
        <row r="19304">
          <cell r="B19304">
            <v>3001146</v>
          </cell>
          <cell r="C19304" t="str">
            <v>Exec.Imprimadura Impermeabilizante Cm-30</v>
          </cell>
          <cell r="D19304" t="str">
            <v>M2</v>
          </cell>
          <cell r="E19304">
            <v>0</v>
          </cell>
          <cell r="F19304">
            <v>0</v>
          </cell>
        </row>
        <row r="19305">
          <cell r="B19305">
            <v>3001147</v>
          </cell>
          <cell r="C19305" t="str">
            <v>Exec.Pintura Ligação Emulsão Asfáltica</v>
          </cell>
          <cell r="D19305" t="str">
            <v>M2</v>
          </cell>
          <cell r="E19305">
            <v>0</v>
          </cell>
          <cell r="F19305">
            <v>0</v>
          </cell>
        </row>
        <row r="19306">
          <cell r="B19306">
            <v>3001148</v>
          </cell>
          <cell r="C19306" t="str">
            <v>Execução Aterro Compactado 100% P.N.</v>
          </cell>
          <cell r="D19306" t="str">
            <v>M3</v>
          </cell>
          <cell r="E19306">
            <v>0</v>
          </cell>
          <cell r="F19306">
            <v>0</v>
          </cell>
        </row>
        <row r="19307">
          <cell r="B19307">
            <v>3001149</v>
          </cell>
          <cell r="C19307" t="str">
            <v>Execução Aterro Compactado 95% P.N.</v>
          </cell>
          <cell r="D19307" t="str">
            <v>M3</v>
          </cell>
          <cell r="E19307">
            <v>0</v>
          </cell>
          <cell r="F19307">
            <v>0</v>
          </cell>
        </row>
        <row r="19308">
          <cell r="B19308">
            <v>3001150</v>
          </cell>
          <cell r="C19308" t="str">
            <v>Execução Aterro Compactado-Contr.Visual</v>
          </cell>
          <cell r="D19308" t="str">
            <v>M3</v>
          </cell>
          <cell r="E19308">
            <v>0</v>
          </cell>
          <cell r="F19308">
            <v>0</v>
          </cell>
        </row>
        <row r="19309">
          <cell r="B19309" t="str">
            <v>M1129</v>
          </cell>
          <cell r="C19309" t="str">
            <v>Armador</v>
          </cell>
          <cell r="D19309" t="str">
            <v>H</v>
          </cell>
          <cell r="E19309">
            <v>14.05</v>
          </cell>
          <cell r="F19309">
            <v>824.74</v>
          </cell>
        </row>
        <row r="19310">
          <cell r="B19310">
            <v>3001152</v>
          </cell>
          <cell r="C19310" t="str">
            <v>Execução Capa Rolamento-Cbuq Faixa C</v>
          </cell>
          <cell r="D19310" t="str">
            <v>M3</v>
          </cell>
          <cell r="E19310">
            <v>450</v>
          </cell>
          <cell r="F19310">
            <v>0</v>
          </cell>
        </row>
        <row r="19311">
          <cell r="B19311">
            <v>3001153</v>
          </cell>
          <cell r="C19311" t="str">
            <v>Execução De Ala De Saída P/Tubo D0,50M</v>
          </cell>
          <cell r="D19311" t="str">
            <v>UN</v>
          </cell>
          <cell r="E19311">
            <v>0</v>
          </cell>
          <cell r="F19311">
            <v>0</v>
          </cell>
        </row>
        <row r="19312">
          <cell r="B19312">
            <v>3001154</v>
          </cell>
          <cell r="C19312" t="str">
            <v>Execução De Ala De Saída P/Tubo D1,00M</v>
          </cell>
          <cell r="D19312" t="str">
            <v>UN</v>
          </cell>
          <cell r="E19312">
            <v>0</v>
          </cell>
          <cell r="F19312">
            <v>0</v>
          </cell>
        </row>
        <row r="19313">
          <cell r="B19313">
            <v>3001155</v>
          </cell>
          <cell r="C19313" t="str">
            <v>Execução De Ala De Saída P/Tubo D1,20M</v>
          </cell>
          <cell r="D19313" t="str">
            <v>UN</v>
          </cell>
          <cell r="E19313">
            <v>0</v>
          </cell>
          <cell r="F19313">
            <v>0</v>
          </cell>
        </row>
        <row r="19314">
          <cell r="B19314">
            <v>3001156</v>
          </cell>
          <cell r="C19314" t="str">
            <v>Execução De Ala De Saída P/Tubo D1,50M</v>
          </cell>
          <cell r="D19314" t="str">
            <v>UN</v>
          </cell>
          <cell r="E19314">
            <v>0</v>
          </cell>
          <cell r="F19314">
            <v>0</v>
          </cell>
        </row>
        <row r="19315">
          <cell r="B19315">
            <v>3001157</v>
          </cell>
          <cell r="C19315" t="str">
            <v>Execução De Ala De Saída P/Tubo D2X0,80M</v>
          </cell>
          <cell r="D19315" t="str">
            <v>UN</v>
          </cell>
          <cell r="E19315">
            <v>0</v>
          </cell>
          <cell r="F19315">
            <v>0</v>
          </cell>
        </row>
        <row r="19316">
          <cell r="B19316">
            <v>3001158</v>
          </cell>
          <cell r="C19316" t="str">
            <v>Execução De Ala De Saída P/Tubo D2X1,00M</v>
          </cell>
          <cell r="D19316" t="str">
            <v>UN</v>
          </cell>
          <cell r="E19316">
            <v>0</v>
          </cell>
          <cell r="F19316">
            <v>0</v>
          </cell>
        </row>
        <row r="19317">
          <cell r="B19317">
            <v>3001159</v>
          </cell>
          <cell r="C19317" t="str">
            <v>Execução De Ala De Saída P/Tubo D2X1,20M</v>
          </cell>
          <cell r="D19317" t="str">
            <v>UN</v>
          </cell>
          <cell r="E19317">
            <v>0</v>
          </cell>
          <cell r="F19317">
            <v>0</v>
          </cell>
        </row>
        <row r="19318">
          <cell r="B19318">
            <v>3001160</v>
          </cell>
          <cell r="C19318" t="str">
            <v>Execução De Ala De Saída P/Tubo D2X1,50M</v>
          </cell>
          <cell r="D19318" t="str">
            <v>UN</v>
          </cell>
          <cell r="E19318">
            <v>0</v>
          </cell>
          <cell r="F19318">
            <v>0</v>
          </cell>
        </row>
        <row r="19319">
          <cell r="B19319">
            <v>3001161</v>
          </cell>
          <cell r="C19319" t="str">
            <v>Execução De Aterro</v>
          </cell>
          <cell r="D19319" t="str">
            <v>M3</v>
          </cell>
          <cell r="E19319">
            <v>0</v>
          </cell>
          <cell r="F19319">
            <v>0</v>
          </cell>
        </row>
        <row r="19320">
          <cell r="B19320">
            <v>3001162</v>
          </cell>
          <cell r="C19320" t="str">
            <v>Execução De Aterro Compactado</v>
          </cell>
          <cell r="D19320" t="str">
            <v>M3</v>
          </cell>
          <cell r="E19320">
            <v>0</v>
          </cell>
          <cell r="F19320">
            <v>0</v>
          </cell>
        </row>
        <row r="19321">
          <cell r="B19321">
            <v>3001163</v>
          </cell>
          <cell r="C19321" t="str">
            <v>Execução De Caixa De Passagem Tipo A</v>
          </cell>
          <cell r="D19321" t="str">
            <v>UN</v>
          </cell>
          <cell r="E19321">
            <v>0</v>
          </cell>
          <cell r="F19321">
            <v>0</v>
          </cell>
        </row>
        <row r="19322">
          <cell r="B19322">
            <v>3001164</v>
          </cell>
          <cell r="C19322" t="str">
            <v>Execução De Caixa De Passagem Tipo B</v>
          </cell>
          <cell r="D19322" t="str">
            <v>UN</v>
          </cell>
          <cell r="E19322">
            <v>0</v>
          </cell>
          <cell r="F19322">
            <v>0</v>
          </cell>
        </row>
        <row r="19323">
          <cell r="B19323">
            <v>3001165</v>
          </cell>
          <cell r="C19323" t="str">
            <v>Execução De Caixa De Passagem Tipo C</v>
          </cell>
          <cell r="D19323" t="str">
            <v>UN</v>
          </cell>
          <cell r="E19323">
            <v>0</v>
          </cell>
          <cell r="F19323">
            <v>0</v>
          </cell>
        </row>
        <row r="19324">
          <cell r="B19324">
            <v>3001166</v>
          </cell>
          <cell r="C19324" t="str">
            <v>Execução De Caixa De Passagem Tipo D</v>
          </cell>
          <cell r="D19324" t="str">
            <v>UN</v>
          </cell>
          <cell r="E19324">
            <v>0</v>
          </cell>
          <cell r="F19324">
            <v>0</v>
          </cell>
        </row>
        <row r="19325">
          <cell r="B19325">
            <v>3001167</v>
          </cell>
          <cell r="C19325" t="str">
            <v>Execução De Curvas De Nível</v>
          </cell>
          <cell r="D19325" t="str">
            <v>M</v>
          </cell>
          <cell r="E19325">
            <v>0</v>
          </cell>
          <cell r="F19325">
            <v>0</v>
          </cell>
        </row>
        <row r="19326">
          <cell r="B19326">
            <v>3001168</v>
          </cell>
          <cell r="C19326" t="str">
            <v>Execução De Fundação</v>
          </cell>
          <cell r="D19326" t="str">
            <v>UN</v>
          </cell>
          <cell r="E19326">
            <v>0</v>
          </cell>
          <cell r="F19326">
            <v>0</v>
          </cell>
        </row>
        <row r="19327">
          <cell r="B19327">
            <v>1000111</v>
          </cell>
          <cell r="C19327" t="str">
            <v>Areia Lavada Média</v>
          </cell>
          <cell r="D19327" t="str">
            <v>M3</v>
          </cell>
          <cell r="E19327">
            <v>57</v>
          </cell>
          <cell r="F19327">
            <v>196.2</v>
          </cell>
        </row>
        <row r="19328">
          <cell r="B19328">
            <v>1005610</v>
          </cell>
          <cell r="C19328" t="str">
            <v>Selim 90Gr Elst. Vt10 150X100Mm</v>
          </cell>
          <cell r="D19328" t="str">
            <v>UN</v>
          </cell>
          <cell r="E19328">
            <v>25</v>
          </cell>
          <cell r="F19328">
            <v>436</v>
          </cell>
        </row>
        <row r="19329">
          <cell r="B19329">
            <v>3001171</v>
          </cell>
          <cell r="C19329" t="str">
            <v>Execução De Poço De Visita Tipo B</v>
          </cell>
          <cell r="D19329" t="str">
            <v>UN</v>
          </cell>
          <cell r="E19329">
            <v>550</v>
          </cell>
          <cell r="F19329">
            <v>0</v>
          </cell>
        </row>
        <row r="19330">
          <cell r="B19330">
            <v>1001764</v>
          </cell>
          <cell r="C19330" t="str">
            <v>Pedra Britada Número 1</v>
          </cell>
          <cell r="D19330" t="str">
            <v>M3</v>
          </cell>
          <cell r="E19330">
            <v>56.614599999999996</v>
          </cell>
          <cell r="F19330">
            <v>184.22</v>
          </cell>
        </row>
        <row r="19331">
          <cell r="B19331">
            <v>3001173</v>
          </cell>
          <cell r="C19331" t="str">
            <v>Execução De Poço De Visita Tipo D</v>
          </cell>
          <cell r="D19331" t="str">
            <v>UN</v>
          </cell>
          <cell r="E19331">
            <v>310</v>
          </cell>
          <cell r="F19331">
            <v>0</v>
          </cell>
        </row>
        <row r="19332">
          <cell r="B19332">
            <v>3001174</v>
          </cell>
          <cell r="C19332" t="str">
            <v>Execução Estação Elevatória Água Tratada</v>
          </cell>
          <cell r="D19332" t="str">
            <v>UN</v>
          </cell>
          <cell r="E19332">
            <v>0</v>
          </cell>
          <cell r="F19332">
            <v>0</v>
          </cell>
        </row>
        <row r="19333">
          <cell r="B19333">
            <v>3001175</v>
          </cell>
          <cell r="C19333" t="str">
            <v>Execução, Carga E Transporte-Ág.Pluviais</v>
          </cell>
          <cell r="D19333" t="str">
            <v>UN</v>
          </cell>
          <cell r="E19333">
            <v>0</v>
          </cell>
          <cell r="F19333">
            <v>0</v>
          </cell>
        </row>
        <row r="19334">
          <cell r="B19334">
            <v>3001176</v>
          </cell>
          <cell r="C19334" t="str">
            <v>Gradeamento De Material Vegetal</v>
          </cell>
          <cell r="D19334" t="str">
            <v>M2</v>
          </cell>
          <cell r="E19334">
            <v>0</v>
          </cell>
          <cell r="F19334">
            <v>0</v>
          </cell>
        </row>
        <row r="19335">
          <cell r="B19335">
            <v>3001177</v>
          </cell>
          <cell r="C19335" t="str">
            <v>Infra Para Ar Condicionado</v>
          </cell>
          <cell r="D19335" t="str">
            <v>UN</v>
          </cell>
          <cell r="E19335">
            <v>0</v>
          </cell>
          <cell r="F19335">
            <v>0</v>
          </cell>
        </row>
        <row r="19336">
          <cell r="B19336">
            <v>3000234</v>
          </cell>
          <cell r="C19336" t="str">
            <v>Desmobilização De Canteiro</v>
          </cell>
          <cell r="D19336" t="str">
            <v>UN</v>
          </cell>
          <cell r="E19336">
            <v>10000</v>
          </cell>
          <cell r="F19336">
            <v>1</v>
          </cell>
        </row>
        <row r="19337">
          <cell r="B19337">
            <v>3001179</v>
          </cell>
          <cell r="C19337" t="str">
            <v>Instalação De Conexões E Peças Especiais</v>
          </cell>
          <cell r="D19337" t="str">
            <v>UN</v>
          </cell>
          <cell r="E19337">
            <v>15</v>
          </cell>
          <cell r="F19337">
            <v>0</v>
          </cell>
        </row>
        <row r="19338">
          <cell r="B19338">
            <v>3001180</v>
          </cell>
          <cell r="C19338" t="str">
            <v>Interligação Da Adutora</v>
          </cell>
          <cell r="D19338" t="str">
            <v>M</v>
          </cell>
          <cell r="E19338">
            <v>0</v>
          </cell>
          <cell r="F19338">
            <v>0</v>
          </cell>
        </row>
        <row r="19339">
          <cell r="B19339">
            <v>3001181</v>
          </cell>
          <cell r="C19339" t="str">
            <v>Lastro De Brita E Pó De Pedra</v>
          </cell>
          <cell r="D19339" t="str">
            <v>M3</v>
          </cell>
          <cell r="E19339">
            <v>0</v>
          </cell>
          <cell r="F19339">
            <v>0</v>
          </cell>
        </row>
        <row r="19340">
          <cell r="B19340">
            <v>3001182</v>
          </cell>
          <cell r="C19340" t="str">
            <v>Limpeza 24Hs C/Material Seg A Sáb</v>
          </cell>
          <cell r="D19340" t="str">
            <v>UN</v>
          </cell>
          <cell r="E19340">
            <v>0</v>
          </cell>
          <cell r="F19340">
            <v>0</v>
          </cell>
        </row>
        <row r="19341">
          <cell r="B19341">
            <v>3001183</v>
          </cell>
          <cell r="C19341" t="str">
            <v>Limpeza 24Hs S/Material Seg A Sáb</v>
          </cell>
          <cell r="D19341" t="str">
            <v>UN</v>
          </cell>
          <cell r="E19341">
            <v>0</v>
          </cell>
          <cell r="F19341">
            <v>0</v>
          </cell>
        </row>
        <row r="19342">
          <cell r="B19342">
            <v>3001184</v>
          </cell>
          <cell r="C19342" t="str">
            <v>Limpeza Diurno 8Hs C/Material Seg A Sáb</v>
          </cell>
          <cell r="D19342" t="str">
            <v>UN</v>
          </cell>
          <cell r="E19342">
            <v>0</v>
          </cell>
          <cell r="F19342">
            <v>0</v>
          </cell>
        </row>
        <row r="19343">
          <cell r="B19343">
            <v>3001185</v>
          </cell>
          <cell r="C19343" t="str">
            <v>Limpeza Diurno 8Hs S/Material Seg A Sáb</v>
          </cell>
          <cell r="D19343" t="str">
            <v>UN</v>
          </cell>
          <cell r="E19343">
            <v>0</v>
          </cell>
          <cell r="F19343">
            <v>0</v>
          </cell>
        </row>
        <row r="19344">
          <cell r="B19344">
            <v>3001186</v>
          </cell>
          <cell r="C19344" t="str">
            <v>Limpeza Noturno 8Hs C/Material Seg A Sáb</v>
          </cell>
          <cell r="D19344" t="str">
            <v>UN</v>
          </cell>
          <cell r="E19344">
            <v>0</v>
          </cell>
          <cell r="F19344">
            <v>0</v>
          </cell>
        </row>
        <row r="19345">
          <cell r="B19345">
            <v>3001187</v>
          </cell>
          <cell r="C19345" t="str">
            <v>Limpeza Noturno 8Hs S/Material Seg A Sáb</v>
          </cell>
          <cell r="D19345" t="str">
            <v>UN</v>
          </cell>
          <cell r="E19345">
            <v>0</v>
          </cell>
          <cell r="F19345">
            <v>0</v>
          </cell>
        </row>
        <row r="19346">
          <cell r="B19346">
            <v>3001188</v>
          </cell>
          <cell r="C19346" t="str">
            <v>Loc.Caminhão Basculante Traçado 12 Ton</v>
          </cell>
          <cell r="D19346" t="str">
            <v>STD</v>
          </cell>
          <cell r="E19346">
            <v>0</v>
          </cell>
          <cell r="F19346">
            <v>0</v>
          </cell>
        </row>
        <row r="19347">
          <cell r="B19347">
            <v>3001189</v>
          </cell>
          <cell r="C19347" t="str">
            <v>Loc.Caminhão Caçamba Trucado (14 M3)</v>
          </cell>
          <cell r="D19347" t="str">
            <v>STD</v>
          </cell>
          <cell r="E19347">
            <v>0</v>
          </cell>
          <cell r="F19347">
            <v>0</v>
          </cell>
        </row>
        <row r="19348">
          <cell r="B19348">
            <v>3001170</v>
          </cell>
          <cell r="C19348" t="str">
            <v>Execução De Poço De Visita Tipo A</v>
          </cell>
          <cell r="D19348" t="str">
            <v>UN</v>
          </cell>
          <cell r="E19348">
            <v>450</v>
          </cell>
          <cell r="F19348">
            <v>30</v>
          </cell>
        </row>
        <row r="19349">
          <cell r="B19349">
            <v>3001191</v>
          </cell>
          <cell r="C19349" t="str">
            <v>Loc.Motoniveladora 120B Caterpilar</v>
          </cell>
          <cell r="D19349" t="str">
            <v>STD</v>
          </cell>
          <cell r="E19349">
            <v>0</v>
          </cell>
          <cell r="F19349">
            <v>0</v>
          </cell>
        </row>
        <row r="19350">
          <cell r="B19350">
            <v>3001192</v>
          </cell>
          <cell r="C19350" t="str">
            <v>Loc.Pá Carregadeira 930 Catepillar</v>
          </cell>
          <cell r="D19350" t="str">
            <v>STD</v>
          </cell>
          <cell r="E19350">
            <v>0</v>
          </cell>
          <cell r="F19350">
            <v>0</v>
          </cell>
        </row>
        <row r="19351">
          <cell r="B19351">
            <v>3001193</v>
          </cell>
          <cell r="C19351" t="str">
            <v>Loc.Rolo Compactador Ca 25 Dynapac-80H</v>
          </cell>
          <cell r="D19351" t="str">
            <v>STD</v>
          </cell>
          <cell r="E19351">
            <v>0</v>
          </cell>
          <cell r="F19351">
            <v>0</v>
          </cell>
        </row>
        <row r="19352">
          <cell r="B19352">
            <v>3001194</v>
          </cell>
          <cell r="C19352" t="str">
            <v>Loc.Rolo Compactador Ca 25 Dynapac-Hora</v>
          </cell>
          <cell r="D19352" t="str">
            <v>STD</v>
          </cell>
          <cell r="E19352">
            <v>0</v>
          </cell>
          <cell r="F19352">
            <v>0</v>
          </cell>
        </row>
        <row r="19353">
          <cell r="B19353">
            <v>3001195</v>
          </cell>
          <cell r="C19353" t="str">
            <v>Loc.Rolo Compactador Vibratório Ca-15</v>
          </cell>
          <cell r="D19353" t="str">
            <v>STD</v>
          </cell>
          <cell r="E19353">
            <v>0</v>
          </cell>
          <cell r="F19353">
            <v>0</v>
          </cell>
        </row>
        <row r="19354">
          <cell r="B19354">
            <v>3001196</v>
          </cell>
          <cell r="C19354" t="str">
            <v>Loc.Rolo Compactador Vibratório Ca-25</v>
          </cell>
          <cell r="D19354" t="str">
            <v>STD</v>
          </cell>
          <cell r="E19354">
            <v>0</v>
          </cell>
          <cell r="F19354">
            <v>0</v>
          </cell>
        </row>
        <row r="19355">
          <cell r="B19355">
            <v>3001197</v>
          </cell>
          <cell r="C19355" t="str">
            <v>Loc.Trator Esteira C/Lâmina D14</v>
          </cell>
          <cell r="D19355" t="str">
            <v>STD</v>
          </cell>
          <cell r="E19355">
            <v>0</v>
          </cell>
          <cell r="F19355">
            <v>0</v>
          </cell>
        </row>
        <row r="19356">
          <cell r="B19356">
            <v>3001198</v>
          </cell>
          <cell r="C19356" t="str">
            <v>Loc.Trator Esteira C/Lâmina D6</v>
          </cell>
          <cell r="D19356" t="str">
            <v>STD</v>
          </cell>
          <cell r="E19356">
            <v>0</v>
          </cell>
          <cell r="F19356">
            <v>0</v>
          </cell>
        </row>
        <row r="19357">
          <cell r="B19357">
            <v>3001199</v>
          </cell>
          <cell r="C19357" t="str">
            <v>Loc.Trator Esteira C/Lâmina D8</v>
          </cell>
          <cell r="D19357" t="str">
            <v>STD</v>
          </cell>
          <cell r="E19357">
            <v>0</v>
          </cell>
          <cell r="F19357">
            <v>0</v>
          </cell>
        </row>
        <row r="19358">
          <cell r="B19358">
            <v>3001200</v>
          </cell>
          <cell r="C19358" t="str">
            <v>Loc.Trator Valmet, C/Frade E Roçadeira</v>
          </cell>
          <cell r="D19358" t="str">
            <v>STD</v>
          </cell>
          <cell r="E19358">
            <v>0</v>
          </cell>
          <cell r="F19358">
            <v>0</v>
          </cell>
        </row>
        <row r="19359">
          <cell r="B19359">
            <v>3001201</v>
          </cell>
          <cell r="C19359" t="str">
            <v>Locacao De Caminhão Basculante 12Ton</v>
          </cell>
          <cell r="D19359" t="str">
            <v>STD</v>
          </cell>
          <cell r="E19359">
            <v>0</v>
          </cell>
          <cell r="F19359">
            <v>0</v>
          </cell>
        </row>
        <row r="19360">
          <cell r="B19360">
            <v>3001202</v>
          </cell>
          <cell r="C19360" t="str">
            <v>Locacao De Caminhão Basculante 6Ton</v>
          </cell>
          <cell r="D19360" t="str">
            <v>STD</v>
          </cell>
          <cell r="E19360">
            <v>0</v>
          </cell>
          <cell r="F19360">
            <v>0</v>
          </cell>
        </row>
        <row r="19361">
          <cell r="B19361">
            <v>3001203</v>
          </cell>
          <cell r="C19361" t="str">
            <v>Locacao De Caminhão Caçamba Toco (6M3)</v>
          </cell>
          <cell r="D19361" t="str">
            <v>STD</v>
          </cell>
          <cell r="E19361">
            <v>0</v>
          </cell>
          <cell r="F19361">
            <v>0</v>
          </cell>
        </row>
        <row r="19362">
          <cell r="B19362">
            <v>3001204</v>
          </cell>
          <cell r="C19362" t="str">
            <v>Material Substituido Por 3002825</v>
          </cell>
          <cell r="D19362" t="str">
            <v>STD</v>
          </cell>
          <cell r="E19362">
            <v>0</v>
          </cell>
          <cell r="F19362">
            <v>0</v>
          </cell>
        </row>
        <row r="19363">
          <cell r="B19363">
            <v>3001205</v>
          </cell>
          <cell r="C19363" t="str">
            <v>Locacao De Equipamentos Pesados</v>
          </cell>
          <cell r="D19363" t="str">
            <v>STD</v>
          </cell>
          <cell r="E19363">
            <v>0</v>
          </cell>
          <cell r="F19363">
            <v>0</v>
          </cell>
        </row>
        <row r="19364">
          <cell r="B19364">
            <v>3001206</v>
          </cell>
          <cell r="C19364" t="str">
            <v>Locacao De Escavadeira Capacidade 12 Ton</v>
          </cell>
          <cell r="D19364" t="str">
            <v>STD</v>
          </cell>
          <cell r="E19364">
            <v>0</v>
          </cell>
          <cell r="F19364">
            <v>0</v>
          </cell>
        </row>
        <row r="19365">
          <cell r="B19365">
            <v>3001207</v>
          </cell>
          <cell r="C19365" t="str">
            <v>Locacao De Escavadeira Capacidade 15 Ton</v>
          </cell>
          <cell r="D19365" t="str">
            <v>STD</v>
          </cell>
          <cell r="E19365">
            <v>0</v>
          </cell>
          <cell r="F19365">
            <v>0</v>
          </cell>
        </row>
        <row r="19366">
          <cell r="B19366">
            <v>3001208</v>
          </cell>
          <cell r="C19366" t="str">
            <v>Locacao De Escavadeira Capacidade 21 Ton</v>
          </cell>
          <cell r="D19366" t="str">
            <v>STD</v>
          </cell>
          <cell r="E19366">
            <v>0</v>
          </cell>
          <cell r="F19366">
            <v>0</v>
          </cell>
        </row>
        <row r="19367">
          <cell r="B19367">
            <v>3001209</v>
          </cell>
          <cell r="C19367" t="str">
            <v>Locacao De Motoniveladora 165 Caterpilar</v>
          </cell>
          <cell r="D19367" t="str">
            <v>STD</v>
          </cell>
          <cell r="E19367">
            <v>0</v>
          </cell>
          <cell r="F19367">
            <v>0</v>
          </cell>
        </row>
        <row r="19368">
          <cell r="B19368">
            <v>3001210</v>
          </cell>
          <cell r="C19368" t="str">
            <v>Mobilização/Desmobilização Engestrauss</v>
          </cell>
          <cell r="D19368" t="str">
            <v>VB</v>
          </cell>
          <cell r="E19368">
            <v>0</v>
          </cell>
          <cell r="F19368">
            <v>0</v>
          </cell>
        </row>
        <row r="19369">
          <cell r="B19369">
            <v>3001211</v>
          </cell>
          <cell r="C19369" t="str">
            <v>Obras Civis P/Estação Tratamento De Água</v>
          </cell>
          <cell r="D19369" t="str">
            <v>UN</v>
          </cell>
          <cell r="E19369">
            <v>0</v>
          </cell>
          <cell r="F19369">
            <v>0</v>
          </cell>
        </row>
        <row r="19370">
          <cell r="B19370">
            <v>3001212</v>
          </cell>
          <cell r="C19370" t="str">
            <v>Portaria 24Hs C/Rádio</v>
          </cell>
          <cell r="D19370" t="str">
            <v>UN</v>
          </cell>
          <cell r="E19370">
            <v>0</v>
          </cell>
          <cell r="F19370">
            <v>0</v>
          </cell>
        </row>
        <row r="19371">
          <cell r="B19371">
            <v>3001213</v>
          </cell>
          <cell r="C19371" t="str">
            <v>Portaria 24Hs S/Rádio</v>
          </cell>
          <cell r="D19371" t="str">
            <v>UN</v>
          </cell>
          <cell r="E19371">
            <v>0</v>
          </cell>
          <cell r="F19371">
            <v>0</v>
          </cell>
        </row>
        <row r="19372">
          <cell r="B19372">
            <v>3001214</v>
          </cell>
          <cell r="C19372" t="str">
            <v>Portaria Diurno 12Hs C/Rádio</v>
          </cell>
          <cell r="D19372" t="str">
            <v>UN</v>
          </cell>
          <cell r="E19372">
            <v>0</v>
          </cell>
          <cell r="F19372">
            <v>0</v>
          </cell>
        </row>
        <row r="19373">
          <cell r="B19373">
            <v>3001215</v>
          </cell>
          <cell r="C19373" t="str">
            <v>Portaria Diurno 12Hs S/Rádio</v>
          </cell>
          <cell r="D19373" t="str">
            <v>UN</v>
          </cell>
          <cell r="E19373">
            <v>0</v>
          </cell>
          <cell r="F19373">
            <v>0</v>
          </cell>
        </row>
        <row r="19374">
          <cell r="B19374">
            <v>3001216</v>
          </cell>
          <cell r="C19374" t="str">
            <v>Portaria Noturno 12Hs C/Rádi</v>
          </cell>
          <cell r="D19374" t="str">
            <v>UN</v>
          </cell>
          <cell r="E19374">
            <v>0</v>
          </cell>
          <cell r="F19374">
            <v>0</v>
          </cell>
        </row>
        <row r="19375">
          <cell r="B19375">
            <v>3001217</v>
          </cell>
          <cell r="C19375" t="str">
            <v>Portaria Noturno 12Hs S/Rádio</v>
          </cell>
          <cell r="D19375" t="str">
            <v>UN</v>
          </cell>
          <cell r="E19375">
            <v>0</v>
          </cell>
          <cell r="F19375">
            <v>0</v>
          </cell>
        </row>
        <row r="19376">
          <cell r="B19376">
            <v>3001218</v>
          </cell>
          <cell r="C19376" t="str">
            <v>Reaterro</v>
          </cell>
          <cell r="D19376" t="str">
            <v>M3</v>
          </cell>
          <cell r="E19376">
            <v>0</v>
          </cell>
          <cell r="F19376">
            <v>0</v>
          </cell>
        </row>
        <row r="19377">
          <cell r="B19377">
            <v>3001219</v>
          </cell>
          <cell r="C19377" t="str">
            <v>Remoção De Solos Moles</v>
          </cell>
          <cell r="D19377" t="str">
            <v>M3</v>
          </cell>
          <cell r="E19377">
            <v>0</v>
          </cell>
          <cell r="F19377">
            <v>0</v>
          </cell>
        </row>
        <row r="19378">
          <cell r="B19378">
            <v>3001220</v>
          </cell>
          <cell r="C19378" t="str">
            <v>Sistema De Ar Condic.Exaustão Mecânica</v>
          </cell>
          <cell r="D19378" t="str">
            <v>UN</v>
          </cell>
          <cell r="E19378">
            <v>0</v>
          </cell>
          <cell r="F19378">
            <v>0</v>
          </cell>
        </row>
        <row r="19379">
          <cell r="B19379">
            <v>3001221</v>
          </cell>
          <cell r="C19379" t="str">
            <v>Vigilância 24 Hs C/Rádio Armado</v>
          </cell>
          <cell r="D19379" t="str">
            <v>STD</v>
          </cell>
          <cell r="E19379">
            <v>0</v>
          </cell>
          <cell r="F19379">
            <v>0</v>
          </cell>
        </row>
        <row r="19380">
          <cell r="B19380">
            <v>3001222</v>
          </cell>
          <cell r="C19380" t="str">
            <v>Vigilância 24 Hs C/Rádio Desarm</v>
          </cell>
          <cell r="D19380" t="str">
            <v>STD</v>
          </cell>
          <cell r="E19380">
            <v>0</v>
          </cell>
          <cell r="F19380">
            <v>0</v>
          </cell>
        </row>
        <row r="19381">
          <cell r="B19381">
            <v>3001223</v>
          </cell>
          <cell r="C19381" t="str">
            <v>Vigilância 24 Hs S/Rádio Armado</v>
          </cell>
          <cell r="D19381" t="str">
            <v>STD</v>
          </cell>
          <cell r="E19381">
            <v>0</v>
          </cell>
          <cell r="F19381">
            <v>0</v>
          </cell>
        </row>
        <row r="19382">
          <cell r="B19382">
            <v>3001224</v>
          </cell>
          <cell r="C19382" t="str">
            <v>Vigilância 24 Hs S/Rádio Desarm</v>
          </cell>
          <cell r="D19382" t="str">
            <v>STD</v>
          </cell>
          <cell r="E19382">
            <v>0</v>
          </cell>
          <cell r="F19382">
            <v>0</v>
          </cell>
        </row>
        <row r="19383">
          <cell r="B19383">
            <v>3001225</v>
          </cell>
          <cell r="C19383" t="str">
            <v>Vigilância Diurno 12Hs C/Rádio Armado</v>
          </cell>
          <cell r="D19383" t="str">
            <v>STD</v>
          </cell>
          <cell r="E19383">
            <v>0</v>
          </cell>
          <cell r="F19383">
            <v>0</v>
          </cell>
        </row>
        <row r="19384">
          <cell r="B19384">
            <v>3001226</v>
          </cell>
          <cell r="C19384" t="str">
            <v>Vigilância Diurno 12Hs C/Rádio Desarm</v>
          </cell>
          <cell r="D19384" t="str">
            <v>STD</v>
          </cell>
          <cell r="E19384">
            <v>0</v>
          </cell>
          <cell r="F19384">
            <v>0</v>
          </cell>
        </row>
        <row r="19385">
          <cell r="B19385">
            <v>3001227</v>
          </cell>
          <cell r="C19385" t="str">
            <v>Vigilância Diurno 12Hs S/Rádio Armado</v>
          </cell>
          <cell r="D19385" t="str">
            <v>STD</v>
          </cell>
          <cell r="E19385">
            <v>0</v>
          </cell>
          <cell r="F19385">
            <v>0</v>
          </cell>
        </row>
        <row r="19386">
          <cell r="B19386">
            <v>3001228</v>
          </cell>
          <cell r="C19386" t="str">
            <v>Vigilância Diurno 12Hs S/Rádio Desarm</v>
          </cell>
          <cell r="D19386" t="str">
            <v>STD</v>
          </cell>
          <cell r="E19386">
            <v>0</v>
          </cell>
          <cell r="F19386">
            <v>0</v>
          </cell>
        </row>
        <row r="19387">
          <cell r="B19387">
            <v>3001229</v>
          </cell>
          <cell r="C19387" t="str">
            <v>Vigilância Noturno 12Hs C/Rádio Armado</v>
          </cell>
          <cell r="D19387" t="str">
            <v>STD</v>
          </cell>
          <cell r="E19387">
            <v>0</v>
          </cell>
          <cell r="F19387">
            <v>0</v>
          </cell>
        </row>
        <row r="19388">
          <cell r="B19388">
            <v>3001230</v>
          </cell>
          <cell r="C19388" t="str">
            <v>Vigilância Noturno 12Hs C/Rádio Desarm</v>
          </cell>
          <cell r="D19388" t="str">
            <v>STD</v>
          </cell>
          <cell r="E19388">
            <v>0</v>
          </cell>
          <cell r="F19388">
            <v>0</v>
          </cell>
        </row>
        <row r="19389">
          <cell r="B19389">
            <v>3001231</v>
          </cell>
          <cell r="C19389" t="str">
            <v>Vigilância Noturno 12Hs S/Rádio Armado</v>
          </cell>
          <cell r="D19389" t="str">
            <v>STD</v>
          </cell>
          <cell r="E19389">
            <v>0</v>
          </cell>
          <cell r="F19389">
            <v>0</v>
          </cell>
        </row>
        <row r="19390">
          <cell r="B19390">
            <v>3001232</v>
          </cell>
          <cell r="C19390" t="str">
            <v>Vigilância Noturno 12Hs S/Rádio Desarm</v>
          </cell>
          <cell r="D19390" t="str">
            <v>STD</v>
          </cell>
          <cell r="E19390">
            <v>0</v>
          </cell>
          <cell r="F19390">
            <v>0</v>
          </cell>
        </row>
        <row r="19391">
          <cell r="B19391">
            <v>3001233</v>
          </cell>
          <cell r="C19391" t="str">
            <v>Mão De Obra-Empreitada</v>
          </cell>
          <cell r="D19391" t="str">
            <v>UN</v>
          </cell>
          <cell r="E19391">
            <v>0</v>
          </cell>
          <cell r="F19391">
            <v>0</v>
          </cell>
        </row>
        <row r="19392">
          <cell r="B19392">
            <v>3001234</v>
          </cell>
          <cell r="C19392" t="str">
            <v>Alvarás</v>
          </cell>
          <cell r="D19392" t="str">
            <v>UN</v>
          </cell>
          <cell r="E19392">
            <v>0</v>
          </cell>
          <cell r="F19392">
            <v>0</v>
          </cell>
        </row>
        <row r="19393">
          <cell r="B19393">
            <v>3001235</v>
          </cell>
          <cell r="C19393" t="str">
            <v>Assessoria Aprovação Em Geral</v>
          </cell>
          <cell r="D19393" t="str">
            <v>UN</v>
          </cell>
          <cell r="E19393">
            <v>0</v>
          </cell>
          <cell r="F19393">
            <v>0</v>
          </cell>
        </row>
        <row r="19394">
          <cell r="B19394">
            <v>3001236</v>
          </cell>
          <cell r="C19394" t="str">
            <v>Assessoria Imprensa</v>
          </cell>
          <cell r="D19394" t="str">
            <v>UN</v>
          </cell>
          <cell r="E19394">
            <v>0</v>
          </cell>
          <cell r="F19394">
            <v>0</v>
          </cell>
        </row>
        <row r="19395">
          <cell r="B19395">
            <v>3001237</v>
          </cell>
          <cell r="C19395" t="str">
            <v>Atendimento On Line</v>
          </cell>
          <cell r="D19395" t="str">
            <v>UN</v>
          </cell>
          <cell r="E19395">
            <v>0</v>
          </cell>
          <cell r="F19395">
            <v>0</v>
          </cell>
        </row>
        <row r="19396">
          <cell r="B19396">
            <v>3001238</v>
          </cell>
          <cell r="C19396" t="str">
            <v>Blitz / Sampling</v>
          </cell>
          <cell r="D19396" t="str">
            <v>UN</v>
          </cell>
          <cell r="E19396">
            <v>0</v>
          </cell>
          <cell r="F19396">
            <v>0</v>
          </cell>
        </row>
        <row r="19397">
          <cell r="B19397">
            <v>3001239</v>
          </cell>
          <cell r="C19397" t="str">
            <v>Brindes</v>
          </cell>
          <cell r="D19397" t="str">
            <v>UN</v>
          </cell>
          <cell r="E19397">
            <v>0</v>
          </cell>
          <cell r="F19397">
            <v>0</v>
          </cell>
        </row>
        <row r="19398">
          <cell r="B19398">
            <v>3001240</v>
          </cell>
          <cell r="C19398" t="str">
            <v>Buffet De Stand</v>
          </cell>
          <cell r="D19398" t="str">
            <v>UN</v>
          </cell>
          <cell r="E19398">
            <v>0</v>
          </cell>
          <cell r="F19398">
            <v>0</v>
          </cell>
        </row>
        <row r="19399">
          <cell r="B19399">
            <v>3001241</v>
          </cell>
          <cell r="C19399" t="str">
            <v>Construção De Stand</v>
          </cell>
          <cell r="D19399" t="str">
            <v>UN</v>
          </cell>
          <cell r="E19399">
            <v>0</v>
          </cell>
          <cell r="F19399">
            <v>0</v>
          </cell>
        </row>
        <row r="19400">
          <cell r="B19400">
            <v>3001242</v>
          </cell>
          <cell r="C19400" t="str">
            <v>Consult Marketing/Honorários</v>
          </cell>
          <cell r="D19400" t="str">
            <v>UN</v>
          </cell>
          <cell r="E19400">
            <v>0</v>
          </cell>
          <cell r="F19400">
            <v>0</v>
          </cell>
        </row>
        <row r="19401">
          <cell r="B19401">
            <v>3001243</v>
          </cell>
          <cell r="C19401" t="str">
            <v>Conta De Luz</v>
          </cell>
          <cell r="D19401" t="str">
            <v>MON</v>
          </cell>
          <cell r="E19401">
            <v>0</v>
          </cell>
          <cell r="F19401">
            <v>0</v>
          </cell>
        </row>
        <row r="19402">
          <cell r="B19402">
            <v>3001244</v>
          </cell>
          <cell r="C19402" t="str">
            <v>Cópias E Plotagens</v>
          </cell>
          <cell r="D19402" t="str">
            <v>UN</v>
          </cell>
          <cell r="E19402">
            <v>0</v>
          </cell>
          <cell r="F19402">
            <v>0</v>
          </cell>
        </row>
        <row r="19403">
          <cell r="B19403">
            <v>3001245</v>
          </cell>
          <cell r="C19403" t="str">
            <v>Custas Ações Judiciais</v>
          </cell>
          <cell r="D19403" t="str">
            <v>UN</v>
          </cell>
          <cell r="E19403">
            <v>0</v>
          </cell>
          <cell r="F19403">
            <v>0</v>
          </cell>
        </row>
        <row r="19404">
          <cell r="B19404">
            <v>3001246</v>
          </cell>
          <cell r="C19404" t="str">
            <v>Demolição</v>
          </cell>
          <cell r="D19404" t="str">
            <v>M3</v>
          </cell>
          <cell r="E19404">
            <v>0</v>
          </cell>
          <cell r="F19404">
            <v>0</v>
          </cell>
        </row>
        <row r="19405">
          <cell r="B19405">
            <v>3001247</v>
          </cell>
          <cell r="C19405" t="str">
            <v>Despachantes J</v>
          </cell>
          <cell r="D19405" t="str">
            <v>UN</v>
          </cell>
          <cell r="E19405">
            <v>0</v>
          </cell>
          <cell r="F19405">
            <v>0</v>
          </cell>
        </row>
        <row r="19406">
          <cell r="B19406">
            <v>3001248</v>
          </cell>
          <cell r="C19406" t="str">
            <v>Distribuição De Cavaletes</v>
          </cell>
          <cell r="D19406" t="str">
            <v>UN</v>
          </cell>
          <cell r="E19406">
            <v>0</v>
          </cell>
          <cell r="F19406">
            <v>0</v>
          </cell>
        </row>
        <row r="19407">
          <cell r="B19407">
            <v>3001249</v>
          </cell>
          <cell r="C19407" t="str">
            <v>E-Mail Marketing J</v>
          </cell>
          <cell r="D19407" t="str">
            <v>UN</v>
          </cell>
          <cell r="E19407">
            <v>0</v>
          </cell>
          <cell r="F19407">
            <v>0</v>
          </cell>
        </row>
        <row r="19408">
          <cell r="B19408">
            <v>3001250</v>
          </cell>
          <cell r="C19408" t="str">
            <v>Equipes De Bandeiras</v>
          </cell>
          <cell r="D19408" t="str">
            <v>UN</v>
          </cell>
          <cell r="E19408">
            <v>0</v>
          </cell>
          <cell r="F19408">
            <v>0</v>
          </cell>
        </row>
        <row r="19409">
          <cell r="B19409">
            <v>3001251</v>
          </cell>
          <cell r="C19409" t="str">
            <v>Filmes</v>
          </cell>
          <cell r="D19409" t="str">
            <v>UN</v>
          </cell>
          <cell r="E19409">
            <v>0</v>
          </cell>
          <cell r="F19409">
            <v>0</v>
          </cell>
        </row>
        <row r="19410">
          <cell r="B19410">
            <v>3001252</v>
          </cell>
          <cell r="C19410" t="str">
            <v>Folhetos (Folhetão De Vendas)</v>
          </cell>
          <cell r="D19410" t="str">
            <v>UN</v>
          </cell>
          <cell r="E19410">
            <v>0</v>
          </cell>
          <cell r="F19410">
            <v>0</v>
          </cell>
        </row>
        <row r="19411">
          <cell r="B19411">
            <v>3001253</v>
          </cell>
          <cell r="C19411" t="str">
            <v>Fotos</v>
          </cell>
          <cell r="D19411" t="str">
            <v>UN</v>
          </cell>
          <cell r="E19411">
            <v>0</v>
          </cell>
          <cell r="F19411">
            <v>0</v>
          </cell>
        </row>
        <row r="19412">
          <cell r="B19412">
            <v>3001254</v>
          </cell>
          <cell r="C19412" t="str">
            <v>Gerenciamento Da Construção</v>
          </cell>
          <cell r="D19412" t="str">
            <v>UN</v>
          </cell>
          <cell r="E19412">
            <v>0</v>
          </cell>
          <cell r="F19412">
            <v>0</v>
          </cell>
        </row>
        <row r="19413">
          <cell r="B19413">
            <v>3001255</v>
          </cell>
          <cell r="C19413" t="str">
            <v>Honor. Advocatícios F (Assessoria)</v>
          </cell>
          <cell r="D19413" t="str">
            <v>UN</v>
          </cell>
          <cell r="E19413">
            <v>0</v>
          </cell>
          <cell r="F19413">
            <v>0</v>
          </cell>
        </row>
        <row r="19414">
          <cell r="B19414">
            <v>3001256</v>
          </cell>
          <cell r="C19414" t="str">
            <v>Honor. Advocatícios J</v>
          </cell>
          <cell r="D19414" t="str">
            <v>UN</v>
          </cell>
          <cell r="E19414">
            <v>0</v>
          </cell>
          <cell r="F19414">
            <v>0</v>
          </cell>
        </row>
        <row r="19415">
          <cell r="B19415">
            <v>3001257</v>
          </cell>
          <cell r="C19415" t="str">
            <v>Honor. Advocatícios J (Assessoria)</v>
          </cell>
          <cell r="D19415" t="str">
            <v>UN</v>
          </cell>
          <cell r="E19415">
            <v>0</v>
          </cell>
          <cell r="F19415">
            <v>0</v>
          </cell>
        </row>
        <row r="19416">
          <cell r="B19416">
            <v>3001258</v>
          </cell>
          <cell r="C19416" t="str">
            <v>Hot Site J</v>
          </cell>
          <cell r="D19416" t="str">
            <v>UN</v>
          </cell>
          <cell r="E19416">
            <v>0</v>
          </cell>
          <cell r="F19416">
            <v>0</v>
          </cell>
        </row>
        <row r="19417">
          <cell r="B19417">
            <v>3001259</v>
          </cell>
          <cell r="C19417" t="str">
            <v>Iptu-Terrenos</v>
          </cell>
          <cell r="D19417" t="str">
            <v>UN</v>
          </cell>
          <cell r="E19417">
            <v>0</v>
          </cell>
          <cell r="F19417">
            <v>0</v>
          </cell>
        </row>
        <row r="19418">
          <cell r="B19418">
            <v>3001260</v>
          </cell>
          <cell r="C19418" t="str">
            <v>Laudêmio E Fôro</v>
          </cell>
          <cell r="D19418" t="str">
            <v>UN</v>
          </cell>
          <cell r="E19418">
            <v>0</v>
          </cell>
          <cell r="F19418">
            <v>0</v>
          </cell>
        </row>
        <row r="19419">
          <cell r="B19419">
            <v>3001261</v>
          </cell>
          <cell r="C19419" t="str">
            <v>Licença Corte De Árvores</v>
          </cell>
          <cell r="D19419" t="str">
            <v>UN</v>
          </cell>
          <cell r="E19419">
            <v>0</v>
          </cell>
          <cell r="F19419">
            <v>0</v>
          </cell>
        </row>
        <row r="19420">
          <cell r="B19420">
            <v>3001262</v>
          </cell>
          <cell r="C19420" t="str">
            <v>Materiais Exigência Legal Pj</v>
          </cell>
          <cell r="D19420" t="str">
            <v>UN</v>
          </cell>
          <cell r="E19420">
            <v>0</v>
          </cell>
          <cell r="F19420">
            <v>0</v>
          </cell>
        </row>
        <row r="19421">
          <cell r="B19421">
            <v>3001263</v>
          </cell>
          <cell r="C19421" t="str">
            <v>Merchandesing</v>
          </cell>
          <cell r="D19421" t="str">
            <v>UN</v>
          </cell>
          <cell r="E19421">
            <v>0</v>
          </cell>
          <cell r="F19421">
            <v>0</v>
          </cell>
        </row>
        <row r="19422">
          <cell r="B19422">
            <v>3001264</v>
          </cell>
          <cell r="C19422" t="str">
            <v>Mídia On Line J</v>
          </cell>
          <cell r="D19422" t="str">
            <v>UN</v>
          </cell>
          <cell r="E19422">
            <v>0</v>
          </cell>
          <cell r="F19422">
            <v>0</v>
          </cell>
        </row>
        <row r="19423">
          <cell r="B19423">
            <v>3001265</v>
          </cell>
          <cell r="C19423" t="str">
            <v>Operações (Urb/Interlig)</v>
          </cell>
          <cell r="D19423" t="str">
            <v>UN</v>
          </cell>
          <cell r="E19423">
            <v>0</v>
          </cell>
          <cell r="F19423">
            <v>0</v>
          </cell>
        </row>
        <row r="19424">
          <cell r="B19424">
            <v>3001266</v>
          </cell>
          <cell r="C19424" t="str">
            <v>Paisagismo</v>
          </cell>
          <cell r="D19424" t="str">
            <v>UN</v>
          </cell>
          <cell r="E19424">
            <v>0</v>
          </cell>
          <cell r="F19424">
            <v>0</v>
          </cell>
        </row>
        <row r="19425">
          <cell r="B19425">
            <v>3001267</v>
          </cell>
          <cell r="C19425" t="str">
            <v>Panfletos E Volantes</v>
          </cell>
          <cell r="D19425" t="str">
            <v>UN</v>
          </cell>
          <cell r="E19425">
            <v>0</v>
          </cell>
          <cell r="F19425">
            <v>0</v>
          </cell>
        </row>
        <row r="19426">
          <cell r="B19426">
            <v>3001268</v>
          </cell>
          <cell r="C19426" t="str">
            <v>Papers Pré Vendas</v>
          </cell>
          <cell r="D19426" t="str">
            <v>UN</v>
          </cell>
          <cell r="E19426">
            <v>0</v>
          </cell>
          <cell r="F19426">
            <v>0</v>
          </cell>
        </row>
        <row r="19427">
          <cell r="B19427">
            <v>3001269</v>
          </cell>
          <cell r="C19427" t="str">
            <v>Parcerias E Mgm</v>
          </cell>
          <cell r="D19427" t="str">
            <v>UN</v>
          </cell>
          <cell r="E19427">
            <v>0</v>
          </cell>
          <cell r="F19427">
            <v>0</v>
          </cell>
        </row>
        <row r="19428">
          <cell r="B19428">
            <v>3001270</v>
          </cell>
          <cell r="C19428" t="str">
            <v>Pasta/Apresentações</v>
          </cell>
          <cell r="D19428" t="str">
            <v>UN</v>
          </cell>
          <cell r="E19428">
            <v>0</v>
          </cell>
          <cell r="F19428">
            <v>0</v>
          </cell>
        </row>
        <row r="19429">
          <cell r="B19429">
            <v>3001271</v>
          </cell>
          <cell r="C19429" t="str">
            <v>Pesquisa De Mercado</v>
          </cell>
          <cell r="D19429" t="str">
            <v>UN</v>
          </cell>
          <cell r="E19429">
            <v>0</v>
          </cell>
          <cell r="F19429">
            <v>0</v>
          </cell>
        </row>
        <row r="19430">
          <cell r="B19430">
            <v>3001272</v>
          </cell>
          <cell r="C19430" t="str">
            <v>Pesquisadoras</v>
          </cell>
          <cell r="D19430" t="str">
            <v>UN</v>
          </cell>
          <cell r="E19430">
            <v>0</v>
          </cell>
          <cell r="F19430">
            <v>0</v>
          </cell>
        </row>
        <row r="19431">
          <cell r="B19431">
            <v>3001273</v>
          </cell>
          <cell r="C19431" t="str">
            <v>Produção De Placas</v>
          </cell>
          <cell r="D19431" t="str">
            <v>UN</v>
          </cell>
          <cell r="E19431">
            <v>0</v>
          </cell>
          <cell r="F19431">
            <v>0</v>
          </cell>
        </row>
        <row r="19432">
          <cell r="B19432">
            <v>3001274</v>
          </cell>
          <cell r="C19432" t="str">
            <v>Produção De Uniformes</v>
          </cell>
          <cell r="D19432" t="str">
            <v>UN</v>
          </cell>
          <cell r="E19432">
            <v>0</v>
          </cell>
          <cell r="F19432">
            <v>0</v>
          </cell>
        </row>
        <row r="19433">
          <cell r="B19433">
            <v>3001275</v>
          </cell>
          <cell r="C19433" t="str">
            <v>Projetos Complementares J</v>
          </cell>
          <cell r="D19433" t="str">
            <v>UN</v>
          </cell>
          <cell r="E19433">
            <v>0</v>
          </cell>
          <cell r="F19433">
            <v>0</v>
          </cell>
        </row>
        <row r="19434">
          <cell r="B19434">
            <v>3001276</v>
          </cell>
          <cell r="C19434" t="str">
            <v>Promoção De Rua</v>
          </cell>
          <cell r="D19434" t="str">
            <v>UN</v>
          </cell>
          <cell r="E19434">
            <v>0</v>
          </cell>
          <cell r="F19434">
            <v>0</v>
          </cell>
        </row>
        <row r="19435">
          <cell r="B19435">
            <v>3001277</v>
          </cell>
          <cell r="C19435" t="str">
            <v>Reembolso Para Terceiros</v>
          </cell>
          <cell r="D19435" t="str">
            <v>MON</v>
          </cell>
          <cell r="E19435">
            <v>0</v>
          </cell>
          <cell r="F19435">
            <v>0</v>
          </cell>
        </row>
        <row r="19436">
          <cell r="B19436">
            <v>3001278</v>
          </cell>
          <cell r="C19436" t="str">
            <v>Seguros</v>
          </cell>
          <cell r="D19436" t="str">
            <v>UN</v>
          </cell>
          <cell r="E19436">
            <v>0</v>
          </cell>
          <cell r="F19436">
            <v>0</v>
          </cell>
        </row>
        <row r="19437">
          <cell r="B19437">
            <v>3001279</v>
          </cell>
          <cell r="C19437" t="str">
            <v>Tabela De Vendas</v>
          </cell>
          <cell r="D19437" t="str">
            <v>UN</v>
          </cell>
          <cell r="E19437">
            <v>0</v>
          </cell>
          <cell r="F19437">
            <v>0</v>
          </cell>
        </row>
        <row r="19438">
          <cell r="B19438">
            <v>3001280</v>
          </cell>
          <cell r="C19438" t="str">
            <v>Taxa Acompanhamento Obra</v>
          </cell>
          <cell r="D19438" t="str">
            <v>UN</v>
          </cell>
          <cell r="E19438">
            <v>0</v>
          </cell>
          <cell r="F19438">
            <v>0</v>
          </cell>
        </row>
        <row r="19439">
          <cell r="B19439">
            <v>3001281</v>
          </cell>
          <cell r="C19439" t="str">
            <v>Taxi</v>
          </cell>
          <cell r="D19439" t="str">
            <v>UN</v>
          </cell>
          <cell r="E19439">
            <v>0</v>
          </cell>
          <cell r="F19439">
            <v>0</v>
          </cell>
        </row>
        <row r="19440">
          <cell r="B19440" t="str">
            <v>M1149</v>
          </cell>
          <cell r="C19440" t="str">
            <v>Microesferas Drop-On</v>
          </cell>
          <cell r="D19440" t="str">
            <v>h</v>
          </cell>
          <cell r="E19440">
            <v>4.5</v>
          </cell>
          <cell r="F19440">
            <v>2132.12</v>
          </cell>
        </row>
        <row r="19441">
          <cell r="B19441">
            <v>3001283</v>
          </cell>
          <cell r="C19441" t="str">
            <v>Abastecimento De Água</v>
          </cell>
          <cell r="D19441" t="str">
            <v>UN</v>
          </cell>
          <cell r="E19441">
            <v>0</v>
          </cell>
          <cell r="F19441">
            <v>0</v>
          </cell>
        </row>
        <row r="19442">
          <cell r="B19442">
            <v>3001284</v>
          </cell>
          <cell r="C19442" t="str">
            <v>Ações Trabalhistas</v>
          </cell>
          <cell r="D19442" t="str">
            <v>UN</v>
          </cell>
          <cell r="E19442">
            <v>0</v>
          </cell>
          <cell r="F19442">
            <v>0</v>
          </cell>
        </row>
        <row r="19443">
          <cell r="B19443">
            <v>3001285</v>
          </cell>
          <cell r="C19443" t="str">
            <v>Adicionais Legais</v>
          </cell>
          <cell r="D19443" t="str">
            <v>UN</v>
          </cell>
          <cell r="E19443">
            <v>0</v>
          </cell>
          <cell r="F19443">
            <v>0</v>
          </cell>
        </row>
        <row r="19444">
          <cell r="B19444">
            <v>3001286</v>
          </cell>
          <cell r="C19444" t="str">
            <v>Aluguéis Diversos</v>
          </cell>
          <cell r="D19444" t="str">
            <v>MON</v>
          </cell>
          <cell r="E19444">
            <v>0</v>
          </cell>
          <cell r="F19444">
            <v>0</v>
          </cell>
        </row>
        <row r="19445">
          <cell r="B19445">
            <v>3001287</v>
          </cell>
          <cell r="C19445" t="str">
            <v>Assessoria Administrativa-Pj</v>
          </cell>
          <cell r="D19445" t="str">
            <v>UN</v>
          </cell>
          <cell r="E19445">
            <v>0</v>
          </cell>
          <cell r="F19445">
            <v>0</v>
          </cell>
        </row>
        <row r="19446">
          <cell r="B19446">
            <v>3001288</v>
          </cell>
          <cell r="C19446" t="str">
            <v>Assessoria Aquisição De Terreno-Pf</v>
          </cell>
          <cell r="D19446" t="str">
            <v>UN</v>
          </cell>
          <cell r="E19446">
            <v>0</v>
          </cell>
          <cell r="F19446">
            <v>0</v>
          </cell>
        </row>
        <row r="19447">
          <cell r="B19447">
            <v>3001289</v>
          </cell>
          <cell r="C19447" t="str">
            <v>Assessoria Aquisição De Terreno-Pj</v>
          </cell>
          <cell r="D19447" t="str">
            <v>UN</v>
          </cell>
          <cell r="E19447">
            <v>0</v>
          </cell>
          <cell r="F19447">
            <v>0</v>
          </cell>
        </row>
        <row r="19448">
          <cell r="B19448">
            <v>3001290</v>
          </cell>
          <cell r="C19448" t="str">
            <v>Assessoria Cadastro De Cliente-Pf</v>
          </cell>
          <cell r="D19448" t="str">
            <v>UN</v>
          </cell>
          <cell r="E19448">
            <v>0</v>
          </cell>
          <cell r="F19448">
            <v>0</v>
          </cell>
        </row>
        <row r="19449">
          <cell r="B19449">
            <v>3001291</v>
          </cell>
          <cell r="C19449" t="str">
            <v>Assessoria Cadastro De Cliente-Pj</v>
          </cell>
          <cell r="D19449" t="str">
            <v>UN</v>
          </cell>
          <cell r="E19449">
            <v>0</v>
          </cell>
          <cell r="F19449">
            <v>0</v>
          </cell>
        </row>
        <row r="19450">
          <cell r="B19450">
            <v>3001292</v>
          </cell>
          <cell r="C19450" t="str">
            <v>Assessoria Com Recrutamento-Pf</v>
          </cell>
          <cell r="D19450" t="str">
            <v>UN</v>
          </cell>
          <cell r="E19450">
            <v>0</v>
          </cell>
          <cell r="F19450">
            <v>0</v>
          </cell>
        </row>
        <row r="19451">
          <cell r="B19451">
            <v>3001293</v>
          </cell>
          <cell r="C19451" t="str">
            <v>Assessoria Com Recrutamento-Pj</v>
          </cell>
          <cell r="D19451" t="str">
            <v>UN</v>
          </cell>
          <cell r="E19451">
            <v>0</v>
          </cell>
          <cell r="F19451">
            <v>0</v>
          </cell>
        </row>
        <row r="19452">
          <cell r="B19452">
            <v>3001294</v>
          </cell>
          <cell r="C19452" t="str">
            <v>Assessoria Corretagem De Vendas-Pf</v>
          </cell>
          <cell r="D19452" t="str">
            <v>UN</v>
          </cell>
          <cell r="E19452">
            <v>0</v>
          </cell>
          <cell r="F19452">
            <v>0</v>
          </cell>
        </row>
        <row r="19453">
          <cell r="B19453">
            <v>3001295</v>
          </cell>
          <cell r="C19453" t="str">
            <v>Assessoria Corretagem De Vendas-Pj</v>
          </cell>
          <cell r="D19453" t="str">
            <v>UN</v>
          </cell>
          <cell r="E19453">
            <v>0</v>
          </cell>
          <cell r="F19453">
            <v>0</v>
          </cell>
        </row>
        <row r="19454">
          <cell r="B19454">
            <v>3001296</v>
          </cell>
          <cell r="C19454" t="str">
            <v>Assessoria De Cobrança Cliente-Pf</v>
          </cell>
          <cell r="D19454" t="str">
            <v>UN</v>
          </cell>
          <cell r="E19454">
            <v>0</v>
          </cell>
          <cell r="F19454">
            <v>0</v>
          </cell>
        </row>
        <row r="19455">
          <cell r="B19455">
            <v>3001297</v>
          </cell>
          <cell r="C19455" t="str">
            <v>Assessoria De Cobrança Cliente-Pj</v>
          </cell>
          <cell r="D19455" t="str">
            <v>UN</v>
          </cell>
          <cell r="E19455">
            <v>0</v>
          </cell>
          <cell r="F19455">
            <v>0</v>
          </cell>
        </row>
        <row r="19456">
          <cell r="B19456">
            <v>3001298</v>
          </cell>
          <cell r="C19456" t="str">
            <v>Assessoria De Imprensa-Pf</v>
          </cell>
          <cell r="D19456" t="str">
            <v>UN</v>
          </cell>
          <cell r="E19456">
            <v>0</v>
          </cell>
          <cell r="F19456">
            <v>0</v>
          </cell>
        </row>
        <row r="19457">
          <cell r="B19457">
            <v>3001299</v>
          </cell>
          <cell r="C19457" t="str">
            <v>Assessoria De Imprensa-Pj</v>
          </cell>
          <cell r="D19457" t="str">
            <v>UN</v>
          </cell>
          <cell r="E19457">
            <v>0</v>
          </cell>
          <cell r="F19457">
            <v>0</v>
          </cell>
        </row>
        <row r="19458">
          <cell r="B19458">
            <v>3001300</v>
          </cell>
          <cell r="C19458" t="str">
            <v>Assessoria De Informática-Pf</v>
          </cell>
          <cell r="D19458" t="str">
            <v>UN</v>
          </cell>
          <cell r="E19458">
            <v>0</v>
          </cell>
          <cell r="F19458">
            <v>0</v>
          </cell>
        </row>
        <row r="19459">
          <cell r="B19459">
            <v>3001301</v>
          </cell>
          <cell r="C19459" t="str">
            <v>Assessoria De Informática-Pj</v>
          </cell>
          <cell r="D19459" t="str">
            <v>UN</v>
          </cell>
          <cell r="E19459">
            <v>0</v>
          </cell>
          <cell r="F19459">
            <v>0</v>
          </cell>
        </row>
        <row r="19460">
          <cell r="B19460">
            <v>3001302</v>
          </cell>
          <cell r="C19460" t="str">
            <v>Assessoria De Treinamento-Pf</v>
          </cell>
          <cell r="D19460" t="str">
            <v>UN</v>
          </cell>
          <cell r="E19460">
            <v>0</v>
          </cell>
          <cell r="F19460">
            <v>0</v>
          </cell>
        </row>
        <row r="19461">
          <cell r="B19461">
            <v>3001303</v>
          </cell>
          <cell r="C19461" t="str">
            <v>Assessoria De Treinamento-Pj</v>
          </cell>
          <cell r="D19461" t="str">
            <v>UN</v>
          </cell>
          <cell r="E19461">
            <v>0</v>
          </cell>
          <cell r="F19461">
            <v>0</v>
          </cell>
        </row>
        <row r="19462">
          <cell r="B19462">
            <v>3001304</v>
          </cell>
          <cell r="C19462" t="str">
            <v>Assessoria Despachante-Pf</v>
          </cell>
          <cell r="D19462" t="str">
            <v>UN</v>
          </cell>
          <cell r="E19462">
            <v>0</v>
          </cell>
          <cell r="F19462">
            <v>0</v>
          </cell>
        </row>
        <row r="19463">
          <cell r="B19463">
            <v>3001305</v>
          </cell>
          <cell r="C19463" t="str">
            <v>Assessoria Despachante-Pj</v>
          </cell>
          <cell r="D19463" t="str">
            <v>UN</v>
          </cell>
          <cell r="E19463">
            <v>0</v>
          </cell>
          <cell r="F19463">
            <v>0</v>
          </cell>
        </row>
        <row r="19464">
          <cell r="B19464">
            <v>3001306</v>
          </cell>
          <cell r="C19464" t="str">
            <v>Assessoria Jurídica-Pf</v>
          </cell>
          <cell r="D19464" t="str">
            <v>UN</v>
          </cell>
          <cell r="E19464">
            <v>0</v>
          </cell>
          <cell r="F19464">
            <v>0</v>
          </cell>
        </row>
        <row r="19465">
          <cell r="B19465">
            <v>3001307</v>
          </cell>
          <cell r="C19465" t="str">
            <v>Assessoria Jurídica-Pj</v>
          </cell>
          <cell r="D19465" t="str">
            <v>UN</v>
          </cell>
          <cell r="E19465">
            <v>0</v>
          </cell>
          <cell r="F19465">
            <v>0</v>
          </cell>
        </row>
        <row r="19466">
          <cell r="B19466">
            <v>3001308</v>
          </cell>
          <cell r="C19466" t="str">
            <v>Assessoria Publicitária-Pf</v>
          </cell>
          <cell r="D19466" t="str">
            <v>UN</v>
          </cell>
          <cell r="E19466">
            <v>0</v>
          </cell>
          <cell r="F19466">
            <v>0</v>
          </cell>
        </row>
        <row r="19467">
          <cell r="B19467">
            <v>3001309</v>
          </cell>
          <cell r="C19467" t="str">
            <v>Assessoria Publicitária-Pj</v>
          </cell>
          <cell r="D19467" t="str">
            <v>UN</v>
          </cell>
          <cell r="E19467">
            <v>0</v>
          </cell>
          <cell r="F19467">
            <v>0</v>
          </cell>
        </row>
        <row r="19468">
          <cell r="B19468">
            <v>3001310</v>
          </cell>
          <cell r="C19468" t="str">
            <v>Assessoria Societária-Pf</v>
          </cell>
          <cell r="D19468" t="str">
            <v>UN</v>
          </cell>
          <cell r="E19468">
            <v>0</v>
          </cell>
          <cell r="F19468">
            <v>0</v>
          </cell>
        </row>
        <row r="19469">
          <cell r="B19469">
            <v>3001311</v>
          </cell>
          <cell r="C19469" t="str">
            <v>Assessoria Societária-Pj</v>
          </cell>
          <cell r="D19469" t="str">
            <v>UN</v>
          </cell>
          <cell r="E19469">
            <v>0</v>
          </cell>
          <cell r="F19469">
            <v>0</v>
          </cell>
        </row>
        <row r="19470">
          <cell r="B19470">
            <v>3001312</v>
          </cell>
          <cell r="C19470" t="str">
            <v>Assessoria Trabalhista-Pf</v>
          </cell>
          <cell r="D19470" t="str">
            <v>UN</v>
          </cell>
          <cell r="E19470">
            <v>0</v>
          </cell>
          <cell r="F19470">
            <v>0</v>
          </cell>
        </row>
        <row r="19471">
          <cell r="B19471">
            <v>3001313</v>
          </cell>
          <cell r="C19471" t="str">
            <v>Assessoria Trabalhista-Pj</v>
          </cell>
          <cell r="D19471" t="str">
            <v>UN</v>
          </cell>
          <cell r="E19471">
            <v>0</v>
          </cell>
          <cell r="F19471">
            <v>0</v>
          </cell>
        </row>
        <row r="19472">
          <cell r="B19472">
            <v>3001314</v>
          </cell>
          <cell r="C19472" t="str">
            <v>Assessoria Tributária-Pf</v>
          </cell>
          <cell r="D19472" t="str">
            <v>UN</v>
          </cell>
          <cell r="E19472">
            <v>0</v>
          </cell>
          <cell r="F19472">
            <v>0</v>
          </cell>
        </row>
        <row r="19473">
          <cell r="B19473">
            <v>3001315</v>
          </cell>
          <cell r="C19473" t="str">
            <v>Assessoria Tributária-Pj</v>
          </cell>
          <cell r="D19473" t="str">
            <v>UN</v>
          </cell>
          <cell r="E19473">
            <v>0</v>
          </cell>
          <cell r="F19473">
            <v>0</v>
          </cell>
        </row>
        <row r="19474">
          <cell r="B19474">
            <v>3001316</v>
          </cell>
          <cell r="C19474" t="str">
            <v>Assinaturas</v>
          </cell>
          <cell r="D19474" t="str">
            <v>MON</v>
          </cell>
          <cell r="E19474">
            <v>0</v>
          </cell>
          <cell r="F19474">
            <v>0</v>
          </cell>
        </row>
        <row r="19475">
          <cell r="B19475">
            <v>3001317</v>
          </cell>
          <cell r="C19475" t="str">
            <v>Assistência Odontológica</v>
          </cell>
          <cell r="D19475" t="str">
            <v>MON</v>
          </cell>
          <cell r="E19475">
            <v>0</v>
          </cell>
          <cell r="F19475">
            <v>0</v>
          </cell>
        </row>
        <row r="19476">
          <cell r="B19476">
            <v>3001318</v>
          </cell>
          <cell r="C19476" t="str">
            <v>Assistência Social</v>
          </cell>
          <cell r="D19476" t="str">
            <v>UN</v>
          </cell>
          <cell r="E19476">
            <v>0</v>
          </cell>
          <cell r="F19476">
            <v>0</v>
          </cell>
        </row>
        <row r="19477">
          <cell r="B19477">
            <v>3001319</v>
          </cell>
          <cell r="C19477" t="str">
            <v>Averbação Cartoriais</v>
          </cell>
          <cell r="D19477" t="str">
            <v>UN</v>
          </cell>
          <cell r="E19477">
            <v>0</v>
          </cell>
          <cell r="F19477">
            <v>0</v>
          </cell>
        </row>
        <row r="19478">
          <cell r="B19478">
            <v>3001320</v>
          </cell>
          <cell r="C19478" t="str">
            <v>Bolsa E Ajuda De Custo</v>
          </cell>
          <cell r="D19478" t="str">
            <v>MON</v>
          </cell>
          <cell r="E19478">
            <v>0</v>
          </cell>
          <cell r="F19478">
            <v>0</v>
          </cell>
        </row>
        <row r="19479">
          <cell r="B19479">
            <v>3001321</v>
          </cell>
          <cell r="C19479" t="str">
            <v>Alimentação</v>
          </cell>
          <cell r="D19479" t="str">
            <v>UN</v>
          </cell>
          <cell r="E19479">
            <v>0</v>
          </cell>
          <cell r="F19479">
            <v>0</v>
          </cell>
        </row>
        <row r="19480">
          <cell r="B19480">
            <v>1002529</v>
          </cell>
          <cell r="C19480" t="str">
            <v>Tinta Asfáltica C/200L Neutrol-Vedacit</v>
          </cell>
          <cell r="D19480" t="str">
            <v>UN</v>
          </cell>
          <cell r="E19480">
            <v>3.5</v>
          </cell>
          <cell r="F19480">
            <v>2685.84</v>
          </cell>
        </row>
        <row r="19481">
          <cell r="B19481">
            <v>3001323</v>
          </cell>
          <cell r="C19481" t="str">
            <v>Concessionárias-Água E Esgoto</v>
          </cell>
          <cell r="D19481" t="str">
            <v>UN</v>
          </cell>
          <cell r="E19481">
            <v>0</v>
          </cell>
          <cell r="F19481">
            <v>0</v>
          </cell>
        </row>
        <row r="19482">
          <cell r="B19482">
            <v>3001324</v>
          </cell>
          <cell r="C19482" t="str">
            <v>Contribuição Ao Fgts-Funcionário</v>
          </cell>
          <cell r="D19482" t="str">
            <v>MON</v>
          </cell>
          <cell r="E19482">
            <v>0</v>
          </cell>
          <cell r="F19482">
            <v>0</v>
          </cell>
        </row>
        <row r="19483">
          <cell r="B19483">
            <v>3001325</v>
          </cell>
          <cell r="C19483" t="str">
            <v>Contribuição Ao Fgts-Honorários</v>
          </cell>
          <cell r="D19483" t="str">
            <v>MON</v>
          </cell>
          <cell r="E19483">
            <v>0</v>
          </cell>
          <cell r="F19483">
            <v>0</v>
          </cell>
        </row>
        <row r="19484">
          <cell r="B19484">
            <v>3001326</v>
          </cell>
          <cell r="C19484" t="str">
            <v>Contribuição Ao Inss-Funcionário</v>
          </cell>
          <cell r="D19484" t="str">
            <v>MON</v>
          </cell>
          <cell r="E19484">
            <v>0</v>
          </cell>
          <cell r="F19484">
            <v>0</v>
          </cell>
        </row>
        <row r="19485">
          <cell r="B19485">
            <v>3001327</v>
          </cell>
          <cell r="C19485" t="str">
            <v>Contribuição Ao Inss-Honorários</v>
          </cell>
          <cell r="D19485" t="str">
            <v>MON</v>
          </cell>
          <cell r="E19485">
            <v>0</v>
          </cell>
          <cell r="F19485">
            <v>0</v>
          </cell>
        </row>
        <row r="19486">
          <cell r="B19486">
            <v>3001328</v>
          </cell>
          <cell r="C19486" t="str">
            <v>Contribuição Sindical</v>
          </cell>
          <cell r="D19486" t="str">
            <v>UN</v>
          </cell>
          <cell r="E19486">
            <v>0</v>
          </cell>
          <cell r="F19486">
            <v>0</v>
          </cell>
        </row>
        <row r="19487">
          <cell r="B19487">
            <v>3001329</v>
          </cell>
          <cell r="C19487" t="str">
            <v>Contribuições-Cvm E Bovespa</v>
          </cell>
          <cell r="D19487" t="str">
            <v>UN</v>
          </cell>
          <cell r="E19487">
            <v>0</v>
          </cell>
          <cell r="F19487">
            <v>0</v>
          </cell>
        </row>
        <row r="19488">
          <cell r="B19488">
            <v>3001282</v>
          </cell>
          <cell r="C19488" t="str">
            <v>Viagens E Estadas</v>
          </cell>
          <cell r="D19488" t="str">
            <v>UN</v>
          </cell>
          <cell r="E19488">
            <v>1500</v>
          </cell>
          <cell r="F19488">
            <v>6</v>
          </cell>
        </row>
        <row r="19489">
          <cell r="B19489">
            <v>3001331</v>
          </cell>
          <cell r="C19489" t="str">
            <v>Cpmf</v>
          </cell>
          <cell r="D19489" t="str">
            <v>UN</v>
          </cell>
          <cell r="E19489">
            <v>0</v>
          </cell>
          <cell r="F19489">
            <v>0</v>
          </cell>
        </row>
        <row r="19490">
          <cell r="B19490">
            <v>3001332</v>
          </cell>
          <cell r="C19490" t="str">
            <v>Credit Score E Ce</v>
          </cell>
          <cell r="D19490" t="str">
            <v>UN</v>
          </cell>
          <cell r="E19490">
            <v>0</v>
          </cell>
          <cell r="F19490">
            <v>0</v>
          </cell>
        </row>
        <row r="19491">
          <cell r="B19491">
            <v>3001333</v>
          </cell>
          <cell r="C19491" t="str">
            <v>Desconto Financeiro Concedido</v>
          </cell>
          <cell r="D19491" t="str">
            <v>UN</v>
          </cell>
          <cell r="E19491">
            <v>0</v>
          </cell>
          <cell r="F19491">
            <v>0</v>
          </cell>
        </row>
        <row r="19492">
          <cell r="B19492">
            <v>3001334</v>
          </cell>
          <cell r="C19492" t="str">
            <v>Despesas Com Fundo Fixo</v>
          </cell>
          <cell r="D19492" t="str">
            <v>UN</v>
          </cell>
          <cell r="E19492">
            <v>0</v>
          </cell>
          <cell r="F19492">
            <v>0</v>
          </cell>
        </row>
        <row r="19493">
          <cell r="B19493">
            <v>3001335</v>
          </cell>
          <cell r="C19493" t="str">
            <v>Divulgação Legal E Societária</v>
          </cell>
          <cell r="D19493" t="str">
            <v>UN</v>
          </cell>
          <cell r="E19493">
            <v>0</v>
          </cell>
          <cell r="F19493">
            <v>0</v>
          </cell>
        </row>
        <row r="19494">
          <cell r="B19494">
            <v>3001336</v>
          </cell>
          <cell r="C19494" t="str">
            <v>Doações</v>
          </cell>
          <cell r="D19494" t="str">
            <v>UN</v>
          </cell>
          <cell r="E19494">
            <v>0</v>
          </cell>
          <cell r="F19494">
            <v>0</v>
          </cell>
        </row>
        <row r="19495">
          <cell r="B19495">
            <v>3001337</v>
          </cell>
          <cell r="C19495" t="str">
            <v>Empreitadas De Construção</v>
          </cell>
          <cell r="D19495" t="str">
            <v>UN</v>
          </cell>
          <cell r="E19495">
            <v>0</v>
          </cell>
          <cell r="F19495">
            <v>0</v>
          </cell>
        </row>
        <row r="19496">
          <cell r="B19496">
            <v>3001338</v>
          </cell>
          <cell r="C19496" t="str">
            <v>Encargos De Desligamento</v>
          </cell>
          <cell r="D19496" t="str">
            <v>UN</v>
          </cell>
          <cell r="E19496">
            <v>0</v>
          </cell>
          <cell r="F19496">
            <v>0</v>
          </cell>
        </row>
        <row r="19497">
          <cell r="B19497">
            <v>1007998</v>
          </cell>
          <cell r="C19497" t="str">
            <v>Tubo Em Pead Pe 80 20Mm Azul Bob.100M</v>
          </cell>
          <cell r="D19497" t="str">
            <v>UN</v>
          </cell>
          <cell r="E19497">
            <v>4</v>
          </cell>
          <cell r="F19497">
            <v>2180</v>
          </cell>
        </row>
        <row r="19498">
          <cell r="B19498">
            <v>3001340</v>
          </cell>
          <cell r="C19498" t="str">
            <v>Evento Institucional</v>
          </cell>
          <cell r="D19498" t="str">
            <v>UN</v>
          </cell>
          <cell r="E19498">
            <v>0</v>
          </cell>
          <cell r="F19498">
            <v>0</v>
          </cell>
        </row>
        <row r="19499">
          <cell r="B19499">
            <v>3001341</v>
          </cell>
          <cell r="C19499" t="str">
            <v>Festas De Confraternização</v>
          </cell>
          <cell r="D19499" t="str">
            <v>UN</v>
          </cell>
          <cell r="E19499">
            <v>0</v>
          </cell>
          <cell r="F19499">
            <v>0</v>
          </cell>
        </row>
        <row r="19500">
          <cell r="B19500">
            <v>3001342</v>
          </cell>
          <cell r="C19500" t="str">
            <v>Frete</v>
          </cell>
          <cell r="D19500" t="str">
            <v>UN</v>
          </cell>
          <cell r="E19500">
            <v>0</v>
          </cell>
          <cell r="F19500">
            <v>0</v>
          </cell>
        </row>
        <row r="19501">
          <cell r="B19501">
            <v>3001343</v>
          </cell>
          <cell r="C19501" t="str">
            <v>Gastos De Condomínio</v>
          </cell>
          <cell r="D19501" t="str">
            <v>UN</v>
          </cell>
          <cell r="E19501">
            <v>0</v>
          </cell>
          <cell r="F19501">
            <v>0</v>
          </cell>
        </row>
        <row r="19502">
          <cell r="B19502">
            <v>3001344</v>
          </cell>
          <cell r="C19502" t="str">
            <v>Gastos De Locomoção</v>
          </cell>
          <cell r="D19502" t="str">
            <v>UN</v>
          </cell>
          <cell r="E19502">
            <v>0</v>
          </cell>
          <cell r="F19502">
            <v>0</v>
          </cell>
        </row>
        <row r="19503">
          <cell r="B19503" t="str">
            <v>M1147</v>
          </cell>
          <cell r="C19503" t="str">
            <v>Caminhão Aplicador De Material Termoplástico (150 Kw)</v>
          </cell>
          <cell r="D19503" t="str">
            <v>h</v>
          </cell>
          <cell r="E19503">
            <v>52.55</v>
          </cell>
          <cell r="F19503">
            <v>161.15</v>
          </cell>
        </row>
        <row r="19504">
          <cell r="B19504">
            <v>3001346</v>
          </cell>
          <cell r="C19504" t="str">
            <v>Gratificação Espontânea</v>
          </cell>
          <cell r="D19504" t="str">
            <v>UN</v>
          </cell>
          <cell r="E19504">
            <v>0</v>
          </cell>
          <cell r="F19504">
            <v>0</v>
          </cell>
        </row>
        <row r="19505">
          <cell r="B19505">
            <v>3001347</v>
          </cell>
          <cell r="C19505" t="str">
            <v>Honorários Da Administração</v>
          </cell>
          <cell r="D19505" t="str">
            <v>UN</v>
          </cell>
          <cell r="E19505">
            <v>0</v>
          </cell>
          <cell r="F19505">
            <v>0</v>
          </cell>
        </row>
        <row r="19506">
          <cell r="B19506">
            <v>3001348</v>
          </cell>
          <cell r="C19506" t="str">
            <v>Indenizações</v>
          </cell>
          <cell r="D19506" t="str">
            <v>UN</v>
          </cell>
          <cell r="E19506">
            <v>0</v>
          </cell>
          <cell r="F19506">
            <v>0</v>
          </cell>
        </row>
        <row r="19507">
          <cell r="B19507">
            <v>3001349</v>
          </cell>
          <cell r="C19507" t="str">
            <v>Infraestrutura Hardware</v>
          </cell>
          <cell r="D19507" t="str">
            <v>UN</v>
          </cell>
          <cell r="E19507">
            <v>0</v>
          </cell>
          <cell r="F19507">
            <v>0</v>
          </cell>
        </row>
        <row r="19508">
          <cell r="B19508">
            <v>3001350</v>
          </cell>
          <cell r="C19508" t="str">
            <v>Iof</v>
          </cell>
          <cell r="D19508" t="str">
            <v>UN</v>
          </cell>
          <cell r="E19508">
            <v>0</v>
          </cell>
          <cell r="F19508">
            <v>0</v>
          </cell>
        </row>
        <row r="19509">
          <cell r="B19509">
            <v>3001351</v>
          </cell>
          <cell r="C19509" t="str">
            <v>Iptu</v>
          </cell>
          <cell r="D19509" t="str">
            <v>UN</v>
          </cell>
          <cell r="E19509">
            <v>0</v>
          </cell>
          <cell r="F19509">
            <v>0</v>
          </cell>
        </row>
        <row r="19510">
          <cell r="B19510">
            <v>3001352</v>
          </cell>
          <cell r="C19510" t="str">
            <v>Juros De Mora E Ônus Afins</v>
          </cell>
          <cell r="D19510" t="str">
            <v>UN</v>
          </cell>
          <cell r="E19510">
            <v>0</v>
          </cell>
          <cell r="F19510">
            <v>0</v>
          </cell>
        </row>
        <row r="19511">
          <cell r="B19511">
            <v>3001353</v>
          </cell>
          <cell r="C19511" t="str">
            <v>Juros Sobre Empréstimos</v>
          </cell>
          <cell r="D19511" t="str">
            <v>UN</v>
          </cell>
          <cell r="E19511">
            <v>0</v>
          </cell>
          <cell r="F19511">
            <v>0</v>
          </cell>
        </row>
        <row r="19512">
          <cell r="B19512">
            <v>3001354</v>
          </cell>
          <cell r="C19512" t="str">
            <v>Manutencao Hardwares &amp; Softwares</v>
          </cell>
          <cell r="D19512" t="str">
            <v>UN</v>
          </cell>
          <cell r="E19512">
            <v>0</v>
          </cell>
          <cell r="F19512">
            <v>0</v>
          </cell>
        </row>
        <row r="19513">
          <cell r="B19513">
            <v>3001355</v>
          </cell>
          <cell r="C19513" t="str">
            <v>Mão De Obra Terceirizada-Pf</v>
          </cell>
          <cell r="D19513" t="str">
            <v>MON</v>
          </cell>
          <cell r="E19513">
            <v>0</v>
          </cell>
          <cell r="F19513">
            <v>0</v>
          </cell>
        </row>
        <row r="19514">
          <cell r="B19514">
            <v>3001356</v>
          </cell>
          <cell r="C19514" t="str">
            <v>Mão De Obra Terceirizada-Pj</v>
          </cell>
          <cell r="D19514" t="str">
            <v>MON</v>
          </cell>
          <cell r="E19514">
            <v>0</v>
          </cell>
          <cell r="F19514">
            <v>0</v>
          </cell>
        </row>
        <row r="19515">
          <cell r="B19515">
            <v>3001357</v>
          </cell>
          <cell r="C19515" t="str">
            <v>Mão-De-Obra Temporária-Pf</v>
          </cell>
          <cell r="D19515" t="str">
            <v>MON</v>
          </cell>
          <cell r="E19515">
            <v>0</v>
          </cell>
          <cell r="F19515">
            <v>0</v>
          </cell>
        </row>
        <row r="19516">
          <cell r="B19516">
            <v>3001358</v>
          </cell>
          <cell r="C19516" t="str">
            <v>Mão-De-Obra Temporária-Pj</v>
          </cell>
          <cell r="D19516" t="str">
            <v>MON</v>
          </cell>
          <cell r="E19516">
            <v>0</v>
          </cell>
          <cell r="F19516">
            <v>0</v>
          </cell>
        </row>
        <row r="19517">
          <cell r="B19517">
            <v>3001359</v>
          </cell>
          <cell r="C19517" t="str">
            <v>Multas Tributárias</v>
          </cell>
          <cell r="D19517" t="str">
            <v>UN</v>
          </cell>
          <cell r="E19517">
            <v>0</v>
          </cell>
          <cell r="F19517">
            <v>0</v>
          </cell>
        </row>
        <row r="19518">
          <cell r="B19518">
            <v>3001360</v>
          </cell>
          <cell r="C19518" t="str">
            <v>Outros Emolumentos De Cartório</v>
          </cell>
          <cell r="D19518" t="str">
            <v>UN</v>
          </cell>
          <cell r="E19518">
            <v>0</v>
          </cell>
          <cell r="F19518">
            <v>0</v>
          </cell>
        </row>
        <row r="19519">
          <cell r="B19519">
            <v>3001361</v>
          </cell>
          <cell r="C19519" t="str">
            <v>Execução Auditoria Interna E Eventos</v>
          </cell>
          <cell r="D19519" t="str">
            <v>UN</v>
          </cell>
          <cell r="E19519">
            <v>0</v>
          </cell>
          <cell r="F19519">
            <v>0</v>
          </cell>
        </row>
        <row r="19520">
          <cell r="B19520">
            <v>3001362</v>
          </cell>
          <cell r="C19520" t="str">
            <v>Premiações</v>
          </cell>
          <cell r="D19520" t="str">
            <v>UN</v>
          </cell>
          <cell r="E19520">
            <v>0</v>
          </cell>
          <cell r="F19520">
            <v>0</v>
          </cell>
        </row>
        <row r="19521">
          <cell r="B19521">
            <v>3001363</v>
          </cell>
          <cell r="C19521" t="str">
            <v>Projetos</v>
          </cell>
          <cell r="D19521" t="str">
            <v>UN</v>
          </cell>
          <cell r="E19521">
            <v>0</v>
          </cell>
          <cell r="F19521">
            <v>0</v>
          </cell>
        </row>
        <row r="19522">
          <cell r="B19522">
            <v>3001364</v>
          </cell>
          <cell r="C19522" t="str">
            <v>Provisão 13º Salário-Encargos</v>
          </cell>
          <cell r="D19522" t="str">
            <v>UN</v>
          </cell>
          <cell r="E19522">
            <v>0</v>
          </cell>
          <cell r="F19522">
            <v>0</v>
          </cell>
        </row>
        <row r="19523">
          <cell r="B19523">
            <v>3001365</v>
          </cell>
          <cell r="C19523" t="str">
            <v>Provisão De Férias</v>
          </cell>
          <cell r="D19523" t="str">
            <v>UN</v>
          </cell>
          <cell r="E19523">
            <v>0</v>
          </cell>
          <cell r="F19523">
            <v>0</v>
          </cell>
        </row>
        <row r="19524">
          <cell r="B19524">
            <v>3001366</v>
          </cell>
          <cell r="C19524" t="str">
            <v>Provisão De Férias-Encargos</v>
          </cell>
          <cell r="D19524" t="str">
            <v>UN</v>
          </cell>
          <cell r="E19524">
            <v>0</v>
          </cell>
          <cell r="F19524">
            <v>0</v>
          </cell>
        </row>
        <row r="19525">
          <cell r="B19525">
            <v>3001367</v>
          </cell>
          <cell r="C19525" t="str">
            <v>Provisão Gratificação Compulsória</v>
          </cell>
          <cell r="D19525" t="str">
            <v>UN</v>
          </cell>
          <cell r="E19525">
            <v>0</v>
          </cell>
          <cell r="F19525">
            <v>0</v>
          </cell>
        </row>
        <row r="19526">
          <cell r="B19526">
            <v>3001368</v>
          </cell>
          <cell r="C19526" t="str">
            <v>Publicidade Institucional</v>
          </cell>
          <cell r="D19526" t="str">
            <v>UN</v>
          </cell>
          <cell r="E19526">
            <v>0</v>
          </cell>
          <cell r="F19526">
            <v>0</v>
          </cell>
        </row>
        <row r="19527">
          <cell r="B19527">
            <v>3001369</v>
          </cell>
          <cell r="C19527" t="str">
            <v>Registro De Documentos</v>
          </cell>
          <cell r="D19527" t="str">
            <v>UN</v>
          </cell>
          <cell r="E19527">
            <v>0</v>
          </cell>
          <cell r="F19527">
            <v>0</v>
          </cell>
        </row>
        <row r="19528">
          <cell r="B19528">
            <v>3001370</v>
          </cell>
          <cell r="C19528" t="str">
            <v>Salário Educação</v>
          </cell>
          <cell r="D19528" t="str">
            <v>MON</v>
          </cell>
          <cell r="E19528">
            <v>0</v>
          </cell>
          <cell r="F19528">
            <v>0</v>
          </cell>
        </row>
        <row r="19529">
          <cell r="B19529">
            <v>3001371</v>
          </cell>
          <cell r="C19529" t="str">
            <v>Salários-Horas Extras</v>
          </cell>
          <cell r="D19529" t="str">
            <v>MON</v>
          </cell>
          <cell r="E19529">
            <v>0</v>
          </cell>
          <cell r="F19529">
            <v>0</v>
          </cell>
        </row>
        <row r="19530">
          <cell r="B19530">
            <v>3001372</v>
          </cell>
          <cell r="C19530" t="str">
            <v>Salários-Períodos Inativos</v>
          </cell>
          <cell r="D19530" t="str">
            <v>MON</v>
          </cell>
          <cell r="E19530">
            <v>0</v>
          </cell>
          <cell r="F19530">
            <v>0</v>
          </cell>
        </row>
        <row r="19531">
          <cell r="B19531">
            <v>3001373</v>
          </cell>
          <cell r="C19531" t="str">
            <v>Salários Normais</v>
          </cell>
          <cell r="D19531" t="str">
            <v>MON</v>
          </cell>
          <cell r="E19531">
            <v>0</v>
          </cell>
          <cell r="F19531">
            <v>0</v>
          </cell>
        </row>
        <row r="19532">
          <cell r="B19532">
            <v>3001374</v>
          </cell>
          <cell r="C19532" t="str">
            <v>Salários Variáveis</v>
          </cell>
          <cell r="D19532" t="str">
            <v>MON</v>
          </cell>
          <cell r="E19532">
            <v>0</v>
          </cell>
          <cell r="F19532">
            <v>0</v>
          </cell>
        </row>
        <row r="19533">
          <cell r="B19533">
            <v>3001375</v>
          </cell>
          <cell r="C19533" t="str">
            <v>Seguro De Riscos Diversos</v>
          </cell>
          <cell r="D19533" t="str">
            <v>UN</v>
          </cell>
          <cell r="E19533">
            <v>0</v>
          </cell>
          <cell r="F19533">
            <v>0</v>
          </cell>
        </row>
        <row r="19534">
          <cell r="B19534">
            <v>3001376</v>
          </cell>
          <cell r="C19534" t="str">
            <v>Seguro De Vida</v>
          </cell>
          <cell r="D19534" t="str">
            <v>UN</v>
          </cell>
          <cell r="E19534">
            <v>0</v>
          </cell>
          <cell r="F19534">
            <v>0</v>
          </cell>
        </row>
        <row r="19535">
          <cell r="B19535">
            <v>3001377</v>
          </cell>
          <cell r="C19535" t="str">
            <v>Seguros E Peculios</v>
          </cell>
          <cell r="D19535" t="str">
            <v>UN</v>
          </cell>
          <cell r="E19535">
            <v>0</v>
          </cell>
          <cell r="F19535">
            <v>0</v>
          </cell>
        </row>
        <row r="19536">
          <cell r="B19536">
            <v>3001378</v>
          </cell>
          <cell r="C19536" t="str">
            <v>Serviços De Dedetização</v>
          </cell>
          <cell r="D19536" t="str">
            <v>UN</v>
          </cell>
          <cell r="E19536">
            <v>0</v>
          </cell>
          <cell r="F19536">
            <v>0</v>
          </cell>
        </row>
        <row r="19537">
          <cell r="B19537">
            <v>3001379</v>
          </cell>
          <cell r="C19537" t="str">
            <v>Tarifas Bancárias</v>
          </cell>
          <cell r="D19537" t="str">
            <v>UN</v>
          </cell>
          <cell r="E19537">
            <v>0</v>
          </cell>
          <cell r="F19537">
            <v>0</v>
          </cell>
        </row>
        <row r="19538">
          <cell r="B19538">
            <v>3001380</v>
          </cell>
          <cell r="C19538" t="str">
            <v>Taxas</v>
          </cell>
          <cell r="D19538" t="str">
            <v>UN</v>
          </cell>
          <cell r="E19538">
            <v>0</v>
          </cell>
          <cell r="F19538">
            <v>0</v>
          </cell>
        </row>
        <row r="19539">
          <cell r="B19539">
            <v>3001381</v>
          </cell>
          <cell r="C19539" t="str">
            <v>Exec.Estacas Escavadas-Ø 0,70M(Solo)</v>
          </cell>
          <cell r="D19539" t="str">
            <v>M</v>
          </cell>
          <cell r="E19539">
            <v>0</v>
          </cell>
          <cell r="F19539">
            <v>0</v>
          </cell>
        </row>
        <row r="19540">
          <cell r="B19540">
            <v>3001382</v>
          </cell>
          <cell r="C19540" t="str">
            <v>Exec.Estacas Escavadas-Ø 0,80M(Solo)</v>
          </cell>
          <cell r="D19540" t="str">
            <v>M</v>
          </cell>
          <cell r="E19540">
            <v>0</v>
          </cell>
          <cell r="F19540">
            <v>0</v>
          </cell>
        </row>
        <row r="19541">
          <cell r="B19541">
            <v>3001383</v>
          </cell>
          <cell r="C19541" t="str">
            <v>Exec.Estacas Escavadas-Ø 0,90M(Solo)</v>
          </cell>
          <cell r="D19541" t="str">
            <v>M</v>
          </cell>
          <cell r="E19541">
            <v>0</v>
          </cell>
          <cell r="F19541">
            <v>0</v>
          </cell>
        </row>
        <row r="19542">
          <cell r="B19542">
            <v>3001384</v>
          </cell>
          <cell r="C19542" t="str">
            <v>Exec.Estacas Escavadas-Ø 1,00M(Solo)</v>
          </cell>
          <cell r="D19542" t="str">
            <v>M</v>
          </cell>
          <cell r="E19542">
            <v>0</v>
          </cell>
          <cell r="F19542">
            <v>0</v>
          </cell>
        </row>
        <row r="19543">
          <cell r="B19543">
            <v>3001385</v>
          </cell>
          <cell r="C19543" t="str">
            <v>Exec.Estacas Escavadas-Ø 1,10M(Solo)</v>
          </cell>
          <cell r="D19543" t="str">
            <v>M</v>
          </cell>
          <cell r="E19543">
            <v>0</v>
          </cell>
          <cell r="F19543">
            <v>0</v>
          </cell>
        </row>
        <row r="19544">
          <cell r="B19544">
            <v>3001386</v>
          </cell>
          <cell r="C19544" t="str">
            <v>Exec.Estacas Escavadas-Ø 1,20M(Solo)</v>
          </cell>
          <cell r="D19544" t="str">
            <v>M</v>
          </cell>
          <cell r="E19544">
            <v>0</v>
          </cell>
          <cell r="F19544">
            <v>0</v>
          </cell>
        </row>
        <row r="19545">
          <cell r="B19545">
            <v>3001387</v>
          </cell>
          <cell r="C19545" t="str">
            <v>Exec.Estacas Escavadas-Ø 1,30M(Solo)</v>
          </cell>
          <cell r="D19545" t="str">
            <v>M</v>
          </cell>
          <cell r="E19545">
            <v>0</v>
          </cell>
          <cell r="F19545">
            <v>0</v>
          </cell>
        </row>
        <row r="19546">
          <cell r="B19546">
            <v>3001388</v>
          </cell>
          <cell r="C19546" t="str">
            <v>Exec.Estacas Escavadas-Ø 1,40M(Solo)</v>
          </cell>
          <cell r="D19546" t="str">
            <v>M</v>
          </cell>
          <cell r="E19546">
            <v>0</v>
          </cell>
          <cell r="F19546">
            <v>0</v>
          </cell>
        </row>
        <row r="19547">
          <cell r="B19547">
            <v>3001389</v>
          </cell>
          <cell r="C19547" t="str">
            <v>Exec.Estacas Escavadas-Ø 1,50M(Solo)</v>
          </cell>
          <cell r="D19547" t="str">
            <v>M</v>
          </cell>
          <cell r="E19547">
            <v>0</v>
          </cell>
          <cell r="F19547">
            <v>0</v>
          </cell>
        </row>
        <row r="19548">
          <cell r="B19548">
            <v>3001390</v>
          </cell>
          <cell r="C19548" t="str">
            <v>Exec.Estacas Escavadas-Ø 1,60M(Solo)</v>
          </cell>
          <cell r="D19548" t="str">
            <v>M</v>
          </cell>
          <cell r="E19548">
            <v>0</v>
          </cell>
          <cell r="F19548">
            <v>0</v>
          </cell>
        </row>
        <row r="19549">
          <cell r="B19549">
            <v>3001391</v>
          </cell>
          <cell r="C19549" t="str">
            <v>Exec.Estacas Escavadas-Ø 1,70M(Solo)</v>
          </cell>
          <cell r="D19549" t="str">
            <v>M</v>
          </cell>
          <cell r="E19549">
            <v>0</v>
          </cell>
          <cell r="F19549">
            <v>0</v>
          </cell>
        </row>
        <row r="19550">
          <cell r="B19550">
            <v>3001392</v>
          </cell>
          <cell r="C19550" t="str">
            <v>Exec.Estacas Escavadas-Ø 1,80M(Solo)</v>
          </cell>
          <cell r="D19550" t="str">
            <v>M</v>
          </cell>
          <cell r="E19550">
            <v>0</v>
          </cell>
          <cell r="F19550">
            <v>0</v>
          </cell>
        </row>
        <row r="19551">
          <cell r="B19551">
            <v>3001393</v>
          </cell>
          <cell r="C19551" t="str">
            <v>Exec.Estacas Escavadas-Ø 1,90M(Solo)</v>
          </cell>
          <cell r="D19551" t="str">
            <v>M</v>
          </cell>
          <cell r="E19551">
            <v>0</v>
          </cell>
          <cell r="F19551">
            <v>0</v>
          </cell>
        </row>
        <row r="19552">
          <cell r="B19552">
            <v>3001394</v>
          </cell>
          <cell r="C19552" t="str">
            <v>Exec.Estacas Escavadas-Ø 2,00M(Solo)</v>
          </cell>
          <cell r="D19552" t="str">
            <v>M</v>
          </cell>
          <cell r="E19552">
            <v>0</v>
          </cell>
          <cell r="F19552">
            <v>0</v>
          </cell>
        </row>
        <row r="19553">
          <cell r="B19553">
            <v>3001395</v>
          </cell>
          <cell r="C19553" t="str">
            <v>Exec.Estacas Escavadas-Ø 0,70M(Rocha)</v>
          </cell>
          <cell r="D19553" t="str">
            <v>M</v>
          </cell>
          <cell r="E19553">
            <v>0</v>
          </cell>
          <cell r="F19553">
            <v>0</v>
          </cell>
        </row>
        <row r="19554">
          <cell r="B19554">
            <v>3001396</v>
          </cell>
          <cell r="C19554" t="str">
            <v>Exec.Estacas Escavadas-Ø 0,80M(Rocha)</v>
          </cell>
          <cell r="D19554" t="str">
            <v>M</v>
          </cell>
          <cell r="E19554">
            <v>0</v>
          </cell>
          <cell r="F19554">
            <v>0</v>
          </cell>
        </row>
        <row r="19555">
          <cell r="B19555">
            <v>3001397</v>
          </cell>
          <cell r="C19555" t="str">
            <v>Exec.Estacas Escavadas-Ø 0,90M(Rocha)</v>
          </cell>
          <cell r="D19555" t="str">
            <v>M</v>
          </cell>
          <cell r="E19555">
            <v>0</v>
          </cell>
          <cell r="F19555">
            <v>0</v>
          </cell>
        </row>
        <row r="19556">
          <cell r="B19556">
            <v>3001398</v>
          </cell>
          <cell r="C19556" t="str">
            <v>Exec.Estacas Escavadas-Ø 1,00M(Rocha)</v>
          </cell>
          <cell r="D19556" t="str">
            <v>M</v>
          </cell>
          <cell r="E19556">
            <v>0</v>
          </cell>
          <cell r="F19556">
            <v>0</v>
          </cell>
        </row>
        <row r="19557">
          <cell r="B19557">
            <v>3001399</v>
          </cell>
          <cell r="C19557" t="str">
            <v>Exec.Estacas Escavadas-Ø 1,10M(Rocha)</v>
          </cell>
          <cell r="D19557" t="str">
            <v>M</v>
          </cell>
          <cell r="E19557">
            <v>0</v>
          </cell>
          <cell r="F19557">
            <v>0</v>
          </cell>
        </row>
        <row r="19558">
          <cell r="B19558">
            <v>3001400</v>
          </cell>
          <cell r="C19558" t="str">
            <v>Exec.Estacas Escavadas-Ø 1,20M(Rocha)</v>
          </cell>
          <cell r="D19558" t="str">
            <v>M</v>
          </cell>
          <cell r="E19558">
            <v>0</v>
          </cell>
          <cell r="F19558">
            <v>0</v>
          </cell>
        </row>
        <row r="19559">
          <cell r="B19559">
            <v>3001401</v>
          </cell>
          <cell r="C19559" t="str">
            <v>Exec.Estacas Escavadas-Ø 1,30M(Rocha)</v>
          </cell>
          <cell r="D19559" t="str">
            <v>M</v>
          </cell>
          <cell r="E19559">
            <v>0</v>
          </cell>
          <cell r="F19559">
            <v>0</v>
          </cell>
        </row>
        <row r="19560">
          <cell r="B19560">
            <v>3001402</v>
          </cell>
          <cell r="C19560" t="str">
            <v>Exec.Estacas Escavadas-Ø 1,40M(Rocha)</v>
          </cell>
          <cell r="D19560" t="str">
            <v>M</v>
          </cell>
          <cell r="E19560">
            <v>0</v>
          </cell>
          <cell r="F19560">
            <v>0</v>
          </cell>
        </row>
        <row r="19561">
          <cell r="B19561">
            <v>3001403</v>
          </cell>
          <cell r="C19561" t="str">
            <v>Exec.Estacas Escavadas-Ø 1,50M(Rocha)</v>
          </cell>
          <cell r="D19561" t="str">
            <v>M</v>
          </cell>
          <cell r="E19561">
            <v>0</v>
          </cell>
          <cell r="F19561">
            <v>0</v>
          </cell>
        </row>
        <row r="19562">
          <cell r="B19562">
            <v>3001404</v>
          </cell>
          <cell r="C19562" t="str">
            <v>Exec.Estacas Escavadas-Ø 1,60M(Rocha)</v>
          </cell>
          <cell r="D19562" t="str">
            <v>M</v>
          </cell>
          <cell r="E19562">
            <v>0</v>
          </cell>
          <cell r="F19562">
            <v>0</v>
          </cell>
        </row>
        <row r="19563">
          <cell r="B19563">
            <v>3001405</v>
          </cell>
          <cell r="C19563" t="str">
            <v>Exec.Estacas Escavadas-Ø 1,70M(Rocha)</v>
          </cell>
          <cell r="D19563" t="str">
            <v>M</v>
          </cell>
          <cell r="E19563">
            <v>0</v>
          </cell>
          <cell r="F19563">
            <v>0</v>
          </cell>
        </row>
        <row r="19564">
          <cell r="B19564">
            <v>3001406</v>
          </cell>
          <cell r="C19564" t="str">
            <v>Exec.Estacas Escavadas-Ø 1,80M(Rocha)</v>
          </cell>
          <cell r="D19564" t="str">
            <v>M</v>
          </cell>
          <cell r="E19564">
            <v>0</v>
          </cell>
          <cell r="F19564">
            <v>0</v>
          </cell>
        </row>
        <row r="19565">
          <cell r="B19565">
            <v>3001407</v>
          </cell>
          <cell r="C19565" t="str">
            <v>Exec.Estacas Escavadas-Ø 1,90M(Rocha)</v>
          </cell>
          <cell r="D19565" t="str">
            <v>M</v>
          </cell>
          <cell r="E19565">
            <v>0</v>
          </cell>
          <cell r="F19565">
            <v>0</v>
          </cell>
        </row>
        <row r="19566">
          <cell r="B19566">
            <v>3001408</v>
          </cell>
          <cell r="C19566" t="str">
            <v>Exec.Estacas Escavadas-Ø 2,00M(Rocha)</v>
          </cell>
          <cell r="D19566" t="str">
            <v>M</v>
          </cell>
          <cell r="E19566">
            <v>0</v>
          </cell>
          <cell r="F19566">
            <v>0</v>
          </cell>
        </row>
        <row r="19567">
          <cell r="B19567">
            <v>3001409</v>
          </cell>
          <cell r="C19567" t="str">
            <v>Exec.Estaca Franki-Ø 350Mm</v>
          </cell>
          <cell r="D19567" t="str">
            <v>M</v>
          </cell>
          <cell r="E19567">
            <v>0</v>
          </cell>
          <cell r="F19567">
            <v>0</v>
          </cell>
        </row>
        <row r="19568">
          <cell r="B19568">
            <v>3001410</v>
          </cell>
          <cell r="C19568" t="str">
            <v>Exec.Estaca Franki-Ø 400Mm</v>
          </cell>
          <cell r="D19568" t="str">
            <v>M</v>
          </cell>
          <cell r="E19568">
            <v>0</v>
          </cell>
          <cell r="F19568">
            <v>0</v>
          </cell>
        </row>
        <row r="19569">
          <cell r="B19569">
            <v>3001411</v>
          </cell>
          <cell r="C19569" t="str">
            <v>Exec.Estaca Franki-Ø 450Mm</v>
          </cell>
          <cell r="D19569" t="str">
            <v>M</v>
          </cell>
          <cell r="E19569">
            <v>0</v>
          </cell>
          <cell r="F19569">
            <v>0</v>
          </cell>
        </row>
        <row r="19570">
          <cell r="B19570">
            <v>3001412</v>
          </cell>
          <cell r="C19570" t="str">
            <v>Exec.Estaca Franki-Ø 520Mm</v>
          </cell>
          <cell r="D19570" t="str">
            <v>M</v>
          </cell>
          <cell r="E19570">
            <v>0</v>
          </cell>
          <cell r="F19570">
            <v>0</v>
          </cell>
        </row>
        <row r="19571">
          <cell r="B19571">
            <v>3001413</v>
          </cell>
          <cell r="C19571" t="str">
            <v>Exec.Estaca Franki-Ø 600Mm</v>
          </cell>
          <cell r="D19571" t="str">
            <v>M</v>
          </cell>
          <cell r="E19571">
            <v>0</v>
          </cell>
          <cell r="F19571">
            <v>0</v>
          </cell>
        </row>
        <row r="19572">
          <cell r="B19572">
            <v>3001414</v>
          </cell>
          <cell r="C19572" t="str">
            <v>Exec.Estaca Hélice-Ø 0,30M(Spt&lt;50)</v>
          </cell>
          <cell r="D19572" t="str">
            <v>M</v>
          </cell>
          <cell r="E19572">
            <v>0</v>
          </cell>
          <cell r="F19572">
            <v>0</v>
          </cell>
        </row>
        <row r="19573">
          <cell r="B19573">
            <v>3001415</v>
          </cell>
          <cell r="C19573" t="str">
            <v>Exec.Estaca Hélice-Ø 0,35M(Spt&lt;50)</v>
          </cell>
          <cell r="D19573" t="str">
            <v>M</v>
          </cell>
          <cell r="E19573">
            <v>0</v>
          </cell>
          <cell r="F19573">
            <v>0</v>
          </cell>
        </row>
        <row r="19574">
          <cell r="B19574">
            <v>3001416</v>
          </cell>
          <cell r="C19574" t="str">
            <v>Exec.Estaca Hélice-Ø 0,40M(Spt&lt;50)</v>
          </cell>
          <cell r="D19574" t="str">
            <v>M</v>
          </cell>
          <cell r="E19574">
            <v>0</v>
          </cell>
          <cell r="F19574">
            <v>0</v>
          </cell>
        </row>
        <row r="19575">
          <cell r="B19575">
            <v>3001417</v>
          </cell>
          <cell r="C19575" t="str">
            <v>Exec.Estaca Hélice-Ø 0,50M(Spt&lt;50)</v>
          </cell>
          <cell r="D19575" t="str">
            <v>M</v>
          </cell>
          <cell r="E19575">
            <v>0</v>
          </cell>
          <cell r="F19575">
            <v>0</v>
          </cell>
        </row>
        <row r="19576">
          <cell r="B19576">
            <v>3001418</v>
          </cell>
          <cell r="C19576" t="str">
            <v>Exec.Estaca Hélice-Ø 0,60M(Spt&lt;50)</v>
          </cell>
          <cell r="D19576" t="str">
            <v>M</v>
          </cell>
          <cell r="E19576">
            <v>0</v>
          </cell>
          <cell r="F19576">
            <v>0</v>
          </cell>
        </row>
        <row r="19577">
          <cell r="B19577">
            <v>3001419</v>
          </cell>
          <cell r="C19577" t="str">
            <v>Exec.Estaca Hélice-Ø 0,70M(Spt&lt;50)</v>
          </cell>
          <cell r="D19577" t="str">
            <v>M</v>
          </cell>
          <cell r="E19577">
            <v>0</v>
          </cell>
          <cell r="F19577">
            <v>0</v>
          </cell>
        </row>
        <row r="19578">
          <cell r="B19578">
            <v>3001420</v>
          </cell>
          <cell r="C19578" t="str">
            <v>Exec.Estaca Hélice-Ø 0,80M(Spt&lt;50)</v>
          </cell>
          <cell r="D19578" t="str">
            <v>M</v>
          </cell>
          <cell r="E19578">
            <v>0</v>
          </cell>
          <cell r="F19578">
            <v>0</v>
          </cell>
        </row>
        <row r="19579">
          <cell r="B19579">
            <v>3001421</v>
          </cell>
          <cell r="C19579" t="str">
            <v>Exec.Estaca Hélice-Ø 0,90M(Spt&lt;50)</v>
          </cell>
          <cell r="D19579" t="str">
            <v>M</v>
          </cell>
          <cell r="E19579">
            <v>0</v>
          </cell>
          <cell r="F19579">
            <v>0</v>
          </cell>
        </row>
        <row r="19580">
          <cell r="B19580">
            <v>3001422</v>
          </cell>
          <cell r="C19580" t="str">
            <v>Exec.Estaca Hélice-Ø 1,00M(Spt&lt;50)</v>
          </cell>
          <cell r="D19580" t="str">
            <v>M</v>
          </cell>
          <cell r="E19580">
            <v>0</v>
          </cell>
          <cell r="F19580">
            <v>0</v>
          </cell>
        </row>
        <row r="19581">
          <cell r="B19581">
            <v>3001423</v>
          </cell>
          <cell r="C19581" t="str">
            <v>Exec.Estaca Hélice-Ø 0,30M(Spt&gt;50)</v>
          </cell>
          <cell r="D19581" t="str">
            <v>M</v>
          </cell>
          <cell r="E19581">
            <v>0</v>
          </cell>
          <cell r="F19581">
            <v>0</v>
          </cell>
        </row>
        <row r="19582">
          <cell r="B19582">
            <v>3001424</v>
          </cell>
          <cell r="C19582" t="str">
            <v>Exec.Estaca Hélice-Ø 0,35M(Spt&gt;50)</v>
          </cell>
          <cell r="D19582" t="str">
            <v>M</v>
          </cell>
          <cell r="E19582">
            <v>0</v>
          </cell>
          <cell r="F19582">
            <v>0</v>
          </cell>
        </row>
        <row r="19583">
          <cell r="B19583">
            <v>3001425</v>
          </cell>
          <cell r="C19583" t="str">
            <v>Exec.Estaca Hélice-Ø 0,40M(Spt&gt;50)</v>
          </cell>
          <cell r="D19583" t="str">
            <v>M</v>
          </cell>
          <cell r="E19583">
            <v>0</v>
          </cell>
          <cell r="F19583">
            <v>0</v>
          </cell>
        </row>
        <row r="19584">
          <cell r="B19584">
            <v>3001426</v>
          </cell>
          <cell r="C19584" t="str">
            <v>Exec.Estaca Hélice-Ø 0,50M(Spt&gt;50)</v>
          </cell>
          <cell r="D19584" t="str">
            <v>M</v>
          </cell>
          <cell r="E19584">
            <v>0</v>
          </cell>
          <cell r="F19584">
            <v>0</v>
          </cell>
        </row>
        <row r="19585">
          <cell r="B19585">
            <v>3001427</v>
          </cell>
          <cell r="C19585" t="str">
            <v>Exec.Estaca Hélice-Ø 0,60M(Spt&gt;50)</v>
          </cell>
          <cell r="D19585" t="str">
            <v>M</v>
          </cell>
          <cell r="E19585">
            <v>0</v>
          </cell>
          <cell r="F19585">
            <v>0</v>
          </cell>
        </row>
        <row r="19586">
          <cell r="B19586">
            <v>3001428</v>
          </cell>
          <cell r="C19586" t="str">
            <v>Exec.Estaca Hélice-Ø 0,70M(Spt&gt;50)</v>
          </cell>
          <cell r="D19586" t="str">
            <v>M</v>
          </cell>
          <cell r="E19586">
            <v>0</v>
          </cell>
          <cell r="F19586">
            <v>0</v>
          </cell>
        </row>
        <row r="19587">
          <cell r="B19587">
            <v>3001429</v>
          </cell>
          <cell r="C19587" t="str">
            <v>Exec.Estaca Hélice-Ø 0,80M(Spt&gt;50)</v>
          </cell>
          <cell r="D19587" t="str">
            <v>M</v>
          </cell>
          <cell r="E19587">
            <v>0</v>
          </cell>
          <cell r="F19587">
            <v>0</v>
          </cell>
        </row>
        <row r="19588">
          <cell r="B19588">
            <v>3001430</v>
          </cell>
          <cell r="C19588" t="str">
            <v>Exec.Estaca Hélice-Ø 0,90M(Spt&gt;50)</v>
          </cell>
          <cell r="D19588" t="str">
            <v>M</v>
          </cell>
          <cell r="E19588">
            <v>0</v>
          </cell>
          <cell r="F19588">
            <v>0</v>
          </cell>
        </row>
        <row r="19589">
          <cell r="B19589">
            <v>3001431</v>
          </cell>
          <cell r="C19589" t="str">
            <v>Exec.Estaca Hélice-Ø 1,00M(Spt&gt;50)</v>
          </cell>
          <cell r="D19589" t="str">
            <v>M</v>
          </cell>
          <cell r="E19589">
            <v>0</v>
          </cell>
          <cell r="F19589">
            <v>0</v>
          </cell>
        </row>
        <row r="19590">
          <cell r="B19590">
            <v>3001432</v>
          </cell>
          <cell r="C19590" t="str">
            <v>Exec.Estaca Raiz-Ø 10Cm</v>
          </cell>
          <cell r="D19590" t="str">
            <v>M</v>
          </cell>
          <cell r="E19590">
            <v>0</v>
          </cell>
          <cell r="F19590">
            <v>0</v>
          </cell>
        </row>
        <row r="19591">
          <cell r="B19591">
            <v>3001433</v>
          </cell>
          <cell r="C19591" t="str">
            <v>Exec.Estaca Raiz-Ø 12Cm</v>
          </cell>
          <cell r="D19591" t="str">
            <v>M</v>
          </cell>
          <cell r="E19591">
            <v>0</v>
          </cell>
          <cell r="F19591">
            <v>0</v>
          </cell>
        </row>
        <row r="19592">
          <cell r="B19592">
            <v>3001434</v>
          </cell>
          <cell r="C19592" t="str">
            <v>Exec.Estaca Raiz-Ø 15Cm</v>
          </cell>
          <cell r="D19592" t="str">
            <v>M</v>
          </cell>
          <cell r="E19592">
            <v>0</v>
          </cell>
          <cell r="F19592">
            <v>0</v>
          </cell>
        </row>
        <row r="19593">
          <cell r="B19593">
            <v>3001435</v>
          </cell>
          <cell r="C19593" t="str">
            <v>Exec.Estaca Raiz-Ø 16Cm</v>
          </cell>
          <cell r="D19593" t="str">
            <v>M</v>
          </cell>
          <cell r="E19593">
            <v>0</v>
          </cell>
          <cell r="F19593">
            <v>0</v>
          </cell>
        </row>
        <row r="19594">
          <cell r="B19594">
            <v>3001436</v>
          </cell>
          <cell r="C19594" t="str">
            <v>Exec.Estaca Raiz-Ø 20Cm</v>
          </cell>
          <cell r="D19594" t="str">
            <v>M</v>
          </cell>
          <cell r="E19594">
            <v>0</v>
          </cell>
          <cell r="F19594">
            <v>0</v>
          </cell>
        </row>
        <row r="19595">
          <cell r="B19595">
            <v>3001437</v>
          </cell>
          <cell r="C19595" t="str">
            <v>Exec.Estaca Raiz-Ø 25Cm</v>
          </cell>
          <cell r="D19595" t="str">
            <v>M</v>
          </cell>
          <cell r="E19595">
            <v>0</v>
          </cell>
          <cell r="F19595">
            <v>0</v>
          </cell>
        </row>
        <row r="19596">
          <cell r="B19596">
            <v>3001438</v>
          </cell>
          <cell r="C19596" t="str">
            <v>Exec.Estaca Raiz-Ø 31Cm</v>
          </cell>
          <cell r="D19596" t="str">
            <v>M</v>
          </cell>
          <cell r="E19596">
            <v>0</v>
          </cell>
          <cell r="F19596">
            <v>0</v>
          </cell>
        </row>
        <row r="19597">
          <cell r="B19597">
            <v>3001439</v>
          </cell>
          <cell r="C19597" t="str">
            <v>Exec.Estaca Raiz-Ø 40Cm</v>
          </cell>
          <cell r="D19597" t="str">
            <v>M</v>
          </cell>
          <cell r="E19597">
            <v>0</v>
          </cell>
          <cell r="F19597">
            <v>0</v>
          </cell>
        </row>
        <row r="19598">
          <cell r="B19598">
            <v>3001440</v>
          </cell>
          <cell r="C19598" t="str">
            <v>Exec.Estaca Barrete-0,40X2,50M(Spt&gt;50)</v>
          </cell>
          <cell r="D19598" t="str">
            <v>M</v>
          </cell>
          <cell r="E19598">
            <v>0</v>
          </cell>
          <cell r="F19598">
            <v>0</v>
          </cell>
        </row>
        <row r="19599">
          <cell r="B19599">
            <v>3001441</v>
          </cell>
          <cell r="C19599" t="str">
            <v>Exec.Estaca Barrete-0,50X2,50M(Spt&gt;50)</v>
          </cell>
          <cell r="D19599" t="str">
            <v>M</v>
          </cell>
          <cell r="E19599">
            <v>0</v>
          </cell>
          <cell r="F19599">
            <v>0</v>
          </cell>
        </row>
        <row r="19600">
          <cell r="B19600">
            <v>3001442</v>
          </cell>
          <cell r="C19600" t="str">
            <v>Exec.Estaca Barrete-0,60X2,50M(Spt&gt;50)</v>
          </cell>
          <cell r="D19600" t="str">
            <v>M</v>
          </cell>
          <cell r="E19600">
            <v>0</v>
          </cell>
          <cell r="F19600">
            <v>0</v>
          </cell>
        </row>
        <row r="19601">
          <cell r="B19601">
            <v>3001443</v>
          </cell>
          <cell r="C19601" t="str">
            <v>Exec.Estaca Barrete-0,70X2,50M(Spt&gt;50)</v>
          </cell>
          <cell r="D19601" t="str">
            <v>M</v>
          </cell>
          <cell r="E19601">
            <v>0</v>
          </cell>
          <cell r="F19601">
            <v>0</v>
          </cell>
        </row>
        <row r="19602">
          <cell r="B19602">
            <v>3001444</v>
          </cell>
          <cell r="C19602" t="str">
            <v>Exec.Estaca Barrete-0,80X2,50M(Spt&gt;50)</v>
          </cell>
          <cell r="D19602" t="str">
            <v>M</v>
          </cell>
          <cell r="E19602">
            <v>0</v>
          </cell>
          <cell r="F19602">
            <v>0</v>
          </cell>
        </row>
        <row r="19603">
          <cell r="B19603">
            <v>3001445</v>
          </cell>
          <cell r="C19603" t="str">
            <v>Exec.Estaca Barrete-1,00X2,50M(Spt&gt;50)</v>
          </cell>
          <cell r="D19603" t="str">
            <v>M</v>
          </cell>
          <cell r="E19603">
            <v>0</v>
          </cell>
          <cell r="F19603">
            <v>0</v>
          </cell>
        </row>
        <row r="19604">
          <cell r="B19604">
            <v>3001446</v>
          </cell>
          <cell r="C19604" t="str">
            <v>Exec.Estaca Barrete-1,20X2,50M(Spt&gt;50)</v>
          </cell>
          <cell r="D19604" t="str">
            <v>M</v>
          </cell>
          <cell r="E19604">
            <v>0</v>
          </cell>
          <cell r="F19604">
            <v>0</v>
          </cell>
        </row>
        <row r="19605">
          <cell r="B19605">
            <v>3001447</v>
          </cell>
          <cell r="C19605" t="str">
            <v>Exec.Estaca Barrete-0,40X2,50M(Spt&lt;50)</v>
          </cell>
          <cell r="D19605" t="str">
            <v>M</v>
          </cell>
          <cell r="E19605">
            <v>0</v>
          </cell>
          <cell r="F19605">
            <v>0</v>
          </cell>
        </row>
        <row r="19606">
          <cell r="B19606">
            <v>3001448</v>
          </cell>
          <cell r="C19606" t="str">
            <v>Exec.Estaca Barrete-0,50X2,50M(Spt&lt;50)</v>
          </cell>
          <cell r="D19606" t="str">
            <v>M</v>
          </cell>
          <cell r="E19606">
            <v>0</v>
          </cell>
          <cell r="F19606">
            <v>0</v>
          </cell>
        </row>
        <row r="19607">
          <cell r="B19607">
            <v>3001449</v>
          </cell>
          <cell r="C19607" t="str">
            <v>Exec.Estaca Barrete-0,60X2,50M(Spt&lt;50)</v>
          </cell>
          <cell r="D19607" t="str">
            <v>M</v>
          </cell>
          <cell r="E19607">
            <v>0</v>
          </cell>
          <cell r="F19607">
            <v>0</v>
          </cell>
        </row>
        <row r="19608">
          <cell r="B19608">
            <v>3001450</v>
          </cell>
          <cell r="C19608" t="str">
            <v>Exec.Estaca Barrete-0,70X2,50M(Spt&lt;50)</v>
          </cell>
          <cell r="D19608" t="str">
            <v>M</v>
          </cell>
          <cell r="E19608">
            <v>0</v>
          </cell>
          <cell r="F19608">
            <v>0</v>
          </cell>
        </row>
        <row r="19609">
          <cell r="B19609">
            <v>3001451</v>
          </cell>
          <cell r="C19609" t="str">
            <v>Exec.Estaca Barrete-0,80X2,50M(Spt&lt;50)</v>
          </cell>
          <cell r="D19609" t="str">
            <v>M</v>
          </cell>
          <cell r="E19609">
            <v>0</v>
          </cell>
          <cell r="F19609">
            <v>0</v>
          </cell>
        </row>
        <row r="19610">
          <cell r="B19610">
            <v>3001452</v>
          </cell>
          <cell r="C19610" t="str">
            <v>Exec.Estaca Barrete-1,00X2,50M(Spt&lt;50)</v>
          </cell>
          <cell r="D19610" t="str">
            <v>M</v>
          </cell>
          <cell r="E19610">
            <v>0</v>
          </cell>
          <cell r="F19610">
            <v>0</v>
          </cell>
        </row>
        <row r="19611">
          <cell r="B19611">
            <v>3001453</v>
          </cell>
          <cell r="C19611" t="str">
            <v>Exec.Estaca Barrete-1,20X2,50M(Spt&lt;50)</v>
          </cell>
          <cell r="D19611" t="str">
            <v>M</v>
          </cell>
          <cell r="E19611">
            <v>0</v>
          </cell>
          <cell r="F19611">
            <v>0</v>
          </cell>
        </row>
        <row r="19612">
          <cell r="B19612">
            <v>3001454</v>
          </cell>
          <cell r="C19612" t="str">
            <v>Instalação Elétrica-Faturamento Direto</v>
          </cell>
          <cell r="D19612" t="str">
            <v>UN</v>
          </cell>
          <cell r="E19612">
            <v>0</v>
          </cell>
          <cell r="F19612">
            <v>0</v>
          </cell>
        </row>
        <row r="19613">
          <cell r="B19613">
            <v>3001455</v>
          </cell>
          <cell r="C19613" t="str">
            <v>Instalação Hidráulica-Faturamento Direto</v>
          </cell>
          <cell r="D19613" t="str">
            <v>UN</v>
          </cell>
          <cell r="E19613">
            <v>0</v>
          </cell>
          <cell r="F19613">
            <v>0</v>
          </cell>
        </row>
        <row r="19614">
          <cell r="B19614">
            <v>3001456</v>
          </cell>
          <cell r="C19614" t="str">
            <v>Esquadrias Alumínio-Faturamento Direto</v>
          </cell>
          <cell r="D19614" t="str">
            <v>UN</v>
          </cell>
          <cell r="E19614">
            <v>0</v>
          </cell>
          <cell r="F19614">
            <v>0</v>
          </cell>
        </row>
        <row r="19615">
          <cell r="B19615">
            <v>3001457</v>
          </cell>
          <cell r="C19615" t="str">
            <v>Esquadrias De Ferro-Faturamento Direto</v>
          </cell>
          <cell r="D19615" t="str">
            <v>UN</v>
          </cell>
          <cell r="E19615">
            <v>0</v>
          </cell>
          <cell r="F19615">
            <v>0</v>
          </cell>
        </row>
        <row r="19616">
          <cell r="B19616">
            <v>3001458</v>
          </cell>
          <cell r="C19616" t="str">
            <v>Formas-Faturamento Direto</v>
          </cell>
          <cell r="D19616" t="str">
            <v>UN</v>
          </cell>
          <cell r="E19616">
            <v>0</v>
          </cell>
          <cell r="F19616">
            <v>0</v>
          </cell>
        </row>
        <row r="19617">
          <cell r="B19617">
            <v>3001459</v>
          </cell>
          <cell r="C19617" t="str">
            <v>Gesso Liso/Forro-Faturamento Direto</v>
          </cell>
          <cell r="D19617" t="str">
            <v>UN</v>
          </cell>
          <cell r="E19617">
            <v>0</v>
          </cell>
          <cell r="F19617">
            <v>0</v>
          </cell>
        </row>
        <row r="19618">
          <cell r="B19618">
            <v>3001460</v>
          </cell>
          <cell r="C19618" t="str">
            <v>Impermeabilização-Faturamento Direto</v>
          </cell>
          <cell r="D19618" t="str">
            <v>UN</v>
          </cell>
          <cell r="E19618">
            <v>0</v>
          </cell>
          <cell r="F19618">
            <v>0</v>
          </cell>
        </row>
        <row r="19619">
          <cell r="B19619">
            <v>3001461</v>
          </cell>
          <cell r="C19619" t="str">
            <v>Pintura-Faturamento Direto</v>
          </cell>
          <cell r="D19619" t="str">
            <v>UN</v>
          </cell>
          <cell r="E19619">
            <v>0</v>
          </cell>
          <cell r="F19619">
            <v>0</v>
          </cell>
        </row>
        <row r="19620">
          <cell r="B19620">
            <v>3001462</v>
          </cell>
          <cell r="C19620" t="str">
            <v>Mármores E Granitos-Faturamento Direto</v>
          </cell>
          <cell r="D19620" t="str">
            <v>UN</v>
          </cell>
          <cell r="E19620">
            <v>0</v>
          </cell>
          <cell r="F19620">
            <v>0</v>
          </cell>
        </row>
        <row r="19621">
          <cell r="B19621">
            <v>3001463</v>
          </cell>
          <cell r="C19621" t="str">
            <v>Esquadrias De Madeira-Faturamento Direto</v>
          </cell>
          <cell r="D19621" t="str">
            <v>UN</v>
          </cell>
          <cell r="E19621">
            <v>0</v>
          </cell>
          <cell r="F19621">
            <v>0</v>
          </cell>
        </row>
        <row r="19622">
          <cell r="B19622">
            <v>3001464</v>
          </cell>
          <cell r="C19622" t="str">
            <v>Ar Condicionado-Faturamento Direto</v>
          </cell>
          <cell r="D19622" t="str">
            <v>UN</v>
          </cell>
          <cell r="E19622">
            <v>0</v>
          </cell>
          <cell r="F19622">
            <v>0</v>
          </cell>
        </row>
        <row r="19623">
          <cell r="B19623">
            <v>3001465</v>
          </cell>
          <cell r="C19623" t="str">
            <v>Locações E Transportes</v>
          </cell>
          <cell r="D19623" t="str">
            <v>UN</v>
          </cell>
          <cell r="E19623">
            <v>0</v>
          </cell>
          <cell r="F19623">
            <v>0</v>
          </cell>
        </row>
        <row r="19624">
          <cell r="B19624">
            <v>3001466</v>
          </cell>
          <cell r="C19624" t="str">
            <v>Construção</v>
          </cell>
          <cell r="D19624" t="str">
            <v>UN</v>
          </cell>
          <cell r="E19624">
            <v>0</v>
          </cell>
          <cell r="F19624">
            <v>0</v>
          </cell>
        </row>
        <row r="19625">
          <cell r="B19625">
            <v>3001467</v>
          </cell>
          <cell r="C19625" t="str">
            <v>Proj.De Stand J</v>
          </cell>
          <cell r="D19625" t="str">
            <v>UN</v>
          </cell>
          <cell r="E19625">
            <v>0</v>
          </cell>
          <cell r="F19625">
            <v>0</v>
          </cell>
        </row>
        <row r="19626">
          <cell r="B19626">
            <v>3001468</v>
          </cell>
          <cell r="C19626" t="str">
            <v>Manutencao Stand J</v>
          </cell>
          <cell r="D19626" t="str">
            <v>UN</v>
          </cell>
          <cell r="E19626">
            <v>0</v>
          </cell>
          <cell r="F19626">
            <v>0</v>
          </cell>
        </row>
        <row r="19627">
          <cell r="B19627">
            <v>3001469</v>
          </cell>
          <cell r="C19627" t="str">
            <v>Ilustrações Artisticas J</v>
          </cell>
          <cell r="D19627" t="str">
            <v>UN</v>
          </cell>
          <cell r="E19627">
            <v>0</v>
          </cell>
          <cell r="F19627">
            <v>0</v>
          </cell>
        </row>
        <row r="19628">
          <cell r="B19628">
            <v>3001470</v>
          </cell>
          <cell r="C19628" t="str">
            <v>Maquete Eletrônica J</v>
          </cell>
          <cell r="D19628" t="str">
            <v>UN</v>
          </cell>
          <cell r="E19628">
            <v>0</v>
          </cell>
          <cell r="F19628">
            <v>0</v>
          </cell>
        </row>
        <row r="19629">
          <cell r="B19629">
            <v>3001471</v>
          </cell>
          <cell r="C19629" t="str">
            <v>Pasta/Planta De Vendas</v>
          </cell>
          <cell r="D19629" t="str">
            <v>UN</v>
          </cell>
          <cell r="E19629">
            <v>0</v>
          </cell>
          <cell r="F19629">
            <v>0</v>
          </cell>
        </row>
        <row r="19630">
          <cell r="B19630">
            <v>3001472</v>
          </cell>
          <cell r="C19630" t="str">
            <v>Parte Material Empreitada</v>
          </cell>
          <cell r="D19630" t="str">
            <v>UN</v>
          </cell>
          <cell r="E19630">
            <v>0</v>
          </cell>
          <cell r="F19630">
            <v>0</v>
          </cell>
        </row>
        <row r="19631">
          <cell r="B19631">
            <v>3001473</v>
          </cell>
          <cell r="C19631" t="str">
            <v>Evento Esporádico</v>
          </cell>
          <cell r="D19631" t="str">
            <v>UN</v>
          </cell>
          <cell r="E19631">
            <v>0</v>
          </cell>
          <cell r="F19631">
            <v>0</v>
          </cell>
        </row>
        <row r="19632">
          <cell r="B19632">
            <v>3001474</v>
          </cell>
          <cell r="C19632" t="str">
            <v>Conv. De Lançamento J</v>
          </cell>
          <cell r="D19632" t="str">
            <v>UN</v>
          </cell>
          <cell r="E19632">
            <v>0</v>
          </cell>
          <cell r="F19632">
            <v>0</v>
          </cell>
        </row>
        <row r="19633">
          <cell r="B19633">
            <v>3001475</v>
          </cell>
          <cell r="C19633" t="str">
            <v>Conv. De Pré Lançamento J</v>
          </cell>
          <cell r="D19633" t="str">
            <v>UN</v>
          </cell>
          <cell r="E19633">
            <v>0</v>
          </cell>
          <cell r="F19633">
            <v>0</v>
          </cell>
        </row>
        <row r="19634">
          <cell r="B19634">
            <v>3001476</v>
          </cell>
          <cell r="C19634" t="str">
            <v>Telemarketing</v>
          </cell>
          <cell r="D19634" t="str">
            <v>UN</v>
          </cell>
          <cell r="E19634">
            <v>0</v>
          </cell>
          <cell r="F19634">
            <v>0</v>
          </cell>
        </row>
        <row r="19635">
          <cell r="B19635">
            <v>3001477</v>
          </cell>
          <cell r="C19635" t="str">
            <v>Produção J</v>
          </cell>
          <cell r="D19635" t="str">
            <v>UN</v>
          </cell>
          <cell r="E19635">
            <v>0</v>
          </cell>
          <cell r="F19635">
            <v>0</v>
          </cell>
        </row>
        <row r="19636">
          <cell r="B19636">
            <v>3001478</v>
          </cell>
          <cell r="C19636" t="str">
            <v>Honor.Agência Criação (Fee)</v>
          </cell>
          <cell r="D19636" t="str">
            <v>UN</v>
          </cell>
          <cell r="E19636">
            <v>0</v>
          </cell>
          <cell r="F19636">
            <v>0</v>
          </cell>
        </row>
        <row r="19637">
          <cell r="B19637">
            <v>3001479</v>
          </cell>
          <cell r="C19637" t="str">
            <v>Honor.Agência Produção (Fee)</v>
          </cell>
          <cell r="D19637" t="str">
            <v>UN</v>
          </cell>
          <cell r="E19637">
            <v>0</v>
          </cell>
          <cell r="F19637">
            <v>0</v>
          </cell>
        </row>
        <row r="19638">
          <cell r="B19638">
            <v>3001480</v>
          </cell>
          <cell r="C19638" t="str">
            <v>Anúncios J</v>
          </cell>
          <cell r="D19638" t="str">
            <v>UN</v>
          </cell>
          <cell r="E19638">
            <v>0</v>
          </cell>
          <cell r="F19638">
            <v>0</v>
          </cell>
        </row>
        <row r="19639">
          <cell r="B19639">
            <v>3001481</v>
          </cell>
          <cell r="C19639" t="str">
            <v>Criação Geral J</v>
          </cell>
          <cell r="D19639" t="str">
            <v>UN</v>
          </cell>
          <cell r="E19639">
            <v>0</v>
          </cell>
          <cell r="F19639">
            <v>0</v>
          </cell>
        </row>
        <row r="19640">
          <cell r="B19640">
            <v>3001482</v>
          </cell>
          <cell r="C19640" t="str">
            <v>Equip.Recepção/Recreação</v>
          </cell>
          <cell r="D19640" t="str">
            <v>UN</v>
          </cell>
          <cell r="E19640">
            <v>0</v>
          </cell>
          <cell r="F19640">
            <v>0</v>
          </cell>
        </row>
        <row r="19641">
          <cell r="B19641">
            <v>3001483</v>
          </cell>
          <cell r="C19641" t="str">
            <v>Equipes De P.Line</v>
          </cell>
          <cell r="D19641" t="str">
            <v>UN</v>
          </cell>
          <cell r="E19641">
            <v>0</v>
          </cell>
          <cell r="F19641">
            <v>0</v>
          </cell>
        </row>
        <row r="19642">
          <cell r="B19642">
            <v>3001484</v>
          </cell>
          <cell r="C19642" t="str">
            <v>Lic.Placas/Triângulos</v>
          </cell>
          <cell r="D19642" t="str">
            <v>UN</v>
          </cell>
          <cell r="E19642">
            <v>0</v>
          </cell>
          <cell r="F19642">
            <v>0</v>
          </cell>
        </row>
        <row r="19643">
          <cell r="B19643">
            <v>3001485</v>
          </cell>
          <cell r="C19643" t="str">
            <v>Evento Esporádico/Endomarketing</v>
          </cell>
          <cell r="D19643" t="str">
            <v>UN</v>
          </cell>
          <cell r="E19643">
            <v>0</v>
          </cell>
          <cell r="F19643">
            <v>0</v>
          </cell>
        </row>
        <row r="19644">
          <cell r="B19644">
            <v>3001486</v>
          </cell>
          <cell r="C19644" t="str">
            <v>Evento De Lançamento</v>
          </cell>
          <cell r="D19644" t="str">
            <v>UN</v>
          </cell>
          <cell r="E19644">
            <v>0</v>
          </cell>
          <cell r="F19644">
            <v>0</v>
          </cell>
        </row>
        <row r="19645">
          <cell r="B19645">
            <v>3001487</v>
          </cell>
          <cell r="C19645" t="str">
            <v>Meeting</v>
          </cell>
          <cell r="D19645" t="str">
            <v>UN</v>
          </cell>
          <cell r="E19645">
            <v>0</v>
          </cell>
          <cell r="F19645">
            <v>0</v>
          </cell>
        </row>
        <row r="19646">
          <cell r="B19646">
            <v>3001488</v>
          </cell>
          <cell r="C19646" t="str">
            <v>Outras Mídias</v>
          </cell>
          <cell r="D19646" t="str">
            <v>UN</v>
          </cell>
          <cell r="E19646">
            <v>0</v>
          </cell>
          <cell r="F19646">
            <v>0</v>
          </cell>
        </row>
        <row r="19647">
          <cell r="B19647">
            <v>3001489</v>
          </cell>
          <cell r="C19647" t="str">
            <v>Outdoor E Painél Eletrônico</v>
          </cell>
          <cell r="D19647" t="str">
            <v>UN</v>
          </cell>
          <cell r="E19647">
            <v>0</v>
          </cell>
          <cell r="F19647">
            <v>0</v>
          </cell>
        </row>
        <row r="19648">
          <cell r="B19648">
            <v>3001490</v>
          </cell>
          <cell r="C19648" t="str">
            <v>Manutenção De Elevadores</v>
          </cell>
          <cell r="D19648" t="str">
            <v>MON</v>
          </cell>
          <cell r="E19648">
            <v>0</v>
          </cell>
          <cell r="F19648">
            <v>0</v>
          </cell>
        </row>
        <row r="19649">
          <cell r="B19649">
            <v>3001491</v>
          </cell>
          <cell r="C19649" t="str">
            <v>Arquivo Inativo</v>
          </cell>
          <cell r="D19649" t="str">
            <v>UN</v>
          </cell>
          <cell r="E19649">
            <v>0</v>
          </cell>
          <cell r="F19649">
            <v>0</v>
          </cell>
        </row>
        <row r="19650">
          <cell r="B19650">
            <v>3001492</v>
          </cell>
          <cell r="C19650" t="str">
            <v>Vale Refeição</v>
          </cell>
          <cell r="D19650" t="str">
            <v>UN</v>
          </cell>
          <cell r="E19650">
            <v>0</v>
          </cell>
          <cell r="F19650">
            <v>0</v>
          </cell>
        </row>
        <row r="19651">
          <cell r="B19651">
            <v>3001493</v>
          </cell>
          <cell r="C19651" t="str">
            <v>Concreto Fck 13,5 Mpa-Slump 8+-2</v>
          </cell>
          <cell r="D19651" t="str">
            <v>M3</v>
          </cell>
          <cell r="E19651">
            <v>0</v>
          </cell>
          <cell r="F19651">
            <v>0</v>
          </cell>
        </row>
        <row r="19652">
          <cell r="B19652">
            <v>1010836</v>
          </cell>
          <cell r="C19652" t="str">
            <v>Caibro 2X2" De 2ª Aparelhado</v>
          </cell>
          <cell r="D19652" t="str">
            <v>M</v>
          </cell>
          <cell r="E19652">
            <v>3.85</v>
          </cell>
          <cell r="F19652">
            <v>2183.04</v>
          </cell>
        </row>
        <row r="19653">
          <cell r="B19653">
            <v>3001495</v>
          </cell>
          <cell r="C19653" t="str">
            <v>Concreto Fck 18,0 Mpa-Slump 8+-2</v>
          </cell>
          <cell r="D19653" t="str">
            <v>M3</v>
          </cell>
          <cell r="E19653">
            <v>0</v>
          </cell>
          <cell r="F19653">
            <v>0</v>
          </cell>
        </row>
        <row r="19654">
          <cell r="B19654">
            <v>3001496</v>
          </cell>
          <cell r="C19654" t="str">
            <v>Concreto Fck 22,0 Mpa-Slump 8+-2</v>
          </cell>
          <cell r="D19654" t="str">
            <v>M3</v>
          </cell>
          <cell r="E19654">
            <v>0</v>
          </cell>
          <cell r="F19654">
            <v>0</v>
          </cell>
        </row>
        <row r="19655">
          <cell r="B19655">
            <v>3001497</v>
          </cell>
          <cell r="C19655" t="str">
            <v>Concreto Fck 25,0 Mpa-Slump 8+-2</v>
          </cell>
          <cell r="D19655" t="str">
            <v>M3</v>
          </cell>
          <cell r="E19655">
            <v>410</v>
          </cell>
          <cell r="F19655">
            <v>0</v>
          </cell>
        </row>
        <row r="19656">
          <cell r="B19656">
            <v>3001498</v>
          </cell>
          <cell r="C19656" t="str">
            <v>Concreto Fck 30,0 Mpa-Slump 8+-2</v>
          </cell>
          <cell r="D19656" t="str">
            <v>M3</v>
          </cell>
          <cell r="E19656">
            <v>430</v>
          </cell>
          <cell r="F19656">
            <v>0</v>
          </cell>
        </row>
        <row r="19657">
          <cell r="B19657">
            <v>3001499</v>
          </cell>
          <cell r="C19657" t="str">
            <v>Concreto Fck 35,0 Mpa-Slump 8+-2</v>
          </cell>
          <cell r="D19657" t="str">
            <v>M3</v>
          </cell>
          <cell r="E19657">
            <v>0</v>
          </cell>
          <cell r="F19657">
            <v>0</v>
          </cell>
        </row>
        <row r="19658">
          <cell r="B19658">
            <v>3001500</v>
          </cell>
          <cell r="C19658" t="str">
            <v>Concreto Fck 40,0 Mpa-Slump 8+-2</v>
          </cell>
          <cell r="D19658" t="str">
            <v>M3</v>
          </cell>
          <cell r="E19658">
            <v>0</v>
          </cell>
          <cell r="F19658">
            <v>0</v>
          </cell>
        </row>
        <row r="19659">
          <cell r="B19659">
            <v>3001501</v>
          </cell>
          <cell r="C19659" t="str">
            <v>Concreto Fck 45,0 Mpa-Slump 8+-2</v>
          </cell>
          <cell r="D19659" t="str">
            <v>M3</v>
          </cell>
          <cell r="E19659">
            <v>0</v>
          </cell>
          <cell r="F19659">
            <v>0</v>
          </cell>
        </row>
        <row r="19660">
          <cell r="B19660">
            <v>3001502</v>
          </cell>
          <cell r="C19660" t="str">
            <v>Concreto Fck 50,0 Mpa-Slump 8+-2</v>
          </cell>
          <cell r="D19660" t="str">
            <v>M3</v>
          </cell>
          <cell r="E19660">
            <v>0</v>
          </cell>
          <cell r="F19660">
            <v>0</v>
          </cell>
        </row>
        <row r="19661">
          <cell r="B19661">
            <v>3000667</v>
          </cell>
          <cell r="C19661" t="str">
            <v>Locacao De Caminhão Espargidor</v>
          </cell>
          <cell r="D19661" t="str">
            <v>STD</v>
          </cell>
          <cell r="E19661">
            <v>115.58</v>
          </cell>
          <cell r="F19661">
            <v>72.429999999999993</v>
          </cell>
        </row>
        <row r="19662">
          <cell r="B19662">
            <v>3001504</v>
          </cell>
          <cell r="C19662" t="str">
            <v>Concreto Fck 13,5 Mpa-Slump 6+-2</v>
          </cell>
          <cell r="D19662" t="str">
            <v>M3</v>
          </cell>
          <cell r="E19662">
            <v>0</v>
          </cell>
          <cell r="F19662">
            <v>0</v>
          </cell>
        </row>
        <row r="19663">
          <cell r="B19663">
            <v>3001505</v>
          </cell>
          <cell r="C19663" t="str">
            <v>Concreto Fck 15,0 Mpa-Slump 6+-2</v>
          </cell>
          <cell r="D19663" t="str">
            <v>M3</v>
          </cell>
          <cell r="E19663">
            <v>0</v>
          </cell>
          <cell r="F19663">
            <v>0</v>
          </cell>
        </row>
        <row r="19664">
          <cell r="B19664">
            <v>3001506</v>
          </cell>
          <cell r="C19664" t="str">
            <v>Concreto Fck 18,0 Mpa-Slump 6+-2</v>
          </cell>
          <cell r="D19664" t="str">
            <v>M3</v>
          </cell>
          <cell r="E19664">
            <v>0</v>
          </cell>
          <cell r="F19664">
            <v>0</v>
          </cell>
        </row>
        <row r="19665">
          <cell r="B19665">
            <v>3001507</v>
          </cell>
          <cell r="C19665" t="str">
            <v>Concreto Fck 22,0 Mpa-Slump 6+-2</v>
          </cell>
          <cell r="D19665" t="str">
            <v>M3</v>
          </cell>
          <cell r="E19665">
            <v>0</v>
          </cell>
          <cell r="F19665">
            <v>0</v>
          </cell>
        </row>
        <row r="19666">
          <cell r="B19666">
            <v>3001508</v>
          </cell>
          <cell r="C19666" t="str">
            <v>Concreto Fck 25,0 Mpa-Slump 6+-2</v>
          </cell>
          <cell r="D19666" t="str">
            <v>M3</v>
          </cell>
          <cell r="E19666">
            <v>0</v>
          </cell>
          <cell r="F19666">
            <v>0</v>
          </cell>
        </row>
        <row r="19667">
          <cell r="B19667">
            <v>3001509</v>
          </cell>
          <cell r="C19667" t="str">
            <v>Concreto Fck 30,0 Mpa-Slump 6+-2</v>
          </cell>
          <cell r="D19667" t="str">
            <v>M3</v>
          </cell>
          <cell r="E19667">
            <v>0</v>
          </cell>
          <cell r="F19667">
            <v>0</v>
          </cell>
        </row>
        <row r="19668">
          <cell r="B19668">
            <v>3001510</v>
          </cell>
          <cell r="C19668" t="str">
            <v>Concreto Fck 35,0 Mpa-Slump 6+-2</v>
          </cell>
          <cell r="D19668" t="str">
            <v>M3</v>
          </cell>
          <cell r="E19668">
            <v>0</v>
          </cell>
          <cell r="F19668">
            <v>0</v>
          </cell>
        </row>
        <row r="19669">
          <cell r="B19669">
            <v>3001511</v>
          </cell>
          <cell r="C19669" t="str">
            <v>Concreto Fck 40,0 Mpa-Slump 6+-2</v>
          </cell>
          <cell r="D19669" t="str">
            <v>M3</v>
          </cell>
          <cell r="E19669">
            <v>0</v>
          </cell>
          <cell r="F19669">
            <v>0</v>
          </cell>
        </row>
        <row r="19670">
          <cell r="B19670">
            <v>3001512</v>
          </cell>
          <cell r="C19670" t="str">
            <v>Concreto Fck 45,0 Mpa-Slump 6+-2</v>
          </cell>
          <cell r="D19670" t="str">
            <v>M3</v>
          </cell>
          <cell r="E19670">
            <v>0</v>
          </cell>
          <cell r="F19670">
            <v>0</v>
          </cell>
        </row>
        <row r="19671">
          <cell r="B19671">
            <v>3001513</v>
          </cell>
          <cell r="C19671" t="str">
            <v>Concreto Fck 50,0 Mpa-Slump 6+-2</v>
          </cell>
          <cell r="D19671" t="str">
            <v>M3</v>
          </cell>
          <cell r="E19671">
            <v>0</v>
          </cell>
          <cell r="F19671">
            <v>0</v>
          </cell>
        </row>
        <row r="19672">
          <cell r="B19672">
            <v>3001514</v>
          </cell>
          <cell r="C19672" t="str">
            <v>Concreto Betuminoso Usinado A Quente</v>
          </cell>
          <cell r="D19672" t="str">
            <v>M3</v>
          </cell>
          <cell r="E19672">
            <v>0</v>
          </cell>
          <cell r="F19672">
            <v>0</v>
          </cell>
        </row>
        <row r="19673">
          <cell r="B19673">
            <v>3001515</v>
          </cell>
          <cell r="C19673" t="str">
            <v>Concreto Bomb.Fck 15 Mpa</v>
          </cell>
          <cell r="D19673" t="str">
            <v>M3</v>
          </cell>
          <cell r="E19673">
            <v>0</v>
          </cell>
          <cell r="F19673">
            <v>0</v>
          </cell>
        </row>
        <row r="19674">
          <cell r="B19674">
            <v>3001516</v>
          </cell>
          <cell r="C19674" t="str">
            <v>Concreto Bomb.Fck 20Mpa Br 0-Slump 8+-1</v>
          </cell>
          <cell r="D19674" t="str">
            <v>M3</v>
          </cell>
          <cell r="E19674">
            <v>0</v>
          </cell>
          <cell r="F19674">
            <v>0</v>
          </cell>
        </row>
        <row r="19675">
          <cell r="B19675">
            <v>3001517</v>
          </cell>
          <cell r="C19675" t="str">
            <v>Concreto Bomb.Fck 20Mpa Br 1-Slump 10+-2</v>
          </cell>
          <cell r="D19675" t="str">
            <v>M3</v>
          </cell>
          <cell r="E19675">
            <v>0</v>
          </cell>
          <cell r="F19675">
            <v>0</v>
          </cell>
        </row>
        <row r="19676">
          <cell r="B19676">
            <v>3001518</v>
          </cell>
          <cell r="C19676" t="str">
            <v>Concreto Bomb.Fck 20Mpa Br 1-Slump 8+-1</v>
          </cell>
          <cell r="D19676" t="str">
            <v>M3</v>
          </cell>
          <cell r="E19676">
            <v>0</v>
          </cell>
          <cell r="F19676">
            <v>0</v>
          </cell>
        </row>
        <row r="19677">
          <cell r="B19677">
            <v>3001520</v>
          </cell>
          <cell r="C19677" t="str">
            <v>Concreto Bomb.Fck 25Mpa Br 1-Slump 10+-2</v>
          </cell>
          <cell r="D19677" t="str">
            <v>M3</v>
          </cell>
          <cell r="E19677">
            <v>0</v>
          </cell>
          <cell r="F19677">
            <v>0</v>
          </cell>
        </row>
        <row r="19678">
          <cell r="B19678">
            <v>3001522</v>
          </cell>
          <cell r="C19678" t="str">
            <v>Concreto Celular 11Cm</v>
          </cell>
          <cell r="D19678" t="str">
            <v>M3</v>
          </cell>
          <cell r="E19678">
            <v>0</v>
          </cell>
          <cell r="F19678">
            <v>0</v>
          </cell>
        </row>
        <row r="19679">
          <cell r="B19679">
            <v>3001523</v>
          </cell>
          <cell r="C19679" t="str">
            <v>Concreto Celular 14Cm</v>
          </cell>
          <cell r="D19679" t="str">
            <v>M3</v>
          </cell>
          <cell r="E19679">
            <v>0</v>
          </cell>
          <cell r="F19679">
            <v>0</v>
          </cell>
        </row>
        <row r="19680">
          <cell r="B19680">
            <v>3001524</v>
          </cell>
          <cell r="C19680" t="str">
            <v>Concreto Celular 7Cm</v>
          </cell>
          <cell r="D19680" t="str">
            <v>M3</v>
          </cell>
          <cell r="E19680">
            <v>0</v>
          </cell>
          <cell r="F19680">
            <v>0</v>
          </cell>
        </row>
        <row r="19681">
          <cell r="B19681">
            <v>3001525</v>
          </cell>
          <cell r="C19681" t="str">
            <v>Concreto Ensacado Concreton Fck 22Mpa</v>
          </cell>
          <cell r="D19681" t="str">
            <v>M3</v>
          </cell>
          <cell r="E19681">
            <v>0</v>
          </cell>
          <cell r="F19681">
            <v>0</v>
          </cell>
        </row>
        <row r="19682">
          <cell r="B19682">
            <v>3001526</v>
          </cell>
          <cell r="C19682" t="str">
            <v>Concreto Fck 15 Mpa Br 0-Slump 6+-1</v>
          </cell>
          <cell r="D19682" t="str">
            <v>M3</v>
          </cell>
          <cell r="E19682">
            <v>0</v>
          </cell>
          <cell r="F19682">
            <v>0</v>
          </cell>
        </row>
        <row r="19683">
          <cell r="B19683">
            <v>3001527</v>
          </cell>
          <cell r="C19683" t="str">
            <v>Concreto Fck 15 Mpa Br 1-Slump 6+-1</v>
          </cell>
          <cell r="D19683" t="str">
            <v>M3</v>
          </cell>
          <cell r="E19683">
            <v>0</v>
          </cell>
          <cell r="F19683">
            <v>0</v>
          </cell>
        </row>
        <row r="19684">
          <cell r="B19684">
            <v>3001529</v>
          </cell>
          <cell r="C19684" t="str">
            <v>Concreto Fck 20 Mpa Br 0-Slump 6+-1</v>
          </cell>
          <cell r="D19684" t="str">
            <v>M3</v>
          </cell>
          <cell r="E19684">
            <v>0</v>
          </cell>
          <cell r="F19684">
            <v>0</v>
          </cell>
        </row>
        <row r="19685">
          <cell r="B19685">
            <v>3001530</v>
          </cell>
          <cell r="C19685" t="str">
            <v>Concreto Fck 20 Mpa Br 1-Slump 6+-1</v>
          </cell>
          <cell r="D19685" t="str">
            <v>M3</v>
          </cell>
          <cell r="E19685">
            <v>0</v>
          </cell>
          <cell r="F19685">
            <v>0</v>
          </cell>
        </row>
        <row r="19686">
          <cell r="B19686">
            <v>1000986</v>
          </cell>
          <cell r="C19686" t="str">
            <v>1000986-Substituido Por  - 1014660</v>
          </cell>
          <cell r="D19686" t="str">
            <v>M2</v>
          </cell>
          <cell r="E19686">
            <v>74.67</v>
          </cell>
          <cell r="F19686">
            <v>110.43</v>
          </cell>
        </row>
        <row r="19687">
          <cell r="B19687">
            <v>3001532</v>
          </cell>
          <cell r="C19687" t="str">
            <v>Concreto Fck 25 Mpa Br 1-Slump 6+-1</v>
          </cell>
          <cell r="D19687" t="str">
            <v>M3</v>
          </cell>
          <cell r="E19687">
            <v>0</v>
          </cell>
          <cell r="F19687">
            <v>0</v>
          </cell>
        </row>
        <row r="19688">
          <cell r="B19688">
            <v>3001533</v>
          </cell>
          <cell r="C19688" t="str">
            <v>Concreto Fck 30 Mpa</v>
          </cell>
          <cell r="D19688" t="str">
            <v>M3</v>
          </cell>
          <cell r="E19688">
            <v>0</v>
          </cell>
          <cell r="F19688">
            <v>0</v>
          </cell>
        </row>
        <row r="19689">
          <cell r="B19689">
            <v>3001534</v>
          </cell>
          <cell r="C19689" t="str">
            <v>Concreto Fck 15,0 Mpa-Slump 10+-2</v>
          </cell>
          <cell r="D19689" t="str">
            <v>M3</v>
          </cell>
          <cell r="E19689">
            <v>0</v>
          </cell>
          <cell r="F19689">
            <v>0</v>
          </cell>
        </row>
        <row r="19690">
          <cell r="B19690">
            <v>3001535</v>
          </cell>
          <cell r="C19690" t="str">
            <v>Concreto Fck 18,0 Mpa-Slump 10+-2</v>
          </cell>
          <cell r="D19690" t="str">
            <v>M3</v>
          </cell>
          <cell r="E19690">
            <v>0</v>
          </cell>
          <cell r="F19690">
            <v>0</v>
          </cell>
        </row>
        <row r="19691">
          <cell r="B19691">
            <v>3001536</v>
          </cell>
          <cell r="C19691" t="str">
            <v>Concreto Fck 22,0 Mpa-Slump 10+-2</v>
          </cell>
          <cell r="D19691" t="str">
            <v>M3</v>
          </cell>
          <cell r="E19691">
            <v>0</v>
          </cell>
          <cell r="F19691">
            <v>0</v>
          </cell>
        </row>
        <row r="19692">
          <cell r="B19692">
            <v>3001537</v>
          </cell>
          <cell r="C19692" t="str">
            <v>Concreto Fck 25,0 Mpa-Slump 10+-2</v>
          </cell>
          <cell r="D19692" t="str">
            <v>M3</v>
          </cell>
          <cell r="E19692">
            <v>0</v>
          </cell>
          <cell r="F19692">
            <v>0</v>
          </cell>
        </row>
        <row r="19693">
          <cell r="B19693">
            <v>3001538</v>
          </cell>
          <cell r="C19693" t="str">
            <v>Concreto Fck 30,0 Mpa-Slump 10+-2</v>
          </cell>
          <cell r="D19693" t="str">
            <v>M3</v>
          </cell>
          <cell r="E19693">
            <v>0</v>
          </cell>
          <cell r="F19693">
            <v>0</v>
          </cell>
        </row>
        <row r="19694">
          <cell r="B19694">
            <v>3001539</v>
          </cell>
          <cell r="C19694" t="str">
            <v>Concreto Fck 35,0 Mpa-Slump 10+-2</v>
          </cell>
          <cell r="D19694" t="str">
            <v>M3</v>
          </cell>
          <cell r="E19694">
            <v>0</v>
          </cell>
          <cell r="F19694">
            <v>0</v>
          </cell>
        </row>
        <row r="19695">
          <cell r="B19695">
            <v>3001540</v>
          </cell>
          <cell r="C19695" t="str">
            <v>Concreto Fck 40,0 Mpa-Slump 10+-2</v>
          </cell>
          <cell r="D19695" t="str">
            <v>M3</v>
          </cell>
          <cell r="E19695">
            <v>0</v>
          </cell>
          <cell r="F19695">
            <v>0</v>
          </cell>
        </row>
        <row r="19696">
          <cell r="B19696">
            <v>3001541</v>
          </cell>
          <cell r="C19696" t="str">
            <v>Concreto Fck 45,0 Mpa-Slump 10+-2</v>
          </cell>
          <cell r="D19696" t="str">
            <v>M3</v>
          </cell>
          <cell r="E19696">
            <v>0</v>
          </cell>
          <cell r="F19696">
            <v>0</v>
          </cell>
        </row>
        <row r="19697">
          <cell r="B19697">
            <v>3001542</v>
          </cell>
          <cell r="C19697" t="str">
            <v>Concreto Fck 50,0 Mpa-Slump 10+-2</v>
          </cell>
          <cell r="D19697" t="str">
            <v>M3</v>
          </cell>
          <cell r="E19697">
            <v>0</v>
          </cell>
          <cell r="F19697">
            <v>0</v>
          </cell>
        </row>
        <row r="19698">
          <cell r="B19698">
            <v>3001543</v>
          </cell>
          <cell r="C19698" t="str">
            <v>Concreto Fck 15,0 Mpa-Slump 12+-2</v>
          </cell>
          <cell r="D19698" t="str">
            <v>M3</v>
          </cell>
          <cell r="E19698">
            <v>0</v>
          </cell>
          <cell r="F19698">
            <v>0</v>
          </cell>
        </row>
        <row r="19699">
          <cell r="B19699">
            <v>3001544</v>
          </cell>
          <cell r="C19699" t="str">
            <v>Concreto Fck 18,0 Mpa-Slump 12+-2</v>
          </cell>
          <cell r="D19699" t="str">
            <v>M3</v>
          </cell>
          <cell r="E19699">
            <v>0</v>
          </cell>
          <cell r="F19699">
            <v>0</v>
          </cell>
        </row>
        <row r="19700">
          <cell r="B19700">
            <v>3001545</v>
          </cell>
          <cell r="C19700" t="str">
            <v>Concreto Fck 22,0 Mpa-Slump 12+-2</v>
          </cell>
          <cell r="D19700" t="str">
            <v>M3</v>
          </cell>
          <cell r="E19700">
            <v>0</v>
          </cell>
          <cell r="F19700">
            <v>0</v>
          </cell>
        </row>
        <row r="19701">
          <cell r="B19701">
            <v>3001546</v>
          </cell>
          <cell r="C19701" t="str">
            <v>Concreto Fck 25,0 Mpa-Slump 12+-2</v>
          </cell>
          <cell r="D19701" t="str">
            <v>M3</v>
          </cell>
          <cell r="E19701">
            <v>0</v>
          </cell>
          <cell r="F19701">
            <v>0</v>
          </cell>
        </row>
        <row r="19702">
          <cell r="B19702">
            <v>3001547</v>
          </cell>
          <cell r="C19702" t="str">
            <v>Concreto Fck 30,0 Mpa-Slump 12+-2</v>
          </cell>
          <cell r="D19702" t="str">
            <v>M3</v>
          </cell>
          <cell r="E19702">
            <v>0</v>
          </cell>
          <cell r="F19702">
            <v>0</v>
          </cell>
        </row>
        <row r="19703">
          <cell r="B19703">
            <v>3001548</v>
          </cell>
          <cell r="C19703" t="str">
            <v>Concreto Fck 35,0 Mpa-Slump 12+-2</v>
          </cell>
          <cell r="D19703" t="str">
            <v>M3</v>
          </cell>
          <cell r="E19703">
            <v>0</v>
          </cell>
          <cell r="F19703">
            <v>0</v>
          </cell>
        </row>
        <row r="19704">
          <cell r="B19704">
            <v>3001549</v>
          </cell>
          <cell r="C19704" t="str">
            <v>Concreto Fck 40,0 Mpa-Slump 12+-2</v>
          </cell>
          <cell r="D19704" t="str">
            <v>M3</v>
          </cell>
          <cell r="E19704">
            <v>0</v>
          </cell>
          <cell r="F19704">
            <v>0</v>
          </cell>
        </row>
        <row r="19705">
          <cell r="B19705">
            <v>3001550</v>
          </cell>
          <cell r="C19705" t="str">
            <v>Concreto Fck 45,0 Mpa-Slump 12+-2</v>
          </cell>
          <cell r="D19705" t="str">
            <v>M3</v>
          </cell>
          <cell r="E19705">
            <v>0</v>
          </cell>
          <cell r="F19705">
            <v>0</v>
          </cell>
        </row>
        <row r="19706">
          <cell r="B19706">
            <v>3001551</v>
          </cell>
          <cell r="C19706" t="str">
            <v>Concreto Fck 50,0 Mpa-Slump 12+-2</v>
          </cell>
          <cell r="D19706" t="str">
            <v>M3</v>
          </cell>
          <cell r="E19706">
            <v>0</v>
          </cell>
          <cell r="F19706">
            <v>0</v>
          </cell>
        </row>
        <row r="19707">
          <cell r="B19707">
            <v>3001552</v>
          </cell>
          <cell r="C19707" t="str">
            <v>Concreto Fck 15,0 Mpa-Slump 14+-2</v>
          </cell>
          <cell r="D19707" t="str">
            <v>M3</v>
          </cell>
          <cell r="E19707">
            <v>0</v>
          </cell>
          <cell r="F19707">
            <v>0</v>
          </cell>
        </row>
        <row r="19708">
          <cell r="B19708">
            <v>3001553</v>
          </cell>
          <cell r="C19708" t="str">
            <v>Concreto Fck 18,0 Mpa-Slump 14+-2</v>
          </cell>
          <cell r="D19708" t="str">
            <v>M3</v>
          </cell>
          <cell r="E19708">
            <v>0</v>
          </cell>
          <cell r="F19708">
            <v>0</v>
          </cell>
        </row>
        <row r="19709">
          <cell r="B19709">
            <v>3001554</v>
          </cell>
          <cell r="C19709" t="str">
            <v>Concreto Fck 22,0 Mpa-Slump 14+-2</v>
          </cell>
          <cell r="D19709" t="str">
            <v>M3</v>
          </cell>
          <cell r="E19709">
            <v>0</v>
          </cell>
          <cell r="F19709">
            <v>0</v>
          </cell>
        </row>
        <row r="19710">
          <cell r="B19710">
            <v>3001555</v>
          </cell>
          <cell r="C19710" t="str">
            <v>Concreto Fck 25,0 Mpa-Slump 14+-2</v>
          </cell>
          <cell r="D19710" t="str">
            <v>M3</v>
          </cell>
          <cell r="E19710">
            <v>0</v>
          </cell>
          <cell r="F19710">
            <v>0</v>
          </cell>
        </row>
        <row r="19711">
          <cell r="B19711">
            <v>3001556</v>
          </cell>
          <cell r="C19711" t="str">
            <v>Concreto Fck 30,0 Mpa-Slump 14+-2</v>
          </cell>
          <cell r="D19711" t="str">
            <v>M3</v>
          </cell>
          <cell r="E19711">
            <v>0</v>
          </cell>
          <cell r="F19711">
            <v>0</v>
          </cell>
        </row>
        <row r="19712">
          <cell r="B19712">
            <v>3001557</v>
          </cell>
          <cell r="C19712" t="str">
            <v>Concreto Fck 35,0 Mpa-Slump 14+-2</v>
          </cell>
          <cell r="D19712" t="str">
            <v>M3</v>
          </cell>
          <cell r="E19712">
            <v>0</v>
          </cell>
          <cell r="F19712">
            <v>0</v>
          </cell>
        </row>
        <row r="19713">
          <cell r="B19713">
            <v>3001558</v>
          </cell>
          <cell r="C19713" t="str">
            <v>Concreto Fck 40,0 Mpa-Slump 14+-2</v>
          </cell>
          <cell r="D19713" t="str">
            <v>M3</v>
          </cell>
          <cell r="E19713">
            <v>0</v>
          </cell>
          <cell r="F19713">
            <v>0</v>
          </cell>
        </row>
        <row r="19714">
          <cell r="B19714">
            <v>3001559</v>
          </cell>
          <cell r="C19714" t="str">
            <v>Concreto Fck 45,0 Mpa-Slump 14+-2</v>
          </cell>
          <cell r="D19714" t="str">
            <v>M3</v>
          </cell>
          <cell r="E19714">
            <v>0</v>
          </cell>
          <cell r="F19714">
            <v>0</v>
          </cell>
        </row>
        <row r="19715">
          <cell r="B19715">
            <v>3001560</v>
          </cell>
          <cell r="C19715" t="str">
            <v>Concreto Fck 50,0 Mpa-Slump 14+-2</v>
          </cell>
          <cell r="D19715" t="str">
            <v>M3</v>
          </cell>
          <cell r="E19715">
            <v>0</v>
          </cell>
          <cell r="F19715">
            <v>0</v>
          </cell>
        </row>
        <row r="19716">
          <cell r="B19716">
            <v>3001561</v>
          </cell>
          <cell r="C19716" t="str">
            <v>Concreto Fck 11,5 Mpa-Slump 8+-1</v>
          </cell>
          <cell r="D19716" t="str">
            <v>M3</v>
          </cell>
          <cell r="E19716">
            <v>0</v>
          </cell>
          <cell r="F19716">
            <v>0</v>
          </cell>
        </row>
        <row r="19717">
          <cell r="B19717">
            <v>3001562</v>
          </cell>
          <cell r="C19717" t="str">
            <v>Audiometria Ocupacional</v>
          </cell>
          <cell r="D19717" t="str">
            <v>UN</v>
          </cell>
          <cell r="E19717">
            <v>0</v>
          </cell>
          <cell r="F19717">
            <v>0</v>
          </cell>
        </row>
        <row r="19718">
          <cell r="B19718">
            <v>3001563</v>
          </cell>
          <cell r="C19718" t="str">
            <v>Analises Clinicas Esp.Exames Labor.</v>
          </cell>
          <cell r="D19718" t="str">
            <v>UN</v>
          </cell>
          <cell r="E19718">
            <v>0</v>
          </cell>
          <cell r="F19718">
            <v>0</v>
          </cell>
        </row>
        <row r="19719">
          <cell r="B19719">
            <v>3001564</v>
          </cell>
          <cell r="C19719" t="str">
            <v>Assessoria Técnica Saúde Ocupacional</v>
          </cell>
          <cell r="D19719" t="str">
            <v>UN</v>
          </cell>
          <cell r="E19719">
            <v>0</v>
          </cell>
          <cell r="F19719">
            <v>0</v>
          </cell>
        </row>
        <row r="19720">
          <cell r="B19720">
            <v>3001565</v>
          </cell>
          <cell r="C19720" t="str">
            <v>Locacao De Equipamentos Para Impressão</v>
          </cell>
          <cell r="D19720" t="str">
            <v>UN</v>
          </cell>
          <cell r="E19720">
            <v>0</v>
          </cell>
          <cell r="F19720">
            <v>0</v>
          </cell>
        </row>
        <row r="19721">
          <cell r="B19721">
            <v>3001566</v>
          </cell>
          <cell r="C19721" t="str">
            <v>Adicional De Serviço De Bombeamento</v>
          </cell>
          <cell r="D19721" t="str">
            <v>M3</v>
          </cell>
          <cell r="E19721">
            <v>0</v>
          </cell>
          <cell r="F19721">
            <v>0</v>
          </cell>
        </row>
        <row r="19722">
          <cell r="B19722">
            <v>3001567</v>
          </cell>
          <cell r="C19722" t="str">
            <v>Aerofotogrametria</v>
          </cell>
          <cell r="D19722" t="str">
            <v>UN</v>
          </cell>
          <cell r="E19722">
            <v>0</v>
          </cell>
          <cell r="F19722">
            <v>0</v>
          </cell>
        </row>
        <row r="19723">
          <cell r="B19723">
            <v>3001568</v>
          </cell>
          <cell r="C19723" t="str">
            <v>Análises (Químicas/Físicas)</v>
          </cell>
          <cell r="D19723" t="str">
            <v>UN</v>
          </cell>
          <cell r="E19723">
            <v>0</v>
          </cell>
          <cell r="F19723">
            <v>0</v>
          </cell>
        </row>
        <row r="19724">
          <cell r="B19724">
            <v>1013159</v>
          </cell>
          <cell r="C19724" t="str">
            <v>Condulete Sem Rosca X 1Pol Alumínio</v>
          </cell>
          <cell r="D19724" t="str">
            <v>UN</v>
          </cell>
          <cell r="E19724">
            <v>10</v>
          </cell>
          <cell r="F19724">
            <v>774.27</v>
          </cell>
        </row>
        <row r="19725">
          <cell r="B19725">
            <v>3001570</v>
          </cell>
          <cell r="C19725" t="str">
            <v>Campo De Futebol Society</v>
          </cell>
          <cell r="D19725" t="str">
            <v>UN</v>
          </cell>
          <cell r="E19725">
            <v>0</v>
          </cell>
          <cell r="F19725">
            <v>0</v>
          </cell>
        </row>
        <row r="19726">
          <cell r="B19726">
            <v>3001571</v>
          </cell>
          <cell r="C19726" t="str">
            <v>Coleta De Lixo</v>
          </cell>
          <cell r="D19726" t="str">
            <v>UN</v>
          </cell>
          <cell r="E19726">
            <v>0</v>
          </cell>
          <cell r="F19726">
            <v>0</v>
          </cell>
        </row>
        <row r="19727">
          <cell r="B19727">
            <v>3001572</v>
          </cell>
          <cell r="C19727" t="str">
            <v>Comunic.Estratégica Audiência Pública</v>
          </cell>
          <cell r="D19727" t="str">
            <v>UN</v>
          </cell>
          <cell r="E19727">
            <v>0</v>
          </cell>
          <cell r="F19727">
            <v>0</v>
          </cell>
        </row>
        <row r="19728">
          <cell r="B19728">
            <v>3001573</v>
          </cell>
          <cell r="C19728" t="str">
            <v>Comunicação Visual Stand Vendas</v>
          </cell>
          <cell r="D19728" t="str">
            <v>UN</v>
          </cell>
          <cell r="E19728">
            <v>0</v>
          </cell>
          <cell r="F19728">
            <v>0</v>
          </cell>
        </row>
        <row r="19729">
          <cell r="B19729">
            <v>3001574</v>
          </cell>
          <cell r="C19729" t="str">
            <v>Concreto Usinado Fck 11Mpa</v>
          </cell>
          <cell r="D19729" t="str">
            <v>M3</v>
          </cell>
          <cell r="E19729">
            <v>0</v>
          </cell>
          <cell r="F19729">
            <v>0</v>
          </cell>
        </row>
        <row r="19730">
          <cell r="B19730">
            <v>3001575</v>
          </cell>
          <cell r="C19730" t="str">
            <v>Condução E Transporte</v>
          </cell>
          <cell r="D19730" t="str">
            <v>UN</v>
          </cell>
          <cell r="E19730">
            <v>0</v>
          </cell>
          <cell r="F19730">
            <v>0</v>
          </cell>
        </row>
        <row r="19731">
          <cell r="B19731">
            <v>2003407</v>
          </cell>
          <cell r="C19731" t="str">
            <v>Material Escritório (Ñ P/Requisição)</v>
          </cell>
          <cell r="D19731" t="str">
            <v>UN</v>
          </cell>
          <cell r="E19731">
            <v>300</v>
          </cell>
          <cell r="F19731">
            <v>30</v>
          </cell>
        </row>
        <row r="19732">
          <cell r="B19732">
            <v>3001577</v>
          </cell>
          <cell r="C19732" t="str">
            <v>Diagnóstico/Diretriz Ambiental</v>
          </cell>
          <cell r="D19732" t="str">
            <v>UN</v>
          </cell>
          <cell r="E19732">
            <v>0</v>
          </cell>
          <cell r="F19732">
            <v>0</v>
          </cell>
        </row>
        <row r="19733">
          <cell r="B19733">
            <v>3001578</v>
          </cell>
          <cell r="C19733" t="str">
            <v>Eap</v>
          </cell>
          <cell r="D19733" t="str">
            <v>UN</v>
          </cell>
          <cell r="E19733">
            <v>0</v>
          </cell>
          <cell r="F19733">
            <v>0</v>
          </cell>
        </row>
        <row r="19734">
          <cell r="B19734">
            <v>3001579</v>
          </cell>
          <cell r="C19734" t="str">
            <v>Editais</v>
          </cell>
          <cell r="D19734" t="str">
            <v>UN</v>
          </cell>
          <cell r="E19734">
            <v>0</v>
          </cell>
          <cell r="F19734">
            <v>0</v>
          </cell>
        </row>
        <row r="19735">
          <cell r="B19735">
            <v>3001580</v>
          </cell>
          <cell r="C19735" t="str">
            <v>Eia Rima</v>
          </cell>
          <cell r="D19735" t="str">
            <v>UN</v>
          </cell>
          <cell r="E19735">
            <v>0</v>
          </cell>
          <cell r="F19735">
            <v>0</v>
          </cell>
        </row>
        <row r="19736">
          <cell r="B19736">
            <v>3001581</v>
          </cell>
          <cell r="C19736" t="str">
            <v>Envio De Revista P/Stand E Imobilíarias</v>
          </cell>
          <cell r="D19736" t="str">
            <v>UN</v>
          </cell>
          <cell r="E19736">
            <v>0</v>
          </cell>
          <cell r="F19736">
            <v>0</v>
          </cell>
        </row>
        <row r="19737">
          <cell r="B19737">
            <v>3001582</v>
          </cell>
          <cell r="C19737" t="str">
            <v>Estacionamento</v>
          </cell>
          <cell r="D19737" t="str">
            <v>UN</v>
          </cell>
          <cell r="E19737">
            <v>0</v>
          </cell>
          <cell r="F19737">
            <v>0</v>
          </cell>
        </row>
        <row r="19738">
          <cell r="B19738" t="str">
            <v>M1141</v>
          </cell>
          <cell r="C19738" t="str">
            <v>Viveiro - Aquisição de insumos (vasos, substrato, terra vegetal, mudas, carriola, etc)</v>
          </cell>
          <cell r="D19738" t="str">
            <v>vb</v>
          </cell>
          <cell r="E19738">
            <v>6500</v>
          </cell>
          <cell r="F19738">
            <v>1</v>
          </cell>
        </row>
        <row r="19739">
          <cell r="B19739" t="str">
            <v>M1138</v>
          </cell>
          <cell r="C19739" t="str">
            <v>Vibroacabadora De Asfalto - Sobre Esteiras (74 Kw)</v>
          </cell>
          <cell r="D19739" t="str">
            <v>H</v>
          </cell>
          <cell r="E19739">
            <v>132.49</v>
          </cell>
          <cell r="F19739">
            <v>47.89</v>
          </cell>
        </row>
        <row r="19740">
          <cell r="B19740">
            <v>1006046</v>
          </cell>
          <cell r="C19740" t="str">
            <v>Placa Vibratória Gasolina Pv 2000</v>
          </cell>
          <cell r="D19740" t="str">
            <v>UN</v>
          </cell>
          <cell r="E19740">
            <v>20</v>
          </cell>
          <cell r="F19740">
            <v>207.5</v>
          </cell>
        </row>
        <row r="19741">
          <cell r="B19741">
            <v>3001586</v>
          </cell>
          <cell r="C19741" t="str">
            <v>Execução Caixas Passagem P/Águas Pluvias</v>
          </cell>
          <cell r="D19741" t="str">
            <v>UN</v>
          </cell>
          <cell r="E19741">
            <v>0</v>
          </cell>
          <cell r="F19741">
            <v>0</v>
          </cell>
        </row>
        <row r="19742">
          <cell r="B19742">
            <v>3001587</v>
          </cell>
          <cell r="C19742" t="str">
            <v>Execução Da Linha De Recalque De Esgoto</v>
          </cell>
          <cell r="D19742" t="str">
            <v>UN</v>
          </cell>
          <cell r="E19742">
            <v>0</v>
          </cell>
          <cell r="F19742">
            <v>0</v>
          </cell>
        </row>
        <row r="19743">
          <cell r="B19743">
            <v>3001588</v>
          </cell>
          <cell r="C19743" t="str">
            <v>Execução Da Rede De Energia Elétrica</v>
          </cell>
          <cell r="D19743" t="str">
            <v>UN</v>
          </cell>
          <cell r="E19743">
            <v>0</v>
          </cell>
          <cell r="F19743">
            <v>0</v>
          </cell>
        </row>
        <row r="19744">
          <cell r="B19744">
            <v>3001589</v>
          </cell>
          <cell r="C19744" t="str">
            <v>Execução Da Rede De Iluminação Pública</v>
          </cell>
          <cell r="D19744" t="str">
            <v>UN</v>
          </cell>
          <cell r="E19744">
            <v>0</v>
          </cell>
          <cell r="F19744">
            <v>0</v>
          </cell>
        </row>
        <row r="19745">
          <cell r="B19745">
            <v>3001590</v>
          </cell>
          <cell r="C19745" t="str">
            <v>Execução De Linha Adutora</v>
          </cell>
          <cell r="D19745" t="str">
            <v>UN</v>
          </cell>
          <cell r="E19745">
            <v>0</v>
          </cell>
          <cell r="F19745">
            <v>0</v>
          </cell>
        </row>
        <row r="19746">
          <cell r="B19746">
            <v>3001591</v>
          </cell>
          <cell r="C19746" t="str">
            <v>Execução De Quadra De Tênis</v>
          </cell>
          <cell r="D19746" t="str">
            <v>UN</v>
          </cell>
          <cell r="E19746">
            <v>0</v>
          </cell>
          <cell r="F19746">
            <v>0</v>
          </cell>
        </row>
        <row r="19747">
          <cell r="B19747">
            <v>3001592</v>
          </cell>
          <cell r="C19747" t="str">
            <v>Execução De Tanque De Decantação</v>
          </cell>
          <cell r="D19747" t="str">
            <v>UN</v>
          </cell>
          <cell r="E19747">
            <v>0</v>
          </cell>
          <cell r="F19747">
            <v>0</v>
          </cell>
        </row>
        <row r="19748">
          <cell r="B19748">
            <v>3001593</v>
          </cell>
          <cell r="C19748" t="str">
            <v>Execução Do Emissário De Esgoto</v>
          </cell>
          <cell r="D19748" t="str">
            <v>UN</v>
          </cell>
          <cell r="E19748">
            <v>0</v>
          </cell>
          <cell r="F19748">
            <v>0</v>
          </cell>
        </row>
        <row r="19749">
          <cell r="B19749">
            <v>3001594</v>
          </cell>
          <cell r="C19749" t="str">
            <v>Execução Do Paisagismo De Proteção</v>
          </cell>
          <cell r="D19749" t="str">
            <v>UN</v>
          </cell>
          <cell r="E19749">
            <v>0</v>
          </cell>
          <cell r="F19749">
            <v>0</v>
          </cell>
        </row>
        <row r="19750">
          <cell r="B19750">
            <v>3001595</v>
          </cell>
          <cell r="C19750" t="str">
            <v>Execução Do Paisagismo Ornamental</v>
          </cell>
          <cell r="D19750" t="str">
            <v>UN</v>
          </cell>
          <cell r="E19750">
            <v>0</v>
          </cell>
          <cell r="F19750">
            <v>0</v>
          </cell>
        </row>
        <row r="19751">
          <cell r="B19751">
            <v>3001596</v>
          </cell>
          <cell r="C19751" t="str">
            <v>Execução Dos Acabamentos De Quadra</v>
          </cell>
          <cell r="D19751" t="str">
            <v>UN</v>
          </cell>
          <cell r="E19751">
            <v>0</v>
          </cell>
          <cell r="F19751">
            <v>0</v>
          </cell>
        </row>
        <row r="19752">
          <cell r="B19752">
            <v>3001597</v>
          </cell>
          <cell r="C19752" t="str">
            <v>Execução Poço Visita Para Águas Pluviais</v>
          </cell>
          <cell r="D19752" t="str">
            <v>UN</v>
          </cell>
          <cell r="E19752">
            <v>0</v>
          </cell>
          <cell r="F19752">
            <v>0</v>
          </cell>
        </row>
        <row r="19753">
          <cell r="B19753" t="str">
            <v>D1163</v>
          </cell>
          <cell r="C19753" t="str">
            <v>Fornecimento de TIL radial DN 150 (PVC)</v>
          </cell>
          <cell r="D19753" t="str">
            <v xml:space="preserve">un </v>
          </cell>
          <cell r="E19753">
            <v>385.00398830098379</v>
          </cell>
          <cell r="F19753">
            <v>16</v>
          </cell>
        </row>
        <row r="19754">
          <cell r="B19754">
            <v>3001599</v>
          </cell>
          <cell r="C19754" t="str">
            <v>Gestão De Resíduos Sólidos</v>
          </cell>
          <cell r="D19754" t="str">
            <v>UN</v>
          </cell>
          <cell r="E19754">
            <v>0</v>
          </cell>
          <cell r="F19754">
            <v>0</v>
          </cell>
        </row>
        <row r="19755">
          <cell r="B19755">
            <v>3001600</v>
          </cell>
          <cell r="C19755" t="str">
            <v>Hidrologia</v>
          </cell>
          <cell r="D19755" t="str">
            <v>UN</v>
          </cell>
          <cell r="E19755">
            <v>0</v>
          </cell>
          <cell r="F19755">
            <v>0</v>
          </cell>
        </row>
        <row r="19756">
          <cell r="B19756">
            <v>3001601</v>
          </cell>
          <cell r="C19756" t="str">
            <v>Ilustração De Planta Conceitual</v>
          </cell>
          <cell r="D19756" t="str">
            <v>UN</v>
          </cell>
          <cell r="E19756">
            <v>0</v>
          </cell>
          <cell r="F19756">
            <v>0</v>
          </cell>
        </row>
        <row r="19757">
          <cell r="B19757">
            <v>3001602</v>
          </cell>
          <cell r="C19757" t="str">
            <v>Instalação Do Gradil De Fechamento</v>
          </cell>
          <cell r="D19757" t="str">
            <v>UN</v>
          </cell>
          <cell r="E19757">
            <v>0</v>
          </cell>
          <cell r="F19757">
            <v>0</v>
          </cell>
        </row>
        <row r="19758">
          <cell r="B19758">
            <v>3001603</v>
          </cell>
          <cell r="C19758" t="str">
            <v>Instalação Dos Equipamentos De Segurança</v>
          </cell>
          <cell r="D19758" t="str">
            <v>UN</v>
          </cell>
          <cell r="E19758">
            <v>0</v>
          </cell>
          <cell r="F19758">
            <v>0</v>
          </cell>
        </row>
        <row r="19759">
          <cell r="B19759">
            <v>3001604</v>
          </cell>
          <cell r="C19759" t="str">
            <v>Inventário De Passivos Ambientais</v>
          </cell>
          <cell r="D19759" t="str">
            <v>UN</v>
          </cell>
          <cell r="E19759">
            <v>0</v>
          </cell>
          <cell r="F19759">
            <v>0</v>
          </cell>
        </row>
        <row r="19760">
          <cell r="B19760">
            <v>3001605</v>
          </cell>
          <cell r="C19760" t="str">
            <v>Licença Office 2007 Português</v>
          </cell>
          <cell r="D19760" t="str">
            <v>UN</v>
          </cell>
          <cell r="E19760">
            <v>0</v>
          </cell>
          <cell r="F19760">
            <v>0</v>
          </cell>
        </row>
        <row r="19761">
          <cell r="B19761">
            <v>3001606</v>
          </cell>
          <cell r="C19761" t="str">
            <v>Licença Windows Xp</v>
          </cell>
          <cell r="D19761" t="str">
            <v>UN</v>
          </cell>
          <cell r="E19761">
            <v>0</v>
          </cell>
          <cell r="F19761">
            <v>0</v>
          </cell>
        </row>
        <row r="19762">
          <cell r="B19762">
            <v>3001607</v>
          </cell>
          <cell r="C19762" t="str">
            <v>Locacao Impressora Multifuncional</v>
          </cell>
          <cell r="D19762" t="str">
            <v>UN</v>
          </cell>
          <cell r="E19762">
            <v>0</v>
          </cell>
          <cell r="F19762">
            <v>0</v>
          </cell>
        </row>
        <row r="19763">
          <cell r="B19763">
            <v>3001608</v>
          </cell>
          <cell r="C19763" t="str">
            <v>Manutencao De Pintura Em Mobília</v>
          </cell>
          <cell r="D19763" t="str">
            <v>UN</v>
          </cell>
          <cell r="E19763">
            <v>0</v>
          </cell>
          <cell r="F19763">
            <v>0</v>
          </cell>
        </row>
        <row r="19764">
          <cell r="B19764">
            <v>3001609</v>
          </cell>
          <cell r="C19764" t="str">
            <v>Manutenção Ete E Eta</v>
          </cell>
          <cell r="D19764" t="str">
            <v>UN</v>
          </cell>
          <cell r="E19764">
            <v>0</v>
          </cell>
          <cell r="F19764">
            <v>0</v>
          </cell>
        </row>
        <row r="19765">
          <cell r="B19765">
            <v>3001610</v>
          </cell>
          <cell r="C19765" t="str">
            <v>Manutenção Limpeza</v>
          </cell>
          <cell r="D19765" t="str">
            <v>UN</v>
          </cell>
          <cell r="E19765">
            <v>0</v>
          </cell>
          <cell r="F19765">
            <v>0</v>
          </cell>
        </row>
        <row r="19766">
          <cell r="B19766">
            <v>3001611</v>
          </cell>
          <cell r="C19766" t="str">
            <v>Manutenção Paisagismo</v>
          </cell>
          <cell r="D19766" t="str">
            <v>UN</v>
          </cell>
          <cell r="E19766">
            <v>0</v>
          </cell>
          <cell r="F19766">
            <v>0</v>
          </cell>
        </row>
        <row r="19767">
          <cell r="B19767">
            <v>3001612</v>
          </cell>
          <cell r="C19767" t="str">
            <v>Mo Acabam.Quadra P/Apoio Guias E Pavim.</v>
          </cell>
          <cell r="D19767" t="str">
            <v>UN</v>
          </cell>
          <cell r="E19767">
            <v>0</v>
          </cell>
          <cell r="F19767">
            <v>0</v>
          </cell>
        </row>
        <row r="19768">
          <cell r="B19768">
            <v>3001613</v>
          </cell>
          <cell r="C19768" t="str">
            <v>Mo Acabamento De Quadra P/Apoio De Guias</v>
          </cell>
          <cell r="D19768" t="str">
            <v>UN</v>
          </cell>
          <cell r="E19768">
            <v>0</v>
          </cell>
          <cell r="F19768">
            <v>0</v>
          </cell>
        </row>
        <row r="19769">
          <cell r="B19769">
            <v>3001614</v>
          </cell>
          <cell r="C19769" t="str">
            <v>Mo De Guia</v>
          </cell>
          <cell r="D19769" t="str">
            <v>M</v>
          </cell>
          <cell r="E19769">
            <v>0</v>
          </cell>
          <cell r="F19769">
            <v>0</v>
          </cell>
        </row>
        <row r="19770">
          <cell r="B19770">
            <v>3001615</v>
          </cell>
          <cell r="C19770" t="str">
            <v>Montagem Mobiliário</v>
          </cell>
          <cell r="D19770" t="str">
            <v>UN</v>
          </cell>
          <cell r="E19770">
            <v>0</v>
          </cell>
          <cell r="F19770">
            <v>0</v>
          </cell>
        </row>
        <row r="19771">
          <cell r="B19771">
            <v>3001616</v>
          </cell>
          <cell r="C19771" t="str">
            <v>Obras De Contra-Partida</v>
          </cell>
          <cell r="D19771" t="str">
            <v>UN</v>
          </cell>
          <cell r="E19771">
            <v>0</v>
          </cell>
          <cell r="F19771">
            <v>0</v>
          </cell>
        </row>
        <row r="19772">
          <cell r="B19772">
            <v>3001617</v>
          </cell>
          <cell r="C19772" t="str">
            <v>Obras De Contrapartida-Salas De Aula</v>
          </cell>
          <cell r="D19772" t="str">
            <v>UN</v>
          </cell>
          <cell r="E19772">
            <v>0</v>
          </cell>
          <cell r="F19772">
            <v>0</v>
          </cell>
        </row>
        <row r="19773">
          <cell r="B19773">
            <v>3001618</v>
          </cell>
          <cell r="C19773" t="str">
            <v>Outras Despesas Com Projetos</v>
          </cell>
          <cell r="D19773" t="str">
            <v>UN</v>
          </cell>
          <cell r="E19773">
            <v>0</v>
          </cell>
          <cell r="F19773">
            <v>0</v>
          </cell>
        </row>
        <row r="19774">
          <cell r="B19774">
            <v>3001619</v>
          </cell>
          <cell r="C19774" t="str">
            <v>Paisagismo</v>
          </cell>
          <cell r="D19774" t="str">
            <v>UN</v>
          </cell>
          <cell r="E19774">
            <v>0</v>
          </cell>
          <cell r="F19774">
            <v>0</v>
          </cell>
        </row>
        <row r="19775">
          <cell r="B19775">
            <v>3001620</v>
          </cell>
          <cell r="C19775" t="str">
            <v>Planialtimétrico Cadastral</v>
          </cell>
          <cell r="D19775" t="str">
            <v>UN</v>
          </cell>
          <cell r="E19775">
            <v>0</v>
          </cell>
          <cell r="F19775">
            <v>0</v>
          </cell>
        </row>
        <row r="19776">
          <cell r="B19776">
            <v>3001621</v>
          </cell>
          <cell r="C19776" t="str">
            <v>Postagem</v>
          </cell>
          <cell r="D19776" t="str">
            <v>UN</v>
          </cell>
          <cell r="E19776">
            <v>0</v>
          </cell>
          <cell r="F19776">
            <v>0</v>
          </cell>
        </row>
        <row r="19777">
          <cell r="B19777">
            <v>3001622</v>
          </cell>
          <cell r="C19777" t="str">
            <v>Projetos Executivos</v>
          </cell>
          <cell r="D19777" t="str">
            <v>UN</v>
          </cell>
          <cell r="E19777">
            <v>0</v>
          </cell>
          <cell r="F19777">
            <v>0</v>
          </cell>
        </row>
        <row r="19778">
          <cell r="B19778">
            <v>3001623</v>
          </cell>
          <cell r="C19778" t="str">
            <v>Projetos Urbanisticos</v>
          </cell>
          <cell r="D19778" t="str">
            <v>UN</v>
          </cell>
          <cell r="E19778">
            <v>0</v>
          </cell>
          <cell r="F19778">
            <v>0</v>
          </cell>
        </row>
        <row r="19779">
          <cell r="B19779">
            <v>3001624</v>
          </cell>
          <cell r="C19779" t="str">
            <v>Promoção De Eventos</v>
          </cell>
          <cell r="D19779" t="str">
            <v>UN</v>
          </cell>
          <cell r="E19779">
            <v>0</v>
          </cell>
          <cell r="F19779">
            <v>0</v>
          </cell>
        </row>
        <row r="19780">
          <cell r="B19780">
            <v>3001625</v>
          </cell>
          <cell r="C19780" t="str">
            <v>Rap</v>
          </cell>
          <cell r="D19780" t="str">
            <v>UN</v>
          </cell>
          <cell r="E19780">
            <v>0</v>
          </cell>
          <cell r="F19780">
            <v>0</v>
          </cell>
        </row>
        <row r="19781">
          <cell r="B19781">
            <v>3001626</v>
          </cell>
          <cell r="C19781" t="str">
            <v>Recuperação De Áreas Degradadas</v>
          </cell>
          <cell r="D19781" t="str">
            <v>UN</v>
          </cell>
          <cell r="E19781">
            <v>0</v>
          </cell>
          <cell r="F19781">
            <v>0</v>
          </cell>
        </row>
        <row r="19782">
          <cell r="B19782">
            <v>3001627</v>
          </cell>
          <cell r="C19782" t="str">
            <v>Retificação Desemembramento E Unificação</v>
          </cell>
          <cell r="D19782" t="str">
            <v>UN</v>
          </cell>
          <cell r="E19782">
            <v>0</v>
          </cell>
          <cell r="F19782">
            <v>0</v>
          </cell>
        </row>
        <row r="19783">
          <cell r="B19783">
            <v>3001628</v>
          </cell>
          <cell r="C19783" t="str">
            <v>Revista Especial-Produção</v>
          </cell>
          <cell r="D19783" t="str">
            <v>UN</v>
          </cell>
          <cell r="E19783">
            <v>0</v>
          </cell>
          <cell r="F19783">
            <v>0</v>
          </cell>
        </row>
        <row r="19784">
          <cell r="B19784">
            <v>3001629</v>
          </cell>
          <cell r="C19784" t="str">
            <v>Seleção E Recrutamento De Funcionários</v>
          </cell>
          <cell r="D19784" t="str">
            <v>UN</v>
          </cell>
          <cell r="E19784">
            <v>0</v>
          </cell>
          <cell r="F19784">
            <v>0</v>
          </cell>
        </row>
        <row r="19785">
          <cell r="B19785">
            <v>3001630</v>
          </cell>
          <cell r="C19785" t="str">
            <v>Serviço De Acompanhamento Topográfico</v>
          </cell>
          <cell r="D19785" t="str">
            <v>UN</v>
          </cell>
          <cell r="E19785">
            <v>0</v>
          </cell>
          <cell r="F19785">
            <v>0</v>
          </cell>
        </row>
        <row r="19786">
          <cell r="B19786">
            <v>3001631</v>
          </cell>
          <cell r="C19786" t="str">
            <v>Serviço De Arqueologia</v>
          </cell>
          <cell r="D19786" t="str">
            <v>UN</v>
          </cell>
          <cell r="E19786">
            <v>0</v>
          </cell>
          <cell r="F19786">
            <v>0</v>
          </cell>
        </row>
        <row r="19787">
          <cell r="B19787">
            <v>3001632</v>
          </cell>
          <cell r="C19787" t="str">
            <v>Serviço De Batimetria</v>
          </cell>
          <cell r="D19787" t="str">
            <v>UN</v>
          </cell>
          <cell r="E19787">
            <v>0</v>
          </cell>
          <cell r="F19787">
            <v>0</v>
          </cell>
        </row>
        <row r="19788">
          <cell r="B19788">
            <v>3001633</v>
          </cell>
          <cell r="C19788" t="str">
            <v>Serviço De Monitoramento Ambiental</v>
          </cell>
          <cell r="D19788" t="str">
            <v>UN</v>
          </cell>
          <cell r="E19788">
            <v>0</v>
          </cell>
          <cell r="F19788">
            <v>0</v>
          </cell>
        </row>
        <row r="19789">
          <cell r="B19789">
            <v>3001634</v>
          </cell>
          <cell r="C19789" t="str">
            <v>Serviço Geotecnia</v>
          </cell>
          <cell r="D19789" t="str">
            <v>UN</v>
          </cell>
          <cell r="E19789">
            <v>0</v>
          </cell>
          <cell r="F19789">
            <v>0</v>
          </cell>
        </row>
        <row r="19790">
          <cell r="B19790">
            <v>3001635</v>
          </cell>
          <cell r="C19790" t="str">
            <v>Serviço Mde Bombeamento De Concreto</v>
          </cell>
          <cell r="D19790" t="str">
            <v>M3</v>
          </cell>
          <cell r="E19790">
            <v>0</v>
          </cell>
          <cell r="F19790">
            <v>0</v>
          </cell>
        </row>
        <row r="19791">
          <cell r="B19791">
            <v>3001636</v>
          </cell>
          <cell r="C19791" t="str">
            <v>Serviços De Educação Ambiental Pf</v>
          </cell>
          <cell r="D19791" t="str">
            <v>UN</v>
          </cell>
          <cell r="E19791">
            <v>0</v>
          </cell>
          <cell r="F19791">
            <v>0</v>
          </cell>
        </row>
        <row r="19792">
          <cell r="B19792">
            <v>3001637</v>
          </cell>
          <cell r="C19792" t="str">
            <v>Serviços E Assessoria De Contabilidade</v>
          </cell>
          <cell r="D19792" t="str">
            <v>UN</v>
          </cell>
          <cell r="E19792">
            <v>0</v>
          </cell>
          <cell r="F19792">
            <v>0</v>
          </cell>
        </row>
        <row r="19793">
          <cell r="B19793">
            <v>3001638</v>
          </cell>
          <cell r="C19793" t="str">
            <v>Serviços Gráficos-Institucional</v>
          </cell>
          <cell r="D19793" t="str">
            <v>UN</v>
          </cell>
          <cell r="E19793">
            <v>0</v>
          </cell>
          <cell r="F19793">
            <v>0</v>
          </cell>
        </row>
        <row r="19794">
          <cell r="B19794">
            <v>3001639</v>
          </cell>
          <cell r="C19794" t="str">
            <v>Sinalização De Identificação</v>
          </cell>
          <cell r="D19794" t="str">
            <v>UN</v>
          </cell>
          <cell r="E19794">
            <v>0</v>
          </cell>
          <cell r="F19794">
            <v>0</v>
          </cell>
        </row>
        <row r="19795">
          <cell r="B19795">
            <v>3001640</v>
          </cell>
          <cell r="C19795" t="str">
            <v>Sinalização Piso Molhado</v>
          </cell>
          <cell r="D19795" t="str">
            <v>UN</v>
          </cell>
          <cell r="E19795">
            <v>0</v>
          </cell>
          <cell r="F19795">
            <v>0</v>
          </cell>
        </row>
        <row r="19796">
          <cell r="B19796">
            <v>3001641</v>
          </cell>
          <cell r="C19796" t="str">
            <v>Sinalização Viária</v>
          </cell>
          <cell r="D19796" t="str">
            <v>UN</v>
          </cell>
          <cell r="E19796">
            <v>0</v>
          </cell>
          <cell r="F19796">
            <v>0</v>
          </cell>
        </row>
        <row r="19797">
          <cell r="B19797">
            <v>3001642</v>
          </cell>
          <cell r="C19797" t="str">
            <v>Socorrista</v>
          </cell>
          <cell r="D19797" t="str">
            <v>MON</v>
          </cell>
          <cell r="E19797">
            <v>0</v>
          </cell>
          <cell r="F19797">
            <v>0</v>
          </cell>
        </row>
        <row r="19798">
          <cell r="B19798">
            <v>3001643</v>
          </cell>
          <cell r="C19798" t="str">
            <v>Taxas E Legalizações</v>
          </cell>
          <cell r="D19798" t="str">
            <v>UN</v>
          </cell>
          <cell r="E19798">
            <v>0</v>
          </cell>
          <cell r="F19798">
            <v>0</v>
          </cell>
        </row>
        <row r="19799">
          <cell r="B19799">
            <v>3001644</v>
          </cell>
          <cell r="C19799" t="str">
            <v>Ala De Saída Para Tubo De Diâmetro 60Cm</v>
          </cell>
          <cell r="D19799" t="str">
            <v>UN</v>
          </cell>
          <cell r="E19799">
            <v>0</v>
          </cell>
          <cell r="F19799">
            <v>0</v>
          </cell>
        </row>
        <row r="19800">
          <cell r="B19800">
            <v>3001645</v>
          </cell>
          <cell r="C19800" t="str">
            <v>Ala De Saída Para Tubo De Diâmetro 80Cm</v>
          </cell>
          <cell r="D19800" t="str">
            <v>UN</v>
          </cell>
          <cell r="E19800">
            <v>0</v>
          </cell>
          <cell r="F19800">
            <v>0</v>
          </cell>
        </row>
        <row r="19801">
          <cell r="B19801">
            <v>3001646</v>
          </cell>
          <cell r="C19801" t="str">
            <v>Acerto Fino Do Solo</v>
          </cell>
          <cell r="D19801" t="str">
            <v>M2</v>
          </cell>
          <cell r="E19801">
            <v>0</v>
          </cell>
          <cell r="F19801">
            <v>0</v>
          </cell>
        </row>
        <row r="19802">
          <cell r="B19802">
            <v>3001647</v>
          </cell>
          <cell r="C19802" t="str">
            <v>Compactação Do Solo</v>
          </cell>
          <cell r="D19802" t="str">
            <v>M2</v>
          </cell>
          <cell r="E19802">
            <v>0</v>
          </cell>
          <cell r="F19802">
            <v>0</v>
          </cell>
        </row>
        <row r="19803">
          <cell r="B19803">
            <v>3001648</v>
          </cell>
          <cell r="C19803" t="str">
            <v>Retirada De Terra</v>
          </cell>
          <cell r="D19803" t="str">
            <v>M2</v>
          </cell>
          <cell r="E19803">
            <v>0</v>
          </cell>
          <cell r="F19803">
            <v>0</v>
          </cell>
        </row>
        <row r="19804">
          <cell r="B19804">
            <v>3001649</v>
          </cell>
          <cell r="C19804" t="str">
            <v>Demol Ret Area Comum Contra Piso Alv</v>
          </cell>
          <cell r="D19804" t="str">
            <v>M2</v>
          </cell>
          <cell r="E19804">
            <v>0</v>
          </cell>
          <cell r="F19804">
            <v>0</v>
          </cell>
        </row>
        <row r="19805">
          <cell r="B19805">
            <v>3001650</v>
          </cell>
          <cell r="C19805" t="str">
            <v>Demol Retirada Interno Contra Piso E Alv</v>
          </cell>
          <cell r="D19805" t="str">
            <v>M2</v>
          </cell>
          <cell r="E19805">
            <v>0</v>
          </cell>
          <cell r="F19805">
            <v>0</v>
          </cell>
        </row>
        <row r="19806">
          <cell r="B19806">
            <v>3001651</v>
          </cell>
          <cell r="C19806" t="str">
            <v>Demol Retirad Areacomum Ceram Az Drywall</v>
          </cell>
          <cell r="D19806" t="str">
            <v>M2</v>
          </cell>
          <cell r="E19806">
            <v>0</v>
          </cell>
          <cell r="F19806">
            <v>0</v>
          </cell>
        </row>
        <row r="19807">
          <cell r="B19807">
            <v>3001652</v>
          </cell>
          <cell r="C19807" t="str">
            <v>Demol Retirad Internoceram Azul Dry Wall</v>
          </cell>
          <cell r="D19807" t="str">
            <v>M2</v>
          </cell>
          <cell r="E19807">
            <v>0</v>
          </cell>
          <cell r="F19807">
            <v>0</v>
          </cell>
        </row>
        <row r="19808">
          <cell r="B19808">
            <v>3001653</v>
          </cell>
          <cell r="C19808" t="str">
            <v>Tratamento De Trincas Estruturais</v>
          </cell>
          <cell r="D19808" t="str">
            <v>M</v>
          </cell>
          <cell r="E19808">
            <v>0</v>
          </cell>
          <cell r="F19808">
            <v>0</v>
          </cell>
        </row>
        <row r="19809">
          <cell r="B19809">
            <v>3001654</v>
          </cell>
          <cell r="C19809" t="str">
            <v>Drremates Estruturais</v>
          </cell>
          <cell r="D19809" t="str">
            <v>M2</v>
          </cell>
          <cell r="E19809">
            <v>0</v>
          </cell>
          <cell r="F19809">
            <v>0</v>
          </cell>
        </row>
        <row r="19810">
          <cell r="B19810">
            <v>3001655</v>
          </cell>
          <cell r="C19810" t="str">
            <v>Tratamento De Trincas De Piso</v>
          </cell>
          <cell r="D19810" t="str">
            <v>M</v>
          </cell>
          <cell r="E19810">
            <v>0</v>
          </cell>
          <cell r="F19810">
            <v>0</v>
          </cell>
        </row>
        <row r="19811">
          <cell r="B19811">
            <v>3001656</v>
          </cell>
          <cell r="C19811" t="str">
            <v>Tratamento De Trinas Estrut Com Baucryl</v>
          </cell>
          <cell r="D19811" t="str">
            <v>M</v>
          </cell>
          <cell r="E19811">
            <v>0</v>
          </cell>
          <cell r="F19811">
            <v>0</v>
          </cell>
        </row>
        <row r="19812">
          <cell r="B19812">
            <v>3001657</v>
          </cell>
          <cell r="C19812" t="str">
            <v>Mão De Obra Empreitada Alv Bloc Concreto</v>
          </cell>
          <cell r="D19812" t="str">
            <v>M2</v>
          </cell>
          <cell r="E19812">
            <v>0</v>
          </cell>
          <cell r="F19812">
            <v>0</v>
          </cell>
        </row>
        <row r="19813">
          <cell r="B19813">
            <v>3001658</v>
          </cell>
          <cell r="C19813" t="str">
            <v>Tratamento De Trinca Na Alvenaria</v>
          </cell>
          <cell r="D19813" t="str">
            <v>M</v>
          </cell>
          <cell r="E19813">
            <v>0</v>
          </cell>
          <cell r="F19813">
            <v>0</v>
          </cell>
        </row>
        <row r="19814">
          <cell r="B19814">
            <v>3001659</v>
          </cell>
          <cell r="C19814" t="str">
            <v>Mão De Obra Empreitada Rodapé</v>
          </cell>
          <cell r="D19814" t="str">
            <v>M2</v>
          </cell>
          <cell r="E19814">
            <v>0</v>
          </cell>
          <cell r="F19814">
            <v>0</v>
          </cell>
        </row>
        <row r="19815">
          <cell r="B19815">
            <v>3001660</v>
          </cell>
          <cell r="C19815" t="str">
            <v>Execução De Dry-Wall</v>
          </cell>
          <cell r="D19815" t="str">
            <v>M2</v>
          </cell>
          <cell r="E19815">
            <v>0</v>
          </cell>
          <cell r="F19815">
            <v>0</v>
          </cell>
        </row>
        <row r="19816">
          <cell r="B19816">
            <v>3001661</v>
          </cell>
          <cell r="C19816" t="str">
            <v>Correção Da Colagem Da Fita</v>
          </cell>
          <cell r="D19816" t="str">
            <v>M</v>
          </cell>
          <cell r="E19816">
            <v>0</v>
          </cell>
          <cell r="F19816">
            <v>0</v>
          </cell>
        </row>
        <row r="19817">
          <cell r="B19817">
            <v>3001662</v>
          </cell>
          <cell r="C19817" t="str">
            <v>Instalação De Reforço</v>
          </cell>
          <cell r="D19817" t="str">
            <v>M2</v>
          </cell>
          <cell r="E19817">
            <v>0</v>
          </cell>
          <cell r="F19817">
            <v>0</v>
          </cell>
        </row>
        <row r="19818">
          <cell r="B19818">
            <v>3001663</v>
          </cell>
          <cell r="C19818" t="str">
            <v>Tratamento De Trinca No Dry-Wall</v>
          </cell>
          <cell r="D19818" t="str">
            <v>M</v>
          </cell>
          <cell r="E19818">
            <v>0</v>
          </cell>
          <cell r="F19818">
            <v>0</v>
          </cell>
        </row>
        <row r="19819">
          <cell r="B19819">
            <v>3001664</v>
          </cell>
          <cell r="C19819" t="str">
            <v>Preparo De Superficie Cobertura, Etc</v>
          </cell>
          <cell r="D19819" t="str">
            <v>M2</v>
          </cell>
          <cell r="E19819">
            <v>0</v>
          </cell>
          <cell r="F19819">
            <v>0</v>
          </cell>
        </row>
        <row r="19820">
          <cell r="B19820">
            <v>3001665</v>
          </cell>
          <cell r="C19820" t="str">
            <v>Imp Com Manta Asfalt 3E4Mm Incprot Mecân</v>
          </cell>
          <cell r="D19820" t="str">
            <v>M2</v>
          </cell>
          <cell r="E19820">
            <v>0</v>
          </cell>
          <cell r="F19820">
            <v>0</v>
          </cell>
        </row>
        <row r="19821">
          <cell r="B19821">
            <v>3001666</v>
          </cell>
          <cell r="C19821" t="str">
            <v>Tratamento Em Ralo</v>
          </cell>
          <cell r="D19821" t="str">
            <v>UN</v>
          </cell>
          <cell r="E19821">
            <v>0</v>
          </cell>
          <cell r="F19821">
            <v>0</v>
          </cell>
        </row>
        <row r="19822">
          <cell r="B19822">
            <v>3001667</v>
          </cell>
          <cell r="C19822" t="str">
            <v>Preparo De Superficie Varanda, Etc</v>
          </cell>
          <cell r="D19822" t="str">
            <v>M2</v>
          </cell>
          <cell r="E19822">
            <v>0</v>
          </cell>
          <cell r="F19822">
            <v>0</v>
          </cell>
        </row>
        <row r="19823">
          <cell r="B19823">
            <v>3001668</v>
          </cell>
          <cell r="C19823" t="str">
            <v>Imp Com Pol 3 D Estrt Pol Inc Prot Mecãn</v>
          </cell>
          <cell r="D19823" t="str">
            <v>M2</v>
          </cell>
          <cell r="E19823">
            <v>0</v>
          </cell>
          <cell r="F19823">
            <v>0</v>
          </cell>
        </row>
        <row r="19824">
          <cell r="B19824">
            <v>3001669</v>
          </cell>
          <cell r="C19824" t="str">
            <v>Tratamento Em Ralo</v>
          </cell>
          <cell r="D19824" t="str">
            <v>UN</v>
          </cell>
          <cell r="E19824">
            <v>0</v>
          </cell>
          <cell r="F19824">
            <v>0</v>
          </cell>
        </row>
        <row r="19825">
          <cell r="B19825">
            <v>3001670</v>
          </cell>
          <cell r="C19825" t="str">
            <v>Aplicação Do Tratamento Acústico Parede</v>
          </cell>
          <cell r="D19825" t="str">
            <v>M2</v>
          </cell>
          <cell r="E19825">
            <v>0</v>
          </cell>
          <cell r="F19825">
            <v>0</v>
          </cell>
        </row>
        <row r="19826">
          <cell r="B19826">
            <v>3001671</v>
          </cell>
          <cell r="C19826" t="str">
            <v>Aplicação Do Tratamento Acúst Piso Flut</v>
          </cell>
          <cell r="D19826" t="str">
            <v>M2</v>
          </cell>
          <cell r="E19826">
            <v>0</v>
          </cell>
          <cell r="F19826">
            <v>0</v>
          </cell>
        </row>
        <row r="19827">
          <cell r="B19827">
            <v>3001672</v>
          </cell>
          <cell r="C19827" t="str">
            <v>Mão De Obra Empreitada-Panos Regul</v>
          </cell>
          <cell r="D19827" t="str">
            <v>M2</v>
          </cell>
          <cell r="E19827">
            <v>0</v>
          </cell>
          <cell r="F19827">
            <v>0</v>
          </cell>
        </row>
        <row r="19828">
          <cell r="B19828">
            <v>3001673</v>
          </cell>
          <cell r="C19828" t="str">
            <v>Mão De Obra Empreitada-Panos Chap Emboç</v>
          </cell>
          <cell r="D19828" t="str">
            <v>M2</v>
          </cell>
          <cell r="E19828">
            <v>0</v>
          </cell>
          <cell r="F19828">
            <v>0</v>
          </cell>
        </row>
        <row r="19829">
          <cell r="B19829">
            <v>3001674</v>
          </cell>
          <cell r="C19829" t="str">
            <v>Mão De Obra Empreitada-Faixas&lt;40Cm</v>
          </cell>
          <cell r="D19829" t="str">
            <v>M</v>
          </cell>
          <cell r="E19829">
            <v>0</v>
          </cell>
          <cell r="F19829">
            <v>0</v>
          </cell>
        </row>
        <row r="19830">
          <cell r="B19830">
            <v>3001675</v>
          </cell>
          <cell r="C19830" t="str">
            <v>Mão De Obra Empreitada-Panos Só Chapisco</v>
          </cell>
          <cell r="D19830" t="str">
            <v>M2</v>
          </cell>
          <cell r="E19830">
            <v>0</v>
          </cell>
          <cell r="F19830">
            <v>0</v>
          </cell>
        </row>
        <row r="19831">
          <cell r="B19831">
            <v>3001676</v>
          </cell>
          <cell r="C19831" t="str">
            <v>Mão De Obra P/ Junta De Dilat Incl Taruc</v>
          </cell>
          <cell r="D19831" t="str">
            <v>M</v>
          </cell>
          <cell r="E19831">
            <v>0</v>
          </cell>
          <cell r="F19831">
            <v>0</v>
          </cell>
        </row>
        <row r="19832">
          <cell r="B19832">
            <v>3001677</v>
          </cell>
          <cell r="C19832" t="str">
            <v>Mob Inc A Cadeirinha De Acordo Com Nr 18</v>
          </cell>
          <cell r="D19832" t="str">
            <v>UN</v>
          </cell>
          <cell r="E19832">
            <v>0</v>
          </cell>
          <cell r="F19832">
            <v>0</v>
          </cell>
        </row>
        <row r="19833">
          <cell r="B19833">
            <v>3001678</v>
          </cell>
          <cell r="C19833" t="str">
            <v>Tratamento Da Trinca Ext Fachada</v>
          </cell>
          <cell r="D19833" t="str">
            <v>M</v>
          </cell>
          <cell r="E19833">
            <v>0</v>
          </cell>
          <cell r="F19833">
            <v>0</v>
          </cell>
        </row>
        <row r="19834">
          <cell r="B19834">
            <v>3001679</v>
          </cell>
          <cell r="C19834" t="str">
            <v>Mão De Obra Emp-Pano-Incluso Rejunte</v>
          </cell>
          <cell r="D19834" t="str">
            <v>M2</v>
          </cell>
          <cell r="E19834">
            <v>0</v>
          </cell>
          <cell r="F19834">
            <v>0</v>
          </cell>
        </row>
        <row r="19835">
          <cell r="B19835">
            <v>3001680</v>
          </cell>
          <cell r="C19835" t="str">
            <v>Mão De Obra Emp-Faixa-Incluso Rejunte</v>
          </cell>
          <cell r="D19835" t="str">
            <v>M</v>
          </cell>
          <cell r="E19835">
            <v>0</v>
          </cell>
          <cell r="F19835">
            <v>0</v>
          </cell>
        </row>
        <row r="19836">
          <cell r="B19836">
            <v>3001681</v>
          </cell>
          <cell r="C19836" t="str">
            <v>Refazer Rejunt Comum ( Incluso Riscar )</v>
          </cell>
          <cell r="D19836" t="str">
            <v>M</v>
          </cell>
          <cell r="E19836">
            <v>0</v>
          </cell>
          <cell r="F19836">
            <v>0</v>
          </cell>
        </row>
        <row r="19837">
          <cell r="B19837">
            <v>3001682</v>
          </cell>
          <cell r="C19837" t="str">
            <v>Faixa De Rodapé (&lt;=40) Rejuntado</v>
          </cell>
          <cell r="D19837" t="str">
            <v>M</v>
          </cell>
          <cell r="E19837">
            <v>0</v>
          </cell>
          <cell r="F19837">
            <v>0</v>
          </cell>
        </row>
        <row r="19838">
          <cell r="B19838">
            <v>3001683</v>
          </cell>
          <cell r="C19838" t="str">
            <v>Tratamento Da Trinca Em Azulejos</v>
          </cell>
          <cell r="D19838" t="str">
            <v>M</v>
          </cell>
          <cell r="E19838">
            <v>0</v>
          </cell>
          <cell r="F19838">
            <v>0</v>
          </cell>
        </row>
        <row r="19839">
          <cell r="B19839">
            <v>3001684</v>
          </cell>
          <cell r="C19839" t="str">
            <v>Mão De Obra Empreitada-Pano Rejuntado</v>
          </cell>
          <cell r="D19839" t="str">
            <v>M2</v>
          </cell>
          <cell r="E19839">
            <v>0</v>
          </cell>
          <cell r="F19839">
            <v>0</v>
          </cell>
        </row>
        <row r="19840">
          <cell r="B19840">
            <v>3001685</v>
          </cell>
          <cell r="C19840" t="str">
            <v>Mão De Obra Empreitada-Faixa Rejuntada</v>
          </cell>
          <cell r="D19840" t="str">
            <v>M</v>
          </cell>
          <cell r="E19840">
            <v>0</v>
          </cell>
          <cell r="F19840">
            <v>0</v>
          </cell>
        </row>
        <row r="19841">
          <cell r="B19841">
            <v>3001686</v>
          </cell>
          <cell r="C19841" t="str">
            <v>Refazer Rej Com Epoxi( Incluso Riscar )</v>
          </cell>
          <cell r="D19841" t="str">
            <v>M2</v>
          </cell>
          <cell r="E19841">
            <v>0</v>
          </cell>
          <cell r="F19841">
            <v>0</v>
          </cell>
        </row>
        <row r="19842">
          <cell r="B19842">
            <v>3001687</v>
          </cell>
          <cell r="C19842" t="str">
            <v>Mão De Obra Empreitada Contrapiso</v>
          </cell>
          <cell r="D19842" t="str">
            <v>M</v>
          </cell>
          <cell r="E19842">
            <v>0</v>
          </cell>
          <cell r="F19842">
            <v>0</v>
          </cell>
        </row>
        <row r="19843">
          <cell r="B19843">
            <v>3001688</v>
          </cell>
          <cell r="C19843" t="str">
            <v>Falha De Rejuntamento</v>
          </cell>
          <cell r="D19843" t="str">
            <v>M</v>
          </cell>
          <cell r="E19843">
            <v>0</v>
          </cell>
          <cell r="F19843">
            <v>0</v>
          </cell>
        </row>
        <row r="19844">
          <cell r="B19844">
            <v>3001689</v>
          </cell>
          <cell r="C19844" t="str">
            <v>Mão De Obra Empreitada Piso Intertravado</v>
          </cell>
          <cell r="D19844" t="str">
            <v>M</v>
          </cell>
          <cell r="E19844">
            <v>0</v>
          </cell>
          <cell r="F19844">
            <v>0</v>
          </cell>
        </row>
        <row r="19845">
          <cell r="B19845">
            <v>3001690</v>
          </cell>
          <cell r="C19845" t="str">
            <v>Mão De Obra Jun Dil Cerâm Inc Col Taruc</v>
          </cell>
          <cell r="D19845" t="str">
            <v>M</v>
          </cell>
          <cell r="E19845">
            <v>0</v>
          </cell>
          <cell r="F19845">
            <v>0</v>
          </cell>
        </row>
        <row r="19846">
          <cell r="B19846">
            <v>3001691</v>
          </cell>
          <cell r="C19846" t="str">
            <v>Mob Incl A Cadeirinha Acordo Com A Nr18</v>
          </cell>
          <cell r="D19846" t="str">
            <v>UN</v>
          </cell>
          <cell r="E19846">
            <v>0</v>
          </cell>
          <cell r="F19846">
            <v>0</v>
          </cell>
        </row>
        <row r="19847">
          <cell r="B19847">
            <v>3001692</v>
          </cell>
          <cell r="C19847" t="str">
            <v>Tratamento Da Trinca</v>
          </cell>
          <cell r="D19847" t="str">
            <v>M</v>
          </cell>
          <cell r="E19847">
            <v>0</v>
          </cell>
          <cell r="F19847">
            <v>0</v>
          </cell>
        </row>
        <row r="19848">
          <cell r="B19848">
            <v>3001693</v>
          </cell>
          <cell r="C19848" t="str">
            <v>Colocacao Da Cerâmica</v>
          </cell>
          <cell r="D19848" t="str">
            <v>M2</v>
          </cell>
          <cell r="E19848">
            <v>0</v>
          </cell>
          <cell r="F19848">
            <v>0</v>
          </cell>
        </row>
        <row r="19849">
          <cell r="B19849">
            <v>3001694</v>
          </cell>
          <cell r="C19849" t="str">
            <v>Colocacao Piso</v>
          </cell>
          <cell r="D19849" t="str">
            <v>M2</v>
          </cell>
          <cell r="E19849">
            <v>0</v>
          </cell>
          <cell r="F19849">
            <v>0</v>
          </cell>
        </row>
        <row r="19850">
          <cell r="B19850">
            <v>3001695</v>
          </cell>
          <cell r="C19850" t="str">
            <v>Colocacao De Rodapé</v>
          </cell>
          <cell r="D19850" t="str">
            <v>M</v>
          </cell>
          <cell r="E19850">
            <v>0</v>
          </cell>
          <cell r="F19850">
            <v>0</v>
          </cell>
        </row>
        <row r="19851">
          <cell r="B19851">
            <v>3001696</v>
          </cell>
          <cell r="C19851" t="str">
            <v>Colocacao Parede Interna</v>
          </cell>
          <cell r="D19851" t="str">
            <v>M2</v>
          </cell>
          <cell r="E19851">
            <v>0</v>
          </cell>
          <cell r="F19851">
            <v>0</v>
          </cell>
        </row>
        <row r="19852">
          <cell r="B19852">
            <v>3001697</v>
          </cell>
          <cell r="C19852" t="str">
            <v>Retirada-Banca Banhos E Terraços</v>
          </cell>
          <cell r="D19852" t="str">
            <v>UN</v>
          </cell>
          <cell r="E19852">
            <v>0</v>
          </cell>
          <cell r="F19852">
            <v>0</v>
          </cell>
        </row>
        <row r="19853">
          <cell r="B19853">
            <v>3001698</v>
          </cell>
          <cell r="C19853" t="str">
            <v>Instalação-Banca  De 0 A 1,20 M</v>
          </cell>
          <cell r="D19853" t="str">
            <v>UN</v>
          </cell>
          <cell r="E19853">
            <v>0</v>
          </cell>
          <cell r="F19853">
            <v>0</v>
          </cell>
        </row>
        <row r="19854">
          <cell r="B19854">
            <v>3001699</v>
          </cell>
          <cell r="C19854" t="str">
            <v>Instalação-Banca  De 1,20 A  2,00</v>
          </cell>
          <cell r="D19854" t="str">
            <v>UN</v>
          </cell>
          <cell r="E19854">
            <v>0</v>
          </cell>
          <cell r="F19854">
            <v>0</v>
          </cell>
        </row>
        <row r="19855">
          <cell r="B19855">
            <v>3001700</v>
          </cell>
          <cell r="C19855" t="str">
            <v>Instalação-Banca  Acima De 2,00 M</v>
          </cell>
          <cell r="D19855" t="str">
            <v>UN</v>
          </cell>
          <cell r="E19855">
            <v>0</v>
          </cell>
          <cell r="F19855">
            <v>0</v>
          </cell>
        </row>
        <row r="19856">
          <cell r="B19856">
            <v>3001701</v>
          </cell>
          <cell r="C19856" t="str">
            <v>Ajuste Na Mão Francesa</v>
          </cell>
          <cell r="D19856" t="str">
            <v>UN</v>
          </cell>
          <cell r="E19856">
            <v>0</v>
          </cell>
          <cell r="F19856">
            <v>0</v>
          </cell>
        </row>
        <row r="19857">
          <cell r="B19857">
            <v>3001702</v>
          </cell>
          <cell r="C19857" t="str">
            <v>Retirada</v>
          </cell>
          <cell r="D19857" t="str">
            <v>M</v>
          </cell>
          <cell r="E19857">
            <v>0</v>
          </cell>
          <cell r="F19857">
            <v>0</v>
          </cell>
        </row>
        <row r="19858">
          <cell r="B19858">
            <v>3001703</v>
          </cell>
          <cell r="C19858" t="str">
            <v>Colocacao Soleiras E Afins</v>
          </cell>
          <cell r="D19858" t="str">
            <v>M</v>
          </cell>
          <cell r="E19858">
            <v>0</v>
          </cell>
          <cell r="F19858">
            <v>0</v>
          </cell>
        </row>
        <row r="19859">
          <cell r="B19859">
            <v>3001704</v>
          </cell>
          <cell r="C19859" t="str">
            <v>Mão De Obra Empreitada Piso Cimen Queim</v>
          </cell>
          <cell r="D19859" t="str">
            <v>M2</v>
          </cell>
          <cell r="E19859">
            <v>0</v>
          </cell>
          <cell r="F19859">
            <v>0</v>
          </cell>
        </row>
        <row r="19860">
          <cell r="B19860">
            <v>3001705</v>
          </cell>
          <cell r="C19860" t="str">
            <v>Mão De Obra Empreitada Para Rodapé</v>
          </cell>
          <cell r="D19860" t="str">
            <v>M</v>
          </cell>
          <cell r="E19860">
            <v>0</v>
          </cell>
          <cell r="F19860">
            <v>0</v>
          </cell>
        </row>
        <row r="19861">
          <cell r="B19861">
            <v>3001706</v>
          </cell>
          <cell r="C19861" t="str">
            <v>Mão De Obra Empreitada Cantoneira Alum</v>
          </cell>
          <cell r="D19861" t="str">
            <v>M2</v>
          </cell>
          <cell r="E19861">
            <v>0</v>
          </cell>
          <cell r="F19861">
            <v>0</v>
          </cell>
        </row>
        <row r="19862">
          <cell r="B19862">
            <v>3001707</v>
          </cell>
          <cell r="C19862" t="str">
            <v>Mão De Obra Empreitada</v>
          </cell>
          <cell r="D19862" t="str">
            <v>M2</v>
          </cell>
          <cell r="E19862">
            <v>0</v>
          </cell>
          <cell r="F19862">
            <v>0</v>
          </cell>
        </row>
        <row r="19863">
          <cell r="B19863">
            <v>3001708</v>
          </cell>
          <cell r="C19863" t="str">
            <v>Apl De Panos Incluso Chapisco Rolado</v>
          </cell>
          <cell r="D19863" t="str">
            <v>M2</v>
          </cell>
          <cell r="E19863">
            <v>0</v>
          </cell>
          <cell r="F19863">
            <v>0</v>
          </cell>
        </row>
        <row r="19864">
          <cell r="B19864">
            <v>3001709</v>
          </cell>
          <cell r="C19864" t="str">
            <v>Aplicação De Faixa L&lt;=40 Cm</v>
          </cell>
          <cell r="D19864" t="str">
            <v>M</v>
          </cell>
          <cell r="E19864">
            <v>0</v>
          </cell>
          <cell r="F19864">
            <v>0</v>
          </cell>
        </row>
        <row r="19865">
          <cell r="B19865">
            <v>3001710</v>
          </cell>
          <cell r="C19865" t="str">
            <v>Apl De Panos (Incluso Chapisco Rolado)</v>
          </cell>
          <cell r="D19865" t="str">
            <v>M2</v>
          </cell>
          <cell r="E19865">
            <v>0</v>
          </cell>
          <cell r="F19865">
            <v>0</v>
          </cell>
        </row>
        <row r="19866">
          <cell r="B19866">
            <v>3001711</v>
          </cell>
          <cell r="C19866" t="str">
            <v>Retirada Do Forro</v>
          </cell>
          <cell r="D19866" t="str">
            <v>M2</v>
          </cell>
          <cell r="E19866">
            <v>0</v>
          </cell>
          <cell r="F19866">
            <v>0</v>
          </cell>
        </row>
        <row r="19867">
          <cell r="B19867">
            <v>3001712</v>
          </cell>
          <cell r="C19867" t="str">
            <v>Colocacao Forro</v>
          </cell>
          <cell r="D19867" t="str">
            <v>M2</v>
          </cell>
          <cell r="E19867">
            <v>0</v>
          </cell>
          <cell r="F19867">
            <v>0</v>
          </cell>
        </row>
        <row r="19868">
          <cell r="B19868">
            <v>3001713</v>
          </cell>
          <cell r="C19868" t="str">
            <v>Retirada Do Forro</v>
          </cell>
          <cell r="D19868" t="str">
            <v>M2</v>
          </cell>
          <cell r="E19868">
            <v>0</v>
          </cell>
          <cell r="F19868">
            <v>0</v>
          </cell>
        </row>
        <row r="19869">
          <cell r="B19869">
            <v>3001714</v>
          </cell>
          <cell r="C19869" t="str">
            <v>Colocacao Forro</v>
          </cell>
          <cell r="D19869" t="str">
            <v>M2</v>
          </cell>
          <cell r="E19869">
            <v>0</v>
          </cell>
          <cell r="F19869">
            <v>0</v>
          </cell>
        </row>
        <row r="19870">
          <cell r="B19870">
            <v>3001715</v>
          </cell>
          <cell r="C19870" t="str">
            <v>Colocacao Rejuntado</v>
          </cell>
          <cell r="D19870" t="str">
            <v>M2</v>
          </cell>
          <cell r="E19870">
            <v>0</v>
          </cell>
          <cell r="F19870">
            <v>0</v>
          </cell>
        </row>
        <row r="19871">
          <cell r="B19871">
            <v>3001716</v>
          </cell>
          <cell r="C19871" t="str">
            <v>Falha De Rejunte</v>
          </cell>
          <cell r="D19871" t="str">
            <v>M2</v>
          </cell>
          <cell r="E19871">
            <v>0</v>
          </cell>
          <cell r="F19871">
            <v>0</v>
          </cell>
        </row>
        <row r="19872">
          <cell r="B19872">
            <v>3001717</v>
          </cell>
          <cell r="C19872" t="str">
            <v>Colocacao Rejuntado</v>
          </cell>
          <cell r="D19872" t="str">
            <v>M</v>
          </cell>
          <cell r="E19872">
            <v>0</v>
          </cell>
          <cell r="F19872">
            <v>0</v>
          </cell>
        </row>
        <row r="19873">
          <cell r="B19873">
            <v>3001718</v>
          </cell>
          <cell r="C19873" t="str">
            <v>Colocacao De Rejuntado</v>
          </cell>
          <cell r="D19873" t="str">
            <v>M2</v>
          </cell>
          <cell r="E19873">
            <v>0</v>
          </cell>
          <cell r="F19873">
            <v>0</v>
          </cell>
        </row>
        <row r="19874">
          <cell r="B19874">
            <v>3001719</v>
          </cell>
          <cell r="C19874" t="str">
            <v>Fech,Dobrad Chapa Testa,Troca De Miolo</v>
          </cell>
          <cell r="D19874" t="str">
            <v>M2</v>
          </cell>
          <cell r="E19874">
            <v>0</v>
          </cell>
          <cell r="F19874">
            <v>0</v>
          </cell>
        </row>
        <row r="19875">
          <cell r="B19875">
            <v>3001720</v>
          </cell>
          <cell r="C19875" t="str">
            <v>Ajuste Da Folha De Porta</v>
          </cell>
          <cell r="D19875" t="str">
            <v>UN</v>
          </cell>
          <cell r="E19875">
            <v>0</v>
          </cell>
          <cell r="F19875">
            <v>0</v>
          </cell>
        </row>
        <row r="19876">
          <cell r="B19876">
            <v>3001721</v>
          </cell>
          <cell r="C19876" t="str">
            <v>Vedação Esquadria Ferro</v>
          </cell>
          <cell r="D19876" t="str">
            <v>M</v>
          </cell>
          <cell r="E19876">
            <v>0</v>
          </cell>
          <cell r="F19876">
            <v>0</v>
          </cell>
        </row>
        <row r="19877">
          <cell r="B19877">
            <v>3001722</v>
          </cell>
          <cell r="C19877" t="str">
            <v>Chumbamento De Contra-Marco</v>
          </cell>
          <cell r="D19877" t="str">
            <v>M</v>
          </cell>
          <cell r="E19877">
            <v>0</v>
          </cell>
          <cell r="F19877">
            <v>0</v>
          </cell>
        </row>
        <row r="19878">
          <cell r="B19878">
            <v>3001723</v>
          </cell>
          <cell r="C19878" t="str">
            <v>Vedação Esquadria Aluminio</v>
          </cell>
          <cell r="D19878" t="str">
            <v>M</v>
          </cell>
          <cell r="E19878">
            <v>0</v>
          </cell>
          <cell r="F19878">
            <v>0</v>
          </cell>
        </row>
        <row r="19879">
          <cell r="B19879">
            <v>3001724</v>
          </cell>
          <cell r="C19879" t="str">
            <v>Chumbamento Das Grapas</v>
          </cell>
          <cell r="D19879" t="str">
            <v>UN</v>
          </cell>
          <cell r="E19879">
            <v>0</v>
          </cell>
          <cell r="F19879">
            <v>0</v>
          </cell>
        </row>
        <row r="19880">
          <cell r="B19880">
            <v>3001725</v>
          </cell>
          <cell r="C19880" t="str">
            <v>Desmontagem</v>
          </cell>
          <cell r="D19880" t="str">
            <v>UN</v>
          </cell>
          <cell r="E19880">
            <v>0</v>
          </cell>
          <cell r="F19880">
            <v>0</v>
          </cell>
        </row>
        <row r="19881">
          <cell r="B19881">
            <v>3001726</v>
          </cell>
          <cell r="C19881" t="str">
            <v>Montagem.</v>
          </cell>
          <cell r="D19881" t="str">
            <v>UN</v>
          </cell>
          <cell r="E19881">
            <v>0</v>
          </cell>
          <cell r="F19881">
            <v>0</v>
          </cell>
        </row>
        <row r="19882">
          <cell r="B19882">
            <v>3001727</v>
          </cell>
          <cell r="C19882" t="str">
            <v>Troca/Ajuste De Disjuntor</v>
          </cell>
          <cell r="D19882" t="str">
            <v>UN</v>
          </cell>
          <cell r="E19882">
            <v>0</v>
          </cell>
          <cell r="F19882">
            <v>0</v>
          </cell>
        </row>
        <row r="19883">
          <cell r="B19883">
            <v>3001728</v>
          </cell>
          <cell r="C19883" t="str">
            <v>Troca Tomad Pont Tel Lóg Inter Minut Aut</v>
          </cell>
          <cell r="D19883" t="str">
            <v>UN</v>
          </cell>
          <cell r="E19883">
            <v>0</v>
          </cell>
          <cell r="F19883">
            <v>0</v>
          </cell>
        </row>
        <row r="19884">
          <cell r="B19884">
            <v>3001729</v>
          </cell>
          <cell r="C19884" t="str">
            <v>Troca De Fiação(Curto Circuito)</v>
          </cell>
          <cell r="D19884" t="str">
            <v>UN</v>
          </cell>
          <cell r="E19884">
            <v>0</v>
          </cell>
          <cell r="F19884">
            <v>0</v>
          </cell>
        </row>
        <row r="19885">
          <cell r="B19885">
            <v>3001730</v>
          </cell>
          <cell r="C19885" t="str">
            <v>Reparo Em Tubulação Entupida</v>
          </cell>
          <cell r="D19885" t="str">
            <v>UN</v>
          </cell>
          <cell r="E19885">
            <v>0</v>
          </cell>
          <cell r="F19885">
            <v>0</v>
          </cell>
        </row>
        <row r="19886">
          <cell r="B19886">
            <v>3001731</v>
          </cell>
          <cell r="C19886" t="str">
            <v>Chumbamento De Caixinha Em Alvenaria</v>
          </cell>
          <cell r="D19886" t="str">
            <v>UN</v>
          </cell>
          <cell r="E19886">
            <v>0</v>
          </cell>
          <cell r="F19886">
            <v>0</v>
          </cell>
        </row>
        <row r="19887">
          <cell r="B19887">
            <v>3001732</v>
          </cell>
          <cell r="C19887" t="str">
            <v>Chumbamento De Caixinha Em Dry-Wall</v>
          </cell>
          <cell r="D19887" t="str">
            <v>UN</v>
          </cell>
          <cell r="E19887">
            <v>0</v>
          </cell>
          <cell r="F19887">
            <v>0</v>
          </cell>
        </row>
        <row r="19888">
          <cell r="B19888">
            <v>3001733</v>
          </cell>
          <cell r="C19888" t="str">
            <v>Vedação Do Ponto De Lumináira De Jardim</v>
          </cell>
          <cell r="D19888" t="str">
            <v>UN</v>
          </cell>
          <cell r="E19888">
            <v>0</v>
          </cell>
          <cell r="F19888">
            <v>0</v>
          </cell>
        </row>
        <row r="19889">
          <cell r="B19889">
            <v>3001734</v>
          </cell>
          <cell r="C19889" t="str">
            <v>Mobilização Do Eletricista</v>
          </cell>
          <cell r="D19889" t="str">
            <v>UN</v>
          </cell>
          <cell r="E19889">
            <v>0</v>
          </cell>
          <cell r="F19889">
            <v>0</v>
          </cell>
        </row>
        <row r="19890">
          <cell r="B19890">
            <v>3001735</v>
          </cell>
          <cell r="C19890" t="str">
            <v>Reparo No Entupimento De Bacia Sanitária</v>
          </cell>
          <cell r="D19890" t="str">
            <v>UN</v>
          </cell>
          <cell r="E19890">
            <v>0</v>
          </cell>
          <cell r="F19890">
            <v>0</v>
          </cell>
        </row>
        <row r="19891">
          <cell r="B19891">
            <v>3001736</v>
          </cell>
          <cell r="C19891" t="str">
            <v>Reparo No Entupimento Encanamento Hidr</v>
          </cell>
          <cell r="D19891" t="str">
            <v>UN</v>
          </cell>
          <cell r="E19891">
            <v>0</v>
          </cell>
          <cell r="F19891">
            <v>0</v>
          </cell>
        </row>
        <row r="19892">
          <cell r="B19892">
            <v>3001737</v>
          </cell>
          <cell r="C19892" t="str">
            <v>Reparo No Entup Cx De Esgoto Águas Serv</v>
          </cell>
          <cell r="D19892" t="str">
            <v>M</v>
          </cell>
          <cell r="E19892">
            <v>0</v>
          </cell>
          <cell r="F19892">
            <v>0</v>
          </cell>
        </row>
        <row r="19893">
          <cell r="B19893">
            <v>3001738</v>
          </cell>
          <cell r="C19893" t="str">
            <v>Reparo No Entup De Tubulação Lavatório</v>
          </cell>
          <cell r="D19893" t="str">
            <v>UN</v>
          </cell>
          <cell r="E19893">
            <v>0</v>
          </cell>
          <cell r="F19893">
            <v>0</v>
          </cell>
        </row>
        <row r="19894">
          <cell r="B19894">
            <v>3001739</v>
          </cell>
          <cell r="C19894" t="str">
            <v>Reparo No Entupimento De Ralo</v>
          </cell>
          <cell r="D19894" t="str">
            <v>UN</v>
          </cell>
          <cell r="E19894">
            <v>0</v>
          </cell>
          <cell r="F19894">
            <v>0</v>
          </cell>
        </row>
        <row r="19895">
          <cell r="B19895">
            <v>3001740</v>
          </cell>
          <cell r="C19895" t="str">
            <v>Reparo No Sifonagem Do Ralo</v>
          </cell>
          <cell r="D19895" t="str">
            <v>UN</v>
          </cell>
          <cell r="E19895">
            <v>0</v>
          </cell>
          <cell r="F19895">
            <v>0</v>
          </cell>
        </row>
        <row r="19896">
          <cell r="B19896">
            <v>3001741</v>
          </cell>
          <cell r="C19896" t="str">
            <v>Troca Do Ralo Seco(Chumbamento)</v>
          </cell>
          <cell r="D19896" t="str">
            <v>UN</v>
          </cell>
          <cell r="E19896">
            <v>0</v>
          </cell>
          <cell r="F19896">
            <v>0</v>
          </cell>
        </row>
        <row r="19897">
          <cell r="B19897">
            <v>3001742</v>
          </cell>
          <cell r="C19897" t="str">
            <v>Troca Do Ralo Sifonado(Chumbamento)</v>
          </cell>
          <cell r="D19897" t="str">
            <v>UN</v>
          </cell>
          <cell r="E19897">
            <v>0</v>
          </cell>
          <cell r="F19897">
            <v>0</v>
          </cell>
        </row>
        <row r="19898">
          <cell r="B19898">
            <v>3001743</v>
          </cell>
          <cell r="C19898" t="str">
            <v>Vedação De Ralo(Seco/Sifonado)</v>
          </cell>
          <cell r="D19898" t="str">
            <v>UN</v>
          </cell>
          <cell r="E19898">
            <v>0</v>
          </cell>
          <cell r="F19898">
            <v>0</v>
          </cell>
        </row>
        <row r="19899">
          <cell r="B19899">
            <v>3001744</v>
          </cell>
          <cell r="C19899" t="str">
            <v>Reparo No Vaz Na Distrib Pvc Marrom</v>
          </cell>
          <cell r="D19899" t="str">
            <v>UN</v>
          </cell>
          <cell r="E19899">
            <v>0</v>
          </cell>
          <cell r="F19899">
            <v>0</v>
          </cell>
        </row>
        <row r="19900">
          <cell r="B19900">
            <v>3001745</v>
          </cell>
          <cell r="C19900" t="str">
            <v>Reparo No Vazamento Na Distrib Cobre</v>
          </cell>
          <cell r="D19900" t="str">
            <v>UN</v>
          </cell>
          <cell r="E19900">
            <v>0</v>
          </cell>
          <cell r="F19900">
            <v>0</v>
          </cell>
        </row>
        <row r="19901">
          <cell r="B19901">
            <v>3001746</v>
          </cell>
          <cell r="C19901" t="str">
            <v>Reparo No Vaz Na Distrib Ppr-Termofusão</v>
          </cell>
          <cell r="D19901" t="str">
            <v>UN</v>
          </cell>
          <cell r="E19901">
            <v>0</v>
          </cell>
          <cell r="F19901">
            <v>0</v>
          </cell>
        </row>
        <row r="19902">
          <cell r="B19902">
            <v>3001747</v>
          </cell>
          <cell r="C19902" t="str">
            <v>Reparo No Vazamento Na Distrib Banheira</v>
          </cell>
          <cell r="D19902" t="str">
            <v>UN</v>
          </cell>
          <cell r="E19902">
            <v>0</v>
          </cell>
          <cell r="F19902">
            <v>0</v>
          </cell>
        </row>
        <row r="19903">
          <cell r="B19903">
            <v>3001748</v>
          </cell>
          <cell r="C19903" t="str">
            <v>Reparo No Vazamento Na Prumadapvc Marrom</v>
          </cell>
          <cell r="D19903" t="str">
            <v>UN</v>
          </cell>
          <cell r="E19903">
            <v>0</v>
          </cell>
          <cell r="F19903">
            <v>0</v>
          </cell>
        </row>
        <row r="19904">
          <cell r="B19904">
            <v>3001749</v>
          </cell>
          <cell r="C19904" t="str">
            <v>Reparo No Vazamento Na Prumada(Cobre)</v>
          </cell>
          <cell r="D19904" t="str">
            <v>UN</v>
          </cell>
          <cell r="E19904">
            <v>0</v>
          </cell>
          <cell r="F19904">
            <v>0</v>
          </cell>
        </row>
        <row r="19905">
          <cell r="B19905">
            <v>3001750</v>
          </cell>
          <cell r="C19905" t="str">
            <v>Reparo No Vaz Na Prumada(Ppr-Termofusão)</v>
          </cell>
          <cell r="D19905" t="str">
            <v>UN</v>
          </cell>
          <cell r="E19905">
            <v>0</v>
          </cell>
          <cell r="F19905">
            <v>0</v>
          </cell>
        </row>
        <row r="19906">
          <cell r="B19906">
            <v>3001751</v>
          </cell>
          <cell r="C19906" t="str">
            <v>Troca/Ajuste No Flexivel</v>
          </cell>
          <cell r="D19906" t="str">
            <v>UN</v>
          </cell>
          <cell r="E19906">
            <v>0</v>
          </cell>
          <cell r="F19906">
            <v>0</v>
          </cell>
        </row>
        <row r="19907">
          <cell r="B19907">
            <v>3001752</v>
          </cell>
          <cell r="C19907" t="str">
            <v>Troca/Regulagem Do Sifão</v>
          </cell>
          <cell r="D19907" t="str">
            <v>UN</v>
          </cell>
          <cell r="E19907">
            <v>0</v>
          </cell>
          <cell r="F19907">
            <v>0</v>
          </cell>
        </row>
        <row r="19908">
          <cell r="B19908">
            <v>3001753</v>
          </cell>
          <cell r="C19908" t="str">
            <v>Fixação Dos Metais Com Folga</v>
          </cell>
          <cell r="D19908" t="str">
            <v>UN</v>
          </cell>
          <cell r="E19908">
            <v>0</v>
          </cell>
          <cell r="F19908">
            <v>0</v>
          </cell>
        </row>
        <row r="19909">
          <cell r="B19909">
            <v>3001754</v>
          </cell>
          <cell r="C19909" t="str">
            <v>Troca/Ajuste Da Caixa Acoplada</v>
          </cell>
          <cell r="D19909" t="str">
            <v>UN</v>
          </cell>
          <cell r="E19909">
            <v>0</v>
          </cell>
          <cell r="F19909">
            <v>0</v>
          </cell>
        </row>
        <row r="19910">
          <cell r="B19910">
            <v>3001755</v>
          </cell>
          <cell r="C19910" t="str">
            <v>Rep Vaz Dist Banheira Retirada E Coloc</v>
          </cell>
          <cell r="D19910" t="str">
            <v>UN</v>
          </cell>
          <cell r="E19910">
            <v>0</v>
          </cell>
          <cell r="F19910">
            <v>0</v>
          </cell>
        </row>
        <row r="19911">
          <cell r="B19911">
            <v>3001756</v>
          </cell>
          <cell r="C19911" t="str">
            <v>Vedação Em Torno Da Banh Com Mastique</v>
          </cell>
          <cell r="D19911" t="str">
            <v>M</v>
          </cell>
          <cell r="E19911">
            <v>0</v>
          </cell>
          <cell r="F19911">
            <v>0</v>
          </cell>
        </row>
        <row r="19912">
          <cell r="B19912">
            <v>3001757</v>
          </cell>
          <cell r="C19912" t="str">
            <v>Aplic De Faixa Demarcatoria Na Garagem</v>
          </cell>
          <cell r="D19912" t="str">
            <v>M</v>
          </cell>
          <cell r="E19912">
            <v>0</v>
          </cell>
          <cell r="F19912">
            <v>0</v>
          </cell>
        </row>
        <row r="19913">
          <cell r="B19913">
            <v>3001758</v>
          </cell>
          <cell r="C19913" t="str">
            <v>Reparo No Corrimão De Ferro</v>
          </cell>
          <cell r="D19913" t="str">
            <v>M</v>
          </cell>
          <cell r="E19913">
            <v>0</v>
          </cell>
          <cell r="F19913">
            <v>0</v>
          </cell>
        </row>
        <row r="19914">
          <cell r="B19914">
            <v>3001759</v>
          </cell>
          <cell r="C19914" t="str">
            <v>Reparo Natubulação Aparente</v>
          </cell>
          <cell r="D19914" t="str">
            <v>M</v>
          </cell>
          <cell r="E19914">
            <v>0</v>
          </cell>
          <cell r="F19914">
            <v>0</v>
          </cell>
        </row>
        <row r="19915">
          <cell r="B19915">
            <v>3001760</v>
          </cell>
          <cell r="C19915" t="str">
            <v>Pintura Sobre Deck Piscinas</v>
          </cell>
          <cell r="D19915" t="str">
            <v>M2</v>
          </cell>
          <cell r="E19915">
            <v>0</v>
          </cell>
          <cell r="F19915">
            <v>0</v>
          </cell>
        </row>
        <row r="19916">
          <cell r="B19916">
            <v>3001761</v>
          </cell>
          <cell r="C19916" t="str">
            <v>Aplic Cera Com Lustre Sobre Esq Madeira</v>
          </cell>
          <cell r="D19916" t="str">
            <v>M2</v>
          </cell>
          <cell r="E19916">
            <v>0</v>
          </cell>
          <cell r="F19916">
            <v>0</v>
          </cell>
        </row>
        <row r="19917">
          <cell r="B19917">
            <v>3001762</v>
          </cell>
          <cell r="C19917" t="str">
            <v>Aplicação De Oleo Sobre Porta Corta Fogo</v>
          </cell>
          <cell r="D19917" t="str">
            <v>M2</v>
          </cell>
          <cell r="E19917">
            <v>0</v>
          </cell>
          <cell r="F19917">
            <v>0</v>
          </cell>
        </row>
        <row r="19918">
          <cell r="B19918">
            <v>3001763</v>
          </cell>
          <cell r="C19918" t="str">
            <v>Aplic Oleo Com Zarcao Sobre Esqu Ferro</v>
          </cell>
          <cell r="D19918" t="str">
            <v>M2</v>
          </cell>
          <cell r="E19918">
            <v>0</v>
          </cell>
          <cell r="F19918">
            <v>0</v>
          </cell>
        </row>
        <row r="19919">
          <cell r="B19919">
            <v>3001764</v>
          </cell>
          <cell r="C19919" t="str">
            <v>Aplicação De Verniz Sobre Cordao</v>
          </cell>
          <cell r="D19919" t="str">
            <v>M</v>
          </cell>
          <cell r="E19919">
            <v>0</v>
          </cell>
          <cell r="F19919">
            <v>0</v>
          </cell>
        </row>
        <row r="19920">
          <cell r="B19920">
            <v>3001765</v>
          </cell>
          <cell r="C19920" t="str">
            <v>Apl Esm Massa Sob Mad Fol Port Bat Guarn</v>
          </cell>
          <cell r="D19920" t="str">
            <v>UN</v>
          </cell>
          <cell r="E19920">
            <v>0</v>
          </cell>
          <cell r="F19920">
            <v>0</v>
          </cell>
        </row>
        <row r="19921">
          <cell r="B19921">
            <v>3001766</v>
          </cell>
          <cell r="C19921" t="str">
            <v>Aplicde Esmalte Com Massa Sobre Rodape</v>
          </cell>
          <cell r="D19921" t="str">
            <v>M</v>
          </cell>
          <cell r="E19921">
            <v>0</v>
          </cell>
          <cell r="F19921">
            <v>0</v>
          </cell>
        </row>
        <row r="19922">
          <cell r="B19922">
            <v>3001767</v>
          </cell>
          <cell r="C19922" t="str">
            <v>Pintura Dos Suportes De Bancas</v>
          </cell>
          <cell r="D19922" t="str">
            <v>UN</v>
          </cell>
          <cell r="E19922">
            <v>0</v>
          </cell>
          <cell r="F19922">
            <v>0</v>
          </cell>
        </row>
        <row r="19923">
          <cell r="B19923">
            <v>3001768</v>
          </cell>
          <cell r="C19923" t="str">
            <v>Aplicação De Denverflex Nas Guarnições</v>
          </cell>
          <cell r="D19923" t="str">
            <v>M</v>
          </cell>
          <cell r="E19923">
            <v>0</v>
          </cell>
          <cell r="F19923">
            <v>0</v>
          </cell>
        </row>
        <row r="19924">
          <cell r="B19924">
            <v>3001769</v>
          </cell>
          <cell r="C19924" t="str">
            <v>Aplic De Latex Acrilico Massa Acrilica</v>
          </cell>
          <cell r="D19924" t="str">
            <v>M2</v>
          </cell>
          <cell r="E19924">
            <v>0</v>
          </cell>
          <cell r="F19924">
            <v>0</v>
          </cell>
        </row>
        <row r="19925">
          <cell r="B19925">
            <v>3001770</v>
          </cell>
          <cell r="C19925" t="str">
            <v>Execução De Massa Texturizada</v>
          </cell>
          <cell r="D19925" t="str">
            <v>M2</v>
          </cell>
          <cell r="E19925">
            <v>0</v>
          </cell>
          <cell r="F19925">
            <v>0</v>
          </cell>
        </row>
        <row r="19926">
          <cell r="B19926">
            <v>3001771</v>
          </cell>
          <cell r="C19926" t="str">
            <v>Aplicação De Latex Acrilico Sobre Emboco</v>
          </cell>
          <cell r="D19926" t="str">
            <v>M2</v>
          </cell>
          <cell r="E19926">
            <v>0</v>
          </cell>
          <cell r="F19926">
            <v>0</v>
          </cell>
        </row>
        <row r="19927">
          <cell r="B19927">
            <v>3001772</v>
          </cell>
          <cell r="C19927" t="str">
            <v>Caiacao-Elevadores</v>
          </cell>
          <cell r="D19927" t="str">
            <v>M2</v>
          </cell>
          <cell r="E19927">
            <v>0</v>
          </cell>
          <cell r="F19927">
            <v>0</v>
          </cell>
        </row>
        <row r="19928">
          <cell r="B19928">
            <v>3001773</v>
          </cell>
          <cell r="C19928" t="str">
            <v>Caiacao-Vazio</v>
          </cell>
          <cell r="D19928" t="str">
            <v>M2</v>
          </cell>
          <cell r="E19928">
            <v>0</v>
          </cell>
          <cell r="F19928">
            <v>0</v>
          </cell>
        </row>
        <row r="19929">
          <cell r="B19929">
            <v>3001774</v>
          </cell>
          <cell r="C19929" t="str">
            <v>Aplicação De Latex C/Massa Corrida</v>
          </cell>
          <cell r="D19929" t="str">
            <v>M2</v>
          </cell>
          <cell r="E19929">
            <v>0</v>
          </cell>
          <cell r="F19929">
            <v>0</v>
          </cell>
        </row>
        <row r="19930">
          <cell r="B19930">
            <v>3001775</v>
          </cell>
          <cell r="C19930" t="str">
            <v>Aplicação De Latex Simples</v>
          </cell>
          <cell r="D19930" t="str">
            <v>M2</v>
          </cell>
          <cell r="E19930">
            <v>0</v>
          </cell>
          <cell r="F19930">
            <v>0</v>
          </cell>
        </row>
        <row r="19931">
          <cell r="B19931">
            <v>3001776</v>
          </cell>
          <cell r="C19931" t="str">
            <v>Aplic Latex Acrilico Com Massa Acrilica</v>
          </cell>
          <cell r="D19931" t="str">
            <v>M2</v>
          </cell>
          <cell r="E19931">
            <v>0</v>
          </cell>
          <cell r="F19931">
            <v>0</v>
          </cell>
        </row>
        <row r="19932">
          <cell r="B19932">
            <v>3001777</v>
          </cell>
          <cell r="C19932" t="str">
            <v>Aplicação De Latex Acrilico Simples</v>
          </cell>
          <cell r="D19932" t="str">
            <v>M2</v>
          </cell>
          <cell r="E19932">
            <v>0</v>
          </cell>
          <cell r="F19932">
            <v>0</v>
          </cell>
        </row>
        <row r="19933">
          <cell r="B19933">
            <v>3001778</v>
          </cell>
          <cell r="C19933" t="str">
            <v>Aplicação De Latex Sobre Forro De Gesso</v>
          </cell>
          <cell r="D19933" t="str">
            <v>M2</v>
          </cell>
          <cell r="E19933">
            <v>0</v>
          </cell>
          <cell r="F19933">
            <v>0</v>
          </cell>
        </row>
        <row r="19934">
          <cell r="B19934">
            <v>3001779</v>
          </cell>
          <cell r="C19934" t="str">
            <v>Aplic Latex Sobre Revest De Gesso</v>
          </cell>
          <cell r="D19934" t="str">
            <v>M2</v>
          </cell>
          <cell r="E19934">
            <v>0</v>
          </cell>
          <cell r="F19934">
            <v>0</v>
          </cell>
        </row>
        <row r="19935">
          <cell r="B19935">
            <v>3001780</v>
          </cell>
          <cell r="C19935" t="str">
            <v>Aplicação De Latex Sobre Concreto</v>
          </cell>
          <cell r="D19935" t="str">
            <v>M2</v>
          </cell>
          <cell r="E19935">
            <v>0</v>
          </cell>
          <cell r="F19935">
            <v>0</v>
          </cell>
        </row>
        <row r="19936">
          <cell r="B19936">
            <v>3001781</v>
          </cell>
          <cell r="C19936" t="str">
            <v>Aplicação De Latex Sobre Painel Dry Wall</v>
          </cell>
          <cell r="D19936" t="str">
            <v>M2</v>
          </cell>
          <cell r="E19936">
            <v>0</v>
          </cell>
          <cell r="F19936">
            <v>0</v>
          </cell>
        </row>
        <row r="19937">
          <cell r="B19937">
            <v>3001782</v>
          </cell>
          <cell r="C19937" t="str">
            <v>Aplic Liq Sel Massa Corrida Sobre Gesso</v>
          </cell>
          <cell r="D19937" t="str">
            <v>M2</v>
          </cell>
          <cell r="E19937">
            <v>0</v>
          </cell>
          <cell r="F19937">
            <v>0</v>
          </cell>
        </row>
        <row r="19938">
          <cell r="B19938">
            <v>3001783</v>
          </cell>
          <cell r="C19938" t="str">
            <v>Aplicação De Massa Corrida</v>
          </cell>
          <cell r="D19938" t="str">
            <v>M2</v>
          </cell>
          <cell r="E19938">
            <v>0</v>
          </cell>
          <cell r="F19938">
            <v>0</v>
          </cell>
        </row>
        <row r="19939">
          <cell r="B19939">
            <v>3001784</v>
          </cell>
          <cell r="C19939" t="str">
            <v>Aplic Sel Acrilico Massa Corrida Acrilic</v>
          </cell>
          <cell r="D19939" t="str">
            <v>M2</v>
          </cell>
          <cell r="E19939">
            <v>0</v>
          </cell>
          <cell r="F19939">
            <v>0</v>
          </cell>
        </row>
        <row r="19940">
          <cell r="B19940">
            <v>3001785</v>
          </cell>
          <cell r="C19940" t="str">
            <v>Aplicação De Textura Acrilica</v>
          </cell>
          <cell r="D19940" t="str">
            <v>M2</v>
          </cell>
          <cell r="E19940">
            <v>0</v>
          </cell>
          <cell r="F19940">
            <v>0</v>
          </cell>
        </row>
        <row r="19941">
          <cell r="B19941">
            <v>3001786</v>
          </cell>
          <cell r="C19941" t="str">
            <v>Aplicação De Textura Pva</v>
          </cell>
          <cell r="D19941" t="str">
            <v>M2</v>
          </cell>
          <cell r="E19941">
            <v>0</v>
          </cell>
          <cell r="F19941">
            <v>0</v>
          </cell>
        </row>
        <row r="19942">
          <cell r="B19942">
            <v>3001787</v>
          </cell>
          <cell r="C19942" t="str">
            <v>Limpeza Para Entrega De Unidade</v>
          </cell>
          <cell r="D19942">
            <v>10</v>
          </cell>
          <cell r="E19942">
            <v>0</v>
          </cell>
          <cell r="F19942">
            <v>0</v>
          </cell>
        </row>
        <row r="19943">
          <cell r="B19943">
            <v>3001788</v>
          </cell>
          <cell r="C19943" t="str">
            <v>Serviço De Consultoria</v>
          </cell>
          <cell r="D19943" t="str">
            <v>UN</v>
          </cell>
          <cell r="E19943">
            <v>0</v>
          </cell>
          <cell r="F19943">
            <v>0</v>
          </cell>
        </row>
        <row r="19944">
          <cell r="B19944">
            <v>3001789</v>
          </cell>
          <cell r="C19944" t="str">
            <v>Aluguel Bomba Submersa</v>
          </cell>
          <cell r="D19944" t="str">
            <v>MON</v>
          </cell>
          <cell r="E19944">
            <v>0</v>
          </cell>
          <cell r="F19944">
            <v>0</v>
          </cell>
        </row>
        <row r="19945">
          <cell r="B19945">
            <v>3001790</v>
          </cell>
          <cell r="C19945" t="str">
            <v>Aluguel Compactador Soquete</v>
          </cell>
          <cell r="D19945" t="str">
            <v>MON</v>
          </cell>
          <cell r="E19945">
            <v>0</v>
          </cell>
          <cell r="F19945">
            <v>0</v>
          </cell>
        </row>
        <row r="19946">
          <cell r="B19946">
            <v>3001791</v>
          </cell>
          <cell r="C19946" t="str">
            <v>Aluguel Furadeira De Impacto</v>
          </cell>
          <cell r="D19946" t="str">
            <v>MON</v>
          </cell>
          <cell r="E19946">
            <v>0</v>
          </cell>
          <cell r="F19946">
            <v>0</v>
          </cell>
        </row>
        <row r="19947">
          <cell r="B19947">
            <v>3001792</v>
          </cell>
          <cell r="C19947" t="str">
            <v>Aluguel Martelete</v>
          </cell>
          <cell r="D19947" t="str">
            <v>MON</v>
          </cell>
          <cell r="E19947">
            <v>0</v>
          </cell>
          <cell r="F19947">
            <v>0</v>
          </cell>
        </row>
        <row r="19948">
          <cell r="B19948">
            <v>3001793</v>
          </cell>
          <cell r="C19948" t="str">
            <v>Aluguel Mesa Serra Circular</v>
          </cell>
          <cell r="D19948" t="str">
            <v>MON</v>
          </cell>
          <cell r="E19948">
            <v>0</v>
          </cell>
          <cell r="F19948">
            <v>0</v>
          </cell>
        </row>
        <row r="19949">
          <cell r="B19949">
            <v>3001794</v>
          </cell>
          <cell r="C19949" t="str">
            <v>Aluguel Vibrador Imersão</v>
          </cell>
          <cell r="D19949" t="str">
            <v>MON</v>
          </cell>
          <cell r="E19949">
            <v>0</v>
          </cell>
          <cell r="F19949">
            <v>0</v>
          </cell>
        </row>
        <row r="19950">
          <cell r="B19950">
            <v>3001795</v>
          </cell>
          <cell r="C19950" t="str">
            <v>Aplic.Isolamento Acústico Casa Máquinas</v>
          </cell>
          <cell r="D19950" t="str">
            <v>UN</v>
          </cell>
          <cell r="E19950">
            <v>0</v>
          </cell>
          <cell r="F19950">
            <v>0</v>
          </cell>
        </row>
        <row r="19951">
          <cell r="B19951">
            <v>3001796</v>
          </cell>
          <cell r="C19951" t="str">
            <v>Aplicação De Gesso Conv.Teto-Pano</v>
          </cell>
          <cell r="D19951" t="str">
            <v>UN</v>
          </cell>
          <cell r="E19951">
            <v>0</v>
          </cell>
          <cell r="F19951">
            <v>0</v>
          </cell>
        </row>
        <row r="19952">
          <cell r="B19952">
            <v>3001797</v>
          </cell>
          <cell r="C19952" t="str">
            <v>Biodiesel Aditivado</v>
          </cell>
          <cell r="D19952" t="str">
            <v>L</v>
          </cell>
          <cell r="E19952">
            <v>0</v>
          </cell>
          <cell r="F19952">
            <v>0</v>
          </cell>
        </row>
        <row r="19953">
          <cell r="B19953">
            <v>3001798</v>
          </cell>
          <cell r="C19953" t="str">
            <v>Cenografia De Riacho</v>
          </cell>
          <cell r="D19953" t="str">
            <v>UN</v>
          </cell>
          <cell r="E19953">
            <v>0</v>
          </cell>
          <cell r="F19953">
            <v>0</v>
          </cell>
        </row>
        <row r="19954">
          <cell r="B19954">
            <v>3001799</v>
          </cell>
          <cell r="C19954" t="str">
            <v>Combustivel Diesel</v>
          </cell>
          <cell r="D19954" t="str">
            <v>L</v>
          </cell>
          <cell r="E19954">
            <v>0</v>
          </cell>
          <cell r="F19954">
            <v>0</v>
          </cell>
        </row>
        <row r="19955">
          <cell r="B19955">
            <v>3001800</v>
          </cell>
          <cell r="C19955" t="str">
            <v>Concreto Magro Fck 7,5Mpa</v>
          </cell>
          <cell r="D19955" t="str">
            <v>M3</v>
          </cell>
          <cell r="E19955">
            <v>0</v>
          </cell>
          <cell r="F19955">
            <v>0</v>
          </cell>
        </row>
        <row r="19956">
          <cell r="B19956">
            <v>3001801</v>
          </cell>
          <cell r="C19956" t="str">
            <v>Controle Tecnológico De Concreto</v>
          </cell>
          <cell r="D19956" t="str">
            <v>MON</v>
          </cell>
          <cell r="E19956">
            <v>0</v>
          </cell>
          <cell r="F19956">
            <v>0</v>
          </cell>
        </row>
        <row r="19957">
          <cell r="B19957">
            <v>3001802</v>
          </cell>
          <cell r="C19957" t="str">
            <v>Despesas Complem.Montagem De Cremalheira</v>
          </cell>
          <cell r="D19957" t="str">
            <v>UN</v>
          </cell>
          <cell r="E19957">
            <v>0</v>
          </cell>
          <cell r="F19957">
            <v>0</v>
          </cell>
        </row>
        <row r="19958">
          <cell r="B19958">
            <v>3001803</v>
          </cell>
          <cell r="C19958" t="str">
            <v>Despesas Complem.Montagem De Grua</v>
          </cell>
          <cell r="D19958" t="str">
            <v>UN</v>
          </cell>
          <cell r="E19958">
            <v>0</v>
          </cell>
          <cell r="F19958">
            <v>0</v>
          </cell>
        </row>
        <row r="19959">
          <cell r="B19959">
            <v>3001804</v>
          </cell>
          <cell r="C19959" t="str">
            <v>Elaboração Do Planejamento Da Obra</v>
          </cell>
          <cell r="D19959" t="str">
            <v>UN</v>
          </cell>
          <cell r="E19959">
            <v>0</v>
          </cell>
          <cell r="F19959">
            <v>0</v>
          </cell>
        </row>
        <row r="19960">
          <cell r="B19960">
            <v>3001805</v>
          </cell>
          <cell r="C19960" t="str">
            <v>Execução De Gabarito</v>
          </cell>
          <cell r="D19960" t="str">
            <v>MON</v>
          </cell>
          <cell r="E19960">
            <v>0</v>
          </cell>
          <cell r="F19960">
            <v>0</v>
          </cell>
        </row>
        <row r="19961">
          <cell r="B19961">
            <v>3001806</v>
          </cell>
          <cell r="C19961" t="str">
            <v>Execuçao De Gabarito De Fundação</v>
          </cell>
          <cell r="D19961" t="str">
            <v>M</v>
          </cell>
          <cell r="E19961">
            <v>0</v>
          </cell>
          <cell r="F19961">
            <v>0</v>
          </cell>
        </row>
        <row r="19962">
          <cell r="B19962">
            <v>3001807</v>
          </cell>
          <cell r="C19962" t="str">
            <v>Execução De Pranchamento</v>
          </cell>
          <cell r="D19962" t="str">
            <v>MON</v>
          </cell>
          <cell r="E19962">
            <v>0</v>
          </cell>
          <cell r="F19962">
            <v>0</v>
          </cell>
        </row>
        <row r="19963">
          <cell r="B19963">
            <v>3001808</v>
          </cell>
          <cell r="C19963" t="str">
            <v>Licença De Software Corte Certo</v>
          </cell>
          <cell r="D19963" t="str">
            <v>UN</v>
          </cell>
          <cell r="E19963">
            <v>0</v>
          </cell>
          <cell r="F19963">
            <v>0</v>
          </cell>
        </row>
        <row r="19964">
          <cell r="B19964">
            <v>3001809</v>
          </cell>
          <cell r="C19964" t="str">
            <v>Licença Início De Obra</v>
          </cell>
          <cell r="D19964" t="str">
            <v>UN</v>
          </cell>
          <cell r="E19964">
            <v>0</v>
          </cell>
          <cell r="F19964">
            <v>0</v>
          </cell>
        </row>
        <row r="19965">
          <cell r="B19965">
            <v>3001810</v>
          </cell>
          <cell r="C19965" t="str">
            <v>Locacao Bomba Submersivel 3"Trifásica</v>
          </cell>
          <cell r="D19965" t="str">
            <v>UN</v>
          </cell>
          <cell r="E19965">
            <v>0</v>
          </cell>
          <cell r="F19965">
            <v>0</v>
          </cell>
        </row>
        <row r="19966">
          <cell r="B19966">
            <v>3001811</v>
          </cell>
          <cell r="C19966" t="str">
            <v>Locacao Cortad.Concreto Petrotec Gas.3Hp</v>
          </cell>
          <cell r="D19966" t="str">
            <v>MON</v>
          </cell>
          <cell r="E19966">
            <v>0</v>
          </cell>
          <cell r="F19966">
            <v>0</v>
          </cell>
        </row>
        <row r="19967">
          <cell r="B19967">
            <v>3001812</v>
          </cell>
          <cell r="C19967" t="str">
            <v>Locacao De Garfo Para Descarga Com Grua</v>
          </cell>
          <cell r="D19967" t="str">
            <v>UN</v>
          </cell>
          <cell r="E19967">
            <v>0</v>
          </cell>
          <cell r="F19967">
            <v>0</v>
          </cell>
        </row>
        <row r="19968">
          <cell r="B19968">
            <v>3001813</v>
          </cell>
          <cell r="C19968" t="str">
            <v>Locacao De Lavadora Hidrojato Elétrica</v>
          </cell>
          <cell r="D19968" t="str">
            <v>UN</v>
          </cell>
          <cell r="E19968">
            <v>0</v>
          </cell>
          <cell r="F19968">
            <v>0</v>
          </cell>
        </row>
        <row r="19969">
          <cell r="B19969">
            <v>3001814</v>
          </cell>
          <cell r="C19969" t="str">
            <v>Locacao Equipamentos De Informática</v>
          </cell>
          <cell r="D19969" t="str">
            <v>UN</v>
          </cell>
          <cell r="E19969">
            <v>0</v>
          </cell>
          <cell r="F19969">
            <v>0</v>
          </cell>
        </row>
        <row r="19970">
          <cell r="B19970">
            <v>3001815</v>
          </cell>
          <cell r="C19970" t="str">
            <v>Manutenção De Rede</v>
          </cell>
          <cell r="D19970" t="str">
            <v>MON</v>
          </cell>
          <cell r="E19970">
            <v>0</v>
          </cell>
          <cell r="F19970">
            <v>0</v>
          </cell>
        </row>
        <row r="19971">
          <cell r="B19971">
            <v>3001816</v>
          </cell>
          <cell r="C19971" t="str">
            <v>Material Substituido Por 3000130</v>
          </cell>
          <cell r="D19971" t="str">
            <v>MON</v>
          </cell>
          <cell r="E19971">
            <v>0</v>
          </cell>
          <cell r="F19971">
            <v>0</v>
          </cell>
        </row>
        <row r="19972">
          <cell r="B19972">
            <v>3001817</v>
          </cell>
          <cell r="C19972" t="str">
            <v>Mobilização E Desmobilização Estaca Raiz</v>
          </cell>
          <cell r="D19972" t="str">
            <v>UN</v>
          </cell>
          <cell r="E19972">
            <v>0</v>
          </cell>
          <cell r="F19972">
            <v>0</v>
          </cell>
        </row>
        <row r="19973">
          <cell r="B19973">
            <v>3001818</v>
          </cell>
          <cell r="C19973" t="str">
            <v>Operador De Cremalheira</v>
          </cell>
          <cell r="D19973" t="str">
            <v>UN</v>
          </cell>
          <cell r="E19973">
            <v>0</v>
          </cell>
          <cell r="F19973">
            <v>0</v>
          </cell>
        </row>
        <row r="19974">
          <cell r="B19974">
            <v>3001819</v>
          </cell>
          <cell r="C19974" t="str">
            <v>Operador De Grua</v>
          </cell>
          <cell r="D19974" t="str">
            <v>UN</v>
          </cell>
          <cell r="E19974">
            <v>0</v>
          </cell>
          <cell r="F19974">
            <v>0</v>
          </cell>
        </row>
        <row r="19975">
          <cell r="B19975">
            <v>3001820</v>
          </cell>
          <cell r="C19975" t="str">
            <v>Perícia E Avaliações-Entrega De Obra</v>
          </cell>
          <cell r="D19975" t="str">
            <v>UN</v>
          </cell>
          <cell r="E19975">
            <v>0</v>
          </cell>
          <cell r="F19975">
            <v>0</v>
          </cell>
        </row>
        <row r="19976">
          <cell r="B19976">
            <v>3001821</v>
          </cell>
          <cell r="C19976" t="str">
            <v>Planejamento De Obra</v>
          </cell>
          <cell r="D19976" t="str">
            <v>MON</v>
          </cell>
          <cell r="E19976">
            <v>0</v>
          </cell>
          <cell r="F19976">
            <v>0</v>
          </cell>
        </row>
        <row r="19977">
          <cell r="B19977">
            <v>3001822</v>
          </cell>
          <cell r="C19977" t="str">
            <v>Projeto Automação-Segurança Perimetral</v>
          </cell>
          <cell r="D19977" t="str">
            <v>UN</v>
          </cell>
          <cell r="E19977">
            <v>0</v>
          </cell>
          <cell r="F19977">
            <v>0</v>
          </cell>
        </row>
        <row r="19978">
          <cell r="B19978">
            <v>3001823</v>
          </cell>
          <cell r="C19978" t="str">
            <v>Projeto De Segurança</v>
          </cell>
          <cell r="D19978" t="str">
            <v>UN</v>
          </cell>
          <cell r="E19978">
            <v>0</v>
          </cell>
          <cell r="F19978">
            <v>0</v>
          </cell>
        </row>
        <row r="19979">
          <cell r="B19979">
            <v>3001824</v>
          </cell>
          <cell r="C19979" t="str">
            <v>Locacao De Rádio De Comunicação</v>
          </cell>
          <cell r="D19979" t="str">
            <v>UN</v>
          </cell>
          <cell r="E19979">
            <v>0</v>
          </cell>
          <cell r="F19979">
            <v>0</v>
          </cell>
        </row>
        <row r="19980">
          <cell r="B19980">
            <v>3001825</v>
          </cell>
          <cell r="C19980" t="str">
            <v>Refeição</v>
          </cell>
          <cell r="D19980" t="str">
            <v>MON</v>
          </cell>
          <cell r="E19980">
            <v>0</v>
          </cell>
          <cell r="F19980">
            <v>0</v>
          </cell>
        </row>
        <row r="19981">
          <cell r="B19981">
            <v>3001826</v>
          </cell>
          <cell r="C19981" t="str">
            <v>Retirada De Entulho</v>
          </cell>
          <cell r="D19981" t="str">
            <v>UN</v>
          </cell>
          <cell r="E19981">
            <v>0</v>
          </cell>
          <cell r="F19981">
            <v>0</v>
          </cell>
        </row>
        <row r="19982">
          <cell r="B19982">
            <v>3001827</v>
          </cell>
          <cell r="C19982" t="str">
            <v>Serviço Em Aço Galvanizado</v>
          </cell>
          <cell r="D19982" t="str">
            <v>UN</v>
          </cell>
          <cell r="E19982">
            <v>0</v>
          </cell>
          <cell r="F19982">
            <v>0</v>
          </cell>
        </row>
        <row r="19983">
          <cell r="B19983">
            <v>3001828</v>
          </cell>
          <cell r="C19983" t="str">
            <v>Serviços De Customizações De Software</v>
          </cell>
          <cell r="D19983" t="str">
            <v>UN</v>
          </cell>
          <cell r="E19983">
            <v>0</v>
          </cell>
          <cell r="F19983">
            <v>0</v>
          </cell>
        </row>
        <row r="19984">
          <cell r="B19984">
            <v>3001829</v>
          </cell>
          <cell r="C19984" t="str">
            <v>Locacao Sistema Eggly</v>
          </cell>
          <cell r="D19984" t="str">
            <v>UN</v>
          </cell>
          <cell r="E19984">
            <v>0</v>
          </cell>
          <cell r="F19984">
            <v>0</v>
          </cell>
        </row>
        <row r="19985">
          <cell r="B19985">
            <v>3001830</v>
          </cell>
          <cell r="C19985" t="str">
            <v>Treinamento Brigada De Incêndio</v>
          </cell>
          <cell r="D19985" t="str">
            <v>UN</v>
          </cell>
          <cell r="E19985">
            <v>0</v>
          </cell>
          <cell r="F19985">
            <v>0</v>
          </cell>
        </row>
        <row r="19986">
          <cell r="B19986">
            <v>3001831</v>
          </cell>
          <cell r="C19986" t="str">
            <v>Consultoria De Bombeiro</v>
          </cell>
          <cell r="D19986" t="str">
            <v>UN</v>
          </cell>
          <cell r="E19986">
            <v>0</v>
          </cell>
          <cell r="F19986">
            <v>0</v>
          </cell>
        </row>
        <row r="19987">
          <cell r="B19987">
            <v>3001832</v>
          </cell>
          <cell r="C19987" t="str">
            <v>Despesas Honorários</v>
          </cell>
          <cell r="D19987" t="str">
            <v>UN</v>
          </cell>
          <cell r="E19987">
            <v>0</v>
          </cell>
          <cell r="F19987">
            <v>0</v>
          </cell>
        </row>
        <row r="19988">
          <cell r="B19988">
            <v>3001833</v>
          </cell>
          <cell r="C19988" t="str">
            <v>Curso De Idioma</v>
          </cell>
          <cell r="D19988" t="str">
            <v>UN</v>
          </cell>
          <cell r="E19988">
            <v>0</v>
          </cell>
          <cell r="F19988">
            <v>0</v>
          </cell>
        </row>
        <row r="19989">
          <cell r="B19989">
            <v>3001834</v>
          </cell>
          <cell r="C19989" t="str">
            <v>Ensaio Solo-Proctor</v>
          </cell>
          <cell r="D19989" t="str">
            <v>UN</v>
          </cell>
          <cell r="E19989">
            <v>0</v>
          </cell>
          <cell r="F19989">
            <v>0</v>
          </cell>
        </row>
        <row r="19990">
          <cell r="B19990">
            <v>3001835</v>
          </cell>
          <cell r="C19990" t="str">
            <v>Locacao Guindaste</v>
          </cell>
          <cell r="D19990" t="str">
            <v>STD</v>
          </cell>
          <cell r="E19990">
            <v>0</v>
          </cell>
          <cell r="F19990">
            <v>0</v>
          </cell>
        </row>
        <row r="19991">
          <cell r="B19991">
            <v>3001836</v>
          </cell>
          <cell r="C19991" t="str">
            <v>Projeto Legal-Ambiental</v>
          </cell>
          <cell r="D19991" t="str">
            <v>UN</v>
          </cell>
          <cell r="E19991">
            <v>0</v>
          </cell>
          <cell r="F19991">
            <v>0</v>
          </cell>
        </row>
        <row r="19992">
          <cell r="B19992">
            <v>3001837</v>
          </cell>
          <cell r="C19992" t="str">
            <v>Operador Grua</v>
          </cell>
          <cell r="D19992" t="str">
            <v>STD</v>
          </cell>
          <cell r="E19992">
            <v>0</v>
          </cell>
          <cell r="F19992">
            <v>0</v>
          </cell>
        </row>
        <row r="19993">
          <cell r="B19993">
            <v>3001838</v>
          </cell>
          <cell r="C19993" t="str">
            <v>Operador Grua-Hora Extra</v>
          </cell>
          <cell r="D19993" t="str">
            <v>STD</v>
          </cell>
          <cell r="E19993">
            <v>0</v>
          </cell>
          <cell r="F19993">
            <v>0</v>
          </cell>
        </row>
        <row r="19994">
          <cell r="B19994">
            <v>3001839</v>
          </cell>
          <cell r="C19994" t="str">
            <v>Bandeja Principal-Locacao</v>
          </cell>
          <cell r="D19994" t="str">
            <v>MON</v>
          </cell>
          <cell r="E19994">
            <v>0</v>
          </cell>
          <cell r="F19994">
            <v>0</v>
          </cell>
        </row>
        <row r="19995">
          <cell r="B19995">
            <v>3001840</v>
          </cell>
          <cell r="C19995" t="str">
            <v>Bandeja Secundária-Locacao</v>
          </cell>
          <cell r="D19995" t="str">
            <v>MON</v>
          </cell>
          <cell r="E19995">
            <v>0</v>
          </cell>
          <cell r="F19995">
            <v>0</v>
          </cell>
        </row>
        <row r="19996">
          <cell r="B19996">
            <v>3001841</v>
          </cell>
          <cell r="C19996" t="str">
            <v>Ensaio Solo-Limite Liquidez</v>
          </cell>
          <cell r="D19996" t="str">
            <v>UN</v>
          </cell>
          <cell r="E19996">
            <v>0</v>
          </cell>
          <cell r="F19996">
            <v>0</v>
          </cell>
        </row>
        <row r="19997">
          <cell r="B19997">
            <v>3001842</v>
          </cell>
          <cell r="C19997" t="str">
            <v>Estaca Franki-Cravação 400Mm</v>
          </cell>
          <cell r="D19997" t="str">
            <v>M</v>
          </cell>
          <cell r="E19997">
            <v>0</v>
          </cell>
          <cell r="F19997">
            <v>0</v>
          </cell>
        </row>
        <row r="19998">
          <cell r="B19998">
            <v>3001843</v>
          </cell>
          <cell r="C19998" t="str">
            <v>Estaca Franki-Cravação 520Mm</v>
          </cell>
          <cell r="D19998" t="str">
            <v>M</v>
          </cell>
          <cell r="E19998">
            <v>0</v>
          </cell>
          <cell r="F19998">
            <v>0</v>
          </cell>
        </row>
        <row r="19999">
          <cell r="B19999">
            <v>3001844</v>
          </cell>
          <cell r="C19999" t="str">
            <v>Estrutura Auxiliar Para Forro</v>
          </cell>
          <cell r="D19999" t="str">
            <v>M2</v>
          </cell>
          <cell r="E19999">
            <v>0</v>
          </cell>
          <cell r="F19999">
            <v>0</v>
          </cell>
        </row>
        <row r="20000">
          <cell r="B20000">
            <v>3001845</v>
          </cell>
          <cell r="C20000" t="str">
            <v>Estrutura Espacial-Empreitada</v>
          </cell>
          <cell r="D20000" t="str">
            <v>M2</v>
          </cell>
          <cell r="E20000">
            <v>0</v>
          </cell>
          <cell r="F20000">
            <v>0</v>
          </cell>
        </row>
        <row r="20001">
          <cell r="B20001">
            <v>3001846</v>
          </cell>
          <cell r="C20001" t="str">
            <v>Execução Aterro Compactado</v>
          </cell>
          <cell r="D20001" t="str">
            <v>M3</v>
          </cell>
          <cell r="E20001">
            <v>0</v>
          </cell>
          <cell r="F20001">
            <v>0</v>
          </cell>
        </row>
        <row r="20002">
          <cell r="B20002">
            <v>3001847</v>
          </cell>
          <cell r="C20002" t="str">
            <v>Mosaico Português Sem Repique</v>
          </cell>
          <cell r="D20002" t="str">
            <v>M2</v>
          </cell>
          <cell r="E20002">
            <v>0</v>
          </cell>
          <cell r="F20002">
            <v>0</v>
          </cell>
        </row>
        <row r="20003">
          <cell r="B20003">
            <v>3001849</v>
          </cell>
          <cell r="C20003" t="str">
            <v>Rodapé Em Quartzito-Empreitada</v>
          </cell>
          <cell r="D20003" t="str">
            <v>M</v>
          </cell>
          <cell r="E20003">
            <v>0</v>
          </cell>
          <cell r="F20003">
            <v>0</v>
          </cell>
        </row>
        <row r="20004">
          <cell r="B20004">
            <v>3001850</v>
          </cell>
          <cell r="C20004" t="str">
            <v>Filetes Em Quartzito-Empreitada</v>
          </cell>
          <cell r="D20004" t="str">
            <v>M2</v>
          </cell>
          <cell r="E20004">
            <v>0</v>
          </cell>
          <cell r="F20004">
            <v>0</v>
          </cell>
        </row>
        <row r="20005">
          <cell r="B20005">
            <v>3001851</v>
          </cell>
          <cell r="C20005" t="str">
            <v>Mobilização/Desmobilização Grua</v>
          </cell>
          <cell r="D20005" t="str">
            <v>UN</v>
          </cell>
          <cell r="E20005">
            <v>0</v>
          </cell>
          <cell r="F20005">
            <v>0</v>
          </cell>
        </row>
        <row r="20006">
          <cell r="B20006">
            <v>3001852</v>
          </cell>
          <cell r="C20006" t="str">
            <v>Forno Pizza Privativo-Empreitada</v>
          </cell>
          <cell r="D20006" t="str">
            <v>UN</v>
          </cell>
          <cell r="E20006">
            <v>0</v>
          </cell>
          <cell r="F20006">
            <v>0</v>
          </cell>
        </row>
        <row r="20007">
          <cell r="B20007">
            <v>3001853</v>
          </cell>
          <cell r="C20007" t="str">
            <v>Mobilização/Desmobilização Retro</v>
          </cell>
          <cell r="D20007" t="str">
            <v>UN</v>
          </cell>
          <cell r="E20007">
            <v>0</v>
          </cell>
          <cell r="F20007">
            <v>0</v>
          </cell>
        </row>
        <row r="20008">
          <cell r="B20008">
            <v>3001854</v>
          </cell>
          <cell r="C20008" t="str">
            <v>Piso Em Granito T1-Empreitada</v>
          </cell>
          <cell r="D20008" t="str">
            <v>M2</v>
          </cell>
          <cell r="E20008">
            <v>0</v>
          </cell>
          <cell r="F20008">
            <v>0</v>
          </cell>
        </row>
        <row r="20009">
          <cell r="B20009">
            <v>3001855</v>
          </cell>
          <cell r="C20009" t="str">
            <v>Piso Em Granito T2-Empreitada</v>
          </cell>
          <cell r="D20009" t="str">
            <v>M2</v>
          </cell>
          <cell r="E20009">
            <v>0</v>
          </cell>
          <cell r="F20009">
            <v>0</v>
          </cell>
        </row>
        <row r="20010">
          <cell r="B20010">
            <v>3001856</v>
          </cell>
          <cell r="C20010" t="str">
            <v>Ensaio Solo-Cbr Na Energia Normal</v>
          </cell>
          <cell r="D20010" t="str">
            <v>UN</v>
          </cell>
          <cell r="E20010">
            <v>0</v>
          </cell>
          <cell r="F20010">
            <v>0</v>
          </cell>
        </row>
        <row r="20011">
          <cell r="B20011">
            <v>3001857</v>
          </cell>
          <cell r="C20011" t="str">
            <v>Operador Cremalheira</v>
          </cell>
          <cell r="D20011" t="str">
            <v>STD</v>
          </cell>
          <cell r="E20011">
            <v>0</v>
          </cell>
          <cell r="F20011">
            <v>0</v>
          </cell>
        </row>
        <row r="20012">
          <cell r="B20012">
            <v>3001858</v>
          </cell>
          <cell r="C20012" t="str">
            <v>Operador Cremalheira-Hora Extra</v>
          </cell>
          <cell r="D20012" t="str">
            <v>STD</v>
          </cell>
          <cell r="E20012">
            <v>0</v>
          </cell>
          <cell r="F20012">
            <v>0</v>
          </cell>
        </row>
        <row r="20013">
          <cell r="B20013">
            <v>3001859</v>
          </cell>
          <cell r="C20013" t="str">
            <v>Instalação Armação Beneficiada</v>
          </cell>
          <cell r="D20013" t="str">
            <v>KG</v>
          </cell>
          <cell r="E20013">
            <v>0</v>
          </cell>
          <cell r="F20013">
            <v>0</v>
          </cell>
        </row>
        <row r="20014">
          <cell r="B20014">
            <v>3001860</v>
          </cell>
          <cell r="C20014" t="str">
            <v>Ensaio Solo-Análise Granulométrica</v>
          </cell>
          <cell r="D20014" t="str">
            <v>UN</v>
          </cell>
          <cell r="E20014">
            <v>0</v>
          </cell>
          <cell r="F20014">
            <v>0</v>
          </cell>
        </row>
        <row r="20015">
          <cell r="B20015">
            <v>3001861</v>
          </cell>
          <cell r="C20015" t="str">
            <v>Ensaio Solo-Limite Plasticidade</v>
          </cell>
          <cell r="D20015" t="str">
            <v>UN</v>
          </cell>
          <cell r="E20015">
            <v>0</v>
          </cell>
          <cell r="F20015">
            <v>0</v>
          </cell>
        </row>
        <row r="20016">
          <cell r="B20016">
            <v>3001862</v>
          </cell>
          <cell r="C20016" t="str">
            <v>Forno Pizza Comunitária-Empreitada</v>
          </cell>
          <cell r="D20016" t="str">
            <v>UN</v>
          </cell>
          <cell r="E20016">
            <v>0</v>
          </cell>
          <cell r="F20016">
            <v>0</v>
          </cell>
        </row>
        <row r="20017">
          <cell r="B20017">
            <v>3001863</v>
          </cell>
          <cell r="C20017" t="str">
            <v>Instalação Caixilho Alumínio</v>
          </cell>
          <cell r="D20017" t="str">
            <v>UN</v>
          </cell>
          <cell r="E20017">
            <v>0</v>
          </cell>
          <cell r="F20017">
            <v>0</v>
          </cell>
        </row>
        <row r="20018">
          <cell r="B20018">
            <v>3001864</v>
          </cell>
          <cell r="C20018" t="str">
            <v>Mobilização/Desmobilização Bob-Cat</v>
          </cell>
          <cell r="D20018" t="str">
            <v>UN</v>
          </cell>
          <cell r="E20018">
            <v>0</v>
          </cell>
          <cell r="F20018">
            <v>0</v>
          </cell>
        </row>
        <row r="20019">
          <cell r="B20019">
            <v>3001865</v>
          </cell>
          <cell r="C20019" t="str">
            <v>Rodapé Em Granito T1-Empreitada</v>
          </cell>
          <cell r="D20019" t="str">
            <v>M</v>
          </cell>
          <cell r="E20019">
            <v>0</v>
          </cell>
          <cell r="F20019">
            <v>0</v>
          </cell>
        </row>
        <row r="20020">
          <cell r="B20020">
            <v>3001866</v>
          </cell>
          <cell r="C20020" t="str">
            <v>Rodapé Em Granito T2-Empreitada</v>
          </cell>
          <cell r="D20020" t="str">
            <v>M</v>
          </cell>
          <cell r="E20020">
            <v>0</v>
          </cell>
          <cell r="F20020">
            <v>0</v>
          </cell>
        </row>
        <row r="20021">
          <cell r="B20021">
            <v>3001867</v>
          </cell>
          <cell r="C20021" t="str">
            <v>Baguete Em Mármore T1-Empreitada</v>
          </cell>
          <cell r="D20021" t="str">
            <v>M</v>
          </cell>
          <cell r="E20021">
            <v>0</v>
          </cell>
          <cell r="F20021">
            <v>0</v>
          </cell>
        </row>
        <row r="20022">
          <cell r="B20022">
            <v>3001868</v>
          </cell>
          <cell r="C20022" t="str">
            <v>Baguete Em Mármore T2-Empreitada</v>
          </cell>
          <cell r="D20022" t="str">
            <v>M</v>
          </cell>
          <cell r="E20022">
            <v>0</v>
          </cell>
          <cell r="F20022">
            <v>0</v>
          </cell>
        </row>
        <row r="20023">
          <cell r="B20023">
            <v>3001869</v>
          </cell>
          <cell r="C20023" t="str">
            <v>Baguete Em Mármore T3-Empreitada</v>
          </cell>
          <cell r="D20023" t="str">
            <v>M</v>
          </cell>
          <cell r="E20023">
            <v>0</v>
          </cell>
          <cell r="F20023">
            <v>0</v>
          </cell>
        </row>
        <row r="20024">
          <cell r="B20024">
            <v>3001870</v>
          </cell>
          <cell r="C20024" t="str">
            <v>Cobertura Telha Cerâmica-Empreitada</v>
          </cell>
          <cell r="D20024" t="str">
            <v>M2</v>
          </cell>
          <cell r="E20024">
            <v>0</v>
          </cell>
          <cell r="F20024">
            <v>0</v>
          </cell>
        </row>
        <row r="20025">
          <cell r="B20025">
            <v>3001871</v>
          </cell>
          <cell r="C20025" t="str">
            <v>Cobertura Telha Concreto-Empreitada</v>
          </cell>
          <cell r="D20025" t="str">
            <v>M2</v>
          </cell>
          <cell r="E20025">
            <v>0</v>
          </cell>
          <cell r="F20025">
            <v>0</v>
          </cell>
        </row>
        <row r="20026">
          <cell r="B20026">
            <v>3001872</v>
          </cell>
          <cell r="C20026" t="str">
            <v>Imperm.Piscina Enterrada-Empreitada</v>
          </cell>
          <cell r="D20026" t="str">
            <v>M2</v>
          </cell>
          <cell r="E20026">
            <v>0</v>
          </cell>
          <cell r="F20026">
            <v>0</v>
          </cell>
        </row>
        <row r="20027">
          <cell r="B20027">
            <v>3001873</v>
          </cell>
          <cell r="C20027" t="str">
            <v>Instalação Arremates Alumínio</v>
          </cell>
          <cell r="D20027" t="str">
            <v>UN</v>
          </cell>
          <cell r="E20027">
            <v>0</v>
          </cell>
          <cell r="F20027">
            <v>0</v>
          </cell>
        </row>
        <row r="20028">
          <cell r="B20028">
            <v>3001874</v>
          </cell>
          <cell r="C20028" t="str">
            <v>Regulagem Esquadrias Alumínio</v>
          </cell>
          <cell r="D20028" t="str">
            <v>UN</v>
          </cell>
          <cell r="E20028">
            <v>0</v>
          </cell>
          <cell r="F20028">
            <v>0</v>
          </cell>
        </row>
        <row r="20029">
          <cell r="B20029">
            <v>3001875</v>
          </cell>
          <cell r="C20029" t="str">
            <v>Estaca Franki-Abertura Base 350Mm</v>
          </cell>
          <cell r="D20029" t="str">
            <v>UN</v>
          </cell>
          <cell r="E20029">
            <v>0</v>
          </cell>
          <cell r="F20029">
            <v>0</v>
          </cell>
        </row>
        <row r="20030">
          <cell r="B20030">
            <v>3001876</v>
          </cell>
          <cell r="C20030" t="str">
            <v>Fogão A Lenha Comunitário-Empreitada</v>
          </cell>
          <cell r="D20030" t="str">
            <v>UN</v>
          </cell>
          <cell r="E20030">
            <v>0</v>
          </cell>
          <cell r="F20030">
            <v>0</v>
          </cell>
        </row>
        <row r="20031">
          <cell r="B20031">
            <v>3001877</v>
          </cell>
          <cell r="C20031" t="str">
            <v>Estaca Franki-Abertura Base 400Mm</v>
          </cell>
          <cell r="D20031" t="str">
            <v>UN</v>
          </cell>
          <cell r="E20031">
            <v>0</v>
          </cell>
          <cell r="F20031">
            <v>0</v>
          </cell>
        </row>
        <row r="20032">
          <cell r="B20032">
            <v>3001878</v>
          </cell>
          <cell r="C20032" t="str">
            <v>Estaca Franki-Abertura Base 520Mm</v>
          </cell>
          <cell r="D20032" t="str">
            <v>UN</v>
          </cell>
          <cell r="E20032">
            <v>0</v>
          </cell>
          <cell r="F20032">
            <v>0</v>
          </cell>
        </row>
        <row r="20033">
          <cell r="B20033">
            <v>3001879</v>
          </cell>
          <cell r="C20033" t="str">
            <v>Execução Prancheamento-Pré-Moldado</v>
          </cell>
          <cell r="D20033" t="str">
            <v>M2</v>
          </cell>
          <cell r="E20033">
            <v>0</v>
          </cell>
          <cell r="F20033">
            <v>0</v>
          </cell>
        </row>
        <row r="20034">
          <cell r="B20034">
            <v>3001880</v>
          </cell>
          <cell r="C20034" t="str">
            <v>Tabeira/Faixa Em Quartzito-Empreitada</v>
          </cell>
          <cell r="D20034" t="str">
            <v>M</v>
          </cell>
          <cell r="E20034">
            <v>0</v>
          </cell>
          <cell r="F20034">
            <v>0</v>
          </cell>
        </row>
        <row r="20035">
          <cell r="B20035">
            <v>3001881</v>
          </cell>
          <cell r="C20035" t="str">
            <v>Estrutura Em Madeira Lei-Empreitada</v>
          </cell>
          <cell r="D20035" t="str">
            <v>M2</v>
          </cell>
          <cell r="E20035">
            <v>0</v>
          </cell>
          <cell r="F20035">
            <v>0</v>
          </cell>
        </row>
        <row r="20036">
          <cell r="B20036">
            <v>3001882</v>
          </cell>
          <cell r="C20036" t="str">
            <v>Forro Pvc Com Mata Junta Perimetral</v>
          </cell>
          <cell r="D20036" t="str">
            <v>M2</v>
          </cell>
          <cell r="E20036">
            <v>0</v>
          </cell>
          <cell r="F20036">
            <v>0</v>
          </cell>
        </row>
        <row r="20037">
          <cell r="B20037">
            <v>3001883</v>
          </cell>
          <cell r="C20037" t="str">
            <v>Instalação Calhas Metálicas-Empreitada</v>
          </cell>
          <cell r="D20037" t="str">
            <v>M2</v>
          </cell>
          <cell r="E20037">
            <v>0</v>
          </cell>
          <cell r="F20037">
            <v>0</v>
          </cell>
        </row>
        <row r="20038">
          <cell r="B20038">
            <v>3001884</v>
          </cell>
          <cell r="C20038" t="str">
            <v>Mobilização/Desmobilização Escavadeira</v>
          </cell>
          <cell r="D20038" t="str">
            <v>UN</v>
          </cell>
          <cell r="E20038">
            <v>0</v>
          </cell>
          <cell r="F20038">
            <v>0</v>
          </cell>
        </row>
        <row r="20039">
          <cell r="B20039">
            <v>3001885</v>
          </cell>
          <cell r="C20039" t="str">
            <v>Montagem/Desmontagem/Telescopagem Grua</v>
          </cell>
          <cell r="D20039" t="str">
            <v>M</v>
          </cell>
          <cell r="E20039">
            <v>0</v>
          </cell>
          <cell r="F20039">
            <v>0</v>
          </cell>
        </row>
        <row r="20040">
          <cell r="B20040">
            <v>3001886</v>
          </cell>
          <cell r="C20040" t="str">
            <v>Pintura Anti-Raiz Com Alcatrão Ulha</v>
          </cell>
          <cell r="D20040" t="str">
            <v>M2</v>
          </cell>
          <cell r="E20040">
            <v>0</v>
          </cell>
          <cell r="F20040">
            <v>0</v>
          </cell>
        </row>
        <row r="20041">
          <cell r="B20041">
            <v>3001887</v>
          </cell>
          <cell r="C20041" t="str">
            <v>Bandeja Secundária-Montagem/Desmontagem</v>
          </cell>
          <cell r="D20041" t="str">
            <v>M</v>
          </cell>
          <cell r="E20041">
            <v>0</v>
          </cell>
          <cell r="F20041">
            <v>0</v>
          </cell>
        </row>
        <row r="20042">
          <cell r="B20042">
            <v>3001888</v>
          </cell>
          <cell r="C20042" t="str">
            <v>Imperm.Cortina Lado Negativo-Empreitada</v>
          </cell>
          <cell r="D20042" t="str">
            <v>M2</v>
          </cell>
          <cell r="E20042">
            <v>0</v>
          </cell>
          <cell r="F20042">
            <v>0</v>
          </cell>
        </row>
        <row r="20043">
          <cell r="B20043">
            <v>3001889</v>
          </cell>
          <cell r="C20043" t="str">
            <v>Imperm.Piscina Não Enterrada-Empreitada</v>
          </cell>
          <cell r="D20043" t="str">
            <v>M2</v>
          </cell>
          <cell r="E20043">
            <v>0</v>
          </cell>
          <cell r="F20043">
            <v>0</v>
          </cell>
        </row>
        <row r="20044">
          <cell r="B20044">
            <v>3001890</v>
          </cell>
          <cell r="C20044" t="str">
            <v>Execução Estaca Strauss D=32Cm</v>
          </cell>
          <cell r="D20044" t="str">
            <v>M</v>
          </cell>
          <cell r="E20044">
            <v>0</v>
          </cell>
          <cell r="F20044">
            <v>0</v>
          </cell>
        </row>
        <row r="20045">
          <cell r="B20045">
            <v>3001891</v>
          </cell>
          <cell r="C20045" t="str">
            <v>Imperm.Banheiros Com Banheira-Empreitada</v>
          </cell>
          <cell r="D20045" t="str">
            <v>M2</v>
          </cell>
          <cell r="E20045">
            <v>0</v>
          </cell>
          <cell r="F20045">
            <v>0</v>
          </cell>
        </row>
        <row r="20046">
          <cell r="B20046">
            <v>3001892</v>
          </cell>
          <cell r="C20046" t="str">
            <v>Imperm.Caixa D´Água Enterrada-Empreitada</v>
          </cell>
          <cell r="D20046" t="str">
            <v>M2</v>
          </cell>
          <cell r="E20046">
            <v>0</v>
          </cell>
          <cell r="F20046">
            <v>0</v>
          </cell>
        </row>
        <row r="20047">
          <cell r="B20047">
            <v>3001893</v>
          </cell>
          <cell r="C20047" t="str">
            <v>Infra Sistema Ar Condicionado-Empreitada</v>
          </cell>
          <cell r="D20047" t="str">
            <v>UN</v>
          </cell>
          <cell r="E20047">
            <v>0</v>
          </cell>
          <cell r="F20047">
            <v>0</v>
          </cell>
        </row>
        <row r="20048">
          <cell r="B20048">
            <v>3001894</v>
          </cell>
          <cell r="C20048" t="str">
            <v>Mobilização/Desmobilização Cremalheira</v>
          </cell>
          <cell r="D20048" t="str">
            <v>UN</v>
          </cell>
          <cell r="E20048">
            <v>0</v>
          </cell>
          <cell r="F20048">
            <v>0</v>
          </cell>
        </row>
        <row r="20049">
          <cell r="B20049">
            <v>3001895</v>
          </cell>
          <cell r="C20049" t="str">
            <v>Mobilização/Desmobilização Estaca Franki</v>
          </cell>
          <cell r="D20049" t="str">
            <v>UN</v>
          </cell>
          <cell r="E20049">
            <v>0</v>
          </cell>
          <cell r="F20049">
            <v>0</v>
          </cell>
        </row>
        <row r="20050">
          <cell r="B20050">
            <v>3001896</v>
          </cell>
          <cell r="C20050" t="str">
            <v>Imperm.Banh.Diferenciados-Empreitada</v>
          </cell>
          <cell r="D20050" t="str">
            <v>M2</v>
          </cell>
          <cell r="E20050">
            <v>0</v>
          </cell>
          <cell r="F20050">
            <v>0</v>
          </cell>
        </row>
        <row r="20051">
          <cell r="B20051">
            <v>3001897</v>
          </cell>
          <cell r="C20051" t="str">
            <v>Muretas Com Fund. E Brocas A Cada 2,5M</v>
          </cell>
          <cell r="D20051" t="str">
            <v>M2</v>
          </cell>
          <cell r="E20051">
            <v>0</v>
          </cell>
          <cell r="F20051">
            <v>0</v>
          </cell>
        </row>
        <row r="20052">
          <cell r="B20052">
            <v>3001898</v>
          </cell>
          <cell r="C20052" t="str">
            <v>Tabeira/Faixa Em Granito T1-Empreitada</v>
          </cell>
          <cell r="D20052" t="str">
            <v>M</v>
          </cell>
          <cell r="E20052">
            <v>0</v>
          </cell>
          <cell r="F20052">
            <v>0</v>
          </cell>
        </row>
        <row r="20053">
          <cell r="B20053">
            <v>3001899</v>
          </cell>
          <cell r="C20053" t="str">
            <v>Tabeira/Faixa Em Granito T2-Empreitada</v>
          </cell>
          <cell r="D20053" t="str">
            <v>M</v>
          </cell>
          <cell r="E20053">
            <v>0</v>
          </cell>
          <cell r="F20053">
            <v>0</v>
          </cell>
        </row>
        <row r="20054">
          <cell r="B20054">
            <v>3001900</v>
          </cell>
          <cell r="C20054" t="str">
            <v>Tabeira/Faixa Em Mármore T1-Empreitada</v>
          </cell>
          <cell r="D20054" t="str">
            <v>M</v>
          </cell>
          <cell r="E20054">
            <v>0</v>
          </cell>
          <cell r="F20054">
            <v>0</v>
          </cell>
        </row>
        <row r="20055">
          <cell r="B20055">
            <v>3001901</v>
          </cell>
          <cell r="C20055" t="str">
            <v>Tabeira/Faixa Em Mármore T2-Empreitada</v>
          </cell>
          <cell r="D20055" t="str">
            <v>M</v>
          </cell>
          <cell r="E20055">
            <v>0</v>
          </cell>
          <cell r="F20055">
            <v>0</v>
          </cell>
        </row>
        <row r="20056">
          <cell r="B20056">
            <v>3001902</v>
          </cell>
          <cell r="C20056" t="str">
            <v>Testes Contrapiso-Resistência Superf.</v>
          </cell>
          <cell r="D20056" t="str">
            <v>UN</v>
          </cell>
          <cell r="E20056">
            <v>0</v>
          </cell>
          <cell r="F20056">
            <v>0</v>
          </cell>
        </row>
        <row r="20057">
          <cell r="B20057">
            <v>1011002</v>
          </cell>
          <cell r="C20057" t="str">
            <v>Tela Fortinet Family 5X10Cm 25M Belgo</v>
          </cell>
          <cell r="D20057" t="str">
            <v>UN</v>
          </cell>
          <cell r="E20057">
            <v>526</v>
          </cell>
          <cell r="F20057">
            <v>11.04</v>
          </cell>
        </row>
        <row r="20058">
          <cell r="B20058">
            <v>3001904</v>
          </cell>
          <cell r="C20058" t="str">
            <v>Imperm.Cortina Lado Não Neg.-Empreitada</v>
          </cell>
          <cell r="D20058" t="str">
            <v>M2</v>
          </cell>
          <cell r="E20058">
            <v>0</v>
          </cell>
          <cell r="F20058">
            <v>0</v>
          </cell>
        </row>
        <row r="20059">
          <cell r="B20059">
            <v>3001905</v>
          </cell>
          <cell r="C20059" t="str">
            <v>Parediafragma-Mobilização/Desmobilização</v>
          </cell>
          <cell r="D20059" t="str">
            <v>UN</v>
          </cell>
          <cell r="E20059">
            <v>0</v>
          </cell>
          <cell r="F20059">
            <v>0</v>
          </cell>
        </row>
        <row r="20060">
          <cell r="B20060">
            <v>3001906</v>
          </cell>
          <cell r="C20060" t="str">
            <v>Imperm.Caixa D´Água Aérea-Empreitada</v>
          </cell>
          <cell r="D20060" t="str">
            <v>M2</v>
          </cell>
          <cell r="E20060">
            <v>0</v>
          </cell>
          <cell r="F20060">
            <v>0</v>
          </cell>
        </row>
        <row r="20061">
          <cell r="B20061">
            <v>3000398</v>
          </cell>
          <cell r="C20061" t="str">
            <v>Fornecimento De Equipamento De Epi</v>
          </cell>
          <cell r="D20061" t="str">
            <v>UN</v>
          </cell>
          <cell r="E20061">
            <v>5700</v>
          </cell>
          <cell r="F20061">
            <v>1</v>
          </cell>
        </row>
        <row r="20062">
          <cell r="B20062">
            <v>3001908</v>
          </cell>
          <cell r="C20062" t="str">
            <v>Pintura Interna Acrílica Forro Gesso</v>
          </cell>
          <cell r="D20062" t="str">
            <v>M2</v>
          </cell>
          <cell r="E20062">
            <v>0</v>
          </cell>
          <cell r="F20062">
            <v>0</v>
          </cell>
        </row>
        <row r="20063">
          <cell r="B20063">
            <v>3001909</v>
          </cell>
          <cell r="C20063" t="str">
            <v>Escav.Man.Talude Med.Corte C/Botafora</v>
          </cell>
          <cell r="D20063" t="str">
            <v>M3</v>
          </cell>
          <cell r="E20063">
            <v>0</v>
          </cell>
          <cell r="F20063">
            <v>0</v>
          </cell>
        </row>
        <row r="20064">
          <cell r="B20064">
            <v>3001910</v>
          </cell>
          <cell r="C20064" t="str">
            <v>Instalação Tabica/Dilat. Forro-Empreit.</v>
          </cell>
          <cell r="D20064" t="str">
            <v>M</v>
          </cell>
          <cell r="E20064">
            <v>0</v>
          </cell>
          <cell r="F20064">
            <v>0</v>
          </cell>
        </row>
        <row r="20065">
          <cell r="B20065">
            <v>3001911</v>
          </cell>
          <cell r="C20065" t="str">
            <v>Locacao Escavadeira C/Operador+Comb.</v>
          </cell>
          <cell r="D20065" t="str">
            <v>STD</v>
          </cell>
          <cell r="E20065">
            <v>0</v>
          </cell>
          <cell r="F20065">
            <v>0</v>
          </cell>
        </row>
        <row r="20066">
          <cell r="B20066">
            <v>3001912</v>
          </cell>
          <cell r="C20066" t="str">
            <v>Montagem/Desmont/Telescop.Cremalheira</v>
          </cell>
          <cell r="D20066" t="str">
            <v>M</v>
          </cell>
          <cell r="E20066">
            <v>0</v>
          </cell>
          <cell r="F20066">
            <v>0</v>
          </cell>
        </row>
        <row r="20067">
          <cell r="B20067">
            <v>3001913</v>
          </cell>
          <cell r="C20067" t="str">
            <v>Armazenam.Projetos Em Sistema Terceiriz</v>
          </cell>
          <cell r="D20067" t="str">
            <v>MON</v>
          </cell>
          <cell r="E20067">
            <v>0</v>
          </cell>
          <cell r="F20067">
            <v>0</v>
          </cell>
        </row>
        <row r="20068">
          <cell r="B20068">
            <v>3001914</v>
          </cell>
          <cell r="C20068" t="str">
            <v>Camada Sep.Filme Polietileno-Empreitada</v>
          </cell>
          <cell r="D20068" t="str">
            <v>M2</v>
          </cell>
          <cell r="E20068">
            <v>0</v>
          </cell>
          <cell r="F20068">
            <v>0</v>
          </cell>
        </row>
        <row r="20069">
          <cell r="B20069">
            <v>3001915</v>
          </cell>
          <cell r="C20069" t="str">
            <v>Chumbam.Porta Grelha/Instalação Grelha</v>
          </cell>
          <cell r="D20069" t="str">
            <v>M2</v>
          </cell>
          <cell r="E20069">
            <v>0</v>
          </cell>
          <cell r="F20069">
            <v>0</v>
          </cell>
        </row>
        <row r="20070">
          <cell r="B20070">
            <v>3001916</v>
          </cell>
          <cell r="C20070" t="str">
            <v>Porta Shaft+Fórmica+Ferragem-Empreitada</v>
          </cell>
          <cell r="D20070" t="str">
            <v>UN</v>
          </cell>
          <cell r="E20070">
            <v>0</v>
          </cell>
          <cell r="F20070">
            <v>0</v>
          </cell>
        </row>
        <row r="20071">
          <cell r="B20071">
            <v>3001917</v>
          </cell>
          <cell r="C20071" t="str">
            <v>Execução Estaca Hélice Contínua D=35Cm</v>
          </cell>
          <cell r="D20071" t="str">
            <v>M</v>
          </cell>
          <cell r="E20071">
            <v>0</v>
          </cell>
          <cell r="F20071">
            <v>0</v>
          </cell>
        </row>
        <row r="20072">
          <cell r="B20072">
            <v>3001918</v>
          </cell>
          <cell r="C20072" t="str">
            <v>Execução Estaca Hélice Contínua D=40Cm</v>
          </cell>
          <cell r="D20072" t="str">
            <v>M</v>
          </cell>
          <cell r="E20072">
            <v>0</v>
          </cell>
          <cell r="F20072">
            <v>0</v>
          </cell>
        </row>
        <row r="20073">
          <cell r="B20073">
            <v>3001919</v>
          </cell>
          <cell r="C20073" t="str">
            <v>Execução Estaca Hélice Contínua D=50Cm</v>
          </cell>
          <cell r="D20073" t="str">
            <v>M</v>
          </cell>
          <cell r="E20073">
            <v>0</v>
          </cell>
          <cell r="F20073">
            <v>0</v>
          </cell>
        </row>
        <row r="20074">
          <cell r="B20074">
            <v>3001920</v>
          </cell>
          <cell r="C20074" t="str">
            <v>Execução Estaca Hélice Contínua D=60Cm</v>
          </cell>
          <cell r="D20074" t="str">
            <v>M</v>
          </cell>
          <cell r="E20074">
            <v>0</v>
          </cell>
          <cell r="F20074">
            <v>0</v>
          </cell>
        </row>
        <row r="20075">
          <cell r="B20075">
            <v>3001921</v>
          </cell>
          <cell r="C20075" t="str">
            <v>Execução Estaca Hélice Contínua D=70Cm</v>
          </cell>
          <cell r="D20075" t="str">
            <v>M</v>
          </cell>
          <cell r="E20075">
            <v>0</v>
          </cell>
          <cell r="F20075">
            <v>0</v>
          </cell>
        </row>
        <row r="20076">
          <cell r="B20076">
            <v>3001922</v>
          </cell>
          <cell r="C20076" t="str">
            <v>Execução Estaca Hélice Contínua D=80Cm</v>
          </cell>
          <cell r="D20076" t="str">
            <v>M</v>
          </cell>
          <cell r="E20076">
            <v>0</v>
          </cell>
          <cell r="F20076">
            <v>0</v>
          </cell>
        </row>
        <row r="20077">
          <cell r="B20077">
            <v>3001923</v>
          </cell>
          <cell r="C20077" t="str">
            <v>Execução Estaca Hélice Contínua D=90Cm</v>
          </cell>
          <cell r="D20077" t="str">
            <v>M</v>
          </cell>
          <cell r="E20077">
            <v>0</v>
          </cell>
          <cell r="F20077">
            <v>0</v>
          </cell>
        </row>
        <row r="20078">
          <cell r="B20078">
            <v>3001924</v>
          </cell>
          <cell r="C20078" t="str">
            <v>Escav.Mec.Talude Med.Corte C/Botafora</v>
          </cell>
          <cell r="D20078" t="str">
            <v>M3</v>
          </cell>
          <cell r="E20078">
            <v>0</v>
          </cell>
          <cell r="F20078">
            <v>0</v>
          </cell>
        </row>
        <row r="20079">
          <cell r="B20079">
            <v>3001925</v>
          </cell>
          <cell r="C20079" t="str">
            <v>Luminária+Lâmp+Reator+Transf+Capactort1</v>
          </cell>
          <cell r="D20079" t="str">
            <v>UN</v>
          </cell>
          <cell r="E20079">
            <v>0</v>
          </cell>
          <cell r="F20079">
            <v>0</v>
          </cell>
        </row>
        <row r="20080">
          <cell r="B20080">
            <v>3001926</v>
          </cell>
          <cell r="C20080" t="str">
            <v>Luminária+Lâmp+Reator+Transf+Capactort2</v>
          </cell>
          <cell r="D20080" t="str">
            <v>UN</v>
          </cell>
          <cell r="E20080">
            <v>0</v>
          </cell>
          <cell r="F20080">
            <v>0</v>
          </cell>
        </row>
        <row r="20081">
          <cell r="B20081">
            <v>3001927</v>
          </cell>
          <cell r="C20081" t="str">
            <v>Luminária+Lâmp+Reator+Transf+Capactort3</v>
          </cell>
          <cell r="D20081" t="str">
            <v>UN</v>
          </cell>
          <cell r="E20081">
            <v>0</v>
          </cell>
          <cell r="F20081">
            <v>0</v>
          </cell>
        </row>
        <row r="20082">
          <cell r="B20082">
            <v>3001928</v>
          </cell>
          <cell r="C20082" t="str">
            <v>Luminária+Lâmp+Reator+Transf+Capactort4</v>
          </cell>
          <cell r="D20082" t="str">
            <v>UN</v>
          </cell>
          <cell r="E20082">
            <v>0</v>
          </cell>
          <cell r="F20082">
            <v>0</v>
          </cell>
        </row>
        <row r="20083">
          <cell r="B20083">
            <v>3001929</v>
          </cell>
          <cell r="C20083" t="str">
            <v>Luminária+Lâmp+Reator+Transf+Capactort5</v>
          </cell>
          <cell r="D20083" t="str">
            <v>UN</v>
          </cell>
          <cell r="E20083">
            <v>0</v>
          </cell>
          <cell r="F20083">
            <v>0</v>
          </cell>
        </row>
        <row r="20084">
          <cell r="B20084">
            <v>3001930</v>
          </cell>
          <cell r="C20084" t="str">
            <v>Luminária+Lâmp+Reator+Transf+Capactort6</v>
          </cell>
          <cell r="D20084" t="str">
            <v>UN</v>
          </cell>
          <cell r="E20084">
            <v>0</v>
          </cell>
          <cell r="F20084">
            <v>0</v>
          </cell>
        </row>
        <row r="20085">
          <cell r="B20085">
            <v>3001931</v>
          </cell>
          <cell r="C20085" t="str">
            <v>Luminária+Lâmp+Reator+Transf+Capactort7</v>
          </cell>
          <cell r="D20085" t="str">
            <v>UN</v>
          </cell>
          <cell r="E20085">
            <v>0</v>
          </cell>
          <cell r="F20085">
            <v>0</v>
          </cell>
        </row>
        <row r="20086">
          <cell r="B20086">
            <v>3001932</v>
          </cell>
          <cell r="C20086" t="str">
            <v>Luminária+Lâmp+Reator+Transf+Capactort8</v>
          </cell>
          <cell r="D20086" t="str">
            <v>UN</v>
          </cell>
          <cell r="E20086">
            <v>0</v>
          </cell>
          <cell r="F20086">
            <v>0</v>
          </cell>
        </row>
        <row r="20087">
          <cell r="B20087">
            <v>3001933</v>
          </cell>
          <cell r="C20087" t="str">
            <v>Luminária+Lâmp+Reator+Transf+Capactort9</v>
          </cell>
          <cell r="D20087" t="str">
            <v>UN</v>
          </cell>
          <cell r="E20087">
            <v>0</v>
          </cell>
          <cell r="F20087">
            <v>0</v>
          </cell>
        </row>
        <row r="20088">
          <cell r="B20088">
            <v>3001934</v>
          </cell>
          <cell r="C20088" t="str">
            <v>Luminária+Lâmp+Reator+Transf+Capactort10</v>
          </cell>
          <cell r="D20088" t="str">
            <v>UN</v>
          </cell>
          <cell r="E20088">
            <v>0</v>
          </cell>
          <cell r="F20088">
            <v>0</v>
          </cell>
        </row>
        <row r="20089">
          <cell r="B20089">
            <v>3001935</v>
          </cell>
          <cell r="C20089" t="str">
            <v>Luminária+Lâmp+Reator+Transf+Capactort11</v>
          </cell>
          <cell r="D20089" t="str">
            <v>UN</v>
          </cell>
          <cell r="E20089">
            <v>0</v>
          </cell>
          <cell r="F20089">
            <v>0</v>
          </cell>
        </row>
        <row r="20090">
          <cell r="B20090">
            <v>3001936</v>
          </cell>
          <cell r="C20090" t="str">
            <v>Luminária+Lâmp+Reator+Transf+Capactort12</v>
          </cell>
          <cell r="D20090" t="str">
            <v>UN</v>
          </cell>
          <cell r="E20090">
            <v>0</v>
          </cell>
          <cell r="F20090">
            <v>0</v>
          </cell>
        </row>
        <row r="20091">
          <cell r="B20091">
            <v>3001937</v>
          </cell>
          <cell r="C20091" t="str">
            <v>Luminária+Lâmp+Reator+Transf+Capactort13</v>
          </cell>
          <cell r="D20091" t="str">
            <v>UN</v>
          </cell>
          <cell r="E20091">
            <v>0</v>
          </cell>
          <cell r="F20091">
            <v>0</v>
          </cell>
        </row>
        <row r="20092">
          <cell r="B20092">
            <v>3001938</v>
          </cell>
          <cell r="C20092" t="str">
            <v>Luminária+Lâmp+Reator+Transf+Capactort14</v>
          </cell>
          <cell r="D20092" t="str">
            <v>UN</v>
          </cell>
          <cell r="E20092">
            <v>0</v>
          </cell>
          <cell r="F20092">
            <v>0</v>
          </cell>
        </row>
        <row r="20093">
          <cell r="B20093">
            <v>3001939</v>
          </cell>
          <cell r="C20093" t="str">
            <v>Luminária+Lâmp+Reator+Transf+Capactort15</v>
          </cell>
          <cell r="D20093" t="str">
            <v>UN</v>
          </cell>
          <cell r="E20093">
            <v>0</v>
          </cell>
          <cell r="F20093">
            <v>0</v>
          </cell>
        </row>
        <row r="20094">
          <cell r="B20094">
            <v>3001940</v>
          </cell>
          <cell r="C20094" t="str">
            <v>Luminária+Lâmp+Reator+Transf+Capactort16</v>
          </cell>
          <cell r="D20094" t="str">
            <v>UN</v>
          </cell>
          <cell r="E20094">
            <v>0</v>
          </cell>
          <cell r="F20094">
            <v>0</v>
          </cell>
        </row>
        <row r="20095">
          <cell r="B20095">
            <v>3001941</v>
          </cell>
          <cell r="C20095" t="str">
            <v>Luminária+Lâmp+Reator+Transf+Capactort17</v>
          </cell>
          <cell r="D20095" t="str">
            <v>UN</v>
          </cell>
          <cell r="E20095">
            <v>0</v>
          </cell>
          <cell r="F20095">
            <v>0</v>
          </cell>
        </row>
        <row r="20096">
          <cell r="B20096">
            <v>3001942</v>
          </cell>
          <cell r="C20096" t="str">
            <v>Luminária+Lâmp+Reator+Transf+Capactort18</v>
          </cell>
          <cell r="D20096" t="str">
            <v>UN</v>
          </cell>
          <cell r="E20096">
            <v>0</v>
          </cell>
          <cell r="F20096">
            <v>0</v>
          </cell>
        </row>
        <row r="20097">
          <cell r="B20097">
            <v>3001943</v>
          </cell>
          <cell r="C20097" t="str">
            <v>Luminária+Lâmp+Reator+Transf+Capactort19</v>
          </cell>
          <cell r="D20097" t="str">
            <v>UN</v>
          </cell>
          <cell r="E20097">
            <v>0</v>
          </cell>
          <cell r="F20097">
            <v>0</v>
          </cell>
        </row>
        <row r="20098">
          <cell r="B20098">
            <v>3001944</v>
          </cell>
          <cell r="C20098" t="str">
            <v>Luminária+Lâmp+Reator+Transf+Capactort20</v>
          </cell>
          <cell r="D20098" t="str">
            <v>UN</v>
          </cell>
          <cell r="E20098">
            <v>0</v>
          </cell>
          <cell r="F20098">
            <v>0</v>
          </cell>
        </row>
        <row r="20099">
          <cell r="B20099">
            <v>3001945</v>
          </cell>
          <cell r="C20099" t="str">
            <v>Estrutura Madeira Trat.Autoclav-Empreit.</v>
          </cell>
          <cell r="D20099" t="str">
            <v>M2</v>
          </cell>
          <cell r="E20099">
            <v>0</v>
          </cell>
          <cell r="F20099">
            <v>0</v>
          </cell>
        </row>
        <row r="20100">
          <cell r="B20100">
            <v>3001946</v>
          </cell>
          <cell r="C20100" t="str">
            <v>Execução Estaca Hélice Contínua D=100Cm</v>
          </cell>
          <cell r="D20100" t="str">
            <v>M</v>
          </cell>
          <cell r="E20100">
            <v>0</v>
          </cell>
          <cell r="F20100">
            <v>0</v>
          </cell>
        </row>
        <row r="20101">
          <cell r="B20101">
            <v>3001947</v>
          </cell>
          <cell r="C20101" t="str">
            <v>Proteção Mec.Horiz.Arm.C/Tela-Empreit</v>
          </cell>
          <cell r="D20101" t="str">
            <v>M2</v>
          </cell>
          <cell r="E20101">
            <v>0</v>
          </cell>
          <cell r="F20101">
            <v>0</v>
          </cell>
        </row>
        <row r="20102">
          <cell r="B20102">
            <v>3001948</v>
          </cell>
          <cell r="C20102" t="str">
            <v>Instal.Tabica Met.Dilatação Forro-Empr.</v>
          </cell>
          <cell r="D20102" t="str">
            <v>M</v>
          </cell>
          <cell r="E20102">
            <v>0</v>
          </cell>
          <cell r="F20102">
            <v>0</v>
          </cell>
        </row>
        <row r="20103">
          <cell r="B20103">
            <v>3001949</v>
          </cell>
          <cell r="C20103" t="str">
            <v>Estrutura Ferro C/Tratamento-Empreitada</v>
          </cell>
          <cell r="D20103" t="str">
            <v>M2</v>
          </cell>
          <cell r="E20103">
            <v>0</v>
          </cell>
          <cell r="F20103">
            <v>0</v>
          </cell>
        </row>
        <row r="20104">
          <cell r="B20104">
            <v>3001950</v>
          </cell>
          <cell r="C20104" t="str">
            <v>Kit Porta Pront Mad.Pintura 0,92X2,11M</v>
          </cell>
          <cell r="D20104" t="str">
            <v>UN</v>
          </cell>
          <cell r="E20104">
            <v>0</v>
          </cell>
          <cell r="F20104">
            <v>0</v>
          </cell>
        </row>
        <row r="20105">
          <cell r="B20105">
            <v>3001951</v>
          </cell>
          <cell r="C20105" t="str">
            <v>Execução Bases Para Luminárias+Diversos</v>
          </cell>
          <cell r="D20105" t="str">
            <v>UN</v>
          </cell>
          <cell r="E20105">
            <v>0</v>
          </cell>
          <cell r="F20105">
            <v>0</v>
          </cell>
        </row>
        <row r="20106">
          <cell r="B20106">
            <v>3001952</v>
          </cell>
          <cell r="C20106" t="str">
            <v>Camada Separadora Papel Kraft-Empreitada</v>
          </cell>
          <cell r="D20106" t="str">
            <v>M2</v>
          </cell>
          <cell r="E20106">
            <v>0</v>
          </cell>
          <cell r="F20106">
            <v>0</v>
          </cell>
        </row>
        <row r="20107">
          <cell r="B20107">
            <v>3001953</v>
          </cell>
          <cell r="C20107" t="str">
            <v>Execução Alv+Ver.Churrasq/Lareira/Fornos</v>
          </cell>
          <cell r="D20107" t="str">
            <v>M2</v>
          </cell>
          <cell r="E20107">
            <v>0</v>
          </cell>
          <cell r="F20107">
            <v>0</v>
          </cell>
        </row>
        <row r="20108">
          <cell r="B20108">
            <v>3001954</v>
          </cell>
          <cell r="C20108" t="str">
            <v>Escav.Mec.Bloco/Sapata/Radier+Botafora</v>
          </cell>
          <cell r="D20108" t="str">
            <v>M3</v>
          </cell>
          <cell r="E20108">
            <v>0</v>
          </cell>
          <cell r="F20108">
            <v>0</v>
          </cell>
        </row>
        <row r="20109">
          <cell r="B20109">
            <v>3001955</v>
          </cell>
          <cell r="C20109" t="str">
            <v>Chumbam Gradil+Execução Brocas</v>
          </cell>
          <cell r="D20109" t="str">
            <v>UN</v>
          </cell>
          <cell r="E20109">
            <v>0</v>
          </cell>
          <cell r="F20109">
            <v>0</v>
          </cell>
        </row>
        <row r="20110">
          <cell r="B20110">
            <v>3001956</v>
          </cell>
          <cell r="C20110" t="str">
            <v>Chumbam Gradil</v>
          </cell>
          <cell r="D20110" t="str">
            <v>UN</v>
          </cell>
          <cell r="E20110">
            <v>0</v>
          </cell>
          <cell r="F20110">
            <v>0</v>
          </cell>
        </row>
        <row r="20111">
          <cell r="B20111">
            <v>3001957</v>
          </cell>
          <cell r="C20111" t="str">
            <v>Kit Porta Pront Mad Pint0,92X2,11M+Venez</v>
          </cell>
          <cell r="D20111" t="str">
            <v>UN</v>
          </cell>
          <cell r="E20111">
            <v>0</v>
          </cell>
          <cell r="F20111">
            <v>0</v>
          </cell>
        </row>
        <row r="20112">
          <cell r="B20112">
            <v>3001958</v>
          </cell>
          <cell r="C20112" t="str">
            <v>Sinaleiro Grua</v>
          </cell>
          <cell r="D20112" t="str">
            <v>UN</v>
          </cell>
          <cell r="E20112">
            <v>0</v>
          </cell>
          <cell r="F20112">
            <v>0</v>
          </cell>
        </row>
        <row r="20113">
          <cell r="B20113">
            <v>3001959</v>
          </cell>
          <cell r="C20113" t="str">
            <v>Concreto Fck 10,0 Mpa-Slump 7+-2</v>
          </cell>
          <cell r="D20113" t="str">
            <v>M3</v>
          </cell>
          <cell r="E20113">
            <v>0</v>
          </cell>
          <cell r="F20113">
            <v>0</v>
          </cell>
        </row>
        <row r="20114">
          <cell r="B20114">
            <v>3001960</v>
          </cell>
          <cell r="C20114" t="str">
            <v>Concreto Fck 15,0 Mpa-Slump 7+-2</v>
          </cell>
          <cell r="D20114" t="str">
            <v>M3</v>
          </cell>
          <cell r="E20114">
            <v>0</v>
          </cell>
          <cell r="F20114">
            <v>0</v>
          </cell>
        </row>
        <row r="20115">
          <cell r="B20115">
            <v>3001961</v>
          </cell>
          <cell r="C20115" t="str">
            <v>Concreto Fck 18,0 Mpa-Slump 7+-2</v>
          </cell>
          <cell r="D20115" t="str">
            <v>M3</v>
          </cell>
          <cell r="E20115">
            <v>0</v>
          </cell>
          <cell r="F20115">
            <v>0</v>
          </cell>
        </row>
        <row r="20116">
          <cell r="B20116">
            <v>3001962</v>
          </cell>
          <cell r="C20116" t="str">
            <v>Concreto Fck 22,0 Mpa-Slump 7+-2</v>
          </cell>
          <cell r="D20116" t="str">
            <v>M3</v>
          </cell>
          <cell r="E20116">
            <v>0</v>
          </cell>
          <cell r="F20116">
            <v>0</v>
          </cell>
        </row>
        <row r="20117">
          <cell r="B20117">
            <v>3001963</v>
          </cell>
          <cell r="C20117" t="str">
            <v>Concreto Fck 25,0 Mpa-Slump 7+-2</v>
          </cell>
          <cell r="D20117" t="str">
            <v>M3</v>
          </cell>
          <cell r="E20117">
            <v>0</v>
          </cell>
          <cell r="F20117">
            <v>0</v>
          </cell>
        </row>
        <row r="20118">
          <cell r="B20118">
            <v>3001964</v>
          </cell>
          <cell r="C20118" t="str">
            <v>Concreto Fck 30,0 Mpa-Slump 7+-2</v>
          </cell>
          <cell r="D20118" t="str">
            <v>M3</v>
          </cell>
          <cell r="E20118">
            <v>0</v>
          </cell>
          <cell r="F20118">
            <v>0</v>
          </cell>
        </row>
        <row r="20119">
          <cell r="B20119">
            <v>3001965</v>
          </cell>
          <cell r="C20119" t="str">
            <v>Concreto Fck 35,0 Mpa-Slump 7+-2</v>
          </cell>
          <cell r="D20119" t="str">
            <v>M3</v>
          </cell>
          <cell r="E20119">
            <v>0</v>
          </cell>
          <cell r="F20119">
            <v>0</v>
          </cell>
        </row>
        <row r="20120">
          <cell r="B20120">
            <v>3001966</v>
          </cell>
          <cell r="C20120" t="str">
            <v>Concreto Fck 40,0 Mpa-Slump 7+-2</v>
          </cell>
          <cell r="D20120" t="str">
            <v>M3</v>
          </cell>
          <cell r="E20120">
            <v>0</v>
          </cell>
          <cell r="F20120">
            <v>0</v>
          </cell>
        </row>
        <row r="20121">
          <cell r="B20121">
            <v>3001967</v>
          </cell>
          <cell r="C20121" t="str">
            <v>Concreto Fck 45,0 Mpa-Slump 7+-2</v>
          </cell>
          <cell r="D20121" t="str">
            <v>M3</v>
          </cell>
          <cell r="E20121">
            <v>0</v>
          </cell>
          <cell r="F20121">
            <v>0</v>
          </cell>
        </row>
        <row r="20122">
          <cell r="B20122">
            <v>3001968</v>
          </cell>
          <cell r="C20122" t="str">
            <v>Concreto Fck 10,0 Mpa-Slump 9+-2</v>
          </cell>
          <cell r="D20122" t="str">
            <v>M3</v>
          </cell>
          <cell r="E20122">
            <v>0</v>
          </cell>
          <cell r="F20122">
            <v>0</v>
          </cell>
        </row>
        <row r="20123">
          <cell r="B20123">
            <v>3001969</v>
          </cell>
          <cell r="C20123" t="str">
            <v>Concreto Fck 15,0 Mpa-Slump 9+-2</v>
          </cell>
          <cell r="D20123" t="str">
            <v>M3</v>
          </cell>
          <cell r="E20123">
            <v>0</v>
          </cell>
          <cell r="F20123">
            <v>0</v>
          </cell>
        </row>
        <row r="20124">
          <cell r="B20124">
            <v>3001970</v>
          </cell>
          <cell r="C20124" t="str">
            <v>Concreto Fck 18,0 Mpa-Slump 9+-2</v>
          </cell>
          <cell r="D20124" t="str">
            <v>M3</v>
          </cell>
          <cell r="E20124">
            <v>0</v>
          </cell>
          <cell r="F20124">
            <v>0</v>
          </cell>
        </row>
        <row r="20125">
          <cell r="B20125">
            <v>3001971</v>
          </cell>
          <cell r="C20125" t="str">
            <v>Concreto Fck 22,0 Mpa-Slump 9+-2</v>
          </cell>
          <cell r="D20125" t="str">
            <v>M3</v>
          </cell>
          <cell r="E20125">
            <v>0</v>
          </cell>
          <cell r="F20125">
            <v>0</v>
          </cell>
        </row>
        <row r="20126">
          <cell r="B20126">
            <v>3001972</v>
          </cell>
          <cell r="C20126" t="str">
            <v>Concreto Fck 25,0 Mpa-Slump 9+-2</v>
          </cell>
          <cell r="D20126" t="str">
            <v>M3</v>
          </cell>
          <cell r="E20126">
            <v>0</v>
          </cell>
          <cell r="F20126">
            <v>0</v>
          </cell>
        </row>
        <row r="20127">
          <cell r="B20127">
            <v>3001973</v>
          </cell>
          <cell r="C20127" t="str">
            <v>Concreto Fck 30,0 Mpa-Slump 9+-2</v>
          </cell>
          <cell r="D20127" t="str">
            <v>M3</v>
          </cell>
          <cell r="E20127">
            <v>0</v>
          </cell>
          <cell r="F20127">
            <v>0</v>
          </cell>
        </row>
        <row r="20128">
          <cell r="B20128">
            <v>3001974</v>
          </cell>
          <cell r="C20128" t="str">
            <v>Concreto Fck 35,0 Mpa-Slump 9+-2</v>
          </cell>
          <cell r="D20128" t="str">
            <v>M3</v>
          </cell>
          <cell r="E20128">
            <v>0</v>
          </cell>
          <cell r="F20128">
            <v>0</v>
          </cell>
        </row>
        <row r="20129">
          <cell r="B20129">
            <v>3001975</v>
          </cell>
          <cell r="C20129" t="str">
            <v>Concreto Fck 40,0 Mpa-Slump 9+-2</v>
          </cell>
          <cell r="D20129" t="str">
            <v>M3</v>
          </cell>
          <cell r="E20129">
            <v>0</v>
          </cell>
          <cell r="F20129">
            <v>0</v>
          </cell>
        </row>
        <row r="20130">
          <cell r="B20130">
            <v>3001976</v>
          </cell>
          <cell r="C20130" t="str">
            <v>Concreto Fck 45,0 Mpa-Slump 9+-2</v>
          </cell>
          <cell r="D20130" t="str">
            <v>M3</v>
          </cell>
          <cell r="E20130">
            <v>0</v>
          </cell>
          <cell r="F20130">
            <v>0</v>
          </cell>
        </row>
        <row r="20131">
          <cell r="B20131">
            <v>3001093</v>
          </cell>
          <cell r="C20131" t="str">
            <v>Paisagismo Ornamental</v>
          </cell>
          <cell r="D20131" t="str">
            <v>UN</v>
          </cell>
          <cell r="E20131">
            <v>4.5</v>
          </cell>
          <cell r="F20131">
            <v>1250</v>
          </cell>
        </row>
        <row r="20132">
          <cell r="B20132">
            <v>3001978</v>
          </cell>
          <cell r="C20132" t="str">
            <v>Material Substituido Por 3002827</v>
          </cell>
          <cell r="D20132" t="str">
            <v>STD</v>
          </cell>
          <cell r="E20132">
            <v>0</v>
          </cell>
          <cell r="F20132">
            <v>0</v>
          </cell>
        </row>
        <row r="20133">
          <cell r="B20133">
            <v>3001979</v>
          </cell>
          <cell r="C20133" t="str">
            <v>Monitoramento Eletrônico</v>
          </cell>
          <cell r="D20133" t="str">
            <v>MON</v>
          </cell>
          <cell r="E20133">
            <v>0</v>
          </cell>
          <cell r="F20133">
            <v>0</v>
          </cell>
        </row>
        <row r="20134">
          <cell r="B20134">
            <v>3001980</v>
          </cell>
          <cell r="C20134" t="str">
            <v>Execução De Alambrado De Fechamento</v>
          </cell>
          <cell r="D20134" t="str">
            <v>UN</v>
          </cell>
          <cell r="E20134">
            <v>0</v>
          </cell>
          <cell r="F20134">
            <v>0</v>
          </cell>
        </row>
        <row r="20135">
          <cell r="B20135">
            <v>3001981</v>
          </cell>
          <cell r="C20135" t="str">
            <v>Execução De Drenos De Pavimento</v>
          </cell>
          <cell r="D20135" t="str">
            <v>UN</v>
          </cell>
          <cell r="E20135">
            <v>0</v>
          </cell>
          <cell r="F20135">
            <v>0</v>
          </cell>
        </row>
        <row r="20136">
          <cell r="B20136">
            <v>3001982</v>
          </cell>
          <cell r="C20136" t="str">
            <v>Execução De Emissário De Água Pluvial</v>
          </cell>
          <cell r="D20136" t="str">
            <v>UN</v>
          </cell>
          <cell r="E20136">
            <v>0</v>
          </cell>
          <cell r="F20136">
            <v>0</v>
          </cell>
        </row>
        <row r="20137">
          <cell r="B20137">
            <v>3001983</v>
          </cell>
          <cell r="C20137" t="str">
            <v>Execução De Guias E Sarjetas</v>
          </cell>
          <cell r="D20137" t="str">
            <v>UN</v>
          </cell>
          <cell r="E20137">
            <v>0</v>
          </cell>
          <cell r="F20137">
            <v>0</v>
          </cell>
        </row>
        <row r="20138">
          <cell r="B20138">
            <v>3001984</v>
          </cell>
          <cell r="C20138" t="str">
            <v>Execução De Muro De Fechamento</v>
          </cell>
          <cell r="D20138" t="str">
            <v>UN</v>
          </cell>
          <cell r="E20138">
            <v>0</v>
          </cell>
          <cell r="F20138">
            <v>0</v>
          </cell>
        </row>
        <row r="20139">
          <cell r="B20139">
            <v>3001985</v>
          </cell>
          <cell r="C20139" t="str">
            <v>Execução De Paisagismo De Proteção</v>
          </cell>
          <cell r="D20139" t="str">
            <v>UN</v>
          </cell>
          <cell r="E20139">
            <v>0</v>
          </cell>
          <cell r="F20139">
            <v>0</v>
          </cell>
        </row>
        <row r="20140">
          <cell r="B20140">
            <v>3001986</v>
          </cell>
          <cell r="C20140" t="str">
            <v>Execução De Pavimentação Asfáltica</v>
          </cell>
          <cell r="D20140" t="str">
            <v>UN</v>
          </cell>
          <cell r="E20140">
            <v>0</v>
          </cell>
          <cell r="F20140">
            <v>0</v>
          </cell>
        </row>
        <row r="20141">
          <cell r="B20141">
            <v>3001987</v>
          </cell>
          <cell r="C20141" t="str">
            <v>Execução De Pavimentação Intertravada</v>
          </cell>
          <cell r="D20141" t="str">
            <v>UN</v>
          </cell>
          <cell r="E20141">
            <v>0</v>
          </cell>
          <cell r="F20141">
            <v>0</v>
          </cell>
        </row>
        <row r="20142">
          <cell r="B20142">
            <v>3001988</v>
          </cell>
          <cell r="C20142" t="str">
            <v>Execução De Reservatórios Elevados</v>
          </cell>
          <cell r="D20142" t="str">
            <v>UN</v>
          </cell>
          <cell r="E20142">
            <v>0</v>
          </cell>
          <cell r="F20142">
            <v>0</v>
          </cell>
        </row>
        <row r="20143">
          <cell r="B20143">
            <v>3001989</v>
          </cell>
          <cell r="C20143" t="str">
            <v>Execução De Reservatórios Enterrados</v>
          </cell>
          <cell r="D20143" t="str">
            <v>UN</v>
          </cell>
          <cell r="E20143">
            <v>0</v>
          </cell>
          <cell r="F20143">
            <v>0</v>
          </cell>
        </row>
        <row r="20144">
          <cell r="B20144">
            <v>3001990</v>
          </cell>
          <cell r="C20144" t="str">
            <v>Execução Rede Água Potável-Diâm.100Mm</v>
          </cell>
          <cell r="D20144" t="str">
            <v>UN</v>
          </cell>
          <cell r="E20144">
            <v>0</v>
          </cell>
          <cell r="F20144">
            <v>0</v>
          </cell>
        </row>
        <row r="20145">
          <cell r="B20145">
            <v>3001991</v>
          </cell>
          <cell r="C20145" t="str">
            <v>Execução Rede Água Potável-Diâm.50Mm</v>
          </cell>
          <cell r="D20145" t="str">
            <v>UN</v>
          </cell>
          <cell r="E20145">
            <v>0</v>
          </cell>
          <cell r="F20145">
            <v>0</v>
          </cell>
        </row>
        <row r="20146">
          <cell r="B20146">
            <v>3001992</v>
          </cell>
          <cell r="C20146" t="str">
            <v>Execução Rede Água Potável-Diâm.75Mm</v>
          </cell>
          <cell r="D20146" t="str">
            <v>UN</v>
          </cell>
          <cell r="E20146">
            <v>0</v>
          </cell>
          <cell r="F20146">
            <v>0</v>
          </cell>
        </row>
        <row r="20147">
          <cell r="B20147">
            <v>3001993</v>
          </cell>
          <cell r="C20147" t="str">
            <v>Execução Rede Águas Pluviais-Diâm.1000Mm</v>
          </cell>
          <cell r="D20147" t="str">
            <v>UN</v>
          </cell>
          <cell r="E20147">
            <v>0</v>
          </cell>
          <cell r="F20147">
            <v>0</v>
          </cell>
        </row>
        <row r="20148">
          <cell r="B20148">
            <v>3001994</v>
          </cell>
          <cell r="C20148" t="str">
            <v>Execução Rede Águas Pluviais-Diâm.1200Mm</v>
          </cell>
          <cell r="D20148" t="str">
            <v>UN</v>
          </cell>
          <cell r="E20148">
            <v>0</v>
          </cell>
          <cell r="F20148">
            <v>0</v>
          </cell>
        </row>
        <row r="20149">
          <cell r="B20149">
            <v>3001995</v>
          </cell>
          <cell r="C20149" t="str">
            <v>Execução Rede Águas Pluviais-Diâm.1400Mm</v>
          </cell>
          <cell r="D20149" t="str">
            <v>UN</v>
          </cell>
          <cell r="E20149">
            <v>0</v>
          </cell>
          <cell r="F20149">
            <v>0</v>
          </cell>
        </row>
        <row r="20150">
          <cell r="B20150">
            <v>3001996</v>
          </cell>
          <cell r="C20150" t="str">
            <v>Execução Rede Águas Pluviais-Diâm.1600Mm</v>
          </cell>
          <cell r="D20150" t="str">
            <v>UN</v>
          </cell>
          <cell r="E20150">
            <v>0</v>
          </cell>
          <cell r="F20150">
            <v>0</v>
          </cell>
        </row>
        <row r="20151">
          <cell r="B20151">
            <v>3001997</v>
          </cell>
          <cell r="C20151" t="str">
            <v>Execução Rede Águas Pluviais-Diâm.400Mm</v>
          </cell>
          <cell r="D20151" t="str">
            <v>UN</v>
          </cell>
          <cell r="E20151">
            <v>0</v>
          </cell>
          <cell r="F20151">
            <v>0</v>
          </cell>
        </row>
        <row r="20152">
          <cell r="B20152">
            <v>3001998</v>
          </cell>
          <cell r="C20152" t="str">
            <v>Execução Rede Águas Pluviais-Diâm.500Mm</v>
          </cell>
          <cell r="D20152" t="str">
            <v>UN</v>
          </cell>
          <cell r="E20152">
            <v>0</v>
          </cell>
          <cell r="F20152">
            <v>0</v>
          </cell>
        </row>
        <row r="20153">
          <cell r="B20153">
            <v>3001999</v>
          </cell>
          <cell r="C20153" t="str">
            <v>Execução Rede Águas Pluviais-Diâm.600Mm</v>
          </cell>
          <cell r="D20153" t="str">
            <v>UN</v>
          </cell>
          <cell r="E20153">
            <v>0</v>
          </cell>
          <cell r="F20153">
            <v>0</v>
          </cell>
        </row>
        <row r="20154">
          <cell r="B20154">
            <v>3002000</v>
          </cell>
          <cell r="C20154" t="str">
            <v>Execução Rede Águas Pluviais-Diâm.700Mm</v>
          </cell>
          <cell r="D20154" t="str">
            <v>UN</v>
          </cell>
          <cell r="E20154">
            <v>0</v>
          </cell>
          <cell r="F20154">
            <v>0</v>
          </cell>
        </row>
        <row r="20155">
          <cell r="B20155">
            <v>3002001</v>
          </cell>
          <cell r="C20155" t="str">
            <v>Execução Rede Águas Pluviais-Diâm.800Mm</v>
          </cell>
          <cell r="D20155" t="str">
            <v>UN</v>
          </cell>
          <cell r="E20155">
            <v>0</v>
          </cell>
          <cell r="F20155">
            <v>0</v>
          </cell>
        </row>
        <row r="20156">
          <cell r="B20156">
            <v>3002002</v>
          </cell>
          <cell r="C20156" t="str">
            <v>Execução Rede Águas Pluviais-Diâm.900Mm</v>
          </cell>
          <cell r="D20156" t="str">
            <v>UN</v>
          </cell>
          <cell r="E20156">
            <v>0</v>
          </cell>
          <cell r="F20156">
            <v>0</v>
          </cell>
        </row>
        <row r="20157">
          <cell r="B20157">
            <v>3002003</v>
          </cell>
          <cell r="C20157" t="str">
            <v>Execução Rede De Esgoto-Diâmetro 100Mm</v>
          </cell>
          <cell r="D20157" t="str">
            <v>UN</v>
          </cell>
          <cell r="E20157">
            <v>0</v>
          </cell>
          <cell r="F20157">
            <v>0</v>
          </cell>
        </row>
        <row r="20158">
          <cell r="B20158">
            <v>3002004</v>
          </cell>
          <cell r="C20158" t="str">
            <v>Execução Rede De Esgoto-Diâmetro 150Mm</v>
          </cell>
          <cell r="D20158" t="str">
            <v>UN</v>
          </cell>
          <cell r="E20158">
            <v>0</v>
          </cell>
          <cell r="F20158">
            <v>0</v>
          </cell>
        </row>
        <row r="20159">
          <cell r="B20159">
            <v>3002005</v>
          </cell>
          <cell r="C20159" t="str">
            <v>Execução Rede De Esgotodiâmetro 200Mm</v>
          </cell>
          <cell r="D20159" t="str">
            <v>UN</v>
          </cell>
          <cell r="E20159">
            <v>0</v>
          </cell>
          <cell r="F20159">
            <v>0</v>
          </cell>
        </row>
        <row r="20160">
          <cell r="B20160">
            <v>3002006</v>
          </cell>
          <cell r="C20160" t="str">
            <v>Terraplenagem-Aterro</v>
          </cell>
          <cell r="D20160" t="str">
            <v>UN</v>
          </cell>
          <cell r="E20160">
            <v>0</v>
          </cell>
          <cell r="F20160">
            <v>0</v>
          </cell>
        </row>
        <row r="20161">
          <cell r="B20161">
            <v>3002007</v>
          </cell>
          <cell r="C20161" t="str">
            <v>Terraplenagem-Escavação</v>
          </cell>
          <cell r="D20161" t="str">
            <v>UN</v>
          </cell>
          <cell r="E20161">
            <v>0</v>
          </cell>
          <cell r="F20161">
            <v>0</v>
          </cell>
        </row>
        <row r="20162">
          <cell r="B20162">
            <v>3002008</v>
          </cell>
          <cell r="C20162" t="str">
            <v>Locacao De Gerador Por Hora</v>
          </cell>
          <cell r="D20162" t="str">
            <v>STD</v>
          </cell>
          <cell r="E20162">
            <v>0</v>
          </cell>
          <cell r="F20162">
            <v>0</v>
          </cell>
        </row>
        <row r="20163">
          <cell r="B20163" t="str">
            <v>M1132</v>
          </cell>
          <cell r="C20163" t="str">
            <v>Eletricista</v>
          </cell>
          <cell r="D20163" t="str">
            <v>H</v>
          </cell>
          <cell r="E20163">
            <v>14.05</v>
          </cell>
          <cell r="F20163">
            <v>387.14</v>
          </cell>
        </row>
        <row r="20164">
          <cell r="B20164">
            <v>3002012</v>
          </cell>
          <cell r="C20164" t="str">
            <v>Instalação De Fórmica</v>
          </cell>
          <cell r="D20164" t="str">
            <v>UN</v>
          </cell>
          <cell r="E20164">
            <v>0</v>
          </cell>
          <cell r="F20164">
            <v>0</v>
          </cell>
        </row>
        <row r="20165">
          <cell r="B20165" t="str">
            <v>M1144</v>
          </cell>
          <cell r="C20165" t="str">
            <v>Confecção de Suporte e Travessa para Placa de Sinalização</v>
          </cell>
          <cell r="E20165">
            <v>33.46</v>
          </cell>
          <cell r="F20165">
            <v>158.44</v>
          </cell>
        </row>
        <row r="20166">
          <cell r="B20166">
            <v>3002014</v>
          </cell>
          <cell r="C20166" t="str">
            <v>Concreto Fck 20 Mpa-Slump 8 +-2</v>
          </cell>
          <cell r="D20166" t="str">
            <v>M3</v>
          </cell>
          <cell r="E20166">
            <v>0</v>
          </cell>
          <cell r="F20166">
            <v>0</v>
          </cell>
        </row>
        <row r="20167">
          <cell r="B20167">
            <v>3002015</v>
          </cell>
          <cell r="C20167" t="str">
            <v>Container Depósito</v>
          </cell>
          <cell r="D20167" t="str">
            <v>UN</v>
          </cell>
          <cell r="E20167">
            <v>0</v>
          </cell>
          <cell r="F20167">
            <v>0</v>
          </cell>
        </row>
        <row r="20168">
          <cell r="B20168">
            <v>3002016</v>
          </cell>
          <cell r="C20168" t="str">
            <v>Desenvolvimento De Software</v>
          </cell>
          <cell r="D20168" t="str">
            <v>UN</v>
          </cell>
          <cell r="E20168">
            <v>0</v>
          </cell>
          <cell r="F20168">
            <v>0</v>
          </cell>
        </row>
        <row r="20169">
          <cell r="B20169">
            <v>3002017</v>
          </cell>
          <cell r="C20169" t="str">
            <v>Forno De Pizza</v>
          </cell>
          <cell r="D20169" t="str">
            <v>UN</v>
          </cell>
          <cell r="E20169">
            <v>0</v>
          </cell>
          <cell r="F20169">
            <v>0</v>
          </cell>
        </row>
        <row r="20170">
          <cell r="B20170">
            <v>3000156</v>
          </cell>
          <cell r="C20170" t="str">
            <v>Barracões-Sanitário Funcionário</v>
          </cell>
          <cell r="D20170" t="str">
            <v>M2</v>
          </cell>
          <cell r="E20170">
            <v>265</v>
          </cell>
          <cell r="F20170">
            <v>20</v>
          </cell>
        </row>
        <row r="20171">
          <cell r="B20171">
            <v>3002019</v>
          </cell>
          <cell r="C20171" t="str">
            <v>Instalações Elétricas-Empreitada</v>
          </cell>
          <cell r="D20171" t="str">
            <v>UN</v>
          </cell>
          <cell r="E20171">
            <v>0</v>
          </cell>
          <cell r="F20171">
            <v>0</v>
          </cell>
        </row>
        <row r="20172">
          <cell r="B20172">
            <v>3002020</v>
          </cell>
          <cell r="C20172" t="str">
            <v>Laudo Topográfico</v>
          </cell>
          <cell r="D20172" t="str">
            <v>UN</v>
          </cell>
          <cell r="E20172">
            <v>0</v>
          </cell>
          <cell r="F20172">
            <v>0</v>
          </cell>
        </row>
        <row r="20173">
          <cell r="B20173">
            <v>3002021</v>
          </cell>
          <cell r="C20173" t="str">
            <v>Link Corporativo E1</v>
          </cell>
          <cell r="D20173" t="str">
            <v>UN</v>
          </cell>
          <cell r="E20173">
            <v>0</v>
          </cell>
          <cell r="F20173">
            <v>0</v>
          </cell>
        </row>
        <row r="20174">
          <cell r="B20174">
            <v>3002022</v>
          </cell>
          <cell r="C20174" t="str">
            <v>Locacao De Viga Gastalho Com 1M</v>
          </cell>
          <cell r="D20174" t="str">
            <v>UN</v>
          </cell>
          <cell r="E20174">
            <v>0</v>
          </cell>
          <cell r="F20174">
            <v>0</v>
          </cell>
        </row>
        <row r="20175">
          <cell r="B20175">
            <v>3002023</v>
          </cell>
          <cell r="C20175" t="str">
            <v>Locacao De Viga Gastalho Com 2M</v>
          </cell>
          <cell r="D20175" t="str">
            <v>UN</v>
          </cell>
          <cell r="E20175">
            <v>0</v>
          </cell>
          <cell r="F20175">
            <v>0</v>
          </cell>
        </row>
        <row r="20176">
          <cell r="B20176">
            <v>3002024</v>
          </cell>
          <cell r="C20176" t="str">
            <v>Locacao Proteção Perimetral Com 1M</v>
          </cell>
          <cell r="D20176" t="str">
            <v>UN</v>
          </cell>
          <cell r="E20176">
            <v>0</v>
          </cell>
          <cell r="F20176">
            <v>0</v>
          </cell>
        </row>
        <row r="20177">
          <cell r="B20177">
            <v>3002025</v>
          </cell>
          <cell r="C20177" t="str">
            <v>Operador De Guincho</v>
          </cell>
          <cell r="D20177" t="str">
            <v>UN</v>
          </cell>
          <cell r="E20177">
            <v>0</v>
          </cell>
          <cell r="F20177">
            <v>0</v>
          </cell>
        </row>
        <row r="20178">
          <cell r="B20178">
            <v>3002026</v>
          </cell>
          <cell r="C20178" t="str">
            <v>Serviços Reprográficos</v>
          </cell>
          <cell r="D20178" t="str">
            <v>UN</v>
          </cell>
          <cell r="E20178">
            <v>0</v>
          </cell>
          <cell r="F20178">
            <v>0</v>
          </cell>
        </row>
        <row r="20179">
          <cell r="B20179">
            <v>3002027</v>
          </cell>
          <cell r="C20179" t="str">
            <v>Teleconferência</v>
          </cell>
          <cell r="D20179" t="str">
            <v>UN</v>
          </cell>
          <cell r="E20179">
            <v>0</v>
          </cell>
          <cell r="F20179">
            <v>0</v>
          </cell>
        </row>
        <row r="20180">
          <cell r="B20180">
            <v>3002028</v>
          </cell>
          <cell r="C20180" t="str">
            <v>Tratamento E Trincas Em Piso De Subsolo</v>
          </cell>
          <cell r="D20180" t="str">
            <v>UN</v>
          </cell>
          <cell r="E20180">
            <v>0</v>
          </cell>
          <cell r="F20180">
            <v>0</v>
          </cell>
        </row>
        <row r="20181">
          <cell r="B20181">
            <v>3002029</v>
          </cell>
          <cell r="C20181" t="str">
            <v>Travamento De Madeira-Sarrafo 10</v>
          </cell>
          <cell r="D20181" t="str">
            <v>UN</v>
          </cell>
          <cell r="E20181">
            <v>0</v>
          </cell>
          <cell r="F20181">
            <v>0</v>
          </cell>
        </row>
        <row r="20182">
          <cell r="B20182">
            <v>3002030</v>
          </cell>
          <cell r="C20182" t="str">
            <v>Treinamento Para Eletricista Nr10-Senai</v>
          </cell>
          <cell r="D20182" t="str">
            <v>UN</v>
          </cell>
          <cell r="E20182">
            <v>0</v>
          </cell>
          <cell r="F20182">
            <v>0</v>
          </cell>
        </row>
        <row r="20183">
          <cell r="B20183">
            <v>3002031</v>
          </cell>
          <cell r="C20183" t="str">
            <v>Vale Transporte</v>
          </cell>
          <cell r="D20183" t="str">
            <v>UN</v>
          </cell>
          <cell r="E20183">
            <v>0</v>
          </cell>
          <cell r="F20183">
            <v>0</v>
          </cell>
        </row>
        <row r="20184">
          <cell r="B20184">
            <v>3002032</v>
          </cell>
          <cell r="C20184" t="str">
            <v>Aluguel De Tenda</v>
          </cell>
          <cell r="D20184" t="str">
            <v>UN</v>
          </cell>
          <cell r="E20184">
            <v>0</v>
          </cell>
          <cell r="F20184">
            <v>0</v>
          </cell>
        </row>
        <row r="20185">
          <cell r="B20185">
            <v>3002033</v>
          </cell>
          <cell r="C20185" t="str">
            <v>Aplicação De Moldura Em Eps P/ Fachada</v>
          </cell>
          <cell r="D20185" t="str">
            <v>UN</v>
          </cell>
          <cell r="E20185">
            <v>0</v>
          </cell>
          <cell r="F20185">
            <v>0</v>
          </cell>
        </row>
        <row r="20186">
          <cell r="B20186">
            <v>3002034</v>
          </cell>
          <cell r="C20186" t="str">
            <v>Arenoso-Aterro</v>
          </cell>
          <cell r="D20186" t="str">
            <v>UN</v>
          </cell>
          <cell r="E20186">
            <v>0</v>
          </cell>
          <cell r="F20186">
            <v>0</v>
          </cell>
        </row>
        <row r="20187">
          <cell r="B20187">
            <v>3002035</v>
          </cell>
          <cell r="C20187" t="str">
            <v>Ascensorista De Elevador</v>
          </cell>
          <cell r="D20187" t="str">
            <v>UN</v>
          </cell>
          <cell r="E20187">
            <v>0</v>
          </cell>
          <cell r="F20187">
            <v>0</v>
          </cell>
        </row>
        <row r="20188">
          <cell r="B20188">
            <v>3002036</v>
          </cell>
          <cell r="C20188" t="str">
            <v>Cobertura Em Pvc E Poliester-Empreitada</v>
          </cell>
          <cell r="D20188" t="str">
            <v>UN</v>
          </cell>
          <cell r="E20188">
            <v>0</v>
          </cell>
          <cell r="F20188">
            <v>0</v>
          </cell>
        </row>
        <row r="20189">
          <cell r="B20189">
            <v>3002037</v>
          </cell>
          <cell r="C20189" t="str">
            <v>Instalação Do Chapéu Chines-Fachada</v>
          </cell>
          <cell r="D20189" t="str">
            <v>UN</v>
          </cell>
          <cell r="E20189">
            <v>0</v>
          </cell>
          <cell r="F20189">
            <v>0</v>
          </cell>
        </row>
        <row r="20190">
          <cell r="B20190">
            <v>3002038</v>
          </cell>
          <cell r="C20190" t="str">
            <v>Laudo Técnico</v>
          </cell>
          <cell r="D20190" t="str">
            <v>UN</v>
          </cell>
          <cell r="E20190">
            <v>0</v>
          </cell>
          <cell r="F20190">
            <v>0</v>
          </cell>
        </row>
        <row r="20191">
          <cell r="B20191">
            <v>3002039</v>
          </cell>
          <cell r="C20191" t="str">
            <v>Ligação Definitiva De Telefone</v>
          </cell>
          <cell r="D20191" t="str">
            <v>UN</v>
          </cell>
          <cell r="E20191">
            <v>0</v>
          </cell>
          <cell r="F20191">
            <v>0</v>
          </cell>
        </row>
        <row r="20192">
          <cell r="B20192">
            <v>3002040</v>
          </cell>
          <cell r="C20192" t="str">
            <v>Locacao De Betoneira</v>
          </cell>
          <cell r="D20192" t="str">
            <v>UN</v>
          </cell>
          <cell r="E20192">
            <v>0</v>
          </cell>
          <cell r="F20192">
            <v>0</v>
          </cell>
        </row>
        <row r="20193">
          <cell r="B20193">
            <v>3002041</v>
          </cell>
          <cell r="C20193" t="str">
            <v>Locacao De Carrinho Plataforma</v>
          </cell>
          <cell r="D20193" t="str">
            <v>UN</v>
          </cell>
          <cell r="E20193">
            <v>0</v>
          </cell>
          <cell r="F20193">
            <v>0</v>
          </cell>
        </row>
        <row r="20194">
          <cell r="B20194">
            <v>3002042</v>
          </cell>
          <cell r="C20194" t="str">
            <v>Locacao De Compressor 140Amp</v>
          </cell>
          <cell r="D20194" t="str">
            <v>UN</v>
          </cell>
          <cell r="E20194">
            <v>0</v>
          </cell>
          <cell r="F20194">
            <v>0</v>
          </cell>
        </row>
        <row r="20195">
          <cell r="B20195">
            <v>3002043</v>
          </cell>
          <cell r="C20195" t="str">
            <v>Locacao De Furadeira Mandril</v>
          </cell>
          <cell r="D20195" t="str">
            <v>UN</v>
          </cell>
          <cell r="E20195">
            <v>0</v>
          </cell>
          <cell r="F20195">
            <v>0</v>
          </cell>
        </row>
        <row r="20196">
          <cell r="B20196">
            <v>3002044</v>
          </cell>
          <cell r="C20196" t="str">
            <v>Locacao De Lixadeira</v>
          </cell>
          <cell r="D20196" t="str">
            <v>UN</v>
          </cell>
          <cell r="E20196">
            <v>0</v>
          </cell>
          <cell r="F20196">
            <v>0</v>
          </cell>
        </row>
        <row r="20197">
          <cell r="B20197">
            <v>3002045</v>
          </cell>
          <cell r="C20197" t="str">
            <v>Locacao De Máquina De Solda</v>
          </cell>
          <cell r="D20197" t="str">
            <v>UN</v>
          </cell>
          <cell r="E20197">
            <v>0</v>
          </cell>
          <cell r="F20197">
            <v>0</v>
          </cell>
        </row>
        <row r="20198">
          <cell r="B20198">
            <v>3002046</v>
          </cell>
          <cell r="C20198" t="str">
            <v>Locacao De Martelo Demolidor 11304-30Kg</v>
          </cell>
          <cell r="D20198" t="str">
            <v>UN</v>
          </cell>
          <cell r="E20198">
            <v>0</v>
          </cell>
          <cell r="F20198">
            <v>0</v>
          </cell>
        </row>
        <row r="20199">
          <cell r="B20199">
            <v>3002047</v>
          </cell>
          <cell r="C20199" t="str">
            <v>Locacao De Martelo Rompedor 10Kg</v>
          </cell>
          <cell r="D20199" t="str">
            <v>UN</v>
          </cell>
          <cell r="E20199">
            <v>0</v>
          </cell>
          <cell r="F20199">
            <v>0</v>
          </cell>
        </row>
        <row r="20200">
          <cell r="B20200">
            <v>3002048</v>
          </cell>
          <cell r="C20200" t="str">
            <v>Locacao De Pistola Finca Pinos-Hilti</v>
          </cell>
          <cell r="D20200" t="str">
            <v>UN</v>
          </cell>
          <cell r="E20200">
            <v>0</v>
          </cell>
          <cell r="F20200">
            <v>0</v>
          </cell>
        </row>
        <row r="20201">
          <cell r="B20201">
            <v>3002049</v>
          </cell>
          <cell r="C20201" t="str">
            <v>Locacao De Serra De Bancada</v>
          </cell>
          <cell r="D20201" t="str">
            <v>UN</v>
          </cell>
          <cell r="E20201">
            <v>0</v>
          </cell>
          <cell r="F20201">
            <v>0</v>
          </cell>
        </row>
        <row r="20202">
          <cell r="B20202">
            <v>3002050</v>
          </cell>
          <cell r="C20202" t="str">
            <v>Locacao De Serra Mármore-Makita</v>
          </cell>
          <cell r="D20202" t="str">
            <v>UN</v>
          </cell>
          <cell r="E20202">
            <v>0</v>
          </cell>
          <cell r="F20202">
            <v>0</v>
          </cell>
        </row>
        <row r="20203">
          <cell r="B20203">
            <v>3002051</v>
          </cell>
          <cell r="C20203" t="str">
            <v>Locacao De Serra Policorte De Bancada</v>
          </cell>
          <cell r="D20203" t="str">
            <v>UN</v>
          </cell>
          <cell r="E20203">
            <v>0</v>
          </cell>
          <cell r="F20203">
            <v>0</v>
          </cell>
        </row>
        <row r="20204">
          <cell r="B20204">
            <v>3002052</v>
          </cell>
          <cell r="C20204" t="str">
            <v>Locacao De Transformador 112,5Kva</v>
          </cell>
          <cell r="D20204" t="str">
            <v>UN</v>
          </cell>
          <cell r="E20204">
            <v>0</v>
          </cell>
          <cell r="F20204">
            <v>0</v>
          </cell>
        </row>
        <row r="20205">
          <cell r="B20205">
            <v>3002053</v>
          </cell>
          <cell r="C20205" t="str">
            <v>Manutenção Subest.Geral-Lig.Provisória</v>
          </cell>
          <cell r="D20205" t="str">
            <v>UN</v>
          </cell>
          <cell r="E20205">
            <v>0</v>
          </cell>
          <cell r="F20205">
            <v>0</v>
          </cell>
        </row>
        <row r="20206">
          <cell r="B20206">
            <v>3002054</v>
          </cell>
          <cell r="C20206" t="str">
            <v>Proteção Provisória De Caixilhos</v>
          </cell>
          <cell r="D20206" t="str">
            <v>UN</v>
          </cell>
          <cell r="E20206">
            <v>0</v>
          </cell>
          <cell r="F20206">
            <v>0</v>
          </cell>
        </row>
        <row r="20207">
          <cell r="B20207">
            <v>3002055</v>
          </cell>
          <cell r="C20207" t="str">
            <v>Projeto Ar Condicionado/Exaustão-Cópias</v>
          </cell>
          <cell r="D20207" t="str">
            <v>UN</v>
          </cell>
          <cell r="E20207">
            <v>0</v>
          </cell>
          <cell r="F20207">
            <v>0</v>
          </cell>
        </row>
        <row r="20208">
          <cell r="B20208">
            <v>3002056</v>
          </cell>
          <cell r="C20208" t="str">
            <v>Projeto Executivo-Concessionária Energia</v>
          </cell>
          <cell r="D20208" t="str">
            <v>UN</v>
          </cell>
          <cell r="E20208">
            <v>0</v>
          </cell>
          <cell r="F20208">
            <v>0</v>
          </cell>
        </row>
        <row r="20209">
          <cell r="B20209">
            <v>3002057</v>
          </cell>
          <cell r="C20209" t="str">
            <v>Projeto Executivo-Concess.Rede De Água</v>
          </cell>
          <cell r="D20209" t="str">
            <v>UN</v>
          </cell>
          <cell r="E20209">
            <v>0</v>
          </cell>
          <cell r="F20209">
            <v>0</v>
          </cell>
        </row>
        <row r="20210">
          <cell r="B20210">
            <v>3002058</v>
          </cell>
          <cell r="C20210" t="str">
            <v>Projeto Exec.-Concess.Rede Água Pluviais</v>
          </cell>
          <cell r="D20210" t="str">
            <v>UN</v>
          </cell>
          <cell r="E20210">
            <v>0</v>
          </cell>
          <cell r="F20210">
            <v>0</v>
          </cell>
        </row>
        <row r="20211">
          <cell r="B20211">
            <v>3002059</v>
          </cell>
          <cell r="C20211" t="str">
            <v>Projeto Executivo-Concess.De Telefonia</v>
          </cell>
          <cell r="D20211" t="str">
            <v>UN</v>
          </cell>
          <cell r="E20211">
            <v>240</v>
          </cell>
          <cell r="F20211">
            <v>0</v>
          </cell>
        </row>
        <row r="20212">
          <cell r="B20212">
            <v>3002060</v>
          </cell>
          <cell r="C20212" t="str">
            <v>Projeto Executivo-Drenagem</v>
          </cell>
          <cell r="D20212" t="str">
            <v>UN</v>
          </cell>
          <cell r="E20212">
            <v>0</v>
          </cell>
          <cell r="F20212">
            <v>0</v>
          </cell>
        </row>
        <row r="20213">
          <cell r="B20213">
            <v>3002061</v>
          </cell>
          <cell r="C20213" t="str">
            <v>Projeto Executivo-Estrutura Metálica</v>
          </cell>
          <cell r="D20213" t="str">
            <v>UN</v>
          </cell>
          <cell r="E20213">
            <v>0</v>
          </cell>
          <cell r="F20213">
            <v>0</v>
          </cell>
        </row>
        <row r="20214">
          <cell r="B20214">
            <v>3002062</v>
          </cell>
          <cell r="C20214" t="str">
            <v>Projeto Executivo-Terraplenagem</v>
          </cell>
          <cell r="D20214" t="str">
            <v>UN</v>
          </cell>
          <cell r="E20214">
            <v>0</v>
          </cell>
          <cell r="F20214">
            <v>0</v>
          </cell>
        </row>
        <row r="20215">
          <cell r="B20215">
            <v>3002063</v>
          </cell>
          <cell r="C20215" t="str">
            <v>Projeto Executivo-Topografia</v>
          </cell>
          <cell r="D20215" t="str">
            <v>UN</v>
          </cell>
          <cell r="E20215">
            <v>0</v>
          </cell>
          <cell r="F20215">
            <v>0</v>
          </cell>
        </row>
        <row r="20216">
          <cell r="B20216">
            <v>3002064</v>
          </cell>
          <cell r="C20216" t="str">
            <v>Projeto Instalações Elétricas-As Built</v>
          </cell>
          <cell r="D20216" t="str">
            <v>UN</v>
          </cell>
          <cell r="E20216">
            <v>0</v>
          </cell>
          <cell r="F20216">
            <v>0</v>
          </cell>
        </row>
        <row r="20217">
          <cell r="B20217">
            <v>3002065</v>
          </cell>
          <cell r="C20217" t="str">
            <v>Projeto Instalações Hidráulicas-As Built</v>
          </cell>
          <cell r="D20217" t="str">
            <v>UN</v>
          </cell>
          <cell r="E20217">
            <v>0</v>
          </cell>
          <cell r="F20217">
            <v>0</v>
          </cell>
        </row>
        <row r="20218">
          <cell r="B20218">
            <v>3002066</v>
          </cell>
          <cell r="C20218" t="str">
            <v>Locacao E Retirada De Lixo Orgânico</v>
          </cell>
          <cell r="D20218" t="str">
            <v>UN</v>
          </cell>
          <cell r="E20218">
            <v>0</v>
          </cell>
          <cell r="F20218">
            <v>0</v>
          </cell>
        </row>
        <row r="20219">
          <cell r="B20219">
            <v>3002067</v>
          </cell>
          <cell r="C20219" t="str">
            <v>Terraplenagem Sem Bota-Fora</v>
          </cell>
          <cell r="D20219" t="str">
            <v>UN</v>
          </cell>
          <cell r="E20219">
            <v>0</v>
          </cell>
          <cell r="F20219">
            <v>0</v>
          </cell>
        </row>
        <row r="20220">
          <cell r="B20220">
            <v>3002068</v>
          </cell>
          <cell r="C20220" t="str">
            <v>Tenda Tencionada-Empreitada</v>
          </cell>
          <cell r="D20220" t="str">
            <v>UN</v>
          </cell>
          <cell r="E20220">
            <v>0</v>
          </cell>
          <cell r="F20220">
            <v>0</v>
          </cell>
        </row>
        <row r="20221">
          <cell r="B20221">
            <v>3002069</v>
          </cell>
          <cell r="C20221" t="str">
            <v>Engenheiro De Segurança Do Trabalho</v>
          </cell>
          <cell r="D20221" t="str">
            <v>UN</v>
          </cell>
          <cell r="E20221">
            <v>0</v>
          </cell>
          <cell r="F20221">
            <v>0</v>
          </cell>
        </row>
        <row r="20222">
          <cell r="B20222">
            <v>3002070</v>
          </cell>
          <cell r="C20222" t="str">
            <v>Concreto Convencional 18Mpa</v>
          </cell>
          <cell r="D20222" t="str">
            <v>M3</v>
          </cell>
          <cell r="E20222">
            <v>220</v>
          </cell>
          <cell r="F20222">
            <v>0</v>
          </cell>
        </row>
        <row r="20223">
          <cell r="B20223">
            <v>3002071</v>
          </cell>
          <cell r="C20223" t="str">
            <v>Concreto Convencional 25Mpa</v>
          </cell>
          <cell r="D20223" t="str">
            <v>M3</v>
          </cell>
          <cell r="E20223">
            <v>0</v>
          </cell>
          <cell r="F20223">
            <v>0</v>
          </cell>
        </row>
        <row r="20224">
          <cell r="B20224">
            <v>3002072</v>
          </cell>
          <cell r="C20224" t="str">
            <v>Exames Complementares</v>
          </cell>
          <cell r="D20224" t="str">
            <v>UN</v>
          </cell>
          <cell r="E20224">
            <v>0</v>
          </cell>
          <cell r="F20224">
            <v>0</v>
          </cell>
        </row>
        <row r="20225">
          <cell r="B20225">
            <v>3002073</v>
          </cell>
          <cell r="C20225" t="str">
            <v>Cantoneira P/ Tampo De 27 Cm</v>
          </cell>
          <cell r="D20225" t="str">
            <v>UN</v>
          </cell>
          <cell r="E20225">
            <v>0</v>
          </cell>
          <cell r="F20225">
            <v>0</v>
          </cell>
        </row>
        <row r="20226">
          <cell r="B20226">
            <v>3002074</v>
          </cell>
          <cell r="C20226" t="str">
            <v>Cantoneira P/ Tampo De 50 Cm</v>
          </cell>
          <cell r="D20226" t="str">
            <v>UN</v>
          </cell>
          <cell r="E20226">
            <v>0</v>
          </cell>
          <cell r="F20226">
            <v>0</v>
          </cell>
        </row>
        <row r="20227">
          <cell r="B20227">
            <v>3002075</v>
          </cell>
          <cell r="C20227" t="str">
            <v>Cantoneira P/ Tampo De 60 Cm</v>
          </cell>
          <cell r="D20227" t="str">
            <v>UN</v>
          </cell>
          <cell r="E20227">
            <v>0</v>
          </cell>
          <cell r="F20227">
            <v>0</v>
          </cell>
        </row>
        <row r="20228">
          <cell r="B20228">
            <v>3002076</v>
          </cell>
          <cell r="C20228" t="str">
            <v>Quadro Em Canton P/ Cx De Insp (40 X 40)</v>
          </cell>
          <cell r="D20228" t="str">
            <v>UN</v>
          </cell>
          <cell r="E20228">
            <v>0</v>
          </cell>
          <cell r="F20228">
            <v>0</v>
          </cell>
        </row>
        <row r="20229">
          <cell r="B20229">
            <v>3002077</v>
          </cell>
          <cell r="C20229" t="str">
            <v>Quadro Em Canton P/ Cx De Insp (50 X 50)</v>
          </cell>
          <cell r="D20229" t="str">
            <v>UN</v>
          </cell>
          <cell r="E20229">
            <v>0</v>
          </cell>
          <cell r="F20229">
            <v>0</v>
          </cell>
        </row>
        <row r="20230">
          <cell r="B20230">
            <v>3002078</v>
          </cell>
          <cell r="C20230" t="str">
            <v>Quadro Em Canton P/ Cx De Insp (60 X 60)</v>
          </cell>
          <cell r="D20230" t="str">
            <v>UN</v>
          </cell>
          <cell r="E20230">
            <v>0</v>
          </cell>
          <cell r="F20230">
            <v>0</v>
          </cell>
        </row>
        <row r="20231">
          <cell r="B20231">
            <v>3002079</v>
          </cell>
          <cell r="C20231" t="str">
            <v>Quadro Em Canton P/ Cx De Insp (80 X 80)</v>
          </cell>
          <cell r="D20231" t="str">
            <v>UN</v>
          </cell>
          <cell r="E20231">
            <v>0</v>
          </cell>
          <cell r="F20231">
            <v>0</v>
          </cell>
        </row>
        <row r="20232">
          <cell r="B20232">
            <v>3002080</v>
          </cell>
          <cell r="C20232" t="str">
            <v>Tratamento De Água Para Re-Uso</v>
          </cell>
          <cell r="D20232" t="str">
            <v>M3</v>
          </cell>
          <cell r="E20232">
            <v>0</v>
          </cell>
          <cell r="F20232">
            <v>0</v>
          </cell>
        </row>
        <row r="20233">
          <cell r="B20233">
            <v>3002081</v>
          </cell>
          <cell r="C20233" t="str">
            <v>Instalação De Proteção Perimetral</v>
          </cell>
          <cell r="D20233" t="str">
            <v>M</v>
          </cell>
          <cell r="E20233">
            <v>0</v>
          </cell>
          <cell r="F20233">
            <v>0</v>
          </cell>
        </row>
        <row r="20234">
          <cell r="B20234">
            <v>3002082</v>
          </cell>
          <cell r="C20234" t="str">
            <v>Loc De Gabarito Alvena Estrutural-Porta</v>
          </cell>
          <cell r="D20234" t="str">
            <v>UN</v>
          </cell>
          <cell r="E20234">
            <v>0</v>
          </cell>
          <cell r="F20234">
            <v>0</v>
          </cell>
        </row>
        <row r="20235">
          <cell r="B20235">
            <v>3002083</v>
          </cell>
          <cell r="C20235" t="str">
            <v>Loc De Gabarito Alvena Estrutural-Janela</v>
          </cell>
          <cell r="D20235" t="str">
            <v>UN</v>
          </cell>
          <cell r="E20235">
            <v>0</v>
          </cell>
          <cell r="F20235">
            <v>0</v>
          </cell>
        </row>
        <row r="20236">
          <cell r="B20236">
            <v>3002084</v>
          </cell>
          <cell r="C20236" t="str">
            <v>Compra Gabarito Alvena Estrutural-Porta</v>
          </cell>
          <cell r="D20236" t="str">
            <v>UN</v>
          </cell>
          <cell r="E20236">
            <v>0</v>
          </cell>
          <cell r="F20236">
            <v>0</v>
          </cell>
        </row>
        <row r="20237">
          <cell r="B20237">
            <v>3002085</v>
          </cell>
          <cell r="C20237" t="str">
            <v>Compra Gabarito Alvena Estrutural-Janela</v>
          </cell>
          <cell r="D20237" t="str">
            <v>UN</v>
          </cell>
          <cell r="E20237">
            <v>0</v>
          </cell>
          <cell r="F20237">
            <v>0</v>
          </cell>
        </row>
        <row r="20238">
          <cell r="B20238">
            <v>3002086</v>
          </cell>
          <cell r="C20238" t="str">
            <v>Execução Fundação Direta</v>
          </cell>
          <cell r="D20238" t="str">
            <v>UN</v>
          </cell>
          <cell r="E20238">
            <v>0</v>
          </cell>
          <cell r="F20238">
            <v>0</v>
          </cell>
        </row>
        <row r="20239">
          <cell r="B20239">
            <v>3002087</v>
          </cell>
          <cell r="C20239" t="str">
            <v>Execução Radier (Residencias)</v>
          </cell>
          <cell r="D20239" t="str">
            <v>UN</v>
          </cell>
          <cell r="E20239">
            <v>0</v>
          </cell>
          <cell r="F20239">
            <v>0</v>
          </cell>
        </row>
        <row r="20240">
          <cell r="B20240">
            <v>3002088</v>
          </cell>
          <cell r="C20240" t="str">
            <v>Execução Tubulão A Céu Aberto</v>
          </cell>
          <cell r="D20240" t="str">
            <v>UN</v>
          </cell>
          <cell r="E20240">
            <v>0</v>
          </cell>
          <cell r="F20240">
            <v>0</v>
          </cell>
        </row>
        <row r="20241">
          <cell r="B20241">
            <v>3002089</v>
          </cell>
          <cell r="C20241" t="str">
            <v>Execução Estaca Franki</v>
          </cell>
          <cell r="D20241" t="str">
            <v>UN</v>
          </cell>
          <cell r="E20241">
            <v>0</v>
          </cell>
          <cell r="F20241">
            <v>0</v>
          </cell>
        </row>
        <row r="20242">
          <cell r="B20242">
            <v>3002090</v>
          </cell>
          <cell r="C20242" t="str">
            <v>Execução Estaca Strauss</v>
          </cell>
          <cell r="D20242" t="str">
            <v>UN</v>
          </cell>
          <cell r="E20242">
            <v>0</v>
          </cell>
          <cell r="F20242">
            <v>0</v>
          </cell>
        </row>
        <row r="20243">
          <cell r="B20243">
            <v>3002091</v>
          </cell>
          <cell r="C20243" t="str">
            <v>Execução Estaca Hélice Contínua</v>
          </cell>
          <cell r="D20243" t="str">
            <v>UN</v>
          </cell>
          <cell r="E20243">
            <v>0</v>
          </cell>
          <cell r="F20243">
            <v>0</v>
          </cell>
        </row>
        <row r="20244">
          <cell r="B20244">
            <v>3002092</v>
          </cell>
          <cell r="C20244" t="str">
            <v>Execução Drenagem Subsolo</v>
          </cell>
          <cell r="D20244" t="str">
            <v>UN</v>
          </cell>
          <cell r="E20244">
            <v>0</v>
          </cell>
          <cell r="F20244">
            <v>0</v>
          </cell>
        </row>
        <row r="20245">
          <cell r="B20245">
            <v>3002093</v>
          </cell>
          <cell r="C20245" t="str">
            <v>Rebaixamento Lençol Freático</v>
          </cell>
          <cell r="D20245" t="str">
            <v>UN</v>
          </cell>
          <cell r="E20245">
            <v>0</v>
          </cell>
          <cell r="F20245">
            <v>0</v>
          </cell>
        </row>
        <row r="20246">
          <cell r="B20246">
            <v>3002094</v>
          </cell>
          <cell r="C20246" t="str">
            <v>Execução Cortina Concreto (Sistrel)</v>
          </cell>
          <cell r="D20246" t="str">
            <v>M2</v>
          </cell>
          <cell r="E20246">
            <v>0</v>
          </cell>
          <cell r="F20246">
            <v>0</v>
          </cell>
        </row>
        <row r="20247">
          <cell r="B20247">
            <v>3002095</v>
          </cell>
          <cell r="C20247" t="str">
            <v>Fechamento Shaft Placa Cimenticia</v>
          </cell>
          <cell r="D20247" t="str">
            <v>UN</v>
          </cell>
          <cell r="E20247">
            <v>0</v>
          </cell>
          <cell r="F20247">
            <v>0</v>
          </cell>
        </row>
        <row r="20248">
          <cell r="B20248">
            <v>3002096</v>
          </cell>
          <cell r="C20248" t="str">
            <v>Junta Dilatação Horizontal (Tipo Jeene)</v>
          </cell>
          <cell r="D20248" t="str">
            <v>M</v>
          </cell>
          <cell r="E20248">
            <v>0</v>
          </cell>
          <cell r="F20248">
            <v>0</v>
          </cell>
        </row>
        <row r="20249">
          <cell r="B20249">
            <v>3002097</v>
          </cell>
          <cell r="C20249" t="str">
            <v>Junta Dilatação Vertical (Tipo Jeene)</v>
          </cell>
          <cell r="D20249" t="str">
            <v>M</v>
          </cell>
          <cell r="E20249">
            <v>0</v>
          </cell>
          <cell r="F20249">
            <v>0</v>
          </cell>
        </row>
        <row r="20250">
          <cell r="B20250">
            <v>3002098</v>
          </cell>
          <cell r="C20250" t="str">
            <v>Proteção Shaft C/ Manta Cerâmica</v>
          </cell>
          <cell r="D20250" t="str">
            <v>M2</v>
          </cell>
          <cell r="E20250">
            <v>0</v>
          </cell>
          <cell r="F20250">
            <v>0</v>
          </cell>
        </row>
        <row r="20251">
          <cell r="B20251">
            <v>3002099</v>
          </cell>
          <cell r="C20251" t="str">
            <v>Ensaio Concreto Coleta Cp</v>
          </cell>
          <cell r="D20251" t="str">
            <v>UN</v>
          </cell>
          <cell r="E20251">
            <v>0</v>
          </cell>
          <cell r="F20251">
            <v>0</v>
          </cell>
        </row>
        <row r="20252">
          <cell r="B20252">
            <v>3002100</v>
          </cell>
          <cell r="C20252" t="str">
            <v>Outras Proteções</v>
          </cell>
          <cell r="D20252" t="str">
            <v>UN</v>
          </cell>
          <cell r="E20252">
            <v>0</v>
          </cell>
          <cell r="F20252">
            <v>0</v>
          </cell>
        </row>
        <row r="20253">
          <cell r="B20253">
            <v>3002101</v>
          </cell>
          <cell r="C20253" t="str">
            <v>Doca Para Concreto</v>
          </cell>
          <cell r="D20253" t="str">
            <v>UN</v>
          </cell>
          <cell r="E20253">
            <v>0</v>
          </cell>
          <cell r="F20253">
            <v>0</v>
          </cell>
        </row>
        <row r="20254">
          <cell r="B20254">
            <v>3002102</v>
          </cell>
          <cell r="C20254" t="str">
            <v>Doca Para Materiais</v>
          </cell>
          <cell r="D20254" t="str">
            <v>UN</v>
          </cell>
          <cell r="E20254">
            <v>0</v>
          </cell>
          <cell r="F20254">
            <v>0</v>
          </cell>
        </row>
        <row r="20255">
          <cell r="B20255">
            <v>3002103</v>
          </cell>
          <cell r="C20255" t="str">
            <v>Baixa De Provisão De Passivo Contingente</v>
          </cell>
          <cell r="D20255" t="str">
            <v>UN</v>
          </cell>
          <cell r="E20255">
            <v>0</v>
          </cell>
          <cell r="F20255">
            <v>0</v>
          </cell>
        </row>
        <row r="20256">
          <cell r="B20256">
            <v>3002104</v>
          </cell>
          <cell r="C20256" t="str">
            <v>Remoção De Solos Moles</v>
          </cell>
          <cell r="D20256" t="str">
            <v>M2</v>
          </cell>
          <cell r="E20256">
            <v>0</v>
          </cell>
          <cell r="F20256">
            <v>0</v>
          </cell>
        </row>
        <row r="20257">
          <cell r="B20257">
            <v>3002107</v>
          </cell>
          <cell r="C20257" t="str">
            <v>Ensaio De Absorção De Umidade Fachada</v>
          </cell>
          <cell r="D20257" t="str">
            <v>UN</v>
          </cell>
          <cell r="E20257">
            <v>0</v>
          </cell>
          <cell r="F20257">
            <v>0</v>
          </cell>
        </row>
        <row r="20258">
          <cell r="B20258">
            <v>3002108</v>
          </cell>
          <cell r="C20258" t="str">
            <v>Ensaio De Gretamento</v>
          </cell>
          <cell r="D20258" t="str">
            <v>UN</v>
          </cell>
          <cell r="E20258">
            <v>0</v>
          </cell>
          <cell r="F20258">
            <v>0</v>
          </cell>
        </row>
        <row r="20259">
          <cell r="B20259">
            <v>3002109</v>
          </cell>
          <cell r="C20259" t="str">
            <v>Ensaio De Expansão Por Umidade</v>
          </cell>
          <cell r="D20259" t="str">
            <v>UN</v>
          </cell>
          <cell r="E20259">
            <v>0</v>
          </cell>
          <cell r="F20259">
            <v>0</v>
          </cell>
        </row>
        <row r="20260">
          <cell r="B20260">
            <v>3002110</v>
          </cell>
          <cell r="C20260" t="str">
            <v>Comprovação Metrológica</v>
          </cell>
          <cell r="D20260" t="str">
            <v>UN</v>
          </cell>
          <cell r="E20260">
            <v>0</v>
          </cell>
          <cell r="F20260">
            <v>0</v>
          </cell>
        </row>
        <row r="20261">
          <cell r="B20261">
            <v>3002111</v>
          </cell>
          <cell r="C20261" t="str">
            <v>Placa A-Derrapa Canale.3109 1000Cz Claro</v>
          </cell>
          <cell r="D20261" t="str">
            <v>M2</v>
          </cell>
          <cell r="E20261">
            <v>0</v>
          </cell>
          <cell r="F20261">
            <v>0</v>
          </cell>
        </row>
        <row r="20262">
          <cell r="B20262">
            <v>3002112</v>
          </cell>
          <cell r="C20262" t="str">
            <v>Guarita De Fibra De Vidro 1,0X1,0X2,0M</v>
          </cell>
          <cell r="D20262" t="str">
            <v>MON</v>
          </cell>
          <cell r="E20262">
            <v>0</v>
          </cell>
          <cell r="F20262">
            <v>0</v>
          </cell>
        </row>
        <row r="20263">
          <cell r="B20263">
            <v>3002113</v>
          </cell>
          <cell r="C20263" t="str">
            <v>Moldura Para Fachada</v>
          </cell>
          <cell r="D20263" t="str">
            <v>M</v>
          </cell>
          <cell r="E20263">
            <v>0</v>
          </cell>
          <cell r="F20263">
            <v>0</v>
          </cell>
        </row>
        <row r="20264">
          <cell r="B20264">
            <v>3002114</v>
          </cell>
          <cell r="C20264" t="str">
            <v>Veneziana Westaflex 19 X 19Cm</v>
          </cell>
          <cell r="D20264" t="str">
            <v>UN</v>
          </cell>
          <cell r="E20264">
            <v>0</v>
          </cell>
          <cell r="F20264">
            <v>0</v>
          </cell>
        </row>
        <row r="20265">
          <cell r="B20265">
            <v>3002115</v>
          </cell>
          <cell r="C20265" t="str">
            <v>Caco De Quartzito - Amarelo</v>
          </cell>
          <cell r="D20265" t="str">
            <v>M2</v>
          </cell>
          <cell r="E20265">
            <v>0</v>
          </cell>
          <cell r="F20265">
            <v>0</v>
          </cell>
        </row>
        <row r="20266">
          <cell r="B20266">
            <v>3002116</v>
          </cell>
          <cell r="C20266" t="str">
            <v>Caco De Quartzito - Branco</v>
          </cell>
          <cell r="D20266" t="str">
            <v>M2</v>
          </cell>
          <cell r="E20266">
            <v>0</v>
          </cell>
          <cell r="F20266">
            <v>0</v>
          </cell>
        </row>
        <row r="20267">
          <cell r="B20267">
            <v>3002117</v>
          </cell>
          <cell r="C20267" t="str">
            <v>Pedrisco Bege</v>
          </cell>
          <cell r="D20267" t="str">
            <v>M3</v>
          </cell>
          <cell r="E20267">
            <v>0</v>
          </cell>
          <cell r="F20267">
            <v>0</v>
          </cell>
        </row>
        <row r="20268">
          <cell r="B20268">
            <v>3002118</v>
          </cell>
          <cell r="C20268" t="str">
            <v>Piso Esportivo Verde Escuro - Empreitada</v>
          </cell>
          <cell r="D20268" t="str">
            <v>M2</v>
          </cell>
          <cell r="E20268">
            <v>0</v>
          </cell>
          <cell r="F20268">
            <v>0</v>
          </cell>
        </row>
        <row r="20269">
          <cell r="B20269">
            <v>3002119</v>
          </cell>
          <cell r="C20269" t="str">
            <v>Piso Esportivo Terracota - Empreitada</v>
          </cell>
          <cell r="D20269" t="str">
            <v>M2</v>
          </cell>
          <cell r="E20269">
            <v>0</v>
          </cell>
          <cell r="F20269">
            <v>0</v>
          </cell>
        </row>
        <row r="20270">
          <cell r="B20270">
            <v>3002122</v>
          </cell>
          <cell r="C20270" t="str">
            <v>Doação De Cheque</v>
          </cell>
          <cell r="D20270" t="str">
            <v>UN</v>
          </cell>
          <cell r="E20270">
            <v>0</v>
          </cell>
          <cell r="F20270">
            <v>0</v>
          </cell>
        </row>
        <row r="20271">
          <cell r="B20271">
            <v>3002123</v>
          </cell>
          <cell r="C20271" t="str">
            <v>Locacao De Campo De Futebol</v>
          </cell>
          <cell r="D20271" t="str">
            <v>UN</v>
          </cell>
          <cell r="E20271">
            <v>0</v>
          </cell>
          <cell r="F20271">
            <v>0</v>
          </cell>
        </row>
        <row r="20272">
          <cell r="B20272">
            <v>1009421</v>
          </cell>
          <cell r="C20272" t="str">
            <v>Poste Fort Interm 2,50 Alt 50,80M</v>
          </cell>
          <cell r="D20272" t="str">
            <v>UN</v>
          </cell>
          <cell r="E20272">
            <v>47.56</v>
          </cell>
          <cell r="F20272">
            <v>110.4</v>
          </cell>
        </row>
        <row r="20273">
          <cell r="B20273">
            <v>3002125</v>
          </cell>
          <cell r="C20273" t="str">
            <v>Bonés</v>
          </cell>
          <cell r="D20273" t="str">
            <v>UN</v>
          </cell>
          <cell r="E20273">
            <v>0</v>
          </cell>
          <cell r="F20273">
            <v>0</v>
          </cell>
        </row>
        <row r="20274">
          <cell r="B20274">
            <v>3002126</v>
          </cell>
          <cell r="C20274" t="str">
            <v>Cesta De Natal ( Tipo Cartão )</v>
          </cell>
          <cell r="D20274" t="str">
            <v>UN</v>
          </cell>
          <cell r="E20274">
            <v>0</v>
          </cell>
          <cell r="F20274">
            <v>0</v>
          </cell>
        </row>
        <row r="20275">
          <cell r="B20275">
            <v>3002127</v>
          </cell>
          <cell r="C20275" t="str">
            <v>Manutenção De Piscina</v>
          </cell>
          <cell r="D20275" t="str">
            <v>UN</v>
          </cell>
          <cell r="E20275">
            <v>0</v>
          </cell>
          <cell r="F20275">
            <v>0</v>
          </cell>
        </row>
        <row r="20276">
          <cell r="B20276">
            <v>3002128</v>
          </cell>
          <cell r="C20276" t="str">
            <v>Assessoria Expansão/Fortalecim Grupo Pj</v>
          </cell>
          <cell r="D20276" t="str">
            <v>UN</v>
          </cell>
          <cell r="E20276">
            <v>0</v>
          </cell>
          <cell r="F20276">
            <v>0</v>
          </cell>
        </row>
        <row r="20277">
          <cell r="B20277">
            <v>3002129</v>
          </cell>
          <cell r="C20277" t="str">
            <v>Recarga De Extintor Co2 06Kg</v>
          </cell>
          <cell r="D20277" t="str">
            <v>UN</v>
          </cell>
          <cell r="E20277">
            <v>0</v>
          </cell>
          <cell r="F20277">
            <v>0</v>
          </cell>
        </row>
        <row r="20278">
          <cell r="B20278">
            <v>3002130</v>
          </cell>
          <cell r="C20278" t="str">
            <v>Recarga De Extintor Pó Quimico</v>
          </cell>
          <cell r="D20278" t="str">
            <v>UN</v>
          </cell>
          <cell r="E20278">
            <v>0</v>
          </cell>
          <cell r="F20278">
            <v>0</v>
          </cell>
        </row>
        <row r="20279">
          <cell r="B20279">
            <v>3002131</v>
          </cell>
          <cell r="C20279" t="str">
            <v>Recarga De Extintor Água Press. 10Lts</v>
          </cell>
          <cell r="D20279" t="str">
            <v>UN</v>
          </cell>
          <cell r="E20279">
            <v>0</v>
          </cell>
          <cell r="F20279">
            <v>0</v>
          </cell>
        </row>
        <row r="20280">
          <cell r="B20280">
            <v>3002132</v>
          </cell>
          <cell r="C20280" t="str">
            <v>Instalação De Cerca Elétrica</v>
          </cell>
          <cell r="D20280" t="str">
            <v>M</v>
          </cell>
          <cell r="E20280">
            <v>0</v>
          </cell>
          <cell r="F20280">
            <v>0</v>
          </cell>
        </row>
        <row r="20281">
          <cell r="B20281">
            <v>3002133</v>
          </cell>
          <cell r="C20281" t="str">
            <v>Reaterro/Compactação C/Solo Cimento</v>
          </cell>
          <cell r="D20281" t="str">
            <v>M3</v>
          </cell>
          <cell r="E20281">
            <v>0</v>
          </cell>
          <cell r="F20281">
            <v>0</v>
          </cell>
        </row>
        <row r="20282">
          <cell r="B20282">
            <v>3002134</v>
          </cell>
          <cell r="C20282" t="str">
            <v>Escavação Manual Dos Blocos De Fundação</v>
          </cell>
          <cell r="D20282" t="str">
            <v>M3</v>
          </cell>
          <cell r="E20282">
            <v>0</v>
          </cell>
          <cell r="F20282">
            <v>0</v>
          </cell>
        </row>
        <row r="20283">
          <cell r="B20283">
            <v>3002135</v>
          </cell>
          <cell r="C20283" t="str">
            <v>Lastro De Concreto No Fundo Dos Blocos</v>
          </cell>
          <cell r="D20283" t="str">
            <v>M2</v>
          </cell>
          <cell r="E20283">
            <v>0</v>
          </cell>
          <cell r="F20283">
            <v>0</v>
          </cell>
        </row>
        <row r="20284">
          <cell r="B20284">
            <v>3002136</v>
          </cell>
          <cell r="C20284" t="str">
            <v>Chapisco Dos Blocos</v>
          </cell>
          <cell r="D20284" t="str">
            <v>M2</v>
          </cell>
          <cell r="E20284">
            <v>0</v>
          </cell>
          <cell r="F20284">
            <v>0</v>
          </cell>
        </row>
        <row r="20285">
          <cell r="B20285">
            <v>3002137</v>
          </cell>
          <cell r="C20285" t="str">
            <v>Mobilização/Desmob. Equipamentos/Equipe</v>
          </cell>
          <cell r="D20285" t="str">
            <v>UN</v>
          </cell>
          <cell r="E20285">
            <v>0.51700000000000002</v>
          </cell>
          <cell r="F20285">
            <v>0</v>
          </cell>
        </row>
        <row r="20286">
          <cell r="B20286">
            <v>3002138</v>
          </cell>
          <cell r="C20286" t="str">
            <v>Perfuração Em Solo</v>
          </cell>
          <cell r="D20286" t="str">
            <v>M</v>
          </cell>
          <cell r="E20286">
            <v>0</v>
          </cell>
          <cell r="F20286">
            <v>0</v>
          </cell>
        </row>
        <row r="20287">
          <cell r="B20287">
            <v>3002139</v>
          </cell>
          <cell r="C20287" t="str">
            <v>Reembolso De Custas Extrajudiciais</v>
          </cell>
          <cell r="D20287" t="str">
            <v>UN</v>
          </cell>
          <cell r="E20287">
            <v>0</v>
          </cell>
          <cell r="F20287">
            <v>0</v>
          </cell>
        </row>
        <row r="20288">
          <cell r="B20288">
            <v>3002140</v>
          </cell>
          <cell r="C20288" t="str">
            <v>Injeção De Calda De Cimento</v>
          </cell>
          <cell r="D20288" t="str">
            <v>UN</v>
          </cell>
          <cell r="E20288">
            <v>0</v>
          </cell>
          <cell r="F20288">
            <v>0</v>
          </cell>
        </row>
        <row r="20289">
          <cell r="B20289">
            <v>3002141</v>
          </cell>
          <cell r="C20289" t="str">
            <v>Serviço De Chaveiro</v>
          </cell>
          <cell r="D20289" t="str">
            <v>LE</v>
          </cell>
          <cell r="E20289">
            <v>0</v>
          </cell>
          <cell r="F20289">
            <v>0</v>
          </cell>
        </row>
        <row r="20290">
          <cell r="B20290">
            <v>3002142</v>
          </cell>
          <cell r="C20290" t="str">
            <v>Coleta De Preços E Leilão Eletrônico</v>
          </cell>
          <cell r="D20290" t="str">
            <v>UN</v>
          </cell>
          <cell r="E20290">
            <v>0</v>
          </cell>
          <cell r="F20290">
            <v>0</v>
          </cell>
        </row>
        <row r="20291">
          <cell r="B20291">
            <v>3002143</v>
          </cell>
          <cell r="C20291" t="str">
            <v>Setup Valores P/Simulador De Orçamento</v>
          </cell>
          <cell r="D20291" t="str">
            <v>UN</v>
          </cell>
          <cell r="E20291">
            <v>0</v>
          </cell>
          <cell r="F20291">
            <v>0</v>
          </cell>
        </row>
        <row r="20292">
          <cell r="B20292">
            <v>3002144</v>
          </cell>
          <cell r="C20292" t="str">
            <v>Setup De Escolha De Plantas</v>
          </cell>
          <cell r="D20292" t="str">
            <v>UN</v>
          </cell>
          <cell r="E20292">
            <v>0</v>
          </cell>
          <cell r="F20292">
            <v>0</v>
          </cell>
        </row>
        <row r="20293">
          <cell r="B20293">
            <v>3002145</v>
          </cell>
          <cell r="C20293" t="str">
            <v>Sistemas Escolha Plantas E Acabamentos</v>
          </cell>
          <cell r="D20293" t="str">
            <v>UN</v>
          </cell>
          <cell r="E20293">
            <v>0</v>
          </cell>
          <cell r="F20293">
            <v>0</v>
          </cell>
        </row>
        <row r="20294">
          <cell r="B20294">
            <v>3002146</v>
          </cell>
          <cell r="C20294" t="str">
            <v>Esgotamento Estação Tratamento De Esgoto</v>
          </cell>
          <cell r="D20294" t="str">
            <v>M3</v>
          </cell>
          <cell r="E20294">
            <v>0</v>
          </cell>
          <cell r="F20294">
            <v>0</v>
          </cell>
        </row>
        <row r="20295">
          <cell r="B20295">
            <v>3002147</v>
          </cell>
          <cell r="C20295" t="str">
            <v>Colocacao De Espelho</v>
          </cell>
          <cell r="D20295" t="str">
            <v>M2</v>
          </cell>
          <cell r="E20295">
            <v>0</v>
          </cell>
          <cell r="F20295">
            <v>0</v>
          </cell>
        </row>
        <row r="20296">
          <cell r="B20296">
            <v>3002148</v>
          </cell>
          <cell r="C20296" t="str">
            <v>Instalação De Papel De Parede</v>
          </cell>
          <cell r="D20296" t="str">
            <v>M2</v>
          </cell>
          <cell r="E20296">
            <v>0</v>
          </cell>
          <cell r="F20296">
            <v>0</v>
          </cell>
        </row>
        <row r="20297">
          <cell r="B20297">
            <v>3002149</v>
          </cell>
          <cell r="C20297" t="str">
            <v>Aplicação De Np1</v>
          </cell>
          <cell r="D20297" t="str">
            <v>LE</v>
          </cell>
          <cell r="E20297">
            <v>0</v>
          </cell>
          <cell r="F20297">
            <v>0</v>
          </cell>
        </row>
        <row r="20298">
          <cell r="B20298">
            <v>3002150</v>
          </cell>
          <cell r="C20298" t="str">
            <v>Colocacao De Taco De Madeira</v>
          </cell>
          <cell r="D20298" t="str">
            <v>M2</v>
          </cell>
          <cell r="E20298">
            <v>0</v>
          </cell>
          <cell r="F20298">
            <v>0</v>
          </cell>
        </row>
        <row r="20299">
          <cell r="B20299">
            <v>3002151</v>
          </cell>
          <cell r="C20299" t="str">
            <v>Aplicação De Sinteco Comum</v>
          </cell>
          <cell r="D20299" t="str">
            <v>M2</v>
          </cell>
          <cell r="E20299">
            <v>0</v>
          </cell>
          <cell r="F20299">
            <v>0</v>
          </cell>
        </row>
        <row r="20300">
          <cell r="B20300">
            <v>3002152</v>
          </cell>
          <cell r="C20300" t="str">
            <v>Colocacao De Carpete</v>
          </cell>
          <cell r="D20300" t="str">
            <v>M2</v>
          </cell>
          <cell r="E20300">
            <v>0</v>
          </cell>
          <cell r="F20300">
            <v>0</v>
          </cell>
        </row>
        <row r="20301">
          <cell r="B20301">
            <v>3002153</v>
          </cell>
          <cell r="C20301" t="str">
            <v>Raspagem E Aplicação De Sinteko</v>
          </cell>
          <cell r="D20301" t="str">
            <v>M2</v>
          </cell>
          <cell r="E20301">
            <v>0</v>
          </cell>
          <cell r="F20301">
            <v>0</v>
          </cell>
        </row>
        <row r="20302">
          <cell r="B20302">
            <v>3002154</v>
          </cell>
          <cell r="C20302" t="str">
            <v>Colocacao De Durafloor</v>
          </cell>
          <cell r="D20302" t="str">
            <v>M2</v>
          </cell>
          <cell r="E20302">
            <v>0</v>
          </cell>
          <cell r="F20302">
            <v>0</v>
          </cell>
        </row>
        <row r="20303">
          <cell r="B20303">
            <v>3002155</v>
          </cell>
          <cell r="C20303" t="str">
            <v>Retirada De Intertravado</v>
          </cell>
          <cell r="D20303" t="str">
            <v>M2</v>
          </cell>
          <cell r="E20303">
            <v>0</v>
          </cell>
          <cell r="F20303">
            <v>0</v>
          </cell>
        </row>
        <row r="20304">
          <cell r="B20304">
            <v>3002156</v>
          </cell>
          <cell r="C20304" t="str">
            <v>Abertura De Visita Em Gesso</v>
          </cell>
          <cell r="D20304" t="str">
            <v>LE</v>
          </cell>
          <cell r="E20304">
            <v>0</v>
          </cell>
          <cell r="F20304">
            <v>0</v>
          </cell>
        </row>
        <row r="20305">
          <cell r="B20305">
            <v>3002157</v>
          </cell>
          <cell r="C20305" t="str">
            <v>Fechamento De Visita Em Gesso</v>
          </cell>
          <cell r="D20305" t="str">
            <v>LE</v>
          </cell>
          <cell r="E20305">
            <v>0</v>
          </cell>
          <cell r="F20305">
            <v>0</v>
          </cell>
        </row>
        <row r="20306">
          <cell r="B20306">
            <v>3002158</v>
          </cell>
          <cell r="C20306" t="str">
            <v>Correção Da Colagem Da Fita De Dry Wall</v>
          </cell>
          <cell r="D20306" t="str">
            <v>LE</v>
          </cell>
          <cell r="E20306">
            <v>0</v>
          </cell>
          <cell r="F20306">
            <v>0</v>
          </cell>
        </row>
        <row r="20307">
          <cell r="B20307">
            <v>3002159</v>
          </cell>
          <cell r="C20307" t="str">
            <v>Instalação De Reforço De Drywall</v>
          </cell>
          <cell r="D20307" t="str">
            <v>LE</v>
          </cell>
          <cell r="E20307">
            <v>0</v>
          </cell>
          <cell r="F20307">
            <v>0</v>
          </cell>
        </row>
        <row r="20308">
          <cell r="B20308">
            <v>3002160</v>
          </cell>
          <cell r="C20308" t="str">
            <v>Mobilização De Rapel( Serviços Fachada )</v>
          </cell>
          <cell r="D20308" t="str">
            <v>STD</v>
          </cell>
          <cell r="E20308">
            <v>0</v>
          </cell>
          <cell r="F20308">
            <v>0</v>
          </cell>
        </row>
        <row r="20309">
          <cell r="B20309">
            <v>3002161</v>
          </cell>
          <cell r="C20309" t="str">
            <v>Manutenção Corretiva De Gerador De Vapor</v>
          </cell>
          <cell r="D20309" t="str">
            <v>LE</v>
          </cell>
          <cell r="E20309">
            <v>0</v>
          </cell>
          <cell r="F20309">
            <v>0</v>
          </cell>
        </row>
        <row r="20310">
          <cell r="B20310">
            <v>3002162</v>
          </cell>
          <cell r="C20310" t="str">
            <v>Manutenção Corretiva De Bomba</v>
          </cell>
          <cell r="D20310" t="str">
            <v>TAG</v>
          </cell>
          <cell r="E20310">
            <v>0</v>
          </cell>
          <cell r="F20310">
            <v>0</v>
          </cell>
        </row>
        <row r="20311">
          <cell r="B20311">
            <v>3002163</v>
          </cell>
          <cell r="C20311" t="str">
            <v>Manutenção Corretiva De Gerador</v>
          </cell>
          <cell r="D20311" t="str">
            <v>TAG</v>
          </cell>
          <cell r="E20311">
            <v>0</v>
          </cell>
          <cell r="F20311">
            <v>0</v>
          </cell>
        </row>
        <row r="20312">
          <cell r="B20312">
            <v>3002164</v>
          </cell>
          <cell r="C20312" t="str">
            <v>Material Substituido Por 3002154</v>
          </cell>
          <cell r="D20312" t="str">
            <v>M2</v>
          </cell>
          <cell r="E20312">
            <v>0</v>
          </cell>
          <cell r="F20312">
            <v>0</v>
          </cell>
        </row>
        <row r="20313">
          <cell r="B20313">
            <v>3002165</v>
          </cell>
          <cell r="C20313" t="str">
            <v>Recuperação De Fundo De Viga</v>
          </cell>
          <cell r="D20313" t="str">
            <v>M</v>
          </cell>
          <cell r="E20313">
            <v>0</v>
          </cell>
          <cell r="F20313">
            <v>0</v>
          </cell>
        </row>
        <row r="20314">
          <cell r="B20314">
            <v>3002166</v>
          </cell>
          <cell r="C20314" t="str">
            <v>Aplicação De Número P/Colete Poliéster</v>
          </cell>
          <cell r="D20314" t="str">
            <v>UN</v>
          </cell>
          <cell r="E20314">
            <v>0</v>
          </cell>
          <cell r="F20314">
            <v>0</v>
          </cell>
        </row>
        <row r="20315">
          <cell r="B20315">
            <v>3002167</v>
          </cell>
          <cell r="C20315" t="str">
            <v>Execução Passeio De Concreto</v>
          </cell>
          <cell r="D20315" t="str">
            <v>M2</v>
          </cell>
          <cell r="E20315">
            <v>0</v>
          </cell>
          <cell r="F20315">
            <v>0</v>
          </cell>
        </row>
        <row r="20316">
          <cell r="B20316">
            <v>3002168</v>
          </cell>
          <cell r="C20316" t="str">
            <v>Reforma De Mesa De Sinuca</v>
          </cell>
          <cell r="D20316" t="str">
            <v>UN</v>
          </cell>
          <cell r="E20316">
            <v>0</v>
          </cell>
          <cell r="F20316">
            <v>0</v>
          </cell>
        </row>
        <row r="20317">
          <cell r="B20317">
            <v>3002169</v>
          </cell>
          <cell r="C20317" t="str">
            <v>Reforma De Mesa De Totó/Pebolim</v>
          </cell>
          <cell r="D20317" t="str">
            <v>UN</v>
          </cell>
          <cell r="E20317">
            <v>0</v>
          </cell>
          <cell r="F20317">
            <v>0</v>
          </cell>
        </row>
        <row r="20318">
          <cell r="B20318">
            <v>3002170</v>
          </cell>
          <cell r="C20318" t="str">
            <v>Locacao De Viga Metálica Comp=4,4M</v>
          </cell>
          <cell r="D20318" t="str">
            <v>MON</v>
          </cell>
          <cell r="E20318">
            <v>0</v>
          </cell>
          <cell r="F20318">
            <v>0</v>
          </cell>
        </row>
        <row r="20319">
          <cell r="B20319">
            <v>3002171</v>
          </cell>
          <cell r="C20319" t="str">
            <v>Paisagismo - Módulo Bar Piscina</v>
          </cell>
          <cell r="D20319" t="str">
            <v>UN</v>
          </cell>
          <cell r="E20319">
            <v>0</v>
          </cell>
          <cell r="F20319">
            <v>0</v>
          </cell>
        </row>
        <row r="20320">
          <cell r="B20320">
            <v>3002172</v>
          </cell>
          <cell r="C20320" t="str">
            <v>Pavimentação Paralelepipedo</v>
          </cell>
          <cell r="D20320" t="str">
            <v>UN</v>
          </cell>
          <cell r="E20320">
            <v>0</v>
          </cell>
          <cell r="F20320">
            <v>0</v>
          </cell>
        </row>
        <row r="20321">
          <cell r="B20321">
            <v>3002173</v>
          </cell>
          <cell r="C20321" t="str">
            <v>Execução Sondagem De Poço</v>
          </cell>
          <cell r="D20321" t="str">
            <v>UN</v>
          </cell>
          <cell r="E20321">
            <v>0</v>
          </cell>
          <cell r="F20321">
            <v>0</v>
          </cell>
        </row>
        <row r="20322">
          <cell r="B20322">
            <v>3002174</v>
          </cell>
          <cell r="C20322" t="str">
            <v>Intalação/Manutenção De Ponto Eletronico</v>
          </cell>
          <cell r="D20322" t="str">
            <v>UN</v>
          </cell>
          <cell r="E20322">
            <v>0</v>
          </cell>
          <cell r="F20322">
            <v>0</v>
          </cell>
        </row>
        <row r="20323">
          <cell r="B20323">
            <v>3002175</v>
          </cell>
          <cell r="C20323" t="str">
            <v>Taxa Adicional Hora Extra Concreto</v>
          </cell>
          <cell r="D20323" t="str">
            <v>M3</v>
          </cell>
          <cell r="E20323">
            <v>0</v>
          </cell>
          <cell r="F20323">
            <v>0</v>
          </cell>
        </row>
        <row r="20324">
          <cell r="B20324">
            <v>3002176</v>
          </cell>
          <cell r="C20324" t="str">
            <v>Taxa Adicional De Concreto Faltante</v>
          </cell>
          <cell r="D20324" t="str">
            <v>M3</v>
          </cell>
          <cell r="E20324">
            <v>0</v>
          </cell>
          <cell r="F20324">
            <v>0</v>
          </cell>
        </row>
        <row r="20325">
          <cell r="B20325">
            <v>3002177</v>
          </cell>
          <cell r="C20325" t="str">
            <v>Brindes</v>
          </cell>
          <cell r="D20325" t="str">
            <v>UN</v>
          </cell>
          <cell r="E20325">
            <v>0</v>
          </cell>
          <cell r="F20325">
            <v>0</v>
          </cell>
        </row>
        <row r="20326">
          <cell r="B20326">
            <v>3002178</v>
          </cell>
          <cell r="C20326" t="str">
            <v>Mobilização/Desmobilização De Tirantes</v>
          </cell>
          <cell r="D20326" t="str">
            <v>UN</v>
          </cell>
          <cell r="E20326">
            <v>0</v>
          </cell>
          <cell r="F20326">
            <v>0</v>
          </cell>
        </row>
        <row r="20327">
          <cell r="B20327">
            <v>3002179</v>
          </cell>
          <cell r="C20327" t="str">
            <v>Içamento De Caixa D´Água</v>
          </cell>
          <cell r="D20327" t="str">
            <v>UN</v>
          </cell>
          <cell r="E20327">
            <v>0</v>
          </cell>
          <cell r="F20327">
            <v>0</v>
          </cell>
        </row>
        <row r="20328">
          <cell r="B20328">
            <v>3002180</v>
          </cell>
          <cell r="C20328" t="str">
            <v>Mont/Instal Longarinas P/Prot Tirantes</v>
          </cell>
          <cell r="D20328" t="str">
            <v>M</v>
          </cell>
          <cell r="E20328">
            <v>0</v>
          </cell>
          <cell r="F20328">
            <v>0</v>
          </cell>
        </row>
        <row r="20329">
          <cell r="B20329">
            <v>3002181</v>
          </cell>
          <cell r="C20329" t="str">
            <v>Montagem/Instalação Tirantes Provisórios</v>
          </cell>
          <cell r="D20329" t="str">
            <v>M</v>
          </cell>
          <cell r="E20329">
            <v>0</v>
          </cell>
          <cell r="F20329">
            <v>0</v>
          </cell>
        </row>
        <row r="20330">
          <cell r="B20330">
            <v>3002182</v>
          </cell>
          <cell r="C20330" t="str">
            <v>Protensão De Tirantes</v>
          </cell>
          <cell r="D20330" t="str">
            <v>UN</v>
          </cell>
          <cell r="E20330">
            <v>0</v>
          </cell>
          <cell r="F20330">
            <v>0</v>
          </cell>
        </row>
        <row r="20331">
          <cell r="B20331">
            <v>3002183</v>
          </cell>
          <cell r="C20331" t="str">
            <v>Auxiliar De Laboratorista Concreto</v>
          </cell>
          <cell r="D20331" t="str">
            <v>MON</v>
          </cell>
          <cell r="E20331">
            <v>0</v>
          </cell>
          <cell r="F20331">
            <v>0</v>
          </cell>
        </row>
        <row r="20332">
          <cell r="B20332">
            <v>3002184</v>
          </cell>
          <cell r="C20332" t="str">
            <v>Hora Extra De Laboratório Concreto</v>
          </cell>
          <cell r="D20332" t="str">
            <v>STD</v>
          </cell>
          <cell r="E20332">
            <v>0</v>
          </cell>
          <cell r="F20332">
            <v>0</v>
          </cell>
        </row>
        <row r="20333">
          <cell r="B20333">
            <v>3002185</v>
          </cell>
          <cell r="C20333" t="str">
            <v>Visita  Engenheiro</v>
          </cell>
          <cell r="D20333" t="str">
            <v>TAG</v>
          </cell>
          <cell r="E20333">
            <v>0</v>
          </cell>
          <cell r="F20333">
            <v>0</v>
          </cell>
        </row>
        <row r="20334">
          <cell r="B20334">
            <v>3002186</v>
          </cell>
          <cell r="C20334" t="str">
            <v>Fornecimento De Café Da Manhã</v>
          </cell>
          <cell r="D20334" t="str">
            <v>UN</v>
          </cell>
          <cell r="E20334">
            <v>0</v>
          </cell>
          <cell r="F20334">
            <v>0</v>
          </cell>
        </row>
        <row r="20335">
          <cell r="B20335">
            <v>3002187</v>
          </cell>
          <cell r="C20335" t="str">
            <v>Laudo De Aterramento</v>
          </cell>
          <cell r="D20335" t="str">
            <v>UN</v>
          </cell>
          <cell r="E20335">
            <v>0</v>
          </cell>
          <cell r="F20335">
            <v>0</v>
          </cell>
        </row>
        <row r="20336">
          <cell r="B20336">
            <v>3002188</v>
          </cell>
          <cell r="C20336" t="str">
            <v>Fechamento De Concreto P/Rasgos</v>
          </cell>
          <cell r="D20336" t="str">
            <v>UN</v>
          </cell>
          <cell r="E20336">
            <v>0</v>
          </cell>
          <cell r="F20336">
            <v>0</v>
          </cell>
        </row>
        <row r="20337">
          <cell r="B20337">
            <v>3002189</v>
          </cell>
          <cell r="C20337" t="str">
            <v>Encargos De Equipamento Parado</v>
          </cell>
          <cell r="D20337" t="str">
            <v>UN</v>
          </cell>
          <cell r="E20337">
            <v>0</v>
          </cell>
          <cell r="F20337">
            <v>0</v>
          </cell>
        </row>
        <row r="20338">
          <cell r="B20338">
            <v>3002190</v>
          </cell>
          <cell r="C20338" t="str">
            <v>Locacao De Serra Tico Tico</v>
          </cell>
          <cell r="D20338" t="str">
            <v>UN</v>
          </cell>
          <cell r="E20338">
            <v>0</v>
          </cell>
          <cell r="F20338">
            <v>0</v>
          </cell>
        </row>
        <row r="20339">
          <cell r="B20339">
            <v>3002191</v>
          </cell>
          <cell r="C20339" t="str">
            <v>Serviço Calibração De Nível A Laser</v>
          </cell>
          <cell r="D20339" t="str">
            <v>UN</v>
          </cell>
          <cell r="E20339">
            <v>0</v>
          </cell>
          <cell r="F20339">
            <v>0</v>
          </cell>
        </row>
        <row r="20340">
          <cell r="B20340">
            <v>3002192</v>
          </cell>
          <cell r="C20340" t="str">
            <v>Locacao De Rosqueadeira</v>
          </cell>
          <cell r="D20340" t="str">
            <v>UN</v>
          </cell>
          <cell r="E20340">
            <v>0</v>
          </cell>
          <cell r="F20340">
            <v>0</v>
          </cell>
        </row>
        <row r="20341">
          <cell r="B20341">
            <v>3002193</v>
          </cell>
          <cell r="C20341" t="str">
            <v>Pintura Em Piso</v>
          </cell>
          <cell r="D20341" t="str">
            <v>M2</v>
          </cell>
          <cell r="E20341">
            <v>0</v>
          </cell>
          <cell r="F20341">
            <v>0</v>
          </cell>
        </row>
        <row r="20342">
          <cell r="B20342">
            <v>3002194</v>
          </cell>
          <cell r="C20342" t="str">
            <v>Aplicação De Junta De Dilatação Concreto</v>
          </cell>
          <cell r="D20342" t="str">
            <v>M</v>
          </cell>
          <cell r="E20342">
            <v>0</v>
          </cell>
          <cell r="F20342">
            <v>0</v>
          </cell>
        </row>
        <row r="20343">
          <cell r="B20343">
            <v>3002195</v>
          </cell>
          <cell r="C20343" t="str">
            <v>Paredes Dry-Wall - Faturamento Direto</v>
          </cell>
          <cell r="D20343" t="str">
            <v>UN</v>
          </cell>
          <cell r="E20343">
            <v>0</v>
          </cell>
          <cell r="F20343">
            <v>0</v>
          </cell>
        </row>
        <row r="20344">
          <cell r="B20344">
            <v>3002197</v>
          </cell>
          <cell r="C20344" t="str">
            <v>Ascensão/Retirada Da Tela Fachada</v>
          </cell>
          <cell r="D20344" t="str">
            <v>UN</v>
          </cell>
          <cell r="E20344">
            <v>0</v>
          </cell>
          <cell r="F20344">
            <v>0</v>
          </cell>
        </row>
        <row r="20345">
          <cell r="B20345">
            <v>3002198</v>
          </cell>
          <cell r="C20345" t="str">
            <v>Instalação De Bancadas Em Granito</v>
          </cell>
          <cell r="D20345" t="str">
            <v>UN</v>
          </cell>
          <cell r="E20345">
            <v>0</v>
          </cell>
          <cell r="F20345">
            <v>0</v>
          </cell>
        </row>
        <row r="20346">
          <cell r="B20346">
            <v>3002199</v>
          </cell>
          <cell r="C20346" t="str">
            <v>Instalação De Tento Em Granito</v>
          </cell>
          <cell r="D20346" t="str">
            <v>UN</v>
          </cell>
          <cell r="E20346">
            <v>0</v>
          </cell>
          <cell r="F20346">
            <v>0</v>
          </cell>
        </row>
        <row r="20347">
          <cell r="B20347">
            <v>3002200</v>
          </cell>
          <cell r="C20347" t="str">
            <v>Instalação De Soleira</v>
          </cell>
          <cell r="D20347" t="str">
            <v>UN</v>
          </cell>
          <cell r="E20347">
            <v>0</v>
          </cell>
          <cell r="F20347">
            <v>0</v>
          </cell>
        </row>
        <row r="20348">
          <cell r="B20348">
            <v>3002201</v>
          </cell>
          <cell r="C20348" t="str">
            <v>Instalação De Soleira Em Granito</v>
          </cell>
          <cell r="D20348" t="str">
            <v>UN</v>
          </cell>
          <cell r="E20348">
            <v>0</v>
          </cell>
          <cell r="F20348">
            <v>0</v>
          </cell>
        </row>
        <row r="20349">
          <cell r="B20349">
            <v>3002202</v>
          </cell>
          <cell r="C20349" t="str">
            <v>Instalação De Requadro Em Granito</v>
          </cell>
          <cell r="D20349" t="str">
            <v>UN</v>
          </cell>
          <cell r="E20349">
            <v>0</v>
          </cell>
          <cell r="F20349">
            <v>0</v>
          </cell>
        </row>
        <row r="20350">
          <cell r="B20350">
            <v>3002203</v>
          </cell>
          <cell r="C20350" t="str">
            <v>Fixacao De Gancho P/ Varal</v>
          </cell>
          <cell r="D20350" t="str">
            <v>UN</v>
          </cell>
          <cell r="E20350">
            <v>0</v>
          </cell>
          <cell r="F20350">
            <v>0</v>
          </cell>
        </row>
        <row r="20351">
          <cell r="B20351">
            <v>3000963</v>
          </cell>
          <cell r="C20351" t="str">
            <v>Sinalização De Segurança</v>
          </cell>
          <cell r="D20351" t="str">
            <v>M2</v>
          </cell>
          <cell r="E20351">
            <v>5000</v>
          </cell>
          <cell r="F20351">
            <v>1</v>
          </cell>
        </row>
        <row r="20352">
          <cell r="B20352">
            <v>3002205</v>
          </cell>
          <cell r="C20352" t="str">
            <v>Manutencao De Extintor</v>
          </cell>
          <cell r="D20352" t="str">
            <v>UN</v>
          </cell>
          <cell r="E20352">
            <v>0</v>
          </cell>
          <cell r="F20352">
            <v>0</v>
          </cell>
        </row>
        <row r="20353">
          <cell r="B20353">
            <v>3002206</v>
          </cell>
          <cell r="C20353" t="str">
            <v>Manutencao De Radio Comunicador</v>
          </cell>
          <cell r="D20353" t="str">
            <v>UN</v>
          </cell>
          <cell r="E20353">
            <v>0</v>
          </cell>
          <cell r="F20353">
            <v>0</v>
          </cell>
        </row>
        <row r="20354">
          <cell r="B20354">
            <v>3002207</v>
          </cell>
          <cell r="C20354" t="str">
            <v>Lavagem De Carpete</v>
          </cell>
          <cell r="D20354" t="str">
            <v>UN</v>
          </cell>
          <cell r="E20354">
            <v>0</v>
          </cell>
          <cell r="F20354">
            <v>0</v>
          </cell>
        </row>
        <row r="20355">
          <cell r="B20355">
            <v>3002208</v>
          </cell>
          <cell r="C20355" t="str">
            <v>Pintura Elementos Vazados</v>
          </cell>
          <cell r="D20355" t="str">
            <v>M2</v>
          </cell>
          <cell r="E20355">
            <v>0</v>
          </cell>
          <cell r="F20355">
            <v>0</v>
          </cell>
        </row>
        <row r="20356">
          <cell r="B20356">
            <v>3002209</v>
          </cell>
          <cell r="C20356" t="str">
            <v>Pintura Especial Anti-Mofo</v>
          </cell>
          <cell r="D20356" t="str">
            <v>M2</v>
          </cell>
          <cell r="E20356">
            <v>0</v>
          </cell>
          <cell r="F20356">
            <v>0</v>
          </cell>
        </row>
        <row r="20357">
          <cell r="B20357">
            <v>3002210</v>
          </cell>
          <cell r="C20357" t="str">
            <v>Instalacao De Porta Corta Fogo</v>
          </cell>
          <cell r="D20357" t="str">
            <v>UN</v>
          </cell>
          <cell r="E20357">
            <v>0</v>
          </cell>
          <cell r="F20357">
            <v>0</v>
          </cell>
        </row>
        <row r="20358">
          <cell r="B20358">
            <v>3002211</v>
          </cell>
          <cell r="C20358" t="str">
            <v>Fornecimento De Mestra Metalica</v>
          </cell>
          <cell r="D20358" t="str">
            <v>UN</v>
          </cell>
          <cell r="E20358">
            <v>0</v>
          </cell>
          <cell r="F20358">
            <v>0</v>
          </cell>
        </row>
        <row r="20359">
          <cell r="B20359">
            <v>3002212</v>
          </cell>
          <cell r="C20359" t="str">
            <v>Fornecimento De Gabarito De Varanda</v>
          </cell>
          <cell r="D20359" t="str">
            <v>M</v>
          </cell>
          <cell r="E20359">
            <v>0</v>
          </cell>
          <cell r="F20359">
            <v>0</v>
          </cell>
        </row>
        <row r="20360">
          <cell r="B20360">
            <v>3002213</v>
          </cell>
          <cell r="C20360" t="str">
            <v>Construcao De Guarita Para Obra</v>
          </cell>
          <cell r="D20360" t="str">
            <v>UN</v>
          </cell>
          <cell r="E20360">
            <v>0</v>
          </cell>
          <cell r="F20360">
            <v>0</v>
          </cell>
        </row>
        <row r="20361">
          <cell r="B20361">
            <v>3002214</v>
          </cell>
          <cell r="C20361" t="str">
            <v>Locacao De Motor Vibrador</v>
          </cell>
          <cell r="D20361" t="str">
            <v>MON</v>
          </cell>
          <cell r="E20361">
            <v>0</v>
          </cell>
          <cell r="F20361">
            <v>0</v>
          </cell>
        </row>
        <row r="20362">
          <cell r="B20362">
            <v>3002215</v>
          </cell>
          <cell r="C20362" t="str">
            <v>Locacao De Mangote Vibrador</v>
          </cell>
          <cell r="D20362" t="str">
            <v>MON</v>
          </cell>
          <cell r="E20362">
            <v>0</v>
          </cell>
          <cell r="F20362">
            <v>0</v>
          </cell>
        </row>
        <row r="20363">
          <cell r="B20363">
            <v>2000094</v>
          </cell>
          <cell r="C20363" t="str">
            <v>Cloro De Limpeza Líquido 5L</v>
          </cell>
          <cell r="D20363" t="str">
            <v>UN</v>
          </cell>
          <cell r="E20363">
            <v>100</v>
          </cell>
          <cell r="F20363">
            <v>60</v>
          </cell>
        </row>
        <row r="20364">
          <cell r="B20364">
            <v>3002217</v>
          </cell>
          <cell r="C20364" t="str">
            <v>Locacao De Serra Manual</v>
          </cell>
          <cell r="D20364" t="str">
            <v>MON</v>
          </cell>
          <cell r="E20364">
            <v>0</v>
          </cell>
          <cell r="F20364">
            <v>0</v>
          </cell>
        </row>
        <row r="20365">
          <cell r="B20365">
            <v>3002218</v>
          </cell>
          <cell r="C20365" t="str">
            <v>Locacao De Guincho</v>
          </cell>
          <cell r="D20365" t="str">
            <v>MON</v>
          </cell>
          <cell r="E20365">
            <v>0</v>
          </cell>
          <cell r="F20365">
            <v>0</v>
          </cell>
        </row>
        <row r="20366">
          <cell r="B20366">
            <v>3002219</v>
          </cell>
          <cell r="C20366" t="str">
            <v>Terraplenagem Escavacao E Carga</v>
          </cell>
          <cell r="D20366" t="str">
            <v>M3</v>
          </cell>
          <cell r="E20366">
            <v>0</v>
          </cell>
          <cell r="F20366">
            <v>0</v>
          </cell>
        </row>
        <row r="20367">
          <cell r="B20367">
            <v>3002220</v>
          </cell>
          <cell r="C20367" t="str">
            <v>Terraplenagem Transporte</v>
          </cell>
          <cell r="D20367" t="str">
            <v>M3</v>
          </cell>
          <cell r="E20367">
            <v>0</v>
          </cell>
          <cell r="F20367">
            <v>0</v>
          </cell>
        </row>
        <row r="20368">
          <cell r="B20368">
            <v>3002221</v>
          </cell>
          <cell r="C20368" t="str">
            <v>Terraplenagem Espalhamento E Compactacao</v>
          </cell>
          <cell r="D20368" t="str">
            <v>M3</v>
          </cell>
          <cell r="E20368">
            <v>0</v>
          </cell>
          <cell r="F20368">
            <v>0</v>
          </cell>
        </row>
        <row r="20369">
          <cell r="B20369">
            <v>3002222</v>
          </cell>
          <cell r="C20369" t="str">
            <v>Remoção De Argila Organica</v>
          </cell>
          <cell r="D20369" t="str">
            <v>M3</v>
          </cell>
          <cell r="E20369">
            <v>0</v>
          </cell>
          <cell r="F20369">
            <v>0</v>
          </cell>
        </row>
        <row r="20370">
          <cell r="B20370">
            <v>3002223</v>
          </cell>
          <cell r="C20370" t="str">
            <v>Concreto Fck 35,0 Mpa-Slump 9+-1</v>
          </cell>
          <cell r="D20370" t="str">
            <v>M3</v>
          </cell>
          <cell r="E20370">
            <v>0</v>
          </cell>
          <cell r="F20370">
            <v>0</v>
          </cell>
        </row>
        <row r="20371">
          <cell r="B20371">
            <v>3002224</v>
          </cell>
          <cell r="C20371" t="str">
            <v>Consultoria De Liberacao De Tubulao</v>
          </cell>
          <cell r="D20371" t="str">
            <v>UN</v>
          </cell>
          <cell r="E20371">
            <v>0</v>
          </cell>
          <cell r="F20371">
            <v>0</v>
          </cell>
        </row>
        <row r="20372">
          <cell r="B20372">
            <v>3002225</v>
          </cell>
          <cell r="C20372" t="str">
            <v>Confeccao De Sala (Material/Mao De Obra)</v>
          </cell>
          <cell r="D20372" t="str">
            <v>M2</v>
          </cell>
          <cell r="E20372">
            <v>0</v>
          </cell>
          <cell r="F20372">
            <v>0</v>
          </cell>
        </row>
        <row r="20373">
          <cell r="B20373">
            <v>3002226</v>
          </cell>
          <cell r="C20373" t="str">
            <v>Servico De Estaca Escavada</v>
          </cell>
          <cell r="D20373" t="str">
            <v>M</v>
          </cell>
          <cell r="E20373">
            <v>0</v>
          </cell>
          <cell r="F20373">
            <v>0</v>
          </cell>
        </row>
        <row r="20374">
          <cell r="B20374">
            <v>3002227</v>
          </cell>
          <cell r="C20374" t="str">
            <v>Cravacao De Perfil Metalico W 310X107</v>
          </cell>
          <cell r="D20374" t="str">
            <v>M</v>
          </cell>
          <cell r="E20374">
            <v>0</v>
          </cell>
          <cell r="F20374">
            <v>0</v>
          </cell>
        </row>
        <row r="20375">
          <cell r="B20375">
            <v>3002228</v>
          </cell>
          <cell r="C20375" t="str">
            <v>Cravacao De Perfil Metalico W 310X117</v>
          </cell>
          <cell r="D20375" t="str">
            <v>M</v>
          </cell>
          <cell r="E20375">
            <v>0</v>
          </cell>
          <cell r="F20375">
            <v>0</v>
          </cell>
        </row>
        <row r="20376">
          <cell r="B20376">
            <v>3002229</v>
          </cell>
          <cell r="C20376" t="str">
            <v>Cravacao De Perfil Metalico W 150X37,1</v>
          </cell>
          <cell r="D20376" t="str">
            <v>M</v>
          </cell>
          <cell r="E20376">
            <v>0</v>
          </cell>
          <cell r="F20376">
            <v>0</v>
          </cell>
        </row>
        <row r="20377">
          <cell r="B20377">
            <v>3002230</v>
          </cell>
          <cell r="C20377" t="str">
            <v>Cravacao De Perfil Metalico W 200X46,1</v>
          </cell>
          <cell r="D20377" t="str">
            <v>M</v>
          </cell>
          <cell r="E20377">
            <v>0</v>
          </cell>
          <cell r="F20377">
            <v>0</v>
          </cell>
        </row>
        <row r="20378">
          <cell r="B20378">
            <v>3002231</v>
          </cell>
          <cell r="C20378" t="str">
            <v>Cravacao De Perfil Metalico Hp 250X62</v>
          </cell>
          <cell r="D20378" t="str">
            <v>M</v>
          </cell>
          <cell r="E20378">
            <v>0</v>
          </cell>
          <cell r="F20378">
            <v>0</v>
          </cell>
        </row>
        <row r="20379">
          <cell r="B20379">
            <v>3002232</v>
          </cell>
          <cell r="C20379" t="str">
            <v>Cravacao De Perfil Metalico W 250X29,8</v>
          </cell>
          <cell r="D20379" t="str">
            <v>M</v>
          </cell>
          <cell r="E20379">
            <v>0</v>
          </cell>
          <cell r="F20379">
            <v>0</v>
          </cell>
        </row>
        <row r="20380">
          <cell r="B20380">
            <v>3002233</v>
          </cell>
          <cell r="C20380" t="str">
            <v>Cravacao De Perfil Metalico W 200X35,9</v>
          </cell>
          <cell r="D20380" t="str">
            <v>M</v>
          </cell>
          <cell r="E20380">
            <v>0</v>
          </cell>
          <cell r="F20380">
            <v>0</v>
          </cell>
        </row>
        <row r="20381">
          <cell r="B20381">
            <v>3002234</v>
          </cell>
          <cell r="C20381" t="str">
            <v>Cravacao De Perfil Metalico Hp 200X53</v>
          </cell>
          <cell r="D20381" t="str">
            <v>M</v>
          </cell>
          <cell r="E20381">
            <v>0</v>
          </cell>
          <cell r="F20381">
            <v>0</v>
          </cell>
        </row>
        <row r="20382">
          <cell r="B20382">
            <v>3002235</v>
          </cell>
          <cell r="C20382" t="str">
            <v>Emenda Perfil Metalico W 310X107</v>
          </cell>
          <cell r="D20382" t="str">
            <v>UN</v>
          </cell>
          <cell r="E20382">
            <v>0</v>
          </cell>
          <cell r="F20382">
            <v>0</v>
          </cell>
        </row>
        <row r="20383">
          <cell r="B20383">
            <v>3002236</v>
          </cell>
          <cell r="C20383" t="str">
            <v>Emenda Perfil Metalico W 310X117</v>
          </cell>
          <cell r="D20383" t="str">
            <v>UN</v>
          </cell>
          <cell r="E20383">
            <v>0</v>
          </cell>
          <cell r="F20383">
            <v>0</v>
          </cell>
        </row>
        <row r="20384">
          <cell r="B20384">
            <v>3002237</v>
          </cell>
          <cell r="C20384" t="str">
            <v>Emenda Perfil Metalico W 150X37,1</v>
          </cell>
          <cell r="D20384" t="str">
            <v>UN</v>
          </cell>
          <cell r="E20384">
            <v>0</v>
          </cell>
          <cell r="F20384">
            <v>0</v>
          </cell>
        </row>
        <row r="20385">
          <cell r="B20385">
            <v>3002238</v>
          </cell>
          <cell r="C20385" t="str">
            <v>Emenda Perfil Metalico W 200X46,1</v>
          </cell>
          <cell r="D20385" t="str">
            <v>UN</v>
          </cell>
          <cell r="E20385">
            <v>0</v>
          </cell>
          <cell r="F20385">
            <v>0</v>
          </cell>
        </row>
        <row r="20386">
          <cell r="B20386">
            <v>3002239</v>
          </cell>
          <cell r="C20386" t="str">
            <v>Emenda Perfil Metalico Hp 250X62</v>
          </cell>
          <cell r="D20386" t="str">
            <v>UN</v>
          </cell>
          <cell r="E20386">
            <v>0</v>
          </cell>
          <cell r="F20386">
            <v>0</v>
          </cell>
        </row>
        <row r="20387">
          <cell r="B20387">
            <v>3002240</v>
          </cell>
          <cell r="C20387" t="str">
            <v>Emenda Perfil Metalico W 250X29,8</v>
          </cell>
          <cell r="D20387" t="str">
            <v>UN</v>
          </cell>
          <cell r="E20387">
            <v>0</v>
          </cell>
          <cell r="F20387">
            <v>0</v>
          </cell>
        </row>
        <row r="20388">
          <cell r="B20388">
            <v>3002241</v>
          </cell>
          <cell r="C20388" t="str">
            <v>Emenda Perfil Metalico W 200X35,9</v>
          </cell>
          <cell r="D20388" t="str">
            <v>UN</v>
          </cell>
          <cell r="E20388">
            <v>0</v>
          </cell>
          <cell r="F20388">
            <v>0</v>
          </cell>
        </row>
        <row r="20389">
          <cell r="B20389">
            <v>3002242</v>
          </cell>
          <cell r="C20389" t="str">
            <v>Emenda Perfil Metalico Hp 200X53</v>
          </cell>
          <cell r="D20389" t="str">
            <v>UN</v>
          </cell>
          <cell r="E20389">
            <v>0</v>
          </cell>
          <cell r="F20389">
            <v>0</v>
          </cell>
        </row>
        <row r="20390">
          <cell r="B20390">
            <v>3002243</v>
          </cell>
          <cell r="C20390" t="str">
            <v>Tala Para Emenda De Perfil</v>
          </cell>
          <cell r="D20390" t="str">
            <v>UN</v>
          </cell>
          <cell r="E20390">
            <v>0</v>
          </cell>
          <cell r="F20390">
            <v>0</v>
          </cell>
        </row>
        <row r="20391">
          <cell r="B20391">
            <v>3002244</v>
          </cell>
          <cell r="C20391" t="str">
            <v>Impermeabilizacao Terracos Isol.Termico</v>
          </cell>
          <cell r="D20391" t="str">
            <v>UN</v>
          </cell>
          <cell r="E20391">
            <v>0</v>
          </cell>
          <cell r="F20391">
            <v>0</v>
          </cell>
        </row>
        <row r="20392">
          <cell r="B20392">
            <v>3002245</v>
          </cell>
          <cell r="C20392" t="str">
            <v>Cristalizacao</v>
          </cell>
          <cell r="D20392" t="str">
            <v>UN</v>
          </cell>
          <cell r="E20392">
            <v>0</v>
          </cell>
          <cell r="F20392">
            <v>0</v>
          </cell>
        </row>
        <row r="20393">
          <cell r="B20393">
            <v>3002246</v>
          </cell>
          <cell r="C20393" t="str">
            <v>Cristalizacao Integral</v>
          </cell>
          <cell r="D20393" t="str">
            <v>UN</v>
          </cell>
          <cell r="E20393">
            <v>0</v>
          </cell>
          <cell r="F20393">
            <v>0</v>
          </cell>
        </row>
        <row r="20394">
          <cell r="B20394">
            <v>3002247</v>
          </cell>
          <cell r="C20394" t="str">
            <v>Instalacao Tela Alvenaria/Estrutura</v>
          </cell>
          <cell r="D20394" t="str">
            <v>M</v>
          </cell>
          <cell r="E20394">
            <v>0</v>
          </cell>
          <cell r="F20394">
            <v>0</v>
          </cell>
        </row>
        <row r="20395">
          <cell r="B20395">
            <v>3002248</v>
          </cell>
          <cell r="C20395" t="str">
            <v>Tratamento De Friso</v>
          </cell>
          <cell r="D20395" t="str">
            <v>M</v>
          </cell>
          <cell r="E20395">
            <v>0</v>
          </cell>
          <cell r="F20395">
            <v>0</v>
          </cell>
        </row>
        <row r="20396">
          <cell r="B20396">
            <v>3002249</v>
          </cell>
          <cell r="C20396" t="str">
            <v>Instalacao Goivete</v>
          </cell>
          <cell r="D20396" t="str">
            <v>M</v>
          </cell>
          <cell r="E20396">
            <v>0</v>
          </cell>
          <cell r="F20396">
            <v>0</v>
          </cell>
        </row>
        <row r="20397">
          <cell r="B20397">
            <v>3002250</v>
          </cell>
          <cell r="C20397" t="str">
            <v>Colocacao Pedra Portuguesa</v>
          </cell>
          <cell r="D20397" t="str">
            <v>M2</v>
          </cell>
          <cell r="E20397">
            <v>0</v>
          </cell>
          <cell r="F20397">
            <v>0</v>
          </cell>
        </row>
        <row r="20398">
          <cell r="B20398">
            <v>3002251</v>
          </cell>
          <cell r="C20398" t="str">
            <v>Apliacacao De Piso Emborrachado</v>
          </cell>
          <cell r="D20398" t="str">
            <v>KI</v>
          </cell>
          <cell r="E20398">
            <v>0</v>
          </cell>
          <cell r="F20398">
            <v>0</v>
          </cell>
        </row>
        <row r="20399">
          <cell r="B20399">
            <v>3002252</v>
          </cell>
          <cell r="C20399" t="str">
            <v>Pedra São Tomé Empreitada</v>
          </cell>
          <cell r="D20399" t="str">
            <v>M2</v>
          </cell>
          <cell r="E20399">
            <v>0</v>
          </cell>
          <cell r="F20399">
            <v>0</v>
          </cell>
        </row>
        <row r="20400">
          <cell r="B20400">
            <v>3002253</v>
          </cell>
          <cell r="C20400" t="str">
            <v>Pedra Madeira Branca Empreitada</v>
          </cell>
          <cell r="D20400" t="str">
            <v>M2</v>
          </cell>
          <cell r="E20400">
            <v>0</v>
          </cell>
          <cell r="F20400">
            <v>0</v>
          </cell>
        </row>
        <row r="20401">
          <cell r="B20401">
            <v>3002254</v>
          </cell>
          <cell r="C20401" t="str">
            <v>Seixo Pequeno A Médio Empreitada</v>
          </cell>
          <cell r="D20401" t="str">
            <v>M2</v>
          </cell>
          <cell r="E20401">
            <v>0</v>
          </cell>
          <cell r="F20401">
            <v>0</v>
          </cell>
        </row>
        <row r="20402">
          <cell r="B20402">
            <v>3002255</v>
          </cell>
          <cell r="C20402" t="str">
            <v>Pagamento Imposto De Trasmissão( Itbi )</v>
          </cell>
          <cell r="D20402" t="str">
            <v>UN</v>
          </cell>
          <cell r="E20402">
            <v>0</v>
          </cell>
          <cell r="F20402">
            <v>0</v>
          </cell>
        </row>
        <row r="20403">
          <cell r="B20403">
            <v>3002256</v>
          </cell>
          <cell r="C20403" t="str">
            <v>Marcação De Lajes</v>
          </cell>
          <cell r="D20403" t="str">
            <v>UN</v>
          </cell>
          <cell r="E20403">
            <v>0</v>
          </cell>
          <cell r="F20403">
            <v>0</v>
          </cell>
        </row>
        <row r="20404">
          <cell r="B20404">
            <v>3002257</v>
          </cell>
          <cell r="C20404" t="str">
            <v>Execução De Poço Para Drenagem</v>
          </cell>
          <cell r="D20404" t="str">
            <v>M3</v>
          </cell>
          <cell r="E20404">
            <v>0</v>
          </cell>
          <cell r="F20404">
            <v>0</v>
          </cell>
        </row>
        <row r="20405">
          <cell r="B20405">
            <v>3002258</v>
          </cell>
          <cell r="C20405" t="str">
            <v>Execução De Caixa De Inspeção P/Drenagem</v>
          </cell>
          <cell r="D20405" t="str">
            <v>UN</v>
          </cell>
          <cell r="E20405">
            <v>0</v>
          </cell>
          <cell r="F20405">
            <v>0</v>
          </cell>
        </row>
        <row r="20406">
          <cell r="B20406">
            <v>3002259</v>
          </cell>
          <cell r="C20406" t="str">
            <v>Colocacao Pedra Em Canjica  Empreitada</v>
          </cell>
          <cell r="D20406" t="str">
            <v>M2</v>
          </cell>
          <cell r="E20406">
            <v>0</v>
          </cell>
          <cell r="F20406">
            <v>0</v>
          </cell>
        </row>
        <row r="20407">
          <cell r="B20407">
            <v>3002260</v>
          </cell>
          <cell r="C20407" t="str">
            <v>Pisada Acab.Bol.Antic.Quartiz Empreitada</v>
          </cell>
          <cell r="D20407" t="str">
            <v>M2</v>
          </cell>
          <cell r="E20407">
            <v>0</v>
          </cell>
          <cell r="F20407">
            <v>0</v>
          </cell>
        </row>
        <row r="20408">
          <cell r="B20408">
            <v>3002261</v>
          </cell>
          <cell r="C20408" t="str">
            <v>Espelho Anticato Quartizito Empreitada</v>
          </cell>
          <cell r="D20408" t="str">
            <v>M2</v>
          </cell>
          <cell r="E20408">
            <v>0</v>
          </cell>
          <cell r="F20408">
            <v>0</v>
          </cell>
        </row>
        <row r="20409">
          <cell r="B20409">
            <v>3002262</v>
          </cell>
          <cell r="C20409" t="str">
            <v>Capa Bol. Anticato Quartizito Empreitada</v>
          </cell>
          <cell r="D20409" t="str">
            <v>M</v>
          </cell>
          <cell r="E20409">
            <v>0</v>
          </cell>
          <cell r="F20409">
            <v>0</v>
          </cell>
        </row>
        <row r="20410">
          <cell r="B20410">
            <v>3002263</v>
          </cell>
          <cell r="C20410" t="str">
            <v>Capa Banco Bol.Antic. Quartiz.Empreitada</v>
          </cell>
          <cell r="D20410" t="str">
            <v>M2</v>
          </cell>
          <cell r="E20410">
            <v>0</v>
          </cell>
          <cell r="F20410">
            <v>0</v>
          </cell>
        </row>
        <row r="20411">
          <cell r="B20411">
            <v>3002264</v>
          </cell>
          <cell r="C20411" t="str">
            <v>Tento P/Jardim Antic.Quartiz. Empreitada</v>
          </cell>
          <cell r="D20411" t="str">
            <v>M</v>
          </cell>
          <cell r="E20411">
            <v>0</v>
          </cell>
          <cell r="F20411">
            <v>0</v>
          </cell>
        </row>
        <row r="20412">
          <cell r="B20412">
            <v>3002265</v>
          </cell>
          <cell r="C20412" t="str">
            <v>Peça Em Quartizito Solta Empreitada</v>
          </cell>
          <cell r="D20412" t="str">
            <v>UN</v>
          </cell>
          <cell r="E20412">
            <v>0</v>
          </cell>
          <cell r="F20412">
            <v>0</v>
          </cell>
        </row>
        <row r="20413">
          <cell r="B20413">
            <v>3002266</v>
          </cell>
          <cell r="C20413" t="str">
            <v>Instalação De Abrigo P/Cilindro De Glp</v>
          </cell>
          <cell r="D20413" t="str">
            <v>UN</v>
          </cell>
          <cell r="E20413">
            <v>0</v>
          </cell>
          <cell r="F20413">
            <v>0</v>
          </cell>
        </row>
        <row r="20414">
          <cell r="B20414">
            <v>3002267</v>
          </cell>
          <cell r="C20414" t="str">
            <v>Instalação Rede Gás Faturamento Direto</v>
          </cell>
          <cell r="D20414" t="str">
            <v>UN</v>
          </cell>
          <cell r="E20414">
            <v>0</v>
          </cell>
          <cell r="F20414">
            <v>0</v>
          </cell>
        </row>
        <row r="20415">
          <cell r="B20415">
            <v>3002268</v>
          </cell>
          <cell r="C20415" t="str">
            <v>Serviço Calibração De Nível Bolha</v>
          </cell>
          <cell r="D20415" t="str">
            <v>UN</v>
          </cell>
          <cell r="E20415">
            <v>0</v>
          </cell>
          <cell r="F20415">
            <v>0</v>
          </cell>
        </row>
        <row r="20416">
          <cell r="B20416">
            <v>3002269</v>
          </cell>
          <cell r="C20416" t="str">
            <v>Serviço Calibração De Esquadro</v>
          </cell>
          <cell r="D20416" t="str">
            <v>UN</v>
          </cell>
          <cell r="E20416">
            <v>0</v>
          </cell>
          <cell r="F20416">
            <v>0</v>
          </cell>
        </row>
        <row r="20417">
          <cell r="B20417">
            <v>3000995</v>
          </cell>
          <cell r="C20417" t="str">
            <v>Tiragem De Cópias E Plotagem</v>
          </cell>
          <cell r="D20417" t="str">
            <v>UN</v>
          </cell>
          <cell r="E20417">
            <v>200</v>
          </cell>
          <cell r="F20417">
            <v>30</v>
          </cell>
        </row>
        <row r="20418">
          <cell r="B20418">
            <v>3002272</v>
          </cell>
          <cell r="C20418" t="str">
            <v>Execução Alvenaria Aparente Frisada</v>
          </cell>
          <cell r="D20418" t="str">
            <v>M2</v>
          </cell>
          <cell r="E20418">
            <v>0</v>
          </cell>
          <cell r="F20418">
            <v>0</v>
          </cell>
        </row>
        <row r="20419">
          <cell r="B20419">
            <v>3002273</v>
          </cell>
          <cell r="C20419" t="str">
            <v>Execução Alvenaria Aparente Frisad.2Face</v>
          </cell>
          <cell r="D20419" t="str">
            <v>M2</v>
          </cell>
          <cell r="E20419">
            <v>0</v>
          </cell>
          <cell r="F20419">
            <v>0</v>
          </cell>
        </row>
        <row r="20420">
          <cell r="B20420">
            <v>3002274</v>
          </cell>
          <cell r="C20420" t="str">
            <v>Mobilização/Desmobiliz. Solo Grampeado</v>
          </cell>
          <cell r="D20420" t="str">
            <v>UN</v>
          </cell>
          <cell r="E20420">
            <v>0</v>
          </cell>
          <cell r="F20420">
            <v>0</v>
          </cell>
        </row>
        <row r="20421">
          <cell r="B20421">
            <v>3002275</v>
          </cell>
          <cell r="C20421" t="str">
            <v>Execução Linear Solo Grampeado Perf.Solo</v>
          </cell>
          <cell r="D20421" t="str">
            <v>M</v>
          </cell>
          <cell r="E20421">
            <v>0</v>
          </cell>
          <cell r="F20421">
            <v>0</v>
          </cell>
        </row>
        <row r="20422">
          <cell r="B20422">
            <v>3002276</v>
          </cell>
          <cell r="C20422" t="str">
            <v>Exec. Linear Solo Grampeado Perf.Rocha</v>
          </cell>
          <cell r="D20422" t="str">
            <v>M</v>
          </cell>
          <cell r="E20422">
            <v>0</v>
          </cell>
          <cell r="F20422">
            <v>0</v>
          </cell>
        </row>
        <row r="20423">
          <cell r="B20423">
            <v>3002277</v>
          </cell>
          <cell r="C20423" t="str">
            <v>Proj.Concr.Arm.Tela+Geocomp.Solo Gramp.</v>
          </cell>
          <cell r="D20423" t="str">
            <v>M3</v>
          </cell>
          <cell r="E20423">
            <v>0</v>
          </cell>
          <cell r="F20423">
            <v>0</v>
          </cell>
        </row>
        <row r="20424">
          <cell r="B20424">
            <v>3002278</v>
          </cell>
          <cell r="C20424" t="str">
            <v>Concreto Fck 30,0 Mpa-Slump 6+-1</v>
          </cell>
          <cell r="D20424" t="str">
            <v>M3</v>
          </cell>
          <cell r="E20424">
            <v>0</v>
          </cell>
          <cell r="F20424">
            <v>0</v>
          </cell>
        </row>
        <row r="20425">
          <cell r="B20425">
            <v>3002279</v>
          </cell>
          <cell r="C20425" t="str">
            <v>Instal.Drywall 1St+1St/M (C/Lã Mineral)</v>
          </cell>
          <cell r="D20425" t="str">
            <v>M2</v>
          </cell>
          <cell r="E20425">
            <v>0</v>
          </cell>
          <cell r="F20425">
            <v>0</v>
          </cell>
        </row>
        <row r="20426">
          <cell r="B20426">
            <v>3002280</v>
          </cell>
          <cell r="C20426" t="str">
            <v>Instal.Drywall 1St+1Ru/M (C/Lã Mineral)</v>
          </cell>
          <cell r="D20426" t="str">
            <v>M2</v>
          </cell>
          <cell r="E20426">
            <v>0</v>
          </cell>
          <cell r="F20426">
            <v>0</v>
          </cell>
        </row>
        <row r="20427">
          <cell r="B20427">
            <v>3002281</v>
          </cell>
          <cell r="C20427" t="str">
            <v>Instal. Revest. Colado Em Drywall - St</v>
          </cell>
          <cell r="D20427" t="str">
            <v>M2</v>
          </cell>
          <cell r="E20427">
            <v>0</v>
          </cell>
          <cell r="F20427">
            <v>0</v>
          </cell>
        </row>
        <row r="20428">
          <cell r="B20428">
            <v>3002282</v>
          </cell>
          <cell r="C20428" t="str">
            <v>Instal. Revest. Colado Em Drywall - Ru</v>
          </cell>
          <cell r="D20428" t="str">
            <v>M2</v>
          </cell>
          <cell r="E20428">
            <v>0</v>
          </cell>
          <cell r="F20428">
            <v>0</v>
          </cell>
        </row>
        <row r="20429">
          <cell r="B20429">
            <v>3002283</v>
          </cell>
          <cell r="C20429" t="str">
            <v>Curso Cipa</v>
          </cell>
          <cell r="D20429" t="str">
            <v>MON</v>
          </cell>
          <cell r="E20429">
            <v>0</v>
          </cell>
          <cell r="F20429">
            <v>0</v>
          </cell>
        </row>
        <row r="20430">
          <cell r="B20430">
            <v>3002284</v>
          </cell>
          <cell r="C20430" t="str">
            <v>Instalação De Chumbadores</v>
          </cell>
          <cell r="D20430" t="str">
            <v>M</v>
          </cell>
          <cell r="E20430">
            <v>0</v>
          </cell>
          <cell r="F20430">
            <v>0</v>
          </cell>
        </row>
        <row r="20431">
          <cell r="B20431">
            <v>3002285</v>
          </cell>
          <cell r="C20431" t="str">
            <v>Manta Asfaltica + Banho - Empreitada</v>
          </cell>
          <cell r="D20431" t="str">
            <v>M2</v>
          </cell>
          <cell r="E20431">
            <v>0</v>
          </cell>
          <cell r="F20431">
            <v>0</v>
          </cell>
        </row>
        <row r="20432">
          <cell r="B20432">
            <v>3002286</v>
          </cell>
          <cell r="C20432" t="str">
            <v>Manta Asfaltica - Empreitada</v>
          </cell>
          <cell r="D20432" t="str">
            <v>M2</v>
          </cell>
          <cell r="E20432">
            <v>0</v>
          </cell>
          <cell r="F20432">
            <v>0</v>
          </cell>
        </row>
        <row r="20433">
          <cell r="B20433">
            <v>3002287</v>
          </cell>
          <cell r="C20433" t="str">
            <v>Solução Asfaltica - Empreitada</v>
          </cell>
          <cell r="D20433" t="str">
            <v>M2</v>
          </cell>
          <cell r="E20433">
            <v>0</v>
          </cell>
          <cell r="F20433">
            <v>0</v>
          </cell>
        </row>
        <row r="20434">
          <cell r="B20434">
            <v>3002288</v>
          </cell>
          <cell r="C20434" t="str">
            <v>Drenagem+Cimento Polimérico Empreitada</v>
          </cell>
          <cell r="D20434" t="str">
            <v>M2</v>
          </cell>
          <cell r="E20434">
            <v>0</v>
          </cell>
          <cell r="F20434">
            <v>0</v>
          </cell>
        </row>
        <row r="20435">
          <cell r="B20435">
            <v>3002289</v>
          </cell>
          <cell r="C20435" t="str">
            <v>Recarga De Cartucho De Impressora</v>
          </cell>
          <cell r="D20435" t="str">
            <v>UN</v>
          </cell>
          <cell r="E20435">
            <v>0</v>
          </cell>
          <cell r="F20435">
            <v>0</v>
          </cell>
        </row>
        <row r="20436">
          <cell r="B20436">
            <v>3002290</v>
          </cell>
          <cell r="C20436" t="str">
            <v>Despesas Complementares Montagem Guincho</v>
          </cell>
          <cell r="D20436" t="str">
            <v>TAG</v>
          </cell>
          <cell r="E20436">
            <v>0</v>
          </cell>
          <cell r="F20436">
            <v>0</v>
          </cell>
        </row>
        <row r="20437">
          <cell r="B20437">
            <v>3002291</v>
          </cell>
          <cell r="C20437" t="str">
            <v>Projeto De Implementacao De Switch</v>
          </cell>
          <cell r="D20437" t="str">
            <v>UN</v>
          </cell>
          <cell r="E20437">
            <v>0</v>
          </cell>
          <cell r="F20437">
            <v>0</v>
          </cell>
        </row>
        <row r="20438">
          <cell r="B20438">
            <v>3002292</v>
          </cell>
          <cell r="C20438" t="str">
            <v>Projeto De Implementacao De Firewall</v>
          </cell>
          <cell r="D20438" t="str">
            <v>UN</v>
          </cell>
          <cell r="E20438">
            <v>0</v>
          </cell>
          <cell r="F20438">
            <v>0</v>
          </cell>
        </row>
        <row r="20439">
          <cell r="B20439">
            <v>3002293</v>
          </cell>
          <cell r="C20439" t="str">
            <v>Injeção De Micro Estacas</v>
          </cell>
          <cell r="D20439" t="str">
            <v>M</v>
          </cell>
          <cell r="E20439">
            <v>0</v>
          </cell>
          <cell r="F20439">
            <v>0</v>
          </cell>
        </row>
        <row r="20440">
          <cell r="B20440">
            <v>3002294</v>
          </cell>
          <cell r="C20440" t="str">
            <v>Mão De Obra Para Concreto Projetado</v>
          </cell>
          <cell r="D20440" t="str">
            <v>M2</v>
          </cell>
          <cell r="E20440">
            <v>0</v>
          </cell>
          <cell r="F20440">
            <v>0</v>
          </cell>
        </row>
        <row r="20441">
          <cell r="B20441">
            <v>3002295</v>
          </cell>
          <cell r="C20441" t="str">
            <v>Locacao De Bomba De Concreto</v>
          </cell>
          <cell r="D20441" t="str">
            <v>M3</v>
          </cell>
          <cell r="E20441">
            <v>0</v>
          </cell>
          <cell r="F20441">
            <v>0</v>
          </cell>
        </row>
        <row r="20442">
          <cell r="B20442">
            <v>3002296</v>
          </cell>
          <cell r="C20442" t="str">
            <v>Dreno Hidraulico Raso (Drh)</v>
          </cell>
          <cell r="D20442" t="str">
            <v>UN</v>
          </cell>
          <cell r="E20442">
            <v>0</v>
          </cell>
          <cell r="F20442">
            <v>0</v>
          </cell>
        </row>
        <row r="20443">
          <cell r="B20443">
            <v>3002297</v>
          </cell>
          <cell r="C20443" t="str">
            <v>Montagem E Desmontagem De Balancim</v>
          </cell>
          <cell r="D20443" t="str">
            <v>UN</v>
          </cell>
          <cell r="E20443">
            <v>0</v>
          </cell>
          <cell r="F20443">
            <v>0</v>
          </cell>
        </row>
        <row r="20444">
          <cell r="B20444">
            <v>3002298</v>
          </cell>
          <cell r="C20444" t="str">
            <v>Dreno Hidráulico Profundo (Dhp)</v>
          </cell>
          <cell r="D20444" t="str">
            <v>UN</v>
          </cell>
          <cell r="E20444">
            <v>0</v>
          </cell>
          <cell r="F20444">
            <v>0</v>
          </cell>
        </row>
        <row r="20445">
          <cell r="B20445">
            <v>3002299</v>
          </cell>
          <cell r="C20445" t="str">
            <v>Serviço De Consultoria Materiais No Sap</v>
          </cell>
          <cell r="D20445" t="str">
            <v>MON</v>
          </cell>
          <cell r="E20445">
            <v>0</v>
          </cell>
          <cell r="F20445">
            <v>0</v>
          </cell>
        </row>
        <row r="20446">
          <cell r="B20446">
            <v>3002300</v>
          </cell>
          <cell r="C20446" t="str">
            <v>Locacao De Argamassadeira</v>
          </cell>
          <cell r="D20446" t="str">
            <v>MON</v>
          </cell>
          <cell r="E20446">
            <v>0</v>
          </cell>
          <cell r="F20446">
            <v>0</v>
          </cell>
        </row>
        <row r="20447">
          <cell r="B20447">
            <v>3002301</v>
          </cell>
          <cell r="C20447" t="str">
            <v>Imperm.Poço Elevadores Lençol Freático</v>
          </cell>
          <cell r="D20447" t="str">
            <v>M2</v>
          </cell>
          <cell r="E20447">
            <v>0</v>
          </cell>
          <cell r="F20447">
            <v>0</v>
          </cell>
        </row>
        <row r="20448">
          <cell r="B20448">
            <v>3002302</v>
          </cell>
          <cell r="C20448" t="str">
            <v>Imperm.Piso Subsolo Lençol Freático</v>
          </cell>
          <cell r="D20448" t="str">
            <v>M2</v>
          </cell>
          <cell r="E20448">
            <v>0</v>
          </cell>
          <cell r="F20448">
            <v>0</v>
          </cell>
        </row>
        <row r="20449">
          <cell r="B20449">
            <v>3002303</v>
          </cell>
          <cell r="C20449" t="str">
            <v>Imperm.Retirada Ponteira Lençol Freático</v>
          </cell>
          <cell r="D20449" t="str">
            <v>P</v>
          </cell>
          <cell r="E20449">
            <v>0</v>
          </cell>
          <cell r="F20449">
            <v>0</v>
          </cell>
        </row>
        <row r="20450">
          <cell r="B20450">
            <v>3002304</v>
          </cell>
          <cell r="C20450" t="str">
            <v>Tratamento De Junta De Dilatação</v>
          </cell>
          <cell r="D20450" t="str">
            <v>M</v>
          </cell>
          <cell r="E20450">
            <v>0</v>
          </cell>
          <cell r="F20450">
            <v>0</v>
          </cell>
        </row>
        <row r="20451">
          <cell r="B20451">
            <v>3002305</v>
          </cell>
          <cell r="C20451" t="str">
            <v>Execução Junta Dilatação Vertical Jeene</v>
          </cell>
          <cell r="D20451" t="str">
            <v>M</v>
          </cell>
          <cell r="E20451">
            <v>0</v>
          </cell>
          <cell r="F20451">
            <v>0</v>
          </cell>
        </row>
        <row r="20452">
          <cell r="B20452">
            <v>3002306</v>
          </cell>
          <cell r="C20452" t="str">
            <v>Instalação Piscina/Sistema Hidroterapia</v>
          </cell>
          <cell r="D20452" t="str">
            <v>UN</v>
          </cell>
          <cell r="E20452">
            <v>0</v>
          </cell>
          <cell r="F20452">
            <v>0</v>
          </cell>
        </row>
        <row r="20453">
          <cell r="B20453">
            <v>3002307</v>
          </cell>
          <cell r="C20453" t="str">
            <v>Instalação Piscina/Sistema De Iluminação</v>
          </cell>
          <cell r="D20453" t="str">
            <v>UN</v>
          </cell>
          <cell r="E20453">
            <v>0</v>
          </cell>
          <cell r="F20453">
            <v>0</v>
          </cell>
        </row>
        <row r="20454">
          <cell r="B20454">
            <v>3002308</v>
          </cell>
          <cell r="C20454" t="str">
            <v>Piscina De Cobertura - Empreitada</v>
          </cell>
          <cell r="D20454" t="str">
            <v>UN</v>
          </cell>
          <cell r="E20454">
            <v>0</v>
          </cell>
          <cell r="F20454">
            <v>0</v>
          </cell>
        </row>
        <row r="20455">
          <cell r="B20455">
            <v>3002309</v>
          </cell>
          <cell r="C20455" t="str">
            <v>Outros Benefícios</v>
          </cell>
          <cell r="D20455" t="str">
            <v>UN</v>
          </cell>
          <cell r="E20455">
            <v>0</v>
          </cell>
          <cell r="F20455">
            <v>0</v>
          </cell>
        </row>
        <row r="20456">
          <cell r="B20456">
            <v>3002310</v>
          </cell>
          <cell r="C20456" t="str">
            <v>Aplicação De Resina</v>
          </cell>
          <cell r="D20456" t="str">
            <v>M2</v>
          </cell>
          <cell r="E20456">
            <v>0</v>
          </cell>
          <cell r="F20456">
            <v>0</v>
          </cell>
        </row>
        <row r="20457">
          <cell r="B20457">
            <v>3002311</v>
          </cell>
          <cell r="C20457" t="str">
            <v>Locacao De Perfuratriz</v>
          </cell>
          <cell r="D20457" t="str">
            <v>TAG</v>
          </cell>
          <cell r="E20457">
            <v>0</v>
          </cell>
          <cell r="F20457">
            <v>0</v>
          </cell>
        </row>
        <row r="20458">
          <cell r="B20458">
            <v>3002312</v>
          </cell>
          <cell r="C20458" t="str">
            <v>Reforço Estrutural De Concreto</v>
          </cell>
          <cell r="D20458" t="str">
            <v>M2</v>
          </cell>
          <cell r="E20458">
            <v>0</v>
          </cell>
          <cell r="F20458">
            <v>0</v>
          </cell>
        </row>
        <row r="20459">
          <cell r="B20459">
            <v>3002313</v>
          </cell>
          <cell r="C20459" t="str">
            <v>Declaração Possibilidade De Abast. Água</v>
          </cell>
          <cell r="D20459" t="str">
            <v>UN</v>
          </cell>
          <cell r="E20459">
            <v>0</v>
          </cell>
          <cell r="F20459">
            <v>0</v>
          </cell>
        </row>
        <row r="20460">
          <cell r="B20460">
            <v>3002314</v>
          </cell>
          <cell r="C20460" t="str">
            <v>Declaração Possibilidade De Esgot. Água</v>
          </cell>
          <cell r="D20460" t="str">
            <v>UN</v>
          </cell>
          <cell r="E20460">
            <v>0</v>
          </cell>
          <cell r="F20460">
            <v>0</v>
          </cell>
        </row>
        <row r="20461">
          <cell r="B20461">
            <v>3002315</v>
          </cell>
          <cell r="C20461" t="str">
            <v>Serviço De Furação De Concreto 1 1/4"</v>
          </cell>
          <cell r="D20461" t="str">
            <v>UN</v>
          </cell>
          <cell r="E20461">
            <v>0</v>
          </cell>
          <cell r="F20461">
            <v>0</v>
          </cell>
        </row>
        <row r="20462">
          <cell r="B20462">
            <v>3002607</v>
          </cell>
          <cell r="C20462" t="str">
            <v>Material Substituido Por 3002307</v>
          </cell>
          <cell r="D20462" t="str">
            <v>UN</v>
          </cell>
          <cell r="E20462">
            <v>0</v>
          </cell>
          <cell r="F20462">
            <v>0</v>
          </cell>
        </row>
        <row r="20463">
          <cell r="B20463">
            <v>3002608</v>
          </cell>
          <cell r="C20463" t="str">
            <v>Material Substituido Por 3002308</v>
          </cell>
          <cell r="D20463" t="str">
            <v>UN</v>
          </cell>
          <cell r="E20463">
            <v>0</v>
          </cell>
          <cell r="F20463">
            <v>0</v>
          </cell>
        </row>
        <row r="20464">
          <cell r="B20464">
            <v>3002609</v>
          </cell>
          <cell r="C20464" t="str">
            <v>Execução De Canaleta Em Concreto</v>
          </cell>
          <cell r="D20464" t="str">
            <v>M</v>
          </cell>
          <cell r="E20464">
            <v>0</v>
          </cell>
          <cell r="F20464">
            <v>0</v>
          </cell>
        </row>
        <row r="20465">
          <cell r="B20465">
            <v>3002610</v>
          </cell>
          <cell r="C20465" t="str">
            <v>Peitoril Granito Branco Siena Empreitada</v>
          </cell>
          <cell r="D20465" t="str">
            <v>UN</v>
          </cell>
          <cell r="E20465">
            <v>0</v>
          </cell>
          <cell r="F20465">
            <v>0</v>
          </cell>
        </row>
        <row r="20466">
          <cell r="B20466">
            <v>3002611</v>
          </cell>
          <cell r="C20466" t="str">
            <v>Peitoril Granito Br Dallas Empreitada</v>
          </cell>
          <cell r="D20466" t="str">
            <v>UN</v>
          </cell>
          <cell r="E20466">
            <v>0</v>
          </cell>
          <cell r="F20466">
            <v>0</v>
          </cell>
        </row>
        <row r="20467">
          <cell r="B20467">
            <v>3002612</v>
          </cell>
          <cell r="C20467" t="str">
            <v>Peitoril Granito Br Fortaleza Empreitada</v>
          </cell>
          <cell r="D20467" t="str">
            <v>UN</v>
          </cell>
          <cell r="E20467">
            <v>0</v>
          </cell>
          <cell r="F20467">
            <v>0</v>
          </cell>
        </row>
        <row r="20468">
          <cell r="B20468">
            <v>3002613</v>
          </cell>
          <cell r="C20468" t="str">
            <v>Chapim De Granito Br Siena Empreitada</v>
          </cell>
          <cell r="D20468" t="str">
            <v>UN</v>
          </cell>
          <cell r="E20468">
            <v>0</v>
          </cell>
          <cell r="F20468">
            <v>0</v>
          </cell>
        </row>
        <row r="20469">
          <cell r="B20469">
            <v>3002614</v>
          </cell>
          <cell r="C20469" t="str">
            <v>Chapim De Granito Br Dallas Empreitada</v>
          </cell>
          <cell r="D20469" t="str">
            <v>UN</v>
          </cell>
          <cell r="E20469">
            <v>0</v>
          </cell>
          <cell r="F20469">
            <v>0</v>
          </cell>
        </row>
        <row r="20470">
          <cell r="B20470">
            <v>3002615</v>
          </cell>
          <cell r="C20470" t="str">
            <v>Chapim Granito Br Fortaleza Empreitada</v>
          </cell>
          <cell r="D20470" t="str">
            <v>UN</v>
          </cell>
          <cell r="E20470">
            <v>0</v>
          </cell>
          <cell r="F20470">
            <v>0</v>
          </cell>
        </row>
        <row r="20471">
          <cell r="B20471">
            <v>3002616</v>
          </cell>
          <cell r="C20471" t="str">
            <v>Tento De Granito Branco Siena Empreitada</v>
          </cell>
          <cell r="D20471" t="str">
            <v>UN</v>
          </cell>
          <cell r="E20471">
            <v>0</v>
          </cell>
          <cell r="F20471">
            <v>0</v>
          </cell>
        </row>
        <row r="20472">
          <cell r="B20472">
            <v>3002617</v>
          </cell>
          <cell r="C20472" t="str">
            <v>Tento De Granito Bege Bahia Empreitada</v>
          </cell>
          <cell r="D20472" t="str">
            <v>UN</v>
          </cell>
          <cell r="E20472">
            <v>0</v>
          </cell>
          <cell r="F20472">
            <v>0</v>
          </cell>
        </row>
        <row r="20473">
          <cell r="B20473">
            <v>3002618</v>
          </cell>
          <cell r="C20473" t="str">
            <v>Tento De Granito São Gabriel Empreitada</v>
          </cell>
          <cell r="D20473" t="str">
            <v>UN</v>
          </cell>
          <cell r="E20473">
            <v>0</v>
          </cell>
          <cell r="F20473">
            <v>0</v>
          </cell>
        </row>
        <row r="20474">
          <cell r="B20474">
            <v>3002619</v>
          </cell>
          <cell r="C20474" t="str">
            <v>Tento Granito Branco Piguês Empreitada</v>
          </cell>
          <cell r="D20474" t="str">
            <v>UN</v>
          </cell>
          <cell r="E20474">
            <v>0</v>
          </cell>
          <cell r="F20474">
            <v>0</v>
          </cell>
        </row>
        <row r="20475">
          <cell r="B20475">
            <v>3002620</v>
          </cell>
          <cell r="C20475" t="str">
            <v>Tento Granito Br Fortaleza Empreitada</v>
          </cell>
          <cell r="D20475" t="str">
            <v>UN</v>
          </cell>
          <cell r="E20475">
            <v>0</v>
          </cell>
          <cell r="F20475">
            <v>0</v>
          </cell>
        </row>
        <row r="20476">
          <cell r="B20476">
            <v>3002621</v>
          </cell>
          <cell r="C20476" t="str">
            <v>Divisória Gran. Br Fortaleza Empreitada</v>
          </cell>
          <cell r="D20476" t="str">
            <v>UN</v>
          </cell>
          <cell r="E20476">
            <v>0</v>
          </cell>
          <cell r="F20476">
            <v>0</v>
          </cell>
        </row>
        <row r="20477">
          <cell r="B20477">
            <v>3002622</v>
          </cell>
          <cell r="C20477" t="str">
            <v>Banca De Granito Branco Siena Empreitada</v>
          </cell>
          <cell r="D20477" t="str">
            <v>UN</v>
          </cell>
          <cell r="E20477">
            <v>0</v>
          </cell>
          <cell r="F20477">
            <v>0</v>
          </cell>
        </row>
        <row r="20478">
          <cell r="B20478">
            <v>3002623</v>
          </cell>
          <cell r="C20478" t="str">
            <v>Banca De Granito Bege Bahia Empreitada</v>
          </cell>
          <cell r="D20478" t="str">
            <v>UN</v>
          </cell>
          <cell r="E20478">
            <v>0</v>
          </cell>
          <cell r="F20478">
            <v>0</v>
          </cell>
        </row>
        <row r="20479">
          <cell r="B20479">
            <v>3002624</v>
          </cell>
          <cell r="C20479" t="str">
            <v>Banca Granito Travert. Bruto Empreitada</v>
          </cell>
          <cell r="D20479" t="str">
            <v>UN</v>
          </cell>
          <cell r="E20479">
            <v>0</v>
          </cell>
          <cell r="F20479">
            <v>0</v>
          </cell>
        </row>
        <row r="20480">
          <cell r="B20480">
            <v>3002625</v>
          </cell>
          <cell r="C20480" t="str">
            <v>Banca De Granito São Gabriel Empreitada</v>
          </cell>
          <cell r="D20480" t="str">
            <v>UN</v>
          </cell>
          <cell r="E20480">
            <v>0</v>
          </cell>
          <cell r="F20480">
            <v>0</v>
          </cell>
        </row>
        <row r="20481">
          <cell r="B20481">
            <v>3002626</v>
          </cell>
          <cell r="C20481" t="str">
            <v>Banca Granito Branco Piguês Empreitada</v>
          </cell>
          <cell r="D20481" t="str">
            <v>UN</v>
          </cell>
          <cell r="E20481">
            <v>0</v>
          </cell>
          <cell r="F20481">
            <v>0</v>
          </cell>
        </row>
        <row r="20482">
          <cell r="B20482">
            <v>3002627</v>
          </cell>
          <cell r="C20482" t="str">
            <v>Banca Granito Branco Dallas Empreitada</v>
          </cell>
          <cell r="D20482" t="str">
            <v>UN</v>
          </cell>
          <cell r="E20482">
            <v>0</v>
          </cell>
          <cell r="F20482">
            <v>0</v>
          </cell>
        </row>
        <row r="20483">
          <cell r="B20483">
            <v>3002628</v>
          </cell>
          <cell r="C20483" t="str">
            <v>Banca De Granito Branco Ceará Empreitada</v>
          </cell>
          <cell r="D20483" t="str">
            <v>UN</v>
          </cell>
          <cell r="E20483">
            <v>0</v>
          </cell>
          <cell r="F20483">
            <v>0</v>
          </cell>
        </row>
        <row r="20484">
          <cell r="B20484">
            <v>3002629</v>
          </cell>
          <cell r="C20484" t="str">
            <v>Banca Gran.Pret.S.Gabriel Pol.Empreitada</v>
          </cell>
          <cell r="D20484" t="str">
            <v>UN</v>
          </cell>
          <cell r="E20484">
            <v>0</v>
          </cell>
          <cell r="F20484">
            <v>0</v>
          </cell>
        </row>
        <row r="20485">
          <cell r="B20485">
            <v>3002630</v>
          </cell>
          <cell r="C20485" t="str">
            <v>Banca Gran. Sta.Cecília Light Empreitada</v>
          </cell>
          <cell r="D20485" t="str">
            <v>UN</v>
          </cell>
          <cell r="E20485">
            <v>0</v>
          </cell>
          <cell r="F20485">
            <v>0</v>
          </cell>
        </row>
        <row r="20486">
          <cell r="B20486">
            <v>3002631</v>
          </cell>
          <cell r="C20486" t="str">
            <v>Banca De Granito Branco Polar Empreitada</v>
          </cell>
          <cell r="D20486" t="str">
            <v>UN</v>
          </cell>
          <cell r="E20486">
            <v>0</v>
          </cell>
          <cell r="F20486">
            <v>0</v>
          </cell>
        </row>
        <row r="20487">
          <cell r="B20487">
            <v>3002632</v>
          </cell>
          <cell r="C20487" t="str">
            <v>Banca Granito Br. Dallas Pol.Empreitada</v>
          </cell>
          <cell r="D20487" t="str">
            <v>UN</v>
          </cell>
          <cell r="E20487">
            <v>0</v>
          </cell>
          <cell r="F20487">
            <v>0</v>
          </cell>
        </row>
        <row r="20488">
          <cell r="B20488">
            <v>3002633</v>
          </cell>
          <cell r="C20488" t="str">
            <v>Banca Granito Sta.Cecília Pol.Empreitada</v>
          </cell>
          <cell r="D20488" t="str">
            <v>UN</v>
          </cell>
          <cell r="E20488">
            <v>0</v>
          </cell>
          <cell r="F20488">
            <v>0</v>
          </cell>
        </row>
        <row r="20489">
          <cell r="B20489">
            <v>3002634</v>
          </cell>
          <cell r="C20489" t="str">
            <v>Soleira Granito Branco Siena Empreitada</v>
          </cell>
          <cell r="D20489" t="str">
            <v>UN</v>
          </cell>
          <cell r="E20489">
            <v>0</v>
          </cell>
          <cell r="F20489">
            <v>0</v>
          </cell>
        </row>
        <row r="20490">
          <cell r="B20490">
            <v>3002635</v>
          </cell>
          <cell r="C20490" t="str">
            <v>Soleira Granito Branco Dallas Empreitada</v>
          </cell>
          <cell r="D20490" t="str">
            <v>UN</v>
          </cell>
          <cell r="E20490">
            <v>0</v>
          </cell>
          <cell r="F20490">
            <v>0</v>
          </cell>
        </row>
        <row r="20491">
          <cell r="B20491">
            <v>3002636</v>
          </cell>
          <cell r="C20491" t="str">
            <v>Soleira De Granito Bege Bahia Empreitada</v>
          </cell>
          <cell r="D20491" t="str">
            <v>UN</v>
          </cell>
          <cell r="E20491">
            <v>0</v>
          </cell>
          <cell r="F20491">
            <v>0</v>
          </cell>
        </row>
        <row r="20492">
          <cell r="B20492">
            <v>3002637</v>
          </cell>
          <cell r="C20492" t="str">
            <v>Soleira Granito São Gabriel Empreitada</v>
          </cell>
          <cell r="D20492" t="str">
            <v>UN</v>
          </cell>
          <cell r="E20492">
            <v>0</v>
          </cell>
          <cell r="F20492">
            <v>0</v>
          </cell>
        </row>
        <row r="20493">
          <cell r="B20493">
            <v>3002638</v>
          </cell>
          <cell r="C20493" t="str">
            <v>Soleira Granito Br. Fortaleza Empreitada</v>
          </cell>
          <cell r="D20493" t="str">
            <v>UN</v>
          </cell>
          <cell r="E20493">
            <v>0</v>
          </cell>
          <cell r="F20493">
            <v>0</v>
          </cell>
        </row>
        <row r="20494">
          <cell r="B20494">
            <v>3002639</v>
          </cell>
          <cell r="C20494" t="str">
            <v>Soleira De Ardósia Empreitada</v>
          </cell>
          <cell r="D20494" t="str">
            <v>UN</v>
          </cell>
          <cell r="E20494">
            <v>0</v>
          </cell>
          <cell r="F20494">
            <v>0</v>
          </cell>
        </row>
        <row r="20495">
          <cell r="B20495">
            <v>3002640</v>
          </cell>
          <cell r="C20495" t="str">
            <v>Elaboração De Segurança Do Trabalho</v>
          </cell>
          <cell r="D20495" t="str">
            <v>MON</v>
          </cell>
          <cell r="E20495">
            <v>0</v>
          </cell>
          <cell r="F20495">
            <v>0</v>
          </cell>
        </row>
        <row r="20496">
          <cell r="B20496">
            <v>3002641</v>
          </cell>
          <cell r="C20496" t="str">
            <v>Execução De Viga De Equilíbrio</v>
          </cell>
          <cell r="D20496" t="str">
            <v>M</v>
          </cell>
          <cell r="E20496">
            <v>0</v>
          </cell>
          <cell r="F20496">
            <v>0</v>
          </cell>
        </row>
        <row r="20497">
          <cell r="B20497">
            <v>3002642</v>
          </cell>
          <cell r="C20497" t="str">
            <v>Apoio Logistico Empreitada</v>
          </cell>
          <cell r="D20497" t="str">
            <v>MON</v>
          </cell>
          <cell r="E20497">
            <v>0</v>
          </cell>
          <cell r="F20497">
            <v>0</v>
          </cell>
        </row>
        <row r="20498">
          <cell r="B20498">
            <v>3002643</v>
          </cell>
          <cell r="C20498" t="str">
            <v>Junta Serrada Em Piso Concr Sobre Solo</v>
          </cell>
          <cell r="D20498" t="str">
            <v>M</v>
          </cell>
          <cell r="E20498">
            <v>0</v>
          </cell>
          <cell r="F20498">
            <v>0</v>
          </cell>
        </row>
        <row r="20499">
          <cell r="B20499">
            <v>3002644</v>
          </cell>
          <cell r="C20499" t="str">
            <v>Instalação De Pingadeiras Sob Vigas</v>
          </cell>
          <cell r="D20499" t="str">
            <v>M</v>
          </cell>
          <cell r="E20499">
            <v>0</v>
          </cell>
          <cell r="F20499">
            <v>0</v>
          </cell>
        </row>
        <row r="20500">
          <cell r="B20500">
            <v>3002645</v>
          </cell>
          <cell r="C20500" t="str">
            <v>Reg.Pano Fachada P/Cerâmica Sobre Bloco</v>
          </cell>
          <cell r="D20500" t="str">
            <v>M2</v>
          </cell>
          <cell r="E20500">
            <v>0</v>
          </cell>
          <cell r="F20500">
            <v>0</v>
          </cell>
        </row>
        <row r="20501">
          <cell r="B20501">
            <v>3002646</v>
          </cell>
          <cell r="C20501" t="str">
            <v>Reg.Faixa Fachada P/Cerâmica Sobre Bloco</v>
          </cell>
          <cell r="D20501" t="str">
            <v>M</v>
          </cell>
          <cell r="E20501">
            <v>0</v>
          </cell>
          <cell r="F20501">
            <v>0</v>
          </cell>
        </row>
        <row r="20502">
          <cell r="B20502">
            <v>3002647</v>
          </cell>
          <cell r="C20502" t="str">
            <v>Provisão De Garantia De Obra</v>
          </cell>
          <cell r="D20502" t="str">
            <v>UN</v>
          </cell>
          <cell r="E20502">
            <v>0</v>
          </cell>
          <cell r="F20502">
            <v>0</v>
          </cell>
        </row>
        <row r="20503">
          <cell r="B20503">
            <v>3002648</v>
          </cell>
          <cell r="C20503" t="str">
            <v>Execução De Degrau Pedra Goiás</v>
          </cell>
          <cell r="D20503" t="str">
            <v>M</v>
          </cell>
          <cell r="E20503">
            <v>0</v>
          </cell>
          <cell r="F20503">
            <v>0</v>
          </cell>
        </row>
        <row r="20504">
          <cell r="B20504">
            <v>3002649</v>
          </cell>
          <cell r="C20504" t="str">
            <v>Execução De Espelho Pedra Goiás</v>
          </cell>
          <cell r="D20504" t="str">
            <v>M</v>
          </cell>
          <cell r="E20504">
            <v>0</v>
          </cell>
          <cell r="F20504">
            <v>0</v>
          </cell>
        </row>
        <row r="20505">
          <cell r="B20505">
            <v>3002650</v>
          </cell>
          <cell r="C20505" t="str">
            <v>Execução Borda Granito Amarelo Icaraí</v>
          </cell>
          <cell r="D20505" t="str">
            <v>M</v>
          </cell>
          <cell r="E20505">
            <v>0</v>
          </cell>
          <cell r="F20505">
            <v>0</v>
          </cell>
        </row>
        <row r="20506">
          <cell r="B20506">
            <v>3002651</v>
          </cell>
          <cell r="C20506" t="str">
            <v>Execução Degrau Granito Amarelo Icaraí</v>
          </cell>
          <cell r="D20506" t="str">
            <v>M</v>
          </cell>
          <cell r="E20506">
            <v>0</v>
          </cell>
          <cell r="F20506">
            <v>0</v>
          </cell>
        </row>
        <row r="20507">
          <cell r="B20507">
            <v>3002652</v>
          </cell>
          <cell r="C20507" t="str">
            <v>Execução Espelho Granito Amarelo Icaraí</v>
          </cell>
          <cell r="D20507" t="str">
            <v>M</v>
          </cell>
          <cell r="E20507">
            <v>0</v>
          </cell>
          <cell r="F20507">
            <v>0</v>
          </cell>
        </row>
        <row r="20508">
          <cell r="B20508">
            <v>3002653</v>
          </cell>
          <cell r="C20508" t="str">
            <v>Execução Rodapé Granito Amarelo Icaraí</v>
          </cell>
          <cell r="D20508" t="str">
            <v>M</v>
          </cell>
          <cell r="E20508">
            <v>0</v>
          </cell>
          <cell r="F20508">
            <v>0</v>
          </cell>
        </row>
        <row r="20509">
          <cell r="B20509">
            <v>3002654</v>
          </cell>
          <cell r="C20509" t="str">
            <v>Locacao Diária Mini Retroescavadeira</v>
          </cell>
          <cell r="D20509" t="str">
            <v>TAG</v>
          </cell>
          <cell r="E20509">
            <v>0</v>
          </cell>
          <cell r="F20509">
            <v>0</v>
          </cell>
        </row>
        <row r="20510">
          <cell r="B20510">
            <v>3002655</v>
          </cell>
          <cell r="C20510" t="str">
            <v>Mobil/Desmobil.Mini Retroescavadeira</v>
          </cell>
          <cell r="D20510" t="str">
            <v>UN</v>
          </cell>
          <cell r="E20510">
            <v>0</v>
          </cell>
          <cell r="F20510">
            <v>0</v>
          </cell>
        </row>
        <row r="20511">
          <cell r="B20511">
            <v>3002656</v>
          </cell>
          <cell r="C20511" t="str">
            <v>Locacao Diária Minicarregadeira (Bobcat)</v>
          </cell>
          <cell r="D20511" t="str">
            <v>TAG</v>
          </cell>
          <cell r="E20511">
            <v>0</v>
          </cell>
          <cell r="F20511">
            <v>0</v>
          </cell>
        </row>
        <row r="20512">
          <cell r="B20512">
            <v>3002657</v>
          </cell>
          <cell r="C20512" t="str">
            <v>Retirada De Terra M3</v>
          </cell>
          <cell r="D20512" t="str">
            <v>M3</v>
          </cell>
          <cell r="E20512">
            <v>0</v>
          </cell>
          <cell r="F20512">
            <v>0</v>
          </cell>
        </row>
        <row r="20513">
          <cell r="B20513">
            <v>3002658</v>
          </cell>
          <cell r="C20513" t="str">
            <v>Instal. Tela Fachada Alt Dens M.Grossa</v>
          </cell>
          <cell r="D20513" t="str">
            <v>M2</v>
          </cell>
          <cell r="E20513">
            <v>0</v>
          </cell>
          <cell r="F20513">
            <v>0</v>
          </cell>
        </row>
        <row r="20514">
          <cell r="B20514">
            <v>3002659</v>
          </cell>
          <cell r="C20514" t="str">
            <v>Instal. Tela Fachada Mosqueteiro M. Fina</v>
          </cell>
          <cell r="D20514" t="str">
            <v>M2</v>
          </cell>
          <cell r="E20514">
            <v>0</v>
          </cell>
          <cell r="F20514">
            <v>0</v>
          </cell>
        </row>
        <row r="20515">
          <cell r="B20515">
            <v>3002660</v>
          </cell>
          <cell r="C20515" t="str">
            <v>Instalação Da Tela Fachada</v>
          </cell>
          <cell r="D20515" t="str">
            <v>M</v>
          </cell>
          <cell r="E20515">
            <v>0</v>
          </cell>
          <cell r="F20515">
            <v>0</v>
          </cell>
        </row>
        <row r="20516">
          <cell r="B20516">
            <v>3002661</v>
          </cell>
          <cell r="C20516" t="str">
            <v>Instalação Proteção Bandeja Tela Fachada</v>
          </cell>
          <cell r="D20516" t="str">
            <v>M2</v>
          </cell>
          <cell r="E20516">
            <v>0</v>
          </cell>
          <cell r="F20516">
            <v>0</v>
          </cell>
        </row>
        <row r="20517">
          <cell r="B20517">
            <v>3002662</v>
          </cell>
          <cell r="C20517" t="str">
            <v>Peitoril Em Pedra Ardósia Empreitada</v>
          </cell>
          <cell r="D20517" t="str">
            <v>M2</v>
          </cell>
          <cell r="E20517">
            <v>0</v>
          </cell>
          <cell r="F20517">
            <v>0</v>
          </cell>
        </row>
        <row r="20518">
          <cell r="B20518">
            <v>3002663</v>
          </cell>
          <cell r="C20518" t="str">
            <v>Baguete Em Pedra Ardósia Empreitada</v>
          </cell>
          <cell r="D20518" t="str">
            <v>M</v>
          </cell>
          <cell r="E20518">
            <v>0</v>
          </cell>
          <cell r="F20518">
            <v>0</v>
          </cell>
        </row>
        <row r="20519">
          <cell r="B20519">
            <v>3002664</v>
          </cell>
          <cell r="C20519" t="str">
            <v>Tento Em Pedra Ardósia Empreitada</v>
          </cell>
          <cell r="D20519" t="str">
            <v>M</v>
          </cell>
          <cell r="E20519">
            <v>0</v>
          </cell>
          <cell r="F20519">
            <v>0</v>
          </cell>
        </row>
        <row r="20520">
          <cell r="B20520">
            <v>3002665</v>
          </cell>
          <cell r="C20520" t="str">
            <v>Locacao De Gerador Por Mês</v>
          </cell>
          <cell r="D20520" t="str">
            <v>MON</v>
          </cell>
          <cell r="E20520">
            <v>0</v>
          </cell>
          <cell r="F20520">
            <v>0</v>
          </cell>
        </row>
        <row r="20521">
          <cell r="B20521">
            <v>3002666</v>
          </cell>
          <cell r="C20521" t="str">
            <v>Impermeabilização Membrana Anti-Fissura</v>
          </cell>
          <cell r="D20521" t="str">
            <v>M2</v>
          </cell>
          <cell r="E20521">
            <v>0</v>
          </cell>
          <cell r="F20521">
            <v>0</v>
          </cell>
        </row>
        <row r="20522">
          <cell r="B20522">
            <v>3002667</v>
          </cell>
          <cell r="C20522" t="str">
            <v>Impermeabilização Argamassa Polimérica</v>
          </cell>
          <cell r="D20522" t="str">
            <v>M2</v>
          </cell>
          <cell r="E20522">
            <v>0</v>
          </cell>
          <cell r="F20522">
            <v>0</v>
          </cell>
        </row>
        <row r="20523">
          <cell r="B20523">
            <v>3002668</v>
          </cell>
          <cell r="C20523" t="str">
            <v>Pintura Em Superfície Metálica</v>
          </cell>
          <cell r="D20523" t="str">
            <v>M</v>
          </cell>
          <cell r="E20523">
            <v>0</v>
          </cell>
          <cell r="F20523">
            <v>0</v>
          </cell>
        </row>
        <row r="20524">
          <cell r="B20524">
            <v>3002669</v>
          </cell>
          <cell r="C20524" t="str">
            <v>Concreto Fck 20 Mpa 0 Slump 18+-3</v>
          </cell>
          <cell r="D20524" t="str">
            <v>M3</v>
          </cell>
          <cell r="E20524">
            <v>0</v>
          </cell>
          <cell r="F20524">
            <v>0</v>
          </cell>
        </row>
        <row r="20525">
          <cell r="B20525">
            <v>3002925</v>
          </cell>
          <cell r="C20525" t="str">
            <v>Fornecimento Argamassa Usinada 200Kg/M3</v>
          </cell>
          <cell r="D20525" t="str">
            <v>M3</v>
          </cell>
          <cell r="E20525">
            <v>178</v>
          </cell>
          <cell r="F20525">
            <v>24.470000000000002</v>
          </cell>
        </row>
        <row r="20526">
          <cell r="B20526">
            <v>3002671</v>
          </cell>
          <cell r="C20526" t="str">
            <v>Visita Técnica</v>
          </cell>
          <cell r="D20526" t="str">
            <v>STD</v>
          </cell>
          <cell r="E20526">
            <v>0</v>
          </cell>
          <cell r="F20526">
            <v>0</v>
          </cell>
        </row>
        <row r="20527">
          <cell r="B20527">
            <v>3002672</v>
          </cell>
          <cell r="C20527" t="str">
            <v>Aluguel De Forma Para Corpo De Prova</v>
          </cell>
          <cell r="D20527" t="str">
            <v>TAG</v>
          </cell>
          <cell r="E20527">
            <v>0</v>
          </cell>
          <cell r="F20527">
            <v>0</v>
          </cell>
        </row>
        <row r="20528">
          <cell r="B20528">
            <v>3002673</v>
          </cell>
          <cell r="C20528" t="str">
            <v>Mobilização Equip Escoramento Metálico</v>
          </cell>
          <cell r="D20528" t="str">
            <v>UN</v>
          </cell>
          <cell r="E20528">
            <v>0</v>
          </cell>
          <cell r="F20528">
            <v>0</v>
          </cell>
        </row>
        <row r="20529">
          <cell r="B20529">
            <v>3002674</v>
          </cell>
          <cell r="C20529" t="str">
            <v>Ensaio Concreto-Módulo Elasticidade</v>
          </cell>
          <cell r="D20529" t="str">
            <v>UN</v>
          </cell>
          <cell r="E20529">
            <v>0</v>
          </cell>
          <cell r="F20529">
            <v>0</v>
          </cell>
        </row>
        <row r="20530">
          <cell r="B20530">
            <v>3002675</v>
          </cell>
          <cell r="C20530" t="str">
            <v>Usinagem De Concreto</v>
          </cell>
          <cell r="D20530" t="str">
            <v>M3</v>
          </cell>
          <cell r="E20530">
            <v>0</v>
          </cell>
          <cell r="F20530">
            <v>0</v>
          </cell>
        </row>
        <row r="20531">
          <cell r="B20531">
            <v>3002676</v>
          </cell>
          <cell r="C20531" t="str">
            <v>Locacao Fixador De Fundo De Viga</v>
          </cell>
          <cell r="D20531" t="str">
            <v>UN</v>
          </cell>
          <cell r="E20531">
            <v>0</v>
          </cell>
          <cell r="F20531">
            <v>0</v>
          </cell>
        </row>
        <row r="20532">
          <cell r="B20532">
            <v>3002677</v>
          </cell>
          <cell r="C20532" t="str">
            <v>Medidas Compensatórias Inicio De Obras</v>
          </cell>
          <cell r="D20532" t="str">
            <v>UN</v>
          </cell>
          <cell r="E20532">
            <v>0</v>
          </cell>
          <cell r="F20532">
            <v>0</v>
          </cell>
        </row>
        <row r="20533">
          <cell r="B20533">
            <v>3002678</v>
          </cell>
          <cell r="C20533" t="str">
            <v>Kit Porta Madeira Bang-Bang 140X210Cm</v>
          </cell>
          <cell r="D20533" t="str">
            <v>UN</v>
          </cell>
          <cell r="E20533">
            <v>0</v>
          </cell>
          <cell r="F20533">
            <v>0</v>
          </cell>
        </row>
        <row r="20534">
          <cell r="B20534">
            <v>3002679</v>
          </cell>
          <cell r="C20534" t="str">
            <v>Kit Porta Acústica De Madeira 160X210Cm</v>
          </cell>
          <cell r="D20534" t="str">
            <v>UN</v>
          </cell>
          <cell r="E20534">
            <v>0</v>
          </cell>
          <cell r="F20534">
            <v>0</v>
          </cell>
        </row>
        <row r="20535">
          <cell r="B20535">
            <v>3002680</v>
          </cell>
          <cell r="C20535" t="str">
            <v>Kit Rodapé De Madeira 7X1,5Cm</v>
          </cell>
          <cell r="D20535" t="str">
            <v>M</v>
          </cell>
          <cell r="E20535">
            <v>0</v>
          </cell>
          <cell r="F20535">
            <v>0</v>
          </cell>
        </row>
        <row r="20536">
          <cell r="B20536">
            <v>3002681</v>
          </cell>
          <cell r="C20536" t="str">
            <v>Kit Rodapé De Madeira 20X1,5Cm</v>
          </cell>
          <cell r="D20536" t="str">
            <v>M</v>
          </cell>
          <cell r="E20536">
            <v>0</v>
          </cell>
          <cell r="F20536">
            <v>0</v>
          </cell>
        </row>
        <row r="20537">
          <cell r="B20537">
            <v>3002682</v>
          </cell>
          <cell r="C20537" t="str">
            <v>Material Substituido Por 3002716</v>
          </cell>
          <cell r="D20537" t="str">
            <v>UN</v>
          </cell>
          <cell r="E20537">
            <v>0</v>
          </cell>
          <cell r="F20537">
            <v>0</v>
          </cell>
        </row>
        <row r="20538">
          <cell r="B20538">
            <v>3002683</v>
          </cell>
          <cell r="C20538" t="str">
            <v>Material Substituido Por 3002715</v>
          </cell>
          <cell r="D20538" t="str">
            <v>UN</v>
          </cell>
          <cell r="E20538">
            <v>0</v>
          </cell>
          <cell r="F20538">
            <v>0</v>
          </cell>
        </row>
        <row r="20539">
          <cell r="B20539">
            <v>3002684</v>
          </cell>
          <cell r="C20539" t="str">
            <v>Material Substituido Por 3002714</v>
          </cell>
          <cell r="D20539" t="str">
            <v>UN</v>
          </cell>
          <cell r="E20539">
            <v>0</v>
          </cell>
          <cell r="F20539">
            <v>0</v>
          </cell>
        </row>
        <row r="20540">
          <cell r="B20540">
            <v>3002685</v>
          </cell>
          <cell r="C20540" t="str">
            <v>Execução Drenag+Escavaç+Dreno+Transp P/M</v>
          </cell>
          <cell r="D20540" t="str">
            <v>M</v>
          </cell>
          <cell r="E20540">
            <v>0</v>
          </cell>
          <cell r="F20540">
            <v>0</v>
          </cell>
        </row>
        <row r="20541">
          <cell r="B20541">
            <v>3002686</v>
          </cell>
          <cell r="C20541" t="str">
            <v>Exec Drenag+Escavaç+Dreno+Transp Cortina</v>
          </cell>
          <cell r="D20541" t="str">
            <v>M2</v>
          </cell>
          <cell r="E20541">
            <v>0</v>
          </cell>
          <cell r="F20541">
            <v>0</v>
          </cell>
        </row>
        <row r="20542">
          <cell r="B20542">
            <v>3002690</v>
          </cell>
          <cell r="C20542" t="str">
            <v>Locacao De Ar Condicionado</v>
          </cell>
          <cell r="D20542" t="str">
            <v>MON</v>
          </cell>
          <cell r="E20542">
            <v>0</v>
          </cell>
          <cell r="F20542">
            <v>0</v>
          </cell>
        </row>
        <row r="20543">
          <cell r="B20543">
            <v>3002691</v>
          </cell>
          <cell r="C20543" t="str">
            <v>Concreto Fck 35,0 Mpa-Slump 16+-2</v>
          </cell>
          <cell r="D20543" t="str">
            <v>M3</v>
          </cell>
          <cell r="E20543">
            <v>0</v>
          </cell>
          <cell r="F20543">
            <v>0</v>
          </cell>
        </row>
        <row r="20544">
          <cell r="B20544">
            <v>3002692</v>
          </cell>
          <cell r="C20544" t="str">
            <v>Concreto Fck 30 Mpa-Slump 18+-3</v>
          </cell>
          <cell r="D20544" t="str">
            <v>M3</v>
          </cell>
          <cell r="E20544">
            <v>0</v>
          </cell>
          <cell r="F20544">
            <v>0</v>
          </cell>
        </row>
        <row r="20545">
          <cell r="B20545">
            <v>3002693</v>
          </cell>
          <cell r="C20545" t="str">
            <v>Comunicação Visual  - Sala Do Cliente</v>
          </cell>
          <cell r="D20545" t="str">
            <v>UN</v>
          </cell>
          <cell r="E20545">
            <v>0</v>
          </cell>
          <cell r="F20545">
            <v>0</v>
          </cell>
        </row>
        <row r="20546">
          <cell r="B20546">
            <v>3002694</v>
          </cell>
          <cell r="C20546" t="str">
            <v>Caminhão Toco Viagem De Lenha</v>
          </cell>
          <cell r="D20546" t="str">
            <v>TAG</v>
          </cell>
          <cell r="E20546">
            <v>0</v>
          </cell>
          <cell r="F20546">
            <v>0</v>
          </cell>
        </row>
        <row r="20547">
          <cell r="B20547">
            <v>3002695</v>
          </cell>
          <cell r="C20547" t="str">
            <v>Caminhão Truck Viagem De Lenha</v>
          </cell>
          <cell r="D20547" t="str">
            <v>TAG</v>
          </cell>
          <cell r="E20547">
            <v>0</v>
          </cell>
          <cell r="F20547">
            <v>0</v>
          </cell>
        </row>
        <row r="20548">
          <cell r="B20548">
            <v>3002696</v>
          </cell>
          <cell r="C20548" t="str">
            <v>Caminhão Truck Viagem De Escoramento</v>
          </cell>
          <cell r="D20548" t="str">
            <v>TAG</v>
          </cell>
          <cell r="E20548">
            <v>0</v>
          </cell>
          <cell r="F20548">
            <v>0</v>
          </cell>
        </row>
        <row r="20549">
          <cell r="B20549">
            <v>3002697</v>
          </cell>
          <cell r="C20549" t="str">
            <v>Execução Rebaixamento De Meio-Fio</v>
          </cell>
          <cell r="D20549" t="str">
            <v>TAG</v>
          </cell>
          <cell r="E20549">
            <v>0</v>
          </cell>
          <cell r="F20549">
            <v>0</v>
          </cell>
        </row>
        <row r="20550">
          <cell r="B20550">
            <v>3002699</v>
          </cell>
          <cell r="C20550" t="str">
            <v>Instalação Tirante Definitivo Solo/Metro</v>
          </cell>
          <cell r="D20550" t="str">
            <v>M</v>
          </cell>
          <cell r="E20550">
            <v>0</v>
          </cell>
          <cell r="F20550">
            <v>0</v>
          </cell>
        </row>
        <row r="20551">
          <cell r="B20551">
            <v>3002700</v>
          </cell>
          <cell r="C20551" t="str">
            <v>Instalação Tirante Defin. Rocha/Metro</v>
          </cell>
          <cell r="D20551" t="str">
            <v>M</v>
          </cell>
          <cell r="E20551">
            <v>0</v>
          </cell>
          <cell r="F20551">
            <v>0</v>
          </cell>
        </row>
        <row r="20552">
          <cell r="B20552">
            <v>3002701</v>
          </cell>
          <cell r="C20552" t="str">
            <v>Execução Forma,Arm. Concr Muro Contenção</v>
          </cell>
          <cell r="D20552" t="str">
            <v>M3</v>
          </cell>
          <cell r="E20552">
            <v>0</v>
          </cell>
          <cell r="F20552">
            <v>0</v>
          </cell>
        </row>
        <row r="20553">
          <cell r="B20553">
            <v>3002702</v>
          </cell>
          <cell r="C20553" t="str">
            <v>Serviço De Furação De Concreto 2 1/4"</v>
          </cell>
          <cell r="D20553" t="str">
            <v>UN</v>
          </cell>
          <cell r="E20553">
            <v>0</v>
          </cell>
          <cell r="F20553">
            <v>0</v>
          </cell>
        </row>
        <row r="20554">
          <cell r="B20554">
            <v>3002703</v>
          </cell>
          <cell r="C20554" t="str">
            <v>Serviço De Furação De Concreto 3 1/4"</v>
          </cell>
          <cell r="D20554" t="str">
            <v>UN</v>
          </cell>
          <cell r="E20554">
            <v>0</v>
          </cell>
          <cell r="F20554">
            <v>0</v>
          </cell>
        </row>
        <row r="20555">
          <cell r="B20555">
            <v>3002704</v>
          </cell>
          <cell r="C20555" t="str">
            <v>Serviço De Furação De Concreto 4 1/4"</v>
          </cell>
          <cell r="D20555" t="str">
            <v>UN</v>
          </cell>
          <cell r="E20555">
            <v>0</v>
          </cell>
          <cell r="F20555">
            <v>0</v>
          </cell>
        </row>
        <row r="20556">
          <cell r="B20556">
            <v>3002705</v>
          </cell>
          <cell r="C20556" t="str">
            <v>Retirada De Entulho M3</v>
          </cell>
          <cell r="D20556" t="str">
            <v>M3</v>
          </cell>
          <cell r="E20556">
            <v>0</v>
          </cell>
          <cell r="F20556">
            <v>0</v>
          </cell>
        </row>
        <row r="20557">
          <cell r="B20557">
            <v>3002706</v>
          </cell>
          <cell r="C20557" t="str">
            <v>Recarga De Extintor P4-Standard 4Kg</v>
          </cell>
          <cell r="D20557" t="str">
            <v>UN</v>
          </cell>
          <cell r="E20557">
            <v>0</v>
          </cell>
          <cell r="F20557">
            <v>0</v>
          </cell>
        </row>
        <row r="20558">
          <cell r="B20558">
            <v>3002707</v>
          </cell>
          <cell r="C20558" t="str">
            <v>Recarga De Extintor Co2 4 Kg</v>
          </cell>
          <cell r="D20558" t="str">
            <v>UN</v>
          </cell>
          <cell r="E20558">
            <v>0</v>
          </cell>
          <cell r="F20558">
            <v>0</v>
          </cell>
        </row>
        <row r="20559">
          <cell r="B20559">
            <v>3002708</v>
          </cell>
          <cell r="C20559" t="str">
            <v>Regularização De Talude</v>
          </cell>
          <cell r="D20559" t="str">
            <v>M2</v>
          </cell>
          <cell r="E20559">
            <v>0</v>
          </cell>
          <cell r="F20559">
            <v>0</v>
          </cell>
        </row>
        <row r="20560">
          <cell r="B20560">
            <v>3002709</v>
          </cell>
          <cell r="C20560" t="str">
            <v>Instalação De Dreno De Face</v>
          </cell>
          <cell r="D20560" t="str">
            <v>M</v>
          </cell>
          <cell r="E20560">
            <v>0</v>
          </cell>
          <cell r="F20560">
            <v>0</v>
          </cell>
        </row>
        <row r="20561">
          <cell r="B20561">
            <v>3002710</v>
          </cell>
          <cell r="C20561" t="str">
            <v>Instalação De Dreno Sub-Horizontal</v>
          </cell>
          <cell r="D20561" t="str">
            <v>M</v>
          </cell>
          <cell r="E20561">
            <v>0</v>
          </cell>
          <cell r="F20561">
            <v>0</v>
          </cell>
        </row>
        <row r="20562">
          <cell r="B20562">
            <v>3002711</v>
          </cell>
          <cell r="C20562" t="str">
            <v>Ensaio De Arrancamento De Grampos</v>
          </cell>
          <cell r="D20562" t="str">
            <v>UN</v>
          </cell>
          <cell r="E20562">
            <v>0</v>
          </cell>
          <cell r="F20562">
            <v>0</v>
          </cell>
        </row>
        <row r="20563">
          <cell r="B20563">
            <v>3002712</v>
          </cell>
          <cell r="C20563" t="str">
            <v>Piso Intertravado Faturamento Direto</v>
          </cell>
          <cell r="D20563" t="str">
            <v>UN</v>
          </cell>
          <cell r="E20563">
            <v>0</v>
          </cell>
          <cell r="F20563">
            <v>0</v>
          </cell>
        </row>
        <row r="20564">
          <cell r="B20564">
            <v>3002713</v>
          </cell>
          <cell r="C20564" t="str">
            <v>Execução Sub-Base Para Pavimentação</v>
          </cell>
          <cell r="D20564" t="str">
            <v>UN</v>
          </cell>
          <cell r="E20564">
            <v>0</v>
          </cell>
          <cell r="F20564">
            <v>0</v>
          </cell>
        </row>
        <row r="20565">
          <cell r="B20565">
            <v>3002714</v>
          </cell>
          <cell r="C20565" t="str">
            <v>Cravação Estaca Premoldada Prot.320Mm</v>
          </cell>
          <cell r="D20565" t="str">
            <v>M</v>
          </cell>
          <cell r="E20565">
            <v>0</v>
          </cell>
          <cell r="F20565">
            <v>0</v>
          </cell>
        </row>
        <row r="20566">
          <cell r="B20566">
            <v>3002715</v>
          </cell>
          <cell r="C20566" t="str">
            <v>Cravação Estaca Premoldada Prot.280Mm</v>
          </cell>
          <cell r="D20566" t="str">
            <v>M</v>
          </cell>
          <cell r="E20566">
            <v>0</v>
          </cell>
          <cell r="F20566">
            <v>0</v>
          </cell>
        </row>
        <row r="20567">
          <cell r="B20567">
            <v>3002716</v>
          </cell>
          <cell r="C20567" t="str">
            <v>Cravação Estaca Premoldada Prot.200Mm</v>
          </cell>
          <cell r="D20567" t="str">
            <v>M</v>
          </cell>
          <cell r="E20567">
            <v>0</v>
          </cell>
          <cell r="F20567">
            <v>0</v>
          </cell>
        </row>
        <row r="20568">
          <cell r="B20568">
            <v>3002717</v>
          </cell>
          <cell r="C20568" t="str">
            <v>Lastro De Pedra 3</v>
          </cell>
          <cell r="D20568" t="str">
            <v>M3</v>
          </cell>
          <cell r="E20568">
            <v>0</v>
          </cell>
          <cell r="F20568">
            <v>0</v>
          </cell>
        </row>
        <row r="20569">
          <cell r="B20569">
            <v>3002718</v>
          </cell>
          <cell r="C20569" t="str">
            <v>Lastro De Pedra Rachão</v>
          </cell>
          <cell r="D20569" t="str">
            <v>M3</v>
          </cell>
          <cell r="E20569">
            <v>60</v>
          </cell>
          <cell r="F20569">
            <v>0</v>
          </cell>
        </row>
        <row r="20570">
          <cell r="B20570">
            <v>3002719</v>
          </cell>
          <cell r="C20570" t="str">
            <v>Execução De Muros E Alas Aduela</v>
          </cell>
          <cell r="D20570" t="str">
            <v>UN</v>
          </cell>
          <cell r="E20570">
            <v>25</v>
          </cell>
          <cell r="F20570">
            <v>0</v>
          </cell>
        </row>
        <row r="20571">
          <cell r="B20571" t="str">
            <v>D1219</v>
          </cell>
          <cell r="C20571" t="str">
            <v>Tubo de PVC OCRE 75 mm</v>
          </cell>
          <cell r="D20571" t="str">
            <v>m</v>
          </cell>
          <cell r="E20571">
            <v>9.9206249999999994</v>
          </cell>
          <cell r="F20571">
            <v>438.9</v>
          </cell>
        </row>
        <row r="20572">
          <cell r="B20572">
            <v>3002721</v>
          </cell>
          <cell r="C20572" t="str">
            <v>Concreto Fck 35,0 Mpa-Slump 8+-1</v>
          </cell>
          <cell r="D20572" t="str">
            <v>M3</v>
          </cell>
          <cell r="E20572">
            <v>0</v>
          </cell>
          <cell r="F20572">
            <v>0</v>
          </cell>
        </row>
        <row r="20573">
          <cell r="B20573">
            <v>3002722</v>
          </cell>
          <cell r="C20573" t="str">
            <v>Concreto Fck 35,0 Mpa-Slump 7+-1</v>
          </cell>
          <cell r="D20573" t="str">
            <v>M3</v>
          </cell>
          <cell r="E20573">
            <v>0</v>
          </cell>
          <cell r="F20573">
            <v>0</v>
          </cell>
        </row>
        <row r="20574">
          <cell r="B20574">
            <v>3002723</v>
          </cell>
          <cell r="C20574" t="str">
            <v>Concreto Fck 20 Mpa Slump 9+-1</v>
          </cell>
          <cell r="D20574" t="str">
            <v>M3</v>
          </cell>
          <cell r="E20574">
            <v>0</v>
          </cell>
          <cell r="F20574">
            <v>0</v>
          </cell>
        </row>
        <row r="20575">
          <cell r="B20575">
            <v>3002724</v>
          </cell>
          <cell r="C20575" t="str">
            <v>Concreto Fck 20 Mpa Slump 7+-1</v>
          </cell>
          <cell r="D20575" t="str">
            <v>M3</v>
          </cell>
          <cell r="E20575">
            <v>0</v>
          </cell>
          <cell r="F20575">
            <v>0</v>
          </cell>
        </row>
        <row r="20576">
          <cell r="B20576">
            <v>3002725</v>
          </cell>
          <cell r="C20576" t="str">
            <v>Concreto Fck 25 Mpa Slump 9+-1</v>
          </cell>
          <cell r="D20576" t="str">
            <v>M3</v>
          </cell>
          <cell r="E20576">
            <v>0</v>
          </cell>
          <cell r="F20576">
            <v>0</v>
          </cell>
        </row>
        <row r="20577">
          <cell r="B20577">
            <v>3002726</v>
          </cell>
          <cell r="C20577" t="str">
            <v>Concreto Fck 25 Mpa Slump 6+-1</v>
          </cell>
          <cell r="D20577" t="str">
            <v>M3</v>
          </cell>
          <cell r="E20577">
            <v>0</v>
          </cell>
          <cell r="F20577">
            <v>0</v>
          </cell>
        </row>
        <row r="20578">
          <cell r="B20578">
            <v>3002727</v>
          </cell>
          <cell r="C20578" t="str">
            <v>Concreto Fck 25 Mpa Slump 8+-1</v>
          </cell>
          <cell r="D20578" t="str">
            <v>M3</v>
          </cell>
          <cell r="E20578">
            <v>0</v>
          </cell>
          <cell r="F20578">
            <v>0</v>
          </cell>
        </row>
        <row r="20579">
          <cell r="B20579">
            <v>3002728</v>
          </cell>
          <cell r="C20579" t="str">
            <v>Seixo Bege Com Quartzito</v>
          </cell>
          <cell r="D20579" t="str">
            <v>M3</v>
          </cell>
          <cell r="E20579">
            <v>0</v>
          </cell>
          <cell r="F20579">
            <v>0</v>
          </cell>
        </row>
        <row r="20580">
          <cell r="B20580">
            <v>3002729</v>
          </cell>
          <cell r="C20580" t="str">
            <v>Degrau De Pedra São Tomé</v>
          </cell>
          <cell r="D20580" t="str">
            <v>M2</v>
          </cell>
          <cell r="E20580">
            <v>0</v>
          </cell>
          <cell r="F20580">
            <v>0</v>
          </cell>
        </row>
        <row r="20581">
          <cell r="B20581">
            <v>3002730</v>
          </cell>
          <cell r="C20581" t="str">
            <v>Borda De Piscina Em São Tomé</v>
          </cell>
          <cell r="D20581" t="str">
            <v>M2</v>
          </cell>
          <cell r="E20581">
            <v>0</v>
          </cell>
          <cell r="F20581">
            <v>0</v>
          </cell>
        </row>
        <row r="20582">
          <cell r="B20582">
            <v>3002731</v>
          </cell>
          <cell r="C20582" t="str">
            <v>Tento De São Tomé</v>
          </cell>
          <cell r="D20582" t="str">
            <v>M</v>
          </cell>
          <cell r="E20582">
            <v>0</v>
          </cell>
          <cell r="F20582">
            <v>0</v>
          </cell>
        </row>
        <row r="20583">
          <cell r="B20583">
            <v>3002732</v>
          </cell>
          <cell r="C20583" t="str">
            <v>Chapim De São Tomé</v>
          </cell>
          <cell r="D20583" t="str">
            <v>M2</v>
          </cell>
          <cell r="E20583">
            <v>0</v>
          </cell>
          <cell r="F20583">
            <v>0</v>
          </cell>
        </row>
        <row r="20584">
          <cell r="B20584">
            <v>3002733</v>
          </cell>
          <cell r="C20584" t="str">
            <v>Rodapé De São Tomé</v>
          </cell>
          <cell r="D20584" t="str">
            <v>M</v>
          </cell>
          <cell r="E20584">
            <v>0</v>
          </cell>
          <cell r="F20584">
            <v>0</v>
          </cell>
        </row>
        <row r="20585">
          <cell r="B20585">
            <v>3002734</v>
          </cell>
          <cell r="C20585" t="str">
            <v>Vistoria Cautelar Stand Vendas</v>
          </cell>
          <cell r="D20585" t="str">
            <v>UN</v>
          </cell>
          <cell r="E20585">
            <v>0</v>
          </cell>
          <cell r="F20585">
            <v>0</v>
          </cell>
        </row>
        <row r="20586">
          <cell r="B20586">
            <v>3002735</v>
          </cell>
          <cell r="C20586" t="str">
            <v>Alvará De Demolição Stand Vendas</v>
          </cell>
          <cell r="D20586" t="str">
            <v>UN</v>
          </cell>
          <cell r="E20586">
            <v>0</v>
          </cell>
          <cell r="F20586">
            <v>0</v>
          </cell>
        </row>
        <row r="20587">
          <cell r="B20587">
            <v>3002736</v>
          </cell>
          <cell r="C20587" t="str">
            <v>Alvará De Construção Stand Vendas</v>
          </cell>
          <cell r="D20587" t="str">
            <v>UN</v>
          </cell>
          <cell r="E20587">
            <v>0</v>
          </cell>
          <cell r="F20587">
            <v>0</v>
          </cell>
        </row>
        <row r="20588">
          <cell r="B20588">
            <v>3002737</v>
          </cell>
          <cell r="C20588" t="str">
            <v>Demolição Stand Vendas</v>
          </cell>
          <cell r="D20588" t="str">
            <v>M3</v>
          </cell>
          <cell r="E20588">
            <v>0</v>
          </cell>
          <cell r="F20588">
            <v>0</v>
          </cell>
        </row>
        <row r="20589">
          <cell r="B20589">
            <v>3002738</v>
          </cell>
          <cell r="C20589" t="str">
            <v>Tapume Stand Vendas</v>
          </cell>
          <cell r="D20589" t="str">
            <v>M</v>
          </cell>
          <cell r="E20589">
            <v>0</v>
          </cell>
          <cell r="F20589">
            <v>0</v>
          </cell>
        </row>
        <row r="20590">
          <cell r="B20590">
            <v>3002739</v>
          </cell>
          <cell r="C20590" t="str">
            <v>Projeto De Decoração Stand Vendas</v>
          </cell>
          <cell r="D20590" t="str">
            <v>UN</v>
          </cell>
          <cell r="E20590">
            <v>0</v>
          </cell>
          <cell r="F20590">
            <v>0</v>
          </cell>
        </row>
        <row r="20591">
          <cell r="B20591">
            <v>3002740</v>
          </cell>
          <cell r="C20591" t="str">
            <v>Ilustração Artística Stand Vendas</v>
          </cell>
          <cell r="D20591" t="str">
            <v>UN</v>
          </cell>
          <cell r="E20591">
            <v>0</v>
          </cell>
          <cell r="F20591">
            <v>0</v>
          </cell>
        </row>
        <row r="20592">
          <cell r="B20592">
            <v>3002741</v>
          </cell>
          <cell r="C20592" t="str">
            <v>Mobiliário De Decoração Stand Vendas</v>
          </cell>
          <cell r="D20592" t="str">
            <v>UN</v>
          </cell>
          <cell r="E20592">
            <v>0</v>
          </cell>
          <cell r="F20592">
            <v>0</v>
          </cell>
        </row>
        <row r="20593">
          <cell r="B20593">
            <v>3002742</v>
          </cell>
          <cell r="C20593" t="str">
            <v>Construção De Stand Vendas</v>
          </cell>
          <cell r="D20593" t="str">
            <v>M2</v>
          </cell>
          <cell r="E20593">
            <v>0</v>
          </cell>
          <cell r="F20593">
            <v>0</v>
          </cell>
        </row>
        <row r="20594">
          <cell r="B20594">
            <v>3002743</v>
          </cell>
          <cell r="C20594" t="str">
            <v>Limpeza Final De Stand Vendas</v>
          </cell>
          <cell r="D20594" t="str">
            <v>M2</v>
          </cell>
          <cell r="E20594">
            <v>0</v>
          </cell>
          <cell r="F20594">
            <v>0</v>
          </cell>
        </row>
        <row r="20595">
          <cell r="B20595">
            <v>3002744</v>
          </cell>
          <cell r="C20595" t="str">
            <v>Paisagismo Stand Vendas</v>
          </cell>
          <cell r="D20595" t="str">
            <v>M2</v>
          </cell>
          <cell r="E20595">
            <v>0</v>
          </cell>
          <cell r="F20595">
            <v>0</v>
          </cell>
        </row>
        <row r="20596">
          <cell r="B20596">
            <v>3002745</v>
          </cell>
          <cell r="C20596" t="str">
            <v>Ligação Provisória Elétr Stand Vendas</v>
          </cell>
          <cell r="D20596" t="str">
            <v>UN</v>
          </cell>
          <cell r="E20596">
            <v>0</v>
          </cell>
          <cell r="F20596">
            <v>0</v>
          </cell>
        </row>
        <row r="20597">
          <cell r="B20597">
            <v>3002746</v>
          </cell>
          <cell r="C20597" t="str">
            <v>Ligação De Prov. Hidr Stand Vendas</v>
          </cell>
          <cell r="D20597" t="str">
            <v>UN</v>
          </cell>
          <cell r="E20597">
            <v>0</v>
          </cell>
          <cell r="F20597">
            <v>0</v>
          </cell>
        </row>
        <row r="20598">
          <cell r="B20598">
            <v>3002747</v>
          </cell>
          <cell r="C20598" t="str">
            <v>Locacao De Gerador Dia Stand Vendas</v>
          </cell>
          <cell r="D20598" t="str">
            <v>TAG</v>
          </cell>
          <cell r="E20598">
            <v>0</v>
          </cell>
          <cell r="F20598">
            <v>0</v>
          </cell>
        </row>
        <row r="20599">
          <cell r="B20599">
            <v>3002748</v>
          </cell>
          <cell r="C20599" t="str">
            <v>Locacao De Gerador Mês Stand Vendas</v>
          </cell>
          <cell r="D20599" t="str">
            <v>MON</v>
          </cell>
          <cell r="E20599">
            <v>0</v>
          </cell>
          <cell r="F20599">
            <v>0</v>
          </cell>
        </row>
        <row r="20600">
          <cell r="B20600">
            <v>3002749</v>
          </cell>
          <cell r="C20600" t="str">
            <v>Combustível Stand Vendas</v>
          </cell>
          <cell r="D20600" t="str">
            <v>L</v>
          </cell>
          <cell r="E20600">
            <v>0</v>
          </cell>
          <cell r="F20600">
            <v>0</v>
          </cell>
        </row>
        <row r="20601">
          <cell r="B20601">
            <v>3002750</v>
          </cell>
          <cell r="C20601" t="str">
            <v>Taxas E Legalizações Stand Vendas</v>
          </cell>
          <cell r="D20601" t="str">
            <v>UN</v>
          </cell>
          <cell r="E20601">
            <v>0</v>
          </cell>
          <cell r="F20601">
            <v>0</v>
          </cell>
        </row>
        <row r="20602">
          <cell r="B20602">
            <v>3002751</v>
          </cell>
          <cell r="C20602" t="str">
            <v>Outros Emolumentos Cartório Stand Vendas</v>
          </cell>
          <cell r="D20602" t="str">
            <v>UN</v>
          </cell>
          <cell r="E20602">
            <v>0</v>
          </cell>
          <cell r="F20602">
            <v>0</v>
          </cell>
        </row>
        <row r="20603">
          <cell r="B20603">
            <v>3002752</v>
          </cell>
          <cell r="C20603" t="str">
            <v>Louças Stand Vendas</v>
          </cell>
          <cell r="D20603" t="str">
            <v>UN</v>
          </cell>
          <cell r="E20603">
            <v>0</v>
          </cell>
          <cell r="F20603">
            <v>0</v>
          </cell>
        </row>
        <row r="20604">
          <cell r="B20604">
            <v>3002753</v>
          </cell>
          <cell r="C20604" t="str">
            <v>Marmores E Granitos M2 Stand Vendas</v>
          </cell>
          <cell r="D20604" t="str">
            <v>M2</v>
          </cell>
          <cell r="E20604">
            <v>0</v>
          </cell>
          <cell r="F20604">
            <v>0</v>
          </cell>
        </row>
        <row r="20605">
          <cell r="B20605">
            <v>3002754</v>
          </cell>
          <cell r="C20605" t="str">
            <v>Marmores E Granitos Un Stand Vendas</v>
          </cell>
          <cell r="D20605" t="str">
            <v>UN</v>
          </cell>
          <cell r="E20605">
            <v>0</v>
          </cell>
          <cell r="F20605">
            <v>0</v>
          </cell>
        </row>
        <row r="20606">
          <cell r="B20606">
            <v>3002755</v>
          </cell>
          <cell r="C20606" t="str">
            <v>Metais Stand Vendas</v>
          </cell>
          <cell r="D20606" t="str">
            <v>UN</v>
          </cell>
          <cell r="E20606">
            <v>0</v>
          </cell>
          <cell r="F20606">
            <v>0</v>
          </cell>
        </row>
        <row r="20607">
          <cell r="B20607">
            <v>3002756</v>
          </cell>
          <cell r="C20607" t="str">
            <v>Caixilhos Stand Vendas</v>
          </cell>
          <cell r="D20607" t="str">
            <v>UN</v>
          </cell>
          <cell r="E20607">
            <v>0</v>
          </cell>
          <cell r="F20607">
            <v>0</v>
          </cell>
        </row>
        <row r="20608">
          <cell r="B20608">
            <v>3002757</v>
          </cell>
          <cell r="C20608" t="str">
            <v>Gradil Stand Vendas</v>
          </cell>
          <cell r="D20608" t="str">
            <v>UN</v>
          </cell>
          <cell r="E20608">
            <v>0</v>
          </cell>
          <cell r="F20608">
            <v>0</v>
          </cell>
        </row>
        <row r="20609">
          <cell r="B20609">
            <v>3002758</v>
          </cell>
          <cell r="C20609" t="str">
            <v>Pisos E Revestimentos Stand Vendas</v>
          </cell>
          <cell r="D20609" t="str">
            <v>M2</v>
          </cell>
          <cell r="E20609">
            <v>0</v>
          </cell>
          <cell r="F20609">
            <v>0</v>
          </cell>
        </row>
        <row r="20610">
          <cell r="B20610">
            <v>3002759</v>
          </cell>
          <cell r="C20610" t="str">
            <v>Banheira Stand Vendas</v>
          </cell>
          <cell r="D20610" t="str">
            <v>UN</v>
          </cell>
          <cell r="E20610">
            <v>0</v>
          </cell>
          <cell r="F20610">
            <v>0</v>
          </cell>
        </row>
        <row r="20611">
          <cell r="B20611">
            <v>3002760</v>
          </cell>
          <cell r="C20611" t="str">
            <v>Piso De Madeira M2 Stand Vendas</v>
          </cell>
          <cell r="D20611" t="str">
            <v>M2</v>
          </cell>
          <cell r="E20611">
            <v>0</v>
          </cell>
          <cell r="F20611">
            <v>0</v>
          </cell>
        </row>
        <row r="20612">
          <cell r="B20612">
            <v>3002761</v>
          </cell>
          <cell r="C20612" t="str">
            <v>Piso De Madeira Metro Stand Vendas</v>
          </cell>
          <cell r="D20612" t="str">
            <v>M</v>
          </cell>
          <cell r="E20612">
            <v>0</v>
          </cell>
          <cell r="F20612">
            <v>0</v>
          </cell>
        </row>
        <row r="20613">
          <cell r="B20613">
            <v>3002762</v>
          </cell>
          <cell r="C20613" t="str">
            <v>Deck De Madeira Stand Vendas</v>
          </cell>
          <cell r="D20613" t="str">
            <v>M2</v>
          </cell>
          <cell r="E20613">
            <v>0</v>
          </cell>
          <cell r="F20613">
            <v>0</v>
          </cell>
        </row>
        <row r="20614">
          <cell r="B20614">
            <v>3002763</v>
          </cell>
          <cell r="C20614" t="str">
            <v>Fórmica Stand Vendas</v>
          </cell>
          <cell r="D20614" t="str">
            <v>M2</v>
          </cell>
          <cell r="E20614">
            <v>0</v>
          </cell>
          <cell r="F20614">
            <v>0</v>
          </cell>
        </row>
        <row r="20615">
          <cell r="B20615">
            <v>3002764</v>
          </cell>
          <cell r="C20615" t="str">
            <v>Fabricação/Assentamento De Pre-Moldados</v>
          </cell>
          <cell r="D20615" t="str">
            <v>M</v>
          </cell>
          <cell r="E20615">
            <v>0</v>
          </cell>
          <cell r="F20615">
            <v>0</v>
          </cell>
        </row>
        <row r="20616">
          <cell r="B20616">
            <v>3002765</v>
          </cell>
          <cell r="C20616" t="str">
            <v>Banco Em Quartzito Branco Empreitada</v>
          </cell>
          <cell r="D20616" t="str">
            <v>M</v>
          </cell>
          <cell r="E20616">
            <v>0</v>
          </cell>
          <cell r="F20616">
            <v>0</v>
          </cell>
        </row>
        <row r="20617">
          <cell r="B20617">
            <v>3002766</v>
          </cell>
          <cell r="C20617" t="str">
            <v>Saia Para Banco Em Quartzito Empreitada</v>
          </cell>
          <cell r="D20617" t="str">
            <v>M</v>
          </cell>
          <cell r="E20617">
            <v>0</v>
          </cell>
          <cell r="F20617">
            <v>0</v>
          </cell>
        </row>
        <row r="20618">
          <cell r="B20618">
            <v>3002767</v>
          </cell>
          <cell r="C20618" t="str">
            <v>Degraus Em Quartzito Branco Pisada Empre</v>
          </cell>
          <cell r="D20618" t="str">
            <v>M</v>
          </cell>
          <cell r="E20618">
            <v>0</v>
          </cell>
          <cell r="F20618">
            <v>0</v>
          </cell>
        </row>
        <row r="20619">
          <cell r="B20619">
            <v>3002768</v>
          </cell>
          <cell r="C20619" t="str">
            <v>Degraus Em Quartzito Branco Espelho Empr</v>
          </cell>
          <cell r="D20619" t="str">
            <v>M</v>
          </cell>
          <cell r="E20619">
            <v>0</v>
          </cell>
          <cell r="F20619">
            <v>0</v>
          </cell>
        </row>
        <row r="20620">
          <cell r="B20620">
            <v>3002769</v>
          </cell>
          <cell r="C20620" t="str">
            <v>Capa Para Mureta Empreitada</v>
          </cell>
          <cell r="D20620" t="str">
            <v>M</v>
          </cell>
          <cell r="E20620">
            <v>0</v>
          </cell>
          <cell r="F20620">
            <v>0</v>
          </cell>
        </row>
        <row r="20621">
          <cell r="B20621">
            <v>3002770</v>
          </cell>
          <cell r="C20621" t="str">
            <v>Locacao Radio Comunicador Ep450 Motorola</v>
          </cell>
          <cell r="D20621" t="str">
            <v>MON</v>
          </cell>
          <cell r="E20621">
            <v>0</v>
          </cell>
          <cell r="F20621">
            <v>0</v>
          </cell>
        </row>
        <row r="20622">
          <cell r="B20622">
            <v>3002771</v>
          </cell>
          <cell r="C20622" t="str">
            <v>Locacao Radio Comunicador Xtn Motorola</v>
          </cell>
          <cell r="D20622" t="str">
            <v>MON</v>
          </cell>
          <cell r="E20622">
            <v>0</v>
          </cell>
          <cell r="F20622">
            <v>0</v>
          </cell>
        </row>
        <row r="20623">
          <cell r="B20623">
            <v>3002772</v>
          </cell>
          <cell r="C20623" t="str">
            <v>Locacao Radio Comunicador Dtr620Motorola</v>
          </cell>
          <cell r="D20623" t="str">
            <v>MON</v>
          </cell>
          <cell r="E20623">
            <v>0</v>
          </cell>
          <cell r="F20623">
            <v>0</v>
          </cell>
        </row>
        <row r="20624">
          <cell r="B20624">
            <v>3002773</v>
          </cell>
          <cell r="C20624" t="str">
            <v>Locacao Radio Comunicador Icf24 Icom</v>
          </cell>
          <cell r="D20624" t="str">
            <v>MON</v>
          </cell>
          <cell r="E20624">
            <v>0</v>
          </cell>
          <cell r="F20624">
            <v>0</v>
          </cell>
        </row>
        <row r="20625">
          <cell r="B20625">
            <v>3002774</v>
          </cell>
          <cell r="C20625" t="str">
            <v>Locacao Radio Comunicador Vx160 Vertex</v>
          </cell>
          <cell r="D20625" t="str">
            <v>MON</v>
          </cell>
          <cell r="E20625">
            <v>0</v>
          </cell>
          <cell r="F20625">
            <v>0</v>
          </cell>
        </row>
        <row r="20626">
          <cell r="B20626">
            <v>3002775</v>
          </cell>
          <cell r="C20626" t="str">
            <v>Locacao Radio Comunicador Tc500 Hyt</v>
          </cell>
          <cell r="D20626" t="str">
            <v>MON</v>
          </cell>
          <cell r="E20626">
            <v>0</v>
          </cell>
          <cell r="F20626">
            <v>0</v>
          </cell>
        </row>
        <row r="20627">
          <cell r="B20627">
            <v>3002776</v>
          </cell>
          <cell r="C20627" t="str">
            <v>Kit Porta Pron.C/Venez.183X210(Semi-Oca)</v>
          </cell>
          <cell r="D20627" t="str">
            <v>UN</v>
          </cell>
          <cell r="E20627">
            <v>0</v>
          </cell>
          <cell r="F20627">
            <v>0</v>
          </cell>
        </row>
        <row r="20628">
          <cell r="B20628">
            <v>3002777</v>
          </cell>
          <cell r="C20628" t="str">
            <v>Kit Porta Pron.C/Venez.283X210(Semi-Oca)</v>
          </cell>
          <cell r="D20628" t="str">
            <v>UN</v>
          </cell>
          <cell r="E20628">
            <v>0</v>
          </cell>
          <cell r="F20628">
            <v>0</v>
          </cell>
        </row>
        <row r="20629">
          <cell r="B20629">
            <v>3002778</v>
          </cell>
          <cell r="C20629" t="str">
            <v>Kit Porta Pron.C/Venez.100X210(Semi-Oca)</v>
          </cell>
          <cell r="D20629" t="str">
            <v>UN</v>
          </cell>
          <cell r="E20629">
            <v>0</v>
          </cell>
          <cell r="F20629">
            <v>0</v>
          </cell>
        </row>
        <row r="20630">
          <cell r="B20630">
            <v>3002779</v>
          </cell>
          <cell r="C20630" t="str">
            <v>Kit Porta Pron.C/Venez.144X210(Semi-Oca)</v>
          </cell>
          <cell r="D20630" t="str">
            <v>UN</v>
          </cell>
          <cell r="E20630">
            <v>0</v>
          </cell>
          <cell r="F20630">
            <v>0</v>
          </cell>
        </row>
        <row r="20631">
          <cell r="B20631">
            <v>3002780</v>
          </cell>
          <cell r="C20631" t="str">
            <v>Kit Porta Pron.C/Venez.131X210(Semi-Oca)</v>
          </cell>
          <cell r="D20631" t="str">
            <v>UN</v>
          </cell>
          <cell r="E20631">
            <v>0</v>
          </cell>
          <cell r="F20631">
            <v>0</v>
          </cell>
        </row>
        <row r="20632">
          <cell r="B20632">
            <v>3002781</v>
          </cell>
          <cell r="C20632" t="str">
            <v>Kit Porta Para Instalação Incêncio 50X70</v>
          </cell>
          <cell r="D20632" t="str">
            <v>UN</v>
          </cell>
          <cell r="E20632">
            <v>0</v>
          </cell>
          <cell r="F20632">
            <v>0</v>
          </cell>
        </row>
        <row r="20633">
          <cell r="B20633">
            <v>3002782</v>
          </cell>
          <cell r="C20633" t="str">
            <v>Kit Porta Para Sprinkler 50X40</v>
          </cell>
          <cell r="D20633" t="str">
            <v>UN</v>
          </cell>
          <cell r="E20633">
            <v>0</v>
          </cell>
          <cell r="F20633">
            <v>0</v>
          </cell>
        </row>
        <row r="20634">
          <cell r="B20634">
            <v>3002783</v>
          </cell>
          <cell r="C20634" t="str">
            <v>Cravação De Perfil Metalico Hp 310X125</v>
          </cell>
          <cell r="D20634" t="str">
            <v>M</v>
          </cell>
          <cell r="E20634">
            <v>0</v>
          </cell>
          <cell r="F20634">
            <v>0</v>
          </cell>
        </row>
        <row r="20635">
          <cell r="B20635">
            <v>3002784</v>
          </cell>
          <cell r="C20635" t="str">
            <v>Cravação De Perfil Metalico Hp 310X110</v>
          </cell>
          <cell r="D20635" t="str">
            <v>M</v>
          </cell>
          <cell r="E20635">
            <v>0</v>
          </cell>
          <cell r="F20635">
            <v>0</v>
          </cell>
        </row>
        <row r="20636">
          <cell r="B20636">
            <v>3002785</v>
          </cell>
          <cell r="C20636" t="str">
            <v>Cravação De Perfil Metalico Hp 310X93</v>
          </cell>
          <cell r="D20636" t="str">
            <v>M</v>
          </cell>
          <cell r="E20636">
            <v>0</v>
          </cell>
          <cell r="F20636">
            <v>0</v>
          </cell>
        </row>
        <row r="20637">
          <cell r="B20637">
            <v>3002786</v>
          </cell>
          <cell r="C20637" t="str">
            <v>Cravação De Perfil Metalico Hp 310X79</v>
          </cell>
          <cell r="D20637" t="str">
            <v>M</v>
          </cell>
          <cell r="E20637">
            <v>0</v>
          </cell>
          <cell r="F20637">
            <v>0</v>
          </cell>
        </row>
        <row r="20638">
          <cell r="B20638">
            <v>3002787</v>
          </cell>
          <cell r="C20638" t="str">
            <v>Cravação De Perfil Metalico W250X38,5</v>
          </cell>
          <cell r="D20638" t="str">
            <v>M</v>
          </cell>
          <cell r="E20638">
            <v>0</v>
          </cell>
          <cell r="F20638">
            <v>0</v>
          </cell>
        </row>
        <row r="20639">
          <cell r="B20639">
            <v>3002788</v>
          </cell>
          <cell r="C20639" t="str">
            <v>Cravação De Perfil Metalico W250X32,7</v>
          </cell>
          <cell r="D20639" t="str">
            <v>M</v>
          </cell>
          <cell r="E20639">
            <v>0</v>
          </cell>
          <cell r="F20639">
            <v>0</v>
          </cell>
        </row>
        <row r="20640">
          <cell r="B20640">
            <v>3002789</v>
          </cell>
          <cell r="C20640" t="str">
            <v>Emenda Perfil Metalico Hp 310X125</v>
          </cell>
          <cell r="D20640" t="str">
            <v>M</v>
          </cell>
          <cell r="E20640">
            <v>0</v>
          </cell>
          <cell r="F20640">
            <v>0</v>
          </cell>
        </row>
        <row r="20641">
          <cell r="B20641">
            <v>3002790</v>
          </cell>
          <cell r="C20641" t="str">
            <v>Emenda Perfil Metalico Hp 310X110</v>
          </cell>
          <cell r="D20641" t="str">
            <v>M</v>
          </cell>
          <cell r="E20641">
            <v>0</v>
          </cell>
          <cell r="F20641">
            <v>0</v>
          </cell>
        </row>
        <row r="20642">
          <cell r="B20642">
            <v>3002791</v>
          </cell>
          <cell r="C20642" t="str">
            <v>Emenda Perfil Metalico Hp 310X93</v>
          </cell>
          <cell r="D20642" t="str">
            <v>M</v>
          </cell>
          <cell r="E20642">
            <v>0</v>
          </cell>
          <cell r="F20642">
            <v>0</v>
          </cell>
        </row>
        <row r="20643">
          <cell r="B20643">
            <v>3002792</v>
          </cell>
          <cell r="C20643" t="str">
            <v>Emenda Perfil Metalico Hp 310X79</v>
          </cell>
          <cell r="D20643" t="str">
            <v>M</v>
          </cell>
          <cell r="E20643">
            <v>0</v>
          </cell>
          <cell r="F20643">
            <v>0</v>
          </cell>
        </row>
        <row r="20644">
          <cell r="B20644">
            <v>3002793</v>
          </cell>
          <cell r="C20644" t="str">
            <v>Emenda Perfil Metalico W250X38,5</v>
          </cell>
          <cell r="D20644" t="str">
            <v>M</v>
          </cell>
          <cell r="E20644">
            <v>0</v>
          </cell>
          <cell r="F20644">
            <v>0</v>
          </cell>
        </row>
        <row r="20645">
          <cell r="B20645">
            <v>3002794</v>
          </cell>
          <cell r="C20645" t="str">
            <v>Emenda Perfil Metalico W250X32,7</v>
          </cell>
          <cell r="D20645" t="str">
            <v>M</v>
          </cell>
          <cell r="E20645">
            <v>0</v>
          </cell>
          <cell r="F20645">
            <v>0</v>
          </cell>
        </row>
        <row r="20646">
          <cell r="B20646">
            <v>3002795</v>
          </cell>
          <cell r="C20646" t="str">
            <v>Paisagismo Terra</v>
          </cell>
          <cell r="D20646" t="str">
            <v>M2</v>
          </cell>
          <cell r="E20646">
            <v>0</v>
          </cell>
          <cell r="F20646">
            <v>0</v>
          </cell>
        </row>
        <row r="20647">
          <cell r="B20647">
            <v>3002796</v>
          </cell>
          <cell r="C20647" t="str">
            <v>Paisagismo Arvore/Palmeira Grande Porte</v>
          </cell>
          <cell r="D20647" t="str">
            <v>UN</v>
          </cell>
          <cell r="E20647">
            <v>0</v>
          </cell>
          <cell r="F20647">
            <v>0</v>
          </cell>
        </row>
        <row r="20648">
          <cell r="B20648">
            <v>3002797</v>
          </cell>
          <cell r="C20648" t="str">
            <v>Paisagismo Arvore/Palmeira Médio Porte</v>
          </cell>
          <cell r="D20648" t="str">
            <v>UN</v>
          </cell>
          <cell r="E20648">
            <v>0</v>
          </cell>
          <cell r="F20648">
            <v>0</v>
          </cell>
        </row>
        <row r="20649">
          <cell r="B20649">
            <v>3002798</v>
          </cell>
          <cell r="C20649" t="str">
            <v>Paisagismo Arbustos</v>
          </cell>
          <cell r="D20649" t="str">
            <v>UN</v>
          </cell>
          <cell r="E20649">
            <v>0</v>
          </cell>
          <cell r="F20649">
            <v>0</v>
          </cell>
        </row>
        <row r="20650">
          <cell r="B20650">
            <v>3002799</v>
          </cell>
          <cell r="C20650" t="str">
            <v>Paisagismo Forracoes</v>
          </cell>
          <cell r="D20650" t="str">
            <v>M2</v>
          </cell>
          <cell r="E20650">
            <v>0</v>
          </cell>
          <cell r="F20650">
            <v>0</v>
          </cell>
        </row>
        <row r="20651">
          <cell r="B20651">
            <v>3002800</v>
          </cell>
          <cell r="C20651" t="str">
            <v>Paisagismo Vasos</v>
          </cell>
          <cell r="D20651" t="str">
            <v>UN</v>
          </cell>
          <cell r="E20651">
            <v>0</v>
          </cell>
          <cell r="F20651">
            <v>0</v>
          </cell>
        </row>
        <row r="20652">
          <cell r="B20652">
            <v>3002801</v>
          </cell>
          <cell r="C20652" t="str">
            <v>Locacao Cavalete Apoio P/Andaimes Susp.</v>
          </cell>
          <cell r="D20652" t="str">
            <v>UN</v>
          </cell>
          <cell r="E20652">
            <v>0</v>
          </cell>
          <cell r="F20652">
            <v>0</v>
          </cell>
        </row>
        <row r="20653">
          <cell r="B20653">
            <v>3002802</v>
          </cell>
          <cell r="C20653" t="str">
            <v>Execução De Estaca Premoldada 30X30</v>
          </cell>
          <cell r="D20653" t="str">
            <v>UN</v>
          </cell>
          <cell r="E20653">
            <v>0</v>
          </cell>
          <cell r="F20653">
            <v>0</v>
          </cell>
        </row>
        <row r="20654">
          <cell r="B20654">
            <v>3002803</v>
          </cell>
          <cell r="C20654" t="str">
            <v>Execução De Estaca Premoldada 35X35</v>
          </cell>
          <cell r="D20654" t="str">
            <v>UN</v>
          </cell>
          <cell r="E20654">
            <v>0</v>
          </cell>
          <cell r="F20654">
            <v>0</v>
          </cell>
        </row>
        <row r="20655">
          <cell r="B20655">
            <v>3002804</v>
          </cell>
          <cell r="C20655" t="str">
            <v>Borda Quartzito Boleado</v>
          </cell>
          <cell r="D20655" t="str">
            <v>M</v>
          </cell>
          <cell r="E20655">
            <v>0</v>
          </cell>
          <cell r="F20655">
            <v>0</v>
          </cell>
        </row>
        <row r="20656">
          <cell r="B20656">
            <v>3002805</v>
          </cell>
          <cell r="C20656" t="str">
            <v>Anticato Em Quartzito</v>
          </cell>
          <cell r="D20656" t="str">
            <v>M2</v>
          </cell>
          <cell r="E20656">
            <v>0</v>
          </cell>
          <cell r="F20656">
            <v>0</v>
          </cell>
        </row>
        <row r="20657">
          <cell r="B20657">
            <v>3002806</v>
          </cell>
          <cell r="C20657" t="str">
            <v>Setup Imob_Personal Por Empreendimento</v>
          </cell>
          <cell r="D20657" t="str">
            <v>UN</v>
          </cell>
          <cell r="E20657">
            <v>0</v>
          </cell>
          <cell r="F20657">
            <v>0</v>
          </cell>
        </row>
        <row r="20658">
          <cell r="B20658">
            <v>3002807</v>
          </cell>
          <cell r="C20658" t="str">
            <v>Demolição Revestimento Cerâmico - Pano</v>
          </cell>
          <cell r="D20658" t="str">
            <v>M2</v>
          </cell>
          <cell r="E20658">
            <v>0</v>
          </cell>
          <cell r="F20658">
            <v>0</v>
          </cell>
        </row>
        <row r="20659">
          <cell r="B20659">
            <v>3002808</v>
          </cell>
          <cell r="C20659" t="str">
            <v>Demolição Revestimento Cerâmico - Faixa</v>
          </cell>
          <cell r="D20659" t="str">
            <v>M</v>
          </cell>
          <cell r="E20659">
            <v>0</v>
          </cell>
          <cell r="F20659">
            <v>0</v>
          </cell>
        </row>
        <row r="20660">
          <cell r="B20660">
            <v>3002809</v>
          </cell>
          <cell r="C20660" t="str">
            <v>Lavagem - Pano</v>
          </cell>
          <cell r="D20660" t="str">
            <v>M2</v>
          </cell>
          <cell r="E20660">
            <v>0</v>
          </cell>
          <cell r="F20660">
            <v>0</v>
          </cell>
        </row>
        <row r="20661">
          <cell r="B20661">
            <v>3002810</v>
          </cell>
          <cell r="C20661" t="str">
            <v>Lavagem - Faixa</v>
          </cell>
          <cell r="D20661" t="str">
            <v>M</v>
          </cell>
          <cell r="E20661">
            <v>0</v>
          </cell>
          <cell r="F20661">
            <v>0</v>
          </cell>
        </row>
        <row r="20662">
          <cell r="B20662">
            <v>3002811</v>
          </cell>
          <cell r="C20662" t="str">
            <v>Aplicação Endurecedor Superfície - Pano</v>
          </cell>
          <cell r="D20662" t="str">
            <v>M2</v>
          </cell>
          <cell r="E20662">
            <v>0</v>
          </cell>
          <cell r="F20662">
            <v>0</v>
          </cell>
        </row>
        <row r="20663">
          <cell r="B20663">
            <v>3002812</v>
          </cell>
          <cell r="C20663" t="str">
            <v>Aplicação Endurecedor Superfície - Faixa</v>
          </cell>
          <cell r="D20663" t="str">
            <v>M</v>
          </cell>
          <cell r="E20663">
            <v>0</v>
          </cell>
          <cell r="F20663">
            <v>0</v>
          </cell>
        </row>
        <row r="20664">
          <cell r="B20664">
            <v>3002813</v>
          </cell>
          <cell r="C20664" t="str">
            <v>Tratamento Paredes E Pisos</v>
          </cell>
          <cell r="D20664" t="str">
            <v>M2</v>
          </cell>
          <cell r="E20664">
            <v>0</v>
          </cell>
          <cell r="F20664">
            <v>0</v>
          </cell>
        </row>
        <row r="20665">
          <cell r="B20665">
            <v>3002814</v>
          </cell>
          <cell r="C20665" t="str">
            <v>Tratamento De Teto</v>
          </cell>
          <cell r="D20665" t="str">
            <v>M2</v>
          </cell>
          <cell r="E20665">
            <v>0</v>
          </cell>
          <cell r="F20665">
            <v>0</v>
          </cell>
        </row>
        <row r="20666">
          <cell r="B20666">
            <v>3002815</v>
          </cell>
          <cell r="C20666" t="str">
            <v>Execução De Camada Drenante Horizontal</v>
          </cell>
          <cell r="D20666" t="str">
            <v>M2</v>
          </cell>
          <cell r="E20666">
            <v>0</v>
          </cell>
          <cell r="F20666">
            <v>0</v>
          </cell>
        </row>
        <row r="20667">
          <cell r="B20667">
            <v>3002816</v>
          </cell>
          <cell r="C20667" t="str">
            <v>Colocacao De Filtro</v>
          </cell>
          <cell r="D20667" t="str">
            <v>M2</v>
          </cell>
          <cell r="E20667">
            <v>0</v>
          </cell>
          <cell r="F20667">
            <v>0</v>
          </cell>
        </row>
        <row r="20668">
          <cell r="B20668">
            <v>3002817</v>
          </cell>
          <cell r="C20668" t="str">
            <v>Execução De Camada Separadora Horizontal</v>
          </cell>
          <cell r="D20668" t="str">
            <v>M2</v>
          </cell>
          <cell r="E20668">
            <v>0</v>
          </cell>
          <cell r="F20668">
            <v>0</v>
          </cell>
        </row>
        <row r="20669">
          <cell r="B20669">
            <v>3002818</v>
          </cell>
          <cell r="C20669" t="str">
            <v>Execução Prot.Mecânica Horiz/Vert.</v>
          </cell>
          <cell r="D20669" t="str">
            <v>M2</v>
          </cell>
          <cell r="E20669">
            <v>0</v>
          </cell>
          <cell r="F20669">
            <v>0</v>
          </cell>
        </row>
        <row r="20670">
          <cell r="B20670">
            <v>3002819</v>
          </cell>
          <cell r="C20670" t="str">
            <v>Execução De Junta Mastique</v>
          </cell>
          <cell r="D20670" t="str">
            <v>M2</v>
          </cell>
          <cell r="E20670">
            <v>0</v>
          </cell>
          <cell r="F20670">
            <v>0</v>
          </cell>
        </row>
        <row r="20671">
          <cell r="B20671">
            <v>3002820</v>
          </cell>
          <cell r="C20671" t="str">
            <v>Ligação Rede Esgoto Não Destrutivel</v>
          </cell>
          <cell r="D20671" t="str">
            <v>M</v>
          </cell>
          <cell r="E20671">
            <v>0</v>
          </cell>
          <cell r="F20671">
            <v>0</v>
          </cell>
        </row>
        <row r="20672">
          <cell r="B20672">
            <v>3002821</v>
          </cell>
          <cell r="C20672" t="str">
            <v>Estaca Franki - Abertura De Base 450Mm</v>
          </cell>
          <cell r="D20672" t="str">
            <v>UN</v>
          </cell>
          <cell r="E20672">
            <v>0</v>
          </cell>
          <cell r="F20672">
            <v>0</v>
          </cell>
        </row>
        <row r="20673">
          <cell r="B20673">
            <v>3002822</v>
          </cell>
          <cell r="C20673" t="str">
            <v>Estaca Franki - Abertura De Base 600Mm</v>
          </cell>
          <cell r="D20673" t="str">
            <v>UN</v>
          </cell>
          <cell r="E20673">
            <v>0</v>
          </cell>
          <cell r="F20673">
            <v>0</v>
          </cell>
        </row>
        <row r="20674">
          <cell r="B20674">
            <v>3002823</v>
          </cell>
          <cell r="C20674" t="str">
            <v>Faturamento Direto - Cftv</v>
          </cell>
          <cell r="D20674" t="str">
            <v>UN</v>
          </cell>
          <cell r="E20674">
            <v>0</v>
          </cell>
          <cell r="F20674">
            <v>0</v>
          </cell>
        </row>
        <row r="20675">
          <cell r="B20675">
            <v>3002824</v>
          </cell>
          <cell r="C20675" t="str">
            <v>Quadra Poliesportiva  Faturamento Direto</v>
          </cell>
          <cell r="D20675" t="str">
            <v>UN</v>
          </cell>
          <cell r="E20675">
            <v>0</v>
          </cell>
          <cell r="F20675">
            <v>0</v>
          </cell>
        </row>
        <row r="20676">
          <cell r="B20676">
            <v>3002825</v>
          </cell>
          <cell r="C20676" t="str">
            <v>Locacao Caminhão Pipa 10000L (Viagem)</v>
          </cell>
          <cell r="D20676" t="str">
            <v>UN</v>
          </cell>
          <cell r="E20676">
            <v>0</v>
          </cell>
          <cell r="F20676">
            <v>0</v>
          </cell>
        </row>
        <row r="20677">
          <cell r="B20677">
            <v>3002826</v>
          </cell>
          <cell r="C20677" t="str">
            <v>Locacao Caminhão Pipa 15000L (Viagem)</v>
          </cell>
          <cell r="D20677" t="str">
            <v>UN</v>
          </cell>
          <cell r="E20677">
            <v>0</v>
          </cell>
          <cell r="F20677">
            <v>0</v>
          </cell>
        </row>
        <row r="20678">
          <cell r="B20678">
            <v>3002827</v>
          </cell>
          <cell r="C20678" t="str">
            <v>Locacao Caminhão Pipa 6000L (Viagem)</v>
          </cell>
          <cell r="D20678" t="str">
            <v>UN</v>
          </cell>
          <cell r="E20678">
            <v>0</v>
          </cell>
          <cell r="F20678">
            <v>0</v>
          </cell>
        </row>
        <row r="20679">
          <cell r="B20679">
            <v>3002828</v>
          </cell>
          <cell r="C20679" t="str">
            <v>Frete - Materiais</v>
          </cell>
          <cell r="D20679" t="str">
            <v>UN</v>
          </cell>
          <cell r="E20679">
            <v>0</v>
          </cell>
          <cell r="F20679">
            <v>0</v>
          </cell>
        </row>
        <row r="20680">
          <cell r="B20680">
            <v>3002829</v>
          </cell>
          <cell r="C20680" t="str">
            <v>Locacao De Empilhadeira Sem Operador</v>
          </cell>
          <cell r="D20680" t="str">
            <v>STD</v>
          </cell>
          <cell r="E20680">
            <v>0</v>
          </cell>
          <cell r="F20680">
            <v>0</v>
          </cell>
        </row>
        <row r="20681">
          <cell r="B20681">
            <v>3002830</v>
          </cell>
          <cell r="C20681" t="str">
            <v>Execução Estaca Strauss D=38Cm</v>
          </cell>
          <cell r="D20681" t="str">
            <v>M</v>
          </cell>
          <cell r="E20681">
            <v>0</v>
          </cell>
          <cell r="F20681">
            <v>0</v>
          </cell>
        </row>
        <row r="20682">
          <cell r="B20682">
            <v>3002831</v>
          </cell>
          <cell r="C20682" t="str">
            <v>Instalação De Drywall 1Ru/M=70</v>
          </cell>
          <cell r="D20682" t="str">
            <v>M2</v>
          </cell>
          <cell r="E20682">
            <v>0</v>
          </cell>
          <cell r="F20682">
            <v>0</v>
          </cell>
        </row>
        <row r="20683">
          <cell r="B20683">
            <v>3002832</v>
          </cell>
          <cell r="C20683" t="str">
            <v>Instalação De Placa Cimenticia</v>
          </cell>
          <cell r="D20683" t="str">
            <v>M2</v>
          </cell>
          <cell r="E20683">
            <v>0</v>
          </cell>
          <cell r="F20683">
            <v>0</v>
          </cell>
        </row>
        <row r="20684">
          <cell r="B20684">
            <v>3002833</v>
          </cell>
          <cell r="C20684" t="str">
            <v>Instalação De Drywall 1St+1Ru/M=70</v>
          </cell>
          <cell r="D20684" t="str">
            <v>M2</v>
          </cell>
          <cell r="E20684">
            <v>0</v>
          </cell>
          <cell r="F20684">
            <v>0</v>
          </cell>
        </row>
        <row r="20685">
          <cell r="B20685">
            <v>3002834</v>
          </cell>
          <cell r="C20685" t="str">
            <v>Instalação De Drywall 1St+1St/M=70</v>
          </cell>
          <cell r="D20685" t="str">
            <v>M2</v>
          </cell>
          <cell r="E20685">
            <v>0</v>
          </cell>
          <cell r="F20685">
            <v>0</v>
          </cell>
        </row>
        <row r="20686">
          <cell r="B20686">
            <v>3002835</v>
          </cell>
          <cell r="C20686" t="str">
            <v>Instalação De Drywall 1St/M=70</v>
          </cell>
          <cell r="D20686" t="str">
            <v>M2</v>
          </cell>
          <cell r="E20686">
            <v>0</v>
          </cell>
          <cell r="F20686">
            <v>0</v>
          </cell>
        </row>
        <row r="20687">
          <cell r="B20687">
            <v>3002836</v>
          </cell>
          <cell r="C20687" t="str">
            <v>Serviço De Furação De Concreto 5 1/4"</v>
          </cell>
          <cell r="D20687" t="str">
            <v>UN</v>
          </cell>
          <cell r="E20687">
            <v>0</v>
          </cell>
          <cell r="F20687">
            <v>0</v>
          </cell>
        </row>
        <row r="20688">
          <cell r="B20688">
            <v>3002837</v>
          </cell>
          <cell r="C20688" t="str">
            <v>Serviço De Furação De Concreto 6 1/4"</v>
          </cell>
          <cell r="D20688" t="str">
            <v>UN</v>
          </cell>
          <cell r="E20688">
            <v>0</v>
          </cell>
          <cell r="F20688">
            <v>0</v>
          </cell>
        </row>
        <row r="20689">
          <cell r="B20689">
            <v>3002838</v>
          </cell>
          <cell r="C20689" t="str">
            <v>Capa De Quartzito Boleada Empreitada</v>
          </cell>
          <cell r="D20689" t="str">
            <v>M2</v>
          </cell>
          <cell r="E20689">
            <v>0</v>
          </cell>
          <cell r="F20689">
            <v>0</v>
          </cell>
        </row>
        <row r="20690">
          <cell r="B20690">
            <v>3002839</v>
          </cell>
          <cell r="C20690" t="str">
            <v>Tento Quartzito Delimit.P/Jardim Empreit</v>
          </cell>
          <cell r="D20690" t="str">
            <v>M</v>
          </cell>
          <cell r="E20690">
            <v>0</v>
          </cell>
          <cell r="F20690">
            <v>0</v>
          </cell>
        </row>
        <row r="20691">
          <cell r="B20691">
            <v>3002840</v>
          </cell>
          <cell r="C20691" t="str">
            <v>Arquibanc. Quartzito Boleada Empreitada</v>
          </cell>
          <cell r="D20691" t="str">
            <v>M2</v>
          </cell>
          <cell r="E20691">
            <v>0</v>
          </cell>
          <cell r="F20691">
            <v>0</v>
          </cell>
        </row>
        <row r="20692">
          <cell r="B20692">
            <v>3002841</v>
          </cell>
          <cell r="C20692" t="str">
            <v>Degrau De Quartzito Boleado Empreitada</v>
          </cell>
          <cell r="D20692" t="str">
            <v>M2</v>
          </cell>
          <cell r="E20692">
            <v>0</v>
          </cell>
          <cell r="F20692">
            <v>0</v>
          </cell>
        </row>
        <row r="20693">
          <cell r="B20693">
            <v>3002842</v>
          </cell>
          <cell r="C20693" t="str">
            <v>Espelho De Quartzito Empreitada</v>
          </cell>
          <cell r="D20693" t="str">
            <v>M2</v>
          </cell>
          <cell r="E20693">
            <v>0</v>
          </cell>
          <cell r="F20693">
            <v>0</v>
          </cell>
        </row>
        <row r="20694">
          <cell r="B20694">
            <v>3002843</v>
          </cell>
          <cell r="C20694" t="str">
            <v>Quartzito Branco Empreitada</v>
          </cell>
          <cell r="D20694" t="str">
            <v>M2</v>
          </cell>
          <cell r="E20694">
            <v>0</v>
          </cell>
          <cell r="F20694">
            <v>0</v>
          </cell>
        </row>
        <row r="20695">
          <cell r="B20695">
            <v>3002844</v>
          </cell>
          <cell r="C20695" t="str">
            <v>Revest.Quartzito Amarelo Empreitada</v>
          </cell>
          <cell r="D20695" t="str">
            <v>M2</v>
          </cell>
          <cell r="E20695">
            <v>0</v>
          </cell>
          <cell r="F20695">
            <v>0</v>
          </cell>
        </row>
        <row r="20696">
          <cell r="B20696">
            <v>3002845</v>
          </cell>
          <cell r="C20696" t="str">
            <v>Locacao De Perfil Para Travamento</v>
          </cell>
          <cell r="D20696" t="str">
            <v>ST</v>
          </cell>
          <cell r="E20696">
            <v>0</v>
          </cell>
          <cell r="F20696">
            <v>0</v>
          </cell>
        </row>
        <row r="20697">
          <cell r="B20697">
            <v>3002846</v>
          </cell>
          <cell r="C20697" t="str">
            <v>Locacao Barra De Ancoragem P/Travamento</v>
          </cell>
          <cell r="D20697" t="str">
            <v>ST</v>
          </cell>
          <cell r="E20697">
            <v>0</v>
          </cell>
          <cell r="F20697">
            <v>0</v>
          </cell>
        </row>
        <row r="20698">
          <cell r="B20698">
            <v>3002847</v>
          </cell>
          <cell r="C20698" t="str">
            <v>Locacao De Cruzeta Para Travamento</v>
          </cell>
          <cell r="D20698" t="str">
            <v>ST</v>
          </cell>
          <cell r="E20698">
            <v>0</v>
          </cell>
          <cell r="F20698">
            <v>0</v>
          </cell>
        </row>
        <row r="20699">
          <cell r="B20699">
            <v>3002848</v>
          </cell>
          <cell r="C20699" t="str">
            <v>Locacao Escoramento Extra Macho P/Trav.</v>
          </cell>
          <cell r="D20699" t="str">
            <v>ST</v>
          </cell>
          <cell r="E20699">
            <v>0</v>
          </cell>
          <cell r="F20699">
            <v>0</v>
          </cell>
        </row>
        <row r="20700">
          <cell r="B20700">
            <v>3002849</v>
          </cell>
          <cell r="C20700" t="str">
            <v>Locacao Escoramento Extra Femea P/Trav.</v>
          </cell>
          <cell r="D20700" t="str">
            <v>ST</v>
          </cell>
          <cell r="E20700">
            <v>0</v>
          </cell>
          <cell r="F20700">
            <v>0</v>
          </cell>
        </row>
        <row r="20701">
          <cell r="B20701">
            <v>3002850</v>
          </cell>
          <cell r="C20701" t="str">
            <v>Locacao De Escavadeira Hidraulica/Diaria</v>
          </cell>
          <cell r="D20701" t="str">
            <v>TAG</v>
          </cell>
          <cell r="E20701">
            <v>0</v>
          </cell>
          <cell r="F20701">
            <v>0</v>
          </cell>
        </row>
        <row r="20702">
          <cell r="B20702">
            <v>3002851</v>
          </cell>
          <cell r="C20702" t="str">
            <v>Paisagismo Terra Em M3</v>
          </cell>
          <cell r="D20702" t="str">
            <v>M3</v>
          </cell>
          <cell r="E20702">
            <v>0</v>
          </cell>
          <cell r="F20702">
            <v>0</v>
          </cell>
        </row>
        <row r="20703">
          <cell r="B20703">
            <v>3002852</v>
          </cell>
          <cell r="C20703" t="str">
            <v>Banca Granito Branco Itaunas</v>
          </cell>
          <cell r="D20703" t="str">
            <v>UN</v>
          </cell>
          <cell r="E20703">
            <v>0</v>
          </cell>
          <cell r="F20703">
            <v>0</v>
          </cell>
        </row>
        <row r="20704">
          <cell r="B20704">
            <v>3002853</v>
          </cell>
          <cell r="C20704" t="str">
            <v>Locacao De Empilhadeira Com Operador/Mes</v>
          </cell>
          <cell r="D20704" t="str">
            <v>MON</v>
          </cell>
          <cell r="E20704">
            <v>0</v>
          </cell>
          <cell r="F20704">
            <v>0</v>
          </cell>
        </row>
        <row r="20705">
          <cell r="B20705">
            <v>3002854</v>
          </cell>
          <cell r="C20705" t="str">
            <v>Operador Empilhadeira-Hora Extra</v>
          </cell>
          <cell r="D20705" t="str">
            <v>STD</v>
          </cell>
          <cell r="E20705">
            <v>0</v>
          </cell>
          <cell r="F20705">
            <v>0</v>
          </cell>
        </row>
        <row r="20706">
          <cell r="B20706">
            <v>3002855</v>
          </cell>
          <cell r="C20706" t="str">
            <v>Laboratorio Concr Obra C/Laboratorista</v>
          </cell>
          <cell r="D20706" t="str">
            <v>MON</v>
          </cell>
          <cell r="E20706">
            <v>0</v>
          </cell>
          <cell r="F20706">
            <v>0</v>
          </cell>
        </row>
        <row r="20707">
          <cell r="B20707">
            <v>3002856</v>
          </cell>
          <cell r="C20707" t="str">
            <v>Escavação Manual Em M3</v>
          </cell>
          <cell r="D20707" t="str">
            <v>M3</v>
          </cell>
          <cell r="E20707">
            <v>0</v>
          </cell>
          <cell r="F20707">
            <v>0</v>
          </cell>
        </row>
        <row r="20708">
          <cell r="B20708">
            <v>3002857</v>
          </cell>
          <cell r="C20708" t="str">
            <v>Transporte Manual De Terra Em M3</v>
          </cell>
          <cell r="D20708" t="str">
            <v>M3</v>
          </cell>
          <cell r="E20708">
            <v>0</v>
          </cell>
          <cell r="F20708">
            <v>0</v>
          </cell>
        </row>
        <row r="20709">
          <cell r="B20709">
            <v>3002858</v>
          </cell>
          <cell r="C20709" t="str">
            <v>Execução De Dreno Vertical Geodreno</v>
          </cell>
          <cell r="D20709" t="str">
            <v>M</v>
          </cell>
          <cell r="E20709">
            <v>0</v>
          </cell>
          <cell r="F20709">
            <v>0</v>
          </cell>
        </row>
        <row r="20710">
          <cell r="B20710">
            <v>3002859</v>
          </cell>
          <cell r="C20710" t="str">
            <v>Execução Rede Água Potável-Diâm.150Mm</v>
          </cell>
          <cell r="D20710" t="str">
            <v>UN</v>
          </cell>
          <cell r="E20710">
            <v>0</v>
          </cell>
          <cell r="F20710">
            <v>0</v>
          </cell>
        </row>
        <row r="20711">
          <cell r="B20711">
            <v>3002860</v>
          </cell>
          <cell r="C20711" t="str">
            <v>Quadra De Bocha - Empreitada</v>
          </cell>
          <cell r="D20711" t="str">
            <v>M2</v>
          </cell>
          <cell r="E20711">
            <v>0</v>
          </cell>
          <cell r="F20711">
            <v>0</v>
          </cell>
        </row>
        <row r="20712">
          <cell r="B20712">
            <v>3002861</v>
          </cell>
          <cell r="C20712" t="str">
            <v>Tapume Em Telha Trapezoidal Tipo B</v>
          </cell>
          <cell r="D20712" t="str">
            <v>M</v>
          </cell>
          <cell r="E20712">
            <v>0</v>
          </cell>
          <cell r="F20712">
            <v>0</v>
          </cell>
        </row>
        <row r="20713">
          <cell r="B20713">
            <v>3002862</v>
          </cell>
          <cell r="C20713" t="str">
            <v>Portao Correr P/Tapume Com 3M De Largura</v>
          </cell>
          <cell r="D20713" t="str">
            <v>UN</v>
          </cell>
          <cell r="E20713">
            <v>0</v>
          </cell>
          <cell r="F20713">
            <v>0</v>
          </cell>
        </row>
        <row r="20714">
          <cell r="B20714">
            <v>3002863</v>
          </cell>
          <cell r="C20714" t="str">
            <v>Portao Abrir P/Tapume Com 3M Larg (1Fl)</v>
          </cell>
          <cell r="D20714" t="str">
            <v>UN</v>
          </cell>
          <cell r="E20714">
            <v>0</v>
          </cell>
          <cell r="F20714">
            <v>0</v>
          </cell>
        </row>
        <row r="20715">
          <cell r="B20715">
            <v>3002864</v>
          </cell>
          <cell r="C20715" t="str">
            <v>Portao Abrir P/Tapume Com 3M Larg (2Fls)</v>
          </cell>
          <cell r="D20715" t="str">
            <v>UN</v>
          </cell>
          <cell r="E20715">
            <v>0</v>
          </cell>
          <cell r="F20715">
            <v>0</v>
          </cell>
        </row>
        <row r="20716">
          <cell r="B20716">
            <v>3002865</v>
          </cell>
          <cell r="C20716" t="str">
            <v>Portao Correr P/Tapume Com 6M Largura</v>
          </cell>
          <cell r="D20716" t="str">
            <v>UN</v>
          </cell>
          <cell r="E20716">
            <v>0</v>
          </cell>
          <cell r="F20716">
            <v>0</v>
          </cell>
        </row>
        <row r="20717">
          <cell r="B20717">
            <v>3002866</v>
          </cell>
          <cell r="C20717" t="str">
            <v>Portao De Pedestres P/Tapume 1,50X2,00M</v>
          </cell>
          <cell r="D20717" t="str">
            <v>UN</v>
          </cell>
          <cell r="E20717">
            <v>0</v>
          </cell>
          <cell r="F20717">
            <v>0</v>
          </cell>
        </row>
        <row r="20718">
          <cell r="B20718">
            <v>3002867</v>
          </cell>
          <cell r="C20718" t="str">
            <v>Exec.Guarita Tapume P/Vigia C/Luz/Tomada</v>
          </cell>
          <cell r="D20718" t="str">
            <v>UN</v>
          </cell>
          <cell r="E20718">
            <v>0</v>
          </cell>
          <cell r="F20718">
            <v>0</v>
          </cell>
        </row>
        <row r="20719">
          <cell r="B20719">
            <v>3002868</v>
          </cell>
          <cell r="C20719" t="str">
            <v>Mao De Obra/Material Acab.Guarita Tapume</v>
          </cell>
          <cell r="D20719" t="str">
            <v>M2</v>
          </cell>
          <cell r="E20719">
            <v>0</v>
          </cell>
          <cell r="F20719">
            <v>0</v>
          </cell>
        </row>
        <row r="20720">
          <cell r="B20720">
            <v>3002869</v>
          </cell>
          <cell r="C20720" t="str">
            <v>Material E M.O P/Exec.Mureta P/Tapume</v>
          </cell>
          <cell r="D20720" t="str">
            <v>M2</v>
          </cell>
          <cell r="E20720">
            <v>0</v>
          </cell>
          <cell r="F20720">
            <v>0</v>
          </cell>
        </row>
        <row r="20721">
          <cell r="B20721">
            <v>3002870</v>
          </cell>
          <cell r="C20721" t="str">
            <v>Mobiliz/Desmobiliz.Tapume Fora Da Gde Sp</v>
          </cell>
          <cell r="D20721" t="str">
            <v>UN</v>
          </cell>
          <cell r="E20721">
            <v>0</v>
          </cell>
          <cell r="F20721">
            <v>0</v>
          </cell>
        </row>
        <row r="20722">
          <cell r="B20722">
            <v>3002871</v>
          </cell>
          <cell r="C20722" t="str">
            <v>Kit Porta Pronta 150X210Cm (Semi-Oca)</v>
          </cell>
          <cell r="D20722" t="str">
            <v>UN</v>
          </cell>
          <cell r="E20722">
            <v>0</v>
          </cell>
          <cell r="F20722">
            <v>0</v>
          </cell>
        </row>
        <row r="20723">
          <cell r="B20723">
            <v>3002872</v>
          </cell>
          <cell r="C20723" t="str">
            <v>Cravação De Estaca Pre-Moldada 15X15Cm</v>
          </cell>
          <cell r="D20723" t="str">
            <v>M</v>
          </cell>
          <cell r="E20723">
            <v>0</v>
          </cell>
          <cell r="F20723">
            <v>0</v>
          </cell>
        </row>
        <row r="20724">
          <cell r="B20724">
            <v>3002873</v>
          </cell>
          <cell r="C20724" t="str">
            <v>Soleira Marmore Trav.Nacional Empreitada</v>
          </cell>
          <cell r="D20724" t="str">
            <v>UN</v>
          </cell>
          <cell r="E20724">
            <v>0</v>
          </cell>
          <cell r="F20724">
            <v>0</v>
          </cell>
        </row>
        <row r="20725">
          <cell r="B20725">
            <v>3002874</v>
          </cell>
          <cell r="C20725" t="str">
            <v>Soleira Granito Amarelo Icarai Empreit.</v>
          </cell>
          <cell r="D20725" t="str">
            <v>UN</v>
          </cell>
          <cell r="E20725">
            <v>0</v>
          </cell>
          <cell r="F20725">
            <v>0</v>
          </cell>
        </row>
        <row r="20726">
          <cell r="B20726">
            <v>3002875</v>
          </cell>
          <cell r="C20726" t="str">
            <v>Soleira Marmore Branco Pigues Empreitada</v>
          </cell>
          <cell r="D20726" t="str">
            <v>UN</v>
          </cell>
          <cell r="E20726">
            <v>0</v>
          </cell>
          <cell r="F20726">
            <v>0</v>
          </cell>
        </row>
        <row r="20727">
          <cell r="B20727">
            <v>3002876</v>
          </cell>
          <cell r="C20727" t="str">
            <v>Soleira Botticcino Empreitada</v>
          </cell>
          <cell r="D20727" t="str">
            <v>UN</v>
          </cell>
          <cell r="E20727">
            <v>0</v>
          </cell>
          <cell r="F20727">
            <v>0</v>
          </cell>
        </row>
        <row r="20728">
          <cell r="B20728">
            <v>3002877</v>
          </cell>
          <cell r="C20728" t="str">
            <v>Aduela Granito Branco Dallas Empreitada</v>
          </cell>
          <cell r="D20728" t="str">
            <v>UN</v>
          </cell>
          <cell r="E20728">
            <v>0</v>
          </cell>
          <cell r="F20728">
            <v>0</v>
          </cell>
        </row>
        <row r="20729">
          <cell r="B20729">
            <v>3002878</v>
          </cell>
          <cell r="C20729" t="str">
            <v>Aduela Marmore Trav.Nacional Empreitada</v>
          </cell>
          <cell r="D20729" t="str">
            <v>UN</v>
          </cell>
          <cell r="E20729">
            <v>0</v>
          </cell>
          <cell r="F20729">
            <v>0</v>
          </cell>
        </row>
        <row r="20730">
          <cell r="B20730">
            <v>3002879</v>
          </cell>
          <cell r="C20730" t="str">
            <v>Banca Marmore Trav.Nacional Empreitada</v>
          </cell>
          <cell r="D20730" t="str">
            <v>UN</v>
          </cell>
          <cell r="E20730">
            <v>0</v>
          </cell>
          <cell r="F20730">
            <v>0</v>
          </cell>
        </row>
        <row r="20731">
          <cell r="B20731">
            <v>3002880</v>
          </cell>
          <cell r="C20731" t="str">
            <v>Banca Marmore Branco Pigues Empreitada</v>
          </cell>
          <cell r="D20731" t="str">
            <v>UN</v>
          </cell>
          <cell r="E20731">
            <v>0</v>
          </cell>
          <cell r="F20731">
            <v>0</v>
          </cell>
        </row>
        <row r="20732">
          <cell r="B20732">
            <v>3002881</v>
          </cell>
          <cell r="C20732" t="str">
            <v>Banca Granito Amarelo Icarai Empreitada</v>
          </cell>
          <cell r="D20732" t="str">
            <v>UN</v>
          </cell>
          <cell r="E20732">
            <v>0</v>
          </cell>
          <cell r="F20732">
            <v>0</v>
          </cell>
        </row>
        <row r="20733">
          <cell r="B20733">
            <v>3002882</v>
          </cell>
          <cell r="C20733" t="str">
            <v>Piso Marmore Trav.Nacional Empreitada</v>
          </cell>
          <cell r="D20733" t="str">
            <v>M2</v>
          </cell>
          <cell r="E20733">
            <v>0</v>
          </cell>
          <cell r="F20733">
            <v>0</v>
          </cell>
        </row>
        <row r="20734">
          <cell r="B20734">
            <v>3002883</v>
          </cell>
          <cell r="C20734" t="str">
            <v>Piso Marmore Branco Pigues Empreitada</v>
          </cell>
          <cell r="D20734" t="str">
            <v>M2</v>
          </cell>
          <cell r="E20734">
            <v>0</v>
          </cell>
          <cell r="F20734">
            <v>0</v>
          </cell>
        </row>
        <row r="20735">
          <cell r="B20735">
            <v>3002884</v>
          </cell>
          <cell r="C20735" t="str">
            <v>Piso Granito Preto Sao Gabriel Empreit.</v>
          </cell>
          <cell r="D20735" t="str">
            <v>M2</v>
          </cell>
          <cell r="E20735">
            <v>0</v>
          </cell>
          <cell r="F20735">
            <v>0</v>
          </cell>
        </row>
        <row r="20736">
          <cell r="B20736">
            <v>3002885</v>
          </cell>
          <cell r="C20736" t="str">
            <v>Piso Marmore Botticcino Empreitada</v>
          </cell>
          <cell r="D20736" t="str">
            <v>M2</v>
          </cell>
          <cell r="E20736">
            <v>0</v>
          </cell>
          <cell r="F20736">
            <v>0</v>
          </cell>
        </row>
        <row r="20737">
          <cell r="B20737">
            <v>3002886</v>
          </cell>
          <cell r="C20737" t="str">
            <v>Rodape Marmore Trav.Nacional Empreitada</v>
          </cell>
          <cell r="D20737" t="str">
            <v>M2</v>
          </cell>
          <cell r="E20737">
            <v>0</v>
          </cell>
          <cell r="F20737">
            <v>0</v>
          </cell>
        </row>
        <row r="20738">
          <cell r="B20738">
            <v>3002887</v>
          </cell>
          <cell r="C20738" t="str">
            <v>Rodape Marmore Branco Pigues Empreitada</v>
          </cell>
          <cell r="D20738" t="str">
            <v>M2</v>
          </cell>
          <cell r="E20738">
            <v>0</v>
          </cell>
          <cell r="F20738">
            <v>0</v>
          </cell>
        </row>
        <row r="20739">
          <cell r="B20739">
            <v>3002888</v>
          </cell>
          <cell r="C20739" t="str">
            <v>Rodape Granito Preto Sao Gabriel Empreit</v>
          </cell>
          <cell r="D20739" t="str">
            <v>M2</v>
          </cell>
          <cell r="E20739">
            <v>0</v>
          </cell>
          <cell r="F20739">
            <v>0</v>
          </cell>
        </row>
        <row r="20740">
          <cell r="B20740">
            <v>3002889</v>
          </cell>
          <cell r="C20740" t="str">
            <v>Rodape Marmore Botticcino Empreitada</v>
          </cell>
          <cell r="D20740" t="str">
            <v>M2</v>
          </cell>
          <cell r="E20740">
            <v>0</v>
          </cell>
          <cell r="F20740">
            <v>0</v>
          </cell>
        </row>
        <row r="20741">
          <cell r="B20741">
            <v>3002890</v>
          </cell>
          <cell r="C20741" t="str">
            <v>Tento Marmore Trav.Nacional Empreitada</v>
          </cell>
          <cell r="D20741" t="str">
            <v>UN</v>
          </cell>
          <cell r="E20741">
            <v>0</v>
          </cell>
          <cell r="F20741">
            <v>0</v>
          </cell>
        </row>
        <row r="20742">
          <cell r="B20742">
            <v>3002891</v>
          </cell>
          <cell r="C20742" t="str">
            <v>Tento Marmore Branco Pigues Empreitada</v>
          </cell>
          <cell r="D20742" t="str">
            <v>UN</v>
          </cell>
          <cell r="E20742">
            <v>0</v>
          </cell>
          <cell r="F20742">
            <v>0</v>
          </cell>
        </row>
        <row r="20743">
          <cell r="B20743">
            <v>3002892</v>
          </cell>
          <cell r="C20743" t="str">
            <v>Tento Marmore Botticcino Empreitada</v>
          </cell>
          <cell r="D20743" t="str">
            <v>UN</v>
          </cell>
          <cell r="E20743">
            <v>0</v>
          </cell>
          <cell r="F20743">
            <v>0</v>
          </cell>
        </row>
        <row r="20744">
          <cell r="B20744">
            <v>3002893</v>
          </cell>
          <cell r="C20744" t="str">
            <v>Tento Granito Preto Sao Gabriel Empreit.</v>
          </cell>
          <cell r="D20744" t="str">
            <v>UN</v>
          </cell>
          <cell r="E20744">
            <v>0</v>
          </cell>
          <cell r="F20744">
            <v>0</v>
          </cell>
        </row>
        <row r="20745">
          <cell r="B20745">
            <v>3002894</v>
          </cell>
          <cell r="C20745" t="str">
            <v>Indenização De Escoramentos Locados</v>
          </cell>
          <cell r="D20745" t="str">
            <v>UN</v>
          </cell>
          <cell r="E20745">
            <v>0</v>
          </cell>
          <cell r="F20745">
            <v>0</v>
          </cell>
        </row>
        <row r="20746">
          <cell r="B20746">
            <v>3002895</v>
          </cell>
          <cell r="C20746" t="str">
            <v>Treinamento Sinaleiro De Grua</v>
          </cell>
          <cell r="D20746" t="str">
            <v>UN</v>
          </cell>
          <cell r="E20746">
            <v>0</v>
          </cell>
          <cell r="F20746">
            <v>0</v>
          </cell>
        </row>
        <row r="20747">
          <cell r="B20747">
            <v>3002896</v>
          </cell>
          <cell r="C20747" t="str">
            <v>Kit Porta Pronta 150X210 Semioca Pivot.</v>
          </cell>
          <cell r="D20747" t="str">
            <v>UN</v>
          </cell>
          <cell r="E20747">
            <v>0</v>
          </cell>
          <cell r="F20747">
            <v>0</v>
          </cell>
        </row>
        <row r="20748">
          <cell r="B20748">
            <v>3002897</v>
          </cell>
          <cell r="C20748" t="str">
            <v>Fechamento De Kit Hidraulico Em Drywall</v>
          </cell>
          <cell r="D20748" t="str">
            <v>UN</v>
          </cell>
          <cell r="E20748">
            <v>0</v>
          </cell>
          <cell r="F20748">
            <v>0</v>
          </cell>
        </row>
        <row r="20749">
          <cell r="B20749">
            <v>3002898</v>
          </cell>
          <cell r="C20749" t="str">
            <v>Teste De Carga Estatica Do Solo</v>
          </cell>
          <cell r="D20749" t="str">
            <v>MON</v>
          </cell>
          <cell r="E20749">
            <v>0</v>
          </cell>
          <cell r="F20749">
            <v>0</v>
          </cell>
        </row>
        <row r="20750">
          <cell r="B20750">
            <v>3002899</v>
          </cell>
          <cell r="C20750" t="str">
            <v>Locacao De Pa Carregadeira C/Operador</v>
          </cell>
          <cell r="D20750" t="str">
            <v>STD</v>
          </cell>
          <cell r="E20750">
            <v>0</v>
          </cell>
          <cell r="F20750">
            <v>0</v>
          </cell>
        </row>
        <row r="20751">
          <cell r="B20751">
            <v>3002900</v>
          </cell>
          <cell r="C20751" t="str">
            <v>Locacao De Caneca Projetora Argamassa</v>
          </cell>
          <cell r="D20751" t="str">
            <v>MON</v>
          </cell>
          <cell r="E20751">
            <v>0</v>
          </cell>
          <cell r="F20751">
            <v>0</v>
          </cell>
        </row>
        <row r="20752">
          <cell r="B20752">
            <v>3002901</v>
          </cell>
          <cell r="C20752" t="str">
            <v>Locacao De Bomba Argamassadeira</v>
          </cell>
          <cell r="D20752" t="str">
            <v>MON</v>
          </cell>
          <cell r="E20752">
            <v>0</v>
          </cell>
          <cell r="F20752">
            <v>0</v>
          </cell>
        </row>
        <row r="20753">
          <cell r="B20753">
            <v>3002902</v>
          </cell>
          <cell r="C20753" t="str">
            <v>Kit Shaft 2F P.Lisa P/Pint.100X190 S.Oca</v>
          </cell>
          <cell r="D20753" t="str">
            <v>UN</v>
          </cell>
          <cell r="E20753">
            <v>0</v>
          </cell>
          <cell r="F20753">
            <v>0</v>
          </cell>
        </row>
        <row r="20754">
          <cell r="B20754">
            <v>3002903</v>
          </cell>
          <cell r="C20754" t="str">
            <v>Kit Shaft 2F P.Lisa P/Pint.100X190 S.Oca</v>
          </cell>
          <cell r="D20754" t="str">
            <v>UN</v>
          </cell>
          <cell r="E20754">
            <v>0</v>
          </cell>
          <cell r="F20754">
            <v>0</v>
          </cell>
        </row>
        <row r="20755">
          <cell r="B20755">
            <v>3002904</v>
          </cell>
          <cell r="C20755" t="str">
            <v>Kit Shaft 2F P.Lisa P/Pint.113X210 S.Oca</v>
          </cell>
          <cell r="D20755" t="str">
            <v>UN</v>
          </cell>
          <cell r="E20755">
            <v>0</v>
          </cell>
          <cell r="F20755">
            <v>0</v>
          </cell>
        </row>
        <row r="20756">
          <cell r="B20756">
            <v>3002905</v>
          </cell>
          <cell r="C20756" t="str">
            <v>Kit Shaft 2F P.Lisa P/Pint.120X210 S.Oca</v>
          </cell>
          <cell r="D20756" t="str">
            <v>UN</v>
          </cell>
          <cell r="E20756">
            <v>0</v>
          </cell>
          <cell r="F20756">
            <v>0</v>
          </cell>
        </row>
        <row r="20757">
          <cell r="B20757">
            <v>3002906</v>
          </cell>
          <cell r="C20757" t="str">
            <v>Kit Shaft 2F P.Lisa P/Pint.40X210Semioca</v>
          </cell>
          <cell r="D20757" t="str">
            <v>UN</v>
          </cell>
          <cell r="E20757">
            <v>0</v>
          </cell>
          <cell r="F20757">
            <v>0</v>
          </cell>
        </row>
        <row r="20758">
          <cell r="B20758">
            <v>3002907</v>
          </cell>
          <cell r="C20758" t="str">
            <v>Kit Porta Pronta Pivot.90X210X3,50Macica</v>
          </cell>
          <cell r="D20758" t="str">
            <v>UN</v>
          </cell>
          <cell r="E20758">
            <v>0</v>
          </cell>
          <cell r="F20758">
            <v>0</v>
          </cell>
        </row>
        <row r="20759">
          <cell r="B20759">
            <v>3002908</v>
          </cell>
          <cell r="C20759" t="str">
            <v>Kit Porta Pron.Ls Dp 60X210X3,50 Semioca</v>
          </cell>
          <cell r="D20759" t="str">
            <v>UN</v>
          </cell>
          <cell r="E20759">
            <v>0</v>
          </cell>
          <cell r="F20759">
            <v>0</v>
          </cell>
        </row>
        <row r="20760">
          <cell r="B20760">
            <v>3002909</v>
          </cell>
          <cell r="C20760" t="str">
            <v>Kit Porta Pron.Ls Dp 80X210X3,50 Semioca</v>
          </cell>
          <cell r="D20760" t="str">
            <v>UN</v>
          </cell>
          <cell r="E20760">
            <v>0</v>
          </cell>
          <cell r="F20760">
            <v>0</v>
          </cell>
        </row>
        <row r="20761">
          <cell r="B20761">
            <v>3002910</v>
          </cell>
          <cell r="C20761" t="str">
            <v>Kit Porta Pronta Lisa 80X210X3,50 Macica</v>
          </cell>
          <cell r="D20761" t="str">
            <v>UN</v>
          </cell>
          <cell r="E20761">
            <v>0</v>
          </cell>
          <cell r="F20761">
            <v>0</v>
          </cell>
        </row>
        <row r="20762">
          <cell r="B20762">
            <v>3002911</v>
          </cell>
          <cell r="C20762" t="str">
            <v>Kit Porta Pron.Ls 60X210X3,50C/Vis.S.Oca</v>
          </cell>
          <cell r="D20762" t="str">
            <v>UN</v>
          </cell>
          <cell r="E20762">
            <v>0</v>
          </cell>
          <cell r="F20762">
            <v>0</v>
          </cell>
        </row>
        <row r="20763">
          <cell r="B20763">
            <v>3002912</v>
          </cell>
          <cell r="C20763" t="str">
            <v>Execucao Base Concreto/Viga Complem.   </v>
          </cell>
          <cell r="D20763" t="str">
            <v>M2</v>
          </cell>
          <cell r="E20763">
            <v>0</v>
          </cell>
          <cell r="F20763">
            <v>0</v>
          </cell>
        </row>
        <row r="20764">
          <cell r="B20764">
            <v>3002913</v>
          </cell>
          <cell r="C20764" t="str">
            <v>Execucao De Laje Premoldada</v>
          </cell>
          <cell r="D20764" t="str">
            <v>M2</v>
          </cell>
          <cell r="E20764">
            <v>0</v>
          </cell>
          <cell r="F20764">
            <v>0</v>
          </cell>
        </row>
        <row r="20765">
          <cell r="B20765">
            <v>3002914</v>
          </cell>
          <cell r="C20765" t="str">
            <v>Material Substituido Por 3000311      </v>
          </cell>
          <cell r="D20765" t="str">
            <v>M2</v>
          </cell>
          <cell r="E20765">
            <v>0</v>
          </cell>
          <cell r="F20765">
            <v>0</v>
          </cell>
        </row>
        <row r="20766">
          <cell r="B20766">
            <v>3002915</v>
          </cell>
          <cell r="C20766" t="str">
            <v>Manutencao De Serra</v>
          </cell>
          <cell r="D20766" t="str">
            <v>UN</v>
          </cell>
          <cell r="E20766">
            <v>0</v>
          </cell>
          <cell r="F20766">
            <v>0</v>
          </cell>
        </row>
        <row r="20767">
          <cell r="B20767">
            <v>3002916</v>
          </cell>
          <cell r="C20767" t="str">
            <v>Manutencao De Bancada Motor</v>
          </cell>
          <cell r="D20767" t="str">
            <v>UN</v>
          </cell>
          <cell r="E20767">
            <v>0</v>
          </cell>
          <cell r="F20767">
            <v>0</v>
          </cell>
        </row>
        <row r="20768">
          <cell r="B20768">
            <v>3002917</v>
          </cell>
          <cell r="C20768" t="str">
            <v>Manutencao De Cliper Para Piso</v>
          </cell>
          <cell r="D20768" t="str">
            <v>UN</v>
          </cell>
          <cell r="E20768">
            <v>0</v>
          </cell>
          <cell r="F20768">
            <v>0</v>
          </cell>
        </row>
        <row r="20769">
          <cell r="B20769">
            <v>3002918</v>
          </cell>
          <cell r="C20769" t="str">
            <v>Manutecao De Acabadora De Superficie</v>
          </cell>
          <cell r="D20769" t="str">
            <v>UN</v>
          </cell>
          <cell r="E20769">
            <v>0</v>
          </cell>
          <cell r="F20769">
            <v>0</v>
          </cell>
        </row>
        <row r="20770">
          <cell r="B20770">
            <v>3002919</v>
          </cell>
          <cell r="C20770" t="str">
            <v>Manutencao De Lavajato</v>
          </cell>
          <cell r="D20770" t="str">
            <v>UN</v>
          </cell>
          <cell r="E20770">
            <v>0</v>
          </cell>
          <cell r="F20770">
            <v>0</v>
          </cell>
        </row>
        <row r="20771">
          <cell r="B20771">
            <v>3002920</v>
          </cell>
          <cell r="C20771" t="str">
            <v>Manutencao De Guincho</v>
          </cell>
          <cell r="D20771" t="str">
            <v>UN</v>
          </cell>
          <cell r="E20771">
            <v>0</v>
          </cell>
          <cell r="F20771">
            <v>0</v>
          </cell>
        </row>
        <row r="20772">
          <cell r="B20772">
            <v>3002921</v>
          </cell>
          <cell r="C20772" t="str">
            <v>Manutencao De Talha Manual</v>
          </cell>
          <cell r="D20772" t="str">
            <v>UN</v>
          </cell>
          <cell r="E20772">
            <v>0</v>
          </cell>
          <cell r="F20772">
            <v>0</v>
          </cell>
        </row>
        <row r="20773">
          <cell r="B20773">
            <v>3002922</v>
          </cell>
          <cell r="C20773" t="str">
            <v>Manutencao De Maquina De Solda</v>
          </cell>
          <cell r="D20773" t="str">
            <v>UN</v>
          </cell>
          <cell r="E20773">
            <v>0</v>
          </cell>
          <cell r="F20773">
            <v>0</v>
          </cell>
        </row>
        <row r="20774">
          <cell r="B20774">
            <v>3002923</v>
          </cell>
          <cell r="C20774" t="str">
            <v>Manutencao De Barra De Ancoragem</v>
          </cell>
          <cell r="D20774" t="str">
            <v>UN</v>
          </cell>
          <cell r="E20774">
            <v>0</v>
          </cell>
          <cell r="F20774">
            <v>0</v>
          </cell>
        </row>
        <row r="20775">
          <cell r="B20775">
            <v>3002924</v>
          </cell>
          <cell r="C20775" t="str">
            <v>Aplicação Prot.Corta Fogo Em Shaft Eletr</v>
          </cell>
          <cell r="D20775" t="str">
            <v>UN</v>
          </cell>
          <cell r="E20775">
            <v>0</v>
          </cell>
          <cell r="F20775">
            <v>0</v>
          </cell>
        </row>
        <row r="20776">
          <cell r="B20776" t="str">
            <v>M1153</v>
          </cell>
          <cell r="C20776" t="str">
            <v>Veículo Leve - Pick Up 4X4 (103 Kw)</v>
          </cell>
          <cell r="E20776">
            <v>57.33</v>
          </cell>
          <cell r="F20776">
            <v>73.78</v>
          </cell>
        </row>
        <row r="20777">
          <cell r="B20777">
            <v>3002926</v>
          </cell>
          <cell r="C20777" t="str">
            <v>Execucao Base Concreto P/ Transformador</v>
          </cell>
          <cell r="D20777" t="str">
            <v>UN</v>
          </cell>
          <cell r="E20777">
            <v>0</v>
          </cell>
          <cell r="F20777">
            <v>0</v>
          </cell>
        </row>
        <row r="20778">
          <cell r="B20778">
            <v>3002927</v>
          </cell>
          <cell r="C20778" t="str">
            <v>Execucao De Abrigo Para Chave A Gas</v>
          </cell>
          <cell r="D20778" t="str">
            <v>UN</v>
          </cell>
          <cell r="E20778">
            <v>0</v>
          </cell>
          <cell r="F20778">
            <v>0</v>
          </cell>
        </row>
        <row r="20779">
          <cell r="B20779">
            <v>3002928</v>
          </cell>
          <cell r="C20779" t="str">
            <v>Execucao Prot.Tela Metal. P/Tansformador</v>
          </cell>
          <cell r="D20779" t="str">
            <v>UN</v>
          </cell>
          <cell r="E20779">
            <v>0</v>
          </cell>
          <cell r="F20779">
            <v>0</v>
          </cell>
        </row>
        <row r="20780">
          <cell r="B20780">
            <v>3002929</v>
          </cell>
          <cell r="C20780" t="str">
            <v>Instalacao De Eletroduto</v>
          </cell>
          <cell r="D20780" t="str">
            <v>M</v>
          </cell>
          <cell r="E20780">
            <v>0</v>
          </cell>
          <cell r="F20780">
            <v>0</v>
          </cell>
        </row>
        <row r="20781">
          <cell r="B20781">
            <v>3002930</v>
          </cell>
          <cell r="C20781" t="str">
            <v>Confeccao De Caixas De Passagem Cabo</v>
          </cell>
          <cell r="D20781" t="str">
            <v>UN</v>
          </cell>
          <cell r="E20781">
            <v>0</v>
          </cell>
          <cell r="F20781">
            <v>0</v>
          </cell>
        </row>
        <row r="20782">
          <cell r="B20782">
            <v>3002931</v>
          </cell>
          <cell r="C20782" t="str">
            <v>Execucao De Rede De Aterramento</v>
          </cell>
          <cell r="D20782" t="str">
            <v>M</v>
          </cell>
          <cell r="E20782">
            <v>0</v>
          </cell>
          <cell r="F20782">
            <v>0</v>
          </cell>
        </row>
        <row r="20783">
          <cell r="B20783">
            <v>3002932</v>
          </cell>
          <cell r="C20783" t="str">
            <v>Instalacao De Haste De Aterramento</v>
          </cell>
          <cell r="D20783" t="str">
            <v>UN</v>
          </cell>
          <cell r="E20783">
            <v>0</v>
          </cell>
          <cell r="F20783">
            <v>0</v>
          </cell>
        </row>
        <row r="20784">
          <cell r="B20784">
            <v>3002933</v>
          </cell>
          <cell r="C20784" t="str">
            <v>Execucao De Cabeamento</v>
          </cell>
          <cell r="D20784" t="str">
            <v>M</v>
          </cell>
          <cell r="E20784">
            <v>0</v>
          </cell>
          <cell r="F20784">
            <v>0</v>
          </cell>
        </row>
        <row r="20785">
          <cell r="B20785">
            <v>3002934</v>
          </cell>
          <cell r="C20785" t="str">
            <v>Instalacao De Camera De Seguranca</v>
          </cell>
          <cell r="D20785" t="str">
            <v>UN</v>
          </cell>
          <cell r="E20785">
            <v>0</v>
          </cell>
          <cell r="F20785">
            <v>0</v>
          </cell>
        </row>
        <row r="20786">
          <cell r="B20786">
            <v>3002935</v>
          </cell>
          <cell r="C20786" t="str">
            <v>Instalacao De Sensor De Seguranca</v>
          </cell>
          <cell r="D20786" t="str">
            <v>UN</v>
          </cell>
          <cell r="E20786">
            <v>0</v>
          </cell>
          <cell r="F20786">
            <v>0</v>
          </cell>
        </row>
        <row r="20787">
          <cell r="B20787">
            <v>3002936</v>
          </cell>
          <cell r="C20787" t="str">
            <v>Instalacao De Portao Eletronico</v>
          </cell>
          <cell r="D20787" t="str">
            <v>UN</v>
          </cell>
          <cell r="E20787">
            <v>0</v>
          </cell>
          <cell r="F20787">
            <v>0</v>
          </cell>
        </row>
        <row r="20788">
          <cell r="B20788">
            <v>3002937</v>
          </cell>
          <cell r="C20788" t="str">
            <v>Instalacao De Central De Monitoramento</v>
          </cell>
          <cell r="D20788" t="str">
            <v>UN</v>
          </cell>
          <cell r="E20788">
            <v>0</v>
          </cell>
          <cell r="F20788">
            <v>0</v>
          </cell>
        </row>
        <row r="20789">
          <cell r="B20789">
            <v>3002938</v>
          </cell>
          <cell r="C20789" t="str">
            <v>Instalacao De Suporte Para Tubulacao</v>
          </cell>
          <cell r="D20789" t="str">
            <v>UN</v>
          </cell>
          <cell r="E20789">
            <v>0</v>
          </cell>
          <cell r="F20789">
            <v>0</v>
          </cell>
        </row>
        <row r="20790">
          <cell r="B20790">
            <v>3002939</v>
          </cell>
          <cell r="C20790" t="str">
            <v>Instalacao De Hidrante</v>
          </cell>
          <cell r="D20790" t="str">
            <v>UN</v>
          </cell>
          <cell r="E20790">
            <v>0</v>
          </cell>
          <cell r="F20790">
            <v>0</v>
          </cell>
        </row>
        <row r="20791">
          <cell r="B20791">
            <v>3002940</v>
          </cell>
          <cell r="C20791" t="str">
            <v>Instalacao Valvula De Pressao Hidraulica</v>
          </cell>
          <cell r="D20791" t="str">
            <v>UN</v>
          </cell>
          <cell r="E20791">
            <v>0</v>
          </cell>
          <cell r="F20791">
            <v>0</v>
          </cell>
        </row>
        <row r="20792">
          <cell r="B20792">
            <v>3002941</v>
          </cell>
          <cell r="C20792" t="str">
            <v>Banca Granito Sao Francisco Empreitada</v>
          </cell>
          <cell r="D20792" t="str">
            <v>M2</v>
          </cell>
          <cell r="E20792">
            <v>0</v>
          </cell>
          <cell r="F20792">
            <v>0</v>
          </cell>
        </row>
        <row r="20793">
          <cell r="B20793">
            <v>3002942</v>
          </cell>
          <cell r="C20793" t="str">
            <v>Canteiro De Obra Faturamento Direto</v>
          </cell>
          <cell r="D20793" t="str">
            <v>UN</v>
          </cell>
          <cell r="E20793">
            <v>0</v>
          </cell>
          <cell r="F20793">
            <v>0</v>
          </cell>
        </row>
        <row r="20794">
          <cell r="B20794">
            <v>3002943</v>
          </cell>
          <cell r="C20794" t="str">
            <v>Manutecao De Furadeira</v>
          </cell>
          <cell r="D20794" t="str">
            <v>UN</v>
          </cell>
          <cell r="E20794">
            <v>0</v>
          </cell>
          <cell r="F20794">
            <v>0</v>
          </cell>
        </row>
        <row r="20795">
          <cell r="B20795">
            <v>3002944</v>
          </cell>
          <cell r="C20795" t="str">
            <v>Rescisao Contratual Equipe Perm. Gafisa</v>
          </cell>
          <cell r="D20795" t="str">
            <v>MON</v>
          </cell>
          <cell r="E20795">
            <v>0</v>
          </cell>
          <cell r="F20795">
            <v>0</v>
          </cell>
        </row>
        <row r="20796">
          <cell r="B20796">
            <v>3002945</v>
          </cell>
          <cell r="C20796" t="str">
            <v>Execução Alvenaria De Pedra Argamassada</v>
          </cell>
          <cell r="D20796" t="str">
            <v>M3</v>
          </cell>
          <cell r="E20796">
            <v>0</v>
          </cell>
          <cell r="F20796">
            <v>0</v>
          </cell>
        </row>
        <row r="20797">
          <cell r="B20797">
            <v>3002946</v>
          </cell>
          <cell r="C20797" t="str">
            <v>Exec.Alvenaria De Bloco De Concreto Muro</v>
          </cell>
          <cell r="D20797" t="str">
            <v>M2</v>
          </cell>
          <cell r="E20797">
            <v>0</v>
          </cell>
          <cell r="F20797">
            <v>0</v>
          </cell>
        </row>
        <row r="20798">
          <cell r="B20798">
            <v>3002947</v>
          </cell>
          <cell r="C20798" t="str">
            <v>Graute Fck 15.0 Brita 0 Slump 20+-3</v>
          </cell>
          <cell r="D20798" t="str">
            <v>M3</v>
          </cell>
          <cell r="E20798">
            <v>0</v>
          </cell>
          <cell r="F20798">
            <v>0</v>
          </cell>
        </row>
        <row r="20799">
          <cell r="B20799">
            <v>3002948</v>
          </cell>
          <cell r="C20799" t="str">
            <v>Graute Fck 18.0 Brita 0 Slump 20+-3</v>
          </cell>
          <cell r="D20799" t="str">
            <v>M3</v>
          </cell>
          <cell r="E20799">
            <v>0</v>
          </cell>
          <cell r="F20799">
            <v>0</v>
          </cell>
        </row>
        <row r="20800">
          <cell r="B20800">
            <v>3002949</v>
          </cell>
          <cell r="C20800" t="str">
            <v>Graute Fck 20.0 Brita 0 Slump 20+-3</v>
          </cell>
          <cell r="D20800" t="str">
            <v>M3</v>
          </cell>
          <cell r="E20800">
            <v>0</v>
          </cell>
          <cell r="F20800">
            <v>0</v>
          </cell>
        </row>
        <row r="20801">
          <cell r="B20801">
            <v>3002950</v>
          </cell>
          <cell r="C20801" t="str">
            <v>Graute Fck 25.0 Brita 0 Slump 20+-3</v>
          </cell>
          <cell r="D20801" t="str">
            <v>M3</v>
          </cell>
          <cell r="E20801">
            <v>0</v>
          </cell>
          <cell r="F20801">
            <v>0</v>
          </cell>
        </row>
        <row r="20802">
          <cell r="B20802">
            <v>3002951</v>
          </cell>
          <cell r="C20802" t="str">
            <v>Curso De Mestre Obra</v>
          </cell>
          <cell r="D20802" t="str">
            <v>MON</v>
          </cell>
          <cell r="E20802">
            <v>0</v>
          </cell>
          <cell r="F20802">
            <v>0</v>
          </cell>
        </row>
        <row r="20803">
          <cell r="B20803">
            <v>3002952</v>
          </cell>
          <cell r="C20803" t="str">
            <v>Concreto Fck 30 Mpa-Slump 16+-3</v>
          </cell>
          <cell r="D20803" t="str">
            <v>M3</v>
          </cell>
          <cell r="E20803">
            <v>0</v>
          </cell>
          <cell r="F20803">
            <v>0</v>
          </cell>
        </row>
        <row r="20804">
          <cell r="B20804">
            <v>3002953</v>
          </cell>
          <cell r="C20804" t="str">
            <v>Fornecimento Combustivel Diesel B4</v>
          </cell>
          <cell r="D20804" t="str">
            <v>L</v>
          </cell>
          <cell r="E20804">
            <v>0</v>
          </cell>
          <cell r="F20804">
            <v>0</v>
          </cell>
        </row>
        <row r="20805">
          <cell r="B20805">
            <v>3002954</v>
          </cell>
          <cell r="C20805" t="str">
            <v>Agua P/Lav.Obra/Carro Pipa C/Ajudante</v>
          </cell>
          <cell r="D20805" t="str">
            <v>M3</v>
          </cell>
          <cell r="E20805">
            <v>0</v>
          </cell>
          <cell r="F20805">
            <v>0</v>
          </cell>
        </row>
        <row r="20806">
          <cell r="B20806">
            <v>3002955</v>
          </cell>
          <cell r="C20806" t="str">
            <v>Agua P/Lav.Obra/Carro Pipa S/Ajudante</v>
          </cell>
          <cell r="D20806" t="str">
            <v>M3</v>
          </cell>
          <cell r="E20806">
            <v>0</v>
          </cell>
          <cell r="F20806">
            <v>0</v>
          </cell>
        </row>
        <row r="20807">
          <cell r="B20807">
            <v>3002956</v>
          </cell>
          <cell r="C20807" t="str">
            <v>Abastecimento De Agua C/ Caminhao Pipa</v>
          </cell>
          <cell r="D20807" t="str">
            <v>M3</v>
          </cell>
          <cell r="E20807">
            <v>0</v>
          </cell>
          <cell r="F20807">
            <v>0</v>
          </cell>
        </row>
        <row r="20808">
          <cell r="B20808">
            <v>3002957</v>
          </cell>
          <cell r="C20808" t="str">
            <v>Fornecimento Argamassa Usinada 60Kg/M3</v>
          </cell>
          <cell r="D20808" t="str">
            <v>M3</v>
          </cell>
          <cell r="E20808">
            <v>0</v>
          </cell>
          <cell r="F20808">
            <v>0</v>
          </cell>
        </row>
        <row r="20809">
          <cell r="B20809">
            <v>3002958</v>
          </cell>
          <cell r="C20809" t="str">
            <v>Execução De Quiosque</v>
          </cell>
          <cell r="D20809" t="str">
            <v>UN</v>
          </cell>
          <cell r="E20809">
            <v>0</v>
          </cell>
          <cell r="F20809">
            <v>0</v>
          </cell>
        </row>
        <row r="20810">
          <cell r="B20810">
            <v>3002959</v>
          </cell>
          <cell r="C20810" t="str">
            <v>Bandeja Principal Compra</v>
          </cell>
          <cell r="D20810" t="str">
            <v>UN</v>
          </cell>
          <cell r="E20810">
            <v>0</v>
          </cell>
          <cell r="F20810">
            <v>0</v>
          </cell>
        </row>
        <row r="20811">
          <cell r="B20811">
            <v>3002960</v>
          </cell>
          <cell r="C20811" t="str">
            <v>Bandeja Secundaria Compra</v>
          </cell>
          <cell r="D20811" t="str">
            <v>UN</v>
          </cell>
          <cell r="E20811">
            <v>0</v>
          </cell>
          <cell r="F20811">
            <v>0</v>
          </cell>
        </row>
        <row r="20812">
          <cell r="B20812">
            <v>3002961</v>
          </cell>
          <cell r="C20812" t="str">
            <v>Forma Metalica Para Escada Empreitada</v>
          </cell>
          <cell r="D20812" t="str">
            <v>UN</v>
          </cell>
          <cell r="E20812">
            <v>0</v>
          </cell>
          <cell r="F20812">
            <v>0</v>
          </cell>
        </row>
        <row r="20813">
          <cell r="B20813">
            <v>3002962</v>
          </cell>
          <cell r="C20813" t="str">
            <v>Teste Hidrostatico</v>
          </cell>
          <cell r="D20813" t="str">
            <v>UN</v>
          </cell>
          <cell r="E20813">
            <v>0</v>
          </cell>
          <cell r="F20813">
            <v>0</v>
          </cell>
        </row>
        <row r="20814">
          <cell r="B20814">
            <v>3002963</v>
          </cell>
          <cell r="C20814" t="str">
            <v>Kit Porta Blindada Pivotante 1,20X2,10M</v>
          </cell>
          <cell r="D20814" t="str">
            <v>UN</v>
          </cell>
          <cell r="E20814">
            <v>0</v>
          </cell>
          <cell r="F20814">
            <v>0</v>
          </cell>
        </row>
        <row r="20815">
          <cell r="B20815">
            <v>3002964</v>
          </cell>
          <cell r="C20815" t="str">
            <v>Kit Porta Blindada C/Folh.Bas. 0,90X2,10</v>
          </cell>
          <cell r="D20815" t="str">
            <v>UN</v>
          </cell>
          <cell r="E20815">
            <v>0</v>
          </cell>
          <cell r="F20815">
            <v>0</v>
          </cell>
        </row>
        <row r="20816">
          <cell r="B20816">
            <v>3002965</v>
          </cell>
          <cell r="C20816" t="str">
            <v>Soleira Em Granito Aqualux Apicoado</v>
          </cell>
          <cell r="D20816" t="str">
            <v>M</v>
          </cell>
          <cell r="E20816">
            <v>0</v>
          </cell>
          <cell r="F20816">
            <v>0</v>
          </cell>
        </row>
        <row r="20817">
          <cell r="B20817">
            <v>3002966</v>
          </cell>
          <cell r="C20817" t="str">
            <v>Banca Em Granito Aqualux Polido</v>
          </cell>
          <cell r="D20817" t="str">
            <v>M</v>
          </cell>
          <cell r="E20817">
            <v>0</v>
          </cell>
          <cell r="F20817">
            <v>0</v>
          </cell>
        </row>
        <row r="20818">
          <cell r="B20818">
            <v>3002967</v>
          </cell>
          <cell r="C20818" t="str">
            <v>Prateleira Em Granito Aqualux Polido</v>
          </cell>
          <cell r="D20818" t="str">
            <v>M</v>
          </cell>
          <cell r="E20818">
            <v>0</v>
          </cell>
          <cell r="F20818">
            <v>0</v>
          </cell>
        </row>
        <row r="20819">
          <cell r="B20819">
            <v>3002968</v>
          </cell>
          <cell r="C20819" t="str">
            <v>Pe Banca Em Granito Aqualux Polido</v>
          </cell>
          <cell r="D20819" t="str">
            <v>M</v>
          </cell>
          <cell r="E20819">
            <v>0</v>
          </cell>
          <cell r="F20819">
            <v>0</v>
          </cell>
        </row>
        <row r="20820">
          <cell r="B20820">
            <v>3002969</v>
          </cell>
          <cell r="C20820" t="str">
            <v>Piso Em Granito Aqualux Polido</v>
          </cell>
          <cell r="D20820" t="str">
            <v>M2</v>
          </cell>
          <cell r="E20820">
            <v>0</v>
          </cell>
          <cell r="F20820">
            <v>0</v>
          </cell>
        </row>
        <row r="20821">
          <cell r="B20821">
            <v>3002970</v>
          </cell>
          <cell r="C20821" t="str">
            <v>Baguete Em Granito Preto Sao Gabriel</v>
          </cell>
          <cell r="D20821" t="str">
            <v>M</v>
          </cell>
          <cell r="E20821">
            <v>0</v>
          </cell>
          <cell r="F20821">
            <v>0</v>
          </cell>
        </row>
        <row r="20822">
          <cell r="B20822">
            <v>3002971</v>
          </cell>
          <cell r="C20822" t="str">
            <v>Baguete 05 Marmore Br.70X70,35 Pigues</v>
          </cell>
          <cell r="D20822" t="str">
            <v>M</v>
          </cell>
          <cell r="E20822">
            <v>0</v>
          </cell>
          <cell r="F20822">
            <v>0</v>
          </cell>
        </row>
        <row r="20823">
          <cell r="B20823">
            <v>3002972</v>
          </cell>
          <cell r="C20823" t="str">
            <v>Soleira Em Granito Aqualux Polido</v>
          </cell>
          <cell r="D20823" t="str">
            <v>M</v>
          </cell>
          <cell r="E20823">
            <v>0</v>
          </cell>
          <cell r="F20823">
            <v>0</v>
          </cell>
        </row>
        <row r="20824">
          <cell r="B20824">
            <v>3002973</v>
          </cell>
          <cell r="C20824" t="str">
            <v>Baguete Em Granito Aqualux Polido</v>
          </cell>
          <cell r="D20824" t="str">
            <v>M</v>
          </cell>
          <cell r="E20824">
            <v>0</v>
          </cell>
          <cell r="F20824">
            <v>0</v>
          </cell>
        </row>
        <row r="20825">
          <cell r="B20825">
            <v>3002974</v>
          </cell>
          <cell r="C20825" t="str">
            <v>Tento Em Granito Aqualux Polido</v>
          </cell>
          <cell r="D20825" t="str">
            <v>M</v>
          </cell>
          <cell r="E20825">
            <v>0</v>
          </cell>
          <cell r="F20825">
            <v>0</v>
          </cell>
        </row>
        <row r="20826">
          <cell r="B20826">
            <v>3002975</v>
          </cell>
          <cell r="C20826" t="str">
            <v>Tento Em Granito Aqualux Apicoado</v>
          </cell>
          <cell r="D20826" t="str">
            <v>M</v>
          </cell>
          <cell r="E20826">
            <v>0</v>
          </cell>
          <cell r="F20826">
            <v>0</v>
          </cell>
        </row>
        <row r="20827">
          <cell r="B20827">
            <v>3002976</v>
          </cell>
          <cell r="C20827" t="str">
            <v>Baguete Em Marmore Crema Marfil</v>
          </cell>
          <cell r="D20827" t="str">
            <v>M</v>
          </cell>
          <cell r="E20827">
            <v>0</v>
          </cell>
          <cell r="F20827">
            <v>0</v>
          </cell>
        </row>
        <row r="20828">
          <cell r="B20828">
            <v>3002977</v>
          </cell>
          <cell r="C20828" t="str">
            <v>Banca Em Marmore Crema Marfil</v>
          </cell>
          <cell r="D20828" t="str">
            <v>M</v>
          </cell>
          <cell r="E20828">
            <v>0</v>
          </cell>
          <cell r="F20828">
            <v>0</v>
          </cell>
        </row>
        <row r="20829">
          <cell r="B20829">
            <v>3002978</v>
          </cell>
          <cell r="C20829" t="str">
            <v>Banca Em Marmore Branco Polar Polido</v>
          </cell>
          <cell r="D20829" t="str">
            <v>M</v>
          </cell>
          <cell r="E20829">
            <v>0</v>
          </cell>
          <cell r="F20829">
            <v>0</v>
          </cell>
        </row>
        <row r="20830">
          <cell r="B20830">
            <v>3002979</v>
          </cell>
          <cell r="C20830" t="str">
            <v>Banca Em Granito Amarelo Icarai Polido</v>
          </cell>
          <cell r="D20830" t="str">
            <v>M</v>
          </cell>
          <cell r="E20830">
            <v>0</v>
          </cell>
          <cell r="F20830">
            <v>0</v>
          </cell>
        </row>
        <row r="20831">
          <cell r="B20831">
            <v>3002980</v>
          </cell>
          <cell r="C20831" t="str">
            <v>Rodape Em Marmore Branco Especial</v>
          </cell>
          <cell r="D20831" t="str">
            <v>M2</v>
          </cell>
          <cell r="E20831">
            <v>0</v>
          </cell>
          <cell r="F20831">
            <v>0</v>
          </cell>
        </row>
        <row r="20832">
          <cell r="B20832">
            <v>3002981</v>
          </cell>
          <cell r="C20832" t="str">
            <v>Guarnicao Em Marmore Branco Especial</v>
          </cell>
          <cell r="D20832" t="str">
            <v>M2</v>
          </cell>
          <cell r="E20832">
            <v>0</v>
          </cell>
          <cell r="F20832">
            <v>0</v>
          </cell>
        </row>
        <row r="20833">
          <cell r="B20833">
            <v>3002982</v>
          </cell>
          <cell r="C20833" t="str">
            <v>Tabeira Em Marmore Branco Especial</v>
          </cell>
          <cell r="D20833" t="str">
            <v>M2</v>
          </cell>
          <cell r="E20833">
            <v>0</v>
          </cell>
          <cell r="F20833">
            <v>0</v>
          </cell>
        </row>
        <row r="20834">
          <cell r="B20834">
            <v>3002983</v>
          </cell>
          <cell r="C20834" t="str">
            <v>Piso Em Marmore Marrom Imperial</v>
          </cell>
          <cell r="D20834" t="str">
            <v>M2</v>
          </cell>
          <cell r="E20834">
            <v>0</v>
          </cell>
          <cell r="F20834">
            <v>0</v>
          </cell>
        </row>
        <row r="20835">
          <cell r="B20835">
            <v>3002984</v>
          </cell>
          <cell r="C20835" t="str">
            <v>Mudas De Plantas De Coqueiro</v>
          </cell>
          <cell r="D20835" t="str">
            <v>UN</v>
          </cell>
          <cell r="E20835">
            <v>0</v>
          </cell>
          <cell r="F20835">
            <v>0</v>
          </cell>
        </row>
        <row r="20836">
          <cell r="B20836">
            <v>3002985</v>
          </cell>
          <cell r="C20836" t="str">
            <v>Frete Escoramento Guarulhos Oeste Truck</v>
          </cell>
          <cell r="D20836" t="str">
            <v>UN</v>
          </cell>
          <cell r="E20836">
            <v>0</v>
          </cell>
          <cell r="F20836">
            <v>0</v>
          </cell>
        </row>
        <row r="20837">
          <cell r="B20837">
            <v>3002986</v>
          </cell>
          <cell r="C20837" t="str">
            <v>Frete Escoramento Guarulhos Oeste Toco</v>
          </cell>
          <cell r="D20837" t="str">
            <v>UN</v>
          </cell>
          <cell r="E20837">
            <v>0</v>
          </cell>
          <cell r="F20837">
            <v>0</v>
          </cell>
        </row>
        <row r="20838">
          <cell r="B20838">
            <v>3002987</v>
          </cell>
          <cell r="C20838" t="str">
            <v>Frete Escoram.Vargem Gde Pta Oeste Truck</v>
          </cell>
          <cell r="D20838" t="str">
            <v>UN</v>
          </cell>
          <cell r="E20838">
            <v>0</v>
          </cell>
          <cell r="F20838">
            <v>0</v>
          </cell>
        </row>
        <row r="20839">
          <cell r="B20839">
            <v>3002988</v>
          </cell>
          <cell r="C20839" t="str">
            <v>Frete Escoram.Vargem Gde Pta Oeste Toco</v>
          </cell>
          <cell r="D20839" t="str">
            <v>UN</v>
          </cell>
          <cell r="E20839">
            <v>0</v>
          </cell>
          <cell r="F20839">
            <v>0</v>
          </cell>
        </row>
        <row r="20840">
          <cell r="B20840">
            <v>3002989</v>
          </cell>
          <cell r="C20840" t="str">
            <v>Frete Escoram.Spjdodete-S.Caetano Truck</v>
          </cell>
          <cell r="D20840" t="str">
            <v>UN</v>
          </cell>
          <cell r="E20840">
            <v>0</v>
          </cell>
          <cell r="F20840">
            <v>0</v>
          </cell>
        </row>
        <row r="20841">
          <cell r="B20841">
            <v>3002990</v>
          </cell>
          <cell r="C20841" t="str">
            <v>Frete Escoram.Spjd Odete-S.Caetano Toco</v>
          </cell>
          <cell r="D20841" t="str">
            <v>UN</v>
          </cell>
          <cell r="E20841">
            <v>0</v>
          </cell>
          <cell r="F20841">
            <v>0</v>
          </cell>
        </row>
        <row r="20842">
          <cell r="B20842">
            <v>3002991</v>
          </cell>
          <cell r="C20842" t="str">
            <v>Frete Escoram.Spjd Odete-S.Bcampo Truck</v>
          </cell>
          <cell r="D20842" t="str">
            <v>UN</v>
          </cell>
          <cell r="E20842">
            <v>0</v>
          </cell>
          <cell r="F20842">
            <v>0</v>
          </cell>
        </row>
        <row r="20843">
          <cell r="B20843">
            <v>3002992</v>
          </cell>
          <cell r="C20843" t="str">
            <v>Frete Escoram.Spjd Odete-S.Bcampo Toco</v>
          </cell>
          <cell r="D20843" t="str">
            <v>UN</v>
          </cell>
          <cell r="E20843">
            <v>0</v>
          </cell>
          <cell r="F20843">
            <v>0</v>
          </cell>
        </row>
        <row r="20844">
          <cell r="B20844">
            <v>3002993</v>
          </cell>
          <cell r="C20844" t="str">
            <v>Frete Escoram.Guarulhos Barueri Truck</v>
          </cell>
          <cell r="D20844" t="str">
            <v>UN</v>
          </cell>
          <cell r="E20844">
            <v>0</v>
          </cell>
          <cell r="F20844">
            <v>0</v>
          </cell>
        </row>
        <row r="20845">
          <cell r="B20845">
            <v>3002994</v>
          </cell>
          <cell r="C20845" t="str">
            <v>Frete Escoram.Guarulhos Barueri Toco</v>
          </cell>
          <cell r="D20845" t="str">
            <v>UN</v>
          </cell>
          <cell r="E20845">
            <v>0</v>
          </cell>
          <cell r="F20845">
            <v>0</v>
          </cell>
        </row>
        <row r="20846">
          <cell r="B20846">
            <v>3002995</v>
          </cell>
          <cell r="C20846" t="str">
            <v>Frete Escoram.Spjd Odete-Sp-Norte Truck</v>
          </cell>
          <cell r="D20846" t="str">
            <v>UN</v>
          </cell>
          <cell r="E20846">
            <v>0</v>
          </cell>
          <cell r="F20846">
            <v>0</v>
          </cell>
        </row>
        <row r="20847">
          <cell r="B20847">
            <v>3002996</v>
          </cell>
          <cell r="C20847" t="str">
            <v>Frete Escoram.Spjd Odete-Sp-Norte Toco</v>
          </cell>
          <cell r="D20847" t="str">
            <v>UN</v>
          </cell>
          <cell r="E20847">
            <v>0</v>
          </cell>
          <cell r="F20847">
            <v>0</v>
          </cell>
        </row>
        <row r="20848">
          <cell r="B20848">
            <v>3002997</v>
          </cell>
          <cell r="C20848" t="str">
            <v>Frete Escoram.Vargem Gdepta-Santos Truck</v>
          </cell>
          <cell r="D20848" t="str">
            <v>UN</v>
          </cell>
          <cell r="E20848">
            <v>0</v>
          </cell>
          <cell r="F20848">
            <v>0</v>
          </cell>
        </row>
        <row r="20849">
          <cell r="B20849">
            <v>3002998</v>
          </cell>
          <cell r="C20849" t="str">
            <v>Frete Escoram.Vargem Gde Pta-Santos Toco</v>
          </cell>
          <cell r="D20849" t="str">
            <v>UN</v>
          </cell>
          <cell r="E20849">
            <v>0</v>
          </cell>
          <cell r="F20849">
            <v>0</v>
          </cell>
        </row>
        <row r="20850">
          <cell r="B20850">
            <v>3002999</v>
          </cell>
          <cell r="C20850" t="str">
            <v>Frete Escoram.Guarulhos - Sjc Truck</v>
          </cell>
          <cell r="D20850" t="str">
            <v>UN</v>
          </cell>
          <cell r="E20850">
            <v>0</v>
          </cell>
          <cell r="F20850">
            <v>0</v>
          </cell>
        </row>
        <row r="20851">
          <cell r="B20851">
            <v>3003000</v>
          </cell>
          <cell r="C20851" t="str">
            <v>Frete Escoram.Guarulhos - Sjc Toco</v>
          </cell>
          <cell r="D20851" t="str">
            <v>UN</v>
          </cell>
          <cell r="E20851">
            <v>0</v>
          </cell>
          <cell r="F20851">
            <v>0</v>
          </cell>
        </row>
        <row r="20852">
          <cell r="B20852">
            <v>3003001</v>
          </cell>
          <cell r="C20852" t="str">
            <v>Frete Caminhao F4000 Per.Urb.</v>
          </cell>
          <cell r="D20852" t="str">
            <v>STD</v>
          </cell>
          <cell r="E20852">
            <v>0</v>
          </cell>
          <cell r="F20852">
            <v>0</v>
          </cell>
        </row>
        <row r="20853">
          <cell r="B20853">
            <v>3003002</v>
          </cell>
          <cell r="C20853" t="str">
            <v>Frete Caminhao F4000 Fora Per.Urb.</v>
          </cell>
          <cell r="D20853" t="str">
            <v>STD</v>
          </cell>
          <cell r="E20853">
            <v>0</v>
          </cell>
          <cell r="F20853">
            <v>0</v>
          </cell>
        </row>
        <row r="20854">
          <cell r="B20854">
            <v>3003003</v>
          </cell>
          <cell r="C20854" t="str">
            <v>Frete Caminhonete Pick Up</v>
          </cell>
          <cell r="D20854" t="str">
            <v>STD</v>
          </cell>
          <cell r="E20854">
            <v>0</v>
          </cell>
          <cell r="F20854">
            <v>0</v>
          </cell>
        </row>
        <row r="20855">
          <cell r="B20855">
            <v>3003004</v>
          </cell>
          <cell r="C20855" t="str">
            <v>Frete Caminhao 3/4 Per.Urbano</v>
          </cell>
          <cell r="D20855" t="str">
            <v>STD</v>
          </cell>
          <cell r="E20855">
            <v>0</v>
          </cell>
          <cell r="F20855">
            <v>0</v>
          </cell>
        </row>
        <row r="20856">
          <cell r="B20856">
            <v>3003005</v>
          </cell>
          <cell r="C20856" t="str">
            <v>Frete Caminhao 3/4 Fora Per.Urb.</v>
          </cell>
          <cell r="D20856" t="str">
            <v>STD</v>
          </cell>
          <cell r="E20856">
            <v>0</v>
          </cell>
          <cell r="F20856">
            <v>0</v>
          </cell>
        </row>
        <row r="20857">
          <cell r="B20857">
            <v>3003006</v>
          </cell>
          <cell r="C20857" t="str">
            <v>Frete Perua Kombi</v>
          </cell>
          <cell r="D20857" t="str">
            <v>STD</v>
          </cell>
          <cell r="E20857">
            <v>0</v>
          </cell>
          <cell r="F20857">
            <v>0</v>
          </cell>
        </row>
        <row r="20858">
          <cell r="B20858">
            <v>3003007</v>
          </cell>
          <cell r="C20858" t="str">
            <v>Frete Escoramento Itapevi Sp Zs Truck</v>
          </cell>
          <cell r="D20858" t="str">
            <v>UN</v>
          </cell>
          <cell r="E20858">
            <v>0</v>
          </cell>
          <cell r="F20858">
            <v>0</v>
          </cell>
        </row>
        <row r="20859">
          <cell r="B20859">
            <v>3003008</v>
          </cell>
          <cell r="C20859" t="str">
            <v>Frete Escoramento Itapevi Sp Sul Toco</v>
          </cell>
          <cell r="D20859" t="str">
            <v>UN</v>
          </cell>
          <cell r="E20859">
            <v>0</v>
          </cell>
          <cell r="F20859">
            <v>0</v>
          </cell>
        </row>
        <row r="20860">
          <cell r="B20860">
            <v>3003009</v>
          </cell>
          <cell r="C20860" t="str">
            <v>Frete Escoramento Itapevi Sp Norte Truck</v>
          </cell>
          <cell r="D20860" t="str">
            <v>UN</v>
          </cell>
          <cell r="E20860">
            <v>0</v>
          </cell>
          <cell r="F20860">
            <v>0</v>
          </cell>
        </row>
        <row r="20861">
          <cell r="B20861">
            <v>3003010</v>
          </cell>
          <cell r="C20861" t="str">
            <v>Frete Escoramento Itapevi Sp Norte Toco</v>
          </cell>
          <cell r="D20861" t="str">
            <v>UN</v>
          </cell>
          <cell r="E20861">
            <v>0</v>
          </cell>
          <cell r="F20861">
            <v>0</v>
          </cell>
        </row>
        <row r="20862">
          <cell r="B20862">
            <v>3003011</v>
          </cell>
          <cell r="C20862" t="str">
            <v>Frete Escoramento Itap Sp Sul Zmrc Truck</v>
          </cell>
          <cell r="D20862" t="str">
            <v>UN</v>
          </cell>
          <cell r="E20862">
            <v>0</v>
          </cell>
          <cell r="F20862">
            <v>0</v>
          </cell>
        </row>
        <row r="20863">
          <cell r="B20863">
            <v>3003012</v>
          </cell>
          <cell r="C20863" t="str">
            <v>Frete Escoramento Itape Sp Sul Zmrc Toco</v>
          </cell>
          <cell r="D20863" t="str">
            <v>UN</v>
          </cell>
          <cell r="E20863">
            <v>0</v>
          </cell>
          <cell r="F20863">
            <v>0</v>
          </cell>
        </row>
        <row r="20864">
          <cell r="B20864">
            <v>3003013</v>
          </cell>
          <cell r="C20864" t="str">
            <v>Frete Escoramento Itapevi Sp Leste Truck</v>
          </cell>
          <cell r="D20864" t="str">
            <v>UN</v>
          </cell>
          <cell r="E20864">
            <v>0</v>
          </cell>
          <cell r="F20864">
            <v>0</v>
          </cell>
        </row>
        <row r="20865">
          <cell r="B20865">
            <v>3003014</v>
          </cell>
          <cell r="C20865" t="str">
            <v>Frete Escoramento Itapevi Sp Leste Toco</v>
          </cell>
          <cell r="D20865" t="str">
            <v>UN</v>
          </cell>
          <cell r="E20865">
            <v>0</v>
          </cell>
          <cell r="F20865">
            <v>0</v>
          </cell>
        </row>
        <row r="20866">
          <cell r="B20866">
            <v>3003015</v>
          </cell>
          <cell r="C20866" t="str">
            <v>Frete Escoramento Itape S.B Do Cam Truck</v>
          </cell>
          <cell r="D20866" t="str">
            <v>UN</v>
          </cell>
          <cell r="E20866">
            <v>0</v>
          </cell>
          <cell r="F20866">
            <v>0</v>
          </cell>
        </row>
        <row r="20867">
          <cell r="B20867">
            <v>3003016</v>
          </cell>
          <cell r="C20867" t="str">
            <v>Frete Escoramento Itape S.B Do Cam Toco</v>
          </cell>
          <cell r="D20867" t="str">
            <v>UN</v>
          </cell>
          <cell r="E20867">
            <v>0</v>
          </cell>
          <cell r="F20867">
            <v>0</v>
          </cell>
        </row>
        <row r="20868">
          <cell r="B20868">
            <v>3003017</v>
          </cell>
          <cell r="C20868" t="str">
            <v>Frete Escoramento Guarul Sp Sul Truck</v>
          </cell>
          <cell r="D20868" t="str">
            <v>UN</v>
          </cell>
          <cell r="E20868">
            <v>0</v>
          </cell>
          <cell r="F20868">
            <v>0</v>
          </cell>
        </row>
        <row r="20869">
          <cell r="B20869">
            <v>3003018</v>
          </cell>
          <cell r="C20869" t="str">
            <v>Frete Escoramento Guarul  Sp Sul Toco</v>
          </cell>
          <cell r="D20869" t="str">
            <v>UN</v>
          </cell>
          <cell r="E20869">
            <v>0</v>
          </cell>
          <cell r="F20869">
            <v>0</v>
          </cell>
        </row>
        <row r="20870">
          <cell r="B20870">
            <v>3003019</v>
          </cell>
          <cell r="C20870" t="str">
            <v>Frete Escoramento Guarul Sp Norte Truck</v>
          </cell>
          <cell r="D20870" t="str">
            <v>UN</v>
          </cell>
          <cell r="E20870">
            <v>0</v>
          </cell>
          <cell r="F20870">
            <v>0</v>
          </cell>
        </row>
        <row r="20871">
          <cell r="B20871">
            <v>3003020</v>
          </cell>
          <cell r="C20871" t="str">
            <v>Frete Escoramento Guarul  Sp Norte Toco</v>
          </cell>
          <cell r="D20871" t="str">
            <v>UN</v>
          </cell>
          <cell r="E20871">
            <v>0</v>
          </cell>
          <cell r="F20871">
            <v>0</v>
          </cell>
        </row>
        <row r="20872">
          <cell r="B20872">
            <v>3003021</v>
          </cell>
          <cell r="C20872" t="str">
            <v>Frete Escoramento Gua Sp Sul Zmrc Truck</v>
          </cell>
          <cell r="D20872" t="str">
            <v>UN</v>
          </cell>
          <cell r="E20872">
            <v>0</v>
          </cell>
          <cell r="F20872">
            <v>0</v>
          </cell>
        </row>
        <row r="20873">
          <cell r="B20873">
            <v>3003022</v>
          </cell>
          <cell r="C20873" t="str">
            <v>Frete Escoramento Gua Sp Sul Zmrc Toco</v>
          </cell>
          <cell r="D20873" t="str">
            <v>UN</v>
          </cell>
          <cell r="E20873">
            <v>0</v>
          </cell>
          <cell r="F20873">
            <v>0</v>
          </cell>
        </row>
        <row r="20874">
          <cell r="B20874">
            <v>3003023</v>
          </cell>
          <cell r="C20874" t="str">
            <v>Frete Escoramento Gua S.B Do Cam Truck</v>
          </cell>
          <cell r="D20874" t="str">
            <v>UN</v>
          </cell>
          <cell r="E20874">
            <v>0</v>
          </cell>
          <cell r="F20874">
            <v>0</v>
          </cell>
        </row>
        <row r="20875">
          <cell r="B20875">
            <v>3003024</v>
          </cell>
          <cell r="C20875" t="str">
            <v>Frete Escoramento Guarul  S.Bcampo Toco</v>
          </cell>
          <cell r="D20875" t="str">
            <v>UN</v>
          </cell>
          <cell r="E20875">
            <v>0</v>
          </cell>
          <cell r="F20875">
            <v>0</v>
          </cell>
        </row>
        <row r="20876">
          <cell r="B20876">
            <v>3003025</v>
          </cell>
          <cell r="C20876" t="str">
            <v>Frete Escoramento Sp Jd Odete Sp S.Truck</v>
          </cell>
          <cell r="D20876" t="str">
            <v>UN</v>
          </cell>
          <cell r="E20876">
            <v>0</v>
          </cell>
          <cell r="F20876">
            <v>0</v>
          </cell>
        </row>
        <row r="20877">
          <cell r="B20877">
            <v>3003026</v>
          </cell>
          <cell r="C20877" t="str">
            <v>Frete Escoramento Sp Jd Odete Sp S.Toco</v>
          </cell>
          <cell r="D20877" t="str">
            <v>UN</v>
          </cell>
          <cell r="E20877">
            <v>0</v>
          </cell>
          <cell r="F20877">
            <v>0</v>
          </cell>
        </row>
        <row r="20878">
          <cell r="B20878">
            <v>3003027</v>
          </cell>
          <cell r="C20878" t="str">
            <v>Frete Escoramento Sp Jd Odete Sp N.Truck</v>
          </cell>
          <cell r="D20878" t="str">
            <v>UN</v>
          </cell>
          <cell r="E20878">
            <v>0</v>
          </cell>
          <cell r="F20878">
            <v>0</v>
          </cell>
        </row>
        <row r="20879">
          <cell r="B20879">
            <v>3003028</v>
          </cell>
          <cell r="C20879" t="str">
            <v>Frete Escoramento Sp Jd Odete Sp N.Toco</v>
          </cell>
          <cell r="D20879" t="str">
            <v>UN</v>
          </cell>
          <cell r="E20879">
            <v>0</v>
          </cell>
          <cell r="F20879">
            <v>0</v>
          </cell>
        </row>
        <row r="20880">
          <cell r="B20880">
            <v>3003029</v>
          </cell>
          <cell r="C20880" t="str">
            <v>Frete Escoramento Sp Jd Od.Sp S.Zmrc Tru</v>
          </cell>
          <cell r="D20880" t="str">
            <v>UN</v>
          </cell>
          <cell r="E20880">
            <v>0</v>
          </cell>
          <cell r="F20880">
            <v>0</v>
          </cell>
        </row>
        <row r="20881">
          <cell r="B20881">
            <v>3003030</v>
          </cell>
          <cell r="C20881" t="str">
            <v>Frete Escoramento Sp Jd Od.Sp S.Zmrc Toc</v>
          </cell>
          <cell r="D20881" t="str">
            <v>UN</v>
          </cell>
          <cell r="E20881">
            <v>0</v>
          </cell>
          <cell r="F20881">
            <v>0</v>
          </cell>
        </row>
        <row r="20882">
          <cell r="B20882">
            <v>3003031</v>
          </cell>
          <cell r="C20882" t="str">
            <v>Frete Escoramento Sp Jd Odete Sp L.Truck</v>
          </cell>
          <cell r="D20882" t="str">
            <v>UN</v>
          </cell>
          <cell r="E20882">
            <v>0</v>
          </cell>
          <cell r="F20882">
            <v>0</v>
          </cell>
        </row>
        <row r="20883">
          <cell r="B20883">
            <v>3003032</v>
          </cell>
          <cell r="C20883" t="str">
            <v>Frete Escoramento Sp Jd Odete Sp L.Toco</v>
          </cell>
          <cell r="D20883" t="str">
            <v>UN</v>
          </cell>
          <cell r="E20883">
            <v>0</v>
          </cell>
          <cell r="F20883">
            <v>0</v>
          </cell>
        </row>
        <row r="20884">
          <cell r="B20884">
            <v>3003033</v>
          </cell>
          <cell r="C20884" t="str">
            <v>Frete Escoramento Jandira  Sp Sul Truck</v>
          </cell>
          <cell r="D20884" t="str">
            <v>UN</v>
          </cell>
          <cell r="E20884">
            <v>0</v>
          </cell>
          <cell r="F20884">
            <v>0</v>
          </cell>
        </row>
        <row r="20885">
          <cell r="B20885">
            <v>3003034</v>
          </cell>
          <cell r="C20885" t="str">
            <v>Frete Escoramento Jandira  Sp Sul Toco</v>
          </cell>
          <cell r="D20885" t="str">
            <v>UN</v>
          </cell>
          <cell r="E20885">
            <v>0</v>
          </cell>
          <cell r="F20885">
            <v>0</v>
          </cell>
        </row>
        <row r="20886">
          <cell r="B20886">
            <v>3003035</v>
          </cell>
          <cell r="C20886" t="str">
            <v>Frete Escoramento Jandira  Sp N.Truck</v>
          </cell>
          <cell r="D20886" t="str">
            <v>UN</v>
          </cell>
          <cell r="E20886">
            <v>0</v>
          </cell>
          <cell r="F20886">
            <v>0</v>
          </cell>
        </row>
        <row r="20887">
          <cell r="B20887">
            <v>3003036</v>
          </cell>
          <cell r="C20887" t="str">
            <v>Frete Escoramento Jandira  Sp Norte Toco</v>
          </cell>
          <cell r="D20887" t="str">
            <v>UN</v>
          </cell>
          <cell r="E20887">
            <v>0</v>
          </cell>
          <cell r="F20887">
            <v>0</v>
          </cell>
        </row>
        <row r="20888">
          <cell r="B20888">
            <v>3003037</v>
          </cell>
          <cell r="C20888" t="str">
            <v>Frete Escoramento Sp Jan.Sp S.Zmrc Truck</v>
          </cell>
          <cell r="D20888" t="str">
            <v>UN</v>
          </cell>
          <cell r="E20888">
            <v>0</v>
          </cell>
          <cell r="F20888">
            <v>0</v>
          </cell>
        </row>
        <row r="20889">
          <cell r="B20889">
            <v>3003038</v>
          </cell>
          <cell r="C20889" t="str">
            <v>Frete Escoramento Sp Jand.Sp S.Zmrc Toco</v>
          </cell>
          <cell r="D20889" t="str">
            <v>UN</v>
          </cell>
          <cell r="E20889">
            <v>0</v>
          </cell>
          <cell r="F20889">
            <v>0</v>
          </cell>
        </row>
        <row r="20890">
          <cell r="B20890">
            <v>3003039</v>
          </cell>
          <cell r="C20890" t="str">
            <v>Frete Escoramento Jandira  Sp L.Truck</v>
          </cell>
          <cell r="D20890" t="str">
            <v>UN</v>
          </cell>
          <cell r="E20890">
            <v>0</v>
          </cell>
          <cell r="F20890">
            <v>0</v>
          </cell>
        </row>
        <row r="20891">
          <cell r="B20891">
            <v>3003040</v>
          </cell>
          <cell r="C20891" t="str">
            <v>Frete Escoramento Jandira  Sp Leste Toco</v>
          </cell>
          <cell r="D20891" t="str">
            <v>UN</v>
          </cell>
          <cell r="E20891">
            <v>0</v>
          </cell>
          <cell r="F20891">
            <v>0</v>
          </cell>
        </row>
        <row r="20892">
          <cell r="B20892">
            <v>3003041</v>
          </cell>
          <cell r="C20892" t="str">
            <v>Frete Escoramento Jandira S.Bcampo Truck</v>
          </cell>
          <cell r="D20892" t="str">
            <v>UN</v>
          </cell>
          <cell r="E20892">
            <v>0</v>
          </cell>
          <cell r="F20892">
            <v>0</v>
          </cell>
        </row>
        <row r="20893">
          <cell r="B20893">
            <v>3003042</v>
          </cell>
          <cell r="C20893" t="str">
            <v>Frete Escoramento Jandira  S.Bcampo Toco</v>
          </cell>
          <cell r="D20893" t="str">
            <v>UN</v>
          </cell>
          <cell r="E20893">
            <v>0</v>
          </cell>
          <cell r="F20893">
            <v>0</v>
          </cell>
        </row>
        <row r="20894">
          <cell r="B20894">
            <v>3003043</v>
          </cell>
          <cell r="C20894" t="str">
            <v>Frete Escoramento Var.Gde Pta Sp S.Truck</v>
          </cell>
          <cell r="D20894" t="str">
            <v>UN</v>
          </cell>
          <cell r="E20894">
            <v>0</v>
          </cell>
          <cell r="F20894">
            <v>0</v>
          </cell>
        </row>
        <row r="20895">
          <cell r="B20895">
            <v>3003044</v>
          </cell>
          <cell r="C20895" t="str">
            <v>Frete Escoramento Varg.Gde Pta Sp S.Toco</v>
          </cell>
          <cell r="D20895" t="str">
            <v>UN</v>
          </cell>
          <cell r="E20895">
            <v>0</v>
          </cell>
          <cell r="F20895">
            <v>0</v>
          </cell>
        </row>
        <row r="20896">
          <cell r="B20896">
            <v>3003045</v>
          </cell>
          <cell r="C20896" t="str">
            <v>Frete Escoramento Var.Gde Pta Sp N.Truck</v>
          </cell>
          <cell r="D20896" t="str">
            <v>UN</v>
          </cell>
          <cell r="E20896">
            <v>0</v>
          </cell>
          <cell r="F20896">
            <v>0</v>
          </cell>
        </row>
        <row r="20897">
          <cell r="B20897">
            <v>3003046</v>
          </cell>
          <cell r="C20897" t="str">
            <v>Frete Escoramento Var.Gde Pta Sp N.Toco</v>
          </cell>
          <cell r="D20897" t="str">
            <v>UN</v>
          </cell>
          <cell r="E20897">
            <v>0</v>
          </cell>
          <cell r="F20897">
            <v>0</v>
          </cell>
        </row>
        <row r="20898">
          <cell r="B20898">
            <v>3003047</v>
          </cell>
          <cell r="C20898" t="str">
            <v>Frete Escoramento V.Gde Pta Sp S.Zmrc Tr</v>
          </cell>
          <cell r="D20898" t="str">
            <v>UN</v>
          </cell>
          <cell r="E20898">
            <v>0</v>
          </cell>
          <cell r="F20898">
            <v>0</v>
          </cell>
        </row>
        <row r="20899">
          <cell r="B20899">
            <v>3003048</v>
          </cell>
          <cell r="C20899" t="str">
            <v>Frete Escoramento V.Gde Pta Sp S.Zmrc To</v>
          </cell>
          <cell r="D20899" t="str">
            <v>UN</v>
          </cell>
          <cell r="E20899">
            <v>0</v>
          </cell>
          <cell r="F20899">
            <v>0</v>
          </cell>
        </row>
        <row r="20900">
          <cell r="B20900">
            <v>3003049</v>
          </cell>
          <cell r="C20900" t="str">
            <v>Frete Escoramento V.Gde Pta Sp L.Truck</v>
          </cell>
          <cell r="D20900" t="str">
            <v>UN</v>
          </cell>
          <cell r="E20900">
            <v>0</v>
          </cell>
          <cell r="F20900">
            <v>0</v>
          </cell>
        </row>
        <row r="20901">
          <cell r="B20901">
            <v>3003050</v>
          </cell>
          <cell r="C20901" t="str">
            <v>Frete Escoramento V.Gde Pta Sp L. Toco</v>
          </cell>
          <cell r="D20901" t="str">
            <v>UN</v>
          </cell>
          <cell r="E20901">
            <v>0</v>
          </cell>
          <cell r="F20901">
            <v>0</v>
          </cell>
        </row>
        <row r="20902">
          <cell r="B20902">
            <v>3003051</v>
          </cell>
          <cell r="C20902" t="str">
            <v>Frete Escoramento V.Gde Pta S.Bcampo Tr</v>
          </cell>
          <cell r="D20902" t="str">
            <v>UN</v>
          </cell>
          <cell r="E20902">
            <v>0</v>
          </cell>
          <cell r="F20902">
            <v>0</v>
          </cell>
        </row>
        <row r="20903">
          <cell r="B20903">
            <v>3003052</v>
          </cell>
          <cell r="C20903" t="str">
            <v>Frete Escoramento V.Gde Pta S.Bcampo To</v>
          </cell>
          <cell r="D20903" t="str">
            <v>UN</v>
          </cell>
          <cell r="E20903">
            <v>0</v>
          </cell>
          <cell r="F20903">
            <v>0</v>
          </cell>
        </row>
        <row r="20904">
          <cell r="B20904">
            <v>3003053</v>
          </cell>
          <cell r="C20904" t="str">
            <v>Frete Escoramento Guarulhos Truck</v>
          </cell>
          <cell r="D20904" t="str">
            <v>UN</v>
          </cell>
          <cell r="E20904">
            <v>0</v>
          </cell>
          <cell r="F20904">
            <v>0</v>
          </cell>
        </row>
        <row r="20905">
          <cell r="B20905">
            <v>3003054</v>
          </cell>
          <cell r="C20905" t="str">
            <v>Frete Escoramento Guarulguarulhos Toco</v>
          </cell>
          <cell r="D20905" t="str">
            <v>UN</v>
          </cell>
          <cell r="E20905">
            <v>0</v>
          </cell>
          <cell r="F20905">
            <v>0</v>
          </cell>
        </row>
        <row r="20906">
          <cell r="B20906">
            <v>3003055</v>
          </cell>
          <cell r="C20906" t="str">
            <v>Frete Escoramento Itapevi  Sp O. Truck</v>
          </cell>
          <cell r="D20906" t="str">
            <v>UN</v>
          </cell>
          <cell r="E20906">
            <v>0</v>
          </cell>
          <cell r="F20906">
            <v>0</v>
          </cell>
        </row>
        <row r="20907">
          <cell r="B20907">
            <v>3003056</v>
          </cell>
          <cell r="C20907" t="str">
            <v>Frete Escoramento Itapevi Sp Zona O.Toco</v>
          </cell>
          <cell r="D20907" t="str">
            <v>UN</v>
          </cell>
          <cell r="E20907">
            <v>0</v>
          </cell>
          <cell r="F20907">
            <v>0</v>
          </cell>
        </row>
        <row r="20908">
          <cell r="B20908">
            <v>3003057</v>
          </cell>
          <cell r="C20908" t="str">
            <v>Manutencao De Reforma Ferramenta Utensi.</v>
          </cell>
          <cell r="D20908" t="str">
            <v>MON</v>
          </cell>
          <cell r="E20908">
            <v>0</v>
          </cell>
          <cell r="F20908">
            <v>0</v>
          </cell>
        </row>
        <row r="20909">
          <cell r="B20909">
            <v>3003059</v>
          </cell>
          <cell r="C20909" t="str">
            <v>Baguete 05 Marmore Esp.Santo Espe 70X35</v>
          </cell>
          <cell r="D20909" t="str">
            <v>UN</v>
          </cell>
          <cell r="E20909">
            <v>0</v>
          </cell>
          <cell r="F20909">
            <v>0</v>
          </cell>
        </row>
        <row r="20910">
          <cell r="B20910">
            <v>3003060</v>
          </cell>
          <cell r="C20910" t="str">
            <v>Baguete 05 Granito Br.70X035 Itaunas</v>
          </cell>
          <cell r="D20910" t="str">
            <v>UN</v>
          </cell>
          <cell r="E20910">
            <v>0</v>
          </cell>
          <cell r="F20910">
            <v>0</v>
          </cell>
        </row>
        <row r="20911">
          <cell r="B20911">
            <v>3003061</v>
          </cell>
          <cell r="C20911" t="str">
            <v>Baguete 5A Granito  Amarelo 72X35 Icarai</v>
          </cell>
          <cell r="D20911" t="str">
            <v>UN</v>
          </cell>
          <cell r="E20911">
            <v>0</v>
          </cell>
          <cell r="F20911">
            <v>0</v>
          </cell>
        </row>
        <row r="20912">
          <cell r="B20912">
            <v>3003062</v>
          </cell>
          <cell r="C20912" t="str">
            <v>Tento  Granito Br. 96X07X03 Itaunas</v>
          </cell>
          <cell r="D20912" t="str">
            <v>UN</v>
          </cell>
          <cell r="E20912">
            <v>0</v>
          </cell>
          <cell r="F20912">
            <v>0</v>
          </cell>
        </row>
        <row r="20913">
          <cell r="B20913">
            <v>3003063</v>
          </cell>
          <cell r="C20913" t="str">
            <v>Soleira Te.4 Gra.4/12X23 4/12X05 Br.Itau</v>
          </cell>
          <cell r="D20913" t="str">
            <v>UN</v>
          </cell>
          <cell r="E20913">
            <v>0</v>
          </cell>
          <cell r="F20913">
            <v>0</v>
          </cell>
        </row>
        <row r="20914">
          <cell r="B20914">
            <v>3003064</v>
          </cell>
          <cell r="C20914" t="str">
            <v>Soleira 10 Te.Gra.Ama 90X23/90X05 Icarai</v>
          </cell>
          <cell r="D20914" t="str">
            <v>UN</v>
          </cell>
          <cell r="E20914">
            <v>0</v>
          </cell>
          <cell r="F20914">
            <v>0</v>
          </cell>
        </row>
        <row r="20915">
          <cell r="B20915">
            <v>3003065</v>
          </cell>
          <cell r="C20915" t="str">
            <v>Aduela Elevador Gra.Am 6 45X15 Icarai</v>
          </cell>
          <cell r="D20915" t="str">
            <v>UN</v>
          </cell>
          <cell r="E20915">
            <v>0</v>
          </cell>
          <cell r="F20915">
            <v>0</v>
          </cell>
        </row>
        <row r="20916">
          <cell r="B20916">
            <v>3003066</v>
          </cell>
          <cell r="C20916" t="str">
            <v>Capa Churr.Terreo Gra Br  1,00X15 Polar</v>
          </cell>
          <cell r="D20916" t="str">
            <v>UN</v>
          </cell>
          <cell r="E20916">
            <v>0</v>
          </cell>
          <cell r="F20916">
            <v>0</v>
          </cell>
        </row>
        <row r="20917">
          <cell r="B20917">
            <v>3003067</v>
          </cell>
          <cell r="C20917" t="str">
            <v>Capa Churr.Granito Pr.595X19 São Gabriel</v>
          </cell>
          <cell r="D20917" t="str">
            <v>UN</v>
          </cell>
          <cell r="E20917">
            <v>0</v>
          </cell>
          <cell r="F20917">
            <v>0</v>
          </cell>
        </row>
        <row r="20918">
          <cell r="B20918">
            <v>3003068</v>
          </cell>
          <cell r="C20918" t="str">
            <v>Filete Acabamento Gran. Br.430X002 Polar</v>
          </cell>
          <cell r="D20918" t="str">
            <v>UN</v>
          </cell>
          <cell r="E20918">
            <v>0</v>
          </cell>
          <cell r="F20918">
            <v>0</v>
          </cell>
        </row>
        <row r="20919">
          <cell r="B20919">
            <v>3003069</v>
          </cell>
          <cell r="C20919" t="str">
            <v xml:space="preserve"> Capa Borda Granito Cin.20Ml X15 Jateado</v>
          </cell>
          <cell r="D20919" t="str">
            <v>M2</v>
          </cell>
          <cell r="E20919">
            <v>0</v>
          </cell>
          <cell r="F20919">
            <v>0</v>
          </cell>
        </row>
        <row r="20920">
          <cell r="B20920">
            <v>3003070</v>
          </cell>
          <cell r="C20920" t="str">
            <v>Piso Granito Cinza Jateado 80Ml X 0,20</v>
          </cell>
          <cell r="D20920" t="str">
            <v>M2</v>
          </cell>
          <cell r="E20920">
            <v>0</v>
          </cell>
          <cell r="F20920">
            <v>0</v>
          </cell>
        </row>
        <row r="20921">
          <cell r="B20921">
            <v>3003071</v>
          </cell>
          <cell r="C20921" t="str">
            <v>Rodape  7Cm Alt Granito Cinza Jateado</v>
          </cell>
          <cell r="D20921" t="str">
            <v>M2</v>
          </cell>
          <cell r="E20921">
            <v>0</v>
          </cell>
          <cell r="F20921">
            <v>0</v>
          </cell>
        </row>
        <row r="20922">
          <cell r="B20922">
            <v>3003072</v>
          </cell>
          <cell r="C20922" t="str">
            <v xml:space="preserve"> Borda Granito Cinza Polido 46,72X20</v>
          </cell>
          <cell r="D20922" t="str">
            <v>M2</v>
          </cell>
          <cell r="E20922">
            <v>0</v>
          </cell>
          <cell r="F20922">
            <v>0</v>
          </cell>
        </row>
        <row r="20923">
          <cell r="B20923">
            <v>3003073</v>
          </cell>
          <cell r="C20923" t="str">
            <v>Tabeira Gran. Cin.Ando.Jateado Curva 80M</v>
          </cell>
          <cell r="D20923" t="str">
            <v>M2</v>
          </cell>
          <cell r="E20923">
            <v>0</v>
          </cell>
          <cell r="F20923">
            <v>0</v>
          </cell>
        </row>
        <row r="20924">
          <cell r="B20924">
            <v>3003074</v>
          </cell>
          <cell r="C20924" t="str">
            <v>Rodape Largura 5Cm Granito Preto 819Ml</v>
          </cell>
          <cell r="D20924" t="str">
            <v>M2</v>
          </cell>
          <cell r="E20924">
            <v>0</v>
          </cell>
          <cell r="F20924">
            <v>0</v>
          </cell>
        </row>
        <row r="20925">
          <cell r="B20925">
            <v>3003075</v>
          </cell>
          <cell r="C20925" t="str">
            <v>Rodape  L 7Cm Gran. Cin. Corumba Jateado</v>
          </cell>
          <cell r="D20925" t="str">
            <v>M2</v>
          </cell>
          <cell r="E20925">
            <v>0</v>
          </cell>
          <cell r="F20925">
            <v>0</v>
          </cell>
        </row>
        <row r="20926">
          <cell r="B20926">
            <v>3003076</v>
          </cell>
          <cell r="C20926" t="str">
            <v>Aplicacao De Poliestireno Exp.Alta Dens.</v>
          </cell>
          <cell r="D20926" t="str">
            <v>UN</v>
          </cell>
          <cell r="E20926">
            <v>0</v>
          </cell>
          <cell r="F20926">
            <v>0</v>
          </cell>
        </row>
        <row r="20927">
          <cell r="B20927">
            <v>3003077</v>
          </cell>
          <cell r="C20927" t="str">
            <v>Manutencao Ar Condicionado</v>
          </cell>
          <cell r="D20927" t="str">
            <v>UN</v>
          </cell>
          <cell r="E20927">
            <v>0</v>
          </cell>
          <cell r="F20927">
            <v>0</v>
          </cell>
        </row>
        <row r="20928">
          <cell r="B20928">
            <v>3003078</v>
          </cell>
          <cell r="C20928" t="str">
            <v>Manutencao De Bebedouro</v>
          </cell>
          <cell r="D20928" t="str">
            <v>UN</v>
          </cell>
          <cell r="E20928">
            <v>0</v>
          </cell>
          <cell r="F20928">
            <v>0</v>
          </cell>
        </row>
        <row r="20929">
          <cell r="B20929">
            <v>3003079</v>
          </cell>
          <cell r="C20929" t="str">
            <v>Locacao De Balancim Eletrico</v>
          </cell>
          <cell r="D20929" t="str">
            <v>UN</v>
          </cell>
          <cell r="E20929">
            <v>0</v>
          </cell>
          <cell r="F20929">
            <v>0</v>
          </cell>
        </row>
        <row r="20930">
          <cell r="B20930">
            <v>3003080</v>
          </cell>
          <cell r="C20930" t="str">
            <v>Montagem Desmontagem Balacim Eletrico</v>
          </cell>
          <cell r="D20930" t="str">
            <v>UN</v>
          </cell>
          <cell r="E20930">
            <v>0</v>
          </cell>
          <cell r="F20930">
            <v>0</v>
          </cell>
        </row>
        <row r="20931">
          <cell r="B20931">
            <v>3003081</v>
          </cell>
          <cell r="C20931" t="str">
            <v>Concre Fctm K4,5 Mpa Bri 1 Slump 100+-20</v>
          </cell>
          <cell r="D20931" t="str">
            <v>M3</v>
          </cell>
          <cell r="E20931">
            <v>0</v>
          </cell>
          <cell r="F20931">
            <v>0</v>
          </cell>
        </row>
        <row r="20932">
          <cell r="B20932">
            <v>3003082</v>
          </cell>
          <cell r="C20932" t="str">
            <v>Locacao De Retroescavadeira C/ Martelete</v>
          </cell>
          <cell r="D20932" t="str">
            <v>STD</v>
          </cell>
          <cell r="E20932">
            <v>0</v>
          </cell>
          <cell r="F20932">
            <v>0</v>
          </cell>
        </row>
        <row r="20933">
          <cell r="B20933">
            <v>3003083</v>
          </cell>
          <cell r="C20933" t="str">
            <v>Instalação De Grupo Moto-Gerador 60Kva</v>
          </cell>
          <cell r="D20933" t="str">
            <v>UN</v>
          </cell>
          <cell r="E20933">
            <v>0</v>
          </cell>
          <cell r="F20933">
            <v>0</v>
          </cell>
        </row>
        <row r="20934">
          <cell r="B20934">
            <v>3003084</v>
          </cell>
          <cell r="C20934" t="str">
            <v>Instalacao De Grupo Moto Gerador 140 Kva</v>
          </cell>
          <cell r="D20934" t="str">
            <v>UN</v>
          </cell>
          <cell r="E20934">
            <v>0</v>
          </cell>
          <cell r="F20934">
            <v>0</v>
          </cell>
        </row>
        <row r="20935">
          <cell r="B20935">
            <v>3003085</v>
          </cell>
          <cell r="C20935" t="str">
            <v>Tento Em Granito Preto Sao Gabriel</v>
          </cell>
          <cell r="D20935" t="str">
            <v>UN</v>
          </cell>
          <cell r="E20935">
            <v>0</v>
          </cell>
          <cell r="F20935">
            <v>0</v>
          </cell>
        </row>
        <row r="20936">
          <cell r="B20936">
            <v>3003086</v>
          </cell>
          <cell r="C20936" t="str">
            <v>Tento Em Marmore Branco Pighes</v>
          </cell>
          <cell r="D20936" t="str">
            <v>UN</v>
          </cell>
          <cell r="E20936">
            <v>0</v>
          </cell>
          <cell r="F20936">
            <v>0</v>
          </cell>
        </row>
        <row r="20937">
          <cell r="B20937">
            <v>3003087</v>
          </cell>
          <cell r="C20937" t="str">
            <v>Locacao Excedente P/ Impressao</v>
          </cell>
          <cell r="D20937" t="str">
            <v>UN</v>
          </cell>
          <cell r="E20937">
            <v>0</v>
          </cell>
          <cell r="F20937">
            <v>0</v>
          </cell>
        </row>
        <row r="20938">
          <cell r="B20938">
            <v>3003088</v>
          </cell>
          <cell r="C20938" t="str">
            <v>Locacao De Relogio De Ponto</v>
          </cell>
          <cell r="D20938" t="str">
            <v>UN</v>
          </cell>
          <cell r="E20938">
            <v>0</v>
          </cell>
          <cell r="F20938">
            <v>0</v>
          </cell>
        </row>
        <row r="20939">
          <cell r="B20939">
            <v>3003089</v>
          </cell>
          <cell r="C20939" t="str">
            <v>Ensaio De Estaca Helice -  Pit</v>
          </cell>
          <cell r="D20939" t="str">
            <v>UN</v>
          </cell>
          <cell r="E20939">
            <v>0</v>
          </cell>
          <cell r="F20939">
            <v>0</v>
          </cell>
        </row>
        <row r="20940">
          <cell r="B20940">
            <v>3003090</v>
          </cell>
          <cell r="C20940" t="str">
            <v>Conj.4X2 1Inte Simp Vert Br 611100 Pial</v>
          </cell>
          <cell r="D20940" t="str">
            <v>UN</v>
          </cell>
          <cell r="E20940">
            <v>0</v>
          </cell>
          <cell r="F20940">
            <v>0</v>
          </cell>
        </row>
        <row r="20941">
          <cell r="B20941">
            <v>3003091</v>
          </cell>
          <cell r="C20941" t="str">
            <v>Conj. 4X2 1Inte Vert Br 611101 Pial</v>
          </cell>
          <cell r="D20941" t="str">
            <v>UN</v>
          </cell>
          <cell r="E20941">
            <v>0</v>
          </cell>
          <cell r="F20941">
            <v>0</v>
          </cell>
        </row>
        <row r="20942">
          <cell r="B20942">
            <v>3003092</v>
          </cell>
          <cell r="C20942" t="str">
            <v>Conj. 4X2 2Interrup Para Horiz Br  Pial</v>
          </cell>
          <cell r="D20942" t="str">
            <v>UN</v>
          </cell>
          <cell r="E20942">
            <v>0</v>
          </cell>
          <cell r="F20942">
            <v>0</v>
          </cell>
        </row>
        <row r="20943">
          <cell r="B20943">
            <v>3003093</v>
          </cell>
          <cell r="C20943" t="str">
            <v>Modulo 1 Tomada 2P + T 10A Br  Pial</v>
          </cell>
          <cell r="D20943" t="str">
            <v>UN</v>
          </cell>
          <cell r="E20943">
            <v>0</v>
          </cell>
          <cell r="F20943">
            <v>0</v>
          </cell>
        </row>
        <row r="20944">
          <cell r="B20944">
            <v>3003094</v>
          </cell>
          <cell r="C20944" t="str">
            <v>Modulo 1 Tomada 2P T 10A Vermelho Pial</v>
          </cell>
          <cell r="D20944" t="str">
            <v>UN</v>
          </cell>
          <cell r="E20944">
            <v>0</v>
          </cell>
          <cell r="F20944">
            <v>0</v>
          </cell>
        </row>
        <row r="20945">
          <cell r="B20945">
            <v>3003095</v>
          </cell>
          <cell r="C20945" t="str">
            <v>Conj.4X2 1Tomada 2P+T Horiz. Br  Pial</v>
          </cell>
          <cell r="D20945" t="str">
            <v>UN</v>
          </cell>
          <cell r="E20945">
            <v>0</v>
          </cell>
          <cell r="F20945">
            <v>0</v>
          </cell>
        </row>
        <row r="20946">
          <cell r="B20946">
            <v>3003096</v>
          </cell>
          <cell r="C20946" t="str">
            <v>Conj. 1 Tomada P/Tel Rj11  Pial</v>
          </cell>
          <cell r="D20946" t="str">
            <v>UN</v>
          </cell>
          <cell r="E20946">
            <v>0</v>
          </cell>
          <cell r="F20946">
            <v>0</v>
          </cell>
        </row>
        <row r="20947">
          <cell r="B20947">
            <v>3003097</v>
          </cell>
          <cell r="C20947" t="str">
            <v>Placa 4X2 3Postos Horiz.Br 618503  Pial</v>
          </cell>
          <cell r="D20947" t="str">
            <v>UN</v>
          </cell>
          <cell r="E20947">
            <v>0</v>
          </cell>
          <cell r="F20947">
            <v>0</v>
          </cell>
        </row>
        <row r="20948">
          <cell r="B20948">
            <v>3003098</v>
          </cell>
          <cell r="C20948" t="str">
            <v>Placa 4X4 Cega Br Pial</v>
          </cell>
          <cell r="D20948" t="str">
            <v>UN</v>
          </cell>
          <cell r="E20948">
            <v>0</v>
          </cell>
          <cell r="F20948">
            <v>0</v>
          </cell>
        </row>
        <row r="20949">
          <cell r="B20949">
            <v>3003099</v>
          </cell>
          <cell r="C20949" t="str">
            <v>Piso Laminado - Instalacao</v>
          </cell>
          <cell r="D20949" t="str">
            <v>M2</v>
          </cell>
          <cell r="E20949">
            <v>0</v>
          </cell>
          <cell r="F20949">
            <v>0</v>
          </cell>
        </row>
        <row r="20950">
          <cell r="B20950">
            <v>3003100</v>
          </cell>
          <cell r="C20950" t="str">
            <v>Rodape Mdf Piso Laminado</v>
          </cell>
          <cell r="D20950" t="str">
            <v>M2</v>
          </cell>
          <cell r="E20950">
            <v>0</v>
          </cell>
          <cell r="F20950">
            <v>0</v>
          </cell>
        </row>
        <row r="20951">
          <cell r="B20951">
            <v>3003101</v>
          </cell>
          <cell r="C20951" t="str">
            <v>Perfil T Mdf Piso Laminado</v>
          </cell>
          <cell r="D20951" t="str">
            <v>M2</v>
          </cell>
          <cell r="E20951">
            <v>0</v>
          </cell>
          <cell r="F20951">
            <v>0</v>
          </cell>
        </row>
        <row r="20952">
          <cell r="B20952">
            <v>3003102</v>
          </cell>
          <cell r="C20952" t="str">
            <v>Instalacao Piso Laminado</v>
          </cell>
          <cell r="D20952" t="str">
            <v>M2</v>
          </cell>
          <cell r="E20952">
            <v>0</v>
          </cell>
          <cell r="F20952">
            <v>0</v>
          </cell>
        </row>
        <row r="20953">
          <cell r="B20953">
            <v>3003103</v>
          </cell>
          <cell r="C20953" t="str">
            <v>Concreto Convencional 12Mpa</v>
          </cell>
          <cell r="D20953" t="str">
            <v>M3</v>
          </cell>
          <cell r="E20953">
            <v>0</v>
          </cell>
          <cell r="F20953">
            <v>0</v>
          </cell>
        </row>
        <row r="20954">
          <cell r="B20954">
            <v>3003104</v>
          </cell>
          <cell r="C20954" t="str">
            <v>Concreto Convencional 20Mpa</v>
          </cell>
          <cell r="D20954" t="str">
            <v>M3</v>
          </cell>
          <cell r="E20954">
            <v>0</v>
          </cell>
          <cell r="F20954">
            <v>0</v>
          </cell>
        </row>
        <row r="20955">
          <cell r="B20955">
            <v>3003105</v>
          </cell>
          <cell r="C20955" t="str">
            <v>Locação De Gerador 55 Kva</v>
          </cell>
          <cell r="D20955" t="str">
            <v>MON</v>
          </cell>
          <cell r="E20955">
            <v>0</v>
          </cell>
          <cell r="F20955">
            <v>0</v>
          </cell>
        </row>
        <row r="20956">
          <cell r="B20956">
            <v>3003106</v>
          </cell>
          <cell r="C20956" t="str">
            <v>Locação De Gerador 70 Kva</v>
          </cell>
          <cell r="D20956" t="str">
            <v>MON</v>
          </cell>
          <cell r="E20956">
            <v>0</v>
          </cell>
          <cell r="F20956">
            <v>0</v>
          </cell>
        </row>
        <row r="20957">
          <cell r="B20957">
            <v>3003107</v>
          </cell>
          <cell r="C20957" t="str">
            <v>Locação De Gerador 81 Kva</v>
          </cell>
          <cell r="D20957" t="str">
            <v>MON</v>
          </cell>
          <cell r="E20957">
            <v>0</v>
          </cell>
          <cell r="F20957">
            <v>0</v>
          </cell>
        </row>
        <row r="20958">
          <cell r="B20958">
            <v>3003108</v>
          </cell>
          <cell r="C20958" t="str">
            <v>Locação De Gerador 90 Kva</v>
          </cell>
          <cell r="D20958" t="str">
            <v>MON</v>
          </cell>
          <cell r="E20958">
            <v>0</v>
          </cell>
          <cell r="F20958">
            <v>0</v>
          </cell>
        </row>
        <row r="20959">
          <cell r="B20959">
            <v>3003109</v>
          </cell>
          <cell r="C20959" t="str">
            <v>Locação De Gerador 100 Kva</v>
          </cell>
          <cell r="D20959" t="str">
            <v>MON</v>
          </cell>
          <cell r="E20959">
            <v>0</v>
          </cell>
          <cell r="F20959">
            <v>0</v>
          </cell>
        </row>
        <row r="20960">
          <cell r="B20960">
            <v>3003110</v>
          </cell>
          <cell r="C20960" t="str">
            <v>Locação De Gerador 110 Kva</v>
          </cell>
          <cell r="D20960" t="str">
            <v>MON</v>
          </cell>
          <cell r="E20960">
            <v>0</v>
          </cell>
          <cell r="F20960">
            <v>0</v>
          </cell>
        </row>
        <row r="20961">
          <cell r="B20961">
            <v>3003111</v>
          </cell>
          <cell r="C20961" t="str">
            <v>Locação De Gerador 115 Kva</v>
          </cell>
          <cell r="D20961" t="str">
            <v>MON</v>
          </cell>
          <cell r="E20961">
            <v>0</v>
          </cell>
          <cell r="F20961">
            <v>0</v>
          </cell>
        </row>
        <row r="20962">
          <cell r="B20962">
            <v>3003112</v>
          </cell>
          <cell r="C20962" t="str">
            <v>Locação De Gerador 150 Kva</v>
          </cell>
          <cell r="D20962" t="str">
            <v>MON</v>
          </cell>
          <cell r="E20962">
            <v>0</v>
          </cell>
          <cell r="F20962">
            <v>0</v>
          </cell>
        </row>
        <row r="20963">
          <cell r="B20963">
            <v>3003113</v>
          </cell>
          <cell r="C20963" t="str">
            <v>Locação De Gerador 170 Kva</v>
          </cell>
          <cell r="D20963" t="str">
            <v>MON</v>
          </cell>
          <cell r="E20963">
            <v>0</v>
          </cell>
          <cell r="F20963">
            <v>0</v>
          </cell>
        </row>
        <row r="20964">
          <cell r="B20964">
            <v>3003114</v>
          </cell>
          <cell r="C20964" t="str">
            <v>Locação De Gerador 180 Kva</v>
          </cell>
          <cell r="D20964" t="str">
            <v>MON</v>
          </cell>
          <cell r="E20964">
            <v>0</v>
          </cell>
          <cell r="F20964">
            <v>0</v>
          </cell>
        </row>
        <row r="20965">
          <cell r="B20965">
            <v>3003115</v>
          </cell>
          <cell r="C20965" t="str">
            <v>Locação De Gerador 200 Kva</v>
          </cell>
          <cell r="D20965" t="str">
            <v>MON</v>
          </cell>
          <cell r="E20965">
            <v>0</v>
          </cell>
          <cell r="F20965">
            <v>0</v>
          </cell>
        </row>
        <row r="20966">
          <cell r="B20966">
            <v>3003116</v>
          </cell>
          <cell r="C20966" t="str">
            <v>Locação De Gerador 230 Kva</v>
          </cell>
          <cell r="D20966" t="str">
            <v>MON</v>
          </cell>
          <cell r="E20966">
            <v>0</v>
          </cell>
          <cell r="F20966">
            <v>0</v>
          </cell>
        </row>
        <row r="20967">
          <cell r="B20967">
            <v>3003117</v>
          </cell>
          <cell r="C20967" t="str">
            <v>Locação De Gerador 250 Kva</v>
          </cell>
          <cell r="D20967" t="str">
            <v>MON</v>
          </cell>
          <cell r="E20967">
            <v>0</v>
          </cell>
          <cell r="F20967">
            <v>0</v>
          </cell>
        </row>
        <row r="20968">
          <cell r="B20968">
            <v>3003118</v>
          </cell>
          <cell r="C20968" t="str">
            <v>Locação De Gerador 260 Kva</v>
          </cell>
          <cell r="D20968" t="str">
            <v>MON</v>
          </cell>
          <cell r="E20968">
            <v>0</v>
          </cell>
          <cell r="F20968">
            <v>0</v>
          </cell>
        </row>
        <row r="20969">
          <cell r="B20969">
            <v>3003119</v>
          </cell>
          <cell r="C20969" t="str">
            <v>Locação De Gerador 280 Kva</v>
          </cell>
          <cell r="D20969" t="str">
            <v>MON</v>
          </cell>
          <cell r="E20969">
            <v>0</v>
          </cell>
          <cell r="F20969">
            <v>0</v>
          </cell>
        </row>
        <row r="20970">
          <cell r="B20970">
            <v>3003120</v>
          </cell>
          <cell r="C20970" t="str">
            <v>Locação De Gerador 290 Kva</v>
          </cell>
          <cell r="D20970" t="str">
            <v>MON</v>
          </cell>
          <cell r="E20970">
            <v>0</v>
          </cell>
          <cell r="F20970">
            <v>0</v>
          </cell>
        </row>
        <row r="20971">
          <cell r="B20971">
            <v>3003121</v>
          </cell>
          <cell r="C20971" t="str">
            <v>Locação De Gerador 300 Kva</v>
          </cell>
          <cell r="D20971" t="str">
            <v>MON</v>
          </cell>
          <cell r="E20971">
            <v>0</v>
          </cell>
          <cell r="F20971">
            <v>0</v>
          </cell>
        </row>
        <row r="20972">
          <cell r="B20972">
            <v>3003122</v>
          </cell>
          <cell r="C20972" t="str">
            <v>Instalacao De Super Wall Bloco Gesso</v>
          </cell>
          <cell r="D20972" t="str">
            <v>UN</v>
          </cell>
          <cell r="E20972">
            <v>0</v>
          </cell>
          <cell r="F20972">
            <v>0</v>
          </cell>
        </row>
        <row r="20973">
          <cell r="B20973">
            <v>3003123</v>
          </cell>
          <cell r="C20973" t="str">
            <v>Fornecimento Argamassa Usinada 100Kg/M3</v>
          </cell>
          <cell r="D20973" t="str">
            <v>M3</v>
          </cell>
          <cell r="E20973">
            <v>0</v>
          </cell>
          <cell r="F20973">
            <v>0</v>
          </cell>
        </row>
        <row r="20974">
          <cell r="B20974">
            <v>3003124</v>
          </cell>
          <cell r="C20974" t="str">
            <v>Retirada De Lama Bentonitica</v>
          </cell>
          <cell r="D20974" t="str">
            <v>M3</v>
          </cell>
          <cell r="E20974">
            <v>0</v>
          </cell>
          <cell r="F20974">
            <v>0</v>
          </cell>
        </row>
        <row r="20975">
          <cell r="B20975">
            <v>3003125</v>
          </cell>
          <cell r="C20975" t="str">
            <v>Marcenaria  Parte Civil  Coração</v>
          </cell>
          <cell r="D20975" t="str">
            <v>UN</v>
          </cell>
          <cell r="E20975">
            <v>0</v>
          </cell>
          <cell r="F20975">
            <v>0</v>
          </cell>
        </row>
        <row r="20976">
          <cell r="B20976">
            <v>3003126</v>
          </cell>
          <cell r="C20976" t="str">
            <v>Espelhos   Coração</v>
          </cell>
          <cell r="D20976" t="str">
            <v>UN</v>
          </cell>
          <cell r="E20976">
            <v>0</v>
          </cell>
          <cell r="F20976">
            <v>0</v>
          </cell>
        </row>
        <row r="20977">
          <cell r="B20977">
            <v>3003127</v>
          </cell>
          <cell r="C20977" t="str">
            <v>A Sivos   Coração</v>
          </cell>
          <cell r="D20977" t="str">
            <v>UN</v>
          </cell>
          <cell r="E20977">
            <v>0</v>
          </cell>
          <cell r="F20977">
            <v>0</v>
          </cell>
        </row>
        <row r="20978">
          <cell r="B20978">
            <v>3003128</v>
          </cell>
          <cell r="C20978" t="str">
            <v>Painel Fotográfico   Coração</v>
          </cell>
          <cell r="D20978" t="str">
            <v>UN</v>
          </cell>
          <cell r="E20978">
            <v>0</v>
          </cell>
          <cell r="F20978">
            <v>0</v>
          </cell>
        </row>
        <row r="20979">
          <cell r="B20979">
            <v>3003129</v>
          </cell>
          <cell r="C20979" t="str">
            <v>Brinquedos   Coração</v>
          </cell>
          <cell r="D20979" t="str">
            <v>UN</v>
          </cell>
          <cell r="E20979">
            <v>0</v>
          </cell>
          <cell r="F20979">
            <v>0</v>
          </cell>
        </row>
        <row r="20980">
          <cell r="B20980">
            <v>3003131</v>
          </cell>
          <cell r="C20980" t="str">
            <v>Mobiliário  Piscina   Coração</v>
          </cell>
          <cell r="D20980" t="str">
            <v>UN</v>
          </cell>
          <cell r="E20980">
            <v>0</v>
          </cell>
          <cell r="F20980">
            <v>0</v>
          </cell>
        </row>
        <row r="20981">
          <cell r="B20981">
            <v>3003132</v>
          </cell>
          <cell r="C20981" t="str">
            <v>Piso Emborrachado  Parte Civil  Coração</v>
          </cell>
          <cell r="D20981" t="str">
            <v>UN</v>
          </cell>
          <cell r="E20981">
            <v>0</v>
          </cell>
          <cell r="F20981">
            <v>0</v>
          </cell>
        </row>
        <row r="20982">
          <cell r="B20982">
            <v>3003133</v>
          </cell>
          <cell r="C20982" t="str">
            <v>Loc.  Compressor 7 Kg/Xa 66 Air Rent</v>
          </cell>
          <cell r="D20982" t="str">
            <v>UN</v>
          </cell>
          <cell r="E20982">
            <v>0</v>
          </cell>
          <cell r="F20982">
            <v>0</v>
          </cell>
        </row>
        <row r="20983">
          <cell r="B20983">
            <v>3003134</v>
          </cell>
          <cell r="C20983" t="str">
            <v>Loc.  Compressor 7 Kg/Xa 76 Air Rent</v>
          </cell>
          <cell r="D20983" t="str">
            <v>UN</v>
          </cell>
          <cell r="E20983">
            <v>0</v>
          </cell>
          <cell r="F20983">
            <v>0</v>
          </cell>
        </row>
        <row r="20984">
          <cell r="B20984">
            <v>3003135</v>
          </cell>
          <cell r="C20984" t="str">
            <v>Loc.  Compressor 7 Kg/Xa 80 Air Rent</v>
          </cell>
          <cell r="D20984" t="str">
            <v>UN</v>
          </cell>
          <cell r="E20984">
            <v>0</v>
          </cell>
          <cell r="F20984">
            <v>0</v>
          </cell>
        </row>
        <row r="20985">
          <cell r="B20985">
            <v>3003136</v>
          </cell>
          <cell r="C20985" t="str">
            <v>Loc.  Compressor 7 Kg/Xa 185 Air Rent</v>
          </cell>
          <cell r="D20985" t="str">
            <v>UN</v>
          </cell>
          <cell r="E20985">
            <v>0</v>
          </cell>
          <cell r="F20985">
            <v>0</v>
          </cell>
        </row>
        <row r="20986">
          <cell r="B20986">
            <v>3003137</v>
          </cell>
          <cell r="C20986" t="str">
            <v>Loc.  Compressor 7Kg/Xas 97 Air Rent</v>
          </cell>
          <cell r="D20986" t="str">
            <v>UN</v>
          </cell>
          <cell r="E20986">
            <v>0</v>
          </cell>
          <cell r="F20986">
            <v>0</v>
          </cell>
        </row>
        <row r="20987">
          <cell r="B20987">
            <v>3003138</v>
          </cell>
          <cell r="C20987" t="str">
            <v>Loc.  Compressor 7 Kg/Cp 250 Air Rent</v>
          </cell>
          <cell r="D20987" t="str">
            <v>UN</v>
          </cell>
          <cell r="E20987">
            <v>0</v>
          </cell>
          <cell r="F20987">
            <v>0</v>
          </cell>
        </row>
        <row r="20988">
          <cell r="B20988">
            <v>3003139</v>
          </cell>
          <cell r="C20988" t="str">
            <v>Loc.  Compressor 7 Kg/Xa 125 Air Rent</v>
          </cell>
          <cell r="D20988" t="str">
            <v>UN</v>
          </cell>
          <cell r="E20988">
            <v>0</v>
          </cell>
          <cell r="F20988">
            <v>0</v>
          </cell>
        </row>
        <row r="20989">
          <cell r="B20989">
            <v>3003140</v>
          </cell>
          <cell r="C20989" t="str">
            <v>Loc.  Compressor 10Kg/Xa 175H Air Rent</v>
          </cell>
          <cell r="D20989" t="str">
            <v>UN</v>
          </cell>
          <cell r="E20989">
            <v>0</v>
          </cell>
          <cell r="F20989">
            <v>0</v>
          </cell>
        </row>
        <row r="20990">
          <cell r="B20990">
            <v>3003141</v>
          </cell>
          <cell r="C20990" t="str">
            <v>Loc.  Compressor 7 Kg/Xas 136 Air Rent</v>
          </cell>
          <cell r="D20990" t="str">
            <v>UN</v>
          </cell>
          <cell r="E20990">
            <v>0</v>
          </cell>
          <cell r="F20990">
            <v>0</v>
          </cell>
        </row>
        <row r="20991">
          <cell r="B20991">
            <v>3003142</v>
          </cell>
          <cell r="C20991" t="str">
            <v>Loc.  Compressor 7 Kg/Xa 175 Air Rent</v>
          </cell>
          <cell r="D20991" t="str">
            <v>UN</v>
          </cell>
          <cell r="E20991">
            <v>0</v>
          </cell>
          <cell r="F20991">
            <v>0</v>
          </cell>
        </row>
        <row r="20992">
          <cell r="B20992">
            <v>3003143</v>
          </cell>
          <cell r="C20992" t="str">
            <v>Loc.  Compressor 7 Kg/Xas 186 Air Rent</v>
          </cell>
          <cell r="D20992" t="str">
            <v>UN</v>
          </cell>
          <cell r="E20992">
            <v>0</v>
          </cell>
          <cell r="F20992">
            <v>0</v>
          </cell>
        </row>
        <row r="20993">
          <cell r="B20993">
            <v>3003144</v>
          </cell>
          <cell r="C20993" t="str">
            <v>Loc.  Compressor 12 Kg/Xa 360Hh Air Rent</v>
          </cell>
          <cell r="D20993" t="str">
            <v>UN</v>
          </cell>
          <cell r="E20993">
            <v>0</v>
          </cell>
          <cell r="F20993">
            <v>0</v>
          </cell>
        </row>
        <row r="20994">
          <cell r="B20994">
            <v>3003145</v>
          </cell>
          <cell r="C20994" t="str">
            <v>Loc.  Compressor 7 Kg/Xa 360 Air Rent</v>
          </cell>
          <cell r="D20994" t="str">
            <v>UN</v>
          </cell>
          <cell r="E20994">
            <v>0</v>
          </cell>
          <cell r="F20994">
            <v>0</v>
          </cell>
        </row>
        <row r="20995">
          <cell r="B20995">
            <v>3003146</v>
          </cell>
          <cell r="C20995" t="str">
            <v>Loc.  Compressor 10 Kg/Xa 360H Air Rent</v>
          </cell>
          <cell r="D20995" t="str">
            <v>UN</v>
          </cell>
          <cell r="E20995">
            <v>0</v>
          </cell>
          <cell r="F20995">
            <v>0</v>
          </cell>
        </row>
        <row r="20996">
          <cell r="B20996">
            <v>3003147</v>
          </cell>
          <cell r="C20996" t="str">
            <v>Loc.  Compressor 10 Kg/Xas 360H Air Rent</v>
          </cell>
          <cell r="D20996" t="str">
            <v>UN</v>
          </cell>
          <cell r="E20996">
            <v>0</v>
          </cell>
          <cell r="F20996">
            <v>0</v>
          </cell>
        </row>
        <row r="20997">
          <cell r="B20997">
            <v>3003148</v>
          </cell>
          <cell r="C20997" t="str">
            <v>Loc.  Compressor 7 Kg/Xa 420 Air Rent</v>
          </cell>
          <cell r="D20997" t="str">
            <v>UN</v>
          </cell>
          <cell r="E20997">
            <v>0</v>
          </cell>
          <cell r="F20997">
            <v>0</v>
          </cell>
        </row>
        <row r="20998">
          <cell r="B20998">
            <v>3003149</v>
          </cell>
          <cell r="C20998" t="str">
            <v>Loc.  Compressor 14 Kg Air Rent</v>
          </cell>
          <cell r="D20998" t="str">
            <v>UN</v>
          </cell>
          <cell r="E20998">
            <v>0</v>
          </cell>
          <cell r="F20998">
            <v>0</v>
          </cell>
        </row>
        <row r="20999">
          <cell r="B20999">
            <v>3003150</v>
          </cell>
          <cell r="C20999" t="str">
            <v>Loc.  Compressor 25 Kg Air Rent</v>
          </cell>
          <cell r="D20999" t="str">
            <v>UN</v>
          </cell>
          <cell r="E20999">
            <v>0</v>
          </cell>
          <cell r="F20999">
            <v>0</v>
          </cell>
        </row>
        <row r="21000">
          <cell r="B21000">
            <v>3003151</v>
          </cell>
          <cell r="C21000" t="str">
            <v>Loc.  Rompedor 10 Kg  Air Rent</v>
          </cell>
          <cell r="D21000" t="str">
            <v>UN</v>
          </cell>
          <cell r="E21000">
            <v>0</v>
          </cell>
          <cell r="F21000">
            <v>0</v>
          </cell>
        </row>
        <row r="21001">
          <cell r="B21001">
            <v>3003152</v>
          </cell>
          <cell r="C21001" t="str">
            <v>Loc.  Rompedor 20 Kg  Air Rent</v>
          </cell>
          <cell r="D21001" t="str">
            <v>UN</v>
          </cell>
          <cell r="E21001">
            <v>0</v>
          </cell>
          <cell r="F21001">
            <v>0</v>
          </cell>
        </row>
        <row r="21002">
          <cell r="B21002">
            <v>3003153</v>
          </cell>
          <cell r="C21002" t="str">
            <v>Loc.  Rompedor 30 Kg  Air Rent</v>
          </cell>
          <cell r="D21002" t="str">
            <v>UN</v>
          </cell>
          <cell r="E21002">
            <v>0</v>
          </cell>
          <cell r="F21002">
            <v>0</v>
          </cell>
        </row>
        <row r="21003">
          <cell r="B21003">
            <v>3003154</v>
          </cell>
          <cell r="C21003" t="str">
            <v>Loc.  Rompedor 40 Kg  Air Rent</v>
          </cell>
          <cell r="D21003" t="str">
            <v>UN</v>
          </cell>
          <cell r="E21003">
            <v>0</v>
          </cell>
          <cell r="F21003">
            <v>0</v>
          </cell>
        </row>
        <row r="21004">
          <cell r="B21004">
            <v>3003155</v>
          </cell>
          <cell r="C21004" t="str">
            <v>Loc.  Perfuratriz  Air Rent</v>
          </cell>
          <cell r="D21004" t="str">
            <v>UN</v>
          </cell>
          <cell r="E21004">
            <v>0</v>
          </cell>
          <cell r="F21004">
            <v>0</v>
          </cell>
        </row>
        <row r="21005">
          <cell r="B21005">
            <v>3003156</v>
          </cell>
          <cell r="C21005" t="str">
            <v>Loc.  Mangueira C/ 20M 3/4"  Air Rent</v>
          </cell>
          <cell r="D21005" t="str">
            <v>UN</v>
          </cell>
          <cell r="E21005">
            <v>0</v>
          </cell>
          <cell r="F21005">
            <v>0</v>
          </cell>
        </row>
        <row r="21006">
          <cell r="B21006">
            <v>3003157</v>
          </cell>
          <cell r="C21006" t="str">
            <v>Loc.  Mangueira C/ 20M 2"  Air Rent</v>
          </cell>
          <cell r="D21006" t="str">
            <v>UN</v>
          </cell>
          <cell r="E21006">
            <v>0</v>
          </cell>
          <cell r="F21006">
            <v>0</v>
          </cell>
        </row>
        <row r="21007">
          <cell r="B21007">
            <v>3003158</v>
          </cell>
          <cell r="C21007" t="str">
            <v>Loc.  Unida  Hidráulica  Air Rent</v>
          </cell>
          <cell r="D21007" t="str">
            <v>UN</v>
          </cell>
          <cell r="E21007">
            <v>0</v>
          </cell>
          <cell r="F21007">
            <v>0</v>
          </cell>
        </row>
        <row r="21008">
          <cell r="B21008">
            <v>3003159</v>
          </cell>
          <cell r="C21008" t="str">
            <v>Loc.  Pulmão  Air Rent</v>
          </cell>
          <cell r="D21008" t="str">
            <v>UN</v>
          </cell>
          <cell r="E21008">
            <v>0</v>
          </cell>
          <cell r="F21008">
            <v>0</v>
          </cell>
        </row>
        <row r="21009">
          <cell r="B21009">
            <v>3003160</v>
          </cell>
          <cell r="C21009" t="str">
            <v>Loc.  Ponteiro  Air Rent</v>
          </cell>
          <cell r="D21009" t="str">
            <v>UN</v>
          </cell>
          <cell r="E21009">
            <v>0</v>
          </cell>
          <cell r="F21009">
            <v>0</v>
          </cell>
        </row>
        <row r="21010">
          <cell r="B21010">
            <v>3003161</v>
          </cell>
          <cell r="C21010" t="str">
            <v>Loc.  Talha Ira  Air Rent</v>
          </cell>
          <cell r="D21010" t="str">
            <v>UN</v>
          </cell>
          <cell r="E21010">
            <v>0</v>
          </cell>
          <cell r="F21010">
            <v>0</v>
          </cell>
        </row>
        <row r="21011">
          <cell r="B21011">
            <v>3003162</v>
          </cell>
          <cell r="C21011" t="str">
            <v>Loc.  Pé  Asfalto  Air Rent</v>
          </cell>
          <cell r="D21011" t="str">
            <v>UN</v>
          </cell>
          <cell r="E21011">
            <v>0</v>
          </cell>
          <cell r="F21011">
            <v>0</v>
          </cell>
        </row>
        <row r="21012">
          <cell r="B21012">
            <v>3003164</v>
          </cell>
          <cell r="C21012" t="str">
            <v>Locacao Sistema Dbi - Juridico</v>
          </cell>
          <cell r="D21012" t="str">
            <v>UN</v>
          </cell>
          <cell r="E21012">
            <v>0</v>
          </cell>
          <cell r="F21012">
            <v>0</v>
          </cell>
        </row>
        <row r="21013">
          <cell r="B21013">
            <v>3003165</v>
          </cell>
          <cell r="C21013" t="str">
            <v>Ascensao Telescopagem Cremalheira</v>
          </cell>
          <cell r="D21013" t="str">
            <v>UN</v>
          </cell>
          <cell r="E21013">
            <v>0</v>
          </cell>
          <cell r="F21013">
            <v>0</v>
          </cell>
        </row>
        <row r="21014">
          <cell r="B21014">
            <v>3003166</v>
          </cell>
          <cell r="C21014" t="str">
            <v>Ascensao Telescopagem Grua</v>
          </cell>
          <cell r="D21014" t="str">
            <v>UN</v>
          </cell>
          <cell r="E21014">
            <v>0</v>
          </cell>
          <cell r="F21014">
            <v>0</v>
          </cell>
        </row>
        <row r="21015">
          <cell r="B21015">
            <v>3003167</v>
          </cell>
          <cell r="C21015" t="str">
            <v>Pavimentacao Faturamento Direto</v>
          </cell>
          <cell r="D21015" t="str">
            <v>UN</v>
          </cell>
          <cell r="E21015">
            <v>0</v>
          </cell>
          <cell r="F21015">
            <v>0</v>
          </cell>
        </row>
        <row r="21016">
          <cell r="B21016">
            <v>3003168</v>
          </cell>
          <cell r="C21016" t="str">
            <v>Execucao Mont Canteiro Eng.</v>
          </cell>
          <cell r="D21016" t="str">
            <v>M2</v>
          </cell>
          <cell r="E21016">
            <v>0</v>
          </cell>
          <cell r="F21016">
            <v>0</v>
          </cell>
        </row>
        <row r="21017">
          <cell r="B21017">
            <v>3003169</v>
          </cell>
          <cell r="C21017" t="str">
            <v>Execucao E Mont Canteiro Refeitorio</v>
          </cell>
          <cell r="D21017" t="str">
            <v>M2</v>
          </cell>
          <cell r="E21017">
            <v>0</v>
          </cell>
          <cell r="F21017">
            <v>0</v>
          </cell>
        </row>
        <row r="21018">
          <cell r="B21018">
            <v>3003170</v>
          </cell>
          <cell r="C21018" t="str">
            <v>Execucao E Montagem Canteiro Vivencia</v>
          </cell>
          <cell r="D21018" t="str">
            <v>M2</v>
          </cell>
          <cell r="E21018">
            <v>0</v>
          </cell>
          <cell r="F21018">
            <v>0</v>
          </cell>
        </row>
        <row r="21019">
          <cell r="B21019">
            <v>3003171</v>
          </cell>
          <cell r="C21019" t="str">
            <v>Execucao E Mont Canteiro Almoxarifado</v>
          </cell>
          <cell r="D21019" t="str">
            <v>M2</v>
          </cell>
          <cell r="E21019">
            <v>0</v>
          </cell>
          <cell r="F21019">
            <v>0</v>
          </cell>
        </row>
        <row r="21020">
          <cell r="B21020">
            <v>3003172</v>
          </cell>
          <cell r="C21020" t="str">
            <v>Vistoria Cautelar Areas Ate 100</v>
          </cell>
          <cell r="D21020" t="str">
            <v>UN</v>
          </cell>
          <cell r="E21020">
            <v>0</v>
          </cell>
          <cell r="F21020">
            <v>0</v>
          </cell>
        </row>
        <row r="21021">
          <cell r="B21021">
            <v>3003173</v>
          </cell>
          <cell r="C21021" t="str">
            <v>Vistoria Cautelar Areas 100 A 200</v>
          </cell>
          <cell r="D21021" t="str">
            <v>UN</v>
          </cell>
          <cell r="E21021">
            <v>0</v>
          </cell>
          <cell r="F21021">
            <v>0</v>
          </cell>
        </row>
        <row r="21022">
          <cell r="B21022">
            <v>3003174</v>
          </cell>
          <cell r="C21022" t="str">
            <v>Vistoria Cautelar Areas 201 A 300</v>
          </cell>
          <cell r="D21022" t="str">
            <v>UN</v>
          </cell>
          <cell r="E21022">
            <v>0</v>
          </cell>
          <cell r="F21022">
            <v>0</v>
          </cell>
        </row>
        <row r="21023">
          <cell r="B21023">
            <v>3003175</v>
          </cell>
          <cell r="C21023" t="str">
            <v>Vistoria Cautelar Areas 301 A 500</v>
          </cell>
          <cell r="D21023" t="str">
            <v>UN</v>
          </cell>
          <cell r="E21023">
            <v>0</v>
          </cell>
          <cell r="F21023">
            <v>0</v>
          </cell>
        </row>
        <row r="21024">
          <cell r="B21024">
            <v>3003176</v>
          </cell>
          <cell r="C21024" t="str">
            <v>Vistoria Cautelar Areas A Partir 500</v>
          </cell>
          <cell r="D21024" t="str">
            <v>UN</v>
          </cell>
          <cell r="E21024">
            <v>0</v>
          </cell>
          <cell r="F21024">
            <v>0</v>
          </cell>
        </row>
        <row r="21025">
          <cell r="B21025">
            <v>3003177</v>
          </cell>
          <cell r="C21025" t="str">
            <v>Vistoria Cautelar Mobiliz Desmobilizaçao</v>
          </cell>
          <cell r="D21025" t="str">
            <v>UN</v>
          </cell>
          <cell r="E21025">
            <v>0</v>
          </cell>
          <cell r="F21025">
            <v>0</v>
          </cell>
        </row>
        <row r="21026">
          <cell r="B21026">
            <v>3003178</v>
          </cell>
          <cell r="C21026" t="str">
            <v>Vistoria De Entrega Obra</v>
          </cell>
          <cell r="D21026" t="str">
            <v>UN</v>
          </cell>
          <cell r="E21026">
            <v>0</v>
          </cell>
          <cell r="F21026">
            <v>0</v>
          </cell>
        </row>
        <row r="21027">
          <cell r="B21027">
            <v>3003179</v>
          </cell>
          <cell r="C21027" t="str">
            <v>Piso Metalico P/ Plataforma De Trabalho</v>
          </cell>
          <cell r="D21027" t="str">
            <v>M</v>
          </cell>
          <cell r="E21027">
            <v>0</v>
          </cell>
          <cell r="F21027">
            <v>0</v>
          </cell>
        </row>
        <row r="21028">
          <cell r="B21028">
            <v>3003180</v>
          </cell>
          <cell r="C21028" t="str">
            <v>Mobiliz. E Desm. - Prancheamento</v>
          </cell>
          <cell r="D21028" t="str">
            <v>UN</v>
          </cell>
          <cell r="E21028">
            <v>0</v>
          </cell>
          <cell r="F21028">
            <v>0</v>
          </cell>
        </row>
        <row r="21029">
          <cell r="B21029">
            <v>3003181</v>
          </cell>
          <cell r="C21029" t="str">
            <v>Mobiliz. E Desm. - Tubulão</v>
          </cell>
          <cell r="D21029" t="str">
            <v>UN</v>
          </cell>
          <cell r="E21029">
            <v>0</v>
          </cell>
          <cell r="F21029">
            <v>0</v>
          </cell>
        </row>
        <row r="21030">
          <cell r="B21030">
            <v>3003182</v>
          </cell>
          <cell r="C21030" t="str">
            <v>Tubulão - Fuste Diam 60 Cm</v>
          </cell>
          <cell r="D21030" t="str">
            <v>ML</v>
          </cell>
          <cell r="E21030">
            <v>0</v>
          </cell>
          <cell r="F21030">
            <v>0</v>
          </cell>
        </row>
        <row r="21031">
          <cell r="B21031">
            <v>3003183</v>
          </cell>
          <cell r="C21031" t="str">
            <v>Poço Com Anel De Concreto</v>
          </cell>
          <cell r="D21031" t="str">
            <v>M3</v>
          </cell>
          <cell r="E21031">
            <v>0</v>
          </cell>
          <cell r="F21031">
            <v>0</v>
          </cell>
        </row>
        <row r="21032">
          <cell r="B21032">
            <v>3003184</v>
          </cell>
          <cell r="C21032" t="str">
            <v>Trincheiras Para Drenagem</v>
          </cell>
          <cell r="D21032" t="str">
            <v>ML</v>
          </cell>
          <cell r="E21032">
            <v>800</v>
          </cell>
          <cell r="F21032">
            <v>0</v>
          </cell>
        </row>
        <row r="21033">
          <cell r="B21033">
            <v>3003185</v>
          </cell>
          <cell r="C21033" t="str">
            <v>Colocação De Geocomposto</v>
          </cell>
          <cell r="D21033" t="str">
            <v>M2</v>
          </cell>
          <cell r="E21033">
            <v>0</v>
          </cell>
          <cell r="F21033">
            <v>0</v>
          </cell>
        </row>
        <row r="21034">
          <cell r="B21034">
            <v>3003186</v>
          </cell>
          <cell r="C21034" t="str">
            <v>Colchão Drenante</v>
          </cell>
          <cell r="D21034" t="str">
            <v>M2</v>
          </cell>
          <cell r="E21034">
            <v>0</v>
          </cell>
          <cell r="F21034">
            <v>0</v>
          </cell>
        </row>
        <row r="21035">
          <cell r="B21035">
            <v>3000676</v>
          </cell>
          <cell r="C21035" t="str">
            <v>Locacao De Máquina Extrusora</v>
          </cell>
          <cell r="D21035" t="str">
            <v>STD</v>
          </cell>
          <cell r="E21035">
            <v>5</v>
          </cell>
          <cell r="F21035">
            <v>553.32000000000005</v>
          </cell>
        </row>
        <row r="21036">
          <cell r="B21036">
            <v>3003188</v>
          </cell>
          <cell r="C21036" t="str">
            <v>Chapisco Em Talude (Areia E Cimento)</v>
          </cell>
          <cell r="D21036" t="str">
            <v>M2</v>
          </cell>
          <cell r="E21036">
            <v>0</v>
          </cell>
          <cell r="F21036">
            <v>0</v>
          </cell>
        </row>
        <row r="21037">
          <cell r="B21037">
            <v>3003189</v>
          </cell>
          <cell r="C21037" t="str">
            <v>Chapisco Em Talude (Negrolin)</v>
          </cell>
          <cell r="D21037" t="str">
            <v>M2</v>
          </cell>
          <cell r="E21037">
            <v>0</v>
          </cell>
          <cell r="F21037">
            <v>0</v>
          </cell>
        </row>
        <row r="21038">
          <cell r="B21038">
            <v>3003190</v>
          </cell>
          <cell r="C21038" t="str">
            <v>Estaca Escavada Diam 60 Cm (Solo)</v>
          </cell>
          <cell r="D21038" t="str">
            <v>ML</v>
          </cell>
          <cell r="E21038">
            <v>0</v>
          </cell>
          <cell r="F21038">
            <v>0</v>
          </cell>
        </row>
        <row r="21039">
          <cell r="B21039">
            <v>3003191</v>
          </cell>
          <cell r="C21039" t="str">
            <v>Estaca Escavada Diam 60 Cm (Rocha)</v>
          </cell>
          <cell r="D21039" t="str">
            <v>ML</v>
          </cell>
          <cell r="E21039">
            <v>0</v>
          </cell>
          <cell r="F21039">
            <v>0</v>
          </cell>
        </row>
        <row r="21040">
          <cell r="B21040">
            <v>3003192</v>
          </cell>
          <cell r="C21040" t="str">
            <v>Mobiliz. E Desm. De Estaca Escavada</v>
          </cell>
          <cell r="D21040" t="str">
            <v>UN</v>
          </cell>
          <cell r="E21040">
            <v>0</v>
          </cell>
          <cell r="F21040">
            <v>0</v>
          </cell>
        </row>
        <row r="21041">
          <cell r="B21041">
            <v>3003193</v>
          </cell>
          <cell r="C21041" t="str">
            <v>Estaca Barrete 90X250 (Solo)</v>
          </cell>
          <cell r="D21041" t="str">
            <v>ML</v>
          </cell>
          <cell r="E21041">
            <v>0</v>
          </cell>
          <cell r="F21041">
            <v>0</v>
          </cell>
        </row>
        <row r="21042">
          <cell r="B21042">
            <v>3003194</v>
          </cell>
          <cell r="C21042" t="str">
            <v>Estaca Barrete 110X250 (Solo)</v>
          </cell>
          <cell r="D21042" t="str">
            <v>ML</v>
          </cell>
          <cell r="E21042">
            <v>0</v>
          </cell>
          <cell r="F21042">
            <v>0</v>
          </cell>
        </row>
        <row r="21043">
          <cell r="B21043">
            <v>3003195</v>
          </cell>
          <cell r="C21043" t="str">
            <v>Estaca Barrete 30X250 (Rocha)</v>
          </cell>
          <cell r="D21043" t="str">
            <v>ML</v>
          </cell>
          <cell r="E21043">
            <v>0</v>
          </cell>
          <cell r="F21043">
            <v>0</v>
          </cell>
        </row>
        <row r="21044">
          <cell r="B21044">
            <v>3003196</v>
          </cell>
          <cell r="C21044" t="str">
            <v>Estaca Barrete 90X250 (Rocha)</v>
          </cell>
          <cell r="D21044" t="str">
            <v>ML</v>
          </cell>
          <cell r="E21044">
            <v>0</v>
          </cell>
          <cell r="F21044">
            <v>0</v>
          </cell>
        </row>
        <row r="21045">
          <cell r="B21045">
            <v>3003197</v>
          </cell>
          <cell r="C21045" t="str">
            <v>Estaca Barrete 110X250 (Rocha)</v>
          </cell>
          <cell r="D21045" t="str">
            <v>ML</v>
          </cell>
          <cell r="E21045">
            <v>0</v>
          </cell>
          <cell r="F21045">
            <v>0</v>
          </cell>
        </row>
        <row r="21046">
          <cell r="B21046">
            <v>3003198</v>
          </cell>
          <cell r="C21046" t="str">
            <v>Mobiliz. E Desm. De Estaca Barrete</v>
          </cell>
          <cell r="D21046" t="str">
            <v>UN</v>
          </cell>
          <cell r="E21046">
            <v>0</v>
          </cell>
          <cell r="F21046">
            <v>0</v>
          </cell>
        </row>
        <row r="21047">
          <cell r="B21047">
            <v>3003199</v>
          </cell>
          <cell r="C21047" t="str">
            <v>Arrasamento De Estaca Até Diam 80</v>
          </cell>
          <cell r="D21047" t="str">
            <v>UN</v>
          </cell>
          <cell r="E21047">
            <v>0</v>
          </cell>
          <cell r="F21047">
            <v>0</v>
          </cell>
        </row>
        <row r="21048">
          <cell r="B21048">
            <v>3003200</v>
          </cell>
          <cell r="C21048" t="str">
            <v>Arrasamento Estaca Diam 80 À Diam 120</v>
          </cell>
          <cell r="D21048" t="str">
            <v>UN</v>
          </cell>
          <cell r="E21048">
            <v>0</v>
          </cell>
          <cell r="F21048">
            <v>0</v>
          </cell>
        </row>
        <row r="21049">
          <cell r="B21049">
            <v>3003201</v>
          </cell>
          <cell r="C21049" t="str">
            <v>Arrasamento Estaca Diam 120 À Diam 160</v>
          </cell>
          <cell r="D21049" t="str">
            <v>UN</v>
          </cell>
          <cell r="E21049">
            <v>0</v>
          </cell>
          <cell r="F21049">
            <v>0</v>
          </cell>
        </row>
        <row r="21050">
          <cell r="B21050">
            <v>3003202</v>
          </cell>
          <cell r="C21050" t="str">
            <v>Arrasamento Estaca Diam 160 À Diam 200</v>
          </cell>
          <cell r="D21050" t="str">
            <v>UN</v>
          </cell>
          <cell r="E21050">
            <v>0</v>
          </cell>
          <cell r="F21050">
            <v>0</v>
          </cell>
        </row>
        <row r="21051">
          <cell r="B21051">
            <v>3003203</v>
          </cell>
          <cell r="C21051" t="str">
            <v>Forma - Bloco</v>
          </cell>
          <cell r="D21051" t="str">
            <v>M2</v>
          </cell>
          <cell r="E21051">
            <v>0</v>
          </cell>
          <cell r="F21051">
            <v>0</v>
          </cell>
        </row>
        <row r="21052">
          <cell r="B21052">
            <v>3003204</v>
          </cell>
          <cell r="C21052" t="str">
            <v>Estaca Hélice Diam 25 (Spt&gt;50)</v>
          </cell>
          <cell r="D21052" t="str">
            <v>ML</v>
          </cell>
          <cell r="E21052">
            <v>0</v>
          </cell>
          <cell r="F21052">
            <v>0</v>
          </cell>
        </row>
        <row r="21053">
          <cell r="B21053">
            <v>3003205</v>
          </cell>
          <cell r="C21053" t="str">
            <v>Estaca Hélice Diam 25 (Spt&lt;50)</v>
          </cell>
          <cell r="D21053" t="str">
            <v>ML</v>
          </cell>
          <cell r="E21053">
            <v>0</v>
          </cell>
          <cell r="F21053">
            <v>0</v>
          </cell>
        </row>
        <row r="21054">
          <cell r="B21054">
            <v>3003206</v>
          </cell>
          <cell r="C21054" t="str">
            <v>Mobiliz. E Desm. Estaca Strauss</v>
          </cell>
          <cell r="D21054" t="str">
            <v>UN</v>
          </cell>
          <cell r="E21054">
            <v>0</v>
          </cell>
          <cell r="F21054">
            <v>0</v>
          </cell>
        </row>
        <row r="21055">
          <cell r="B21055">
            <v>3003207</v>
          </cell>
          <cell r="C21055" t="str">
            <v>Cravação De Perfil Metálico W150X37,1</v>
          </cell>
          <cell r="D21055" t="str">
            <v>ML</v>
          </cell>
          <cell r="E21055">
            <v>0</v>
          </cell>
          <cell r="F21055">
            <v>0</v>
          </cell>
        </row>
        <row r="21056">
          <cell r="B21056">
            <v>3003208</v>
          </cell>
          <cell r="C21056" t="str">
            <v>Cravação De Perfil Metálico W200X35,9</v>
          </cell>
          <cell r="D21056" t="str">
            <v>ML</v>
          </cell>
          <cell r="E21056">
            <v>0</v>
          </cell>
          <cell r="F21056">
            <v>0</v>
          </cell>
        </row>
        <row r="21057">
          <cell r="B21057">
            <v>3003209</v>
          </cell>
          <cell r="C21057" t="str">
            <v>Cravação De Perfil Metálico W200X46,1</v>
          </cell>
          <cell r="D21057" t="str">
            <v>ML</v>
          </cell>
          <cell r="E21057">
            <v>0</v>
          </cell>
          <cell r="F21057">
            <v>0</v>
          </cell>
        </row>
        <row r="21058">
          <cell r="B21058">
            <v>3003210</v>
          </cell>
          <cell r="C21058" t="str">
            <v>Cravação De Perfil Metálico W250X29,8</v>
          </cell>
          <cell r="D21058" t="str">
            <v>ML</v>
          </cell>
          <cell r="E21058">
            <v>0</v>
          </cell>
          <cell r="F21058">
            <v>0</v>
          </cell>
        </row>
        <row r="21059">
          <cell r="B21059">
            <v>3003211</v>
          </cell>
          <cell r="C21059" t="str">
            <v>Cravação De Perfil Metálico W250X38,5</v>
          </cell>
          <cell r="D21059" t="str">
            <v>ML</v>
          </cell>
          <cell r="E21059">
            <v>0</v>
          </cell>
          <cell r="F21059">
            <v>0</v>
          </cell>
        </row>
        <row r="21060">
          <cell r="B21060">
            <v>3003212</v>
          </cell>
          <cell r="C21060" t="str">
            <v>Cravação De Perfil Metálico W310X107</v>
          </cell>
          <cell r="D21060" t="str">
            <v>ML</v>
          </cell>
          <cell r="E21060">
            <v>0</v>
          </cell>
          <cell r="F21060">
            <v>0</v>
          </cell>
        </row>
        <row r="21061">
          <cell r="B21061">
            <v>3003213</v>
          </cell>
          <cell r="C21061" t="str">
            <v>Cravação De Perfil Metálico W310X117</v>
          </cell>
          <cell r="D21061" t="str">
            <v>ML</v>
          </cell>
          <cell r="E21061">
            <v>0</v>
          </cell>
          <cell r="F21061">
            <v>0</v>
          </cell>
        </row>
        <row r="21062">
          <cell r="B21062">
            <v>3003214</v>
          </cell>
          <cell r="C21062" t="str">
            <v>Cravação De Perfil Metálico Hp 200X53,0</v>
          </cell>
          <cell r="D21062" t="str">
            <v>ML</v>
          </cell>
          <cell r="E21062">
            <v>0</v>
          </cell>
          <cell r="F21062">
            <v>0</v>
          </cell>
        </row>
        <row r="21063">
          <cell r="B21063">
            <v>3003215</v>
          </cell>
          <cell r="C21063" t="str">
            <v>Cravação De Perfil Metálico Hp 250X62,0</v>
          </cell>
          <cell r="D21063" t="str">
            <v>ML</v>
          </cell>
          <cell r="E21063">
            <v>0</v>
          </cell>
          <cell r="F21063">
            <v>0</v>
          </cell>
        </row>
        <row r="21064">
          <cell r="B21064">
            <v>3003216</v>
          </cell>
          <cell r="C21064" t="str">
            <v>Emenda - W310X52,0</v>
          </cell>
          <cell r="D21064" t="str">
            <v>UN</v>
          </cell>
          <cell r="E21064">
            <v>0</v>
          </cell>
          <cell r="F21064">
            <v>0</v>
          </cell>
        </row>
        <row r="21065">
          <cell r="B21065">
            <v>3003217</v>
          </cell>
          <cell r="C21065" t="str">
            <v>Corte - W150X37,1</v>
          </cell>
          <cell r="D21065" t="str">
            <v>UN</v>
          </cell>
          <cell r="E21065">
            <v>0</v>
          </cell>
          <cell r="F21065">
            <v>0</v>
          </cell>
        </row>
        <row r="21066">
          <cell r="B21066">
            <v>3003218</v>
          </cell>
          <cell r="C21066" t="str">
            <v>Corte - W200X35,9</v>
          </cell>
          <cell r="D21066" t="str">
            <v>UN</v>
          </cell>
          <cell r="E21066">
            <v>0</v>
          </cell>
          <cell r="F21066">
            <v>0</v>
          </cell>
        </row>
        <row r="21067">
          <cell r="B21067">
            <v>3003219</v>
          </cell>
          <cell r="C21067" t="str">
            <v>Corte - W200X46,1</v>
          </cell>
          <cell r="D21067" t="str">
            <v>UN</v>
          </cell>
          <cell r="E21067">
            <v>0</v>
          </cell>
          <cell r="F21067">
            <v>0</v>
          </cell>
        </row>
        <row r="21068">
          <cell r="B21068">
            <v>3003220</v>
          </cell>
          <cell r="C21068" t="str">
            <v>Corte - W250X29,8</v>
          </cell>
          <cell r="D21068" t="str">
            <v>UN</v>
          </cell>
          <cell r="E21068">
            <v>0</v>
          </cell>
          <cell r="F21068">
            <v>0</v>
          </cell>
        </row>
        <row r="21069">
          <cell r="B21069">
            <v>3003221</v>
          </cell>
          <cell r="C21069" t="str">
            <v>Corte - W250X38,5</v>
          </cell>
          <cell r="D21069" t="str">
            <v>UN</v>
          </cell>
          <cell r="E21069">
            <v>0</v>
          </cell>
          <cell r="F21069">
            <v>0</v>
          </cell>
        </row>
        <row r="21070">
          <cell r="B21070">
            <v>3003222</v>
          </cell>
          <cell r="C21070" t="str">
            <v>Corte - W310X107</v>
          </cell>
          <cell r="D21070" t="str">
            <v>UN</v>
          </cell>
          <cell r="E21070">
            <v>0</v>
          </cell>
          <cell r="F21070">
            <v>0</v>
          </cell>
        </row>
        <row r="21071">
          <cell r="B21071">
            <v>3003223</v>
          </cell>
          <cell r="C21071" t="str">
            <v>Corte - W310X117</v>
          </cell>
          <cell r="D21071" t="str">
            <v>UN</v>
          </cell>
          <cell r="E21071">
            <v>0</v>
          </cell>
          <cell r="F21071">
            <v>0</v>
          </cell>
        </row>
        <row r="21072">
          <cell r="B21072">
            <v>3003224</v>
          </cell>
          <cell r="C21072" t="str">
            <v>Corte Hp 200X53,0</v>
          </cell>
          <cell r="D21072" t="str">
            <v>UN</v>
          </cell>
          <cell r="E21072">
            <v>0</v>
          </cell>
          <cell r="F21072">
            <v>0</v>
          </cell>
        </row>
        <row r="21073">
          <cell r="B21073">
            <v>3003225</v>
          </cell>
          <cell r="C21073" t="str">
            <v>Corte Hp 250X62,0</v>
          </cell>
          <cell r="D21073" t="str">
            <v>UN</v>
          </cell>
          <cell r="E21073">
            <v>0</v>
          </cell>
          <cell r="F21073">
            <v>0</v>
          </cell>
        </row>
        <row r="21074">
          <cell r="B21074">
            <v>3003226</v>
          </cell>
          <cell r="C21074" t="str">
            <v>Corte Hp 310X79,0</v>
          </cell>
          <cell r="D21074" t="str">
            <v>UN</v>
          </cell>
          <cell r="E21074">
            <v>0</v>
          </cell>
          <cell r="F21074">
            <v>0</v>
          </cell>
        </row>
        <row r="21075">
          <cell r="B21075">
            <v>3003227</v>
          </cell>
          <cell r="C21075" t="str">
            <v>Corte Hp 310X93,0</v>
          </cell>
          <cell r="D21075" t="str">
            <v>UN</v>
          </cell>
          <cell r="E21075">
            <v>0</v>
          </cell>
          <cell r="F21075">
            <v>0</v>
          </cell>
        </row>
        <row r="21076">
          <cell r="B21076">
            <v>3003228</v>
          </cell>
          <cell r="C21076" t="str">
            <v>Corte Hp 310X110,0</v>
          </cell>
          <cell r="D21076" t="str">
            <v>UN</v>
          </cell>
          <cell r="E21076">
            <v>0</v>
          </cell>
          <cell r="F21076">
            <v>0</v>
          </cell>
        </row>
        <row r="21077">
          <cell r="B21077">
            <v>3003229</v>
          </cell>
          <cell r="C21077" t="str">
            <v>Corte Hp 310X125,0</v>
          </cell>
          <cell r="D21077" t="str">
            <v>UN</v>
          </cell>
          <cell r="E21077">
            <v>0</v>
          </cell>
          <cell r="F21077">
            <v>0</v>
          </cell>
        </row>
        <row r="21078">
          <cell r="B21078">
            <v>3003230</v>
          </cell>
          <cell r="C21078" t="str">
            <v>Tirantes Provisório -Até 20 Tf (Solo)</v>
          </cell>
          <cell r="D21078" t="str">
            <v>ML</v>
          </cell>
          <cell r="E21078">
            <v>0</v>
          </cell>
          <cell r="F21078">
            <v>0</v>
          </cell>
        </row>
        <row r="21079">
          <cell r="B21079">
            <v>3003231</v>
          </cell>
          <cell r="C21079" t="str">
            <v>Tirantes Provisório -Até 25 Tf (Solo)</v>
          </cell>
          <cell r="D21079" t="str">
            <v>ML</v>
          </cell>
          <cell r="E21079">
            <v>0</v>
          </cell>
          <cell r="F21079">
            <v>0</v>
          </cell>
        </row>
        <row r="21080">
          <cell r="B21080">
            <v>3003232</v>
          </cell>
          <cell r="C21080" t="str">
            <v>Tirantes Provisório -Até 30 Tf (Solo)</v>
          </cell>
          <cell r="D21080" t="str">
            <v>ML</v>
          </cell>
          <cell r="E21080">
            <v>0</v>
          </cell>
          <cell r="F21080">
            <v>0</v>
          </cell>
        </row>
        <row r="21081">
          <cell r="B21081">
            <v>3003233</v>
          </cell>
          <cell r="C21081" t="str">
            <v>Tirantes Provisório -Até 35 Tf (Solo)</v>
          </cell>
          <cell r="D21081" t="str">
            <v>ML</v>
          </cell>
          <cell r="E21081">
            <v>0</v>
          </cell>
          <cell r="F21081">
            <v>0</v>
          </cell>
        </row>
        <row r="21082">
          <cell r="B21082">
            <v>3003234</v>
          </cell>
          <cell r="C21082" t="str">
            <v>Tirantes Provisório -Até 40 Tf (Solo)</v>
          </cell>
          <cell r="D21082" t="str">
            <v>ML</v>
          </cell>
          <cell r="E21082">
            <v>0</v>
          </cell>
          <cell r="F21082">
            <v>0</v>
          </cell>
        </row>
        <row r="21083">
          <cell r="B21083">
            <v>3003235</v>
          </cell>
          <cell r="C21083" t="str">
            <v>Tirantes Provisório -Até 45 Tf (Solo)</v>
          </cell>
          <cell r="D21083" t="str">
            <v>ML</v>
          </cell>
          <cell r="E21083">
            <v>0</v>
          </cell>
          <cell r="F21083">
            <v>0</v>
          </cell>
        </row>
        <row r="21084">
          <cell r="B21084">
            <v>3003236</v>
          </cell>
          <cell r="C21084" t="str">
            <v>Tirantes Provisório -Até 50 Tf (Solo)</v>
          </cell>
          <cell r="D21084" t="str">
            <v>ML</v>
          </cell>
          <cell r="E21084">
            <v>0</v>
          </cell>
          <cell r="F21084">
            <v>0</v>
          </cell>
        </row>
        <row r="21085">
          <cell r="B21085">
            <v>3003237</v>
          </cell>
          <cell r="C21085" t="str">
            <v>Tirantes Provisório -Até 55 Tf (Solo)</v>
          </cell>
          <cell r="D21085" t="str">
            <v>ML</v>
          </cell>
          <cell r="E21085">
            <v>0</v>
          </cell>
          <cell r="F21085">
            <v>0</v>
          </cell>
        </row>
        <row r="21086">
          <cell r="B21086">
            <v>3003238</v>
          </cell>
          <cell r="C21086" t="str">
            <v>Tirantes Provisório -Até 60 Tf (Solo)</v>
          </cell>
          <cell r="D21086" t="str">
            <v>ML</v>
          </cell>
          <cell r="E21086">
            <v>0</v>
          </cell>
          <cell r="F21086">
            <v>0</v>
          </cell>
        </row>
        <row r="21087">
          <cell r="B21087">
            <v>3003239</v>
          </cell>
          <cell r="C21087" t="str">
            <v>Tirantes Provisório -Até 65 Tf (Solo)</v>
          </cell>
          <cell r="D21087" t="str">
            <v>ML</v>
          </cell>
          <cell r="E21087">
            <v>0</v>
          </cell>
          <cell r="F21087">
            <v>0</v>
          </cell>
        </row>
        <row r="21088">
          <cell r="B21088">
            <v>3003240</v>
          </cell>
          <cell r="C21088" t="str">
            <v>Tirantes Provisório -Até 70 Tf (Solo)</v>
          </cell>
          <cell r="D21088" t="str">
            <v>ML</v>
          </cell>
          <cell r="E21088">
            <v>0</v>
          </cell>
          <cell r="F21088">
            <v>0</v>
          </cell>
        </row>
        <row r="21089">
          <cell r="B21089">
            <v>3003241</v>
          </cell>
          <cell r="C21089" t="str">
            <v>Tirantes Provisório -Até 75 Tf (Solo)</v>
          </cell>
          <cell r="D21089" t="str">
            <v>ML</v>
          </cell>
          <cell r="E21089">
            <v>0</v>
          </cell>
          <cell r="F21089">
            <v>0</v>
          </cell>
        </row>
        <row r="21090">
          <cell r="B21090">
            <v>3003242</v>
          </cell>
          <cell r="C21090" t="str">
            <v>Tirantes Provisório -Até 80 Tf (Solo)</v>
          </cell>
          <cell r="D21090" t="str">
            <v>ML</v>
          </cell>
          <cell r="E21090">
            <v>0</v>
          </cell>
          <cell r="F21090">
            <v>0</v>
          </cell>
        </row>
        <row r="21091">
          <cell r="B21091">
            <v>3003243</v>
          </cell>
          <cell r="C21091" t="str">
            <v>Tirantes Provisório -Até 85 Tf (Solo)</v>
          </cell>
          <cell r="D21091" t="str">
            <v>ML</v>
          </cell>
          <cell r="E21091">
            <v>0</v>
          </cell>
          <cell r="F21091">
            <v>0</v>
          </cell>
        </row>
        <row r="21092">
          <cell r="B21092">
            <v>3003244</v>
          </cell>
          <cell r="C21092" t="str">
            <v>Tirantes Provisório -Até 90 Tf (Solo)</v>
          </cell>
          <cell r="D21092" t="str">
            <v>ML</v>
          </cell>
          <cell r="E21092">
            <v>0</v>
          </cell>
          <cell r="F21092">
            <v>0</v>
          </cell>
        </row>
        <row r="21093">
          <cell r="B21093">
            <v>3003245</v>
          </cell>
          <cell r="C21093" t="str">
            <v>Tirantes Provisório -Até 95 Tf (Solo)</v>
          </cell>
          <cell r="D21093" t="str">
            <v>ML</v>
          </cell>
          <cell r="E21093">
            <v>0</v>
          </cell>
          <cell r="F21093">
            <v>0</v>
          </cell>
        </row>
        <row r="21094">
          <cell r="B21094">
            <v>3003246</v>
          </cell>
          <cell r="C21094" t="str">
            <v>Tirantes Provisório -Até 100 Tf (Solo)</v>
          </cell>
          <cell r="D21094" t="str">
            <v>ML</v>
          </cell>
          <cell r="E21094">
            <v>0</v>
          </cell>
          <cell r="F21094">
            <v>0</v>
          </cell>
        </row>
        <row r="21095">
          <cell r="B21095">
            <v>3003247</v>
          </cell>
          <cell r="C21095" t="str">
            <v>Tirantes Definitivo -Até 20 Tf (Solo)</v>
          </cell>
          <cell r="D21095" t="str">
            <v>ML</v>
          </cell>
          <cell r="E21095">
            <v>0</v>
          </cell>
          <cell r="F21095">
            <v>0</v>
          </cell>
        </row>
        <row r="21096">
          <cell r="B21096">
            <v>3003248</v>
          </cell>
          <cell r="C21096" t="str">
            <v>Tirantes Definitivo -Até 25 Tf (Solo)</v>
          </cell>
          <cell r="D21096" t="str">
            <v>ML</v>
          </cell>
          <cell r="E21096">
            <v>0</v>
          </cell>
          <cell r="F21096">
            <v>0</v>
          </cell>
        </row>
        <row r="21097">
          <cell r="B21097">
            <v>3003249</v>
          </cell>
          <cell r="C21097" t="str">
            <v>Tirantes Definitivo -Até 30 Tf (Solo)</v>
          </cell>
          <cell r="D21097" t="str">
            <v>ML</v>
          </cell>
          <cell r="E21097">
            <v>0</v>
          </cell>
          <cell r="F21097">
            <v>0</v>
          </cell>
        </row>
        <row r="21098">
          <cell r="B21098">
            <v>3003250</v>
          </cell>
          <cell r="C21098" t="str">
            <v>Tirantes Definitivo -Até 35 Tf (Solo)</v>
          </cell>
          <cell r="D21098" t="str">
            <v>ML</v>
          </cell>
          <cell r="E21098">
            <v>0</v>
          </cell>
          <cell r="F21098">
            <v>0</v>
          </cell>
        </row>
        <row r="21099">
          <cell r="B21099">
            <v>3003251</v>
          </cell>
          <cell r="C21099" t="str">
            <v>Tirantes Definitivo -Até 40 Tf (Solo)</v>
          </cell>
          <cell r="D21099" t="str">
            <v>ML</v>
          </cell>
          <cell r="E21099">
            <v>0</v>
          </cell>
          <cell r="F21099">
            <v>0</v>
          </cell>
        </row>
        <row r="21100">
          <cell r="B21100">
            <v>3003252</v>
          </cell>
          <cell r="C21100" t="str">
            <v>Tirantes Definitivo -Até 45 Tf (Solo)</v>
          </cell>
          <cell r="D21100" t="str">
            <v>ML</v>
          </cell>
          <cell r="E21100">
            <v>0</v>
          </cell>
          <cell r="F21100">
            <v>0</v>
          </cell>
        </row>
        <row r="21101">
          <cell r="B21101">
            <v>3003253</v>
          </cell>
          <cell r="C21101" t="str">
            <v>Tirantes Definitivo -Até 50 Tf (Solo)</v>
          </cell>
          <cell r="D21101" t="str">
            <v>ML</v>
          </cell>
          <cell r="E21101">
            <v>0</v>
          </cell>
          <cell r="F21101">
            <v>0</v>
          </cell>
        </row>
        <row r="21102">
          <cell r="B21102">
            <v>3003254</v>
          </cell>
          <cell r="C21102" t="str">
            <v>Tirantes Definitivo -Até 55 Tf (Solo)</v>
          </cell>
          <cell r="D21102" t="str">
            <v>ML</v>
          </cell>
          <cell r="E21102">
            <v>0</v>
          </cell>
          <cell r="F21102">
            <v>0</v>
          </cell>
        </row>
        <row r="21103">
          <cell r="B21103">
            <v>3003255</v>
          </cell>
          <cell r="C21103" t="str">
            <v>Tirantes Definitivo -Até 60 Tf (Solo)</v>
          </cell>
          <cell r="D21103" t="str">
            <v>ML</v>
          </cell>
          <cell r="E21103">
            <v>0</v>
          </cell>
          <cell r="F21103">
            <v>0</v>
          </cell>
        </row>
        <row r="21104">
          <cell r="B21104">
            <v>3003256</v>
          </cell>
          <cell r="C21104" t="str">
            <v>Tirantes Definitivo -Até 65 Tf (Solo)</v>
          </cell>
          <cell r="D21104" t="str">
            <v>ML</v>
          </cell>
          <cell r="E21104">
            <v>0</v>
          </cell>
          <cell r="F21104">
            <v>0</v>
          </cell>
        </row>
        <row r="21105">
          <cell r="B21105">
            <v>3003257</v>
          </cell>
          <cell r="C21105" t="str">
            <v>Tirantes Definitivo -Até 70 Tf (Solo)</v>
          </cell>
          <cell r="D21105" t="str">
            <v>ML</v>
          </cell>
          <cell r="E21105">
            <v>0</v>
          </cell>
          <cell r="F21105">
            <v>0</v>
          </cell>
        </row>
        <row r="21106">
          <cell r="B21106">
            <v>3003258</v>
          </cell>
          <cell r="C21106" t="str">
            <v>Tirantes Definitivo -Até 75 Tf (Solo)</v>
          </cell>
          <cell r="D21106" t="str">
            <v>ML</v>
          </cell>
          <cell r="E21106">
            <v>0</v>
          </cell>
          <cell r="F21106">
            <v>0</v>
          </cell>
        </row>
        <row r="21107">
          <cell r="B21107">
            <v>3003259</v>
          </cell>
          <cell r="C21107" t="str">
            <v>Tirantes Definitivo -Até 80 Tf (Solo)</v>
          </cell>
          <cell r="D21107" t="str">
            <v>ML</v>
          </cell>
          <cell r="E21107">
            <v>0</v>
          </cell>
          <cell r="F21107">
            <v>0</v>
          </cell>
        </row>
        <row r="21108">
          <cell r="B21108">
            <v>3003260</v>
          </cell>
          <cell r="C21108" t="str">
            <v>Tirantes Definitivo -Até 85 Tf (Solo)</v>
          </cell>
          <cell r="D21108" t="str">
            <v>ML</v>
          </cell>
          <cell r="E21108">
            <v>0</v>
          </cell>
          <cell r="F21108">
            <v>0</v>
          </cell>
        </row>
        <row r="21109">
          <cell r="B21109">
            <v>3003261</v>
          </cell>
          <cell r="C21109" t="str">
            <v>Tirantes Definitivo -Até 90 Tf (Solo)</v>
          </cell>
          <cell r="D21109" t="str">
            <v>ML</v>
          </cell>
          <cell r="E21109">
            <v>0</v>
          </cell>
          <cell r="F21109">
            <v>0</v>
          </cell>
        </row>
        <row r="21110">
          <cell r="B21110">
            <v>3003262</v>
          </cell>
          <cell r="C21110" t="str">
            <v>Tirantes Definitivo -Até 95 Tf (Solo)</v>
          </cell>
          <cell r="D21110" t="str">
            <v>ML</v>
          </cell>
          <cell r="E21110">
            <v>0</v>
          </cell>
          <cell r="F21110">
            <v>0</v>
          </cell>
        </row>
        <row r="21111">
          <cell r="B21111">
            <v>3003263</v>
          </cell>
          <cell r="C21111" t="str">
            <v>Tirantes Definitivo -Até 100 Tf (Solo)</v>
          </cell>
          <cell r="D21111" t="str">
            <v>ML</v>
          </cell>
          <cell r="E21111">
            <v>0</v>
          </cell>
          <cell r="F21111">
            <v>0</v>
          </cell>
        </row>
        <row r="21112">
          <cell r="B21112">
            <v>3003264</v>
          </cell>
          <cell r="C21112" t="str">
            <v>Tirantes Provisório -Até 20 Tf (Rocha)</v>
          </cell>
          <cell r="D21112" t="str">
            <v>ML</v>
          </cell>
          <cell r="E21112">
            <v>0</v>
          </cell>
          <cell r="F21112">
            <v>0</v>
          </cell>
        </row>
        <row r="21113">
          <cell r="B21113">
            <v>3003265</v>
          </cell>
          <cell r="C21113" t="str">
            <v>Tirantes Provisório -Até 25 Tf (Rocha)</v>
          </cell>
          <cell r="D21113" t="str">
            <v>ML</v>
          </cell>
          <cell r="E21113">
            <v>0</v>
          </cell>
          <cell r="F21113">
            <v>0</v>
          </cell>
        </row>
        <row r="21114">
          <cell r="B21114">
            <v>3003266</v>
          </cell>
          <cell r="C21114" t="str">
            <v>Tirantes Provisório -Até 30 Tf (Rocha)</v>
          </cell>
          <cell r="D21114" t="str">
            <v>ML</v>
          </cell>
          <cell r="E21114">
            <v>0</v>
          </cell>
          <cell r="F21114">
            <v>0</v>
          </cell>
        </row>
        <row r="21115">
          <cell r="B21115">
            <v>3003267</v>
          </cell>
          <cell r="C21115" t="str">
            <v>Tirantes Provisório -Até 35 Tf (Rocha)</v>
          </cell>
          <cell r="D21115" t="str">
            <v>ML</v>
          </cell>
          <cell r="E21115">
            <v>0</v>
          </cell>
          <cell r="F21115">
            <v>0</v>
          </cell>
        </row>
        <row r="21116">
          <cell r="B21116">
            <v>3003268</v>
          </cell>
          <cell r="C21116" t="str">
            <v>Tirantes Provisório -Até 40 Tf (Rocha)</v>
          </cell>
          <cell r="D21116" t="str">
            <v>ML</v>
          </cell>
          <cell r="E21116">
            <v>0</v>
          </cell>
          <cell r="F21116">
            <v>0</v>
          </cell>
        </row>
        <row r="21117">
          <cell r="B21117">
            <v>3003269</v>
          </cell>
          <cell r="C21117" t="str">
            <v>Tirantes Provisório -Até 45 Tf (Rocha)</v>
          </cell>
          <cell r="D21117" t="str">
            <v>ML</v>
          </cell>
          <cell r="E21117">
            <v>0</v>
          </cell>
          <cell r="F21117">
            <v>0</v>
          </cell>
        </row>
        <row r="21118">
          <cell r="B21118">
            <v>3003270</v>
          </cell>
          <cell r="C21118" t="str">
            <v>Tirantes Provisório -Até 50 Tf (Rocha)</v>
          </cell>
          <cell r="D21118" t="str">
            <v>ML</v>
          </cell>
          <cell r="E21118">
            <v>0</v>
          </cell>
          <cell r="F21118">
            <v>0</v>
          </cell>
        </row>
        <row r="21119">
          <cell r="B21119">
            <v>3003271</v>
          </cell>
          <cell r="C21119" t="str">
            <v>Tirantes Provisório -Até 55 Tf (Rocha)</v>
          </cell>
          <cell r="D21119" t="str">
            <v>ML</v>
          </cell>
          <cell r="E21119">
            <v>0</v>
          </cell>
          <cell r="F21119">
            <v>0</v>
          </cell>
        </row>
        <row r="21120">
          <cell r="B21120">
            <v>3003272</v>
          </cell>
          <cell r="C21120" t="str">
            <v>Tirantes Provisório -Até 60 Tf (Rocha)</v>
          </cell>
          <cell r="D21120" t="str">
            <v>ML</v>
          </cell>
          <cell r="E21120">
            <v>0</v>
          </cell>
          <cell r="F21120">
            <v>0</v>
          </cell>
        </row>
        <row r="21121">
          <cell r="B21121">
            <v>3003273</v>
          </cell>
          <cell r="C21121" t="str">
            <v>Tirantes Provisório -Até 65 Tf (Rocha)</v>
          </cell>
          <cell r="D21121" t="str">
            <v>ML</v>
          </cell>
          <cell r="E21121">
            <v>0</v>
          </cell>
          <cell r="F21121">
            <v>0</v>
          </cell>
        </row>
        <row r="21122">
          <cell r="B21122">
            <v>3003274</v>
          </cell>
          <cell r="C21122" t="str">
            <v>Tirantes Provisório -Até 70 Tf (Rocha)</v>
          </cell>
          <cell r="D21122" t="str">
            <v>ML</v>
          </cell>
          <cell r="E21122">
            <v>0</v>
          </cell>
          <cell r="F21122">
            <v>0</v>
          </cell>
        </row>
        <row r="21123">
          <cell r="B21123">
            <v>3003275</v>
          </cell>
          <cell r="C21123" t="str">
            <v>Tirantes Provisório -Até 75 Tf (Rocha)</v>
          </cell>
          <cell r="D21123" t="str">
            <v>ML</v>
          </cell>
          <cell r="E21123">
            <v>0</v>
          </cell>
          <cell r="F21123">
            <v>0</v>
          </cell>
        </row>
        <row r="21124">
          <cell r="B21124">
            <v>3003276</v>
          </cell>
          <cell r="C21124" t="str">
            <v>Tirantes Provisório -Até 80 Tf (Rocha)</v>
          </cell>
          <cell r="D21124" t="str">
            <v>ML</v>
          </cell>
          <cell r="E21124">
            <v>0</v>
          </cell>
          <cell r="F21124">
            <v>0</v>
          </cell>
        </row>
        <row r="21125">
          <cell r="B21125">
            <v>3003277</v>
          </cell>
          <cell r="C21125" t="str">
            <v>Tirantes Provisório -Até 85 Tf (Rocha)</v>
          </cell>
          <cell r="D21125" t="str">
            <v>ML</v>
          </cell>
          <cell r="E21125">
            <v>0</v>
          </cell>
          <cell r="F21125">
            <v>0</v>
          </cell>
        </row>
        <row r="21126">
          <cell r="B21126">
            <v>3003278</v>
          </cell>
          <cell r="C21126" t="str">
            <v>Tirantes Provisório -Até 90 Tf (Rocha)</v>
          </cell>
          <cell r="D21126" t="str">
            <v>ML</v>
          </cell>
          <cell r="E21126">
            <v>0</v>
          </cell>
          <cell r="F21126">
            <v>0</v>
          </cell>
        </row>
        <row r="21127">
          <cell r="B21127">
            <v>3003279</v>
          </cell>
          <cell r="C21127" t="str">
            <v>Tirantes Provisório -Até 95 Tf (Rocha)</v>
          </cell>
          <cell r="D21127" t="str">
            <v>ML</v>
          </cell>
          <cell r="E21127">
            <v>0</v>
          </cell>
          <cell r="F21127">
            <v>0</v>
          </cell>
        </row>
        <row r="21128">
          <cell r="B21128">
            <v>3003280</v>
          </cell>
          <cell r="C21128" t="str">
            <v>Tirantes Provisório -Até 100 Tf (Rocha)</v>
          </cell>
          <cell r="D21128" t="str">
            <v>ML</v>
          </cell>
          <cell r="E21128">
            <v>0</v>
          </cell>
          <cell r="F21128">
            <v>0</v>
          </cell>
        </row>
        <row r="21129">
          <cell r="B21129">
            <v>3003281</v>
          </cell>
          <cell r="C21129" t="str">
            <v>Tirantes Definitivo -Até 20 Tf (Rocha)</v>
          </cell>
          <cell r="D21129" t="str">
            <v>ML</v>
          </cell>
          <cell r="E21129">
            <v>0</v>
          </cell>
          <cell r="F21129">
            <v>0</v>
          </cell>
        </row>
        <row r="21130">
          <cell r="B21130">
            <v>3003282</v>
          </cell>
          <cell r="C21130" t="str">
            <v>Tirantes Definitivo -Até 25 Tf (Rocha)</v>
          </cell>
          <cell r="D21130" t="str">
            <v>ML</v>
          </cell>
          <cell r="E21130">
            <v>0</v>
          </cell>
          <cell r="F21130">
            <v>0</v>
          </cell>
        </row>
        <row r="21131">
          <cell r="B21131">
            <v>3003283</v>
          </cell>
          <cell r="C21131" t="str">
            <v>Tirantes Definitivo -Até 30 Tf (Rocha)</v>
          </cell>
          <cell r="D21131" t="str">
            <v>ML</v>
          </cell>
          <cell r="E21131">
            <v>0</v>
          </cell>
          <cell r="F21131">
            <v>0</v>
          </cell>
        </row>
        <row r="21132">
          <cell r="B21132">
            <v>3003284</v>
          </cell>
          <cell r="C21132" t="str">
            <v>Tirantes Definitivo -Até 35 Tf (Rocha)</v>
          </cell>
          <cell r="D21132" t="str">
            <v>ML</v>
          </cell>
          <cell r="E21132">
            <v>0</v>
          </cell>
          <cell r="F21132">
            <v>0</v>
          </cell>
        </row>
        <row r="21133">
          <cell r="B21133">
            <v>3003285</v>
          </cell>
          <cell r="C21133" t="str">
            <v>Tirantes Definitivo -Até 40 Tf (Rocha)</v>
          </cell>
          <cell r="D21133" t="str">
            <v>ML</v>
          </cell>
          <cell r="E21133">
            <v>0</v>
          </cell>
          <cell r="F21133">
            <v>0</v>
          </cell>
        </row>
        <row r="21134">
          <cell r="B21134">
            <v>3003286</v>
          </cell>
          <cell r="C21134" t="str">
            <v>Tirantes Definitivo -Até 45 Tf (Rocha)</v>
          </cell>
          <cell r="D21134" t="str">
            <v>ML</v>
          </cell>
          <cell r="E21134">
            <v>0</v>
          </cell>
          <cell r="F21134">
            <v>0</v>
          </cell>
        </row>
        <row r="21135">
          <cell r="B21135">
            <v>3003287</v>
          </cell>
          <cell r="C21135" t="str">
            <v>Tirantes Definitivo -Até 50 Tf (Rocha)</v>
          </cell>
          <cell r="D21135" t="str">
            <v>ML</v>
          </cell>
          <cell r="E21135">
            <v>0</v>
          </cell>
          <cell r="F21135">
            <v>0</v>
          </cell>
        </row>
        <row r="21136">
          <cell r="B21136">
            <v>3003288</v>
          </cell>
          <cell r="C21136" t="str">
            <v>Tirantes Definitivo -Até 55 Tf (Rocha)</v>
          </cell>
          <cell r="D21136" t="str">
            <v>ML</v>
          </cell>
          <cell r="E21136">
            <v>0</v>
          </cell>
          <cell r="F21136">
            <v>0</v>
          </cell>
        </row>
        <row r="21137">
          <cell r="B21137">
            <v>3003289</v>
          </cell>
          <cell r="C21137" t="str">
            <v>Tirantes Definitivo -Até 60 Tf (Rocha)</v>
          </cell>
          <cell r="D21137" t="str">
            <v>ML</v>
          </cell>
          <cell r="E21137">
            <v>0</v>
          </cell>
          <cell r="F21137">
            <v>0</v>
          </cell>
        </row>
        <row r="21138">
          <cell r="B21138">
            <v>3003290</v>
          </cell>
          <cell r="C21138" t="str">
            <v>Tirantes Definitivo -Até 65 Tf (Rocha)</v>
          </cell>
          <cell r="D21138" t="str">
            <v>ML</v>
          </cell>
          <cell r="E21138">
            <v>0</v>
          </cell>
          <cell r="F21138">
            <v>0</v>
          </cell>
        </row>
        <row r="21139">
          <cell r="B21139">
            <v>3003291</v>
          </cell>
          <cell r="C21139" t="str">
            <v>Tirantes Definitivo -Até 70 Tf (Rocha)</v>
          </cell>
          <cell r="D21139" t="str">
            <v>ML</v>
          </cell>
          <cell r="E21139">
            <v>0</v>
          </cell>
          <cell r="F21139">
            <v>0</v>
          </cell>
        </row>
        <row r="21140">
          <cell r="B21140">
            <v>3003292</v>
          </cell>
          <cell r="C21140" t="str">
            <v>Tirantes Definitivo -Até 75 Tf (Rocha)</v>
          </cell>
          <cell r="D21140" t="str">
            <v>ML</v>
          </cell>
          <cell r="E21140">
            <v>0</v>
          </cell>
          <cell r="F21140">
            <v>0</v>
          </cell>
        </row>
        <row r="21141">
          <cell r="B21141">
            <v>3003293</v>
          </cell>
          <cell r="C21141" t="str">
            <v>Tirantes Definitivo -Até 80 Tf (Rocha)</v>
          </cell>
          <cell r="D21141" t="str">
            <v>ML</v>
          </cell>
          <cell r="E21141">
            <v>0</v>
          </cell>
          <cell r="F21141">
            <v>0</v>
          </cell>
        </row>
        <row r="21142">
          <cell r="B21142">
            <v>3003294</v>
          </cell>
          <cell r="C21142" t="str">
            <v>Tirantes Definitivo -Até 85 Tf (Rocha)</v>
          </cell>
          <cell r="D21142" t="str">
            <v>ML</v>
          </cell>
          <cell r="E21142">
            <v>0</v>
          </cell>
          <cell r="F21142">
            <v>0</v>
          </cell>
        </row>
        <row r="21143">
          <cell r="B21143">
            <v>3003295</v>
          </cell>
          <cell r="C21143" t="str">
            <v>Tirantes Definitivo -Até 90 Tf (Rocha)</v>
          </cell>
          <cell r="D21143" t="str">
            <v>ML</v>
          </cell>
          <cell r="E21143">
            <v>0</v>
          </cell>
          <cell r="F21143">
            <v>0</v>
          </cell>
        </row>
        <row r="21144">
          <cell r="B21144">
            <v>3003296</v>
          </cell>
          <cell r="C21144" t="str">
            <v>Tirantes Definitivo -Até 95 Tf (Rocha)</v>
          </cell>
          <cell r="D21144" t="str">
            <v>ML</v>
          </cell>
          <cell r="E21144">
            <v>0</v>
          </cell>
          <cell r="F21144">
            <v>0</v>
          </cell>
        </row>
        <row r="21145">
          <cell r="B21145">
            <v>3003297</v>
          </cell>
          <cell r="C21145" t="str">
            <v>Tirantes Definitivo -Até 100 Tf (Rocha)</v>
          </cell>
          <cell r="D21145" t="str">
            <v>ML</v>
          </cell>
          <cell r="E21145">
            <v>0</v>
          </cell>
          <cell r="F21145">
            <v>0</v>
          </cell>
        </row>
        <row r="21146">
          <cell r="B21146">
            <v>3003298</v>
          </cell>
          <cell r="C21146" t="str">
            <v>Estaca Raiz Diam 10 - (Rocha)</v>
          </cell>
          <cell r="D21146" t="str">
            <v>ML</v>
          </cell>
          <cell r="E21146">
            <v>0</v>
          </cell>
          <cell r="F21146">
            <v>0</v>
          </cell>
        </row>
        <row r="21147">
          <cell r="B21147">
            <v>3003299</v>
          </cell>
          <cell r="C21147" t="str">
            <v>Estaca Raiz Diam 12 - (Rocha)</v>
          </cell>
          <cell r="D21147" t="str">
            <v>ML</v>
          </cell>
          <cell r="E21147">
            <v>0</v>
          </cell>
          <cell r="F21147">
            <v>0</v>
          </cell>
        </row>
        <row r="21148">
          <cell r="B21148">
            <v>3003300</v>
          </cell>
          <cell r="C21148" t="str">
            <v>Estaca Raiz Diam 15 - (Rocha)</v>
          </cell>
          <cell r="D21148" t="str">
            <v>ML</v>
          </cell>
          <cell r="E21148">
            <v>0</v>
          </cell>
          <cell r="F21148">
            <v>0</v>
          </cell>
        </row>
        <row r="21149">
          <cell r="B21149">
            <v>3003301</v>
          </cell>
          <cell r="C21149" t="str">
            <v>Estaca Raiz Diam 16 - (Rocha)</v>
          </cell>
          <cell r="D21149" t="str">
            <v>ML</v>
          </cell>
          <cell r="E21149">
            <v>0</v>
          </cell>
          <cell r="F21149">
            <v>0</v>
          </cell>
        </row>
        <row r="21150">
          <cell r="B21150">
            <v>3003302</v>
          </cell>
          <cell r="C21150" t="str">
            <v>Estaca Raiz Diam 20 - (Rocha)</v>
          </cell>
          <cell r="D21150" t="str">
            <v>ML</v>
          </cell>
          <cell r="E21150">
            <v>0</v>
          </cell>
          <cell r="F21150">
            <v>0</v>
          </cell>
        </row>
        <row r="21151">
          <cell r="B21151">
            <v>3003303</v>
          </cell>
          <cell r="C21151" t="str">
            <v>Estaca Raiz Diam 25 - (Rocha)</v>
          </cell>
          <cell r="D21151" t="str">
            <v>ML</v>
          </cell>
          <cell r="E21151">
            <v>0</v>
          </cell>
          <cell r="F21151">
            <v>0</v>
          </cell>
        </row>
        <row r="21152">
          <cell r="B21152">
            <v>3003304</v>
          </cell>
          <cell r="C21152" t="str">
            <v>Estaca Raiz Diam 31 - (Rocha)</v>
          </cell>
          <cell r="D21152" t="str">
            <v>ML</v>
          </cell>
          <cell r="E21152">
            <v>0</v>
          </cell>
          <cell r="F21152">
            <v>0</v>
          </cell>
        </row>
        <row r="21153">
          <cell r="B21153">
            <v>3003305</v>
          </cell>
          <cell r="C21153" t="str">
            <v>Estaca Raiz Diam 40 - (Rocha)</v>
          </cell>
          <cell r="D21153" t="str">
            <v>ML</v>
          </cell>
          <cell r="E21153">
            <v>0</v>
          </cell>
          <cell r="F21153">
            <v>0</v>
          </cell>
        </row>
        <row r="21154">
          <cell r="B21154">
            <v>3003306</v>
          </cell>
          <cell r="C21154" t="str">
            <v>Manutencao Forma Aluminio</v>
          </cell>
          <cell r="D21154" t="str">
            <v>M2</v>
          </cell>
          <cell r="E21154">
            <v>0</v>
          </cell>
          <cell r="F21154">
            <v>0</v>
          </cell>
        </row>
        <row r="21155">
          <cell r="B21155">
            <v>3003307</v>
          </cell>
          <cell r="C21155" t="str">
            <v>Locacao De Romp Picao 600 Kg</v>
          </cell>
          <cell r="D21155" t="str">
            <v>TAG</v>
          </cell>
          <cell r="E21155">
            <v>0</v>
          </cell>
          <cell r="F21155">
            <v>0</v>
          </cell>
        </row>
        <row r="21156">
          <cell r="B21156">
            <v>3003308</v>
          </cell>
          <cell r="C21156" t="str">
            <v>Locacao De Romp Picao 5 Ton.</v>
          </cell>
          <cell r="D21156" t="str">
            <v>TAG</v>
          </cell>
          <cell r="E21156">
            <v>0</v>
          </cell>
          <cell r="F21156">
            <v>0</v>
          </cell>
        </row>
        <row r="21157">
          <cell r="B21157">
            <v>3003309</v>
          </cell>
          <cell r="C21157" t="str">
            <v>Mobilizacao E Desmob Romp</v>
          </cell>
          <cell r="D21157" t="str">
            <v>TAG</v>
          </cell>
          <cell r="E21157">
            <v>0</v>
          </cell>
          <cell r="F21157">
            <v>0</v>
          </cell>
        </row>
        <row r="21158">
          <cell r="B21158">
            <v>3003310</v>
          </cell>
          <cell r="C21158" t="str">
            <v>Locacao De Rolo Compressor</v>
          </cell>
          <cell r="D21158" t="str">
            <v>TAG</v>
          </cell>
          <cell r="E21158">
            <v>0</v>
          </cell>
          <cell r="F21158">
            <v>0</v>
          </cell>
        </row>
        <row r="21159">
          <cell r="B21159">
            <v>3003311</v>
          </cell>
          <cell r="C21159" t="str">
            <v>Mobilizacao E Desmob Rolo Compressor</v>
          </cell>
          <cell r="D21159" t="str">
            <v>TAG</v>
          </cell>
          <cell r="E21159">
            <v>0</v>
          </cell>
          <cell r="F21159">
            <v>0</v>
          </cell>
        </row>
        <row r="21160">
          <cell r="B21160">
            <v>3003312</v>
          </cell>
          <cell r="C21160" t="str">
            <v>Locacao De Escavadeira Hidra</v>
          </cell>
          <cell r="D21160" t="str">
            <v>TAG</v>
          </cell>
          <cell r="E21160">
            <v>0</v>
          </cell>
          <cell r="F21160">
            <v>0</v>
          </cell>
        </row>
        <row r="21161">
          <cell r="B21161">
            <v>3003313</v>
          </cell>
          <cell r="C21161" t="str">
            <v>Mobilizacao E Desmob Escavadeira Hidra</v>
          </cell>
          <cell r="D21161" t="str">
            <v>TAG</v>
          </cell>
          <cell r="E21161">
            <v>0</v>
          </cell>
          <cell r="F21161">
            <v>0</v>
          </cell>
        </row>
        <row r="21162">
          <cell r="B21162">
            <v>3003314</v>
          </cell>
          <cell r="C21162" t="str">
            <v>Locacao De Retroesc.</v>
          </cell>
          <cell r="D21162" t="str">
            <v>TAG</v>
          </cell>
          <cell r="E21162">
            <v>0</v>
          </cell>
          <cell r="F21162">
            <v>0</v>
          </cell>
        </row>
        <row r="21163">
          <cell r="B21163">
            <v>3003315</v>
          </cell>
          <cell r="C21163" t="str">
            <v>Mobilizacao E Desmobretroesc.</v>
          </cell>
          <cell r="D21163" t="str">
            <v>TAG</v>
          </cell>
          <cell r="E21163">
            <v>0</v>
          </cell>
          <cell r="F21163">
            <v>0</v>
          </cell>
        </row>
        <row r="21164">
          <cell r="B21164">
            <v>3003316</v>
          </cell>
          <cell r="C21164" t="str">
            <v>Locacao De Mini Retroesc.</v>
          </cell>
          <cell r="D21164" t="str">
            <v>TAG</v>
          </cell>
          <cell r="E21164">
            <v>0</v>
          </cell>
          <cell r="F21164">
            <v>0</v>
          </cell>
        </row>
        <row r="21165">
          <cell r="B21165">
            <v>3003317</v>
          </cell>
          <cell r="C21165" t="str">
            <v>Mobilizacao E Desmob Mini Retroesc.</v>
          </cell>
          <cell r="D21165" t="str">
            <v>TAG</v>
          </cell>
          <cell r="E21165">
            <v>0</v>
          </cell>
          <cell r="F21165">
            <v>0</v>
          </cell>
        </row>
        <row r="21166">
          <cell r="B21166">
            <v>3003318</v>
          </cell>
          <cell r="C21166" t="str">
            <v>Locacao De Mini Escavadeira</v>
          </cell>
          <cell r="D21166" t="str">
            <v>TAG</v>
          </cell>
          <cell r="E21166">
            <v>0</v>
          </cell>
          <cell r="F21166">
            <v>0</v>
          </cell>
        </row>
        <row r="21167">
          <cell r="B21167">
            <v>3003319</v>
          </cell>
          <cell r="C21167" t="str">
            <v>Mobilizacao E Desmob Mini Escavadeira</v>
          </cell>
          <cell r="D21167" t="str">
            <v>TAG</v>
          </cell>
          <cell r="E21167">
            <v>0</v>
          </cell>
          <cell r="F21167">
            <v>0</v>
          </cell>
        </row>
        <row r="21168">
          <cell r="B21168">
            <v>3003320</v>
          </cell>
          <cell r="C21168" t="str">
            <v>Escavacao Corte Transp Bota Fora  Zn</v>
          </cell>
          <cell r="D21168" t="str">
            <v>M2</v>
          </cell>
          <cell r="E21168">
            <v>0</v>
          </cell>
          <cell r="F21168">
            <v>0</v>
          </cell>
        </row>
        <row r="21169">
          <cell r="B21169">
            <v>3003321</v>
          </cell>
          <cell r="C21169" t="str">
            <v>Escavacao Corte Transp Bota Fora  Zs</v>
          </cell>
          <cell r="D21169" t="str">
            <v>M2</v>
          </cell>
          <cell r="E21169">
            <v>0</v>
          </cell>
          <cell r="F21169">
            <v>0</v>
          </cell>
        </row>
        <row r="21170">
          <cell r="B21170">
            <v>3003322</v>
          </cell>
          <cell r="C21170" t="str">
            <v>Escavacao Corte Transp Bota Fora  Zl</v>
          </cell>
          <cell r="D21170" t="str">
            <v>M2</v>
          </cell>
          <cell r="E21170">
            <v>0</v>
          </cell>
          <cell r="F21170">
            <v>0</v>
          </cell>
        </row>
        <row r="21171">
          <cell r="B21171">
            <v>3003323</v>
          </cell>
          <cell r="C21171" t="str">
            <v>Escavacao Corte Transp Bota Fora  Zo</v>
          </cell>
          <cell r="D21171" t="str">
            <v>M2</v>
          </cell>
          <cell r="E21171">
            <v>0</v>
          </cell>
          <cell r="F21171">
            <v>0</v>
          </cell>
        </row>
        <row r="21172">
          <cell r="B21172">
            <v>3003324</v>
          </cell>
          <cell r="C21172" t="str">
            <v>Escavacao Corte Transp Bota Fora  Centro</v>
          </cell>
          <cell r="D21172" t="str">
            <v>M2</v>
          </cell>
          <cell r="E21172">
            <v>0</v>
          </cell>
          <cell r="F21172">
            <v>0</v>
          </cell>
        </row>
        <row r="21173">
          <cell r="B21173">
            <v>3003325</v>
          </cell>
          <cell r="C21173" t="str">
            <v>Escavacao Corte Transp Bota Fora  Abcd</v>
          </cell>
          <cell r="D21173" t="str">
            <v>M2</v>
          </cell>
          <cell r="E21173">
            <v>0</v>
          </cell>
          <cell r="F21173">
            <v>0</v>
          </cell>
        </row>
        <row r="21174">
          <cell r="B21174">
            <v>3003326</v>
          </cell>
          <cell r="C21174" t="str">
            <v>Escavacao Corte Transp Bota Fora  Int</v>
          </cell>
          <cell r="D21174" t="str">
            <v>M2</v>
          </cell>
          <cell r="E21174">
            <v>0</v>
          </cell>
          <cell r="F21174">
            <v>0</v>
          </cell>
        </row>
        <row r="21175">
          <cell r="B21175">
            <v>3003327</v>
          </cell>
          <cell r="C21175" t="str">
            <v>Carga/Transporte Bota Fora  Zn</v>
          </cell>
          <cell r="D21175" t="str">
            <v>M3</v>
          </cell>
          <cell r="E21175">
            <v>0</v>
          </cell>
          <cell r="F21175">
            <v>0</v>
          </cell>
        </row>
        <row r="21176">
          <cell r="B21176">
            <v>3003328</v>
          </cell>
          <cell r="C21176" t="str">
            <v>Carga/Transporte Bota Fora  Zs</v>
          </cell>
          <cell r="D21176" t="str">
            <v>M3</v>
          </cell>
          <cell r="E21176">
            <v>0</v>
          </cell>
          <cell r="F21176">
            <v>0</v>
          </cell>
        </row>
        <row r="21177">
          <cell r="B21177">
            <v>3003329</v>
          </cell>
          <cell r="C21177" t="str">
            <v>Carga/Transporte Bota Fora  Zl</v>
          </cell>
          <cell r="D21177" t="str">
            <v>M3</v>
          </cell>
          <cell r="E21177">
            <v>0</v>
          </cell>
          <cell r="F21177">
            <v>0</v>
          </cell>
        </row>
        <row r="21178">
          <cell r="B21178">
            <v>3003330</v>
          </cell>
          <cell r="C21178" t="str">
            <v>Carga/Transporte Bota Fora  Zo</v>
          </cell>
          <cell r="D21178" t="str">
            <v>M3</v>
          </cell>
          <cell r="E21178">
            <v>0</v>
          </cell>
          <cell r="F21178">
            <v>0</v>
          </cell>
        </row>
        <row r="21179">
          <cell r="B21179">
            <v>3003331</v>
          </cell>
          <cell r="C21179" t="str">
            <v>Carga/Transporte Bota Fora  Centro</v>
          </cell>
          <cell r="D21179" t="str">
            <v>M3</v>
          </cell>
          <cell r="E21179">
            <v>0</v>
          </cell>
          <cell r="F21179">
            <v>0</v>
          </cell>
        </row>
        <row r="21180">
          <cell r="B21180">
            <v>3003332</v>
          </cell>
          <cell r="C21180" t="str">
            <v>Carga/Transporte Bota Fora  Abcd</v>
          </cell>
          <cell r="D21180" t="str">
            <v>M3</v>
          </cell>
          <cell r="E21180">
            <v>0</v>
          </cell>
          <cell r="F21180">
            <v>0</v>
          </cell>
        </row>
        <row r="21181">
          <cell r="B21181">
            <v>3003333</v>
          </cell>
          <cell r="C21181" t="str">
            <v>Carga/Transporte Bota Fora  Int</v>
          </cell>
          <cell r="D21181" t="str">
            <v>M3</v>
          </cell>
          <cell r="E21181">
            <v>0</v>
          </cell>
          <cell r="F21181">
            <v>0</v>
          </cell>
        </row>
        <row r="21182">
          <cell r="B21182">
            <v>3003334</v>
          </cell>
          <cell r="C21182" t="str">
            <v>Topógrafo</v>
          </cell>
          <cell r="D21182" t="str">
            <v>TAG</v>
          </cell>
          <cell r="E21182">
            <v>0</v>
          </cell>
          <cell r="F21182">
            <v>0</v>
          </cell>
        </row>
        <row r="21183">
          <cell r="B21183">
            <v>3003335</v>
          </cell>
          <cell r="C21183" t="str">
            <v>Levant. Planialtimétrico Area Até 1000</v>
          </cell>
          <cell r="D21183" t="str">
            <v>M2</v>
          </cell>
          <cell r="E21183">
            <v>0</v>
          </cell>
          <cell r="F21183">
            <v>0</v>
          </cell>
        </row>
        <row r="21184">
          <cell r="B21184">
            <v>3003336</v>
          </cell>
          <cell r="C21184" t="str">
            <v>Levant.Planialtimétrico Area 1001 A 2000</v>
          </cell>
          <cell r="D21184" t="str">
            <v>M2</v>
          </cell>
          <cell r="E21184">
            <v>0</v>
          </cell>
          <cell r="F21184">
            <v>0</v>
          </cell>
        </row>
        <row r="21185">
          <cell r="B21185">
            <v>3003337</v>
          </cell>
          <cell r="C21185" t="str">
            <v>Levant.Planialtimétrico Area 2001 A 3000</v>
          </cell>
          <cell r="D21185" t="str">
            <v>M2</v>
          </cell>
          <cell r="E21185">
            <v>0</v>
          </cell>
          <cell r="F21185">
            <v>0</v>
          </cell>
        </row>
        <row r="21186">
          <cell r="B21186">
            <v>3003338</v>
          </cell>
          <cell r="C21186" t="str">
            <v>Levant.Planialtimétrico Area 3001 A 5000</v>
          </cell>
          <cell r="D21186" t="str">
            <v>M2</v>
          </cell>
          <cell r="E21186">
            <v>0</v>
          </cell>
          <cell r="F21186">
            <v>0</v>
          </cell>
        </row>
        <row r="21187">
          <cell r="B21187">
            <v>3003339</v>
          </cell>
          <cell r="C21187" t="str">
            <v>Levant.Planialtimétrico Area 5001 A 7000</v>
          </cell>
          <cell r="D21187" t="str">
            <v>M2</v>
          </cell>
          <cell r="E21187">
            <v>0</v>
          </cell>
          <cell r="F21187">
            <v>0</v>
          </cell>
        </row>
        <row r="21188">
          <cell r="B21188">
            <v>3003340</v>
          </cell>
          <cell r="C21188" t="str">
            <v>Levant.Planialtimétrico Area 7001A11600</v>
          </cell>
          <cell r="D21188" t="str">
            <v>M2</v>
          </cell>
          <cell r="E21188">
            <v>0</v>
          </cell>
          <cell r="F21188">
            <v>0</v>
          </cell>
        </row>
        <row r="21189">
          <cell r="B21189">
            <v>3003341</v>
          </cell>
          <cell r="C21189" t="str">
            <v>Adic. Levant. Planialt. Area Sup. 11601</v>
          </cell>
          <cell r="D21189" t="str">
            <v>M2</v>
          </cell>
          <cell r="E21189">
            <v>0</v>
          </cell>
          <cell r="F21189">
            <v>0</v>
          </cell>
        </row>
        <row r="21190">
          <cell r="B21190">
            <v>3003342</v>
          </cell>
          <cell r="C21190" t="str">
            <v>Container 2,30 X 3,0  Depósito</v>
          </cell>
          <cell r="D21190" t="str">
            <v>UN</v>
          </cell>
          <cell r="E21190">
            <v>0</v>
          </cell>
          <cell r="F21190">
            <v>0</v>
          </cell>
        </row>
        <row r="21191">
          <cell r="B21191">
            <v>3003343</v>
          </cell>
          <cell r="C21191" t="str">
            <v>Container 2,30 X 3,0  Escritório/ Wc</v>
          </cell>
          <cell r="D21191" t="str">
            <v>UN</v>
          </cell>
          <cell r="E21191">
            <v>0</v>
          </cell>
          <cell r="F21191">
            <v>0</v>
          </cell>
        </row>
        <row r="21192">
          <cell r="B21192">
            <v>3003344</v>
          </cell>
          <cell r="C21192" t="str">
            <v>Container 2,30 X 3,0  Wc</v>
          </cell>
          <cell r="D21192" t="str">
            <v>UN</v>
          </cell>
          <cell r="E21192">
            <v>0</v>
          </cell>
          <cell r="F21192">
            <v>0</v>
          </cell>
        </row>
        <row r="21193">
          <cell r="B21193">
            <v>3003345</v>
          </cell>
          <cell r="C21193" t="str">
            <v>Container 2,30 X 3,0  Chuveiro/ Wc</v>
          </cell>
          <cell r="D21193" t="str">
            <v>UN</v>
          </cell>
          <cell r="E21193">
            <v>0</v>
          </cell>
          <cell r="F21193">
            <v>0</v>
          </cell>
        </row>
        <row r="21194">
          <cell r="B21194">
            <v>3003346</v>
          </cell>
          <cell r="C21194" t="str">
            <v>Container 4,0 X 3,0  Depósito</v>
          </cell>
          <cell r="D21194" t="str">
            <v>UN</v>
          </cell>
          <cell r="E21194">
            <v>0</v>
          </cell>
          <cell r="F21194">
            <v>0</v>
          </cell>
        </row>
        <row r="21195">
          <cell r="B21195">
            <v>3003347</v>
          </cell>
          <cell r="C21195" t="str">
            <v>Container 4,0 X 3,0  Escritório/ Wc</v>
          </cell>
          <cell r="D21195" t="str">
            <v>UN</v>
          </cell>
          <cell r="E21195">
            <v>0</v>
          </cell>
          <cell r="F21195">
            <v>0</v>
          </cell>
        </row>
        <row r="21196">
          <cell r="B21196">
            <v>3003348</v>
          </cell>
          <cell r="C21196" t="str">
            <v>Container 4,0 X 3,0  Wc</v>
          </cell>
          <cell r="D21196" t="str">
            <v>UN</v>
          </cell>
          <cell r="E21196">
            <v>0</v>
          </cell>
          <cell r="F21196">
            <v>0</v>
          </cell>
        </row>
        <row r="21197">
          <cell r="B21197">
            <v>3003349</v>
          </cell>
          <cell r="C21197" t="str">
            <v>Container 4,0 X 3,0  Chuveiro/ Wc</v>
          </cell>
          <cell r="D21197" t="str">
            <v>UN</v>
          </cell>
          <cell r="E21197">
            <v>0</v>
          </cell>
          <cell r="F21197">
            <v>0</v>
          </cell>
        </row>
        <row r="21198">
          <cell r="B21198">
            <v>3003350</v>
          </cell>
          <cell r="C21198" t="str">
            <v>Container 6,0 X 3,0  Depósito</v>
          </cell>
          <cell r="D21198" t="str">
            <v>UN</v>
          </cell>
          <cell r="E21198">
            <v>0</v>
          </cell>
          <cell r="F21198">
            <v>0</v>
          </cell>
        </row>
        <row r="21199">
          <cell r="B21199">
            <v>3003351</v>
          </cell>
          <cell r="C21199" t="str">
            <v>Container 6,0 X 3,0  Escritório/ Wc</v>
          </cell>
          <cell r="D21199" t="str">
            <v>UN</v>
          </cell>
          <cell r="E21199">
            <v>0</v>
          </cell>
          <cell r="F21199">
            <v>0</v>
          </cell>
        </row>
        <row r="21200">
          <cell r="B21200">
            <v>3003352</v>
          </cell>
          <cell r="C21200" t="str">
            <v>Container 6,0 X 3,0  Wc</v>
          </cell>
          <cell r="D21200" t="str">
            <v>UN</v>
          </cell>
          <cell r="E21200">
            <v>0</v>
          </cell>
          <cell r="F21200">
            <v>0</v>
          </cell>
        </row>
        <row r="21201">
          <cell r="B21201">
            <v>3003353</v>
          </cell>
          <cell r="C21201" t="str">
            <v>Container 6,0 X 3,0  Chuveiro/ Wc</v>
          </cell>
          <cell r="D21201" t="str">
            <v>UN</v>
          </cell>
          <cell r="E21201">
            <v>0</v>
          </cell>
          <cell r="F21201">
            <v>0</v>
          </cell>
        </row>
        <row r="21202">
          <cell r="B21202">
            <v>3003354</v>
          </cell>
          <cell r="C21202" t="str">
            <v>Mobilizacao E Desmobcontainer</v>
          </cell>
          <cell r="D21202" t="str">
            <v>UN</v>
          </cell>
          <cell r="E21202">
            <v>0</v>
          </cell>
          <cell r="F21202">
            <v>0</v>
          </cell>
        </row>
        <row r="21203">
          <cell r="B21203">
            <v>3003355</v>
          </cell>
          <cell r="C21203" t="str">
            <v>Infra Estrutura Ar Condicionado Duplex</v>
          </cell>
          <cell r="D21203" t="str">
            <v>UN</v>
          </cell>
          <cell r="E21203">
            <v>0</v>
          </cell>
          <cell r="F21203">
            <v>0</v>
          </cell>
        </row>
        <row r="21204">
          <cell r="B21204">
            <v>3003356</v>
          </cell>
          <cell r="C21204" t="str">
            <v>Infra Estrutura Ar Condicionado Tipo</v>
          </cell>
          <cell r="D21204" t="str">
            <v>UN</v>
          </cell>
          <cell r="E21204">
            <v>0</v>
          </cell>
          <cell r="F21204">
            <v>0</v>
          </cell>
        </row>
        <row r="21205">
          <cell r="B21205">
            <v>3003357</v>
          </cell>
          <cell r="C21205" t="str">
            <v>Infra Estrutura Ar Condicionado Terreo</v>
          </cell>
          <cell r="D21205" t="str">
            <v>UN</v>
          </cell>
          <cell r="E21205">
            <v>0</v>
          </cell>
          <cell r="F21205">
            <v>0</v>
          </cell>
        </row>
        <row r="21206">
          <cell r="B21206">
            <v>3003358</v>
          </cell>
          <cell r="C21206" t="str">
            <v>Infra Estrutura Ar Condicionado Subsolo</v>
          </cell>
          <cell r="D21206" t="str">
            <v>UN</v>
          </cell>
          <cell r="E21206">
            <v>0</v>
          </cell>
          <cell r="F21206">
            <v>0</v>
          </cell>
        </row>
        <row r="21207">
          <cell r="B21207">
            <v>3003359</v>
          </cell>
          <cell r="C21207" t="str">
            <v>Equipamentos Ar Condicionado Duplex</v>
          </cell>
          <cell r="D21207" t="str">
            <v>UN</v>
          </cell>
          <cell r="E21207">
            <v>0</v>
          </cell>
          <cell r="F21207">
            <v>0</v>
          </cell>
        </row>
        <row r="21208">
          <cell r="B21208">
            <v>3003360</v>
          </cell>
          <cell r="C21208" t="str">
            <v>Equipamentos Ar Condicionado Terreo</v>
          </cell>
          <cell r="D21208" t="str">
            <v>UN</v>
          </cell>
          <cell r="E21208">
            <v>0</v>
          </cell>
          <cell r="F21208">
            <v>0</v>
          </cell>
        </row>
        <row r="21209">
          <cell r="B21209">
            <v>3003361</v>
          </cell>
          <cell r="C21209" t="str">
            <v>Equipamentos Ar Condicionado Subsolo</v>
          </cell>
          <cell r="D21209" t="str">
            <v>UN</v>
          </cell>
          <cell r="E21209">
            <v>0</v>
          </cell>
          <cell r="F21209">
            <v>0</v>
          </cell>
        </row>
        <row r="21210">
          <cell r="B21210">
            <v>3003362</v>
          </cell>
          <cell r="C21210" t="str">
            <v>Exaustao Do Terreo</v>
          </cell>
          <cell r="D21210" t="str">
            <v>UN</v>
          </cell>
          <cell r="E21210">
            <v>0</v>
          </cell>
          <cell r="F21210">
            <v>0</v>
          </cell>
        </row>
        <row r="21211">
          <cell r="B21211">
            <v>3003363</v>
          </cell>
          <cell r="C21211" t="str">
            <v>Exaustao Apt Tipo Aquecedor</v>
          </cell>
          <cell r="D21211" t="str">
            <v>UN</v>
          </cell>
          <cell r="E21211">
            <v>0</v>
          </cell>
          <cell r="F21211">
            <v>0</v>
          </cell>
        </row>
        <row r="21212">
          <cell r="B21212">
            <v>3003364</v>
          </cell>
          <cell r="C21212" t="str">
            <v>Exaustao Apt Tipo Wc</v>
          </cell>
          <cell r="D21212" t="str">
            <v>UN</v>
          </cell>
          <cell r="E21212">
            <v>0</v>
          </cell>
          <cell r="F21212">
            <v>0</v>
          </cell>
        </row>
        <row r="21213">
          <cell r="B21213">
            <v>3003365</v>
          </cell>
          <cell r="C21213" t="str">
            <v>Exaustao Apt Tipo Lavabo</v>
          </cell>
          <cell r="D21213" t="str">
            <v>UN</v>
          </cell>
          <cell r="E21213">
            <v>0</v>
          </cell>
          <cell r="F21213">
            <v>0</v>
          </cell>
        </row>
        <row r="21214">
          <cell r="B21214">
            <v>3003366</v>
          </cell>
          <cell r="C21214" t="str">
            <v>Exaustao Apt Tipo Cozinha</v>
          </cell>
          <cell r="D21214" t="str">
            <v>UN</v>
          </cell>
          <cell r="E21214">
            <v>0</v>
          </cell>
          <cell r="F21214">
            <v>0</v>
          </cell>
        </row>
        <row r="21215">
          <cell r="B21215">
            <v>3003367</v>
          </cell>
          <cell r="C21215" t="str">
            <v>Pressurizacao De Escada</v>
          </cell>
          <cell r="D21215" t="str">
            <v>UN</v>
          </cell>
          <cell r="E21215">
            <v>0</v>
          </cell>
          <cell r="F21215">
            <v>0</v>
          </cell>
        </row>
        <row r="21216">
          <cell r="B21216">
            <v>3003368</v>
          </cell>
          <cell r="C21216" t="str">
            <v>Deteccao De Incendio</v>
          </cell>
          <cell r="D21216" t="str">
            <v>UN</v>
          </cell>
          <cell r="E21216">
            <v>0</v>
          </cell>
          <cell r="F21216">
            <v>0</v>
          </cell>
        </row>
        <row r="21217">
          <cell r="B21217">
            <v>3003369</v>
          </cell>
          <cell r="C21217" t="str">
            <v>Concreto Fck 35,0 Mpa-Slump 6+-1</v>
          </cell>
          <cell r="D21217" t="str">
            <v>M3</v>
          </cell>
          <cell r="E21217">
            <v>0</v>
          </cell>
          <cell r="F21217">
            <v>0</v>
          </cell>
        </row>
        <row r="21218">
          <cell r="B21218">
            <v>3003370</v>
          </cell>
          <cell r="C21218" t="str">
            <v>Frete Escoramento Guarulhos  Zl Truck</v>
          </cell>
          <cell r="D21218" t="str">
            <v>UN</v>
          </cell>
          <cell r="E21218">
            <v>0</v>
          </cell>
          <cell r="F21218">
            <v>0</v>
          </cell>
        </row>
        <row r="21219">
          <cell r="B21219">
            <v>3003371</v>
          </cell>
          <cell r="C21219" t="str">
            <v>Frete Escoramento Guarulhos - Zl Toco</v>
          </cell>
          <cell r="D21219" t="str">
            <v>UN</v>
          </cell>
          <cell r="E21219">
            <v>0</v>
          </cell>
          <cell r="F21219">
            <v>0</v>
          </cell>
        </row>
        <row r="21220">
          <cell r="B21220">
            <v>3003372</v>
          </cell>
          <cell r="C21220" t="str">
            <v xml:space="preserve"> Frete Escora Varg Gd Paul S.Caet Truck</v>
          </cell>
          <cell r="D21220" t="str">
            <v>UN</v>
          </cell>
          <cell r="E21220">
            <v>0</v>
          </cell>
          <cell r="F21220">
            <v>0</v>
          </cell>
        </row>
        <row r="21221">
          <cell r="B21221">
            <v>3003373</v>
          </cell>
          <cell r="C21221" t="str">
            <v>Frete Escora Varg Gd Paul S.Caet Toco</v>
          </cell>
          <cell r="D21221" t="str">
            <v>UN</v>
          </cell>
          <cell r="E21221">
            <v>0</v>
          </cell>
          <cell r="F21221">
            <v>0</v>
          </cell>
        </row>
        <row r="21222">
          <cell r="B21222">
            <v>3003374</v>
          </cell>
          <cell r="C21222" t="str">
            <v>Serviço De Furação De Concreto 8 1/4"</v>
          </cell>
          <cell r="D21222" t="str">
            <v>UN</v>
          </cell>
          <cell r="E21222">
            <v>0</v>
          </cell>
          <cell r="F21222">
            <v>0</v>
          </cell>
        </row>
        <row r="21223">
          <cell r="B21223">
            <v>3003375</v>
          </cell>
          <cell r="C21223" t="str">
            <v>Serviço De Furação De Concreto 10 1/4"</v>
          </cell>
          <cell r="D21223" t="str">
            <v>UN</v>
          </cell>
          <cell r="E21223">
            <v>0</v>
          </cell>
          <cell r="F21223">
            <v>0</v>
          </cell>
        </row>
        <row r="21224">
          <cell r="B21224">
            <v>3003376</v>
          </cell>
          <cell r="C21224" t="str">
            <v>Locacao De Balancim Leve</v>
          </cell>
          <cell r="D21224" t="str">
            <v>TAG</v>
          </cell>
          <cell r="E21224">
            <v>0</v>
          </cell>
          <cell r="F21224">
            <v>0</v>
          </cell>
        </row>
        <row r="21225">
          <cell r="B21225">
            <v>3003377</v>
          </cell>
          <cell r="C21225" t="str">
            <v>Locacao De Balancim Pesado</v>
          </cell>
          <cell r="D21225" t="str">
            <v>TAG</v>
          </cell>
          <cell r="E21225">
            <v>0</v>
          </cell>
          <cell r="F21225">
            <v>0</v>
          </cell>
        </row>
        <row r="21226">
          <cell r="B21226">
            <v>3003378</v>
          </cell>
          <cell r="C21226" t="str">
            <v>Dissídio Retroativo</v>
          </cell>
          <cell r="D21226" t="str">
            <v>UN</v>
          </cell>
          <cell r="E21226">
            <v>0</v>
          </cell>
          <cell r="F21226">
            <v>0</v>
          </cell>
        </row>
        <row r="21227">
          <cell r="B21227">
            <v>3003379</v>
          </cell>
          <cell r="C21227" t="str">
            <v>Execução Mirante E Piscina Da Cobertura</v>
          </cell>
          <cell r="D21227" t="str">
            <v>M2</v>
          </cell>
          <cell r="E21227">
            <v>0</v>
          </cell>
          <cell r="F21227">
            <v>0</v>
          </cell>
        </row>
        <row r="21228">
          <cell r="B21228">
            <v>3003380</v>
          </cell>
          <cell r="C21228" t="str">
            <v>Kit Porta Pronta 179X213 Shaft</v>
          </cell>
          <cell r="D21228" t="str">
            <v>UN</v>
          </cell>
          <cell r="E21228">
            <v>0</v>
          </cell>
          <cell r="F21228">
            <v>0</v>
          </cell>
        </row>
        <row r="21229">
          <cell r="B21229">
            <v>3003381</v>
          </cell>
          <cell r="C21229" t="str">
            <v>Kit Porta Pronta 59X213 Shaft</v>
          </cell>
          <cell r="D21229" t="str">
            <v>UN</v>
          </cell>
          <cell r="E21229">
            <v>0</v>
          </cell>
          <cell r="F21229">
            <v>0</v>
          </cell>
        </row>
        <row r="21230">
          <cell r="B21230">
            <v>3003382</v>
          </cell>
          <cell r="C21230" t="str">
            <v>Kit Porta Pronta 29X213 Shaft</v>
          </cell>
          <cell r="D21230" t="str">
            <v>UN</v>
          </cell>
          <cell r="E21230">
            <v>0</v>
          </cell>
          <cell r="F21230">
            <v>0</v>
          </cell>
        </row>
        <row r="21231">
          <cell r="B21231">
            <v>3003383</v>
          </cell>
          <cell r="C21231" t="str">
            <v>Kit Porta Pronta 139X213 Shaft</v>
          </cell>
          <cell r="D21231" t="str">
            <v>UN</v>
          </cell>
          <cell r="E21231">
            <v>0</v>
          </cell>
          <cell r="F21231">
            <v>0</v>
          </cell>
        </row>
        <row r="21232">
          <cell r="B21232">
            <v>3003384</v>
          </cell>
          <cell r="C21232" t="str">
            <v>Faturamento Direto Fundação Sapata</v>
          </cell>
          <cell r="D21232" t="str">
            <v>UN</v>
          </cell>
          <cell r="E21232">
            <v>0</v>
          </cell>
          <cell r="F21232">
            <v>0</v>
          </cell>
        </row>
        <row r="21233">
          <cell r="B21233">
            <v>3003385</v>
          </cell>
          <cell r="C21233" t="str">
            <v>Execução De Fundação Sapata Empreitada</v>
          </cell>
          <cell r="D21233" t="str">
            <v>M3</v>
          </cell>
          <cell r="E21233">
            <v>0</v>
          </cell>
          <cell r="F21233">
            <v>0</v>
          </cell>
        </row>
        <row r="21234">
          <cell r="B21234">
            <v>3003386</v>
          </cell>
          <cell r="C21234" t="str">
            <v>Faturamento Direto Estrutura De Concreto</v>
          </cell>
          <cell r="D21234" t="str">
            <v>UN</v>
          </cell>
          <cell r="E21234">
            <v>0</v>
          </cell>
          <cell r="F21234">
            <v>0</v>
          </cell>
        </row>
        <row r="21235">
          <cell r="B21235">
            <v>3003387</v>
          </cell>
          <cell r="C21235" t="str">
            <v>Lavagem De Uniformes</v>
          </cell>
          <cell r="D21235" t="str">
            <v>UN</v>
          </cell>
          <cell r="E21235">
            <v>0</v>
          </cell>
          <cell r="F21235">
            <v>0</v>
          </cell>
        </row>
        <row r="21236">
          <cell r="B21236">
            <v>3003388</v>
          </cell>
          <cell r="C21236" t="str">
            <v>Lavagem De Botas</v>
          </cell>
          <cell r="D21236" t="str">
            <v>UN</v>
          </cell>
          <cell r="E21236">
            <v>0</v>
          </cell>
          <cell r="F21236">
            <v>0</v>
          </cell>
        </row>
        <row r="21237">
          <cell r="B21237">
            <v>3003389</v>
          </cell>
          <cell r="C21237" t="str">
            <v>Honorarios De Recuperacao De Credito</v>
          </cell>
          <cell r="D21237" t="str">
            <v>UN</v>
          </cell>
          <cell r="E21237">
            <v>0</v>
          </cell>
          <cell r="F21237">
            <v>0</v>
          </cell>
        </row>
        <row r="21238">
          <cell r="B21238">
            <v>3003390</v>
          </cell>
          <cell r="C21238" t="str">
            <v>Despesas De Recuperacao De Credito</v>
          </cell>
          <cell r="D21238" t="str">
            <v>UN</v>
          </cell>
          <cell r="E21238">
            <v>0</v>
          </cell>
          <cell r="F21238">
            <v>0</v>
          </cell>
        </row>
        <row r="21239">
          <cell r="B21239">
            <v>3003391</v>
          </cell>
          <cell r="C21239" t="str">
            <v>Locacao De Caminhao Betoneira</v>
          </cell>
          <cell r="D21239" t="str">
            <v>UN</v>
          </cell>
          <cell r="E21239">
            <v>0</v>
          </cell>
          <cell r="F21239">
            <v>0</v>
          </cell>
        </row>
        <row r="21240">
          <cell r="B21240">
            <v>3003392</v>
          </cell>
          <cell r="C21240" t="str">
            <v>Teste De Carga Dinami Estacas Pre Mold</v>
          </cell>
          <cell r="D21240" t="str">
            <v>UN</v>
          </cell>
          <cell r="E21240">
            <v>0</v>
          </cell>
          <cell r="F21240">
            <v>0</v>
          </cell>
        </row>
        <row r="21241">
          <cell r="B21241">
            <v>3003393</v>
          </cell>
          <cell r="C21241" t="str">
            <v>Concreto Fck 35 Mpa - Slump 20+-3</v>
          </cell>
          <cell r="D21241" t="str">
            <v>M3</v>
          </cell>
          <cell r="E21241">
            <v>0</v>
          </cell>
          <cell r="F21241">
            <v>0</v>
          </cell>
        </row>
        <row r="21242">
          <cell r="B21242">
            <v>3003394</v>
          </cell>
          <cell r="C21242" t="str">
            <v>Concreto Fck 35 Mpa - Flow 850Mm</v>
          </cell>
          <cell r="D21242" t="str">
            <v>M3</v>
          </cell>
          <cell r="E21242">
            <v>0</v>
          </cell>
          <cell r="F21242">
            <v>0</v>
          </cell>
        </row>
        <row r="21243">
          <cell r="B21243">
            <v>3003395</v>
          </cell>
          <cell r="C21243" t="str">
            <v>Frete De Escoramento Pari Camp Limp Toco</v>
          </cell>
          <cell r="D21243" t="str">
            <v>UN</v>
          </cell>
          <cell r="E21243">
            <v>0</v>
          </cell>
          <cell r="F21243">
            <v>0</v>
          </cell>
        </row>
        <row r="21244">
          <cell r="B21244">
            <v>3003397</v>
          </cell>
          <cell r="C21244" t="str">
            <v>Servico De Taliscamento</v>
          </cell>
          <cell r="D21244" t="str">
            <v>M2</v>
          </cell>
          <cell r="E21244">
            <v>0</v>
          </cell>
          <cell r="F21244">
            <v>0</v>
          </cell>
        </row>
        <row r="21245">
          <cell r="B21245">
            <v>3003398</v>
          </cell>
          <cell r="C21245" t="str">
            <v>Grupo Moto Gerador 315 Kva 220/127V</v>
          </cell>
          <cell r="D21245" t="str">
            <v>UN</v>
          </cell>
          <cell r="E21245">
            <v>0</v>
          </cell>
          <cell r="F21245">
            <v>0</v>
          </cell>
        </row>
        <row r="21246">
          <cell r="B21246">
            <v>3003399</v>
          </cell>
          <cell r="C21246" t="str">
            <v>Servico De Desentupimento</v>
          </cell>
          <cell r="D21246" t="str">
            <v>M</v>
          </cell>
          <cell r="E21246">
            <v>0</v>
          </cell>
          <cell r="F21246">
            <v>0</v>
          </cell>
        </row>
        <row r="21247">
          <cell r="B21247">
            <v>3003400</v>
          </cell>
          <cell r="C21247" t="str">
            <v>Impermeabilizacao Alcatrao</v>
          </cell>
          <cell r="D21247" t="str">
            <v>M2</v>
          </cell>
          <cell r="E21247">
            <v>0</v>
          </cell>
          <cell r="F21247">
            <v>0</v>
          </cell>
        </row>
        <row r="21248">
          <cell r="B21248">
            <v>3003401</v>
          </cell>
          <cell r="C21248" t="str">
            <v>Impermeabilizacao Solu Asfal Elastom</v>
          </cell>
          <cell r="D21248" t="str">
            <v>M2</v>
          </cell>
          <cell r="E21248">
            <v>0</v>
          </cell>
          <cell r="F21248">
            <v>0</v>
          </cell>
        </row>
        <row r="21249">
          <cell r="B21249">
            <v>3003402</v>
          </cell>
          <cell r="C21249" t="str">
            <v>Impermeabilizacao Argamassa Elastomerica</v>
          </cell>
          <cell r="D21249" t="str">
            <v>M2</v>
          </cell>
          <cell r="E21249">
            <v>0</v>
          </cell>
          <cell r="F21249">
            <v>0</v>
          </cell>
        </row>
        <row r="21250">
          <cell r="B21250">
            <v>3003403</v>
          </cell>
          <cell r="C21250" t="str">
            <v>Churrasqueira Faturamento Direto</v>
          </cell>
          <cell r="D21250" t="str">
            <v>UN</v>
          </cell>
          <cell r="E21250">
            <v>0</v>
          </cell>
          <cell r="F21250">
            <v>0</v>
          </cell>
        </row>
        <row r="21251">
          <cell r="B21251">
            <v>4000000</v>
          </cell>
          <cell r="C21251" t="str">
            <v>Aparelho Abdominal 5102-Ab Crunch</v>
          </cell>
          <cell r="D21251" t="str">
            <v>UN</v>
          </cell>
          <cell r="E21251">
            <v>0</v>
          </cell>
          <cell r="F21251">
            <v>0</v>
          </cell>
        </row>
        <row r="21252">
          <cell r="B21252">
            <v>4000001</v>
          </cell>
          <cell r="C21252" t="str">
            <v>Aparelho De Fax 110V F430-Tce</v>
          </cell>
          <cell r="D21252" t="str">
            <v>UN</v>
          </cell>
          <cell r="E21252">
            <v>0</v>
          </cell>
          <cell r="F21252">
            <v>0</v>
          </cell>
        </row>
        <row r="21253">
          <cell r="B21253">
            <v>4000002</v>
          </cell>
          <cell r="C21253" t="str">
            <v>Aparelho De Fax 110V Kxfp 153-Panasonic</v>
          </cell>
          <cell r="D21253" t="str">
            <v>UN</v>
          </cell>
          <cell r="E21253">
            <v>0</v>
          </cell>
          <cell r="F21253">
            <v>0</v>
          </cell>
        </row>
        <row r="21254">
          <cell r="B21254">
            <v>4000003</v>
          </cell>
          <cell r="C21254" t="str">
            <v>Aparelho De Fax 220V Kxfp 82-Panasonic</v>
          </cell>
          <cell r="D21254" t="str">
            <v>UN</v>
          </cell>
          <cell r="E21254">
            <v>0</v>
          </cell>
          <cell r="F21254">
            <v>0</v>
          </cell>
        </row>
        <row r="21255">
          <cell r="B21255">
            <v>4000004</v>
          </cell>
          <cell r="C21255" t="str">
            <v>Câmera Digit 0.35Mp Mavica-Mvcfd73-Sony</v>
          </cell>
          <cell r="D21255" t="str">
            <v>UN</v>
          </cell>
          <cell r="E21255">
            <v>0</v>
          </cell>
          <cell r="F21255">
            <v>0</v>
          </cell>
        </row>
        <row r="21256">
          <cell r="B21256">
            <v>4000005</v>
          </cell>
          <cell r="C21256" t="str">
            <v>Carrinho Aramado 130L C/Estrado</v>
          </cell>
          <cell r="D21256" t="str">
            <v>UN</v>
          </cell>
          <cell r="E21256">
            <v>0</v>
          </cell>
          <cell r="F21256">
            <v>0</v>
          </cell>
        </row>
        <row r="21257">
          <cell r="B21257">
            <v>4000006</v>
          </cell>
          <cell r="C21257" t="str">
            <v>Carrinho Funcional 100L 1021-Tomki</v>
          </cell>
          <cell r="D21257" t="str">
            <v>UN</v>
          </cell>
          <cell r="E21257">
            <v>0</v>
          </cell>
          <cell r="F21257">
            <v>0</v>
          </cell>
        </row>
        <row r="21258">
          <cell r="B21258">
            <v>4000007</v>
          </cell>
          <cell r="C21258" t="str">
            <v>Carro Lixo Polietileno 240L Prefeitura</v>
          </cell>
          <cell r="D21258" t="str">
            <v>UN</v>
          </cell>
          <cell r="E21258">
            <v>0</v>
          </cell>
          <cell r="F21258">
            <v>0</v>
          </cell>
        </row>
        <row r="21259">
          <cell r="B21259">
            <v>4000008</v>
          </cell>
          <cell r="C21259" t="str">
            <v>Claviculário 50X70Cm P/50Chaves</v>
          </cell>
          <cell r="D21259" t="str">
            <v>UN</v>
          </cell>
          <cell r="E21259">
            <v>0</v>
          </cell>
          <cell r="F21259">
            <v>0</v>
          </cell>
        </row>
        <row r="21260">
          <cell r="B21260">
            <v>4000009</v>
          </cell>
          <cell r="C21260" t="str">
            <v>Colchonete Emborrachado 96X46Cm</v>
          </cell>
          <cell r="D21260" t="str">
            <v>UN</v>
          </cell>
          <cell r="E21260">
            <v>0</v>
          </cell>
          <cell r="F21260">
            <v>0</v>
          </cell>
        </row>
        <row r="21261">
          <cell r="B21261">
            <v>4000010</v>
          </cell>
          <cell r="C21261" t="str">
            <v>Espelho Oval 48,5X57,5Cm 501-Crismetal</v>
          </cell>
          <cell r="D21261" t="str">
            <v>UN</v>
          </cell>
          <cell r="E21261">
            <v>0</v>
          </cell>
          <cell r="F21261">
            <v>0</v>
          </cell>
        </row>
        <row r="21262">
          <cell r="B21262">
            <v>4000011</v>
          </cell>
          <cell r="C21262" t="str">
            <v>Espelho Quadrado 44,5X59Cm 507-Crismetal</v>
          </cell>
          <cell r="D21262" t="str">
            <v>UN</v>
          </cell>
          <cell r="E21262">
            <v>0</v>
          </cell>
          <cell r="F21262">
            <v>0</v>
          </cell>
        </row>
        <row r="21263">
          <cell r="B21263">
            <v>4000012</v>
          </cell>
          <cell r="C21263" t="str">
            <v>Estação Musculação Wdib-69L-Body Solid</v>
          </cell>
          <cell r="D21263" t="str">
            <v>UN</v>
          </cell>
          <cell r="E21263">
            <v>0</v>
          </cell>
          <cell r="F21263">
            <v>0</v>
          </cell>
        </row>
        <row r="21264">
          <cell r="B21264">
            <v>4000013</v>
          </cell>
          <cell r="C21264" t="str">
            <v>Forno Microondas 28L 110V Me28S-Electrol</v>
          </cell>
          <cell r="D21264" t="str">
            <v>UN</v>
          </cell>
          <cell r="E21264">
            <v>0</v>
          </cell>
          <cell r="F21264">
            <v>0</v>
          </cell>
        </row>
        <row r="21265">
          <cell r="B21265">
            <v>4000014</v>
          </cell>
          <cell r="C21265" t="str">
            <v>Forno Microondas 28L 220V Me28S-Electrol</v>
          </cell>
          <cell r="D21265" t="str">
            <v>UN</v>
          </cell>
          <cell r="E21265">
            <v>0</v>
          </cell>
          <cell r="F21265">
            <v>0</v>
          </cell>
        </row>
        <row r="21266">
          <cell r="B21266">
            <v>4000015</v>
          </cell>
          <cell r="C21266" t="str">
            <v>Forno Microondas 30L 110V</v>
          </cell>
          <cell r="D21266" t="str">
            <v>UN</v>
          </cell>
          <cell r="E21266">
            <v>0</v>
          </cell>
          <cell r="F21266">
            <v>0</v>
          </cell>
        </row>
        <row r="21267">
          <cell r="B21267">
            <v>4000016</v>
          </cell>
          <cell r="C21267" t="str">
            <v>Forno Microondas 30L 220V</v>
          </cell>
          <cell r="D21267" t="str">
            <v>UN</v>
          </cell>
          <cell r="E21267">
            <v>0</v>
          </cell>
          <cell r="F21267">
            <v>0</v>
          </cell>
        </row>
        <row r="21268">
          <cell r="B21268">
            <v>4000017</v>
          </cell>
          <cell r="C21268" t="str">
            <v>Forno Microondas 35L 110V</v>
          </cell>
          <cell r="D21268" t="str">
            <v>UN</v>
          </cell>
          <cell r="E21268">
            <v>0</v>
          </cell>
          <cell r="F21268">
            <v>0</v>
          </cell>
        </row>
        <row r="21269">
          <cell r="B21269">
            <v>4000018</v>
          </cell>
          <cell r="C21269" t="str">
            <v>Forno Microondas 35L 220V</v>
          </cell>
          <cell r="D21269" t="str">
            <v>UN</v>
          </cell>
          <cell r="E21269">
            <v>0</v>
          </cell>
          <cell r="F21269">
            <v>0</v>
          </cell>
        </row>
        <row r="21270">
          <cell r="B21270">
            <v>4000019</v>
          </cell>
          <cell r="C21270" t="str">
            <v>Maleta P/Sony Mavica Preta Lcs-Mvp2-Sony</v>
          </cell>
          <cell r="D21270" t="str">
            <v>UN</v>
          </cell>
          <cell r="E21270">
            <v>0</v>
          </cell>
          <cell r="F21270">
            <v>0</v>
          </cell>
        </row>
        <row r="21271">
          <cell r="B21271">
            <v>4000020</v>
          </cell>
          <cell r="C21271" t="str">
            <v>Mesa De Sinuca Em Mogno 2,34X1,17M</v>
          </cell>
          <cell r="D21271" t="str">
            <v>UN</v>
          </cell>
          <cell r="E21271">
            <v>0</v>
          </cell>
          <cell r="F21271">
            <v>0</v>
          </cell>
        </row>
        <row r="21272">
          <cell r="B21272">
            <v>4000021</v>
          </cell>
          <cell r="C21272" t="str">
            <v>Mesa De Sinuca Em Mogno 2,54X1,27M</v>
          </cell>
          <cell r="D21272" t="str">
            <v>UN</v>
          </cell>
          <cell r="E21272">
            <v>0</v>
          </cell>
          <cell r="F21272">
            <v>0</v>
          </cell>
        </row>
        <row r="21273">
          <cell r="B21273">
            <v>4000022</v>
          </cell>
          <cell r="C21273" t="str">
            <v>Mesa P/Pebolim 1,37X0,78M</v>
          </cell>
          <cell r="D21273" t="str">
            <v>UN</v>
          </cell>
          <cell r="E21273">
            <v>0</v>
          </cell>
          <cell r="F21273">
            <v>0</v>
          </cell>
        </row>
        <row r="21274">
          <cell r="B21274">
            <v>4000023</v>
          </cell>
          <cell r="C21274" t="str">
            <v>Mesa P/Tênis Mesa Mad.Azul 2,74X1,525M</v>
          </cell>
          <cell r="D21274" t="str">
            <v>UN</v>
          </cell>
          <cell r="E21274">
            <v>0</v>
          </cell>
          <cell r="F21274">
            <v>0</v>
          </cell>
        </row>
        <row r="21275">
          <cell r="B21275">
            <v>4000024</v>
          </cell>
          <cell r="C21275" t="str">
            <v>Pá Carregadeira 966-G-Caterpillar</v>
          </cell>
          <cell r="D21275" t="str">
            <v>UN</v>
          </cell>
          <cell r="E21275">
            <v>0</v>
          </cell>
          <cell r="F21275">
            <v>0</v>
          </cell>
        </row>
        <row r="21276">
          <cell r="B21276">
            <v>4000025</v>
          </cell>
          <cell r="C21276" t="str">
            <v>Purificador Ág Palladium Snta-Brasfilter</v>
          </cell>
          <cell r="D21276" t="str">
            <v>UN</v>
          </cell>
          <cell r="E21276">
            <v>0</v>
          </cell>
          <cell r="F21276">
            <v>0</v>
          </cell>
        </row>
        <row r="21277">
          <cell r="B21277">
            <v>4000026</v>
          </cell>
          <cell r="C21277" t="str">
            <v>Quadro Aviso Em Cortiça 0,9X0,6M</v>
          </cell>
          <cell r="D21277" t="str">
            <v>UN</v>
          </cell>
          <cell r="E21277">
            <v>0</v>
          </cell>
          <cell r="F21277">
            <v>0</v>
          </cell>
        </row>
        <row r="21278">
          <cell r="B21278">
            <v>4000027</v>
          </cell>
          <cell r="C21278" t="str">
            <v>Quadro Aviso Em Cortiça 1,2X0,6M</v>
          </cell>
          <cell r="D21278" t="str">
            <v>UN</v>
          </cell>
          <cell r="E21278">
            <v>0</v>
          </cell>
          <cell r="F21278">
            <v>0</v>
          </cell>
        </row>
        <row r="21279">
          <cell r="B21279">
            <v>4000028</v>
          </cell>
          <cell r="C21279" t="str">
            <v>Quadro Aviso Em Cortiça 1,5X0,6M</v>
          </cell>
          <cell r="D21279" t="str">
            <v>UN</v>
          </cell>
          <cell r="E21279">
            <v>0</v>
          </cell>
          <cell r="F21279">
            <v>0</v>
          </cell>
        </row>
        <row r="21280">
          <cell r="B21280">
            <v>4000029</v>
          </cell>
          <cell r="C21280" t="str">
            <v>Quadro Aviso Em Cortiça 1X0,4M</v>
          </cell>
          <cell r="D21280" t="str">
            <v>UN</v>
          </cell>
          <cell r="E21280">
            <v>0</v>
          </cell>
          <cell r="F21280">
            <v>0</v>
          </cell>
        </row>
        <row r="21281">
          <cell r="B21281">
            <v>4000030</v>
          </cell>
          <cell r="C21281" t="str">
            <v>Quadro Aviso Estrut Metálica 1,2X0,6M</v>
          </cell>
          <cell r="D21281" t="str">
            <v>UN</v>
          </cell>
          <cell r="E21281">
            <v>0</v>
          </cell>
          <cell r="F21281">
            <v>0</v>
          </cell>
        </row>
        <row r="21282">
          <cell r="B21282">
            <v>4000031</v>
          </cell>
          <cell r="C21282" t="str">
            <v>Quadro Aviso Estrut Metálica 1,5X0,6M</v>
          </cell>
          <cell r="D21282" t="str">
            <v>UN</v>
          </cell>
          <cell r="E21282">
            <v>0</v>
          </cell>
          <cell r="F21282">
            <v>0</v>
          </cell>
        </row>
        <row r="21283">
          <cell r="B21283">
            <v>4000032</v>
          </cell>
          <cell r="C21283" t="str">
            <v>Refrigerador Vertical 240 Litros 110V</v>
          </cell>
          <cell r="D21283" t="str">
            <v>UN</v>
          </cell>
          <cell r="E21283">
            <v>0</v>
          </cell>
          <cell r="F21283">
            <v>0</v>
          </cell>
        </row>
        <row r="21284">
          <cell r="B21284">
            <v>4000033</v>
          </cell>
          <cell r="C21284" t="str">
            <v>Refrigerador Vertical 240 Litros 220V</v>
          </cell>
          <cell r="D21284" t="str">
            <v>UN</v>
          </cell>
          <cell r="E21284">
            <v>0</v>
          </cell>
          <cell r="F21284">
            <v>0</v>
          </cell>
        </row>
        <row r="21285">
          <cell r="B21285">
            <v>4000034</v>
          </cell>
          <cell r="C21285" t="str">
            <v>Refrigerador Vertical 343 Litros 110V</v>
          </cell>
          <cell r="D21285" t="str">
            <v>UN</v>
          </cell>
          <cell r="E21285">
            <v>0</v>
          </cell>
          <cell r="F21285">
            <v>0</v>
          </cell>
        </row>
        <row r="21286">
          <cell r="B21286">
            <v>4000035</v>
          </cell>
          <cell r="C21286" t="str">
            <v>Refrigerador Vertical 343 Litros 220V</v>
          </cell>
          <cell r="D21286" t="str">
            <v>UN</v>
          </cell>
          <cell r="E21286">
            <v>0</v>
          </cell>
          <cell r="F21286">
            <v>0</v>
          </cell>
        </row>
        <row r="21287">
          <cell r="B21287">
            <v>4000036</v>
          </cell>
          <cell r="C21287" t="str">
            <v>Rolo Compactador Ca15-Dynapac</v>
          </cell>
          <cell r="D21287" t="str">
            <v>UN</v>
          </cell>
          <cell r="E21287">
            <v>0</v>
          </cell>
          <cell r="F21287">
            <v>0</v>
          </cell>
        </row>
        <row r="21288">
          <cell r="B21288">
            <v>4000037</v>
          </cell>
          <cell r="C21288" t="str">
            <v>Rolo Compactador Ca25-Dynapac</v>
          </cell>
          <cell r="D21288" t="str">
            <v>UN</v>
          </cell>
          <cell r="E21288">
            <v>0</v>
          </cell>
          <cell r="F21288">
            <v>0</v>
          </cell>
        </row>
        <row r="21289">
          <cell r="B21289">
            <v>4000038</v>
          </cell>
          <cell r="C21289" t="str">
            <v>Triturador 110V Mr.Clean-09354-Franke</v>
          </cell>
          <cell r="D21289" t="str">
            <v>UN</v>
          </cell>
          <cell r="E21289">
            <v>0</v>
          </cell>
          <cell r="F21289">
            <v>0</v>
          </cell>
        </row>
        <row r="21290">
          <cell r="B21290">
            <v>4000039</v>
          </cell>
          <cell r="C21290" t="str">
            <v>Triturador 110V Mr.Clean-09358-Franke</v>
          </cell>
          <cell r="D21290" t="str">
            <v>UN</v>
          </cell>
          <cell r="E21290">
            <v>0</v>
          </cell>
          <cell r="F21290">
            <v>0</v>
          </cell>
        </row>
        <row r="21291">
          <cell r="B21291">
            <v>4000040</v>
          </cell>
          <cell r="C21291" t="str">
            <v>Triturador 220V Mr.Clean-09356-Franke</v>
          </cell>
          <cell r="D21291" t="str">
            <v>UN</v>
          </cell>
          <cell r="E21291">
            <v>0</v>
          </cell>
          <cell r="F21291">
            <v>0</v>
          </cell>
        </row>
        <row r="21292">
          <cell r="B21292">
            <v>4000041</v>
          </cell>
          <cell r="C21292" t="str">
            <v>Triturador 220V Mr.Clean-09360-Franke</v>
          </cell>
          <cell r="D21292" t="str">
            <v>UN</v>
          </cell>
          <cell r="E21292">
            <v>0</v>
          </cell>
          <cell r="F21292">
            <v>0</v>
          </cell>
        </row>
        <row r="21293">
          <cell r="B21293">
            <v>4000042</v>
          </cell>
          <cell r="C21293" t="str">
            <v>Terreno P/ Incorp. Aquis.-Pag. Terreno</v>
          </cell>
          <cell r="D21293" t="str">
            <v>UN</v>
          </cell>
          <cell r="E21293">
            <v>0</v>
          </cell>
          <cell r="F21293">
            <v>0</v>
          </cell>
        </row>
        <row r="21294">
          <cell r="B21294">
            <v>4000043</v>
          </cell>
          <cell r="C21294" t="str">
            <v>Cafeteira Eletrica 220V</v>
          </cell>
          <cell r="D21294" t="str">
            <v>UN</v>
          </cell>
          <cell r="E21294">
            <v>0</v>
          </cell>
          <cell r="F21294">
            <v>0</v>
          </cell>
        </row>
        <row r="21295">
          <cell r="B21295">
            <v>4000044</v>
          </cell>
          <cell r="C21295" t="str">
            <v>Cafeteira Eletrica 110V</v>
          </cell>
          <cell r="D21295" t="str">
            <v>UN</v>
          </cell>
          <cell r="E21295">
            <v>0</v>
          </cell>
          <cell r="F21295">
            <v>0</v>
          </cell>
        </row>
        <row r="21296">
          <cell r="B21296">
            <v>4000045</v>
          </cell>
          <cell r="C21296" t="str">
            <v>Aparelho De Pressão Digital Automático</v>
          </cell>
          <cell r="D21296" t="str">
            <v>UN</v>
          </cell>
          <cell r="E21296">
            <v>0</v>
          </cell>
          <cell r="F21296">
            <v>0</v>
          </cell>
        </row>
        <row r="21297">
          <cell r="B21297">
            <v>4000046</v>
          </cell>
          <cell r="C21297" t="str">
            <v>Armário Guarda-Vol 3Pt Am Nk1303-Nilko</v>
          </cell>
          <cell r="D21297" t="str">
            <v>UN</v>
          </cell>
          <cell r="E21297">
            <v>0</v>
          </cell>
          <cell r="F21297">
            <v>0</v>
          </cell>
        </row>
        <row r="21298">
          <cell r="B21298">
            <v>4000048</v>
          </cell>
          <cell r="C21298" t="str">
            <v>Armário Guarda-Vol 3Pt Azcl Nk1303-Nilko</v>
          </cell>
          <cell r="D21298" t="str">
            <v>UN</v>
          </cell>
          <cell r="E21298">
            <v>0</v>
          </cell>
          <cell r="F21298">
            <v>0</v>
          </cell>
        </row>
        <row r="21299">
          <cell r="B21299">
            <v>4000049</v>
          </cell>
          <cell r="C21299" t="str">
            <v>Armário Guarda-Vol 3Pt Lr Nk1303-Nilko</v>
          </cell>
          <cell r="D21299" t="str">
            <v>UN</v>
          </cell>
          <cell r="E21299">
            <v>0</v>
          </cell>
          <cell r="F21299">
            <v>0</v>
          </cell>
        </row>
        <row r="21300">
          <cell r="B21300">
            <v>4000050</v>
          </cell>
          <cell r="C21300" t="str">
            <v>Armário Guarda-Vol 3Pt Vd Nk1303-Nilko</v>
          </cell>
          <cell r="D21300" t="str">
            <v>UN</v>
          </cell>
          <cell r="E21300">
            <v>0</v>
          </cell>
          <cell r="F21300">
            <v>0</v>
          </cell>
        </row>
        <row r="21301">
          <cell r="B21301">
            <v>4000051</v>
          </cell>
          <cell r="C21301" t="str">
            <v>Armário Guarda-Vol 3Pt Vdcl Nk1303-Nilko</v>
          </cell>
          <cell r="D21301" t="str">
            <v>UN</v>
          </cell>
          <cell r="E21301">
            <v>0</v>
          </cell>
          <cell r="F21301">
            <v>0</v>
          </cell>
        </row>
        <row r="21302">
          <cell r="B21302">
            <v>4000052</v>
          </cell>
          <cell r="C21302" t="str">
            <v>Armário Guarda-Vol 3Pt Vm Nk1303-Nilko</v>
          </cell>
          <cell r="D21302" t="str">
            <v>UN</v>
          </cell>
          <cell r="E21302">
            <v>0</v>
          </cell>
          <cell r="F21302">
            <v>0</v>
          </cell>
        </row>
        <row r="21303">
          <cell r="B21303">
            <v>4000053</v>
          </cell>
          <cell r="C21303" t="str">
            <v>Banco Fixo Alto C/Encosto Madeira</v>
          </cell>
          <cell r="D21303" t="str">
            <v>UN</v>
          </cell>
          <cell r="E21303">
            <v>0</v>
          </cell>
          <cell r="F21303">
            <v>0</v>
          </cell>
        </row>
        <row r="21304">
          <cell r="B21304">
            <v>4000054</v>
          </cell>
          <cell r="C21304" t="str">
            <v>Banco Fixo Alto C/Encosto Plástico</v>
          </cell>
          <cell r="D21304" t="str">
            <v>UN</v>
          </cell>
          <cell r="E21304">
            <v>0</v>
          </cell>
          <cell r="F21304">
            <v>0</v>
          </cell>
        </row>
        <row r="21305">
          <cell r="B21305">
            <v>4000055</v>
          </cell>
          <cell r="C21305" t="str">
            <v>Banco Fixo Garden Plus-10668-Tramontina</v>
          </cell>
          <cell r="D21305" t="str">
            <v>UN</v>
          </cell>
          <cell r="E21305">
            <v>0</v>
          </cell>
          <cell r="F21305">
            <v>0</v>
          </cell>
        </row>
        <row r="21306">
          <cell r="B21306">
            <v>4000056</v>
          </cell>
          <cell r="C21306" t="str">
            <v>Banco Simples Aço Inox 1,00 Nk1607-Nilko</v>
          </cell>
          <cell r="D21306" t="str">
            <v>UN</v>
          </cell>
          <cell r="E21306">
            <v>0</v>
          </cell>
          <cell r="F21306">
            <v>0</v>
          </cell>
        </row>
        <row r="21307">
          <cell r="B21307">
            <v>4000057</v>
          </cell>
          <cell r="C21307" t="str">
            <v>Banco Simples Aço Inox 1,20 Nk1607-Nilko</v>
          </cell>
          <cell r="D21307" t="str">
            <v>UN</v>
          </cell>
          <cell r="E21307">
            <v>0</v>
          </cell>
          <cell r="F21307">
            <v>0</v>
          </cell>
        </row>
        <row r="21308">
          <cell r="B21308">
            <v>4000058</v>
          </cell>
          <cell r="C21308" t="str">
            <v>Banco Simples Aço Inox 1,50 Nk1607-Nilko</v>
          </cell>
          <cell r="D21308" t="str">
            <v>UN</v>
          </cell>
          <cell r="E21308">
            <v>0</v>
          </cell>
          <cell r="F21308">
            <v>0</v>
          </cell>
        </row>
        <row r="21309">
          <cell r="B21309">
            <v>4000059</v>
          </cell>
          <cell r="C21309" t="str">
            <v>Banco Simples Madeira 1,00 Nk1606-Nilko</v>
          </cell>
          <cell r="D21309" t="str">
            <v>UN</v>
          </cell>
          <cell r="E21309">
            <v>0</v>
          </cell>
          <cell r="F21309">
            <v>0</v>
          </cell>
        </row>
        <row r="21310">
          <cell r="B21310">
            <v>4000060</v>
          </cell>
          <cell r="C21310" t="str">
            <v>Banco Simples Madeira 1,20 Nk1606-Nilko</v>
          </cell>
          <cell r="D21310" t="str">
            <v>UN</v>
          </cell>
          <cell r="E21310">
            <v>0</v>
          </cell>
          <cell r="F21310">
            <v>0</v>
          </cell>
        </row>
        <row r="21311">
          <cell r="B21311">
            <v>4000061</v>
          </cell>
          <cell r="C21311" t="str">
            <v>Banco Simples Madeira 1,50 Nk1606-Nilko</v>
          </cell>
          <cell r="D21311" t="str">
            <v>UN</v>
          </cell>
          <cell r="E21311">
            <v>0</v>
          </cell>
          <cell r="F21311">
            <v>0</v>
          </cell>
        </row>
        <row r="21312">
          <cell r="B21312">
            <v>4000062</v>
          </cell>
          <cell r="C21312" t="str">
            <v>Banqueta Branca Martinique-Marfinite</v>
          </cell>
          <cell r="D21312" t="str">
            <v>UN</v>
          </cell>
          <cell r="E21312">
            <v>0</v>
          </cell>
          <cell r="F21312">
            <v>0</v>
          </cell>
        </row>
        <row r="21313">
          <cell r="B21313">
            <v>4000063</v>
          </cell>
          <cell r="C21313" t="str">
            <v>Base Elevada 1200Mm P/4Arm Nk1504-Nilko</v>
          </cell>
          <cell r="D21313" t="str">
            <v>UN</v>
          </cell>
          <cell r="E21313">
            <v>0</v>
          </cell>
          <cell r="F21313">
            <v>0</v>
          </cell>
        </row>
        <row r="21314">
          <cell r="B21314">
            <v>4000064</v>
          </cell>
          <cell r="C21314" t="str">
            <v>Base Elevada 1500Mm P/5Arm Nk1505-Nilko</v>
          </cell>
          <cell r="D21314" t="str">
            <v>UN</v>
          </cell>
          <cell r="E21314">
            <v>0</v>
          </cell>
          <cell r="F21314">
            <v>0</v>
          </cell>
        </row>
        <row r="21315">
          <cell r="B21315">
            <v>4000065</v>
          </cell>
          <cell r="C21315" t="str">
            <v>Base Elevada 300Mm P/1Arm Nk1501-Nilko</v>
          </cell>
          <cell r="D21315" t="str">
            <v>UN</v>
          </cell>
          <cell r="E21315">
            <v>0</v>
          </cell>
          <cell r="F21315">
            <v>0</v>
          </cell>
        </row>
        <row r="21316">
          <cell r="B21316">
            <v>4000066</v>
          </cell>
          <cell r="C21316" t="str">
            <v>Base Elevada 600Mm P/2Arm Nk1502-Nilko</v>
          </cell>
          <cell r="D21316" t="str">
            <v>UN</v>
          </cell>
          <cell r="E21316">
            <v>0</v>
          </cell>
          <cell r="F21316">
            <v>0</v>
          </cell>
        </row>
        <row r="21317">
          <cell r="B21317">
            <v>4000067</v>
          </cell>
          <cell r="C21317" t="str">
            <v>Base Elevada 900Mm P/3Arm Nk1503-Nilko</v>
          </cell>
          <cell r="D21317" t="str">
            <v>UN</v>
          </cell>
          <cell r="E21317">
            <v>0</v>
          </cell>
          <cell r="F21317">
            <v>0</v>
          </cell>
        </row>
        <row r="21318">
          <cell r="B21318">
            <v>4000068</v>
          </cell>
          <cell r="C21318" t="str">
            <v>Base Para Ombrelone Pé De Sol-Marfinite</v>
          </cell>
          <cell r="D21318" t="str">
            <v>UN</v>
          </cell>
          <cell r="E21318">
            <v>0</v>
          </cell>
          <cell r="F21318">
            <v>0</v>
          </cell>
        </row>
        <row r="21319">
          <cell r="B21319">
            <v>4000069</v>
          </cell>
          <cell r="C21319" t="str">
            <v>Bebedouro Torre P/Galão 10/20L 110V</v>
          </cell>
          <cell r="D21319" t="str">
            <v>UN</v>
          </cell>
          <cell r="E21319">
            <v>0</v>
          </cell>
          <cell r="F21319">
            <v>0</v>
          </cell>
        </row>
        <row r="21320">
          <cell r="B21320">
            <v>4000070</v>
          </cell>
          <cell r="C21320" t="str">
            <v>Bebedouro Torre P/Galão 10/20L 220V</v>
          </cell>
          <cell r="D21320" t="str">
            <v>UN</v>
          </cell>
          <cell r="E21320">
            <v>0</v>
          </cell>
          <cell r="F21320">
            <v>0</v>
          </cell>
        </row>
        <row r="21321">
          <cell r="B21321">
            <v>4000071</v>
          </cell>
          <cell r="C21321" t="str">
            <v>Bicicleta Ergo 110V Magnetron-Athletic</v>
          </cell>
          <cell r="D21321" t="str">
            <v>UN</v>
          </cell>
          <cell r="E21321">
            <v>0</v>
          </cell>
          <cell r="F21321">
            <v>0</v>
          </cell>
        </row>
        <row r="21322">
          <cell r="B21322">
            <v>4000072</v>
          </cell>
          <cell r="C21322" t="str">
            <v>Bicicleta Ergo 110V Premium Cl206-Caloi</v>
          </cell>
          <cell r="D21322" t="str">
            <v>UN</v>
          </cell>
          <cell r="E21322">
            <v>0</v>
          </cell>
          <cell r="F21322">
            <v>0</v>
          </cell>
        </row>
        <row r="21323">
          <cell r="B21323">
            <v>4000073</v>
          </cell>
          <cell r="C21323" t="str">
            <v>Bicicleta Ergo 110V Treo A 107-Johnson</v>
          </cell>
          <cell r="D21323" t="str">
            <v>UN</v>
          </cell>
          <cell r="E21323">
            <v>0</v>
          </cell>
          <cell r="F21323">
            <v>0</v>
          </cell>
        </row>
        <row r="21324">
          <cell r="B21324">
            <v>4000074</v>
          </cell>
          <cell r="C21324" t="str">
            <v>Bicicleta Ergo 220V Magnetron-Athletic</v>
          </cell>
          <cell r="D21324" t="str">
            <v>UN</v>
          </cell>
          <cell r="E21324">
            <v>0</v>
          </cell>
          <cell r="F21324">
            <v>0</v>
          </cell>
        </row>
        <row r="21325">
          <cell r="B21325">
            <v>4000075</v>
          </cell>
          <cell r="C21325" t="str">
            <v>Bicicleta Ergo 220V Premium Cl206-Caloi</v>
          </cell>
          <cell r="D21325" t="str">
            <v>UN</v>
          </cell>
          <cell r="E21325">
            <v>0</v>
          </cell>
          <cell r="F21325">
            <v>0</v>
          </cell>
        </row>
        <row r="21326">
          <cell r="B21326">
            <v>4000076</v>
          </cell>
          <cell r="C21326" t="str">
            <v>Bicicleta Ergo 220V Treo A 107-Johnson</v>
          </cell>
          <cell r="D21326" t="str">
            <v>UN</v>
          </cell>
          <cell r="E21326">
            <v>0</v>
          </cell>
          <cell r="F21326">
            <v>0</v>
          </cell>
        </row>
        <row r="21327">
          <cell r="B21327">
            <v>4000077</v>
          </cell>
          <cell r="C21327" t="str">
            <v>Bola De Basquete Básico Oficial</v>
          </cell>
          <cell r="D21327" t="str">
            <v>UN</v>
          </cell>
          <cell r="E21327">
            <v>0</v>
          </cell>
          <cell r="F21327">
            <v>0</v>
          </cell>
        </row>
        <row r="21328">
          <cell r="B21328">
            <v>4000078</v>
          </cell>
          <cell r="C21328" t="str">
            <v>Bola Futebol Campo</v>
          </cell>
          <cell r="D21328" t="str">
            <v>UN</v>
          </cell>
          <cell r="E21328">
            <v>0</v>
          </cell>
          <cell r="F21328">
            <v>0</v>
          </cell>
        </row>
        <row r="21329">
          <cell r="B21329">
            <v>4000079</v>
          </cell>
          <cell r="C21329" t="str">
            <v>Bola Futebol Salão</v>
          </cell>
          <cell r="D21329" t="str">
            <v>UN</v>
          </cell>
          <cell r="E21329">
            <v>0</v>
          </cell>
          <cell r="F21329">
            <v>0</v>
          </cell>
        </row>
        <row r="21330">
          <cell r="B21330">
            <v>4000080</v>
          </cell>
          <cell r="C21330" t="str">
            <v>Bola Volley Praia</v>
          </cell>
          <cell r="D21330" t="str">
            <v>UN</v>
          </cell>
          <cell r="E21330">
            <v>0</v>
          </cell>
          <cell r="F21330">
            <v>0</v>
          </cell>
        </row>
        <row r="21331">
          <cell r="B21331">
            <v>4000081</v>
          </cell>
          <cell r="C21331" t="str">
            <v>Bola Volley Quadra</v>
          </cell>
          <cell r="D21331" t="str">
            <v>UN</v>
          </cell>
          <cell r="E21331">
            <v>0</v>
          </cell>
          <cell r="F21331">
            <v>0</v>
          </cell>
        </row>
        <row r="21332">
          <cell r="B21332">
            <v>4000082</v>
          </cell>
          <cell r="C21332" t="str">
            <v>Cachepô Madeira 30X30Cm</v>
          </cell>
          <cell r="D21332" t="str">
            <v>UN</v>
          </cell>
          <cell r="E21332">
            <v>0</v>
          </cell>
          <cell r="F21332">
            <v>0</v>
          </cell>
        </row>
        <row r="21333">
          <cell r="B21333">
            <v>4000083</v>
          </cell>
          <cell r="C21333" t="str">
            <v>Cachepô Madeira 40X40Cm</v>
          </cell>
          <cell r="D21333" t="str">
            <v>UN</v>
          </cell>
          <cell r="E21333">
            <v>0</v>
          </cell>
          <cell r="F21333">
            <v>0</v>
          </cell>
        </row>
        <row r="21334">
          <cell r="B21334">
            <v>4000084</v>
          </cell>
          <cell r="C21334" t="str">
            <v>Cachepô Madeira 60X60Cm</v>
          </cell>
          <cell r="D21334" t="str">
            <v>UN</v>
          </cell>
          <cell r="E21334">
            <v>0</v>
          </cell>
          <cell r="F21334">
            <v>0</v>
          </cell>
        </row>
        <row r="21335">
          <cell r="B21335">
            <v>4000085</v>
          </cell>
          <cell r="C21335" t="str">
            <v>Cadeira Dob S/Braç Br Ipanema-Tramontina</v>
          </cell>
          <cell r="D21335" t="str">
            <v>UN</v>
          </cell>
          <cell r="E21335">
            <v>0</v>
          </cell>
          <cell r="F21335">
            <v>0</v>
          </cell>
        </row>
        <row r="21336">
          <cell r="B21336">
            <v>4000086</v>
          </cell>
          <cell r="C21336" t="str">
            <v>Cadeira Fixa S/Braço Tecido Azul</v>
          </cell>
          <cell r="D21336" t="str">
            <v>UN</v>
          </cell>
          <cell r="E21336">
            <v>0</v>
          </cell>
          <cell r="F21336">
            <v>0</v>
          </cell>
        </row>
        <row r="21337">
          <cell r="B21337">
            <v>4000087</v>
          </cell>
          <cell r="C21337" t="str">
            <v>Cadeira Fix S/Braç Couro Cicopal</v>
          </cell>
          <cell r="D21337" t="str">
            <v>UN</v>
          </cell>
          <cell r="E21337">
            <v>0</v>
          </cell>
          <cell r="F21337">
            <v>0</v>
          </cell>
        </row>
        <row r="21338">
          <cell r="B21338">
            <v>4000088</v>
          </cell>
          <cell r="C21338" t="str">
            <v>Cadeira Fix S/Braç Mad Garden-Tramontina</v>
          </cell>
          <cell r="D21338" t="str">
            <v>UN</v>
          </cell>
          <cell r="E21338">
            <v>0</v>
          </cell>
          <cell r="F21338">
            <v>0</v>
          </cell>
        </row>
        <row r="21339">
          <cell r="B21339">
            <v>4000089</v>
          </cell>
          <cell r="C21339" t="str">
            <v>Cadeira Fix S/Braç Pt Cicopal</v>
          </cell>
          <cell r="D21339" t="str">
            <v>UN</v>
          </cell>
          <cell r="E21339">
            <v>0</v>
          </cell>
          <cell r="F21339">
            <v>0</v>
          </cell>
        </row>
        <row r="21340">
          <cell r="B21340">
            <v>4000090</v>
          </cell>
          <cell r="C21340" t="str">
            <v>Cadeira Fix S/Braç Vd Cicopal</v>
          </cell>
          <cell r="D21340" t="str">
            <v>UN</v>
          </cell>
          <cell r="E21340">
            <v>0</v>
          </cell>
          <cell r="F21340">
            <v>0</v>
          </cell>
        </row>
        <row r="21341">
          <cell r="B21341">
            <v>4000091</v>
          </cell>
          <cell r="C21341" t="str">
            <v>Cadeira Móvel C/Braç Br Monac-Tramontina</v>
          </cell>
          <cell r="D21341" t="str">
            <v>UN</v>
          </cell>
          <cell r="E21341">
            <v>0</v>
          </cell>
          <cell r="F21341">
            <v>0</v>
          </cell>
        </row>
        <row r="21342">
          <cell r="B21342">
            <v>4000092</v>
          </cell>
          <cell r="C21342" t="str">
            <v>Cadeira Móvel C/Braç Br Neoc-Marfinite</v>
          </cell>
          <cell r="D21342" t="str">
            <v>UN</v>
          </cell>
          <cell r="E21342">
            <v>0</v>
          </cell>
          <cell r="F21342">
            <v>0</v>
          </cell>
        </row>
        <row r="21343">
          <cell r="B21343">
            <v>4000093</v>
          </cell>
          <cell r="C21343" t="str">
            <v>Cadeira Móvel S/Braç Az Cicopal</v>
          </cell>
          <cell r="D21343" t="str">
            <v>UN</v>
          </cell>
          <cell r="E21343">
            <v>0</v>
          </cell>
          <cell r="F21343">
            <v>0</v>
          </cell>
        </row>
        <row r="21344">
          <cell r="B21344">
            <v>4000094</v>
          </cell>
          <cell r="C21344" t="str">
            <v>Cadeira Móvel S/Braç Br Torres-Tramontin</v>
          </cell>
          <cell r="D21344" t="str">
            <v>UN</v>
          </cell>
          <cell r="E21344">
            <v>0</v>
          </cell>
          <cell r="F21344">
            <v>0</v>
          </cell>
        </row>
        <row r="21345">
          <cell r="B21345">
            <v>4000095</v>
          </cell>
          <cell r="C21345" t="str">
            <v>Cadeira Móvel S/Braç Couro Cicopal</v>
          </cell>
          <cell r="D21345" t="str">
            <v>UN</v>
          </cell>
          <cell r="E21345">
            <v>0</v>
          </cell>
          <cell r="F21345">
            <v>0</v>
          </cell>
        </row>
        <row r="21346">
          <cell r="B21346">
            <v>4000096</v>
          </cell>
          <cell r="C21346" t="str">
            <v>Cadeira Móvel S/Braç Pt Cicopal</v>
          </cell>
          <cell r="D21346" t="str">
            <v>UN</v>
          </cell>
          <cell r="E21346">
            <v>0</v>
          </cell>
          <cell r="F21346">
            <v>0</v>
          </cell>
        </row>
        <row r="21347">
          <cell r="B21347">
            <v>4000097</v>
          </cell>
          <cell r="C21347" t="str">
            <v>Cadeira Móvel S/Braç Vd Cicopal</v>
          </cell>
          <cell r="D21347" t="str">
            <v>UN</v>
          </cell>
          <cell r="E21347">
            <v>0</v>
          </cell>
          <cell r="F21347">
            <v>0</v>
          </cell>
        </row>
        <row r="21348">
          <cell r="B21348">
            <v>4000098</v>
          </cell>
          <cell r="C21348" t="str">
            <v>Cadeira Recl C/Braç Br Iracem-Tramontina</v>
          </cell>
          <cell r="D21348" t="str">
            <v>UN</v>
          </cell>
          <cell r="E21348">
            <v>0</v>
          </cell>
          <cell r="F21348">
            <v>0</v>
          </cell>
        </row>
        <row r="21349">
          <cell r="B21349">
            <v>4000099</v>
          </cell>
          <cell r="C21349" t="str">
            <v>Cafeteira Branca 110V</v>
          </cell>
          <cell r="D21349" t="str">
            <v>UN</v>
          </cell>
          <cell r="E21349">
            <v>0</v>
          </cell>
          <cell r="F21349">
            <v>0</v>
          </cell>
        </row>
        <row r="21350">
          <cell r="B21350">
            <v>4000100</v>
          </cell>
          <cell r="C21350" t="str">
            <v>Cafeteira Branca 220V</v>
          </cell>
          <cell r="D21350" t="str">
            <v>UN</v>
          </cell>
          <cell r="E21350">
            <v>0</v>
          </cell>
          <cell r="F21350">
            <v>0</v>
          </cell>
        </row>
        <row r="21351">
          <cell r="B21351">
            <v>4000101</v>
          </cell>
          <cell r="C21351" t="str">
            <v>Computador Celeron D420 1.6Ghz 512Mb</v>
          </cell>
          <cell r="D21351" t="str">
            <v>UN</v>
          </cell>
          <cell r="E21351">
            <v>0</v>
          </cell>
          <cell r="F21351">
            <v>0</v>
          </cell>
        </row>
        <row r="21352">
          <cell r="B21352">
            <v>4000102</v>
          </cell>
          <cell r="C21352" t="str">
            <v>Computador Dcore E2160 1.8Ghz 1Gb</v>
          </cell>
          <cell r="D21352" t="str">
            <v>UN</v>
          </cell>
          <cell r="E21352">
            <v>0</v>
          </cell>
          <cell r="F21352">
            <v>0</v>
          </cell>
        </row>
        <row r="21353">
          <cell r="B21353">
            <v>4000103</v>
          </cell>
          <cell r="C21353" t="str">
            <v>Computador Dcore E2160 1.8Ghz 1Gb Dvdr</v>
          </cell>
          <cell r="D21353" t="str">
            <v>UN</v>
          </cell>
          <cell r="E21353">
            <v>0</v>
          </cell>
          <cell r="F21353">
            <v>0</v>
          </cell>
        </row>
        <row r="21354">
          <cell r="B21354">
            <v>4000104</v>
          </cell>
          <cell r="C21354" t="str">
            <v>Computador Dcore E2160 1.8Ghz 512Mb</v>
          </cell>
          <cell r="D21354" t="str">
            <v>UN</v>
          </cell>
          <cell r="E21354">
            <v>0</v>
          </cell>
          <cell r="F21354">
            <v>0</v>
          </cell>
        </row>
        <row r="21355">
          <cell r="B21355">
            <v>4000105</v>
          </cell>
          <cell r="C21355" t="str">
            <v>Computador Dell Opti 755 1.8Ghz 1Gb</v>
          </cell>
          <cell r="D21355" t="str">
            <v>UN</v>
          </cell>
          <cell r="E21355">
            <v>0</v>
          </cell>
          <cell r="F21355">
            <v>0</v>
          </cell>
        </row>
        <row r="21356">
          <cell r="B21356">
            <v>4000106</v>
          </cell>
          <cell r="C21356" t="str">
            <v>Computador Dell Opti 755 1.8Ghz 1Gb Dvdr</v>
          </cell>
          <cell r="D21356" t="str">
            <v>UN</v>
          </cell>
          <cell r="E21356">
            <v>0</v>
          </cell>
          <cell r="F21356">
            <v>0</v>
          </cell>
        </row>
        <row r="21357">
          <cell r="B21357">
            <v>4000107</v>
          </cell>
          <cell r="C21357" t="str">
            <v>Computador Pentium 4 3.0Ghz 512Mb</v>
          </cell>
          <cell r="D21357" t="str">
            <v>UN</v>
          </cell>
          <cell r="E21357">
            <v>0</v>
          </cell>
          <cell r="F21357">
            <v>0</v>
          </cell>
        </row>
        <row r="21358">
          <cell r="B21358">
            <v>4000108</v>
          </cell>
          <cell r="C21358" t="str">
            <v>Espelho 5Mm Cristal 30Cm</v>
          </cell>
          <cell r="D21358" t="str">
            <v>UN</v>
          </cell>
          <cell r="E21358">
            <v>0</v>
          </cell>
          <cell r="F21358">
            <v>0</v>
          </cell>
        </row>
        <row r="21359">
          <cell r="B21359">
            <v>4000109</v>
          </cell>
          <cell r="C21359" t="str">
            <v>Espreguiçadeira Mad 10672/072-Tramontina</v>
          </cell>
          <cell r="D21359" t="str">
            <v>UN</v>
          </cell>
          <cell r="E21359">
            <v>0</v>
          </cell>
          <cell r="F21359">
            <v>0</v>
          </cell>
        </row>
        <row r="21360">
          <cell r="B21360">
            <v>4000110</v>
          </cell>
          <cell r="C21360" t="str">
            <v>Espreguiçadeira Pp Leblon-Tramontina</v>
          </cell>
          <cell r="D21360" t="str">
            <v>UN</v>
          </cell>
          <cell r="E21360">
            <v>0</v>
          </cell>
          <cell r="F21360">
            <v>0</v>
          </cell>
        </row>
        <row r="21361">
          <cell r="B21361">
            <v>4000111</v>
          </cell>
          <cell r="C21361" t="str">
            <v>Espreguiçadeira Resina Giulia-Marfinite</v>
          </cell>
          <cell r="D21361" t="str">
            <v>UN</v>
          </cell>
          <cell r="E21361">
            <v>0</v>
          </cell>
          <cell r="F21361">
            <v>0</v>
          </cell>
        </row>
        <row r="21362">
          <cell r="B21362">
            <v>4000112</v>
          </cell>
          <cell r="C21362" t="str">
            <v>Estabilizador 115V Exxa 3-Enermax</v>
          </cell>
          <cell r="D21362" t="str">
            <v>UN</v>
          </cell>
          <cell r="E21362">
            <v>0</v>
          </cell>
          <cell r="F21362">
            <v>0</v>
          </cell>
        </row>
        <row r="21363">
          <cell r="B21363">
            <v>4000113</v>
          </cell>
          <cell r="C21363" t="str">
            <v>Estação Ginástica Fit Trainning-Caloi</v>
          </cell>
          <cell r="D21363" t="str">
            <v>UN</v>
          </cell>
          <cell r="E21363">
            <v>0</v>
          </cell>
          <cell r="F21363">
            <v>0</v>
          </cell>
        </row>
        <row r="21364">
          <cell r="B21364">
            <v>4000114</v>
          </cell>
          <cell r="C21364" t="str">
            <v>Estação Ginástica Torus 308-Johnson</v>
          </cell>
          <cell r="D21364" t="str">
            <v>UN</v>
          </cell>
          <cell r="E21364">
            <v>0</v>
          </cell>
          <cell r="F21364">
            <v>0</v>
          </cell>
        </row>
        <row r="21365">
          <cell r="B21365">
            <v>4000115</v>
          </cell>
          <cell r="C21365" t="str">
            <v>Esteira 110V Elite 5007-Caloi</v>
          </cell>
          <cell r="D21365" t="str">
            <v>UN</v>
          </cell>
          <cell r="E21365">
            <v>0</v>
          </cell>
          <cell r="F21365">
            <v>0</v>
          </cell>
        </row>
        <row r="21366">
          <cell r="B21366">
            <v>4000116</v>
          </cell>
          <cell r="C21366" t="str">
            <v>Esteira 110V Trainee 5Ee-Athletic</v>
          </cell>
          <cell r="D21366" t="str">
            <v>UN</v>
          </cell>
          <cell r="E21366">
            <v>0</v>
          </cell>
          <cell r="F21366">
            <v>0</v>
          </cell>
        </row>
        <row r="21367">
          <cell r="B21367">
            <v>4000117</v>
          </cell>
          <cell r="C21367" t="str">
            <v>Esteira 110V Treo Eletrônica-Johnson</v>
          </cell>
          <cell r="D21367" t="str">
            <v>UN</v>
          </cell>
          <cell r="E21367">
            <v>0</v>
          </cell>
          <cell r="F21367">
            <v>0</v>
          </cell>
        </row>
        <row r="21368">
          <cell r="B21368">
            <v>4000118</v>
          </cell>
          <cell r="C21368" t="str">
            <v>Esteira 220V Elite 5007-Caloi</v>
          </cell>
          <cell r="D21368" t="str">
            <v>UN</v>
          </cell>
          <cell r="E21368">
            <v>0</v>
          </cell>
          <cell r="F21368">
            <v>0</v>
          </cell>
        </row>
        <row r="21369">
          <cell r="B21369">
            <v>4000119</v>
          </cell>
          <cell r="C21369" t="str">
            <v>Esteira 220V Trainee 5Ee-Athletic</v>
          </cell>
          <cell r="D21369" t="str">
            <v>UN</v>
          </cell>
          <cell r="E21369">
            <v>0</v>
          </cell>
          <cell r="F21369">
            <v>0</v>
          </cell>
        </row>
        <row r="21370">
          <cell r="B21370">
            <v>4000120</v>
          </cell>
          <cell r="C21370" t="str">
            <v>Esteira 220V Treo Eletrônica-Johnson</v>
          </cell>
          <cell r="D21370" t="str">
            <v>UN</v>
          </cell>
          <cell r="E21370">
            <v>0</v>
          </cell>
          <cell r="F21370">
            <v>0</v>
          </cell>
        </row>
        <row r="21371">
          <cell r="B21371">
            <v>4000121</v>
          </cell>
          <cell r="C21371" t="str">
            <v>Fogão 4 Bocas Acendedor Automático 110V</v>
          </cell>
          <cell r="D21371" t="str">
            <v>UN</v>
          </cell>
          <cell r="E21371">
            <v>0</v>
          </cell>
          <cell r="F21371">
            <v>0</v>
          </cell>
        </row>
        <row r="21372">
          <cell r="B21372">
            <v>4000122</v>
          </cell>
          <cell r="C21372" t="str">
            <v>Fogão 4 Bocas Acendedor Automático 220V</v>
          </cell>
          <cell r="D21372" t="str">
            <v>UN</v>
          </cell>
          <cell r="E21372">
            <v>0</v>
          </cell>
          <cell r="F21372">
            <v>0</v>
          </cell>
        </row>
        <row r="21373">
          <cell r="B21373">
            <v>4000123</v>
          </cell>
          <cell r="C21373" t="str">
            <v>Impressora Deskjet D2460-Hp</v>
          </cell>
          <cell r="D21373" t="str">
            <v>UN</v>
          </cell>
          <cell r="E21373">
            <v>0</v>
          </cell>
          <cell r="F21373">
            <v>0</v>
          </cell>
        </row>
        <row r="21374">
          <cell r="B21374">
            <v>4000124</v>
          </cell>
          <cell r="C21374" t="str">
            <v>Impressora Inkjet C110-Epson</v>
          </cell>
          <cell r="D21374" t="str">
            <v>UN</v>
          </cell>
          <cell r="E21374">
            <v>0</v>
          </cell>
          <cell r="F21374">
            <v>0</v>
          </cell>
        </row>
        <row r="21375">
          <cell r="B21375">
            <v>4000125</v>
          </cell>
          <cell r="C21375" t="str">
            <v>Impressora Inkjet C92-Epson</v>
          </cell>
          <cell r="D21375" t="str">
            <v>UN</v>
          </cell>
          <cell r="E21375">
            <v>0</v>
          </cell>
          <cell r="F21375">
            <v>0</v>
          </cell>
        </row>
        <row r="21376">
          <cell r="B21376">
            <v>4000126</v>
          </cell>
          <cell r="C21376" t="str">
            <v>Impressora Laserjet 1020-Q5911A-Hp</v>
          </cell>
          <cell r="D21376" t="str">
            <v>UN</v>
          </cell>
          <cell r="E21376">
            <v>0</v>
          </cell>
          <cell r="F21376">
            <v>0</v>
          </cell>
        </row>
        <row r="21377">
          <cell r="B21377">
            <v>4000127</v>
          </cell>
          <cell r="C21377" t="str">
            <v>Impressora Laserjet 2605Dn-Hp</v>
          </cell>
          <cell r="D21377" t="str">
            <v>UN</v>
          </cell>
          <cell r="E21377">
            <v>0</v>
          </cell>
          <cell r="F21377">
            <v>0</v>
          </cell>
        </row>
        <row r="21378">
          <cell r="B21378">
            <v>4000128</v>
          </cell>
          <cell r="C21378" t="str">
            <v>Impressora Laserjet P1005-Hp</v>
          </cell>
          <cell r="D21378" t="str">
            <v>UN</v>
          </cell>
          <cell r="E21378">
            <v>0</v>
          </cell>
          <cell r="F21378">
            <v>0</v>
          </cell>
        </row>
        <row r="21379">
          <cell r="B21379">
            <v>4000129</v>
          </cell>
          <cell r="C21379" t="str">
            <v>Impressora Multifunc Cx-5600-Epson</v>
          </cell>
          <cell r="D21379" t="str">
            <v>UN</v>
          </cell>
          <cell r="E21379">
            <v>0</v>
          </cell>
          <cell r="F21379">
            <v>0</v>
          </cell>
        </row>
        <row r="21380">
          <cell r="B21380">
            <v>4000130</v>
          </cell>
          <cell r="C21380" t="str">
            <v>Impressora Multifunc Officejet J3680-Hp</v>
          </cell>
          <cell r="D21380" t="str">
            <v>UN</v>
          </cell>
          <cell r="E21380">
            <v>0</v>
          </cell>
          <cell r="F21380">
            <v>0</v>
          </cell>
        </row>
        <row r="21381">
          <cell r="B21381">
            <v>4000131</v>
          </cell>
          <cell r="C21381" t="str">
            <v>Impressora Multifunc Photosmart C4280-Hp</v>
          </cell>
          <cell r="D21381" t="str">
            <v>UN</v>
          </cell>
          <cell r="E21381">
            <v>0</v>
          </cell>
          <cell r="F21381">
            <v>0</v>
          </cell>
        </row>
        <row r="21382">
          <cell r="B21382">
            <v>4000132</v>
          </cell>
          <cell r="C21382" t="str">
            <v>Impressora Officejet 4355-Q8091A-Hp</v>
          </cell>
          <cell r="D21382" t="str">
            <v>UN</v>
          </cell>
          <cell r="E21382">
            <v>0</v>
          </cell>
          <cell r="F21382">
            <v>0</v>
          </cell>
        </row>
        <row r="21383">
          <cell r="B21383">
            <v>4000133</v>
          </cell>
          <cell r="C21383" t="str">
            <v>Lavadora Alta Pressão 110V Carro K3.81M</v>
          </cell>
          <cell r="D21383" t="str">
            <v>UN</v>
          </cell>
          <cell r="E21383">
            <v>0</v>
          </cell>
          <cell r="F21383">
            <v>0</v>
          </cell>
        </row>
        <row r="21384">
          <cell r="B21384">
            <v>4000134</v>
          </cell>
          <cell r="C21384" t="str">
            <v>Lavadora Alta Pressão 110V Mão Tekna</v>
          </cell>
          <cell r="D21384" t="str">
            <v>UN</v>
          </cell>
          <cell r="E21384">
            <v>0</v>
          </cell>
          <cell r="F21384">
            <v>0</v>
          </cell>
        </row>
        <row r="21385">
          <cell r="B21385">
            <v>4000135</v>
          </cell>
          <cell r="C21385" t="str">
            <v>Lavadora Alta Pressão 220V Carro K3.81M</v>
          </cell>
          <cell r="D21385" t="str">
            <v>UN</v>
          </cell>
          <cell r="E21385">
            <v>0</v>
          </cell>
          <cell r="F21385">
            <v>0</v>
          </cell>
        </row>
        <row r="21386">
          <cell r="B21386">
            <v>4000136</v>
          </cell>
          <cell r="C21386" t="str">
            <v>Lavadora Alta Pressão 220V Mão Tekna</v>
          </cell>
          <cell r="D21386" t="str">
            <v>UN</v>
          </cell>
          <cell r="E21386">
            <v>0</v>
          </cell>
          <cell r="F21386">
            <v>0</v>
          </cell>
        </row>
        <row r="21387">
          <cell r="B21387">
            <v>4000137</v>
          </cell>
          <cell r="C21387" t="str">
            <v>Longarina 2 Lug S/ Braç Azul</v>
          </cell>
          <cell r="D21387" t="str">
            <v>UN</v>
          </cell>
          <cell r="E21387">
            <v>0</v>
          </cell>
          <cell r="F21387">
            <v>0</v>
          </cell>
        </row>
        <row r="21388">
          <cell r="B21388">
            <v>4000138</v>
          </cell>
          <cell r="C21388" t="str">
            <v>Longarina 2 Lug S/ Braç Couro Preto</v>
          </cell>
          <cell r="D21388" t="str">
            <v>UN</v>
          </cell>
          <cell r="E21388">
            <v>0</v>
          </cell>
          <cell r="F21388">
            <v>0</v>
          </cell>
        </row>
        <row r="21389">
          <cell r="B21389">
            <v>4000139</v>
          </cell>
          <cell r="C21389" t="str">
            <v>Longarina 2 Lug S/ Braç Preta</v>
          </cell>
          <cell r="D21389" t="str">
            <v>UN</v>
          </cell>
          <cell r="E21389">
            <v>0</v>
          </cell>
          <cell r="F21389">
            <v>0</v>
          </cell>
        </row>
        <row r="21390">
          <cell r="B21390">
            <v>4000140</v>
          </cell>
          <cell r="C21390" t="str">
            <v>Longarina 2 Lug S/ Braç Verde</v>
          </cell>
          <cell r="D21390" t="str">
            <v>UN</v>
          </cell>
          <cell r="E21390">
            <v>0</v>
          </cell>
          <cell r="F21390">
            <v>0</v>
          </cell>
        </row>
        <row r="21391">
          <cell r="B21391">
            <v>4000141</v>
          </cell>
          <cell r="C21391" t="str">
            <v>Longarina 3 Lug S/ Braç Azul</v>
          </cell>
          <cell r="D21391" t="str">
            <v>UN</v>
          </cell>
          <cell r="E21391">
            <v>0</v>
          </cell>
          <cell r="F21391">
            <v>0</v>
          </cell>
        </row>
        <row r="21392">
          <cell r="B21392">
            <v>4000142</v>
          </cell>
          <cell r="C21392" t="str">
            <v>Longarina 3 Lug S/ Braç Couro Preto</v>
          </cell>
          <cell r="D21392" t="str">
            <v>UN</v>
          </cell>
          <cell r="E21392">
            <v>0</v>
          </cell>
          <cell r="F21392">
            <v>0</v>
          </cell>
        </row>
        <row r="21393">
          <cell r="B21393">
            <v>4000143</v>
          </cell>
          <cell r="C21393" t="str">
            <v>Longarina 3 Lug S/ Braç Preta</v>
          </cell>
          <cell r="D21393" t="str">
            <v>UN</v>
          </cell>
          <cell r="E21393">
            <v>0</v>
          </cell>
          <cell r="F21393">
            <v>0</v>
          </cell>
        </row>
        <row r="21394">
          <cell r="B21394">
            <v>4000144</v>
          </cell>
          <cell r="C21394" t="str">
            <v>Longarina 3 Lug S/ Braç Verde</v>
          </cell>
          <cell r="D21394" t="str">
            <v>UN</v>
          </cell>
          <cell r="E21394">
            <v>0</v>
          </cell>
          <cell r="F21394">
            <v>0</v>
          </cell>
        </row>
        <row r="21395">
          <cell r="B21395">
            <v>4000145</v>
          </cell>
          <cell r="C21395" t="str">
            <v>Mesa Centro Quad Mad 10699/072-Tramontin</v>
          </cell>
          <cell r="D21395" t="str">
            <v>UN</v>
          </cell>
          <cell r="E21395">
            <v>0</v>
          </cell>
          <cell r="F21395">
            <v>0</v>
          </cell>
        </row>
        <row r="21396">
          <cell r="B21396">
            <v>4000146</v>
          </cell>
          <cell r="C21396" t="str">
            <v>Mesa Centro Red 800X400Mm Inox/Vidro</v>
          </cell>
          <cell r="D21396" t="str">
            <v>UN</v>
          </cell>
          <cell r="E21396">
            <v>0</v>
          </cell>
          <cell r="F21396">
            <v>0</v>
          </cell>
        </row>
        <row r="21397">
          <cell r="B21397">
            <v>4000147</v>
          </cell>
          <cell r="C21397" t="str">
            <v>Mesa Centro Red Mad 10697/072-Tramontin</v>
          </cell>
          <cell r="D21397" t="str">
            <v>UN</v>
          </cell>
          <cell r="E21397">
            <v>0</v>
          </cell>
          <cell r="F21397">
            <v>0</v>
          </cell>
        </row>
        <row r="21398">
          <cell r="B21398">
            <v>4000148</v>
          </cell>
          <cell r="C21398" t="str">
            <v>Mesa L 140X120Mm Marf C/1Gav. Cicopal</v>
          </cell>
          <cell r="D21398" t="str">
            <v>UN</v>
          </cell>
          <cell r="E21398">
            <v>0</v>
          </cell>
          <cell r="F21398">
            <v>0</v>
          </cell>
        </row>
        <row r="21399">
          <cell r="B21399">
            <v>4000149</v>
          </cell>
          <cell r="C21399" t="str">
            <v>Mesa L 140X120Mm Marf C/2Gav. Cicopal</v>
          </cell>
          <cell r="D21399" t="str">
            <v>UN</v>
          </cell>
          <cell r="E21399">
            <v>0</v>
          </cell>
          <cell r="F21399">
            <v>0</v>
          </cell>
        </row>
        <row r="21400">
          <cell r="B21400">
            <v>4000150</v>
          </cell>
          <cell r="C21400" t="str">
            <v>Mesa L 140X120Mm Marf C/3Gav. Cicopal</v>
          </cell>
          <cell r="D21400" t="str">
            <v>UN</v>
          </cell>
          <cell r="E21400">
            <v>0</v>
          </cell>
          <cell r="F21400">
            <v>0</v>
          </cell>
        </row>
        <row r="21401">
          <cell r="B21401">
            <v>4000151</v>
          </cell>
          <cell r="C21401" t="str">
            <v>Mesa L 160X120Mm Marf C/1Gav. Cicopal</v>
          </cell>
          <cell r="D21401" t="str">
            <v>UN</v>
          </cell>
          <cell r="E21401">
            <v>0</v>
          </cell>
          <cell r="F21401">
            <v>0</v>
          </cell>
        </row>
        <row r="21402">
          <cell r="B21402">
            <v>4000152</v>
          </cell>
          <cell r="C21402" t="str">
            <v>Mesa L 160X120Mm Marf C/2Gav. Cicopal</v>
          </cell>
          <cell r="D21402" t="str">
            <v>UN</v>
          </cell>
          <cell r="E21402">
            <v>0</v>
          </cell>
          <cell r="F21402">
            <v>0</v>
          </cell>
        </row>
        <row r="21403">
          <cell r="B21403">
            <v>4000153</v>
          </cell>
          <cell r="C21403" t="str">
            <v>Mesa L 160X120Mm Marf C/3Gav. Cicopal</v>
          </cell>
          <cell r="D21403" t="str">
            <v>UN</v>
          </cell>
          <cell r="E21403">
            <v>0</v>
          </cell>
          <cell r="F21403">
            <v>0</v>
          </cell>
        </row>
        <row r="21404">
          <cell r="B21404">
            <v>4000154</v>
          </cell>
          <cell r="C21404" t="str">
            <v>Mesa Lateral Red 400Mm Inox Tampo Vidro</v>
          </cell>
          <cell r="D21404" t="str">
            <v>UN</v>
          </cell>
          <cell r="E21404">
            <v>0</v>
          </cell>
          <cell r="F21404">
            <v>0</v>
          </cell>
        </row>
        <row r="21405">
          <cell r="B21405">
            <v>4000155</v>
          </cell>
          <cell r="C21405" t="str">
            <v>Mesa Lateral Red 470Mm Mad E Tampo Mdf</v>
          </cell>
          <cell r="D21405" t="str">
            <v>UN</v>
          </cell>
          <cell r="E21405">
            <v>0</v>
          </cell>
          <cell r="F21405">
            <v>0</v>
          </cell>
        </row>
        <row r="21406">
          <cell r="B21406">
            <v>4000156</v>
          </cell>
          <cell r="C21406" t="str">
            <v>Mesa Red 900Mm Pp Br Cassino-Tramontina</v>
          </cell>
          <cell r="D21406" t="str">
            <v>UN</v>
          </cell>
          <cell r="E21406">
            <v>0</v>
          </cell>
          <cell r="F21406">
            <v>0</v>
          </cell>
        </row>
        <row r="21407">
          <cell r="B21407">
            <v>4000157</v>
          </cell>
          <cell r="C21407" t="str">
            <v>Mesa Red Pp Br; Oquídea-Marfinite</v>
          </cell>
          <cell r="D21407" t="str">
            <v>UN</v>
          </cell>
          <cell r="E21407">
            <v>0</v>
          </cell>
          <cell r="F21407">
            <v>0</v>
          </cell>
        </row>
        <row r="21408">
          <cell r="B21408">
            <v>4000158</v>
          </cell>
          <cell r="C21408" t="str">
            <v>Mesa Refeitório 1800X800Mm Fórm Br 6Lug</v>
          </cell>
          <cell r="D21408" t="str">
            <v>UN</v>
          </cell>
          <cell r="E21408">
            <v>0</v>
          </cell>
          <cell r="F21408">
            <v>0</v>
          </cell>
        </row>
        <row r="21409">
          <cell r="B21409">
            <v>4000159</v>
          </cell>
          <cell r="C21409" t="str">
            <v>Mesa Ret 1200X800Mm C/Gav. Cicopal</v>
          </cell>
          <cell r="D21409" t="str">
            <v>UN</v>
          </cell>
          <cell r="E21409">
            <v>0</v>
          </cell>
          <cell r="F21409">
            <v>0</v>
          </cell>
        </row>
        <row r="21410">
          <cell r="B21410">
            <v>4000160</v>
          </cell>
          <cell r="C21410" t="str">
            <v>Mesa Ret 1200X800Mm S/Gav. Cicopal</v>
          </cell>
          <cell r="D21410" t="str">
            <v>UN</v>
          </cell>
          <cell r="E21410">
            <v>0</v>
          </cell>
          <cell r="F21410">
            <v>0</v>
          </cell>
        </row>
        <row r="21411">
          <cell r="B21411">
            <v>4000161</v>
          </cell>
          <cell r="C21411" t="str">
            <v>Mesa Ret 1400X850Mm Pp Br Bali-Tramontin</v>
          </cell>
          <cell r="D21411" t="str">
            <v>UN</v>
          </cell>
          <cell r="E21411">
            <v>0</v>
          </cell>
          <cell r="F21411">
            <v>0</v>
          </cell>
        </row>
        <row r="21412">
          <cell r="B21412">
            <v>4000162</v>
          </cell>
          <cell r="C21412" t="str">
            <v>Mesa Reunião Redonda 1,0X1,0M Cor Bege</v>
          </cell>
          <cell r="D21412" t="str">
            <v>UN</v>
          </cell>
          <cell r="E21412">
            <v>0</v>
          </cell>
          <cell r="F21412">
            <v>0</v>
          </cell>
        </row>
        <row r="21413">
          <cell r="B21413">
            <v>4000163</v>
          </cell>
          <cell r="C21413" t="str">
            <v>Ombrelone Bege 3,00M</v>
          </cell>
          <cell r="D21413" t="str">
            <v>UN</v>
          </cell>
          <cell r="E21413">
            <v>0</v>
          </cell>
          <cell r="F21413">
            <v>0</v>
          </cell>
        </row>
        <row r="21414">
          <cell r="B21414">
            <v>4000164</v>
          </cell>
          <cell r="C21414" t="str">
            <v>Ombrelone Bege 4,00M</v>
          </cell>
          <cell r="D21414" t="str">
            <v>UN</v>
          </cell>
          <cell r="E21414">
            <v>0</v>
          </cell>
          <cell r="F21414">
            <v>0</v>
          </cell>
        </row>
        <row r="21415">
          <cell r="B21415">
            <v>4000165</v>
          </cell>
          <cell r="C21415" t="str">
            <v>Persiana Vertical Pvc Bege</v>
          </cell>
          <cell r="D21415" t="str">
            <v>UN</v>
          </cell>
          <cell r="E21415">
            <v>0</v>
          </cell>
          <cell r="F21415">
            <v>0</v>
          </cell>
        </row>
        <row r="21416">
          <cell r="B21416">
            <v>4000166</v>
          </cell>
          <cell r="C21416" t="str">
            <v>Poltrona Algodão Bg C/Braço</v>
          </cell>
          <cell r="D21416" t="str">
            <v>UN</v>
          </cell>
          <cell r="E21416">
            <v>0</v>
          </cell>
          <cell r="F21416">
            <v>0</v>
          </cell>
        </row>
        <row r="21417">
          <cell r="B21417">
            <v>4000167</v>
          </cell>
          <cell r="C21417" t="str">
            <v>Poltrona Algodão Bg S/Braço</v>
          </cell>
          <cell r="D21417" t="str">
            <v>UN</v>
          </cell>
          <cell r="E21417">
            <v>0</v>
          </cell>
          <cell r="F21417">
            <v>0</v>
          </cell>
        </row>
        <row r="21418">
          <cell r="B21418">
            <v>4000168</v>
          </cell>
          <cell r="C21418" t="str">
            <v>Poltrona Algodão Mr C/Braço</v>
          </cell>
          <cell r="D21418" t="str">
            <v>UN</v>
          </cell>
          <cell r="E21418">
            <v>0</v>
          </cell>
          <cell r="F21418">
            <v>0</v>
          </cell>
        </row>
        <row r="21419">
          <cell r="B21419">
            <v>4000169</v>
          </cell>
          <cell r="C21419" t="str">
            <v>Poltrona Algodão Mr S/Braço</v>
          </cell>
          <cell r="D21419" t="str">
            <v>UN</v>
          </cell>
          <cell r="E21419">
            <v>0</v>
          </cell>
          <cell r="F21419">
            <v>0</v>
          </cell>
        </row>
        <row r="21420">
          <cell r="B21420">
            <v>4000170</v>
          </cell>
          <cell r="C21420" t="str">
            <v>Poltrona Couro Sint.Br C/Braço</v>
          </cell>
          <cell r="D21420" t="str">
            <v>UN</v>
          </cell>
          <cell r="E21420">
            <v>0</v>
          </cell>
          <cell r="F21420">
            <v>0</v>
          </cell>
        </row>
        <row r="21421">
          <cell r="B21421">
            <v>4000171</v>
          </cell>
          <cell r="C21421" t="str">
            <v>Poltrona Couro Sint.Br S/Braço</v>
          </cell>
          <cell r="D21421" t="str">
            <v>UN</v>
          </cell>
          <cell r="E21421">
            <v>0</v>
          </cell>
          <cell r="F21421">
            <v>0</v>
          </cell>
        </row>
        <row r="21422">
          <cell r="B21422">
            <v>4000172</v>
          </cell>
          <cell r="C21422" t="str">
            <v>Poltrona Mad C/Braço 10662072-Tramontina</v>
          </cell>
          <cell r="D21422" t="str">
            <v>UN</v>
          </cell>
          <cell r="E21422">
            <v>0</v>
          </cell>
          <cell r="F21422">
            <v>0</v>
          </cell>
        </row>
        <row r="21423">
          <cell r="B21423">
            <v>4000173</v>
          </cell>
          <cell r="C21423" t="str">
            <v>Poltrona Resina Br C/Braço Orq-Marfinite</v>
          </cell>
          <cell r="D21423" t="str">
            <v>UN</v>
          </cell>
          <cell r="E21423">
            <v>0</v>
          </cell>
          <cell r="F21423">
            <v>0</v>
          </cell>
        </row>
        <row r="21424">
          <cell r="B21424">
            <v>4000174</v>
          </cell>
          <cell r="C21424" t="str">
            <v>Purificador De Água 110V</v>
          </cell>
          <cell r="D21424" t="str">
            <v>UN</v>
          </cell>
          <cell r="E21424">
            <v>0</v>
          </cell>
          <cell r="F21424">
            <v>0</v>
          </cell>
        </row>
        <row r="21425">
          <cell r="B21425">
            <v>4000175</v>
          </cell>
          <cell r="C21425" t="str">
            <v>Purificador De Água 220V</v>
          </cell>
          <cell r="D21425" t="str">
            <v>UN</v>
          </cell>
          <cell r="E21425">
            <v>0</v>
          </cell>
          <cell r="F21425">
            <v>0</v>
          </cell>
        </row>
        <row r="21426">
          <cell r="B21426">
            <v>4000176</v>
          </cell>
          <cell r="C21426" t="str">
            <v>Refrigerador 1Pt 240L 110V</v>
          </cell>
          <cell r="D21426" t="str">
            <v>UN</v>
          </cell>
          <cell r="E21426">
            <v>0</v>
          </cell>
          <cell r="F21426">
            <v>0</v>
          </cell>
        </row>
        <row r="21427">
          <cell r="B21427">
            <v>4000177</v>
          </cell>
          <cell r="C21427" t="str">
            <v>Refrigerador 1Pt 280L 110V</v>
          </cell>
          <cell r="D21427" t="str">
            <v>UN</v>
          </cell>
          <cell r="E21427">
            <v>0</v>
          </cell>
          <cell r="F21427">
            <v>0</v>
          </cell>
        </row>
        <row r="21428">
          <cell r="B21428">
            <v>4000178</v>
          </cell>
          <cell r="C21428" t="str">
            <v>Refrigerador 1Pt 340L 110V</v>
          </cell>
          <cell r="D21428" t="str">
            <v>UN</v>
          </cell>
          <cell r="E21428">
            <v>0</v>
          </cell>
          <cell r="F21428">
            <v>0</v>
          </cell>
        </row>
        <row r="21429">
          <cell r="B21429">
            <v>4000179</v>
          </cell>
          <cell r="C21429" t="str">
            <v>Refrigerador 2Pt 350L 110V Frostfree</v>
          </cell>
          <cell r="D21429" t="str">
            <v>UN</v>
          </cell>
          <cell r="E21429">
            <v>0</v>
          </cell>
          <cell r="F21429">
            <v>0</v>
          </cell>
        </row>
        <row r="21430">
          <cell r="B21430">
            <v>4000180</v>
          </cell>
          <cell r="C21430" t="str">
            <v>Refrigerador 2Pt 350L 220V Frostfree</v>
          </cell>
          <cell r="D21430" t="str">
            <v>UN</v>
          </cell>
          <cell r="E21430">
            <v>0</v>
          </cell>
          <cell r="F21430">
            <v>0</v>
          </cell>
        </row>
        <row r="21431">
          <cell r="B21431">
            <v>4000181</v>
          </cell>
          <cell r="C21431" t="str">
            <v>Refrigerador 2Pt 380L 110V Frostfree</v>
          </cell>
          <cell r="D21431" t="str">
            <v>UN</v>
          </cell>
          <cell r="E21431">
            <v>0</v>
          </cell>
          <cell r="F21431">
            <v>0</v>
          </cell>
        </row>
        <row r="21432">
          <cell r="B21432">
            <v>4000182</v>
          </cell>
          <cell r="C21432" t="str">
            <v>Refrigerador 2Pt 380L 220V Frostfree</v>
          </cell>
          <cell r="D21432" t="str">
            <v>UN</v>
          </cell>
          <cell r="E21432">
            <v>0</v>
          </cell>
          <cell r="F21432">
            <v>0</v>
          </cell>
        </row>
        <row r="21433">
          <cell r="B21433">
            <v>4000183</v>
          </cell>
          <cell r="C21433" t="str">
            <v>Refrigerador 2Pt 410L 110V Frostfree</v>
          </cell>
          <cell r="D21433" t="str">
            <v>UN</v>
          </cell>
          <cell r="E21433">
            <v>0</v>
          </cell>
          <cell r="F21433">
            <v>0</v>
          </cell>
        </row>
        <row r="21434">
          <cell r="B21434">
            <v>4000184</v>
          </cell>
          <cell r="C21434" t="str">
            <v>Refrigerador 2Pt 410L 220V Frostfree</v>
          </cell>
          <cell r="D21434" t="str">
            <v>UN</v>
          </cell>
          <cell r="E21434">
            <v>0</v>
          </cell>
          <cell r="F21434">
            <v>0</v>
          </cell>
        </row>
        <row r="21435">
          <cell r="B21435">
            <v>4000185</v>
          </cell>
          <cell r="C21435" t="str">
            <v>Refrigerador 2Pt 440L 110V Frostfree</v>
          </cell>
          <cell r="D21435" t="str">
            <v>UN</v>
          </cell>
          <cell r="E21435">
            <v>0</v>
          </cell>
          <cell r="F21435">
            <v>0</v>
          </cell>
        </row>
        <row r="21436">
          <cell r="B21436">
            <v>4000186</v>
          </cell>
          <cell r="C21436" t="str">
            <v>Refrigerador 2Pt 440L 220V Frostfree</v>
          </cell>
          <cell r="D21436" t="str">
            <v>UN</v>
          </cell>
          <cell r="E21436">
            <v>0</v>
          </cell>
          <cell r="F21436">
            <v>0</v>
          </cell>
        </row>
        <row r="21437">
          <cell r="B21437">
            <v>4000187</v>
          </cell>
          <cell r="C21437" t="str">
            <v>Refrigerador 2Pt 450L 110V Frostfree</v>
          </cell>
          <cell r="D21437" t="str">
            <v>UN</v>
          </cell>
          <cell r="E21437">
            <v>0</v>
          </cell>
          <cell r="F21437">
            <v>0</v>
          </cell>
        </row>
        <row r="21438">
          <cell r="B21438">
            <v>4000188</v>
          </cell>
          <cell r="C21438" t="str">
            <v>Refrigerador 2Pt 450L 220V Frostfree</v>
          </cell>
          <cell r="D21438" t="str">
            <v>UN</v>
          </cell>
          <cell r="E21438">
            <v>0</v>
          </cell>
          <cell r="F21438">
            <v>0</v>
          </cell>
        </row>
        <row r="21439">
          <cell r="B21439">
            <v>4000189</v>
          </cell>
          <cell r="C21439" t="str">
            <v>Roteador 100Mbps Wrt150N-La-Linksys</v>
          </cell>
          <cell r="D21439" t="str">
            <v>UN</v>
          </cell>
          <cell r="E21439">
            <v>0</v>
          </cell>
          <cell r="F21439">
            <v>0</v>
          </cell>
        </row>
        <row r="21440">
          <cell r="B21440">
            <v>4000190</v>
          </cell>
          <cell r="C21440" t="str">
            <v>Roteador 108Mbps Siemens</v>
          </cell>
          <cell r="D21440" t="str">
            <v>UN</v>
          </cell>
          <cell r="E21440">
            <v>0</v>
          </cell>
          <cell r="F21440">
            <v>0</v>
          </cell>
        </row>
        <row r="21441">
          <cell r="B21441">
            <v>4000191</v>
          </cell>
          <cell r="C21441" t="str">
            <v>Roteador 54Mbps Di-524-Dlink</v>
          </cell>
          <cell r="D21441" t="str">
            <v>UN</v>
          </cell>
          <cell r="E21441">
            <v>0</v>
          </cell>
          <cell r="F21441">
            <v>0</v>
          </cell>
        </row>
        <row r="21442">
          <cell r="B21442">
            <v>4000192</v>
          </cell>
          <cell r="C21442" t="str">
            <v>Roteador 54Mbps Ieee802.1G-Netgear</v>
          </cell>
          <cell r="D21442" t="str">
            <v>UN</v>
          </cell>
          <cell r="E21442">
            <v>0</v>
          </cell>
          <cell r="F21442">
            <v>0</v>
          </cell>
        </row>
        <row r="21443">
          <cell r="B21443">
            <v>4000193</v>
          </cell>
          <cell r="C21443" t="str">
            <v>Roteador 54Mbps Se-361-Siemens</v>
          </cell>
          <cell r="D21443" t="str">
            <v>UN</v>
          </cell>
          <cell r="E21443">
            <v>0</v>
          </cell>
          <cell r="F21443">
            <v>0</v>
          </cell>
        </row>
        <row r="21444">
          <cell r="B21444">
            <v>4000194</v>
          </cell>
          <cell r="C21444" t="str">
            <v>Roupeiro Aço 2Pt 3Col Rz6G-Riazor</v>
          </cell>
          <cell r="D21444" t="str">
            <v>UN</v>
          </cell>
          <cell r="E21444">
            <v>0</v>
          </cell>
          <cell r="F21444">
            <v>0</v>
          </cell>
        </row>
        <row r="21445">
          <cell r="B21445">
            <v>4000195</v>
          </cell>
          <cell r="C21445" t="str">
            <v>Roupeiro Aço 2Pt 4Col Rz8G-Riazor</v>
          </cell>
          <cell r="D21445" t="str">
            <v>UN</v>
          </cell>
          <cell r="E21445">
            <v>0</v>
          </cell>
          <cell r="F21445">
            <v>0</v>
          </cell>
        </row>
        <row r="21446">
          <cell r="B21446">
            <v>4000196</v>
          </cell>
          <cell r="C21446" t="str">
            <v>Roupeiro Aço 4Pt 3Col Rz12P-Riazor</v>
          </cell>
          <cell r="D21446" t="str">
            <v>UN</v>
          </cell>
          <cell r="E21446">
            <v>0</v>
          </cell>
          <cell r="F21446">
            <v>0</v>
          </cell>
        </row>
        <row r="21447">
          <cell r="B21447">
            <v>4000197</v>
          </cell>
          <cell r="C21447" t="str">
            <v>Roupeiro Aço 4Pt 4Col Rz16P-Riazor</v>
          </cell>
          <cell r="D21447" t="str">
            <v>UN</v>
          </cell>
          <cell r="E21447">
            <v>0</v>
          </cell>
          <cell r="F21447">
            <v>0</v>
          </cell>
        </row>
        <row r="21448">
          <cell r="B21448">
            <v>4000198</v>
          </cell>
          <cell r="C21448" t="str">
            <v>Sofá 2Lug Algodão Bege C/Braç</v>
          </cell>
          <cell r="D21448" t="str">
            <v>UN</v>
          </cell>
          <cell r="E21448">
            <v>0</v>
          </cell>
          <cell r="F21448">
            <v>0</v>
          </cell>
        </row>
        <row r="21449">
          <cell r="B21449">
            <v>4000199</v>
          </cell>
          <cell r="C21449" t="str">
            <v>Sofá 2Lug Algodão Bege S/Braç</v>
          </cell>
          <cell r="D21449" t="str">
            <v>UN</v>
          </cell>
          <cell r="E21449">
            <v>0</v>
          </cell>
          <cell r="F21449">
            <v>0</v>
          </cell>
        </row>
        <row r="21450">
          <cell r="B21450">
            <v>4000200</v>
          </cell>
          <cell r="C21450" t="str">
            <v>Sofá 2Lug Algodão Marrom C/Braç</v>
          </cell>
          <cell r="D21450" t="str">
            <v>UN</v>
          </cell>
          <cell r="E21450">
            <v>0</v>
          </cell>
          <cell r="F21450">
            <v>0</v>
          </cell>
        </row>
        <row r="21451">
          <cell r="B21451">
            <v>4000201</v>
          </cell>
          <cell r="C21451" t="str">
            <v>Sofá 2Lug Algodão Marrom S/Braç</v>
          </cell>
          <cell r="D21451" t="str">
            <v>UN</v>
          </cell>
          <cell r="E21451">
            <v>0</v>
          </cell>
          <cell r="F21451">
            <v>0</v>
          </cell>
        </row>
        <row r="21452">
          <cell r="B21452">
            <v>4000202</v>
          </cell>
          <cell r="C21452" t="str">
            <v>Sofá 2Lug Couro Sint. Branco C/Braç</v>
          </cell>
          <cell r="D21452" t="str">
            <v>UN</v>
          </cell>
          <cell r="E21452">
            <v>0</v>
          </cell>
          <cell r="F21452">
            <v>0</v>
          </cell>
        </row>
        <row r="21453">
          <cell r="B21453">
            <v>4000203</v>
          </cell>
          <cell r="C21453" t="str">
            <v>Sofá 2Lug Couro Sint. Branco S/Braç</v>
          </cell>
          <cell r="D21453" t="str">
            <v>UN</v>
          </cell>
          <cell r="E21453">
            <v>0</v>
          </cell>
          <cell r="F21453">
            <v>0</v>
          </cell>
        </row>
        <row r="21454">
          <cell r="B21454">
            <v>4000204</v>
          </cell>
          <cell r="C21454" t="str">
            <v>Sofá 2Lug Couro Sint.Azul Espera Cicopal</v>
          </cell>
          <cell r="D21454" t="str">
            <v>UN</v>
          </cell>
          <cell r="E21454">
            <v>0</v>
          </cell>
          <cell r="F21454">
            <v>0</v>
          </cell>
        </row>
        <row r="21455">
          <cell r="B21455">
            <v>4000205</v>
          </cell>
          <cell r="C21455" t="str">
            <v>Sofá 2Lug Couro Sint.Pret Espera Cicopal</v>
          </cell>
          <cell r="D21455" t="str">
            <v>UN</v>
          </cell>
          <cell r="E21455">
            <v>0</v>
          </cell>
          <cell r="F21455">
            <v>0</v>
          </cell>
        </row>
        <row r="21456">
          <cell r="B21456">
            <v>4000206</v>
          </cell>
          <cell r="C21456" t="str">
            <v>Sofá 2Lug Couro Sint.Verd Espera Cicopal</v>
          </cell>
          <cell r="D21456" t="str">
            <v>UN</v>
          </cell>
          <cell r="E21456">
            <v>0</v>
          </cell>
          <cell r="F21456">
            <v>0</v>
          </cell>
        </row>
        <row r="21457">
          <cell r="B21457">
            <v>4000207</v>
          </cell>
          <cell r="C21457" t="str">
            <v>Sofá 3Lug Algodão Bege C/Braç</v>
          </cell>
          <cell r="D21457" t="str">
            <v>UN</v>
          </cell>
          <cell r="E21457">
            <v>0</v>
          </cell>
          <cell r="F21457">
            <v>0</v>
          </cell>
        </row>
        <row r="21458">
          <cell r="B21458">
            <v>4000208</v>
          </cell>
          <cell r="C21458" t="str">
            <v>Sofá 3Lug Algodão Bege S/Braç</v>
          </cell>
          <cell r="D21458" t="str">
            <v>UN</v>
          </cell>
          <cell r="E21458">
            <v>0</v>
          </cell>
          <cell r="F21458">
            <v>0</v>
          </cell>
        </row>
        <row r="21459">
          <cell r="B21459">
            <v>4000209</v>
          </cell>
          <cell r="C21459" t="str">
            <v>Sofá 3Lug Algodão Marrom C/Braç</v>
          </cell>
          <cell r="D21459" t="str">
            <v>UN</v>
          </cell>
          <cell r="E21459">
            <v>0</v>
          </cell>
          <cell r="F21459">
            <v>0</v>
          </cell>
        </row>
        <row r="21460">
          <cell r="B21460">
            <v>4000210</v>
          </cell>
          <cell r="C21460" t="str">
            <v>Sofá 3Lug Algodão Marrom S/Braç</v>
          </cell>
          <cell r="D21460" t="str">
            <v>UN</v>
          </cell>
          <cell r="E21460">
            <v>0</v>
          </cell>
          <cell r="F21460">
            <v>0</v>
          </cell>
        </row>
        <row r="21461">
          <cell r="B21461">
            <v>4000211</v>
          </cell>
          <cell r="C21461" t="str">
            <v>Sofá 3Lug Couro Sint. Branco C/Braç</v>
          </cell>
          <cell r="D21461" t="str">
            <v>UN</v>
          </cell>
          <cell r="E21461">
            <v>0</v>
          </cell>
          <cell r="F21461">
            <v>0</v>
          </cell>
        </row>
        <row r="21462">
          <cell r="B21462">
            <v>4000212</v>
          </cell>
          <cell r="C21462" t="str">
            <v>Sofá 3Lug Couro Sint. Branco S/Braç</v>
          </cell>
          <cell r="D21462" t="str">
            <v>UN</v>
          </cell>
          <cell r="E21462">
            <v>0</v>
          </cell>
          <cell r="F21462">
            <v>0</v>
          </cell>
        </row>
        <row r="21463">
          <cell r="B21463">
            <v>4000213</v>
          </cell>
          <cell r="C21463" t="str">
            <v>Sofá 3Lug Mad Gardenp-10808/572-Tramonti</v>
          </cell>
          <cell r="D21463" t="str">
            <v>UN</v>
          </cell>
          <cell r="E21463">
            <v>0</v>
          </cell>
          <cell r="F21463">
            <v>0</v>
          </cell>
        </row>
        <row r="21464">
          <cell r="B21464">
            <v>4000214</v>
          </cell>
          <cell r="C21464" t="str">
            <v>Telefone C/Fio C/Chave E3005 Siemens</v>
          </cell>
          <cell r="D21464" t="str">
            <v>UN</v>
          </cell>
          <cell r="E21464">
            <v>0</v>
          </cell>
          <cell r="F21464">
            <v>0</v>
          </cell>
        </row>
        <row r="21465">
          <cell r="B21465">
            <v>4000215</v>
          </cell>
          <cell r="C21465" t="str">
            <v>Telefone C/Fio C/Chave Intelbras</v>
          </cell>
          <cell r="D21465" t="str">
            <v>UN</v>
          </cell>
          <cell r="E21465">
            <v>0</v>
          </cell>
          <cell r="F21465">
            <v>0</v>
          </cell>
        </row>
        <row r="21466">
          <cell r="B21466">
            <v>4000216</v>
          </cell>
          <cell r="C21466" t="str">
            <v>Telefone C/Fio S/Chave 1018 Ibratele</v>
          </cell>
          <cell r="D21466" t="str">
            <v>UN</v>
          </cell>
          <cell r="E21466">
            <v>0</v>
          </cell>
          <cell r="F21466">
            <v>0</v>
          </cell>
        </row>
        <row r="21467">
          <cell r="B21467">
            <v>4000217</v>
          </cell>
          <cell r="C21467" t="str">
            <v>Telefone C/Fio S/Chave Br Solid Ibratele</v>
          </cell>
          <cell r="D21467" t="str">
            <v>UN</v>
          </cell>
          <cell r="E21467">
            <v>0</v>
          </cell>
          <cell r="F21467">
            <v>0</v>
          </cell>
        </row>
        <row r="21468">
          <cell r="B21468">
            <v>4000218</v>
          </cell>
          <cell r="C21468" t="str">
            <v>Telefone C/Fio S/Chave E3005 Siemens</v>
          </cell>
          <cell r="D21468" t="str">
            <v>UN</v>
          </cell>
          <cell r="E21468">
            <v>0</v>
          </cell>
          <cell r="F21468">
            <v>0</v>
          </cell>
        </row>
        <row r="21469">
          <cell r="B21469">
            <v>4000219</v>
          </cell>
          <cell r="C21469" t="str">
            <v>Telefone C/Fio S/Chave Pt Solid Ibratele</v>
          </cell>
          <cell r="D21469" t="str">
            <v>UN</v>
          </cell>
          <cell r="E21469">
            <v>0</v>
          </cell>
          <cell r="F21469">
            <v>0</v>
          </cell>
        </row>
        <row r="21470">
          <cell r="B21470">
            <v>4000220</v>
          </cell>
          <cell r="C21470" t="str">
            <v>Ar Condicionado 10000Btu'S</v>
          </cell>
          <cell r="D21470" t="str">
            <v>UN</v>
          </cell>
          <cell r="E21470">
            <v>0</v>
          </cell>
          <cell r="F21470">
            <v>0</v>
          </cell>
        </row>
        <row r="21471">
          <cell r="B21471">
            <v>4000221</v>
          </cell>
          <cell r="C21471" t="str">
            <v>Ar Condicionado 15000Btu'S</v>
          </cell>
          <cell r="D21471" t="str">
            <v>UN</v>
          </cell>
          <cell r="E21471">
            <v>0</v>
          </cell>
          <cell r="F21471">
            <v>0</v>
          </cell>
        </row>
        <row r="21472">
          <cell r="B21472">
            <v>4000222</v>
          </cell>
          <cell r="C21472" t="str">
            <v>Ar Condicionado 18000Btu'S</v>
          </cell>
          <cell r="D21472" t="str">
            <v>UN</v>
          </cell>
          <cell r="E21472">
            <v>0</v>
          </cell>
          <cell r="F21472">
            <v>0</v>
          </cell>
        </row>
        <row r="21473">
          <cell r="B21473">
            <v>4000223</v>
          </cell>
          <cell r="C21473" t="str">
            <v>Ar Condicionado 23000Btu'S</v>
          </cell>
          <cell r="D21473" t="str">
            <v>UN</v>
          </cell>
          <cell r="E21473">
            <v>0</v>
          </cell>
          <cell r="F21473">
            <v>0</v>
          </cell>
        </row>
        <row r="21474">
          <cell r="B21474">
            <v>4000224</v>
          </cell>
          <cell r="C21474" t="str">
            <v>Ar Condicionado 220V 7500Btu'S</v>
          </cell>
          <cell r="D21474" t="str">
            <v>UN</v>
          </cell>
          <cell r="E21474">
            <v>0</v>
          </cell>
          <cell r="F21474">
            <v>0</v>
          </cell>
        </row>
        <row r="21475">
          <cell r="B21475">
            <v>4000225</v>
          </cell>
          <cell r="C21475" t="str">
            <v>Microcomp.Desktop Dell 755 Intel E2160</v>
          </cell>
          <cell r="D21475" t="str">
            <v>UN</v>
          </cell>
          <cell r="E21475">
            <v>0</v>
          </cell>
          <cell r="F21475">
            <v>0</v>
          </cell>
        </row>
        <row r="21476">
          <cell r="B21476">
            <v>4000226</v>
          </cell>
          <cell r="C21476" t="str">
            <v>Microcomp.Desktop Dell 755 Intel E2200</v>
          </cell>
          <cell r="D21476" t="str">
            <v>UN</v>
          </cell>
          <cell r="E21476">
            <v>0</v>
          </cell>
          <cell r="F21476">
            <v>0</v>
          </cell>
        </row>
        <row r="21477">
          <cell r="B21477">
            <v>4000227</v>
          </cell>
          <cell r="C21477" t="str">
            <v>Microcomp.Portátil Dell Latitude D530</v>
          </cell>
          <cell r="D21477" t="str">
            <v>UN</v>
          </cell>
          <cell r="E21477">
            <v>0</v>
          </cell>
          <cell r="F21477">
            <v>0</v>
          </cell>
        </row>
        <row r="21478">
          <cell r="B21478">
            <v>4000228</v>
          </cell>
          <cell r="C21478" t="str">
            <v>Microcomp.Portátil Dell Precision M4300</v>
          </cell>
          <cell r="D21478" t="str">
            <v>UN</v>
          </cell>
          <cell r="E21478">
            <v>0</v>
          </cell>
          <cell r="F21478">
            <v>0</v>
          </cell>
        </row>
        <row r="21479">
          <cell r="B21479">
            <v>4000229</v>
          </cell>
          <cell r="C21479" t="str">
            <v>Projetor Sony Ex4</v>
          </cell>
          <cell r="D21479" t="str">
            <v>UN</v>
          </cell>
          <cell r="E21479">
            <v>0</v>
          </cell>
          <cell r="F21479">
            <v>0</v>
          </cell>
        </row>
        <row r="21480">
          <cell r="B21480">
            <v>4000230</v>
          </cell>
          <cell r="C21480" t="str">
            <v>Tv Monitor Lcd 46Pol. Full Hd</v>
          </cell>
          <cell r="D21480" t="str">
            <v>UN</v>
          </cell>
          <cell r="E21480">
            <v>0</v>
          </cell>
          <cell r="F21480">
            <v>0</v>
          </cell>
        </row>
        <row r="21481">
          <cell r="B21481">
            <v>4000231</v>
          </cell>
          <cell r="C21481" t="str">
            <v>Mesa 1,60X0,70M C/3 Gavetas</v>
          </cell>
          <cell r="D21481" t="str">
            <v>UN</v>
          </cell>
          <cell r="E21481">
            <v>0</v>
          </cell>
          <cell r="F21481">
            <v>0</v>
          </cell>
        </row>
        <row r="21482">
          <cell r="B21482">
            <v>4000232</v>
          </cell>
          <cell r="C21482" t="str">
            <v>Mesa 1,60X0,70M C/6 Gavetas</v>
          </cell>
          <cell r="D21482" t="str">
            <v>UN</v>
          </cell>
          <cell r="E21482">
            <v>0</v>
          </cell>
          <cell r="F21482">
            <v>0</v>
          </cell>
        </row>
        <row r="21483">
          <cell r="B21483">
            <v>4000233</v>
          </cell>
          <cell r="C21483" t="str">
            <v>Mesa 2,00X1,00M De Reunião</v>
          </cell>
          <cell r="D21483" t="str">
            <v>UN</v>
          </cell>
          <cell r="E21483">
            <v>0</v>
          </cell>
          <cell r="F21483">
            <v>0</v>
          </cell>
        </row>
        <row r="21484">
          <cell r="B21484">
            <v>4000234</v>
          </cell>
          <cell r="C21484" t="str">
            <v>Ventilador De Parede-127/220V</v>
          </cell>
          <cell r="D21484" t="str">
            <v>UN</v>
          </cell>
          <cell r="E21484">
            <v>0</v>
          </cell>
          <cell r="F21484">
            <v>0</v>
          </cell>
        </row>
        <row r="21485">
          <cell r="B21485">
            <v>4000235</v>
          </cell>
          <cell r="C21485" t="str">
            <v>Ar Condicionado 30000Btu'S</v>
          </cell>
          <cell r="D21485" t="str">
            <v>UN</v>
          </cell>
          <cell r="E21485">
            <v>0</v>
          </cell>
          <cell r="F21485">
            <v>0</v>
          </cell>
        </row>
        <row r="21486">
          <cell r="B21486">
            <v>4000236</v>
          </cell>
          <cell r="C21486" t="str">
            <v>Servidor Dell Poweredge Pe2950Iii</v>
          </cell>
          <cell r="D21486" t="str">
            <v>UN</v>
          </cell>
          <cell r="E21486">
            <v>0</v>
          </cell>
          <cell r="F21486">
            <v>0</v>
          </cell>
        </row>
        <row r="21487">
          <cell r="B21487">
            <v>4000237</v>
          </cell>
          <cell r="C21487" t="str">
            <v>Adaptador De Conexão Usb Para Ps2</v>
          </cell>
          <cell r="D21487" t="str">
            <v>UN</v>
          </cell>
          <cell r="E21487">
            <v>0</v>
          </cell>
          <cell r="F21487">
            <v>0</v>
          </cell>
        </row>
        <row r="21488">
          <cell r="B21488">
            <v>4000238</v>
          </cell>
          <cell r="C21488" t="str">
            <v>Câmera Profissional Color Day Night-Sony</v>
          </cell>
          <cell r="D21488" t="str">
            <v>UN</v>
          </cell>
          <cell r="E21488">
            <v>0</v>
          </cell>
          <cell r="F21488">
            <v>0</v>
          </cell>
        </row>
        <row r="21489">
          <cell r="B21489">
            <v>4000239</v>
          </cell>
          <cell r="C21489" t="str">
            <v>Micro-Câmera Day Night-Sony</v>
          </cell>
          <cell r="D21489" t="str">
            <v>UN</v>
          </cell>
          <cell r="E21489">
            <v>0</v>
          </cell>
          <cell r="F21489">
            <v>0</v>
          </cell>
        </row>
        <row r="21490">
          <cell r="B21490">
            <v>4000240</v>
          </cell>
          <cell r="C21490" t="str">
            <v>Dvr Stand Alone Portátil-4 Canais</v>
          </cell>
          <cell r="D21490" t="str">
            <v>UN</v>
          </cell>
          <cell r="E21490">
            <v>0</v>
          </cell>
          <cell r="F21490">
            <v>0</v>
          </cell>
        </row>
        <row r="21491">
          <cell r="B21491">
            <v>4000241</v>
          </cell>
          <cell r="C21491" t="str">
            <v>Tv Monitor Lcd 52Pol. Full Hd</v>
          </cell>
          <cell r="D21491" t="str">
            <v>UN</v>
          </cell>
          <cell r="E21491">
            <v>0</v>
          </cell>
          <cell r="F21491">
            <v>0</v>
          </cell>
        </row>
        <row r="21492">
          <cell r="B21492">
            <v>4000242</v>
          </cell>
          <cell r="C21492" t="str">
            <v>Mesa Pebolim Oficial 1,37X0,78Cm</v>
          </cell>
          <cell r="D21492" t="str">
            <v>UN</v>
          </cell>
          <cell r="E21492">
            <v>0</v>
          </cell>
          <cell r="F21492">
            <v>0</v>
          </cell>
        </row>
        <row r="21493">
          <cell r="B21493">
            <v>4000243</v>
          </cell>
          <cell r="C21493" t="str">
            <v>Mesa Snooker Mogno 2,34X1,17Cm</v>
          </cell>
          <cell r="D21493" t="str">
            <v>UN</v>
          </cell>
          <cell r="E21493">
            <v>0</v>
          </cell>
          <cell r="F21493">
            <v>0</v>
          </cell>
        </row>
        <row r="21494">
          <cell r="B21494">
            <v>4000244</v>
          </cell>
          <cell r="C21494" t="str">
            <v>Mesa Aço 60X60Cm P/Refeitório Tipo Bar</v>
          </cell>
          <cell r="D21494" t="str">
            <v>UN</v>
          </cell>
          <cell r="E21494">
            <v>0</v>
          </cell>
          <cell r="F21494">
            <v>0</v>
          </cell>
        </row>
        <row r="21495">
          <cell r="B21495">
            <v>4000245</v>
          </cell>
          <cell r="C21495" t="str">
            <v>Cadeira De Aço Para Refeitório</v>
          </cell>
          <cell r="D21495" t="str">
            <v>UN</v>
          </cell>
          <cell r="E21495">
            <v>0</v>
          </cell>
          <cell r="F21495">
            <v>0</v>
          </cell>
        </row>
        <row r="21496">
          <cell r="B21496">
            <v>4000246</v>
          </cell>
          <cell r="C21496" t="str">
            <v>Armário Aço 4 Gavetas C/Trava P/Cadeado</v>
          </cell>
          <cell r="D21496" t="str">
            <v>UN</v>
          </cell>
          <cell r="E21496">
            <v>0</v>
          </cell>
          <cell r="F21496">
            <v>0</v>
          </cell>
        </row>
        <row r="21497">
          <cell r="B21497">
            <v>4000247</v>
          </cell>
          <cell r="C21497" t="str">
            <v>Armário Metálico 4 Portas</v>
          </cell>
          <cell r="D21497" t="str">
            <v>UN</v>
          </cell>
          <cell r="E21497">
            <v>0</v>
          </cell>
          <cell r="F21497">
            <v>0</v>
          </cell>
        </row>
        <row r="21498">
          <cell r="B21498">
            <v>4000248</v>
          </cell>
          <cell r="C21498" t="str">
            <v>Armário Metálico 6 Portas</v>
          </cell>
          <cell r="D21498" t="str">
            <v>UN</v>
          </cell>
          <cell r="E21498">
            <v>0</v>
          </cell>
          <cell r="F21498">
            <v>0</v>
          </cell>
        </row>
        <row r="21499">
          <cell r="B21499">
            <v>4000249</v>
          </cell>
          <cell r="C21499" t="str">
            <v>Armário Para Vestuário 4 Portas Metálico</v>
          </cell>
          <cell r="D21499" t="str">
            <v>UN</v>
          </cell>
          <cell r="E21499">
            <v>0</v>
          </cell>
          <cell r="F21499">
            <v>0</v>
          </cell>
        </row>
        <row r="21500">
          <cell r="B21500">
            <v>4000250</v>
          </cell>
          <cell r="C21500" t="str">
            <v>Cadeira Com Braço Giratória</v>
          </cell>
          <cell r="D21500" t="str">
            <v>UN</v>
          </cell>
          <cell r="E21500">
            <v>0</v>
          </cell>
          <cell r="F21500">
            <v>0</v>
          </cell>
        </row>
        <row r="21501">
          <cell r="B21501">
            <v>4000251</v>
          </cell>
          <cell r="C21501" t="str">
            <v>Cadeira Laguna Ba-Tramontina</v>
          </cell>
          <cell r="D21501" t="str">
            <v>UN</v>
          </cell>
          <cell r="E21501">
            <v>0</v>
          </cell>
          <cell r="F21501">
            <v>0</v>
          </cell>
        </row>
        <row r="21502">
          <cell r="B21502">
            <v>4000252</v>
          </cell>
          <cell r="C21502" t="str">
            <v>Cavadeira C/2 Cabos Boca De Lobo-Simetal</v>
          </cell>
          <cell r="D21502" t="str">
            <v>UN</v>
          </cell>
          <cell r="E21502">
            <v>0</v>
          </cell>
          <cell r="F21502">
            <v>0</v>
          </cell>
        </row>
        <row r="21503">
          <cell r="B21503">
            <v>4000253</v>
          </cell>
          <cell r="C21503" t="str">
            <v>Esmilheradeira Para Disco De 9"-Bosh</v>
          </cell>
          <cell r="D21503" t="str">
            <v>UN</v>
          </cell>
          <cell r="E21503">
            <v>0</v>
          </cell>
          <cell r="F21503">
            <v>0</v>
          </cell>
        </row>
        <row r="21504">
          <cell r="B21504">
            <v>4000254</v>
          </cell>
          <cell r="C21504" t="str">
            <v>Furadeira Sds Plus 220V-Bosh</v>
          </cell>
          <cell r="D21504" t="str">
            <v>UN</v>
          </cell>
          <cell r="E21504">
            <v>0</v>
          </cell>
          <cell r="F21504">
            <v>0</v>
          </cell>
        </row>
        <row r="21505">
          <cell r="B21505">
            <v>4000255</v>
          </cell>
          <cell r="C21505" t="str">
            <v>Lavadora Alta Pressão Hd5/12C 220V-Karch</v>
          </cell>
          <cell r="D21505" t="str">
            <v>UN</v>
          </cell>
          <cell r="E21505">
            <v>0</v>
          </cell>
          <cell r="F21505">
            <v>0</v>
          </cell>
        </row>
        <row r="21506">
          <cell r="B21506">
            <v>4000256</v>
          </cell>
          <cell r="C21506" t="str">
            <v>Máquina De Hidro Jato 220V-Karcher</v>
          </cell>
          <cell r="D21506" t="str">
            <v>UN</v>
          </cell>
          <cell r="E21506">
            <v>0</v>
          </cell>
          <cell r="F21506">
            <v>0</v>
          </cell>
        </row>
        <row r="21507">
          <cell r="B21507">
            <v>4000257</v>
          </cell>
          <cell r="C21507" t="str">
            <v>Mesa P/Escr.Azul 1,50X0,60Cm-Martinucci</v>
          </cell>
          <cell r="D21507" t="str">
            <v>UN</v>
          </cell>
          <cell r="E21507">
            <v>0</v>
          </cell>
          <cell r="F21507">
            <v>0</v>
          </cell>
        </row>
        <row r="21508">
          <cell r="B21508">
            <v>4000258</v>
          </cell>
          <cell r="C21508" t="str">
            <v>Mini Poltrona Realme 682-Realme</v>
          </cell>
          <cell r="D21508" t="str">
            <v>UN</v>
          </cell>
          <cell r="E21508">
            <v>0</v>
          </cell>
          <cell r="F21508">
            <v>0</v>
          </cell>
        </row>
        <row r="21509">
          <cell r="B21509">
            <v>4000259</v>
          </cell>
          <cell r="C21509" t="str">
            <v>Parafusadeira C/Conjunto De Bico</v>
          </cell>
          <cell r="D21509" t="str">
            <v>UN</v>
          </cell>
          <cell r="E21509">
            <v>0</v>
          </cell>
          <cell r="F21509">
            <v>0</v>
          </cell>
        </row>
        <row r="21510">
          <cell r="B21510">
            <v>4000260</v>
          </cell>
          <cell r="C21510" t="str">
            <v>Roupeiro Com 08 Vãos</v>
          </cell>
          <cell r="D21510" t="str">
            <v>UN</v>
          </cell>
          <cell r="E21510">
            <v>0</v>
          </cell>
          <cell r="F21510">
            <v>0</v>
          </cell>
        </row>
        <row r="21511">
          <cell r="B21511">
            <v>4000261</v>
          </cell>
          <cell r="C21511" t="str">
            <v>Roupeiro Montavel Gp502/4-Max Móveis</v>
          </cell>
          <cell r="D21511" t="str">
            <v>UN</v>
          </cell>
          <cell r="E21511">
            <v>0</v>
          </cell>
          <cell r="F21511">
            <v>0</v>
          </cell>
        </row>
        <row r="21512">
          <cell r="B21512">
            <v>4000262</v>
          </cell>
          <cell r="C21512" t="str">
            <v>Condensadora 9Btu Split-Springer</v>
          </cell>
          <cell r="D21512" t="str">
            <v>UN</v>
          </cell>
          <cell r="E21512">
            <v>0</v>
          </cell>
          <cell r="F21512">
            <v>0</v>
          </cell>
        </row>
        <row r="21513">
          <cell r="B21513">
            <v>4000263</v>
          </cell>
          <cell r="C21513" t="str">
            <v>Evaporadora 9Kbtu/H 220V-60Hz-Springer</v>
          </cell>
          <cell r="D21513" t="str">
            <v>UN</v>
          </cell>
          <cell r="E21513">
            <v>0</v>
          </cell>
          <cell r="F21513">
            <v>0</v>
          </cell>
        </row>
        <row r="21514">
          <cell r="B21514">
            <v>4000264</v>
          </cell>
          <cell r="C21514" t="str">
            <v>Refrigerador Crc12A 115Lts Br110-Consul</v>
          </cell>
          <cell r="D21514" t="str">
            <v>UN</v>
          </cell>
          <cell r="E21514">
            <v>0</v>
          </cell>
          <cell r="F21514">
            <v>0</v>
          </cell>
        </row>
        <row r="21515">
          <cell r="B21515">
            <v>4000265</v>
          </cell>
          <cell r="C21515" t="str">
            <v>Elíptico Fit5</v>
          </cell>
          <cell r="D21515" t="str">
            <v>UN</v>
          </cell>
          <cell r="E21515">
            <v>0</v>
          </cell>
          <cell r="F21515">
            <v>0</v>
          </cell>
        </row>
        <row r="21516">
          <cell r="B21516">
            <v>4000266</v>
          </cell>
          <cell r="C21516" t="str">
            <v>Banco De Supino Profissional</v>
          </cell>
          <cell r="D21516" t="str">
            <v>UN</v>
          </cell>
          <cell r="E21516">
            <v>0</v>
          </cell>
          <cell r="F21516">
            <v>0</v>
          </cell>
        </row>
        <row r="21517">
          <cell r="B21517">
            <v>4000267</v>
          </cell>
          <cell r="C21517" t="str">
            <v>Barra Para Supino Com 1,8M</v>
          </cell>
          <cell r="D21517" t="str">
            <v>UN</v>
          </cell>
          <cell r="E21517">
            <v>0</v>
          </cell>
          <cell r="F21517">
            <v>0</v>
          </cell>
        </row>
        <row r="21518">
          <cell r="B21518">
            <v>4000268</v>
          </cell>
          <cell r="C21518" t="str">
            <v>Anilhas Para Supino</v>
          </cell>
          <cell r="D21518" t="str">
            <v>UN</v>
          </cell>
          <cell r="E21518">
            <v>0</v>
          </cell>
          <cell r="F21518">
            <v>0</v>
          </cell>
        </row>
        <row r="21519">
          <cell r="B21519">
            <v>4000269</v>
          </cell>
          <cell r="C21519" t="str">
            <v>Televisor De 29"</v>
          </cell>
          <cell r="D21519" t="str">
            <v>UN</v>
          </cell>
          <cell r="E21519">
            <v>0</v>
          </cell>
          <cell r="F21519">
            <v>0</v>
          </cell>
        </row>
        <row r="21520">
          <cell r="B21520">
            <v>4000270</v>
          </cell>
          <cell r="C21520" t="str">
            <v>Televisor De 20"</v>
          </cell>
          <cell r="D21520" t="str">
            <v>UN</v>
          </cell>
          <cell r="E21520">
            <v>0</v>
          </cell>
          <cell r="F21520">
            <v>0</v>
          </cell>
        </row>
        <row r="21521">
          <cell r="B21521">
            <v>4000271</v>
          </cell>
          <cell r="C21521" t="str">
            <v>Refrigerador 2 Portas 301L Branco</v>
          </cell>
          <cell r="D21521" t="str">
            <v>UN</v>
          </cell>
          <cell r="E21521">
            <v>0</v>
          </cell>
          <cell r="F21521">
            <v>0</v>
          </cell>
        </row>
        <row r="21522">
          <cell r="B21522">
            <v>4000272</v>
          </cell>
          <cell r="C21522" t="str">
            <v>Depurador De Ar Branco</v>
          </cell>
          <cell r="D21522" t="str">
            <v>UN</v>
          </cell>
          <cell r="E21522">
            <v>0</v>
          </cell>
          <cell r="F21522">
            <v>0</v>
          </cell>
        </row>
        <row r="21523">
          <cell r="B21523">
            <v>4000273</v>
          </cell>
          <cell r="C21523" t="str">
            <v>Tv 29" Ultra Slim Preta Biv</v>
          </cell>
          <cell r="D21523" t="str">
            <v>UN</v>
          </cell>
          <cell r="E21523">
            <v>0</v>
          </cell>
          <cell r="F21523">
            <v>0</v>
          </cell>
        </row>
        <row r="21524">
          <cell r="B21524">
            <v>4000274</v>
          </cell>
          <cell r="C21524" t="str">
            <v>Tv Philips 21" Ultra Slim Preta Biv</v>
          </cell>
          <cell r="D21524" t="str">
            <v>UN</v>
          </cell>
          <cell r="E21524">
            <v>0</v>
          </cell>
          <cell r="F21524">
            <v>0</v>
          </cell>
        </row>
        <row r="21525">
          <cell r="B21525">
            <v>4000275</v>
          </cell>
          <cell r="C21525" t="str">
            <v>Fogão Marina Ii Vs 4 Bocas Br Biv-Dako</v>
          </cell>
          <cell r="D21525" t="str">
            <v>UN</v>
          </cell>
          <cell r="E21525">
            <v>0</v>
          </cell>
          <cell r="F21525">
            <v>0</v>
          </cell>
        </row>
        <row r="21526">
          <cell r="B21526">
            <v>4000276</v>
          </cell>
          <cell r="C21526" t="str">
            <v>Refrigerador Redk 254L Branco 110-Dako</v>
          </cell>
          <cell r="D21526" t="str">
            <v>UN</v>
          </cell>
          <cell r="E21526">
            <v>0</v>
          </cell>
          <cell r="F21526">
            <v>0</v>
          </cell>
        </row>
        <row r="21527">
          <cell r="B21527">
            <v>4000277</v>
          </cell>
          <cell r="C21527" t="str">
            <v>Refrigerador Bza08 76L Pr110-Brastemp</v>
          </cell>
          <cell r="D21527" t="str">
            <v>UN</v>
          </cell>
          <cell r="E21527">
            <v>0</v>
          </cell>
          <cell r="F21527">
            <v>0</v>
          </cell>
        </row>
        <row r="21528">
          <cell r="B21528">
            <v>4000278</v>
          </cell>
          <cell r="C21528" t="str">
            <v>Fogão Salvia Cf550 Vs 4 B.Br Biv-Consul</v>
          </cell>
          <cell r="D21528" t="str">
            <v>UN</v>
          </cell>
          <cell r="E21528">
            <v>0</v>
          </cell>
          <cell r="F21528">
            <v>0</v>
          </cell>
        </row>
        <row r="21529">
          <cell r="B21529">
            <v>4000279</v>
          </cell>
          <cell r="C21529" t="str">
            <v>Refrigerador Redk380 337Lt Sbr B110-Dako</v>
          </cell>
          <cell r="D21529" t="str">
            <v>UN</v>
          </cell>
          <cell r="E21529">
            <v>0</v>
          </cell>
          <cell r="F21529">
            <v>0</v>
          </cell>
        </row>
        <row r="21530">
          <cell r="B21530">
            <v>4000280</v>
          </cell>
          <cell r="C21530" t="str">
            <v>Cooktop Fisher T519 4 Bocas Preto Biv</v>
          </cell>
          <cell r="D21530" t="str">
            <v>UN</v>
          </cell>
          <cell r="E21530">
            <v>0</v>
          </cell>
          <cell r="F21530">
            <v>0</v>
          </cell>
        </row>
        <row r="21531">
          <cell r="B21531">
            <v>4000281</v>
          </cell>
          <cell r="C21531" t="str">
            <v>Rádio Cd Hundai Hy 42 3W Rms Mp3 Br Biv</v>
          </cell>
          <cell r="D21531" t="str">
            <v>UN</v>
          </cell>
          <cell r="E21531">
            <v>0</v>
          </cell>
          <cell r="F21531">
            <v>0</v>
          </cell>
        </row>
        <row r="21532">
          <cell r="B21532">
            <v>4000282</v>
          </cell>
          <cell r="C21532" t="str">
            <v>Dvd Karaoke Hunday Hy8000 Prata Biv</v>
          </cell>
          <cell r="D21532" t="str">
            <v>UN</v>
          </cell>
          <cell r="E21532">
            <v>0</v>
          </cell>
          <cell r="F21532">
            <v>0</v>
          </cell>
        </row>
        <row r="21533">
          <cell r="B21533">
            <v>4000283</v>
          </cell>
          <cell r="C21533" t="str">
            <v>Mala Em Lona Cor Crua Grupo Eco</v>
          </cell>
          <cell r="D21533" t="str">
            <v>UN</v>
          </cell>
          <cell r="E21533">
            <v>0</v>
          </cell>
          <cell r="F21533">
            <v>0</v>
          </cell>
        </row>
        <row r="21534">
          <cell r="B21534">
            <v>4000284</v>
          </cell>
          <cell r="C21534" t="str">
            <v>Mesa 1,60X0,70  C/03 Gavetas Dois Lados</v>
          </cell>
          <cell r="D21534" t="str">
            <v>UN</v>
          </cell>
          <cell r="E21534">
            <v>0</v>
          </cell>
          <cell r="F21534">
            <v>0</v>
          </cell>
        </row>
        <row r="21535">
          <cell r="B21535">
            <v>4000285</v>
          </cell>
          <cell r="C21535" t="str">
            <v>Betoneira Cap.600L-Motor 220V Trifásico</v>
          </cell>
          <cell r="D21535" t="str">
            <v>UN</v>
          </cell>
          <cell r="E21535">
            <v>0</v>
          </cell>
          <cell r="F21535">
            <v>0</v>
          </cell>
        </row>
        <row r="21536">
          <cell r="B21536">
            <v>4000286</v>
          </cell>
          <cell r="C21536" t="str">
            <v>Refrigerador Crc12A 115L Br110-Frigobar</v>
          </cell>
          <cell r="D21536" t="str">
            <v>UN</v>
          </cell>
          <cell r="E21536">
            <v>0</v>
          </cell>
          <cell r="F21536">
            <v>0</v>
          </cell>
        </row>
        <row r="21537">
          <cell r="B21537">
            <v>4000287</v>
          </cell>
          <cell r="C21537" t="str">
            <v>Esteira Vertical Kikos Hm 6101</v>
          </cell>
          <cell r="D21537" t="str">
            <v>UN</v>
          </cell>
          <cell r="E21537">
            <v>0</v>
          </cell>
          <cell r="F21537">
            <v>0</v>
          </cell>
        </row>
        <row r="21538">
          <cell r="B21538">
            <v>4000288</v>
          </cell>
          <cell r="C21538" t="str">
            <v>Estação De Musculação K1500</v>
          </cell>
          <cell r="D21538" t="str">
            <v>UN</v>
          </cell>
          <cell r="E21538">
            <v>0</v>
          </cell>
          <cell r="F21538">
            <v>0</v>
          </cell>
        </row>
        <row r="21539">
          <cell r="B21539">
            <v>4000289</v>
          </cell>
          <cell r="C21539" t="str">
            <v>Abdominal Profissional</v>
          </cell>
          <cell r="D21539" t="str">
            <v>UN</v>
          </cell>
          <cell r="E21539">
            <v>0</v>
          </cell>
          <cell r="F21539">
            <v>0</v>
          </cell>
        </row>
        <row r="21540">
          <cell r="B21540">
            <v>4000290</v>
          </cell>
          <cell r="C21540" t="str">
            <v>Kit Halter</v>
          </cell>
          <cell r="D21540" t="str">
            <v>UN</v>
          </cell>
          <cell r="E21540">
            <v>0</v>
          </cell>
          <cell r="F21540">
            <v>0</v>
          </cell>
        </row>
        <row r="21541">
          <cell r="B21541">
            <v>4000291</v>
          </cell>
          <cell r="C21541" t="str">
            <v>Suporte Halter Kikos</v>
          </cell>
          <cell r="D21541" t="str">
            <v>UN</v>
          </cell>
          <cell r="E21541">
            <v>0</v>
          </cell>
          <cell r="F21541">
            <v>0</v>
          </cell>
        </row>
        <row r="21542">
          <cell r="B21542">
            <v>4000292</v>
          </cell>
          <cell r="C21542" t="str">
            <v>Kit Anilha Kikos</v>
          </cell>
          <cell r="D21542" t="str">
            <v>UN</v>
          </cell>
          <cell r="E21542">
            <v>0</v>
          </cell>
          <cell r="F21542">
            <v>0</v>
          </cell>
        </row>
        <row r="21543">
          <cell r="B21543">
            <v>4000293</v>
          </cell>
          <cell r="C21543" t="str">
            <v>Suporte Anilha Kikos</v>
          </cell>
          <cell r="D21543" t="str">
            <v>UN</v>
          </cell>
          <cell r="E21543">
            <v>0</v>
          </cell>
          <cell r="F21543">
            <v>0</v>
          </cell>
        </row>
        <row r="21544">
          <cell r="B21544">
            <v>4000294</v>
          </cell>
          <cell r="C21544" t="str">
            <v>Espaldar De Madeira Kikos</v>
          </cell>
          <cell r="D21544" t="str">
            <v>UN</v>
          </cell>
          <cell r="E21544">
            <v>0</v>
          </cell>
          <cell r="F21544">
            <v>0</v>
          </cell>
        </row>
        <row r="21545">
          <cell r="B21545">
            <v>4000295</v>
          </cell>
          <cell r="C21545" t="str">
            <v>Desempenadeira Metálica Bor.Arredondada</v>
          </cell>
          <cell r="D21545" t="str">
            <v>UN</v>
          </cell>
          <cell r="E21545">
            <v>0</v>
          </cell>
          <cell r="F21545">
            <v>0</v>
          </cell>
        </row>
        <row r="21546">
          <cell r="B21546">
            <v>4000296</v>
          </cell>
          <cell r="C21546" t="str">
            <v>Relógio De Ponto</v>
          </cell>
          <cell r="D21546" t="str">
            <v>UN</v>
          </cell>
          <cell r="E21546">
            <v>0</v>
          </cell>
          <cell r="F21546">
            <v>0</v>
          </cell>
        </row>
        <row r="21547">
          <cell r="B21547">
            <v>4000297</v>
          </cell>
          <cell r="C21547" t="str">
            <v>Armário P/Vestiário C/4 Compart.Altura</v>
          </cell>
          <cell r="D21547" t="str">
            <v>UN</v>
          </cell>
          <cell r="E21547">
            <v>0</v>
          </cell>
          <cell r="F21547">
            <v>0</v>
          </cell>
        </row>
        <row r="21548">
          <cell r="B21548">
            <v>4000298</v>
          </cell>
          <cell r="C21548" t="str">
            <v>Vibrador Imersão P/Concreto 37Mm</v>
          </cell>
          <cell r="D21548" t="str">
            <v>UN</v>
          </cell>
          <cell r="E21548">
            <v>0</v>
          </cell>
          <cell r="F21548">
            <v>0</v>
          </cell>
        </row>
        <row r="21549">
          <cell r="B21549">
            <v>4000299</v>
          </cell>
          <cell r="C21549" t="str">
            <v>Vibrador Imersão P/Concreto 47Mm</v>
          </cell>
          <cell r="D21549" t="str">
            <v>UN</v>
          </cell>
          <cell r="E21549">
            <v>0</v>
          </cell>
          <cell r="F21549">
            <v>0</v>
          </cell>
        </row>
        <row r="21550">
          <cell r="B21550">
            <v>4000300</v>
          </cell>
          <cell r="C21550" t="str">
            <v>Lixadeira/Esmerilhadeira 220V</v>
          </cell>
          <cell r="D21550" t="str">
            <v>UN</v>
          </cell>
          <cell r="E21550">
            <v>0</v>
          </cell>
          <cell r="F21550">
            <v>0</v>
          </cell>
        </row>
        <row r="21551">
          <cell r="B21551">
            <v>4000301</v>
          </cell>
          <cell r="C21551" t="str">
            <v>Gerador Elétrico Vapor Sv 9 A 12M</v>
          </cell>
          <cell r="D21551" t="str">
            <v>UN</v>
          </cell>
          <cell r="E21551">
            <v>0</v>
          </cell>
          <cell r="F21551">
            <v>0</v>
          </cell>
        </row>
        <row r="21552">
          <cell r="B21552">
            <v>4000302</v>
          </cell>
          <cell r="C21552" t="str">
            <v>Bomba Centrífuga Produzida Em Abs</v>
          </cell>
          <cell r="D21552" t="str">
            <v>UN</v>
          </cell>
          <cell r="E21552">
            <v>0</v>
          </cell>
          <cell r="F21552">
            <v>0</v>
          </cell>
        </row>
        <row r="21553">
          <cell r="B21553">
            <v>4000303</v>
          </cell>
          <cell r="C21553" t="str">
            <v>Motobomba Trifásica 220/380 Mod.App9</v>
          </cell>
          <cell r="D21553" t="str">
            <v>UN</v>
          </cell>
          <cell r="E21553">
            <v>0</v>
          </cell>
          <cell r="F21553">
            <v>0</v>
          </cell>
        </row>
        <row r="21554">
          <cell r="B21554">
            <v>4000304</v>
          </cell>
          <cell r="C21554" t="str">
            <v>Motobomba Trifásica 220/380 Mod.App4</v>
          </cell>
          <cell r="D21554" t="str">
            <v>UN</v>
          </cell>
          <cell r="E21554">
            <v>0</v>
          </cell>
          <cell r="F21554">
            <v>0</v>
          </cell>
        </row>
        <row r="21555">
          <cell r="B21555">
            <v>4000305</v>
          </cell>
          <cell r="C21555" t="str">
            <v>Motobomba Modelo App1 1/3Cv</v>
          </cell>
          <cell r="D21555" t="str">
            <v>UN</v>
          </cell>
          <cell r="E21555">
            <v>0</v>
          </cell>
          <cell r="F21555">
            <v>0</v>
          </cell>
        </row>
        <row r="21556">
          <cell r="B21556">
            <v>4000306</v>
          </cell>
          <cell r="C21556" t="str">
            <v>Motobomba Modelo App9 De 5Cv P/Cascata</v>
          </cell>
          <cell r="D21556" t="str">
            <v>UN</v>
          </cell>
          <cell r="E21556">
            <v>0</v>
          </cell>
          <cell r="F21556">
            <v>0</v>
          </cell>
        </row>
        <row r="21557">
          <cell r="B21557">
            <v>4000307</v>
          </cell>
          <cell r="C21557" t="str">
            <v>Minirefletores Para Piscina Em Concreto</v>
          </cell>
          <cell r="D21557" t="str">
            <v>UN</v>
          </cell>
          <cell r="E21557">
            <v>0</v>
          </cell>
          <cell r="F21557">
            <v>0</v>
          </cell>
        </row>
        <row r="21558">
          <cell r="B21558">
            <v>4000308</v>
          </cell>
          <cell r="C21558" t="str">
            <v>Transformador Modelo Tr6</v>
          </cell>
          <cell r="D21558" t="str">
            <v>UN</v>
          </cell>
          <cell r="E21558">
            <v>0</v>
          </cell>
          <cell r="F21558">
            <v>0</v>
          </cell>
        </row>
        <row r="21559">
          <cell r="B21559">
            <v>4000309</v>
          </cell>
          <cell r="C21559" t="str">
            <v>Bomba Para Encher Pneu</v>
          </cell>
          <cell r="D21559" t="str">
            <v>UN</v>
          </cell>
          <cell r="E21559">
            <v>0</v>
          </cell>
          <cell r="F21559">
            <v>0</v>
          </cell>
        </row>
        <row r="21560">
          <cell r="B21560">
            <v>4000310</v>
          </cell>
          <cell r="C21560" t="str">
            <v>Central De Alarme Mod. Acde-24/16</v>
          </cell>
          <cell r="D21560" t="str">
            <v>UN</v>
          </cell>
          <cell r="E21560">
            <v>0</v>
          </cell>
          <cell r="F21560">
            <v>0</v>
          </cell>
        </row>
        <row r="21561">
          <cell r="B21561">
            <v>4000311</v>
          </cell>
          <cell r="C21561" t="str">
            <v>Botoeira P/Central Alarme Incêndio</v>
          </cell>
          <cell r="D21561" t="str">
            <v>UN</v>
          </cell>
          <cell r="E21561">
            <v>0</v>
          </cell>
          <cell r="F21561">
            <v>0</v>
          </cell>
        </row>
        <row r="21562">
          <cell r="B21562">
            <v>4000312</v>
          </cell>
          <cell r="C21562" t="str">
            <v>Sirene P/Central Alarme Incêncio</v>
          </cell>
          <cell r="D21562" t="str">
            <v>UN</v>
          </cell>
          <cell r="E21562">
            <v>0</v>
          </cell>
          <cell r="F21562">
            <v>0</v>
          </cell>
        </row>
        <row r="21563">
          <cell r="B21563">
            <v>4000313</v>
          </cell>
          <cell r="C21563" t="str">
            <v>Cama Elástica Importada 4,30M</v>
          </cell>
          <cell r="D21563" t="str">
            <v>UN</v>
          </cell>
          <cell r="E21563">
            <v>0</v>
          </cell>
          <cell r="F21563">
            <v>0</v>
          </cell>
        </row>
        <row r="21564">
          <cell r="B21564">
            <v>4000314</v>
          </cell>
          <cell r="C21564" t="str">
            <v>Bancada 2,76X0,60X0,02 Br Siena Lustrado</v>
          </cell>
          <cell r="D21564" t="str">
            <v>UN</v>
          </cell>
          <cell r="E21564">
            <v>0</v>
          </cell>
          <cell r="F21564">
            <v>0</v>
          </cell>
        </row>
        <row r="21565">
          <cell r="B21565">
            <v>4000315</v>
          </cell>
          <cell r="C21565" t="str">
            <v>Depósito Caução Para Discussão</v>
          </cell>
          <cell r="D21565" t="str">
            <v>UN</v>
          </cell>
          <cell r="E21565">
            <v>0</v>
          </cell>
          <cell r="F21565">
            <v>0</v>
          </cell>
        </row>
        <row r="21566">
          <cell r="B21566">
            <v>4000316</v>
          </cell>
          <cell r="C21566" t="str">
            <v>Refrigerador Cra30E 261L Br 110V-Consul</v>
          </cell>
          <cell r="D21566" t="str">
            <v>UN</v>
          </cell>
          <cell r="E21566">
            <v>0</v>
          </cell>
          <cell r="F21566">
            <v>0</v>
          </cell>
        </row>
        <row r="21567">
          <cell r="B21567">
            <v>4000317</v>
          </cell>
          <cell r="C21567" t="str">
            <v>Fogão Salvia Cf550 4 B.Br Bivolt-Consul</v>
          </cell>
          <cell r="D21567" t="str">
            <v>UN</v>
          </cell>
          <cell r="E21567">
            <v>0</v>
          </cell>
          <cell r="F21567">
            <v>0</v>
          </cell>
        </row>
        <row r="21568">
          <cell r="B21568">
            <v>4000318</v>
          </cell>
          <cell r="C21568" t="str">
            <v>Refrigerador Crm30D 242L Br 110V-Consul</v>
          </cell>
          <cell r="D21568" t="str">
            <v>UN</v>
          </cell>
          <cell r="E21568">
            <v>0</v>
          </cell>
          <cell r="F21568">
            <v>0</v>
          </cell>
        </row>
        <row r="21569">
          <cell r="B21569">
            <v>4000319</v>
          </cell>
          <cell r="C21569" t="str">
            <v>Betoneira Maria Montz Cap.600L</v>
          </cell>
          <cell r="D21569" t="str">
            <v>UN</v>
          </cell>
          <cell r="E21569">
            <v>0</v>
          </cell>
          <cell r="F21569">
            <v>0</v>
          </cell>
        </row>
        <row r="21570">
          <cell r="B21570">
            <v>4000321</v>
          </cell>
          <cell r="C21570" t="str">
            <v>Gaveteiro Mad Vol Pasta Susp 52X47X63Cm</v>
          </cell>
          <cell r="D21570" t="str">
            <v>UN</v>
          </cell>
          <cell r="E21570">
            <v>0</v>
          </cell>
          <cell r="F21570">
            <v>0</v>
          </cell>
        </row>
        <row r="21571">
          <cell r="B21571">
            <v>4000322</v>
          </cell>
          <cell r="C21571" t="str">
            <v>Armário Mad  91X42X160Cm Cor Ovo/Preto</v>
          </cell>
          <cell r="D21571" t="str">
            <v>UN</v>
          </cell>
          <cell r="E21571">
            <v>0</v>
          </cell>
          <cell r="F21571">
            <v>0</v>
          </cell>
        </row>
        <row r="21572">
          <cell r="B21572">
            <v>4000323</v>
          </cell>
          <cell r="C21572" t="str">
            <v>Maca Para Massagem</v>
          </cell>
          <cell r="D21572" t="str">
            <v>UN</v>
          </cell>
          <cell r="E21572">
            <v>0</v>
          </cell>
          <cell r="F21572">
            <v>0</v>
          </cell>
        </row>
        <row r="21573">
          <cell r="B21573">
            <v>4000324</v>
          </cell>
          <cell r="C21573" t="str">
            <v>Televisor 32" Lcd</v>
          </cell>
          <cell r="D21573" t="str">
            <v>UN</v>
          </cell>
          <cell r="E21573">
            <v>0</v>
          </cell>
          <cell r="F21573">
            <v>0</v>
          </cell>
        </row>
        <row r="21574">
          <cell r="B21574">
            <v>4000325</v>
          </cell>
          <cell r="C21574" t="str">
            <v>Dvd Player</v>
          </cell>
          <cell r="D21574" t="str">
            <v>UN</v>
          </cell>
          <cell r="E21574">
            <v>0</v>
          </cell>
          <cell r="F21574">
            <v>0</v>
          </cell>
        </row>
        <row r="21575">
          <cell r="B21575">
            <v>4000326</v>
          </cell>
          <cell r="C21575" t="str">
            <v>Micro System</v>
          </cell>
          <cell r="D21575" t="str">
            <v>UN</v>
          </cell>
          <cell r="E21575">
            <v>0</v>
          </cell>
          <cell r="F21575">
            <v>0</v>
          </cell>
        </row>
        <row r="21576">
          <cell r="B21576">
            <v>4000327</v>
          </cell>
          <cell r="C21576" t="str">
            <v>Espelho Com Moldura 70X120Cm</v>
          </cell>
          <cell r="D21576" t="str">
            <v>UN</v>
          </cell>
          <cell r="E21576">
            <v>0</v>
          </cell>
          <cell r="F21576">
            <v>0</v>
          </cell>
        </row>
        <row r="21577">
          <cell r="B21577">
            <v>4000328</v>
          </cell>
          <cell r="C21577" t="str">
            <v>Tapete Sisal 220X230Cm</v>
          </cell>
          <cell r="D21577" t="str">
            <v>UN</v>
          </cell>
          <cell r="E21577">
            <v>0</v>
          </cell>
          <cell r="F21577">
            <v>0</v>
          </cell>
        </row>
        <row r="21578">
          <cell r="B21578">
            <v>4000329</v>
          </cell>
          <cell r="C21578" t="str">
            <v>Tapete Redondo 230Cm</v>
          </cell>
          <cell r="D21578" t="str">
            <v>UN</v>
          </cell>
          <cell r="E21578">
            <v>0</v>
          </cell>
          <cell r="F21578">
            <v>0</v>
          </cell>
        </row>
        <row r="21579">
          <cell r="B21579">
            <v>4000330</v>
          </cell>
          <cell r="C21579" t="str">
            <v>Almofadas 50X50Cm</v>
          </cell>
          <cell r="D21579" t="str">
            <v>UN</v>
          </cell>
          <cell r="E21579">
            <v>0</v>
          </cell>
          <cell r="F21579">
            <v>0</v>
          </cell>
        </row>
        <row r="21580">
          <cell r="B21580">
            <v>4000331</v>
          </cell>
          <cell r="C21580" t="str">
            <v>Abajour</v>
          </cell>
          <cell r="D21580" t="str">
            <v>UN</v>
          </cell>
          <cell r="E21580">
            <v>0</v>
          </cell>
          <cell r="F21580">
            <v>0</v>
          </cell>
        </row>
        <row r="21581">
          <cell r="B21581">
            <v>4000332</v>
          </cell>
          <cell r="C21581" t="str">
            <v>Persiana Horizontal 220X180Cm</v>
          </cell>
          <cell r="D21581" t="str">
            <v>UN</v>
          </cell>
          <cell r="E21581">
            <v>0</v>
          </cell>
          <cell r="F21581">
            <v>0</v>
          </cell>
        </row>
        <row r="21582">
          <cell r="B21582">
            <v>4000333</v>
          </cell>
          <cell r="C21582" t="str">
            <v>Rolô Solar Panamá 3 P03091-Guilha Deco.</v>
          </cell>
          <cell r="D21582" t="str">
            <v>UN</v>
          </cell>
          <cell r="E21582">
            <v>0</v>
          </cell>
          <cell r="F21582">
            <v>0</v>
          </cell>
        </row>
        <row r="21583">
          <cell r="B21583">
            <v>4000334</v>
          </cell>
          <cell r="C21583" t="str">
            <v>Pufe</v>
          </cell>
          <cell r="D21583" t="str">
            <v>UN</v>
          </cell>
          <cell r="E21583">
            <v>0</v>
          </cell>
          <cell r="F21583">
            <v>0</v>
          </cell>
        </row>
        <row r="21584">
          <cell r="B21584">
            <v>4000335</v>
          </cell>
          <cell r="C21584" t="str">
            <v>Cesto De Lixo 1/2 Lua Em Arame S/Tampa</v>
          </cell>
          <cell r="D21584" t="str">
            <v>UN</v>
          </cell>
          <cell r="E21584">
            <v>0</v>
          </cell>
          <cell r="F21584">
            <v>0</v>
          </cell>
        </row>
        <row r="21585">
          <cell r="B21585">
            <v>4000336</v>
          </cell>
          <cell r="C21585" t="str">
            <v>Carro De Compras Simples</v>
          </cell>
          <cell r="D21585" t="str">
            <v>UN</v>
          </cell>
          <cell r="E21585">
            <v>0</v>
          </cell>
          <cell r="F21585">
            <v>0</v>
          </cell>
        </row>
        <row r="21586">
          <cell r="B21586">
            <v>4000337</v>
          </cell>
          <cell r="C21586" t="str">
            <v>Trava Carro De Compras Com 1 Chave</v>
          </cell>
          <cell r="D21586" t="str">
            <v>UN</v>
          </cell>
          <cell r="E21586">
            <v>0</v>
          </cell>
          <cell r="F21586">
            <v>0</v>
          </cell>
        </row>
        <row r="21587">
          <cell r="B21587">
            <v>4000338</v>
          </cell>
          <cell r="C21587" t="str">
            <v>Tapete 3M</v>
          </cell>
          <cell r="D21587" t="str">
            <v>UN</v>
          </cell>
          <cell r="E21587">
            <v>0</v>
          </cell>
          <cell r="F21587">
            <v>0</v>
          </cell>
        </row>
        <row r="21588">
          <cell r="B21588">
            <v>4000339</v>
          </cell>
          <cell r="C21588" t="str">
            <v>Papeleira 50L Em Polietileto</v>
          </cell>
          <cell r="D21588" t="str">
            <v>UN</v>
          </cell>
          <cell r="E21588">
            <v>0</v>
          </cell>
          <cell r="F21588">
            <v>0</v>
          </cell>
        </row>
        <row r="21589">
          <cell r="B21589">
            <v>4000340</v>
          </cell>
          <cell r="C21589" t="str">
            <v>Televisor 21"</v>
          </cell>
          <cell r="D21589" t="str">
            <v>UN</v>
          </cell>
          <cell r="E21589">
            <v>0</v>
          </cell>
          <cell r="F21589">
            <v>0</v>
          </cell>
        </row>
        <row r="21590">
          <cell r="B21590">
            <v>4000341</v>
          </cell>
          <cell r="C21590" t="str">
            <v>Mesa De Pebolim 1,34 X 0,77 Mts</v>
          </cell>
          <cell r="D21590" t="str">
            <v>UN</v>
          </cell>
          <cell r="E21590">
            <v>0</v>
          </cell>
          <cell r="F21590">
            <v>0</v>
          </cell>
        </row>
        <row r="21591">
          <cell r="B21591">
            <v>4000342</v>
          </cell>
          <cell r="C21591" t="str">
            <v>Mesa De Sinuca 2,13 X 1,25 Mts</v>
          </cell>
          <cell r="D21591" t="str">
            <v>UN</v>
          </cell>
          <cell r="E21591">
            <v>0</v>
          </cell>
          <cell r="F21591">
            <v>0</v>
          </cell>
        </row>
        <row r="21592">
          <cell r="B21592">
            <v>4000343</v>
          </cell>
          <cell r="C21592" t="str">
            <v>Vaso De Cerâmica Decorativo</v>
          </cell>
          <cell r="D21592" t="str">
            <v>UN</v>
          </cell>
          <cell r="E21592">
            <v>0</v>
          </cell>
          <cell r="F21592">
            <v>0</v>
          </cell>
        </row>
        <row r="21593">
          <cell r="B21593">
            <v>4000344</v>
          </cell>
          <cell r="C21593" t="str">
            <v>Coifa 90Cm</v>
          </cell>
          <cell r="D21593" t="str">
            <v>UN</v>
          </cell>
          <cell r="E21593">
            <v>0</v>
          </cell>
          <cell r="F21593">
            <v>0</v>
          </cell>
        </row>
        <row r="21594">
          <cell r="B21594">
            <v>4000345</v>
          </cell>
          <cell r="C21594" t="str">
            <v>Coifa 60Cm</v>
          </cell>
          <cell r="D21594" t="str">
            <v>UN</v>
          </cell>
          <cell r="E21594">
            <v>0</v>
          </cell>
          <cell r="F21594">
            <v>0</v>
          </cell>
        </row>
        <row r="21595">
          <cell r="B21595">
            <v>4000347</v>
          </cell>
          <cell r="C21595" t="str">
            <v>Cooktop Vitroceramica Preto 220V 4 Bocas</v>
          </cell>
          <cell r="D21595" t="str">
            <v>UN</v>
          </cell>
          <cell r="E21595">
            <v>0</v>
          </cell>
          <cell r="F21595">
            <v>0</v>
          </cell>
        </row>
        <row r="21596">
          <cell r="B21596">
            <v>4000348</v>
          </cell>
          <cell r="C21596" t="str">
            <v>Garrafa De Vidro Decorativa</v>
          </cell>
          <cell r="D21596" t="str">
            <v>UN</v>
          </cell>
          <cell r="E21596">
            <v>0</v>
          </cell>
          <cell r="F21596">
            <v>0</v>
          </cell>
        </row>
        <row r="21597">
          <cell r="B21597">
            <v>4000349</v>
          </cell>
          <cell r="C21597" t="str">
            <v>Quadros Decorativos Tamanhos Diversos</v>
          </cell>
          <cell r="D21597" t="str">
            <v>UN</v>
          </cell>
          <cell r="E21597">
            <v>0</v>
          </cell>
          <cell r="F21597">
            <v>0</v>
          </cell>
        </row>
        <row r="21598">
          <cell r="B21598">
            <v>4000350</v>
          </cell>
          <cell r="C21598" t="str">
            <v>Cofre Eletrônico, Modelo Hoteleiro</v>
          </cell>
          <cell r="D21598" t="str">
            <v>UN</v>
          </cell>
          <cell r="E21598">
            <v>0</v>
          </cell>
          <cell r="F21598">
            <v>0</v>
          </cell>
        </row>
        <row r="21599">
          <cell r="B21599">
            <v>4000352</v>
          </cell>
          <cell r="C21599" t="str">
            <v>Kit De Decoração Primeiros Socorros</v>
          </cell>
          <cell r="D21599" t="str">
            <v>UN</v>
          </cell>
          <cell r="E21599">
            <v>0</v>
          </cell>
          <cell r="F21599">
            <v>0</v>
          </cell>
        </row>
        <row r="21600">
          <cell r="B21600">
            <v>4000353</v>
          </cell>
          <cell r="C21600" t="str">
            <v>Coifa Ilha Vidro Reto</v>
          </cell>
          <cell r="D21600" t="str">
            <v>UN</v>
          </cell>
          <cell r="E21600">
            <v>0</v>
          </cell>
          <cell r="F21600">
            <v>0</v>
          </cell>
        </row>
        <row r="21601">
          <cell r="B21601">
            <v>4000354</v>
          </cell>
          <cell r="C21601" t="str">
            <v>Coifa Ilha Vidro Curvo</v>
          </cell>
          <cell r="D21601" t="str">
            <v>UN</v>
          </cell>
          <cell r="E21601">
            <v>0</v>
          </cell>
          <cell r="F21601">
            <v>0</v>
          </cell>
        </row>
        <row r="21602">
          <cell r="B21602">
            <v>4000355</v>
          </cell>
          <cell r="C21602" t="str">
            <v>Cook Top 2 Placas Inox Built</v>
          </cell>
          <cell r="D21602" t="str">
            <v>UN</v>
          </cell>
          <cell r="E21602">
            <v>0</v>
          </cell>
          <cell r="F21602">
            <v>0</v>
          </cell>
        </row>
        <row r="21603">
          <cell r="B21603">
            <v>4000356</v>
          </cell>
          <cell r="C21603" t="str">
            <v>Cook Top 2 Zonas Vidro Cerâmico Built</v>
          </cell>
          <cell r="D21603" t="str">
            <v>UN</v>
          </cell>
          <cell r="E21603">
            <v>0</v>
          </cell>
          <cell r="F21603">
            <v>0</v>
          </cell>
        </row>
        <row r="21604">
          <cell r="B21604">
            <v>4000357</v>
          </cell>
          <cell r="C21604" t="str">
            <v>Enceradeira Semi Industrial</v>
          </cell>
          <cell r="D21604" t="str">
            <v>UN</v>
          </cell>
          <cell r="E21604">
            <v>0</v>
          </cell>
          <cell r="F21604">
            <v>0</v>
          </cell>
        </row>
        <row r="21605">
          <cell r="B21605">
            <v>4000358</v>
          </cell>
          <cell r="C21605" t="str">
            <v>Unid.Evaporadora 24Hw Rkp020-Hitachi</v>
          </cell>
          <cell r="D21605" t="str">
            <v>UN</v>
          </cell>
          <cell r="E21605">
            <v>0</v>
          </cell>
          <cell r="F21605">
            <v>0</v>
          </cell>
        </row>
        <row r="21606">
          <cell r="B21606">
            <v>4000359</v>
          </cell>
          <cell r="C21606" t="str">
            <v>Unid.Condicionadora 24Hw Raa020-Hitachi</v>
          </cell>
          <cell r="D21606" t="str">
            <v>UN</v>
          </cell>
          <cell r="E21606">
            <v>0</v>
          </cell>
          <cell r="F21606">
            <v>0</v>
          </cell>
        </row>
        <row r="21607">
          <cell r="B21607">
            <v>4000360</v>
          </cell>
          <cell r="C21607" t="str">
            <v>Unid.Evaporadora 12Hw Rkp010-Hitachi</v>
          </cell>
          <cell r="D21607" t="str">
            <v>UN</v>
          </cell>
          <cell r="E21607">
            <v>0</v>
          </cell>
          <cell r="F21607">
            <v>0</v>
          </cell>
        </row>
        <row r="21608">
          <cell r="B21608">
            <v>4000361</v>
          </cell>
          <cell r="C21608" t="str">
            <v>Unid.Condicionadora 12Hw Rca010-Hitachi</v>
          </cell>
          <cell r="D21608" t="str">
            <v>UN</v>
          </cell>
          <cell r="E21608">
            <v>0</v>
          </cell>
          <cell r="F21608">
            <v>0</v>
          </cell>
        </row>
        <row r="21609">
          <cell r="B21609">
            <v>4000362</v>
          </cell>
          <cell r="C21609" t="str">
            <v>Unid.Evaporadora 24Cs Rpc020-Hitachi</v>
          </cell>
          <cell r="D21609" t="str">
            <v>UN</v>
          </cell>
          <cell r="E21609">
            <v>0</v>
          </cell>
          <cell r="F21609">
            <v>0</v>
          </cell>
        </row>
        <row r="21610">
          <cell r="B21610">
            <v>4000363</v>
          </cell>
          <cell r="C21610" t="str">
            <v>Unid.Condicionadora 24Cs Raa020-Hitachi</v>
          </cell>
          <cell r="D21610" t="str">
            <v>UN</v>
          </cell>
          <cell r="E21610">
            <v>0</v>
          </cell>
          <cell r="F21610">
            <v>0</v>
          </cell>
        </row>
        <row r="21611">
          <cell r="B21611">
            <v>4000364</v>
          </cell>
          <cell r="C21611" t="str">
            <v>Suporte Recept.Laser Pra 77 331420-Hilti</v>
          </cell>
          <cell r="D21611" t="str">
            <v>UN</v>
          </cell>
          <cell r="E21611">
            <v>0</v>
          </cell>
          <cell r="F21611">
            <v>0</v>
          </cell>
        </row>
        <row r="21612">
          <cell r="B21612">
            <v>4000365</v>
          </cell>
          <cell r="C21612" t="str">
            <v>Bicicleta Barra Forte Aro 26 Caloi</v>
          </cell>
          <cell r="D21612" t="str">
            <v>UN</v>
          </cell>
          <cell r="E21612">
            <v>0</v>
          </cell>
          <cell r="F21612">
            <v>0</v>
          </cell>
        </row>
        <row r="21613">
          <cell r="B21613">
            <v>4000366</v>
          </cell>
          <cell r="C21613" t="str">
            <v>Espreguissadeira Wave Branca Ds136 Deck</v>
          </cell>
          <cell r="D21613" t="str">
            <v>UN</v>
          </cell>
          <cell r="E21613">
            <v>0</v>
          </cell>
          <cell r="F21613">
            <v>0</v>
          </cell>
        </row>
        <row r="21614">
          <cell r="B21614">
            <v>4000367</v>
          </cell>
          <cell r="C21614" t="str">
            <v>Brinquedo Bebedouro Trad Jat Areia</v>
          </cell>
          <cell r="D21614" t="str">
            <v>UN</v>
          </cell>
          <cell r="E21614">
            <v>0</v>
          </cell>
          <cell r="F21614">
            <v>0</v>
          </cell>
        </row>
        <row r="21615">
          <cell r="B21615">
            <v>4000368</v>
          </cell>
          <cell r="C21615" t="str">
            <v>Brinquedo Bicho Banco G</v>
          </cell>
          <cell r="D21615" t="str">
            <v>UN</v>
          </cell>
          <cell r="E21615">
            <v>0</v>
          </cell>
          <cell r="F21615">
            <v>0</v>
          </cell>
        </row>
        <row r="21616">
          <cell r="B21616">
            <v>4000369</v>
          </cell>
          <cell r="C21616" t="str">
            <v>Brinquedo Alpha Bombeiro</v>
          </cell>
          <cell r="D21616" t="str">
            <v>UN</v>
          </cell>
          <cell r="E21616">
            <v>0</v>
          </cell>
          <cell r="F21616">
            <v>0</v>
          </cell>
        </row>
        <row r="21617">
          <cell r="B21617">
            <v>4000370</v>
          </cell>
          <cell r="C21617" t="str">
            <v>Brinquedo Gira Play</v>
          </cell>
          <cell r="D21617" t="str">
            <v>UN</v>
          </cell>
          <cell r="E21617">
            <v>0</v>
          </cell>
          <cell r="F21617">
            <v>0</v>
          </cell>
        </row>
        <row r="21618">
          <cell r="B21618">
            <v>4000371</v>
          </cell>
          <cell r="C21618" t="str">
            <v>Brinquedo Play Junior</v>
          </cell>
          <cell r="D21618" t="str">
            <v>UN</v>
          </cell>
          <cell r="E21618">
            <v>0</v>
          </cell>
          <cell r="F21618">
            <v>0</v>
          </cell>
        </row>
        <row r="21619">
          <cell r="B21619">
            <v>4000372</v>
          </cell>
          <cell r="C21619" t="str">
            <v>Brinquedo Alpha Paralelas</v>
          </cell>
          <cell r="D21619" t="str">
            <v>UN</v>
          </cell>
          <cell r="E21619">
            <v>0</v>
          </cell>
          <cell r="F21619">
            <v>0</v>
          </cell>
        </row>
        <row r="21620">
          <cell r="B21620">
            <v>4000373</v>
          </cell>
          <cell r="C21620" t="str">
            <v>Brinquedo Argolas</v>
          </cell>
          <cell r="D21620" t="str">
            <v>UN</v>
          </cell>
          <cell r="E21620">
            <v>0</v>
          </cell>
          <cell r="F21620">
            <v>0</v>
          </cell>
        </row>
        <row r="21621">
          <cell r="B21621">
            <v>4000374</v>
          </cell>
          <cell r="C21621" t="str">
            <v>Brinquedo Barra Dupla 2 Niveis</v>
          </cell>
          <cell r="D21621" t="str">
            <v>UN</v>
          </cell>
          <cell r="E21621">
            <v>0</v>
          </cell>
          <cell r="F21621">
            <v>0</v>
          </cell>
        </row>
        <row r="21622">
          <cell r="B21622">
            <v>4000375</v>
          </cell>
          <cell r="C21622" t="str">
            <v>Brinquedo Prancha Abdominal</v>
          </cell>
          <cell r="D21622" t="str">
            <v>UN</v>
          </cell>
          <cell r="E21622">
            <v>0</v>
          </cell>
          <cell r="F21622">
            <v>0</v>
          </cell>
        </row>
        <row r="21623">
          <cell r="B21623">
            <v>4000376</v>
          </cell>
          <cell r="C21623" t="str">
            <v>Brinquedo Step</v>
          </cell>
          <cell r="D21623" t="str">
            <v>UN</v>
          </cell>
          <cell r="E21623">
            <v>0</v>
          </cell>
          <cell r="F21623">
            <v>0</v>
          </cell>
        </row>
        <row r="21624">
          <cell r="B21624">
            <v>4000377</v>
          </cell>
          <cell r="C21624" t="str">
            <v>Cortina Romana</v>
          </cell>
          <cell r="D21624" t="str">
            <v>UN</v>
          </cell>
          <cell r="E21624">
            <v>0</v>
          </cell>
          <cell r="F21624">
            <v>0</v>
          </cell>
        </row>
        <row r="21625">
          <cell r="B21625">
            <v>4000378</v>
          </cell>
          <cell r="C21625" t="str">
            <v>Cortina Ralo M47</v>
          </cell>
          <cell r="D21625" t="str">
            <v>UN</v>
          </cell>
          <cell r="E21625">
            <v>0</v>
          </cell>
          <cell r="F21625">
            <v>0</v>
          </cell>
        </row>
        <row r="21626">
          <cell r="B21626">
            <v>4000379</v>
          </cell>
          <cell r="C21626" t="str">
            <v>Bancada Em Mdf Floragy</v>
          </cell>
          <cell r="D21626" t="str">
            <v>M</v>
          </cell>
          <cell r="E21626">
            <v>0</v>
          </cell>
          <cell r="F21626">
            <v>0</v>
          </cell>
        </row>
        <row r="21627">
          <cell r="B21627">
            <v>4000380</v>
          </cell>
          <cell r="C21627" t="str">
            <v>Revestimento De Parede Em Lamina Floragy</v>
          </cell>
          <cell r="D21627" t="str">
            <v>M</v>
          </cell>
          <cell r="E21627">
            <v>0</v>
          </cell>
          <cell r="F21627">
            <v>0</v>
          </cell>
        </row>
        <row r="21628">
          <cell r="B21628">
            <v>4000381</v>
          </cell>
          <cell r="C21628" t="str">
            <v>Armario Cozinha Em Edf Floragy</v>
          </cell>
          <cell r="D21628" t="str">
            <v>UN</v>
          </cell>
          <cell r="E21628">
            <v>0</v>
          </cell>
          <cell r="F21628">
            <v>0</v>
          </cell>
        </row>
        <row r="21629">
          <cell r="B21629">
            <v>4000382</v>
          </cell>
          <cell r="C21629" t="str">
            <v>Porta De Correr Floragy</v>
          </cell>
          <cell r="D21629" t="str">
            <v>UN</v>
          </cell>
          <cell r="E21629">
            <v>0</v>
          </cell>
          <cell r="F21629">
            <v>0</v>
          </cell>
        </row>
        <row r="21630">
          <cell r="B21630">
            <v>4000383</v>
          </cell>
          <cell r="C21630" t="str">
            <v>Curtineira Em Mdf Floragy</v>
          </cell>
          <cell r="D21630" t="str">
            <v>UN</v>
          </cell>
          <cell r="E21630">
            <v>0</v>
          </cell>
          <cell r="F21630">
            <v>0</v>
          </cell>
        </row>
        <row r="21631">
          <cell r="B21631">
            <v>4000384</v>
          </cell>
          <cell r="C21631" t="str">
            <v>Estação Ginástica Treademill</v>
          </cell>
          <cell r="D21631" t="str">
            <v>UN</v>
          </cell>
          <cell r="E21631">
            <v>0</v>
          </cell>
          <cell r="F21631">
            <v>0</v>
          </cell>
        </row>
        <row r="21632">
          <cell r="B21632">
            <v>4000385</v>
          </cell>
          <cell r="C21632" t="str">
            <v>Estação Ginástica G9S</v>
          </cell>
          <cell r="D21632" t="str">
            <v>UN</v>
          </cell>
          <cell r="E21632">
            <v>0</v>
          </cell>
          <cell r="F21632">
            <v>0</v>
          </cell>
        </row>
        <row r="21633">
          <cell r="B21633">
            <v>4000386</v>
          </cell>
          <cell r="C21633" t="str">
            <v>Estação Ginástica Deck</v>
          </cell>
          <cell r="D21633" t="str">
            <v>UN</v>
          </cell>
          <cell r="E21633">
            <v>0</v>
          </cell>
          <cell r="F21633">
            <v>0</v>
          </cell>
        </row>
        <row r="21634">
          <cell r="B21634">
            <v>4000387</v>
          </cell>
          <cell r="C21634" t="str">
            <v>Estação Ginástica Chrome Dumbeell Set</v>
          </cell>
          <cell r="D21634" t="str">
            <v>UN</v>
          </cell>
          <cell r="E21634">
            <v>0</v>
          </cell>
          <cell r="F21634">
            <v>0</v>
          </cell>
        </row>
        <row r="21635">
          <cell r="B21635">
            <v>4000388</v>
          </cell>
          <cell r="C21635" t="str">
            <v>Estação Ginástica Antiburst Gymball 65Cm</v>
          </cell>
          <cell r="D21635" t="str">
            <v>UN</v>
          </cell>
          <cell r="E21635">
            <v>0</v>
          </cell>
          <cell r="F21635">
            <v>0</v>
          </cell>
        </row>
        <row r="21636">
          <cell r="B21636">
            <v>4000389</v>
          </cell>
          <cell r="C21636" t="str">
            <v>Abdominal De Solo</v>
          </cell>
          <cell r="D21636" t="str">
            <v>UN</v>
          </cell>
          <cell r="E21636">
            <v>0</v>
          </cell>
          <cell r="F21636">
            <v>0</v>
          </cell>
        </row>
        <row r="21637">
          <cell r="B21637">
            <v>4000390</v>
          </cell>
          <cell r="C21637" t="str">
            <v>Ginástica -Colchonetes De Alta Densidade</v>
          </cell>
          <cell r="D21637" t="str">
            <v>UN</v>
          </cell>
          <cell r="E21637">
            <v>0</v>
          </cell>
          <cell r="F21637">
            <v>0</v>
          </cell>
        </row>
        <row r="21638">
          <cell r="B21638">
            <v>4000391</v>
          </cell>
          <cell r="C21638" t="str">
            <v>Impressora K8600 Deskjet A3 Hp</v>
          </cell>
          <cell r="D21638" t="str">
            <v>UN</v>
          </cell>
          <cell r="E21638">
            <v>0</v>
          </cell>
          <cell r="F21638">
            <v>0</v>
          </cell>
        </row>
        <row r="21639">
          <cell r="B21639">
            <v>4000392</v>
          </cell>
          <cell r="C21639" t="str">
            <v>Mesa L Azul 1,20X0,60X0,74M Takaya</v>
          </cell>
          <cell r="D21639" t="str">
            <v>UN</v>
          </cell>
          <cell r="E21639">
            <v>0</v>
          </cell>
          <cell r="F21639">
            <v>0</v>
          </cell>
        </row>
        <row r="21640">
          <cell r="B21640">
            <v>4000393</v>
          </cell>
          <cell r="C21640" t="str">
            <v>Armário Baixo 4Gavetas C/Chave Takaya</v>
          </cell>
          <cell r="D21640" t="str">
            <v>UN</v>
          </cell>
          <cell r="E21640">
            <v>0</v>
          </cell>
          <cell r="F21640">
            <v>0</v>
          </cell>
        </row>
        <row r="21641">
          <cell r="B21641">
            <v>4000394</v>
          </cell>
          <cell r="C21641" t="str">
            <v>Mobiliario Para Associação ( Materiais )</v>
          </cell>
          <cell r="D21641" t="str">
            <v>UN</v>
          </cell>
          <cell r="E21641">
            <v>0</v>
          </cell>
          <cell r="F21641">
            <v>0</v>
          </cell>
        </row>
        <row r="21642">
          <cell r="B21642">
            <v>4000395</v>
          </cell>
          <cell r="C21642" t="str">
            <v>Banco Valência Comp.1,20M -Tauna</v>
          </cell>
          <cell r="D21642" t="str">
            <v>UN</v>
          </cell>
          <cell r="E21642">
            <v>0</v>
          </cell>
          <cell r="F21642">
            <v>0</v>
          </cell>
        </row>
        <row r="21643">
          <cell r="B21643">
            <v>4000396</v>
          </cell>
          <cell r="C21643" t="str">
            <v>Banco Valência Comp.1,50M -Tauna</v>
          </cell>
          <cell r="D21643" t="str">
            <v>UN</v>
          </cell>
          <cell r="E21643">
            <v>0</v>
          </cell>
          <cell r="F21643">
            <v>0</v>
          </cell>
        </row>
        <row r="21644">
          <cell r="B21644">
            <v>4000397</v>
          </cell>
          <cell r="C21644" t="str">
            <v>Mesa De Canto Valência 45X45Cm-Tauna</v>
          </cell>
          <cell r="D21644" t="str">
            <v>UN</v>
          </cell>
          <cell r="E21644">
            <v>0</v>
          </cell>
          <cell r="F21644">
            <v>0</v>
          </cell>
        </row>
        <row r="21645">
          <cell r="B21645">
            <v>4000398</v>
          </cell>
          <cell r="C21645" t="str">
            <v>Poltrona 45X45Cm Valência-Tauna</v>
          </cell>
          <cell r="D21645" t="str">
            <v>UN</v>
          </cell>
          <cell r="E21645">
            <v>0</v>
          </cell>
          <cell r="F21645">
            <v>0</v>
          </cell>
        </row>
        <row r="21646">
          <cell r="B21646">
            <v>4000399</v>
          </cell>
          <cell r="C21646" t="str">
            <v>Mesa Laguna 90X90Cm C/4Cad.Havai-Madesol</v>
          </cell>
          <cell r="D21646" t="str">
            <v>UN</v>
          </cell>
          <cell r="E21646">
            <v>0</v>
          </cell>
          <cell r="F21646">
            <v>0</v>
          </cell>
        </row>
        <row r="21647">
          <cell r="B21647">
            <v>4000400</v>
          </cell>
          <cell r="C21647" t="str">
            <v>Mesa Lisboa C/4Cad.Havai-Madesol</v>
          </cell>
          <cell r="D21647" t="str">
            <v>UN</v>
          </cell>
          <cell r="E21647">
            <v>0</v>
          </cell>
          <cell r="F21647">
            <v>0</v>
          </cell>
        </row>
        <row r="21648">
          <cell r="B21648">
            <v>4000401</v>
          </cell>
          <cell r="C21648" t="str">
            <v>Mesa Valência Alta C/4Cad.Aurora-Tauna</v>
          </cell>
          <cell r="D21648" t="str">
            <v>UN</v>
          </cell>
          <cell r="E21648">
            <v>0</v>
          </cell>
          <cell r="F21648">
            <v>0</v>
          </cell>
        </row>
        <row r="21649">
          <cell r="B21649">
            <v>4000402</v>
          </cell>
          <cell r="C21649" t="str">
            <v>Espreguiçadeira Madeira Saara-Madesol</v>
          </cell>
          <cell r="D21649" t="str">
            <v>UN</v>
          </cell>
          <cell r="E21649">
            <v>0</v>
          </cell>
          <cell r="F21649">
            <v>0</v>
          </cell>
        </row>
        <row r="21650">
          <cell r="B21650">
            <v>4000403</v>
          </cell>
          <cell r="C21650" t="str">
            <v>Espreguiçadeira Paris Alumínio-Gal.Lonas</v>
          </cell>
          <cell r="D21650" t="str">
            <v>UN</v>
          </cell>
          <cell r="E21650">
            <v>0</v>
          </cell>
          <cell r="F21650">
            <v>0</v>
          </cell>
        </row>
        <row r="21651">
          <cell r="B21651">
            <v>4000404</v>
          </cell>
          <cell r="C21651" t="str">
            <v>Ombreloni Para Piscina-Madesol</v>
          </cell>
          <cell r="D21651" t="str">
            <v>UN</v>
          </cell>
          <cell r="E21651">
            <v>0</v>
          </cell>
          <cell r="F21651">
            <v>0</v>
          </cell>
        </row>
        <row r="21652">
          <cell r="B21652">
            <v>4000405</v>
          </cell>
          <cell r="C21652" t="str">
            <v>Mesa Laguna 90X90Cm C/4Poltr.-Madesol</v>
          </cell>
          <cell r="D21652" t="str">
            <v>UN</v>
          </cell>
          <cell r="E21652">
            <v>0</v>
          </cell>
          <cell r="F21652">
            <v>0</v>
          </cell>
        </row>
        <row r="21653">
          <cell r="B21653">
            <v>4000406</v>
          </cell>
          <cell r="C21653" t="str">
            <v>Mesa De Centro 100X100Cm</v>
          </cell>
          <cell r="D21653" t="str">
            <v>UN</v>
          </cell>
          <cell r="E21653">
            <v>0</v>
          </cell>
          <cell r="F21653">
            <v>0</v>
          </cell>
        </row>
        <row r="21654">
          <cell r="B21654">
            <v>4000407</v>
          </cell>
          <cell r="C21654" t="str">
            <v>Banco De Madeira Com Braços Comp.1,20M</v>
          </cell>
          <cell r="D21654" t="str">
            <v>UN</v>
          </cell>
          <cell r="E21654">
            <v>0</v>
          </cell>
          <cell r="F21654">
            <v>0</v>
          </cell>
        </row>
        <row r="21655">
          <cell r="B21655">
            <v>4000408</v>
          </cell>
          <cell r="C21655" t="str">
            <v>Banco De Madeira Com Braços Comp.1,50M</v>
          </cell>
          <cell r="D21655" t="str">
            <v>UN</v>
          </cell>
          <cell r="E21655">
            <v>0</v>
          </cell>
          <cell r="F21655">
            <v>0</v>
          </cell>
        </row>
        <row r="21656">
          <cell r="B21656">
            <v>4000409</v>
          </cell>
          <cell r="C21656" t="str">
            <v>Banco Pré Moldado Concreto B5P Neo Rex</v>
          </cell>
          <cell r="D21656" t="str">
            <v>UN</v>
          </cell>
          <cell r="E21656">
            <v>0</v>
          </cell>
          <cell r="F21656">
            <v>0</v>
          </cell>
        </row>
        <row r="21657">
          <cell r="B21657">
            <v>4000410</v>
          </cell>
          <cell r="C21657" t="str">
            <v>Escada Metálica Para Piscina</v>
          </cell>
          <cell r="D21657" t="str">
            <v>UN</v>
          </cell>
          <cell r="E21657">
            <v>0</v>
          </cell>
          <cell r="F21657">
            <v>0</v>
          </cell>
        </row>
        <row r="21658">
          <cell r="B21658">
            <v>4000411</v>
          </cell>
          <cell r="C21658" t="str">
            <v>Armário Metálico Roupeiro 3Portas Vert.</v>
          </cell>
          <cell r="D21658" t="str">
            <v>UN</v>
          </cell>
          <cell r="E21658">
            <v>0</v>
          </cell>
          <cell r="F21658">
            <v>0</v>
          </cell>
        </row>
        <row r="21659">
          <cell r="B21659">
            <v>4000412</v>
          </cell>
          <cell r="C21659" t="str">
            <v>Tapete Sisal 50X200 Tsru150200 Tok Stock</v>
          </cell>
          <cell r="D21659" t="str">
            <v>UN</v>
          </cell>
          <cell r="E21659">
            <v>0</v>
          </cell>
          <cell r="F21659">
            <v>0</v>
          </cell>
        </row>
        <row r="21660">
          <cell r="B21660">
            <v>4000413</v>
          </cell>
          <cell r="C21660" t="str">
            <v>Bunnie Cadeira Cr Tab Bunnicd Tok Stock</v>
          </cell>
          <cell r="D21660" t="str">
            <v>UN</v>
          </cell>
          <cell r="E21660">
            <v>0</v>
          </cell>
          <cell r="F21660">
            <v>0</v>
          </cell>
        </row>
        <row r="21661">
          <cell r="B21661">
            <v>4000414</v>
          </cell>
          <cell r="C21661" t="str">
            <v>Zeta Banco Alto Cr Café Zetaba Tok Stock</v>
          </cell>
          <cell r="D21661" t="str">
            <v>UN</v>
          </cell>
          <cell r="E21661">
            <v>0</v>
          </cell>
          <cell r="F21661">
            <v>0</v>
          </cell>
        </row>
        <row r="21662">
          <cell r="B21662">
            <v>4000415</v>
          </cell>
          <cell r="C21662" t="str">
            <v>Cortina Waf 136X220 Ctwa136220 Tok Stock</v>
          </cell>
          <cell r="D21662" t="str">
            <v>UN</v>
          </cell>
          <cell r="E21662">
            <v>0</v>
          </cell>
          <cell r="F21662">
            <v>0</v>
          </cell>
        </row>
        <row r="21663">
          <cell r="B21663">
            <v>4000416</v>
          </cell>
          <cell r="C21663" t="str">
            <v>Brownie Pufe Bx Br Browniepfb Tok Stock</v>
          </cell>
          <cell r="D21663" t="str">
            <v>UN</v>
          </cell>
          <cell r="E21663">
            <v>0</v>
          </cell>
          <cell r="F21663">
            <v>0</v>
          </cell>
        </row>
        <row r="21664">
          <cell r="B21664">
            <v>4000417</v>
          </cell>
          <cell r="C21664" t="str">
            <v>Dart Fixy M Lat 42 Pr Dartflr42Tok Stock</v>
          </cell>
          <cell r="D21664" t="str">
            <v>UN</v>
          </cell>
          <cell r="E21664">
            <v>0</v>
          </cell>
          <cell r="F21664">
            <v>0</v>
          </cell>
        </row>
        <row r="21665">
          <cell r="B21665">
            <v>4000418</v>
          </cell>
          <cell r="C21665" t="str">
            <v>Miss Polt Couro Bg Msalecil Tok Stock</v>
          </cell>
          <cell r="D21665" t="str">
            <v>UN</v>
          </cell>
          <cell r="E21665">
            <v>0</v>
          </cell>
          <cell r="F21665">
            <v>0</v>
          </cell>
        </row>
        <row r="21666">
          <cell r="B21666">
            <v>4000419</v>
          </cell>
          <cell r="C21666" t="str">
            <v>Clo Sofa Br 67,5X181X81 Clo2C Tok Stock</v>
          </cell>
          <cell r="D21666" t="str">
            <v>UN</v>
          </cell>
          <cell r="E21666">
            <v>0</v>
          </cell>
          <cell r="F21666">
            <v>0</v>
          </cell>
        </row>
        <row r="21667">
          <cell r="B21667">
            <v>4000420</v>
          </cell>
          <cell r="C21667" t="str">
            <v>Bronx Inno Mesa Qd.Met Inmope2 Tok Stock</v>
          </cell>
          <cell r="D21667" t="str">
            <v>UN</v>
          </cell>
          <cell r="E21667">
            <v>0</v>
          </cell>
          <cell r="F21667">
            <v>0</v>
          </cell>
        </row>
        <row r="21668">
          <cell r="B21668">
            <v>4000421</v>
          </cell>
          <cell r="C21668" t="str">
            <v>Miami Mesa Red.98 Br Maiamimr98Tok Stock</v>
          </cell>
          <cell r="D21668" t="str">
            <v>UN</v>
          </cell>
          <cell r="E21668">
            <v>0</v>
          </cell>
          <cell r="F21668">
            <v>0</v>
          </cell>
        </row>
        <row r="21669">
          <cell r="B21669">
            <v>4000422</v>
          </cell>
          <cell r="C21669" t="str">
            <v>Fidji Poltrona Branco Fidji1L-Tok Stock</v>
          </cell>
          <cell r="D21669" t="str">
            <v>UN</v>
          </cell>
          <cell r="E21669">
            <v>0</v>
          </cell>
          <cell r="F21669">
            <v>0</v>
          </cell>
        </row>
        <row r="21670">
          <cell r="B21670">
            <v>4000423</v>
          </cell>
          <cell r="C21670" t="str">
            <v>Mesa Retang Plástico Branca 120X70Cm</v>
          </cell>
          <cell r="D21670" t="str">
            <v>UN</v>
          </cell>
          <cell r="E21670">
            <v>0</v>
          </cell>
          <cell r="F21670">
            <v>0</v>
          </cell>
        </row>
        <row r="21671">
          <cell r="B21671">
            <v>4000424</v>
          </cell>
          <cell r="C21671" t="str">
            <v>Cadeira Plástica Branca</v>
          </cell>
          <cell r="D21671" t="str">
            <v>UN</v>
          </cell>
          <cell r="E21671">
            <v>0</v>
          </cell>
          <cell r="F21671">
            <v>0</v>
          </cell>
        </row>
        <row r="21672">
          <cell r="B21672">
            <v>4000425</v>
          </cell>
          <cell r="C21672" t="str">
            <v>Home Theater</v>
          </cell>
          <cell r="D21672" t="str">
            <v>UN</v>
          </cell>
          <cell r="E21672">
            <v>0</v>
          </cell>
          <cell r="F21672">
            <v>0</v>
          </cell>
        </row>
        <row r="21673">
          <cell r="B21673">
            <v>4000426</v>
          </cell>
          <cell r="C21673" t="str">
            <v>Mesa Escritório 2Gav 1,2X0,6M Cinza</v>
          </cell>
          <cell r="D21673" t="str">
            <v>UN</v>
          </cell>
          <cell r="E21673">
            <v>0</v>
          </cell>
          <cell r="F21673">
            <v>0</v>
          </cell>
        </row>
        <row r="21674">
          <cell r="B21674">
            <v>4000427</v>
          </cell>
          <cell r="C21674" t="str">
            <v>Cadeira Giratória S/Braço Preta</v>
          </cell>
          <cell r="D21674" t="str">
            <v>UN</v>
          </cell>
          <cell r="E21674">
            <v>0</v>
          </cell>
          <cell r="F21674">
            <v>0</v>
          </cell>
        </row>
        <row r="21675">
          <cell r="B21675">
            <v>4000428</v>
          </cell>
          <cell r="C21675" t="str">
            <v>Mesa Redonda 1,2X1,2M Bege</v>
          </cell>
          <cell r="D21675" t="str">
            <v>UN</v>
          </cell>
          <cell r="E21675">
            <v>0</v>
          </cell>
          <cell r="F21675">
            <v>0</v>
          </cell>
        </row>
        <row r="21676">
          <cell r="B21676">
            <v>4000429</v>
          </cell>
          <cell r="C21676" t="str">
            <v>Mesa Reunião Retângular 2,0X1,2M Cinza</v>
          </cell>
          <cell r="D21676" t="str">
            <v>UN</v>
          </cell>
          <cell r="E21676">
            <v>0</v>
          </cell>
          <cell r="F21676">
            <v>0</v>
          </cell>
        </row>
        <row r="21677">
          <cell r="B21677">
            <v>4000430</v>
          </cell>
          <cell r="C21677" t="str">
            <v>Armário Aço 8 Portas Cinza</v>
          </cell>
          <cell r="D21677" t="str">
            <v>UN</v>
          </cell>
          <cell r="E21677">
            <v>0</v>
          </cell>
          <cell r="F21677">
            <v>0</v>
          </cell>
        </row>
        <row r="21678">
          <cell r="B21678">
            <v>4000431</v>
          </cell>
          <cell r="C21678" t="str">
            <v>Armário Balcão 2P 1,0X0,9X0,4M Cinza</v>
          </cell>
          <cell r="D21678" t="str">
            <v>UN</v>
          </cell>
          <cell r="E21678">
            <v>0</v>
          </cell>
          <cell r="F21678">
            <v>0</v>
          </cell>
        </row>
        <row r="21679">
          <cell r="B21679">
            <v>4000432</v>
          </cell>
          <cell r="C21679" t="str">
            <v>Mesa Em Aglomerado 1,20X0,70M</v>
          </cell>
          <cell r="D21679" t="str">
            <v>UN</v>
          </cell>
          <cell r="E21679">
            <v>0</v>
          </cell>
          <cell r="F21679">
            <v>0</v>
          </cell>
        </row>
        <row r="21680">
          <cell r="B21680">
            <v>4000433</v>
          </cell>
          <cell r="C21680" t="str">
            <v>Mesa Em Aglomerado 1,40X0,70M</v>
          </cell>
          <cell r="D21680" t="str">
            <v>UN</v>
          </cell>
          <cell r="E21680">
            <v>0</v>
          </cell>
          <cell r="F21680">
            <v>0</v>
          </cell>
        </row>
        <row r="21681">
          <cell r="B21681">
            <v>4000434</v>
          </cell>
          <cell r="C21681" t="str">
            <v>Esteira Tr3 Re12303 Reebok</v>
          </cell>
          <cell r="D21681" t="str">
            <v>UN</v>
          </cell>
          <cell r="E21681">
            <v>0</v>
          </cell>
          <cell r="F21681">
            <v>0</v>
          </cell>
        </row>
        <row r="21682">
          <cell r="B21682">
            <v>4000435</v>
          </cell>
          <cell r="C21682" t="str">
            <v>Bicicleta Ergo Perform Re13204 Reebok</v>
          </cell>
          <cell r="D21682" t="str">
            <v>UN</v>
          </cell>
          <cell r="E21682">
            <v>0</v>
          </cell>
          <cell r="F21682">
            <v>0</v>
          </cell>
        </row>
        <row r="21683">
          <cell r="B21683">
            <v>4000436</v>
          </cell>
          <cell r="C21683" t="str">
            <v>Estação Musculação Body Solid G2B Reebok</v>
          </cell>
          <cell r="D21683" t="str">
            <v>UN</v>
          </cell>
          <cell r="E21683">
            <v>0</v>
          </cell>
          <cell r="F21683">
            <v>0</v>
          </cell>
        </row>
        <row r="21684">
          <cell r="B21684">
            <v>4000437</v>
          </cell>
          <cell r="C21684" t="str">
            <v>Cj Anilhas C/Barra P/Musc Re20090 Reebok</v>
          </cell>
          <cell r="D21684" t="str">
            <v>UN</v>
          </cell>
          <cell r="E21684">
            <v>0</v>
          </cell>
          <cell r="F21684">
            <v>0</v>
          </cell>
        </row>
        <row r="21685">
          <cell r="B21685">
            <v>4000438</v>
          </cell>
          <cell r="C21685" t="str">
            <v>Peso Vinyl Hand 1Kg Re20051V Reebok</v>
          </cell>
          <cell r="D21685" t="str">
            <v>UN</v>
          </cell>
          <cell r="E21685">
            <v>0</v>
          </cell>
          <cell r="F21685">
            <v>0</v>
          </cell>
        </row>
        <row r="21686">
          <cell r="B21686">
            <v>4000439</v>
          </cell>
          <cell r="C21686" t="str">
            <v>Peso Vinyl Hand 2Kg Re20052V Reebok</v>
          </cell>
          <cell r="D21686" t="str">
            <v>UN</v>
          </cell>
          <cell r="E21686">
            <v>0</v>
          </cell>
          <cell r="F21686">
            <v>0</v>
          </cell>
        </row>
        <row r="21687">
          <cell r="B21687">
            <v>4000440</v>
          </cell>
          <cell r="C21687" t="str">
            <v>Peso Vinyl Hand 3Kg Re20053V Reebok</v>
          </cell>
          <cell r="D21687" t="str">
            <v>UN</v>
          </cell>
          <cell r="E21687">
            <v>0</v>
          </cell>
          <cell r="F21687">
            <v>0</v>
          </cell>
        </row>
        <row r="21688">
          <cell r="B21688">
            <v>4000441</v>
          </cell>
          <cell r="C21688" t="str">
            <v>Peso Vinyl Hand 4Kg Re20054V Reebok</v>
          </cell>
          <cell r="D21688" t="str">
            <v>UN</v>
          </cell>
          <cell r="E21688">
            <v>0</v>
          </cell>
          <cell r="F21688">
            <v>0</v>
          </cell>
        </row>
        <row r="21689">
          <cell r="B21689">
            <v>4000442</v>
          </cell>
          <cell r="C21689" t="str">
            <v>Peso Vinyl Hand 5Kg Re20055V Reebok</v>
          </cell>
          <cell r="D21689" t="str">
            <v>UN</v>
          </cell>
          <cell r="E21689">
            <v>0</v>
          </cell>
          <cell r="F21689">
            <v>0</v>
          </cell>
        </row>
        <row r="21690">
          <cell r="B21690">
            <v>4000443</v>
          </cell>
          <cell r="C21690" t="str">
            <v>Espaldar De Madeira Espm Reebok</v>
          </cell>
          <cell r="D21690" t="str">
            <v>UN</v>
          </cell>
          <cell r="E21690">
            <v>0</v>
          </cell>
          <cell r="F21690">
            <v>0</v>
          </cell>
        </row>
        <row r="21691">
          <cell r="B21691">
            <v>4000444</v>
          </cell>
          <cell r="C21691" t="str">
            <v>Máquina Vibroprex Vp500 H03Ep-Prensotec</v>
          </cell>
          <cell r="D21691" t="str">
            <v>UN</v>
          </cell>
          <cell r="E21691">
            <v>0</v>
          </cell>
          <cell r="F21691">
            <v>0</v>
          </cell>
        </row>
        <row r="21692">
          <cell r="B21692">
            <v>4000445</v>
          </cell>
          <cell r="C21692" t="str">
            <v>Escada Abs 5Degraus E01-Asa</v>
          </cell>
          <cell r="D21692" t="str">
            <v>UN</v>
          </cell>
          <cell r="E21692">
            <v>0</v>
          </cell>
          <cell r="F21692">
            <v>0</v>
          </cell>
        </row>
        <row r="21693">
          <cell r="B21693">
            <v>4000446</v>
          </cell>
          <cell r="C21693" t="str">
            <v>Escorregador Toboguinho 50091 Mundo Azul</v>
          </cell>
          <cell r="D21693" t="str">
            <v>KI</v>
          </cell>
          <cell r="E21693">
            <v>0</v>
          </cell>
          <cell r="F21693">
            <v>0</v>
          </cell>
        </row>
        <row r="21694">
          <cell r="B21694">
            <v>4000447</v>
          </cell>
          <cell r="C21694" t="str">
            <v>Estação De Ginástica G5S Reebok</v>
          </cell>
          <cell r="D21694" t="str">
            <v>UN</v>
          </cell>
          <cell r="E21694">
            <v>0</v>
          </cell>
          <cell r="F21694">
            <v>0</v>
          </cell>
        </row>
        <row r="21695">
          <cell r="B21695">
            <v>4000448</v>
          </cell>
          <cell r="C21695" t="str">
            <v>Fogão 5 Bocas Acendedor Autom. 110/220V</v>
          </cell>
          <cell r="D21695" t="str">
            <v>UN</v>
          </cell>
          <cell r="E21695">
            <v>0</v>
          </cell>
          <cell r="F21695">
            <v>0</v>
          </cell>
        </row>
        <row r="21696">
          <cell r="B21696">
            <v>4000449</v>
          </cell>
          <cell r="C21696" t="str">
            <v>Refrigerador 1Pt 390L 220V Frost Free</v>
          </cell>
          <cell r="D21696" t="str">
            <v>UN</v>
          </cell>
          <cell r="E21696">
            <v>0</v>
          </cell>
          <cell r="F21696">
            <v>0</v>
          </cell>
        </row>
        <row r="21697">
          <cell r="B21697">
            <v>4000450</v>
          </cell>
          <cell r="C21697" t="str">
            <v>Refrigerador 1Pt 390L 110V Frost Free</v>
          </cell>
          <cell r="D21697" t="str">
            <v>UN</v>
          </cell>
          <cell r="E21697">
            <v>0</v>
          </cell>
          <cell r="F21697">
            <v>0</v>
          </cell>
        </row>
        <row r="21698">
          <cell r="B21698">
            <v>4000451</v>
          </cell>
          <cell r="C21698" t="str">
            <v>Microondas 18L Bivolt</v>
          </cell>
          <cell r="D21698" t="str">
            <v>UN</v>
          </cell>
          <cell r="E21698">
            <v>0</v>
          </cell>
          <cell r="F21698">
            <v>0</v>
          </cell>
        </row>
        <row r="21699">
          <cell r="B21699">
            <v>4000452</v>
          </cell>
          <cell r="C21699" t="str">
            <v>Monitor Lcd 26"</v>
          </cell>
          <cell r="D21699" t="str">
            <v>UN</v>
          </cell>
          <cell r="E21699">
            <v>0</v>
          </cell>
          <cell r="F21699">
            <v>0</v>
          </cell>
        </row>
        <row r="21700">
          <cell r="B21700">
            <v>4000453</v>
          </cell>
          <cell r="C21700" t="str">
            <v>Suporte Parede P/Monitor</v>
          </cell>
          <cell r="D21700" t="str">
            <v>UN</v>
          </cell>
          <cell r="E21700">
            <v>0</v>
          </cell>
          <cell r="F21700">
            <v>0</v>
          </cell>
        </row>
        <row r="21701">
          <cell r="B21701">
            <v>4000454</v>
          </cell>
          <cell r="C21701" t="str">
            <v>Forno Elétrico Inox 50L 220V</v>
          </cell>
          <cell r="D21701" t="str">
            <v>UN</v>
          </cell>
          <cell r="E21701">
            <v>0</v>
          </cell>
          <cell r="F21701">
            <v>0</v>
          </cell>
        </row>
        <row r="21702">
          <cell r="B21702">
            <v>4000455</v>
          </cell>
          <cell r="C21702" t="str">
            <v>Tv Monitor Lcd 26"</v>
          </cell>
          <cell r="D21702" t="str">
            <v>UN</v>
          </cell>
          <cell r="E21702">
            <v>0</v>
          </cell>
          <cell r="F21702">
            <v>0</v>
          </cell>
        </row>
        <row r="21703">
          <cell r="B21703">
            <v>4000456</v>
          </cell>
          <cell r="C21703" t="str">
            <v>Pipoqueira 110V</v>
          </cell>
          <cell r="D21703" t="str">
            <v>UN</v>
          </cell>
          <cell r="E21703">
            <v>0</v>
          </cell>
          <cell r="F21703">
            <v>0</v>
          </cell>
        </row>
        <row r="21704">
          <cell r="B21704">
            <v>4000457</v>
          </cell>
          <cell r="C21704" t="str">
            <v>Fogão 4 Bocas Acendedor Autom. 110/220V</v>
          </cell>
          <cell r="D21704" t="str">
            <v>UN</v>
          </cell>
          <cell r="E21704">
            <v>0</v>
          </cell>
          <cell r="F21704">
            <v>0</v>
          </cell>
        </row>
        <row r="21705">
          <cell r="B21705">
            <v>4000458</v>
          </cell>
          <cell r="C21705" t="str">
            <v>Deck Re20170 Reebok</v>
          </cell>
          <cell r="D21705" t="str">
            <v>UN</v>
          </cell>
          <cell r="E21705">
            <v>0</v>
          </cell>
          <cell r="F21705">
            <v>0</v>
          </cell>
        </row>
        <row r="21706">
          <cell r="B21706">
            <v>4000459</v>
          </cell>
          <cell r="C21706" t="str">
            <v>Suporte Para Pesos Suph Reebok</v>
          </cell>
          <cell r="D21706" t="str">
            <v>UN</v>
          </cell>
          <cell r="E21706">
            <v>0</v>
          </cell>
          <cell r="F21706">
            <v>0</v>
          </cell>
        </row>
        <row r="21707">
          <cell r="B21707">
            <v>4000460</v>
          </cell>
          <cell r="C21707" t="str">
            <v>Espaldar De Alumínio Espa Reebok</v>
          </cell>
          <cell r="D21707" t="str">
            <v>UN</v>
          </cell>
          <cell r="E21707">
            <v>0</v>
          </cell>
          <cell r="F21707">
            <v>0</v>
          </cell>
        </row>
        <row r="21708">
          <cell r="B21708">
            <v>4000461</v>
          </cell>
          <cell r="C21708" t="str">
            <v>Cadeira Fixa C/Braco Crom.Br Royal Evid.</v>
          </cell>
          <cell r="D21708" t="str">
            <v>UN</v>
          </cell>
          <cell r="E21708">
            <v>0</v>
          </cell>
          <cell r="F21708">
            <v>0</v>
          </cell>
        </row>
        <row r="21709">
          <cell r="B21709">
            <v>4000462</v>
          </cell>
          <cell r="C21709" t="str">
            <v>Mesa L 1,60X1,40M C/2 Gavetas Takaya</v>
          </cell>
          <cell r="D21709" t="str">
            <v>UN</v>
          </cell>
          <cell r="E21709">
            <v>0</v>
          </cell>
          <cell r="F21709">
            <v>0</v>
          </cell>
        </row>
        <row r="21710">
          <cell r="B21710">
            <v>4000463</v>
          </cell>
          <cell r="C21710" t="str">
            <v>Lavadora L2000 Tst Mono 230V Wap</v>
          </cell>
          <cell r="D21710" t="str">
            <v>UN</v>
          </cell>
          <cell r="E21710">
            <v>0</v>
          </cell>
          <cell r="F21710">
            <v>0</v>
          </cell>
        </row>
        <row r="21711">
          <cell r="B21711">
            <v>4000464</v>
          </cell>
          <cell r="C21711" t="str">
            <v>Aspirador Gt2000 220V Electrolux</v>
          </cell>
          <cell r="D21711" t="str">
            <v>UN</v>
          </cell>
          <cell r="E21711">
            <v>0</v>
          </cell>
          <cell r="F21711">
            <v>0</v>
          </cell>
        </row>
        <row r="21712">
          <cell r="B21712">
            <v>4000465</v>
          </cell>
          <cell r="C21712" t="str">
            <v>Espelho Prata 14,84Cm2 Esp.4Mm S/Moldura</v>
          </cell>
          <cell r="D21712" t="str">
            <v>UN</v>
          </cell>
          <cell r="E21712">
            <v>0</v>
          </cell>
          <cell r="F21712">
            <v>0</v>
          </cell>
        </row>
        <row r="21713">
          <cell r="B21713">
            <v>4000466</v>
          </cell>
          <cell r="C21713" t="str">
            <v>Refrigerador 2P 319L 110V Frost Free</v>
          </cell>
          <cell r="D21713" t="str">
            <v>UN</v>
          </cell>
          <cell r="E21713">
            <v>0</v>
          </cell>
          <cell r="F21713">
            <v>0</v>
          </cell>
        </row>
        <row r="21714">
          <cell r="B21714">
            <v>4000467</v>
          </cell>
          <cell r="C21714" t="str">
            <v>Refrigerador 2P 319L 220V Frost Free</v>
          </cell>
          <cell r="D21714" t="str">
            <v>UN</v>
          </cell>
          <cell r="E21714">
            <v>0</v>
          </cell>
          <cell r="F21714">
            <v>0</v>
          </cell>
        </row>
        <row r="21715">
          <cell r="B21715">
            <v>4000468</v>
          </cell>
          <cell r="C21715" t="str">
            <v>Mesa Plástica Quadrada Branca 73 X 68Cm</v>
          </cell>
          <cell r="D21715" t="str">
            <v>UN</v>
          </cell>
          <cell r="E21715">
            <v>0</v>
          </cell>
          <cell r="F21715">
            <v>0</v>
          </cell>
        </row>
        <row r="21716">
          <cell r="B21716">
            <v>4000469</v>
          </cell>
          <cell r="C21716" t="str">
            <v>Central Telefonica Pabx Cpa Xt72Digistar</v>
          </cell>
          <cell r="D21716" t="str">
            <v>UN</v>
          </cell>
          <cell r="E21716">
            <v>0</v>
          </cell>
          <cell r="F21716">
            <v>0</v>
          </cell>
        </row>
        <row r="21717">
          <cell r="B21717">
            <v>4000470</v>
          </cell>
          <cell r="C21717" t="str">
            <v>Placa Ramal Anal10+2P 8001554005Digistar</v>
          </cell>
          <cell r="D21717" t="str">
            <v>UN</v>
          </cell>
          <cell r="E21717">
            <v>0</v>
          </cell>
          <cell r="F21717">
            <v>0</v>
          </cell>
        </row>
        <row r="21718">
          <cell r="B21718">
            <v>4000471</v>
          </cell>
          <cell r="C21718" t="str">
            <v>Extensão Garantia Cisco Smartnet 8X5Xnbd</v>
          </cell>
          <cell r="D21718" t="str">
            <v>UN</v>
          </cell>
          <cell r="E21718">
            <v>0</v>
          </cell>
          <cell r="F21718">
            <v>0</v>
          </cell>
        </row>
        <row r="21719">
          <cell r="B21719">
            <v>4000472</v>
          </cell>
          <cell r="C21719" t="str">
            <v>Extensão Garantia Cisco Ips Svc Ar Nbd</v>
          </cell>
          <cell r="D21719" t="str">
            <v>UN</v>
          </cell>
          <cell r="E21719">
            <v>0</v>
          </cell>
          <cell r="F21719">
            <v>0</v>
          </cell>
        </row>
        <row r="21720">
          <cell r="B21720">
            <v>4000473</v>
          </cell>
          <cell r="C21720" t="str">
            <v>Ar Condicionado 220V 12000 Btu'S</v>
          </cell>
          <cell r="D21720" t="str">
            <v>UN</v>
          </cell>
          <cell r="E21720">
            <v>0</v>
          </cell>
          <cell r="F21720">
            <v>0</v>
          </cell>
        </row>
        <row r="21721">
          <cell r="B21721">
            <v>4000474</v>
          </cell>
          <cell r="C21721" t="str">
            <v>Ar Condicionado 220V 21000 Btu'S</v>
          </cell>
          <cell r="D21721" t="str">
            <v>UN</v>
          </cell>
          <cell r="E21721">
            <v>0</v>
          </cell>
          <cell r="F21721">
            <v>0</v>
          </cell>
        </row>
        <row r="21722">
          <cell r="B21722">
            <v>4000475</v>
          </cell>
          <cell r="C21722" t="str">
            <v>Intellicad 2008 Professional Plus</v>
          </cell>
          <cell r="D21722" t="str">
            <v>UN</v>
          </cell>
          <cell r="E21722">
            <v>0</v>
          </cell>
          <cell r="F21722">
            <v>0</v>
          </cell>
        </row>
        <row r="21723">
          <cell r="B21723">
            <v>4000476</v>
          </cell>
          <cell r="C21723" t="str">
            <v>Central Telefonica Pabx Soho+ Leucotron</v>
          </cell>
          <cell r="D21723" t="str">
            <v>UN</v>
          </cell>
          <cell r="E21723">
            <v>0</v>
          </cell>
          <cell r="F21723">
            <v>0</v>
          </cell>
        </row>
        <row r="21724">
          <cell r="B21724">
            <v>4000477</v>
          </cell>
          <cell r="C21724" t="str">
            <v>Mesa Retang. Plástica Branca 300X0,80Cm</v>
          </cell>
          <cell r="D21724" t="str">
            <v>UN</v>
          </cell>
          <cell r="E21724">
            <v>0</v>
          </cell>
          <cell r="F21724">
            <v>0</v>
          </cell>
        </row>
        <row r="21725">
          <cell r="B21725">
            <v>4000478</v>
          </cell>
          <cell r="C21725" t="str">
            <v>Equipto Ti - Ativos Gafisa Vendas Recife</v>
          </cell>
          <cell r="D21725" t="str">
            <v>UN</v>
          </cell>
          <cell r="E21725">
            <v>0</v>
          </cell>
          <cell r="F21725">
            <v>0</v>
          </cell>
        </row>
        <row r="21726">
          <cell r="B21726">
            <v>4000479</v>
          </cell>
          <cell r="C21726" t="str">
            <v>Persiana Vertical Pvc Branca 1,10X1,10M</v>
          </cell>
          <cell r="D21726" t="str">
            <v>UN</v>
          </cell>
          <cell r="E21726">
            <v>0</v>
          </cell>
          <cell r="F21726">
            <v>0</v>
          </cell>
        </row>
        <row r="21727">
          <cell r="B21727">
            <v>4000480</v>
          </cell>
          <cell r="C21727" t="str">
            <v>Fogão Active 5Bocas Br Bf676A Brastemp</v>
          </cell>
          <cell r="D21727" t="str">
            <v>UN</v>
          </cell>
          <cell r="E21727">
            <v>0</v>
          </cell>
          <cell r="F21727">
            <v>0</v>
          </cell>
        </row>
        <row r="21728">
          <cell r="B21728">
            <v>4000481</v>
          </cell>
          <cell r="C21728" t="str">
            <v>Refrigerador Cl Ff 390L Brb39Ab Brastemp</v>
          </cell>
          <cell r="D21728" t="str">
            <v>UN</v>
          </cell>
          <cell r="E21728">
            <v>0</v>
          </cell>
          <cell r="F21728">
            <v>0</v>
          </cell>
        </row>
        <row r="21729">
          <cell r="B21729">
            <v>4000482</v>
          </cell>
          <cell r="C21729" t="str">
            <v>Microondas Single 110V Bms25Ab Brastemp</v>
          </cell>
          <cell r="D21729" t="str">
            <v>UN</v>
          </cell>
          <cell r="E21729">
            <v>0</v>
          </cell>
          <cell r="F21729">
            <v>0</v>
          </cell>
        </row>
        <row r="21730">
          <cell r="B21730">
            <v>4000483</v>
          </cell>
          <cell r="C21730" t="str">
            <v>Depurador De Ar 80Cm Baa80Db Brastemp</v>
          </cell>
          <cell r="D21730" t="str">
            <v>UN</v>
          </cell>
          <cell r="E21730">
            <v>0</v>
          </cell>
          <cell r="F21730">
            <v>0</v>
          </cell>
        </row>
        <row r="21731">
          <cell r="B21731">
            <v>4000484</v>
          </cell>
          <cell r="C21731" t="str">
            <v>Cafeteira 12 Xic Alum C12Br Black&amp;Decker</v>
          </cell>
          <cell r="D21731" t="str">
            <v>UN</v>
          </cell>
          <cell r="E21731">
            <v>0</v>
          </cell>
          <cell r="F21731">
            <v>0</v>
          </cell>
        </row>
        <row r="21732">
          <cell r="B21732">
            <v>4000485</v>
          </cell>
          <cell r="C21732" t="str">
            <v>Refrigerador Cl Ff 350L Brm35Br Brastemp</v>
          </cell>
          <cell r="D21732" t="str">
            <v>UN</v>
          </cell>
          <cell r="E21732">
            <v>0</v>
          </cell>
          <cell r="F21732">
            <v>0</v>
          </cell>
        </row>
        <row r="21733">
          <cell r="B21733">
            <v>4000486</v>
          </cell>
          <cell r="C21733" t="str">
            <v>Forno Eletr Turbo Inox Boc24Y Brastemp</v>
          </cell>
          <cell r="D21733" t="str">
            <v>UN</v>
          </cell>
          <cell r="E21733">
            <v>0</v>
          </cell>
          <cell r="F21733">
            <v>0</v>
          </cell>
        </row>
        <row r="21734">
          <cell r="B21734">
            <v>4000487</v>
          </cell>
          <cell r="C21734" t="str">
            <v>Coifa Ative Inox 60Cm Bai60A Brastemp</v>
          </cell>
          <cell r="D21734" t="str">
            <v>UN</v>
          </cell>
          <cell r="E21734">
            <v>0</v>
          </cell>
          <cell r="F21734">
            <v>0</v>
          </cell>
        </row>
        <row r="21735">
          <cell r="B21735">
            <v>4000488</v>
          </cell>
          <cell r="C21735" t="str">
            <v>Microondas S.Sent 220V Bma31At Brastemp</v>
          </cell>
          <cell r="D21735" t="str">
            <v>UN</v>
          </cell>
          <cell r="E21735">
            <v>0</v>
          </cell>
          <cell r="F21735">
            <v>0</v>
          </cell>
        </row>
        <row r="21736">
          <cell r="B21736">
            <v>4000489</v>
          </cell>
          <cell r="C21736" t="str">
            <v>Dvd Football Plgot 5381Mpeg1 Gepet Store</v>
          </cell>
          <cell r="D21736" t="str">
            <v>UN</v>
          </cell>
          <cell r="E21736">
            <v>0</v>
          </cell>
          <cell r="F21736">
            <v>0</v>
          </cell>
        </row>
        <row r="21737">
          <cell r="B21737">
            <v>4000490</v>
          </cell>
          <cell r="C21737" t="str">
            <v>Fogão Cl 4Bocas 110/220V Bf050A Brastemp</v>
          </cell>
          <cell r="D21737" t="str">
            <v>UN</v>
          </cell>
          <cell r="E21737">
            <v>0</v>
          </cell>
          <cell r="F21737">
            <v>0</v>
          </cell>
        </row>
        <row r="21738">
          <cell r="B21738">
            <v>4000491</v>
          </cell>
          <cell r="C21738" t="str">
            <v>Microondas Max Grat 30L Bmx35 Brastemp</v>
          </cell>
          <cell r="D21738" t="str">
            <v>UN</v>
          </cell>
          <cell r="E21738">
            <v>0</v>
          </cell>
          <cell r="F21738">
            <v>0</v>
          </cell>
        </row>
        <row r="21739">
          <cell r="B21739">
            <v>4000492</v>
          </cell>
          <cell r="C21739" t="str">
            <v>Carro De Compras 140L 05900G1 Soluwan</v>
          </cell>
          <cell r="D21739" t="str">
            <v>UN</v>
          </cell>
          <cell r="E21739">
            <v>0</v>
          </cell>
          <cell r="F21739">
            <v>0</v>
          </cell>
        </row>
        <row r="21740">
          <cell r="B21740">
            <v>4000493</v>
          </cell>
          <cell r="C21740" t="str">
            <v>Chave Trava Do Carro 69324300 Soluwan</v>
          </cell>
          <cell r="D21740" t="str">
            <v>UN</v>
          </cell>
          <cell r="E21740">
            <v>0</v>
          </cell>
          <cell r="F21740">
            <v>0</v>
          </cell>
        </row>
        <row r="21741">
          <cell r="B21741">
            <v>4000494</v>
          </cell>
          <cell r="C21741" t="str">
            <v>Aparelho Trava Carro Comp 69324300Soluwa</v>
          </cell>
          <cell r="D21741" t="str">
            <v>UN</v>
          </cell>
          <cell r="E21741">
            <v>0</v>
          </cell>
          <cell r="F21741">
            <v>0</v>
          </cell>
        </row>
        <row r="21742">
          <cell r="B21742">
            <v>4000495</v>
          </cell>
          <cell r="C21742" t="str">
            <v>Quadro Aviso 50X70Cm 11258507043 Soluwan</v>
          </cell>
          <cell r="D21742" t="str">
            <v>UN</v>
          </cell>
          <cell r="E21742">
            <v>0</v>
          </cell>
          <cell r="F21742">
            <v>0</v>
          </cell>
        </row>
        <row r="21743">
          <cell r="B21743">
            <v>4000496</v>
          </cell>
          <cell r="C21743" t="str">
            <v>Ar Condicionado 7.000Btus</v>
          </cell>
          <cell r="D21743" t="str">
            <v>UN</v>
          </cell>
          <cell r="E21743">
            <v>0</v>
          </cell>
          <cell r="F21743">
            <v>0</v>
          </cell>
        </row>
        <row r="21744">
          <cell r="B21744">
            <v>4000497</v>
          </cell>
          <cell r="C21744" t="str">
            <v>Ventilador De Teto Vt-01 Zayt</v>
          </cell>
          <cell r="D21744" t="str">
            <v>UN</v>
          </cell>
          <cell r="E21744">
            <v>0</v>
          </cell>
          <cell r="F21744">
            <v>0</v>
          </cell>
        </row>
        <row r="21745">
          <cell r="B21745">
            <v>4000498</v>
          </cell>
          <cell r="C21745" t="str">
            <v>Playground Master 50023 Mundo Azul</v>
          </cell>
          <cell r="D21745" t="str">
            <v>UN</v>
          </cell>
          <cell r="E21745">
            <v>0</v>
          </cell>
          <cell r="F21745">
            <v>0</v>
          </cell>
        </row>
        <row r="21746">
          <cell r="B21746">
            <v>4000499</v>
          </cell>
          <cell r="C21746" t="str">
            <v>Gangorra Crocodilo 50041 Mundo Azul</v>
          </cell>
          <cell r="D21746" t="str">
            <v>UN</v>
          </cell>
          <cell r="E21746">
            <v>0</v>
          </cell>
          <cell r="F21746">
            <v>0</v>
          </cell>
        </row>
        <row r="21747">
          <cell r="B21747">
            <v>4000500</v>
          </cell>
          <cell r="C21747" t="str">
            <v>Mansão Carinhosa 50201 Mundo Azul</v>
          </cell>
          <cell r="D21747" t="str">
            <v>UN</v>
          </cell>
          <cell r="E21747">
            <v>0</v>
          </cell>
          <cell r="F21747">
            <v>0</v>
          </cell>
        </row>
        <row r="21748">
          <cell r="B21748">
            <v>4000501</v>
          </cell>
          <cell r="C21748" t="str">
            <v>Bateria Para Blackbarry</v>
          </cell>
          <cell r="D21748" t="str">
            <v>UN</v>
          </cell>
          <cell r="E21748">
            <v>0</v>
          </cell>
          <cell r="F21748">
            <v>0</v>
          </cell>
        </row>
        <row r="21749">
          <cell r="B21749">
            <v>4000502</v>
          </cell>
          <cell r="C21749" t="str">
            <v>Esteira Q1000 C/Incl.Man.Bivolt Queens</v>
          </cell>
          <cell r="D21749" t="str">
            <v>UN</v>
          </cell>
          <cell r="E21749">
            <v>0</v>
          </cell>
          <cell r="F21749">
            <v>0</v>
          </cell>
        </row>
        <row r="21750">
          <cell r="B21750">
            <v>4000503</v>
          </cell>
          <cell r="C21750" t="str">
            <v>Bike Vertical  3350 Queens</v>
          </cell>
          <cell r="D21750" t="str">
            <v>UN</v>
          </cell>
          <cell r="E21750">
            <v>0</v>
          </cell>
          <cell r="F21750">
            <v>0</v>
          </cell>
        </row>
        <row r="21751">
          <cell r="B21751">
            <v>4000504</v>
          </cell>
          <cell r="C21751" t="str">
            <v>Bike Horizontal Q17 L.Alemã 2008 Queens</v>
          </cell>
          <cell r="D21751" t="str">
            <v>UN</v>
          </cell>
          <cell r="E21751">
            <v>0</v>
          </cell>
          <cell r="F21751">
            <v>0</v>
          </cell>
        </row>
        <row r="21752">
          <cell r="B21752">
            <v>4000505</v>
          </cell>
          <cell r="C21752" t="str">
            <v>Elíptico 4205 Queens</v>
          </cell>
          <cell r="D21752" t="str">
            <v>UN</v>
          </cell>
          <cell r="E21752">
            <v>0</v>
          </cell>
          <cell r="F21752">
            <v>0</v>
          </cell>
        </row>
        <row r="21753">
          <cell r="B21753">
            <v>4000506</v>
          </cell>
          <cell r="C21753" t="str">
            <v>Estação S400 Tubular Queens</v>
          </cell>
          <cell r="D21753" t="str">
            <v>UN</v>
          </cell>
          <cell r="E21753">
            <v>0</v>
          </cell>
          <cell r="F21753">
            <v>0</v>
          </cell>
        </row>
        <row r="21754">
          <cell r="B21754">
            <v>4000507</v>
          </cell>
          <cell r="C21754" t="str">
            <v>Esteira Q2 S/Tv L.Alemã 2008 110V Queens</v>
          </cell>
          <cell r="D21754" t="str">
            <v>UN</v>
          </cell>
          <cell r="E21754">
            <v>0</v>
          </cell>
          <cell r="F21754">
            <v>0</v>
          </cell>
        </row>
        <row r="21755">
          <cell r="B21755">
            <v>4000508</v>
          </cell>
          <cell r="C21755" t="str">
            <v>Elíptico Qe 100N Queens</v>
          </cell>
          <cell r="D21755" t="str">
            <v>UN</v>
          </cell>
          <cell r="E21755">
            <v>0</v>
          </cell>
          <cell r="F21755">
            <v>0</v>
          </cell>
        </row>
        <row r="21756">
          <cell r="B21756">
            <v>4000509</v>
          </cell>
          <cell r="C21756" t="str">
            <v>Estação S400 Tubular C/Leg Press Queens</v>
          </cell>
          <cell r="D21756" t="str">
            <v>UN</v>
          </cell>
          <cell r="E21756">
            <v>0</v>
          </cell>
          <cell r="F21756">
            <v>0</v>
          </cell>
        </row>
        <row r="21757">
          <cell r="B21757">
            <v>4000510</v>
          </cell>
          <cell r="C21757" t="str">
            <v>Bike Vert.Q11 S/Tv Alemã2008 110V Queens</v>
          </cell>
          <cell r="D21757" t="str">
            <v>UN</v>
          </cell>
          <cell r="E21757">
            <v>0</v>
          </cell>
          <cell r="F21757">
            <v>0</v>
          </cell>
        </row>
        <row r="21758">
          <cell r="B21758">
            <v>4000511</v>
          </cell>
          <cell r="C21758" t="str">
            <v>Bike Horizontal Q16 L.Alemã 2008 Queens</v>
          </cell>
          <cell r="D21758" t="str">
            <v>UN</v>
          </cell>
          <cell r="E21758">
            <v>0</v>
          </cell>
          <cell r="F21758">
            <v>0</v>
          </cell>
        </row>
        <row r="21759">
          <cell r="B21759">
            <v>4000512</v>
          </cell>
          <cell r="C21759" t="str">
            <v>Elíptico Q21 S/Tv L.Alemã2008 110Vqueens</v>
          </cell>
          <cell r="D21759" t="str">
            <v>UN</v>
          </cell>
          <cell r="E21759">
            <v>0</v>
          </cell>
          <cell r="F21759">
            <v>0</v>
          </cell>
        </row>
        <row r="21760">
          <cell r="B21760">
            <v>4000513</v>
          </cell>
          <cell r="C21760" t="str">
            <v>Esteira Q3 S/Tv 110V Queens</v>
          </cell>
          <cell r="D21760" t="str">
            <v>UN</v>
          </cell>
          <cell r="E21760">
            <v>0</v>
          </cell>
          <cell r="F21760">
            <v>0</v>
          </cell>
        </row>
        <row r="21761">
          <cell r="B21761">
            <v>4000514</v>
          </cell>
          <cell r="C21761" t="str">
            <v>Elíptico Q21 C/Tv L.Alemã2008 110Vqueens</v>
          </cell>
          <cell r="D21761" t="str">
            <v>UN</v>
          </cell>
          <cell r="E21761">
            <v>0</v>
          </cell>
          <cell r="F21761">
            <v>0</v>
          </cell>
        </row>
        <row r="21762">
          <cell r="B21762">
            <v>4000515</v>
          </cell>
          <cell r="C21762" t="str">
            <v>Estação S600 C/Leg Press Tub.2Col.Queens</v>
          </cell>
          <cell r="D21762" t="str">
            <v>UN</v>
          </cell>
          <cell r="E21762">
            <v>0</v>
          </cell>
          <cell r="F21762">
            <v>0</v>
          </cell>
        </row>
        <row r="21763">
          <cell r="B21763">
            <v>4000516</v>
          </cell>
          <cell r="C21763" t="str">
            <v>Halteres Text.Pr.Color.1Par 1-5Kg Queens</v>
          </cell>
          <cell r="D21763" t="str">
            <v>UN</v>
          </cell>
          <cell r="E21763">
            <v>0</v>
          </cell>
          <cell r="F21763">
            <v>0</v>
          </cell>
        </row>
        <row r="21764">
          <cell r="B21764">
            <v>4000517</v>
          </cell>
          <cell r="C21764" t="str">
            <v>Halteres Revest.Color.1Par 1-10Kg Queens</v>
          </cell>
          <cell r="D21764" t="str">
            <v>UN</v>
          </cell>
          <cell r="E21764">
            <v>0</v>
          </cell>
          <cell r="F21764">
            <v>0</v>
          </cell>
        </row>
        <row r="21765">
          <cell r="B21765">
            <v>4000518</v>
          </cell>
          <cell r="C21765" t="str">
            <v>Suporte 20 Halteres Chão Tubular Queens</v>
          </cell>
          <cell r="D21765" t="str">
            <v>UN</v>
          </cell>
          <cell r="E21765">
            <v>0</v>
          </cell>
          <cell r="F21765">
            <v>0</v>
          </cell>
        </row>
        <row r="21766">
          <cell r="B21766">
            <v>4000519</v>
          </cell>
          <cell r="C21766" t="str">
            <v>Suporte 10 Halteres Chão Tubular</v>
          </cell>
          <cell r="D21766" t="str">
            <v>UN</v>
          </cell>
          <cell r="E21766">
            <v>0</v>
          </cell>
          <cell r="F21766">
            <v>0</v>
          </cell>
        </row>
        <row r="21767">
          <cell r="B21767">
            <v>4000520</v>
          </cell>
          <cell r="C21767" t="str">
            <v>Colchonete Emborrachado  95 X 47 Queens</v>
          </cell>
          <cell r="D21767" t="str">
            <v>UN</v>
          </cell>
          <cell r="E21767">
            <v>0</v>
          </cell>
          <cell r="F21767">
            <v>0</v>
          </cell>
        </row>
        <row r="21768">
          <cell r="B21768">
            <v>4000521</v>
          </cell>
          <cell r="C21768" t="str">
            <v>Abdominal Ab Queens</v>
          </cell>
          <cell r="D21768" t="str">
            <v>UN</v>
          </cell>
          <cell r="E21768">
            <v>0</v>
          </cell>
          <cell r="F21768">
            <v>0</v>
          </cell>
        </row>
        <row r="21769">
          <cell r="B21769">
            <v>4000522</v>
          </cell>
          <cell r="C21769" t="str">
            <v>Espaldar De Madeira  2,40 X 0,90 Queens</v>
          </cell>
          <cell r="D21769" t="str">
            <v>UN</v>
          </cell>
          <cell r="E21769">
            <v>0</v>
          </cell>
          <cell r="F21769">
            <v>0</v>
          </cell>
        </row>
        <row r="21770">
          <cell r="B21770">
            <v>4000523</v>
          </cell>
          <cell r="C21770" t="str">
            <v>Espaldar De Aluminio Queens</v>
          </cell>
          <cell r="D21770" t="str">
            <v>UN</v>
          </cell>
          <cell r="E21770">
            <v>0</v>
          </cell>
          <cell r="F21770">
            <v>0</v>
          </cell>
        </row>
        <row r="21771">
          <cell r="B21771">
            <v>4000524</v>
          </cell>
          <cell r="C21771" t="str">
            <v>Par De Caneleira De 1,0 Kg</v>
          </cell>
          <cell r="D21771" t="str">
            <v>UN</v>
          </cell>
          <cell r="E21771">
            <v>0</v>
          </cell>
          <cell r="F21771">
            <v>0</v>
          </cell>
        </row>
        <row r="21772">
          <cell r="B21772">
            <v>4000525</v>
          </cell>
          <cell r="C21772" t="str">
            <v>Par De Caneleira De 2,0 Kg</v>
          </cell>
          <cell r="D21772" t="str">
            <v>UN</v>
          </cell>
          <cell r="E21772">
            <v>0</v>
          </cell>
          <cell r="F21772">
            <v>0</v>
          </cell>
        </row>
        <row r="21773">
          <cell r="B21773">
            <v>4000526</v>
          </cell>
          <cell r="C21773" t="str">
            <v>Par De Caneleira De 3,0 Kg</v>
          </cell>
          <cell r="D21773" t="str">
            <v>UN</v>
          </cell>
          <cell r="E21773">
            <v>0</v>
          </cell>
          <cell r="F21773">
            <v>0</v>
          </cell>
        </row>
        <row r="21774">
          <cell r="B21774">
            <v>4000527</v>
          </cell>
          <cell r="C21774" t="str">
            <v>Par De Caneleira De 4,0 Kg</v>
          </cell>
          <cell r="D21774" t="str">
            <v>UN</v>
          </cell>
          <cell r="E21774">
            <v>0</v>
          </cell>
          <cell r="F21774">
            <v>0</v>
          </cell>
        </row>
        <row r="21775">
          <cell r="B21775">
            <v>4000528</v>
          </cell>
          <cell r="C21775" t="str">
            <v>Par De Caneleira De 5,0 Kg</v>
          </cell>
          <cell r="D21775" t="str">
            <v>UN</v>
          </cell>
          <cell r="E21775">
            <v>0</v>
          </cell>
          <cell r="F21775">
            <v>0</v>
          </cell>
        </row>
        <row r="21776">
          <cell r="B21776">
            <v>4000529</v>
          </cell>
          <cell r="C21776" t="str">
            <v>Queens Ball 65 Queens</v>
          </cell>
          <cell r="D21776" t="str">
            <v>UN</v>
          </cell>
          <cell r="E21776">
            <v>0</v>
          </cell>
          <cell r="F21776">
            <v>0</v>
          </cell>
        </row>
        <row r="21777">
          <cell r="B21777">
            <v>4000530</v>
          </cell>
          <cell r="C21777" t="str">
            <v>Mini Jump Queens</v>
          </cell>
          <cell r="D21777" t="str">
            <v>UN</v>
          </cell>
          <cell r="E21777">
            <v>0</v>
          </cell>
          <cell r="F21777">
            <v>0</v>
          </cell>
        </row>
        <row r="21778">
          <cell r="B21778">
            <v>4000531</v>
          </cell>
          <cell r="C21778" t="str">
            <v>Saco De Boxe Médio Queens</v>
          </cell>
          <cell r="D21778" t="str">
            <v>UN</v>
          </cell>
          <cell r="E21778">
            <v>0</v>
          </cell>
          <cell r="F21778">
            <v>0</v>
          </cell>
        </row>
        <row r="21779">
          <cell r="B21779">
            <v>4000532</v>
          </cell>
          <cell r="C21779" t="str">
            <v>Step De Chão Prof. C/3 Reg.Altura Queens</v>
          </cell>
          <cell r="D21779" t="str">
            <v>UN</v>
          </cell>
          <cell r="E21779">
            <v>0</v>
          </cell>
          <cell r="F21779">
            <v>0</v>
          </cell>
        </row>
        <row r="21780">
          <cell r="B21780">
            <v>4000533</v>
          </cell>
          <cell r="C21780" t="str">
            <v>Esteira Tc100 Reebok</v>
          </cell>
          <cell r="D21780" t="str">
            <v>UN</v>
          </cell>
          <cell r="E21780">
            <v>0</v>
          </cell>
          <cell r="F21780">
            <v>0</v>
          </cell>
        </row>
        <row r="21781">
          <cell r="B21781">
            <v>4000534</v>
          </cell>
          <cell r="C21781" t="str">
            <v>Esteira T5.1 Reebok</v>
          </cell>
          <cell r="D21781" t="str">
            <v>UN</v>
          </cell>
          <cell r="E21781">
            <v>0</v>
          </cell>
          <cell r="F21781">
            <v>0</v>
          </cell>
        </row>
        <row r="21782">
          <cell r="B21782">
            <v>4000535</v>
          </cell>
          <cell r="C21782" t="str">
            <v>Bike Performance B5.7 Reebok</v>
          </cell>
          <cell r="D21782" t="str">
            <v>UN</v>
          </cell>
          <cell r="E21782">
            <v>0</v>
          </cell>
          <cell r="F21782">
            <v>0</v>
          </cell>
        </row>
        <row r="21783">
          <cell r="B21783">
            <v>4000536</v>
          </cell>
          <cell r="C21783" t="str">
            <v>Elíptico Performance C5.7 Reebok</v>
          </cell>
          <cell r="D21783" t="str">
            <v>UN</v>
          </cell>
          <cell r="E21783">
            <v>0</v>
          </cell>
          <cell r="F21783">
            <v>0</v>
          </cell>
        </row>
        <row r="21784">
          <cell r="B21784">
            <v>4000537</v>
          </cell>
          <cell r="C21784" t="str">
            <v>Estação Body Solid G1S Reebok</v>
          </cell>
          <cell r="D21784" t="str">
            <v>UN</v>
          </cell>
          <cell r="E21784">
            <v>0</v>
          </cell>
          <cell r="F21784">
            <v>0</v>
          </cell>
        </row>
        <row r="21785">
          <cell r="B21785">
            <v>4000538</v>
          </cell>
          <cell r="C21785" t="str">
            <v>Esteira Tc200 Reebok</v>
          </cell>
          <cell r="D21785" t="str">
            <v>UN</v>
          </cell>
          <cell r="E21785">
            <v>0</v>
          </cell>
          <cell r="F21785">
            <v>0</v>
          </cell>
        </row>
        <row r="21786">
          <cell r="B21786">
            <v>4000539</v>
          </cell>
          <cell r="C21786" t="str">
            <v>Esteira T7.5 Reebok</v>
          </cell>
          <cell r="D21786" t="str">
            <v>UN</v>
          </cell>
          <cell r="E21786">
            <v>0</v>
          </cell>
          <cell r="F21786">
            <v>0</v>
          </cell>
        </row>
        <row r="21787">
          <cell r="B21787">
            <v>4000540</v>
          </cell>
          <cell r="C21787" t="str">
            <v>Estação Body Solid F500 Reebok</v>
          </cell>
          <cell r="D21787" t="str">
            <v>UN</v>
          </cell>
          <cell r="E21787">
            <v>0</v>
          </cell>
          <cell r="F21787">
            <v>0</v>
          </cell>
        </row>
        <row r="21788">
          <cell r="B21788">
            <v>4000541</v>
          </cell>
          <cell r="C21788" t="str">
            <v>Esteira Tp1000 Reebok</v>
          </cell>
          <cell r="D21788" t="str">
            <v>UN</v>
          </cell>
          <cell r="E21788">
            <v>0</v>
          </cell>
          <cell r="F21788">
            <v>0</v>
          </cell>
        </row>
        <row r="21789">
          <cell r="B21789">
            <v>4000542</v>
          </cell>
          <cell r="C21789" t="str">
            <v>Bike Bp1000 Reebok</v>
          </cell>
          <cell r="D21789" t="str">
            <v>UN</v>
          </cell>
          <cell r="E21789">
            <v>0</v>
          </cell>
          <cell r="F21789">
            <v>0</v>
          </cell>
        </row>
        <row r="21790">
          <cell r="B21790">
            <v>4000543</v>
          </cell>
          <cell r="C21790" t="str">
            <v>Bike Bp1000R Reebok</v>
          </cell>
          <cell r="D21790" t="str">
            <v>UN</v>
          </cell>
          <cell r="E21790">
            <v>0</v>
          </cell>
          <cell r="F21790">
            <v>0</v>
          </cell>
        </row>
        <row r="21791">
          <cell r="B21791">
            <v>4000544</v>
          </cell>
          <cell r="C21791" t="str">
            <v>Elíptico Ec100 Reebok</v>
          </cell>
          <cell r="D21791" t="str">
            <v>UN</v>
          </cell>
          <cell r="E21791">
            <v>0</v>
          </cell>
          <cell r="F21791">
            <v>0</v>
          </cell>
        </row>
        <row r="21792">
          <cell r="B21792">
            <v>4000545</v>
          </cell>
          <cell r="C21792" t="str">
            <v>Estação Body Solid G9S Reebok</v>
          </cell>
          <cell r="D21792" t="str">
            <v>UN</v>
          </cell>
          <cell r="E21792">
            <v>0</v>
          </cell>
          <cell r="F21792">
            <v>0</v>
          </cell>
        </row>
        <row r="21793">
          <cell r="B21793">
            <v>4000546</v>
          </cell>
          <cell r="C21793" t="str">
            <v>Lavadora De Alta Pressao Hd6/15C Karcher</v>
          </cell>
          <cell r="D21793" t="str">
            <v>UN</v>
          </cell>
          <cell r="E21793">
            <v>0</v>
          </cell>
          <cell r="F21793">
            <v>0</v>
          </cell>
        </row>
        <row r="21794">
          <cell r="B21794">
            <v>4000547</v>
          </cell>
          <cell r="C21794" t="str">
            <v>Cama Colchão 1,38X1,88X0,22 Sonan Castor</v>
          </cell>
          <cell r="D21794" t="str">
            <v>UN</v>
          </cell>
          <cell r="E21794">
            <v>0</v>
          </cell>
          <cell r="F21794">
            <v>0</v>
          </cell>
        </row>
        <row r="21795">
          <cell r="B21795">
            <v>4000548</v>
          </cell>
          <cell r="C21795" t="str">
            <v>Casa Do Tarzan Pacta 4,00X3,20X3,20</v>
          </cell>
          <cell r="D21795" t="str">
            <v>UN</v>
          </cell>
          <cell r="E21795">
            <v>0</v>
          </cell>
          <cell r="F21795">
            <v>0</v>
          </cell>
        </row>
        <row r="21796">
          <cell r="B21796">
            <v>4000549</v>
          </cell>
          <cell r="C21796" t="str">
            <v>Gangorra Dupla Pacta 3,00X1,50X1,00</v>
          </cell>
          <cell r="D21796" t="str">
            <v>UN</v>
          </cell>
          <cell r="E21796">
            <v>0</v>
          </cell>
          <cell r="F21796">
            <v>0</v>
          </cell>
        </row>
        <row r="21797">
          <cell r="B21797">
            <v>4000550</v>
          </cell>
          <cell r="C21797" t="str">
            <v>Caixa De Areia Est.Do Mar 1,03X38 0941</v>
          </cell>
          <cell r="D21797" t="str">
            <v>UN</v>
          </cell>
          <cell r="E21797">
            <v>0</v>
          </cell>
          <cell r="F21797">
            <v>0</v>
          </cell>
        </row>
        <row r="21798">
          <cell r="B21798">
            <v>4000551</v>
          </cell>
          <cell r="C21798" t="str">
            <v>Escorregador Master 2,65X0,80 0953</v>
          </cell>
          <cell r="D21798" t="str">
            <v>UN</v>
          </cell>
          <cell r="E21798">
            <v>0</v>
          </cell>
          <cell r="F21798">
            <v>0</v>
          </cell>
        </row>
        <row r="21799">
          <cell r="B21799">
            <v>4000552</v>
          </cell>
          <cell r="C21799" t="str">
            <v>Establiliza 115V/220V 600W Mie G3 Micros</v>
          </cell>
          <cell r="D21799" t="str">
            <v>UN</v>
          </cell>
          <cell r="E21799">
            <v>0</v>
          </cell>
          <cell r="F21799">
            <v>0</v>
          </cell>
        </row>
        <row r="21800">
          <cell r="B21800">
            <v>4000553</v>
          </cell>
          <cell r="C21800" t="str">
            <v>Unidade Evaporadora  90.000 Btu'S</v>
          </cell>
          <cell r="D21800" t="str">
            <v>UN</v>
          </cell>
          <cell r="E21800">
            <v>0</v>
          </cell>
          <cell r="F21800">
            <v>0</v>
          </cell>
        </row>
        <row r="21801">
          <cell r="B21801">
            <v>4000554</v>
          </cell>
          <cell r="C21801" t="str">
            <v>Unid.Evaporadora 58 Btu'S 1650X232X625M</v>
          </cell>
          <cell r="D21801" t="str">
            <v>UN</v>
          </cell>
          <cell r="E21801">
            <v>0</v>
          </cell>
          <cell r="F21801">
            <v>0</v>
          </cell>
        </row>
        <row r="21802">
          <cell r="B21802">
            <v>4000555</v>
          </cell>
          <cell r="C21802" t="str">
            <v>Unid.Evaporadora 36 Btu'S 1200X232X625M</v>
          </cell>
          <cell r="D21802" t="str">
            <v>UN</v>
          </cell>
          <cell r="E21802">
            <v>0</v>
          </cell>
          <cell r="F21802">
            <v>0</v>
          </cell>
        </row>
        <row r="21803">
          <cell r="B21803">
            <v>4000556</v>
          </cell>
          <cell r="C21803" t="str">
            <v>Unid.Evaporadora 30 Btu'S 125X33X23M</v>
          </cell>
          <cell r="D21803" t="str">
            <v>UN</v>
          </cell>
          <cell r="E21803">
            <v>0</v>
          </cell>
          <cell r="F21803">
            <v>0</v>
          </cell>
        </row>
        <row r="21804">
          <cell r="B21804">
            <v>4000557</v>
          </cell>
          <cell r="C21804" t="str">
            <v>Unid.Evaporadora 24 Btu'S 1040X232X625M</v>
          </cell>
          <cell r="D21804" t="str">
            <v>UN</v>
          </cell>
          <cell r="E21804">
            <v>0</v>
          </cell>
          <cell r="F21804">
            <v>0</v>
          </cell>
        </row>
        <row r="21805">
          <cell r="B21805">
            <v>4000558</v>
          </cell>
          <cell r="C21805" t="str">
            <v>Unid.Evaporadora 18 Btu'S 91X29X24M</v>
          </cell>
          <cell r="D21805" t="str">
            <v>UN</v>
          </cell>
          <cell r="E21805">
            <v>0</v>
          </cell>
          <cell r="F21805">
            <v>0</v>
          </cell>
        </row>
        <row r="21806">
          <cell r="B21806">
            <v>4000559</v>
          </cell>
          <cell r="C21806" t="str">
            <v>Unid.Evaporadora 12 Btu'S 75X25X19M</v>
          </cell>
          <cell r="D21806" t="str">
            <v>UN</v>
          </cell>
          <cell r="E21806">
            <v>0</v>
          </cell>
          <cell r="F21806">
            <v>0</v>
          </cell>
        </row>
        <row r="21807">
          <cell r="B21807">
            <v>4000560</v>
          </cell>
          <cell r="C21807" t="str">
            <v>Unid.Evaporadora 9.000 Btu'S 75X25X19M</v>
          </cell>
          <cell r="D21807" t="str">
            <v>UN</v>
          </cell>
          <cell r="E21807">
            <v>0</v>
          </cell>
          <cell r="F21807">
            <v>0</v>
          </cell>
        </row>
        <row r="21808">
          <cell r="B21808">
            <v>4000561</v>
          </cell>
          <cell r="C21808" t="str">
            <v>Unid.Condensadora 90.000 Btu'S 762X912X7</v>
          </cell>
          <cell r="D21808" t="str">
            <v>UN</v>
          </cell>
          <cell r="E21808">
            <v>0</v>
          </cell>
          <cell r="F21808">
            <v>0</v>
          </cell>
        </row>
        <row r="21809">
          <cell r="B21809">
            <v>4000562</v>
          </cell>
          <cell r="C21809" t="str">
            <v>Unid.Condensadora 58.000 Btu'S 572X870X5</v>
          </cell>
          <cell r="D21809" t="str">
            <v>UN</v>
          </cell>
          <cell r="E21809">
            <v>0</v>
          </cell>
          <cell r="F21809">
            <v>0</v>
          </cell>
        </row>
        <row r="21810">
          <cell r="B21810">
            <v>4000563</v>
          </cell>
          <cell r="C21810" t="str">
            <v>Unid.Condensadora 36.000 Btu'S 572X870X5</v>
          </cell>
          <cell r="D21810" t="str">
            <v>UN</v>
          </cell>
          <cell r="E21810">
            <v>0</v>
          </cell>
          <cell r="F21810">
            <v>0</v>
          </cell>
        </row>
        <row r="21811">
          <cell r="B21811">
            <v>4000564</v>
          </cell>
          <cell r="C21811" t="str">
            <v>Unid.Condensadora 30.000 Btu'S 88X64X33M</v>
          </cell>
          <cell r="D21811" t="str">
            <v>UN</v>
          </cell>
          <cell r="E21811">
            <v>0</v>
          </cell>
          <cell r="F21811">
            <v>0</v>
          </cell>
        </row>
        <row r="21812">
          <cell r="B21812">
            <v>4000565</v>
          </cell>
          <cell r="C21812" t="str">
            <v>Unid.Condensadora 24.000 Btu'S 875X640X3</v>
          </cell>
          <cell r="D21812" t="str">
            <v>UN</v>
          </cell>
          <cell r="E21812">
            <v>0</v>
          </cell>
          <cell r="F21812">
            <v>0</v>
          </cell>
        </row>
        <row r="21813">
          <cell r="B21813">
            <v>4000566</v>
          </cell>
          <cell r="C21813" t="str">
            <v>Unid.Condensadora 30.000 Btu'S 88X64X33M</v>
          </cell>
          <cell r="D21813" t="str">
            <v>UN</v>
          </cell>
          <cell r="E21813">
            <v>0</v>
          </cell>
          <cell r="F21813">
            <v>0</v>
          </cell>
        </row>
        <row r="21814">
          <cell r="B21814">
            <v>4000567</v>
          </cell>
          <cell r="C21814" t="str">
            <v>Unid.Condensadora 18.000 Btu'S 88X64X33M</v>
          </cell>
          <cell r="D21814" t="str">
            <v>UN</v>
          </cell>
          <cell r="E21814">
            <v>0</v>
          </cell>
          <cell r="F21814">
            <v>0</v>
          </cell>
        </row>
        <row r="21815">
          <cell r="B21815">
            <v>4000568</v>
          </cell>
          <cell r="C21815" t="str">
            <v>Unid.Condensadora 12.000 Btu'S 78X54X25M</v>
          </cell>
          <cell r="D21815" t="str">
            <v>UN</v>
          </cell>
          <cell r="E21815">
            <v>0</v>
          </cell>
          <cell r="F21815">
            <v>0</v>
          </cell>
        </row>
        <row r="21816">
          <cell r="B21816">
            <v>4000569</v>
          </cell>
          <cell r="C21816" t="str">
            <v>Unid.Condensadora 9.000 Btu'S 70X54X24M</v>
          </cell>
          <cell r="D21816" t="str">
            <v>UN</v>
          </cell>
          <cell r="E21816">
            <v>0</v>
          </cell>
          <cell r="F21816">
            <v>0</v>
          </cell>
        </row>
        <row r="21817">
          <cell r="B21817">
            <v>4000570</v>
          </cell>
          <cell r="C21817" t="str">
            <v>Banco Fixo S/ Encosto Madeira</v>
          </cell>
          <cell r="D21817" t="str">
            <v>UN</v>
          </cell>
          <cell r="E21817">
            <v>0</v>
          </cell>
          <cell r="F21817">
            <v>0</v>
          </cell>
        </row>
        <row r="21818">
          <cell r="B21818">
            <v>4000571</v>
          </cell>
          <cell r="C21818" t="str">
            <v>Serviço De Garantia Computadores Dell</v>
          </cell>
          <cell r="D21818" t="str">
            <v>UN</v>
          </cell>
          <cell r="E21818">
            <v>0</v>
          </cell>
          <cell r="F21818">
            <v>0</v>
          </cell>
        </row>
        <row r="21819">
          <cell r="B21819">
            <v>4000572</v>
          </cell>
          <cell r="C21819" t="str">
            <v>Poster Sun Dance Abstrato 61X61Cm</v>
          </cell>
          <cell r="D21819" t="str">
            <v>UN</v>
          </cell>
          <cell r="E21819">
            <v>0</v>
          </cell>
          <cell r="F21819">
            <v>0</v>
          </cell>
        </row>
        <row r="21820">
          <cell r="B21820">
            <v>4000573</v>
          </cell>
          <cell r="C21820" t="str">
            <v>Poster Molducenter Abstrato 70X70Cm</v>
          </cell>
          <cell r="D21820" t="str">
            <v>UN</v>
          </cell>
          <cell r="E21820">
            <v>0</v>
          </cell>
          <cell r="F21820">
            <v>0</v>
          </cell>
        </row>
        <row r="21821">
          <cell r="B21821">
            <v>4000574</v>
          </cell>
          <cell r="C21821" t="str">
            <v>Poster Cidade Horizontal 50X41Cm</v>
          </cell>
          <cell r="D21821" t="str">
            <v>UN</v>
          </cell>
          <cell r="E21821">
            <v>0</v>
          </cell>
          <cell r="F21821">
            <v>0</v>
          </cell>
        </row>
        <row r="21822">
          <cell r="B21822">
            <v>4000575</v>
          </cell>
          <cell r="C21822" t="str">
            <v>Poster Cidade Vertical 50X41Cm</v>
          </cell>
          <cell r="D21822" t="str">
            <v>UN</v>
          </cell>
          <cell r="E21822">
            <v>0</v>
          </cell>
          <cell r="F21822">
            <v>0</v>
          </cell>
        </row>
        <row r="21823">
          <cell r="B21823">
            <v>4000576</v>
          </cell>
          <cell r="C21823" t="str">
            <v>Poster Outros Abstrato 97X149Cm</v>
          </cell>
          <cell r="D21823" t="str">
            <v>UN</v>
          </cell>
          <cell r="E21823">
            <v>0</v>
          </cell>
          <cell r="F21823">
            <v>0</v>
          </cell>
        </row>
        <row r="21824">
          <cell r="B21824">
            <v>4000577</v>
          </cell>
          <cell r="C21824" t="str">
            <v>Poster Visual Abstrato 50X70Cm</v>
          </cell>
          <cell r="D21824" t="str">
            <v>UN</v>
          </cell>
          <cell r="E21824">
            <v>0</v>
          </cell>
          <cell r="F21824">
            <v>0</v>
          </cell>
        </row>
        <row r="21825">
          <cell r="B21825">
            <v>4000578</v>
          </cell>
          <cell r="C21825" t="str">
            <v>Quadro Infantil Poster 27X27Cm</v>
          </cell>
          <cell r="D21825" t="str">
            <v>UN</v>
          </cell>
          <cell r="E21825">
            <v>0</v>
          </cell>
          <cell r="F21825">
            <v>0</v>
          </cell>
        </row>
        <row r="21826">
          <cell r="B21826" t="str">
            <v>D1157</v>
          </cell>
          <cell r="C21826" t="str">
            <v>Fornecimento de TIL predial DN 100 (PVC)</v>
          </cell>
          <cell r="D21826" t="str">
            <v xml:space="preserve">un </v>
          </cell>
          <cell r="E21826">
            <v>39.53</v>
          </cell>
          <cell r="F21826">
            <v>0</v>
          </cell>
        </row>
        <row r="21827">
          <cell r="B21827" t="str">
            <v>D1158</v>
          </cell>
          <cell r="C21827" t="str">
            <v>Fornecimento de tampão completo TIL predial DN 100 (PVC)</v>
          </cell>
          <cell r="D21827" t="str">
            <v xml:space="preserve">un </v>
          </cell>
          <cell r="E21827">
            <v>14.46</v>
          </cell>
          <cell r="F21827">
            <v>0</v>
          </cell>
        </row>
        <row r="21828">
          <cell r="B21828" t="str">
            <v>D1159</v>
          </cell>
          <cell r="C21828" t="str">
            <v>Fornecimento de tê DN 100 (PVC)</v>
          </cell>
          <cell r="D21828" t="str">
            <v xml:space="preserve">un </v>
          </cell>
          <cell r="E21828">
            <v>20.69</v>
          </cell>
          <cell r="F21828">
            <v>0</v>
          </cell>
        </row>
        <row r="21829">
          <cell r="B21829" t="str">
            <v>D1160</v>
          </cell>
          <cell r="C21829" t="str">
            <v>Fornecimento de curva DN 100 (PVC)</v>
          </cell>
          <cell r="D21829" t="str">
            <v xml:space="preserve">un </v>
          </cell>
          <cell r="E21829">
            <v>26.19</v>
          </cell>
          <cell r="F21829">
            <v>0</v>
          </cell>
        </row>
        <row r="21830">
          <cell r="B21830" t="str">
            <v>D1161</v>
          </cell>
          <cell r="C21830" t="str">
            <v>Fornecimento de tubo DN 100 (PVC)</v>
          </cell>
          <cell r="D21830" t="str">
            <v>m</v>
          </cell>
          <cell r="E21830">
            <v>22.8</v>
          </cell>
          <cell r="F21830">
            <v>0</v>
          </cell>
        </row>
        <row r="21831">
          <cell r="B21831">
            <v>1010404</v>
          </cell>
          <cell r="C21831" t="str">
            <v>Placa Sinalização Segurança</v>
          </cell>
          <cell r="D21831" t="str">
            <v>UN</v>
          </cell>
          <cell r="E21831">
            <v>90</v>
          </cell>
          <cell r="F21831">
            <v>45.27</v>
          </cell>
        </row>
        <row r="21832">
          <cell r="B21832">
            <v>1013809</v>
          </cell>
          <cell r="C21832" t="str">
            <v>Selador Acril. Br 6001 22Kg 315 Terracor</v>
          </cell>
          <cell r="D21832" t="str">
            <v>UN</v>
          </cell>
          <cell r="E21832">
            <v>15</v>
          </cell>
          <cell r="F21832">
            <v>258.65000000000003</v>
          </cell>
        </row>
        <row r="21833">
          <cell r="B21833" t="str">
            <v>M1136</v>
          </cell>
          <cell r="C21833" t="str">
            <v>Rolo Compactador De Pneus Autoprop.- 21T (97 Kw)</v>
          </cell>
          <cell r="D21833" t="str">
            <v>H</v>
          </cell>
          <cell r="E21833">
            <v>107.52</v>
          </cell>
          <cell r="F21833">
            <v>34.47</v>
          </cell>
        </row>
        <row r="21834">
          <cell r="B21834">
            <v>3002018</v>
          </cell>
          <cell r="C21834" t="str">
            <v>Gerenciamento De Documentos E Mídias</v>
          </cell>
          <cell r="D21834" t="str">
            <v>UN</v>
          </cell>
          <cell r="E21834">
            <v>150</v>
          </cell>
          <cell r="F21834">
            <v>30</v>
          </cell>
        </row>
        <row r="21835">
          <cell r="B21835" t="str">
            <v>M1137</v>
          </cell>
          <cell r="C21835" t="str">
            <v>Greidista</v>
          </cell>
          <cell r="D21835" t="str">
            <v>H</v>
          </cell>
          <cell r="E21835">
            <v>13.64</v>
          </cell>
          <cell r="F21835">
            <v>238.51000000000002</v>
          </cell>
        </row>
        <row r="21836">
          <cell r="B21836">
            <v>3000246</v>
          </cell>
          <cell r="C21836" t="str">
            <v>Despesas-Placa Do Engenheiro Responsável</v>
          </cell>
          <cell r="D21836" t="str">
            <v>UN</v>
          </cell>
          <cell r="E21836">
            <v>3000</v>
          </cell>
          <cell r="F21836">
            <v>1</v>
          </cell>
        </row>
        <row r="21837">
          <cell r="B21837" t="str">
            <v>M1150</v>
          </cell>
          <cell r="C21837" t="str">
            <v>Pré-Marcador</v>
          </cell>
          <cell r="E21837">
            <v>19.41</v>
          </cell>
          <cell r="F21837">
            <v>148.48000000000002</v>
          </cell>
        </row>
        <row r="21838">
          <cell r="B21838" t="str">
            <v>M1156</v>
          </cell>
          <cell r="C21838" t="str">
            <v>Tacha Refletiva Bidirecional</v>
          </cell>
          <cell r="D21838" t="str">
            <v>un</v>
          </cell>
          <cell r="E21838">
            <v>6</v>
          </cell>
          <cell r="F21838">
            <v>452.68</v>
          </cell>
        </row>
        <row r="21839">
          <cell r="B21839" t="str">
            <v>D1170</v>
          </cell>
          <cell r="C21839" t="str">
            <v>Fornecimento de TIL radial DN 300 (PVC)</v>
          </cell>
          <cell r="D21839" t="str">
            <v xml:space="preserve">un </v>
          </cell>
          <cell r="E21839">
            <v>647.36506248338196</v>
          </cell>
          <cell r="F21839">
            <v>0</v>
          </cell>
        </row>
        <row r="21840">
          <cell r="B21840" t="str">
            <v>D1171</v>
          </cell>
          <cell r="C21840" t="str">
            <v>Fornecimento de tampão completo TIL radial DN 250 (PVC)</v>
          </cell>
          <cell r="D21840" t="str">
            <v xml:space="preserve">un </v>
          </cell>
          <cell r="E21840">
            <v>58.42</v>
          </cell>
          <cell r="F21840">
            <v>0</v>
          </cell>
        </row>
        <row r="21841">
          <cell r="B21841" t="str">
            <v>D1172</v>
          </cell>
          <cell r="C21841" t="str">
            <v>Fornecimento de redução excêntrica 300 x 200 mm (PVC)</v>
          </cell>
          <cell r="D21841" t="str">
            <v xml:space="preserve">un </v>
          </cell>
          <cell r="E21841">
            <v>67.650000000000006</v>
          </cell>
          <cell r="F21841">
            <v>0</v>
          </cell>
        </row>
        <row r="21842">
          <cell r="B21842" t="str">
            <v>D1173</v>
          </cell>
          <cell r="C21842" t="str">
            <v>Fornecimento de redução excêntrica 200 x 150 mm (PVC)</v>
          </cell>
          <cell r="D21842" t="str">
            <v xml:space="preserve">un </v>
          </cell>
          <cell r="E21842">
            <v>0</v>
          </cell>
          <cell r="F21842">
            <v>0</v>
          </cell>
        </row>
        <row r="21843">
          <cell r="B21843" t="str">
            <v>D1174</v>
          </cell>
          <cell r="C21843" t="str">
            <v>Fornecimento de redução excêntrica 150 x 100 mm (PVC)</v>
          </cell>
          <cell r="D21843" t="str">
            <v xml:space="preserve">un </v>
          </cell>
          <cell r="E21843">
            <v>0</v>
          </cell>
          <cell r="F21843">
            <v>0</v>
          </cell>
        </row>
        <row r="21844">
          <cell r="B21844" t="str">
            <v>D1175</v>
          </cell>
          <cell r="C21844" t="str">
            <v>Fornecimento de luva de correr DN 250 (PVC)</v>
          </cell>
          <cell r="D21844" t="str">
            <v xml:space="preserve">un </v>
          </cell>
          <cell r="E21844">
            <v>46</v>
          </cell>
          <cell r="F21844">
            <v>0</v>
          </cell>
        </row>
        <row r="21845">
          <cell r="B21845" t="str">
            <v>D1176</v>
          </cell>
          <cell r="C21845" t="str">
            <v>Fornecimento de tubo DN 250 (PVC)</v>
          </cell>
          <cell r="D21845" t="str">
            <v>m</v>
          </cell>
          <cell r="E21845">
            <v>62.8</v>
          </cell>
          <cell r="F21845">
            <v>0</v>
          </cell>
        </row>
        <row r="21846">
          <cell r="B21846" t="str">
            <v>D1177</v>
          </cell>
          <cell r="C21846" t="str">
            <v>VENTOSA TRÍPLICE FUNÇÃO COM FLANGE PN 10 DN 50</v>
          </cell>
          <cell r="D21846" t="str">
            <v>UN</v>
          </cell>
          <cell r="E21846">
            <v>600</v>
          </cell>
          <cell r="F21846">
            <v>0</v>
          </cell>
        </row>
        <row r="21847">
          <cell r="B21847" t="str">
            <v>D1178</v>
          </cell>
          <cell r="C21847" t="str">
            <v>Registro de gaveta chato c/ bolsas para rede PVC c/ cabec. DN 100</v>
          </cell>
          <cell r="D21847" t="str">
            <v>UN</v>
          </cell>
          <cell r="E21847">
            <v>600</v>
          </cell>
          <cell r="F21847">
            <v>0</v>
          </cell>
        </row>
        <row r="21848">
          <cell r="B21848" t="str">
            <v>D1179</v>
          </cell>
          <cell r="C21848" t="str">
            <v>Registro de gaveta chato com flanges e cabeçote PN10 DN 80</v>
          </cell>
          <cell r="D21848" t="str">
            <v>UN</v>
          </cell>
          <cell r="E21848">
            <v>600</v>
          </cell>
          <cell r="F21848">
            <v>0</v>
          </cell>
        </row>
        <row r="21849">
          <cell r="B21849" t="str">
            <v>D1180</v>
          </cell>
          <cell r="C21849" t="str">
            <v>Registro de gaveta chato c/ bolsas para rede PVC c/ cabec. DN 50</v>
          </cell>
          <cell r="D21849" t="str">
            <v>UN</v>
          </cell>
          <cell r="E21849">
            <v>300</v>
          </cell>
          <cell r="F21849">
            <v>0</v>
          </cell>
        </row>
        <row r="21850">
          <cell r="B21850">
            <v>1012321</v>
          </cell>
          <cell r="C21850" t="str">
            <v>Ripa Pinus Do Paraná 1Pol X 15Cm</v>
          </cell>
          <cell r="D21850" t="str">
            <v>M</v>
          </cell>
          <cell r="E21850">
            <v>2.0099999999999998</v>
          </cell>
          <cell r="F21850">
            <v>1273.44</v>
          </cell>
        </row>
        <row r="21851">
          <cell r="B21851" t="str">
            <v>D1202</v>
          </cell>
          <cell r="C21851" t="str">
            <v>Tubo De Pvc De Fofo  Ø=250,0Mm</v>
          </cell>
          <cell r="D21851" t="str">
            <v>m</v>
          </cell>
          <cell r="E21851">
            <v>104.59</v>
          </cell>
          <cell r="F21851">
            <v>0</v>
          </cell>
        </row>
        <row r="21852">
          <cell r="B21852" t="str">
            <v>D1203</v>
          </cell>
          <cell r="C21852" t="str">
            <v>Tubo De Pvc De Fofo  Ø=300,0Mm</v>
          </cell>
          <cell r="D21852" t="str">
            <v>m</v>
          </cell>
          <cell r="E21852">
            <v>147.94</v>
          </cell>
          <cell r="F21852">
            <v>0</v>
          </cell>
        </row>
        <row r="21853">
          <cell r="B21853" t="str">
            <v>D1204</v>
          </cell>
          <cell r="C21853" t="str">
            <v>EXECUÇÃO DE TRELIÇA DE APOIO PARA TRAVESSIA AÉREA</v>
          </cell>
          <cell r="D21853" t="str">
            <v>m</v>
          </cell>
          <cell r="E21853">
            <v>344.82758620689657</v>
          </cell>
          <cell r="F21853">
            <v>0</v>
          </cell>
        </row>
        <row r="21854">
          <cell r="B21854" t="str">
            <v>D1205</v>
          </cell>
          <cell r="C21854" t="str">
            <v>Água - Caixa de Descarga</v>
          </cell>
          <cell r="D21854" t="str">
            <v xml:space="preserve">un </v>
          </cell>
          <cell r="E21854">
            <v>12011.186880000001</v>
          </cell>
          <cell r="F21854">
            <v>0</v>
          </cell>
        </row>
        <row r="21855">
          <cell r="B21855" t="str">
            <v>D1206</v>
          </cell>
          <cell r="C21855" t="str">
            <v>Água - Caixa de Ventosa</v>
          </cell>
          <cell r="D21855" t="str">
            <v xml:space="preserve">un </v>
          </cell>
          <cell r="E21855">
            <v>5669.6376000000009</v>
          </cell>
          <cell r="F21855">
            <v>0</v>
          </cell>
        </row>
        <row r="21856">
          <cell r="B21856" t="str">
            <v>D1207</v>
          </cell>
          <cell r="C21856" t="str">
            <v>Esgoto - Caixa de Descarga</v>
          </cell>
          <cell r="D21856" t="str">
            <v xml:space="preserve">un </v>
          </cell>
          <cell r="E21856">
            <v>1390.2345600000001</v>
          </cell>
          <cell r="F21856">
            <v>0</v>
          </cell>
        </row>
        <row r="21857">
          <cell r="B21857" t="str">
            <v>D1208</v>
          </cell>
          <cell r="C21857" t="str">
            <v>Esgoto - Caixa de Ventosa</v>
          </cell>
          <cell r="D21857" t="str">
            <v xml:space="preserve">un </v>
          </cell>
          <cell r="E21857">
            <v>3748.3881600000004</v>
          </cell>
          <cell r="F21857">
            <v>0</v>
          </cell>
        </row>
        <row r="21858">
          <cell r="B21858" t="str">
            <v>D1209</v>
          </cell>
          <cell r="C21858" t="str">
            <v>Rede elétrica subterrânea</v>
          </cell>
          <cell r="D21858" t="str">
            <v>m</v>
          </cell>
          <cell r="E21858">
            <v>400</v>
          </cell>
          <cell r="F21858">
            <v>0</v>
          </cell>
        </row>
        <row r="21859">
          <cell r="B21859" t="str">
            <v>D1210</v>
          </cell>
          <cell r="C21859" t="str">
            <v>Tubo Ferro Fundido K-9 Dn 400Mm</v>
          </cell>
          <cell r="D21859" t="str">
            <v>m</v>
          </cell>
          <cell r="E21859">
            <v>597.95000000000005</v>
          </cell>
          <cell r="F21859">
            <v>0</v>
          </cell>
        </row>
        <row r="21860">
          <cell r="B21860" t="str">
            <v>D1211</v>
          </cell>
          <cell r="C21860" t="str">
            <v>Redimens. Da Estação Elevatória De Esgoto</v>
          </cell>
          <cell r="D21860" t="str">
            <v>vb</v>
          </cell>
          <cell r="E21860">
            <v>353760</v>
          </cell>
          <cell r="F21860">
            <v>0</v>
          </cell>
        </row>
        <row r="21861">
          <cell r="B21861" t="str">
            <v>D1212</v>
          </cell>
          <cell r="C21861" t="str">
            <v>EXECUÇÃO DE TRELIÇA DE APOIO PARA TRAVESSIA AÉREA</v>
          </cell>
          <cell r="D21861" t="str">
            <v>m</v>
          </cell>
          <cell r="E21861">
            <v>1532.5670498084291</v>
          </cell>
          <cell r="F21861">
            <v>0</v>
          </cell>
        </row>
        <row r="21862">
          <cell r="B21862" t="str">
            <v>D1214</v>
          </cell>
          <cell r="C21862" t="str">
            <v>Tubo De Pead  Ø=150,0Mm</v>
          </cell>
          <cell r="D21862" t="str">
            <v>m</v>
          </cell>
          <cell r="E21862">
            <v>100.73</v>
          </cell>
          <cell r="F21862">
            <v>0</v>
          </cell>
        </row>
        <row r="21863">
          <cell r="B21863" t="str">
            <v>D1215</v>
          </cell>
          <cell r="C21863" t="str">
            <v>Tubo De Pead  Ø=225,0Mm</v>
          </cell>
          <cell r="D21863" t="str">
            <v>m</v>
          </cell>
          <cell r="E21863">
            <v>138.04</v>
          </cell>
          <cell r="F21863">
            <v>0</v>
          </cell>
        </row>
        <row r="21864">
          <cell r="B21864" t="str">
            <v>M1151</v>
          </cell>
          <cell r="C21864" t="str">
            <v>Redutor Tipo 2002 Prim. Qualidade</v>
          </cell>
          <cell r="D21864" t="str">
            <v>un</v>
          </cell>
          <cell r="E21864">
            <v>7.2</v>
          </cell>
          <cell r="F21864">
            <v>353.09000000000003</v>
          </cell>
        </row>
        <row r="21865">
          <cell r="B21865" t="str">
            <v>M1001</v>
          </cell>
          <cell r="C21865" t="str">
            <v>Engenheiro Civil Pleno</v>
          </cell>
          <cell r="D21865" t="str">
            <v>UN</v>
          </cell>
          <cell r="E21865">
            <v>6500</v>
          </cell>
          <cell r="F21865">
            <v>0</v>
          </cell>
        </row>
        <row r="21866">
          <cell r="B21866" t="str">
            <v>M1002</v>
          </cell>
          <cell r="C21866" t="str">
            <v>Supervisor de Obra</v>
          </cell>
          <cell r="D21866" t="str">
            <v>UN</v>
          </cell>
          <cell r="E21866">
            <v>4000</v>
          </cell>
          <cell r="F21866">
            <v>0</v>
          </cell>
        </row>
        <row r="21867">
          <cell r="B21867" t="str">
            <v>M1003</v>
          </cell>
          <cell r="C21867" t="str">
            <v>Encarregado Geral</v>
          </cell>
          <cell r="D21867" t="str">
            <v>UN</v>
          </cell>
          <cell r="E21867">
            <v>0</v>
          </cell>
          <cell r="F21867">
            <v>0</v>
          </cell>
        </row>
        <row r="21868">
          <cell r="B21868">
            <v>3000643</v>
          </cell>
          <cell r="C21868" t="str">
            <v>Ligação Provisória Energia</v>
          </cell>
          <cell r="D21868" t="str">
            <v>UN</v>
          </cell>
          <cell r="E21868">
            <v>2500</v>
          </cell>
          <cell r="F21868">
            <v>1</v>
          </cell>
        </row>
        <row r="21869">
          <cell r="B21869" t="str">
            <v>M1005</v>
          </cell>
          <cell r="C21869" t="str">
            <v>Administrativo De Obras</v>
          </cell>
          <cell r="D21869" t="str">
            <v>UN</v>
          </cell>
          <cell r="E21869">
            <v>2000</v>
          </cell>
          <cell r="F21869">
            <v>0</v>
          </cell>
        </row>
        <row r="21870">
          <cell r="B21870">
            <v>1002485</v>
          </cell>
          <cell r="C21870" t="str">
            <v>Tela De Proteção Laranj 8012-Telas União</v>
          </cell>
          <cell r="D21870" t="str">
            <v>M2</v>
          </cell>
          <cell r="E21870">
            <v>2</v>
          </cell>
          <cell r="F21870">
            <v>1200</v>
          </cell>
        </row>
        <row r="21871">
          <cell r="B21871" t="str">
            <v>M1007</v>
          </cell>
          <cell r="C21871" t="str">
            <v>Almoxarife</v>
          </cell>
          <cell r="D21871" t="str">
            <v>UN</v>
          </cell>
          <cell r="E21871">
            <v>800</v>
          </cell>
          <cell r="F21871">
            <v>0</v>
          </cell>
        </row>
        <row r="21872">
          <cell r="B21872" t="str">
            <v>M1008</v>
          </cell>
          <cell r="C21872" t="str">
            <v>Tecnico De Segurança Do Trabalho</v>
          </cell>
          <cell r="D21872" t="str">
            <v>UN</v>
          </cell>
          <cell r="E21872">
            <v>1740</v>
          </cell>
          <cell r="F21872">
            <v>0</v>
          </cell>
        </row>
        <row r="21873">
          <cell r="B21873" t="str">
            <v>M1009</v>
          </cell>
          <cell r="C21873" t="str">
            <v>- Mdo - Arrazamento De Estacas Pré Moldadas</v>
          </cell>
          <cell r="D21873" t="str">
            <v>UN</v>
          </cell>
          <cell r="E21873">
            <v>0</v>
          </cell>
          <cell r="F21873">
            <v>0</v>
          </cell>
        </row>
        <row r="21874">
          <cell r="B21874" t="str">
            <v>M1010</v>
          </cell>
          <cell r="C21874" t="str">
            <v>- Mdo - Formas Fundação</v>
          </cell>
          <cell r="D21874" t="str">
            <v>M2</v>
          </cell>
          <cell r="E21874">
            <v>22</v>
          </cell>
          <cell r="F21874">
            <v>0</v>
          </cell>
        </row>
        <row r="21875">
          <cell r="B21875" t="str">
            <v>M1011</v>
          </cell>
          <cell r="C21875" t="str">
            <v>- Mdo - Escavação Fundação</v>
          </cell>
          <cell r="D21875" t="str">
            <v>M3</v>
          </cell>
          <cell r="E21875">
            <v>42.95</v>
          </cell>
          <cell r="F21875">
            <v>0</v>
          </cell>
        </row>
        <row r="21876">
          <cell r="B21876" t="str">
            <v>M1012</v>
          </cell>
          <cell r="C21876" t="str">
            <v>- Mdo - Apiloamento Fundação</v>
          </cell>
          <cell r="D21876" t="str">
            <v>M2</v>
          </cell>
          <cell r="E21876">
            <v>2.2400000000000002</v>
          </cell>
          <cell r="F21876">
            <v>0</v>
          </cell>
        </row>
        <row r="21877">
          <cell r="B21877" t="str">
            <v>M1013</v>
          </cell>
          <cell r="C21877" t="str">
            <v>- Mdo - Lastro Compactado Fundação</v>
          </cell>
          <cell r="D21877" t="str">
            <v>M3</v>
          </cell>
          <cell r="E21877">
            <v>0</v>
          </cell>
          <cell r="F21877">
            <v>0</v>
          </cell>
        </row>
        <row r="21878">
          <cell r="B21878" t="str">
            <v>M1014</v>
          </cell>
          <cell r="C21878" t="str">
            <v>- Mdo - Lançamento De Concreto Fundação</v>
          </cell>
          <cell r="D21878" t="str">
            <v>M3</v>
          </cell>
          <cell r="E21878">
            <v>0</v>
          </cell>
          <cell r="F21878">
            <v>0</v>
          </cell>
        </row>
        <row r="21879">
          <cell r="B21879" t="str">
            <v>M1015</v>
          </cell>
          <cell r="C21879" t="str">
            <v>- Mdo - Montagem, Lançamento In Loco De Elementos Armados Fundação</v>
          </cell>
          <cell r="D21879" t="str">
            <v>KG</v>
          </cell>
          <cell r="E21879">
            <v>0</v>
          </cell>
          <cell r="F21879">
            <v>0</v>
          </cell>
        </row>
        <row r="21880">
          <cell r="B21880" t="str">
            <v>M1016</v>
          </cell>
          <cell r="C21880" t="str">
            <v>- Mdo - Formas Com Madeirite Super-Estrutura</v>
          </cell>
          <cell r="D21880" t="str">
            <v>M2</v>
          </cell>
          <cell r="E21880">
            <v>0</v>
          </cell>
          <cell r="F21880">
            <v>0</v>
          </cell>
        </row>
        <row r="21881">
          <cell r="B21881" t="str">
            <v>M1017</v>
          </cell>
          <cell r="C21881" t="str">
            <v>- Mdo - Corte E Dobra De Armação Em Usina</v>
          </cell>
          <cell r="D21881" t="str">
            <v>KG</v>
          </cell>
          <cell r="E21881">
            <v>0</v>
          </cell>
          <cell r="F21881">
            <v>0</v>
          </cell>
        </row>
        <row r="21882">
          <cell r="B21882" t="str">
            <v>M1018</v>
          </cell>
          <cell r="C21882" t="str">
            <v>- Mdo - Montagem De Negativo + Pano De Tela Soldada</v>
          </cell>
          <cell r="D21882" t="str">
            <v>M2</v>
          </cell>
          <cell r="E21882">
            <v>0</v>
          </cell>
          <cell r="F21882">
            <v>0</v>
          </cell>
        </row>
        <row r="21883">
          <cell r="B21883" t="str">
            <v>M1019</v>
          </cell>
          <cell r="C21883" t="str">
            <v>- Mdo - Montagem De Armação De Vigas/ Vergas/ Arranques/ Pilaretes</v>
          </cell>
          <cell r="D21883" t="str">
            <v>KG</v>
          </cell>
          <cell r="E21883">
            <v>0</v>
          </cell>
          <cell r="F21883">
            <v>0</v>
          </cell>
        </row>
        <row r="21884">
          <cell r="B21884" t="str">
            <v>M1020</v>
          </cell>
          <cell r="C21884" t="str">
            <v>- Mdo - Montagem De Lajes Pré-Moldadas</v>
          </cell>
          <cell r="D21884" t="str">
            <v>M2</v>
          </cell>
          <cell r="E21884">
            <v>0</v>
          </cell>
          <cell r="F21884">
            <v>0</v>
          </cell>
        </row>
        <row r="21885">
          <cell r="B21885" t="str">
            <v>M1021</v>
          </cell>
          <cell r="C21885" t="str">
            <v>- Mdo - Lançamento De Concreto Com Girica Em Elementos Estruturais</v>
          </cell>
          <cell r="D21885" t="str">
            <v>M3</v>
          </cell>
          <cell r="E21885">
            <v>0</v>
          </cell>
          <cell r="F21885">
            <v>0</v>
          </cell>
        </row>
        <row r="21886">
          <cell r="B21886" t="str">
            <v>M1022</v>
          </cell>
          <cell r="C21886" t="str">
            <v>- Mdo - Exec.Alvenaria Est.-Incl.Armação,Grout</v>
          </cell>
          <cell r="D21886" t="str">
            <v>M2</v>
          </cell>
          <cell r="E21886">
            <v>0</v>
          </cell>
          <cell r="F21886">
            <v>0</v>
          </cell>
        </row>
        <row r="21887">
          <cell r="B21887" t="str">
            <v>M1023</v>
          </cell>
          <cell r="C21887" t="str">
            <v>- Mdo - Exec.Alvenaria Est. - Marcação</v>
          </cell>
          <cell r="D21887" t="str">
            <v>M2</v>
          </cell>
          <cell r="E21887">
            <v>0</v>
          </cell>
          <cell r="F21887">
            <v>0</v>
          </cell>
        </row>
        <row r="21888">
          <cell r="B21888" t="str">
            <v>M1024</v>
          </cell>
          <cell r="C21888" t="str">
            <v>- Mdo - Execução De Alvenaria De Vedação</v>
          </cell>
          <cell r="D21888" t="str">
            <v>M2</v>
          </cell>
          <cell r="E21888">
            <v>0</v>
          </cell>
          <cell r="F21888">
            <v>0</v>
          </cell>
        </row>
        <row r="21889">
          <cell r="B21889" t="str">
            <v>M1025</v>
          </cell>
          <cell r="C21889" t="str">
            <v>- Mdo - Execução De Telhado</v>
          </cell>
          <cell r="D21889" t="str">
            <v>M2</v>
          </cell>
          <cell r="E21889">
            <v>0</v>
          </cell>
          <cell r="F21889">
            <v>0</v>
          </cell>
        </row>
        <row r="21890">
          <cell r="B21890" t="str">
            <v>M1026</v>
          </cell>
          <cell r="C21890" t="str">
            <v>- Mdo - Execução De Calha Em Chapa Galvanizada</v>
          </cell>
          <cell r="D21890" t="str">
            <v>M</v>
          </cell>
          <cell r="E21890">
            <v>0</v>
          </cell>
          <cell r="F21890">
            <v>0</v>
          </cell>
        </row>
        <row r="21891">
          <cell r="B21891" t="str">
            <v>M1027</v>
          </cell>
          <cell r="C21891" t="str">
            <v>- Mdo - Execução De Rufos Em Chapa Galvanizada</v>
          </cell>
          <cell r="D21891" t="str">
            <v>M</v>
          </cell>
          <cell r="E21891">
            <v>0</v>
          </cell>
          <cell r="F21891">
            <v>0</v>
          </cell>
        </row>
        <row r="21892">
          <cell r="B21892" t="str">
            <v>M1028</v>
          </cell>
          <cell r="C21892" t="str">
            <v>- Mdo - Execução De Impermeabilização De Varandas</v>
          </cell>
          <cell r="D21892" t="str">
            <v>M2</v>
          </cell>
          <cell r="E21892">
            <v>0</v>
          </cell>
          <cell r="F21892">
            <v>0</v>
          </cell>
        </row>
        <row r="21893">
          <cell r="B21893" t="str">
            <v>M1029</v>
          </cell>
          <cell r="C21893" t="str">
            <v>- Mdo - Impermeabilização De Platibanda</v>
          </cell>
          <cell r="D21893" t="str">
            <v>M2</v>
          </cell>
          <cell r="E21893">
            <v>0</v>
          </cell>
          <cell r="F21893">
            <v>0</v>
          </cell>
        </row>
        <row r="21894">
          <cell r="B21894" t="str">
            <v>M1030</v>
          </cell>
          <cell r="C21894" t="str">
            <v>- Mdo - Impermeabilização De Areas Frias, Banh./ Coz. / Area Frias/ W.C.</v>
          </cell>
          <cell r="D21894" t="str">
            <v>M2</v>
          </cell>
          <cell r="E21894">
            <v>0</v>
          </cell>
          <cell r="F21894">
            <v>0</v>
          </cell>
        </row>
        <row r="21895">
          <cell r="B21895" t="str">
            <v>M1031</v>
          </cell>
          <cell r="C21895" t="str">
            <v>- Mdo - Mão De Obra Empreitada-Panos Chapisco+Emboço</v>
          </cell>
          <cell r="D21895" t="str">
            <v>M2</v>
          </cell>
          <cell r="E21895">
            <v>0</v>
          </cell>
          <cell r="F21895">
            <v>0</v>
          </cell>
        </row>
        <row r="21896">
          <cell r="B21896" t="str">
            <v>M1032</v>
          </cell>
          <cell r="C21896" t="str">
            <v>- Mdo - Mão De Obra De Faixas Chapisco + Emboço-Faixas&lt;40Cm</v>
          </cell>
          <cell r="D21896" t="str">
            <v>M2</v>
          </cell>
          <cell r="E21896">
            <v>0</v>
          </cell>
          <cell r="F21896">
            <v>0</v>
          </cell>
        </row>
        <row r="21897">
          <cell r="B21897" t="str">
            <v>M1033</v>
          </cell>
          <cell r="C21897" t="str">
            <v>- Mdo - Acentamento De Porcelanato</v>
          </cell>
          <cell r="D21897" t="str">
            <v>M2</v>
          </cell>
          <cell r="E21897">
            <v>0</v>
          </cell>
          <cell r="F21897">
            <v>0</v>
          </cell>
        </row>
        <row r="21898">
          <cell r="B21898" t="str">
            <v>M1034</v>
          </cell>
          <cell r="C21898" t="str">
            <v>- Mdo - Acentamento De Rodapé Porcelanato</v>
          </cell>
          <cell r="D21898" t="str">
            <v>M</v>
          </cell>
          <cell r="E21898">
            <v>0</v>
          </cell>
          <cell r="F21898">
            <v>0</v>
          </cell>
        </row>
        <row r="21899">
          <cell r="B21899" t="str">
            <v>M1035</v>
          </cell>
          <cell r="C21899" t="str">
            <v>- Mdo - Aplicação De Soleiras E Pisadas</v>
          </cell>
          <cell r="D21899" t="str">
            <v>M</v>
          </cell>
          <cell r="E21899">
            <v>0</v>
          </cell>
          <cell r="F21899">
            <v>0</v>
          </cell>
        </row>
        <row r="21900">
          <cell r="B21900" t="str">
            <v>M1036</v>
          </cell>
          <cell r="C21900" t="str">
            <v>- Mdo - Execução De Contra-Piso E Nivelamento</v>
          </cell>
          <cell r="D21900" t="str">
            <v>M2</v>
          </cell>
          <cell r="E21900">
            <v>0</v>
          </cell>
          <cell r="F21900">
            <v>0</v>
          </cell>
        </row>
        <row r="21901">
          <cell r="B21901" t="str">
            <v>M1037</v>
          </cell>
          <cell r="C21901" t="str">
            <v>- Mdo - Lançamento De Concreto Sobre Solo</v>
          </cell>
          <cell r="D21901" t="str">
            <v>M3</v>
          </cell>
          <cell r="E21901">
            <v>0</v>
          </cell>
          <cell r="F21901">
            <v>0</v>
          </cell>
        </row>
        <row r="21902">
          <cell r="B21902" t="str">
            <v>M1038</v>
          </cell>
          <cell r="C21902" t="str">
            <v>- Mdo - Mão De Obra Execução De Gesso Liso Taliscado+ Regua</v>
          </cell>
          <cell r="D21902" t="str">
            <v>m2</v>
          </cell>
          <cell r="E21902">
            <v>0</v>
          </cell>
          <cell r="F21902">
            <v>0</v>
          </cell>
        </row>
        <row r="21903">
          <cell r="B21903" t="str">
            <v>M1039</v>
          </cell>
          <cell r="C21903" t="str">
            <v>- Mdo - Mão De Obra Execução De Gesso Liso Faixa&gt;40Cm</v>
          </cell>
          <cell r="D21903" t="str">
            <v>m</v>
          </cell>
          <cell r="E21903">
            <v>0</v>
          </cell>
          <cell r="F21903">
            <v>0</v>
          </cell>
        </row>
        <row r="21904">
          <cell r="B21904" t="str">
            <v>M1040</v>
          </cell>
          <cell r="C21904" t="str">
            <v>- Mdo - Montagem E Acentamento De Batentes De Portas E Batentes</v>
          </cell>
          <cell r="D21904" t="str">
            <v>un</v>
          </cell>
          <cell r="E21904">
            <v>0</v>
          </cell>
          <cell r="F21904">
            <v>0</v>
          </cell>
        </row>
        <row r="21905">
          <cell r="B21905" t="str">
            <v>M1041</v>
          </cell>
          <cell r="C21905" t="str">
            <v>- Mdo - Chumbamento De Janelas E Caixilhos</v>
          </cell>
          <cell r="D21905" t="str">
            <v>m</v>
          </cell>
          <cell r="E21905">
            <v>0</v>
          </cell>
          <cell r="F21905">
            <v>0</v>
          </cell>
        </row>
        <row r="21906">
          <cell r="B21906" t="str">
            <v>M1042</v>
          </cell>
          <cell r="C21906" t="str">
            <v>- Mdo - Chumbamento, Montagem, Soldagem De Guarda Corpo, Corrimão</v>
          </cell>
          <cell r="D21906" t="str">
            <v>m</v>
          </cell>
          <cell r="E21906">
            <v>0</v>
          </cell>
          <cell r="F21906">
            <v>0</v>
          </cell>
        </row>
        <row r="21907">
          <cell r="B21907" t="str">
            <v>M1043</v>
          </cell>
          <cell r="C21907" t="str">
            <v>- Mdo - Chumbamento De Grapas P/ Fixação De Bancadas</v>
          </cell>
          <cell r="D21907" t="str">
            <v>un</v>
          </cell>
          <cell r="E21907">
            <v>0</v>
          </cell>
          <cell r="F21907">
            <v>0</v>
          </cell>
        </row>
        <row r="21908">
          <cell r="B21908" t="str">
            <v>M1044</v>
          </cell>
          <cell r="C21908" t="str">
            <v>- Mdo - Execução De Sistema De Dados (Tubulação Seca)</v>
          </cell>
          <cell r="D21908" t="str">
            <v>vb</v>
          </cell>
          <cell r="E21908">
            <v>0</v>
          </cell>
          <cell r="F21908">
            <v>0</v>
          </cell>
        </row>
        <row r="21909">
          <cell r="B21909" t="str">
            <v>M1045</v>
          </cell>
          <cell r="C21909" t="str">
            <v>- Mdo - Execução De Sistema De Som (Tubulação Seca)</v>
          </cell>
          <cell r="D21909" t="str">
            <v>vb</v>
          </cell>
          <cell r="E21909">
            <v>0</v>
          </cell>
          <cell r="F21909">
            <v>0</v>
          </cell>
        </row>
        <row r="21910">
          <cell r="B21910" t="str">
            <v>M1046</v>
          </cell>
          <cell r="C21910" t="str">
            <v>- Mdo - Execução De Sistema Energia Eletrica (Circuitos)</v>
          </cell>
          <cell r="D21910" t="str">
            <v>vb</v>
          </cell>
          <cell r="E21910">
            <v>0</v>
          </cell>
          <cell r="F21910">
            <v>0</v>
          </cell>
        </row>
        <row r="21911">
          <cell r="B21911" t="str">
            <v>M1047</v>
          </cell>
          <cell r="C21911" t="str">
            <v>- Mdo - Execução De Sistema De Tv (Tubulação Seca Antenas)</v>
          </cell>
          <cell r="D21911" t="str">
            <v>vb</v>
          </cell>
          <cell r="E21911">
            <v>0</v>
          </cell>
          <cell r="F21911">
            <v>0</v>
          </cell>
        </row>
        <row r="21912">
          <cell r="B21912" t="str">
            <v>M1048</v>
          </cell>
          <cell r="C21912" t="str">
            <v>- Mdo - Execução De Ar-Condicionado (Infra)</v>
          </cell>
          <cell r="D21912" t="str">
            <v>vb</v>
          </cell>
          <cell r="E21912">
            <v>0</v>
          </cell>
          <cell r="F21912">
            <v>0</v>
          </cell>
        </row>
        <row r="21913">
          <cell r="B21913" t="str">
            <v>M1049</v>
          </cell>
          <cell r="C21913" t="str">
            <v>- Mdo - Execução De Sistema De Aguas Frias</v>
          </cell>
          <cell r="D21913" t="str">
            <v>vb</v>
          </cell>
          <cell r="E21913">
            <v>0</v>
          </cell>
          <cell r="F21913">
            <v>0</v>
          </cell>
        </row>
        <row r="21914">
          <cell r="B21914" t="str">
            <v>M1050</v>
          </cell>
          <cell r="C21914" t="str">
            <v>- Mdo - Execução De Sistema De Aguas Quente (Pex)</v>
          </cell>
          <cell r="D21914" t="str">
            <v>vb</v>
          </cell>
          <cell r="E21914">
            <v>0</v>
          </cell>
          <cell r="F21914">
            <v>0</v>
          </cell>
        </row>
        <row r="21915">
          <cell r="B21915" t="str">
            <v>M1051</v>
          </cell>
          <cell r="C21915" t="str">
            <v>- Mdo - Execução De Sistema Infra- Ar Condicionado</v>
          </cell>
          <cell r="D21915" t="str">
            <v>vb</v>
          </cell>
          <cell r="E21915">
            <v>0</v>
          </cell>
          <cell r="F21915">
            <v>0</v>
          </cell>
        </row>
        <row r="21916">
          <cell r="B21916" t="str">
            <v>M1052</v>
          </cell>
          <cell r="C21916" t="str">
            <v>- Mdo - Execução De Sistema De Esgotamento Sanitario</v>
          </cell>
          <cell r="D21916" t="str">
            <v>vb</v>
          </cell>
          <cell r="E21916">
            <v>0</v>
          </cell>
          <cell r="F21916">
            <v>0</v>
          </cell>
        </row>
        <row r="21917">
          <cell r="B21917" t="str">
            <v>M1053</v>
          </cell>
          <cell r="C21917" t="str">
            <v>- Mdo - Execução De Aguas Pluviais</v>
          </cell>
          <cell r="D21917" t="str">
            <v>vb</v>
          </cell>
          <cell r="E21917">
            <v>0</v>
          </cell>
          <cell r="F21917">
            <v>0</v>
          </cell>
        </row>
        <row r="21918">
          <cell r="B21918" t="str">
            <v>M1054</v>
          </cell>
          <cell r="C21918" t="str">
            <v>Formas Especiais De Seção Circular - D=30Cm</v>
          </cell>
          <cell r="D21918" t="str">
            <v>M</v>
          </cell>
          <cell r="E21918">
            <v>0</v>
          </cell>
          <cell r="F21918">
            <v>0</v>
          </cell>
        </row>
        <row r="21919">
          <cell r="B21919" t="str">
            <v>M1055</v>
          </cell>
          <cell r="C21919" t="str">
            <v>Laje Pre Moldadas - Vigotas+Lajotas H=12+4</v>
          </cell>
          <cell r="D21919" t="str">
            <v>M2</v>
          </cell>
          <cell r="E21919">
            <v>0</v>
          </cell>
          <cell r="F21919">
            <v>0</v>
          </cell>
        </row>
        <row r="21920">
          <cell r="B21920" t="str">
            <v>M1056</v>
          </cell>
          <cell r="C21920" t="str">
            <v>Viga De Madeira H=12</v>
          </cell>
          <cell r="D21920" t="str">
            <v>M</v>
          </cell>
          <cell r="E21920">
            <v>0</v>
          </cell>
          <cell r="F21920">
            <v>0</v>
          </cell>
        </row>
        <row r="21921">
          <cell r="B21921" t="str">
            <v>M1059</v>
          </cell>
          <cell r="C21921" t="str">
            <v>Parafuso De Fixação De Telha Ondulada Com Arruela De Borracha</v>
          </cell>
          <cell r="D21921" t="str">
            <v>UN</v>
          </cell>
          <cell r="E21921">
            <v>0</v>
          </cell>
          <cell r="F21921">
            <v>0</v>
          </cell>
        </row>
        <row r="21922">
          <cell r="B21922" t="str">
            <v>M1060</v>
          </cell>
          <cell r="C21922" t="str">
            <v>Calha De Chapa Galvanizada N. 22</v>
          </cell>
          <cell r="D21922" t="str">
            <v>M</v>
          </cell>
          <cell r="E21922">
            <v>0</v>
          </cell>
          <cell r="F21922">
            <v>0</v>
          </cell>
        </row>
        <row r="21923">
          <cell r="B21923" t="str">
            <v>M1061</v>
          </cell>
          <cell r="C21923" t="str">
            <v>Rufo Em Chapa Galvanizada N. 22</v>
          </cell>
          <cell r="D21923" t="str">
            <v>M</v>
          </cell>
          <cell r="E21923">
            <v>0</v>
          </cell>
          <cell r="F21923">
            <v>0</v>
          </cell>
        </row>
        <row r="21924">
          <cell r="B21924" t="str">
            <v>M1062</v>
          </cell>
          <cell r="C21924" t="str">
            <v>- Banca Granito De Cozinha - 0,65X3,40M</v>
          </cell>
          <cell r="D21924" t="str">
            <v>m2</v>
          </cell>
          <cell r="E21924">
            <v>0</v>
          </cell>
          <cell r="F21924">
            <v>0</v>
          </cell>
        </row>
        <row r="21925">
          <cell r="B21925" t="str">
            <v>M1063</v>
          </cell>
          <cell r="C21925" t="str">
            <v>- Banca De Granito Da Churrasqueira - 0,70X1,81M</v>
          </cell>
          <cell r="D21925" t="str">
            <v>m2</v>
          </cell>
          <cell r="E21925">
            <v>0</v>
          </cell>
          <cell r="F21925">
            <v>0</v>
          </cell>
        </row>
        <row r="21926">
          <cell r="B21926" t="str">
            <v>M1064</v>
          </cell>
          <cell r="C21926" t="str">
            <v>- Banca De Granito De Lavabo - 0,35X1,61M</v>
          </cell>
          <cell r="D21926" t="str">
            <v>m2</v>
          </cell>
          <cell r="E21926">
            <v>0</v>
          </cell>
          <cell r="F21926">
            <v>0</v>
          </cell>
        </row>
        <row r="21927">
          <cell r="B21927" t="str">
            <v>M1065</v>
          </cell>
          <cell r="C21927" t="str">
            <v>- Banca De Granito De Banhos  - 0,50X2,21M</v>
          </cell>
          <cell r="D21927" t="str">
            <v>m2</v>
          </cell>
          <cell r="E21927">
            <v>0</v>
          </cell>
          <cell r="F21927">
            <v>0</v>
          </cell>
        </row>
        <row r="21928">
          <cell r="B21928" t="str">
            <v>M1066</v>
          </cell>
          <cell r="C21928" t="str">
            <v>- Banca De Granito De Banhos Das Suítes - 0,60X2,26M</v>
          </cell>
          <cell r="D21928" t="str">
            <v>m2</v>
          </cell>
          <cell r="E21928">
            <v>0</v>
          </cell>
          <cell r="F21928">
            <v>0</v>
          </cell>
        </row>
        <row r="21929">
          <cell r="B21929" t="str">
            <v>M1067</v>
          </cell>
          <cell r="C21929" t="str">
            <v xml:space="preserve">Soleira 70 A 90 X 15Cm </v>
          </cell>
          <cell r="D21929" t="str">
            <v>un</v>
          </cell>
          <cell r="E21929">
            <v>0</v>
          </cell>
          <cell r="F21929">
            <v>0</v>
          </cell>
        </row>
        <row r="21930">
          <cell r="B21930" t="str">
            <v>M1068</v>
          </cell>
          <cell r="C21930" t="str">
            <v>Capa De Granito Largura 20Cm</v>
          </cell>
          <cell r="D21930" t="str">
            <v>m</v>
          </cell>
          <cell r="E21930">
            <v>0</v>
          </cell>
          <cell r="F21930">
            <v>0</v>
          </cell>
        </row>
        <row r="21931">
          <cell r="B21931" t="str">
            <v>M1069</v>
          </cell>
          <cell r="C21931" t="str">
            <v>Revestimento Em Canjiquinha</v>
          </cell>
          <cell r="D21931" t="str">
            <v>M2</v>
          </cell>
          <cell r="E21931">
            <v>0</v>
          </cell>
          <cell r="F21931">
            <v>0</v>
          </cell>
        </row>
        <row r="21932">
          <cell r="B21932" t="str">
            <v>M1070</v>
          </cell>
          <cell r="C21932" t="str">
            <v>Caixilho 0,80X2,15M</v>
          </cell>
          <cell r="D21932" t="str">
            <v>un</v>
          </cell>
          <cell r="E21932">
            <v>0</v>
          </cell>
          <cell r="F21932">
            <v>0</v>
          </cell>
        </row>
        <row r="21933">
          <cell r="B21933" t="str">
            <v>M1071</v>
          </cell>
          <cell r="C21933" t="str">
            <v>Caixilho 2,90X2,15M</v>
          </cell>
          <cell r="D21933" t="str">
            <v>un</v>
          </cell>
          <cell r="E21933">
            <v>0</v>
          </cell>
          <cell r="F21933">
            <v>0</v>
          </cell>
        </row>
        <row r="21934">
          <cell r="B21934" t="str">
            <v>M1072</v>
          </cell>
          <cell r="C21934" t="str">
            <v>Caixilho 3,21X2,15M</v>
          </cell>
          <cell r="D21934" t="str">
            <v>un</v>
          </cell>
          <cell r="E21934">
            <v>0</v>
          </cell>
          <cell r="F21934">
            <v>0</v>
          </cell>
        </row>
        <row r="21935">
          <cell r="B21935" t="str">
            <v>M1073</v>
          </cell>
          <cell r="C21935" t="str">
            <v>Janela - Caixilho 1,21X1,20M</v>
          </cell>
          <cell r="D21935" t="str">
            <v>un</v>
          </cell>
          <cell r="E21935">
            <v>0</v>
          </cell>
          <cell r="F21935">
            <v>0</v>
          </cell>
        </row>
        <row r="21936">
          <cell r="B21936" t="str">
            <v>M1074</v>
          </cell>
          <cell r="C21936" t="str">
            <v>Janela - Caixilho 0,61X0,61M</v>
          </cell>
          <cell r="D21936" t="str">
            <v>un</v>
          </cell>
          <cell r="E21936">
            <v>0</v>
          </cell>
          <cell r="F21936">
            <v>0</v>
          </cell>
        </row>
        <row r="21937">
          <cell r="B21937" t="str">
            <v>M1075</v>
          </cell>
          <cell r="C21937" t="str">
            <v>Janela - Caixilho 1,61X1,20M</v>
          </cell>
          <cell r="D21937" t="str">
            <v>un</v>
          </cell>
          <cell r="E21937">
            <v>0</v>
          </cell>
          <cell r="F21937">
            <v>0</v>
          </cell>
        </row>
        <row r="21938">
          <cell r="B21938" t="str">
            <v>M1076</v>
          </cell>
          <cell r="C21938" t="str">
            <v>Janela - Caixilho 1,01X0,61M</v>
          </cell>
          <cell r="D21938" t="str">
            <v>un</v>
          </cell>
          <cell r="E21938">
            <v>0</v>
          </cell>
          <cell r="F21938">
            <v>0</v>
          </cell>
        </row>
        <row r="21939">
          <cell r="B21939" t="str">
            <v>M1077</v>
          </cell>
          <cell r="C21939" t="str">
            <v>Caixilho 1,21X2,35M</v>
          </cell>
          <cell r="D21939" t="str">
            <v>un</v>
          </cell>
          <cell r="E21939">
            <v>0</v>
          </cell>
          <cell r="F21939">
            <v>0</v>
          </cell>
        </row>
        <row r="21940">
          <cell r="B21940" t="str">
            <v>M1078</v>
          </cell>
          <cell r="C21940" t="str">
            <v>Caixilho 1,86X2,35M</v>
          </cell>
          <cell r="D21940" t="str">
            <v>un</v>
          </cell>
          <cell r="E21940">
            <v>0</v>
          </cell>
          <cell r="F21940">
            <v>0</v>
          </cell>
        </row>
        <row r="21941">
          <cell r="B21941" t="str">
            <v>M1079</v>
          </cell>
          <cell r="C21941" t="str">
            <v>Janela - Caixilho 2,91X1,20M</v>
          </cell>
          <cell r="D21941" t="str">
            <v>un</v>
          </cell>
          <cell r="E21941">
            <v>0</v>
          </cell>
          <cell r="F21941">
            <v>0</v>
          </cell>
        </row>
        <row r="21942">
          <cell r="B21942" t="str">
            <v>M1080</v>
          </cell>
          <cell r="C21942" t="str">
            <v>Caixilho 1,61X2,35M</v>
          </cell>
          <cell r="D21942" t="str">
            <v>un</v>
          </cell>
          <cell r="E21942">
            <v>0</v>
          </cell>
          <cell r="F21942">
            <v>0</v>
          </cell>
        </row>
        <row r="21943">
          <cell r="B21943" t="str">
            <v>M1081</v>
          </cell>
          <cell r="C21943" t="str">
            <v>Grapa De Fixação</v>
          </cell>
          <cell r="D21943" t="str">
            <v>un</v>
          </cell>
          <cell r="E21943">
            <v>0</v>
          </cell>
          <cell r="F21943">
            <v>0</v>
          </cell>
        </row>
        <row r="21944">
          <cell r="B21944" t="str">
            <v>M1082</v>
          </cell>
          <cell r="C21944" t="str">
            <v>- Mdo - Proteção De Vãos</v>
          </cell>
          <cell r="D21944" t="str">
            <v>VB</v>
          </cell>
          <cell r="E21944">
            <v>0</v>
          </cell>
          <cell r="F21944">
            <v>0</v>
          </cell>
        </row>
        <row r="21945">
          <cell r="B21945" t="str">
            <v>M1083</v>
          </cell>
          <cell r="C21945" t="str">
            <v>Auxílio Combustível</v>
          </cell>
          <cell r="D21945" t="str">
            <v>mês</v>
          </cell>
          <cell r="E21945">
            <v>0</v>
          </cell>
          <cell r="F21945">
            <v>0</v>
          </cell>
        </row>
        <row r="21946">
          <cell r="B21946" t="str">
            <v>M1084</v>
          </cell>
          <cell r="C21946" t="str">
            <v>Router Adsl (Com Wireless Ou Não)</v>
          </cell>
          <cell r="D21946" t="str">
            <v>un</v>
          </cell>
          <cell r="E21946">
            <v>280</v>
          </cell>
          <cell r="F21946">
            <v>0</v>
          </cell>
        </row>
        <row r="21947">
          <cell r="B21947" t="str">
            <v>M1085</v>
          </cell>
          <cell r="C21947" t="str">
            <v>Switch - 16 Portas</v>
          </cell>
          <cell r="D21947" t="str">
            <v>un</v>
          </cell>
          <cell r="E21947">
            <v>0</v>
          </cell>
          <cell r="F21947">
            <v>0</v>
          </cell>
        </row>
        <row r="21948">
          <cell r="B21948" t="str">
            <v>M1086</v>
          </cell>
          <cell r="C21948" t="str">
            <v>Rack - 6 U´S</v>
          </cell>
          <cell r="D21948" t="str">
            <v>un</v>
          </cell>
          <cell r="E21948">
            <v>0</v>
          </cell>
          <cell r="F21948">
            <v>0</v>
          </cell>
        </row>
        <row r="21949">
          <cell r="B21949" t="str">
            <v>M1087</v>
          </cell>
          <cell r="C21949" t="str">
            <v>Work Área (Dados, Voz E Eletrica)</v>
          </cell>
          <cell r="D21949" t="str">
            <v>un</v>
          </cell>
          <cell r="E21949">
            <v>240</v>
          </cell>
          <cell r="F21949">
            <v>0</v>
          </cell>
        </row>
        <row r="21950">
          <cell r="B21950" t="str">
            <v>M1088</v>
          </cell>
          <cell r="C21950" t="str">
            <v>Ponto Eletrica Adicional</v>
          </cell>
          <cell r="D21950" t="str">
            <v>un</v>
          </cell>
          <cell r="E21950">
            <v>48</v>
          </cell>
          <cell r="F21950">
            <v>0</v>
          </cell>
        </row>
        <row r="21951">
          <cell r="B21951" t="str">
            <v>M1089</v>
          </cell>
          <cell r="C21951" t="str">
            <v>Serviços De Contratação De Telefonia</v>
          </cell>
          <cell r="D21951" t="str">
            <v>un</v>
          </cell>
          <cell r="E21951">
            <v>240</v>
          </cell>
          <cell r="F21951">
            <v>0</v>
          </cell>
        </row>
        <row r="21952">
          <cell r="B21952" t="str">
            <v>M1090</v>
          </cell>
          <cell r="C21952" t="str">
            <v>Locação De Veiculo 4X2</v>
          </cell>
          <cell r="D21952" t="str">
            <v>mês</v>
          </cell>
          <cell r="E21952">
            <v>0</v>
          </cell>
          <cell r="F21952">
            <v>0</v>
          </cell>
        </row>
        <row r="21953">
          <cell r="B21953" t="str">
            <v>M1091</v>
          </cell>
          <cell r="C21953" t="str">
            <v>Gerenciamento Eletronico Sadp</v>
          </cell>
          <cell r="D21953" t="str">
            <v>mês</v>
          </cell>
          <cell r="E21953">
            <v>100</v>
          </cell>
          <cell r="F21953">
            <v>0</v>
          </cell>
        </row>
        <row r="21954">
          <cell r="B21954" t="str">
            <v>M1092</v>
          </cell>
          <cell r="C21954" t="str">
            <v>Transporte De Malote / Documentos</v>
          </cell>
          <cell r="D21954" t="str">
            <v>MÊS</v>
          </cell>
          <cell r="E21954">
            <v>0</v>
          </cell>
          <cell r="F21954">
            <v>0</v>
          </cell>
        </row>
        <row r="21955">
          <cell r="B21955" t="str">
            <v>M1093</v>
          </cell>
          <cell r="C21955" t="str">
            <v>Locação De Imóvel 1</v>
          </cell>
          <cell r="D21955" t="str">
            <v>MÊS</v>
          </cell>
          <cell r="E21955">
            <v>0</v>
          </cell>
          <cell r="F21955">
            <v>0</v>
          </cell>
        </row>
        <row r="21956">
          <cell r="B21956" t="str">
            <v>M1094</v>
          </cell>
          <cell r="C21956" t="str">
            <v>Hospedagem</v>
          </cell>
          <cell r="D21956" t="str">
            <v>MÊS</v>
          </cell>
          <cell r="E21956">
            <v>0</v>
          </cell>
          <cell r="F21956">
            <v>0</v>
          </cell>
        </row>
        <row r="21957">
          <cell r="B21957" t="str">
            <v>M1095</v>
          </cell>
          <cell r="C21957" t="str">
            <v>Viagem Ec Controle De Custos</v>
          </cell>
          <cell r="D21957" t="str">
            <v>UN</v>
          </cell>
          <cell r="E21957">
            <v>0</v>
          </cell>
          <cell r="F21957">
            <v>0</v>
          </cell>
        </row>
        <row r="21958">
          <cell r="B21958" t="str">
            <v>M1096</v>
          </cell>
          <cell r="C21958" t="str">
            <v>Viagem Ec Cravação Do Orçamento Inicial</v>
          </cell>
          <cell r="D21958" t="str">
            <v>UN</v>
          </cell>
          <cell r="E21958">
            <v>0</v>
          </cell>
          <cell r="F21958">
            <v>0</v>
          </cell>
        </row>
        <row r="21959">
          <cell r="B21959" t="str">
            <v>M1097</v>
          </cell>
          <cell r="C21959" t="str">
            <v>Viagem Ec Planejamento Tecnico</v>
          </cell>
          <cell r="D21959" t="str">
            <v>MÊS</v>
          </cell>
          <cell r="E21959">
            <v>0</v>
          </cell>
          <cell r="F21959">
            <v>0</v>
          </cell>
        </row>
        <row r="21960">
          <cell r="B21960" t="str">
            <v>M1098</v>
          </cell>
          <cell r="C21960" t="str">
            <v>Pisadas De Granito Com 100X25Cm</v>
          </cell>
          <cell r="D21960" t="str">
            <v>UN</v>
          </cell>
          <cell r="E21960">
            <v>0</v>
          </cell>
          <cell r="F21960">
            <v>0</v>
          </cell>
        </row>
        <row r="21961">
          <cell r="B21961" t="str">
            <v>M1099</v>
          </cell>
          <cell r="C21961" t="str">
            <v>Caixilho De Alumínio</v>
          </cell>
          <cell r="D21961" t="str">
            <v>M2</v>
          </cell>
          <cell r="E21961">
            <v>0</v>
          </cell>
          <cell r="F21961">
            <v>0</v>
          </cell>
        </row>
        <row r="21962">
          <cell r="B21962" t="str">
            <v>M1100</v>
          </cell>
          <cell r="C21962" t="str">
            <v>Argamassa De Fixação De Grapas Nas Bancadas</v>
          </cell>
          <cell r="D21962" t="str">
            <v>UN</v>
          </cell>
          <cell r="E21962">
            <v>0</v>
          </cell>
          <cell r="F21962">
            <v>0</v>
          </cell>
        </row>
        <row r="21963">
          <cell r="B21963" t="str">
            <v>M1101</v>
          </cell>
          <cell r="C21963" t="str">
            <v>- Mdo / Mat - Execuçao De Gabarito De Fundação</v>
          </cell>
          <cell r="D21963" t="str">
            <v>m</v>
          </cell>
          <cell r="E21963">
            <v>0</v>
          </cell>
          <cell r="F21963">
            <v>0</v>
          </cell>
        </row>
        <row r="21964">
          <cell r="B21964" t="str">
            <v>M1102</v>
          </cell>
          <cell r="C21964" t="str">
            <v>Manutenção Dassi Gr 11 Ao 83 - Edificações</v>
          </cell>
          <cell r="D21964" t="str">
            <v>vb</v>
          </cell>
          <cell r="E21964">
            <v>0</v>
          </cell>
          <cell r="F21964">
            <v>0</v>
          </cell>
        </row>
        <row r="21965">
          <cell r="B21965">
            <v>3001330</v>
          </cell>
          <cell r="C21965" t="str">
            <v>Correios E Remessas</v>
          </cell>
          <cell r="D21965" t="str">
            <v>UN</v>
          </cell>
          <cell r="E21965">
            <v>100</v>
          </cell>
          <cell r="F21965">
            <v>30</v>
          </cell>
        </row>
        <row r="21966">
          <cell r="B21966" t="str">
            <v>M1104</v>
          </cell>
          <cell r="C21966" t="str">
            <v>Engenheiro Civil Pleno</v>
          </cell>
          <cell r="D21966" t="str">
            <v>MÊS</v>
          </cell>
          <cell r="E21966">
            <v>6500</v>
          </cell>
          <cell r="F21966">
            <v>0</v>
          </cell>
        </row>
        <row r="21967">
          <cell r="B21967" t="str">
            <v>M1152</v>
          </cell>
          <cell r="C21967" t="str">
            <v>Tinta Para Pré-Marcação</v>
          </cell>
          <cell r="E21967">
            <v>12.2</v>
          </cell>
          <cell r="F21967">
            <v>176.54000000000002</v>
          </cell>
        </row>
        <row r="21968">
          <cell r="B21968">
            <v>3000666</v>
          </cell>
          <cell r="C21968" t="str">
            <v>Locacao De Caminhão Carroceria</v>
          </cell>
          <cell r="D21968" t="str">
            <v>STD</v>
          </cell>
          <cell r="E21968">
            <v>57.33</v>
          </cell>
          <cell r="F21968">
            <v>35.190000000000005</v>
          </cell>
        </row>
        <row r="21969">
          <cell r="B21969">
            <v>3000122</v>
          </cell>
          <cell r="C21969" t="str">
            <v>Aprovação Projeto Legal Corpo Bombeiros</v>
          </cell>
          <cell r="D21969" t="str">
            <v>UN</v>
          </cell>
          <cell r="E21969">
            <v>2000</v>
          </cell>
          <cell r="F21969">
            <v>1</v>
          </cell>
        </row>
        <row r="21970">
          <cell r="B21970" t="str">
            <v>M1108</v>
          </cell>
          <cell r="C21970" t="str">
            <v>Equipe - Topografia De Campo</v>
          </cell>
          <cell r="D21970" t="str">
            <v>MÊS</v>
          </cell>
          <cell r="E21970">
            <v>0</v>
          </cell>
          <cell r="F21970">
            <v>0</v>
          </cell>
        </row>
        <row r="21971">
          <cell r="B21971">
            <v>3000240</v>
          </cell>
          <cell r="C21971" t="str">
            <v>Despesas-Arts E Taxa Crea</v>
          </cell>
          <cell r="D21971" t="str">
            <v>UN</v>
          </cell>
          <cell r="E21971">
            <v>2000</v>
          </cell>
          <cell r="F21971">
            <v>1</v>
          </cell>
        </row>
        <row r="21972">
          <cell r="B21972" t="str">
            <v>M1110</v>
          </cell>
          <cell r="C21972" t="str">
            <v>Locação De Imóvel 2</v>
          </cell>
          <cell r="D21972" t="str">
            <v>MÊS</v>
          </cell>
          <cell r="E21972">
            <v>0</v>
          </cell>
          <cell r="F21972">
            <v>0</v>
          </cell>
        </row>
        <row r="21973">
          <cell r="B21973" t="str">
            <v>M1111</v>
          </cell>
          <cell r="C21973" t="str">
            <v>Trator De Esteiras Com Escarificador</v>
          </cell>
          <cell r="D21973" t="str">
            <v>H</v>
          </cell>
          <cell r="E21973">
            <v>289.48</v>
          </cell>
          <cell r="F21973">
            <v>0</v>
          </cell>
        </row>
        <row r="21974">
          <cell r="B21974" t="str">
            <v>M1112</v>
          </cell>
          <cell r="C21974" t="str">
            <v>Caminhão Basculante Para Rocha Cap.8M³ - 13 T (170Kw)</v>
          </cell>
          <cell r="D21974" t="str">
            <v>H</v>
          </cell>
          <cell r="E21974">
            <v>106.51</v>
          </cell>
          <cell r="F21974">
            <v>0</v>
          </cell>
        </row>
        <row r="21975">
          <cell r="B21975" t="str">
            <v>M1113</v>
          </cell>
          <cell r="C21975" t="str">
            <v>Blaster (Cabo De Fogo)</v>
          </cell>
          <cell r="D21975" t="str">
            <v>H</v>
          </cell>
          <cell r="E21975">
            <v>21.51</v>
          </cell>
          <cell r="F21975">
            <v>0</v>
          </cell>
        </row>
        <row r="21976">
          <cell r="B21976" t="str">
            <v>M1114</v>
          </cell>
          <cell r="C21976" t="str">
            <v>Escavadeira Hidráulica Lg. Alcance - Sobre Esteira - Cap 600 L (96 Kw)</v>
          </cell>
          <cell r="D21976" t="str">
            <v>H</v>
          </cell>
          <cell r="E21976">
            <v>150.16</v>
          </cell>
          <cell r="F21976">
            <v>0</v>
          </cell>
        </row>
        <row r="21977">
          <cell r="B21977" t="str">
            <v>M1115</v>
          </cell>
          <cell r="C21977" t="str">
            <v>Caminhão Basculante C/ Caçamba Estanque De 6M³ - 9 T (150Kw)</v>
          </cell>
          <cell r="D21977" t="str">
            <v>H</v>
          </cell>
          <cell r="E21977">
            <v>83.98</v>
          </cell>
          <cell r="F21977">
            <v>0</v>
          </cell>
        </row>
        <row r="21978">
          <cell r="B21978" t="str">
            <v>M1116</v>
          </cell>
          <cell r="C21978" t="str">
            <v>Momento De Transporte Rodoviário</v>
          </cell>
          <cell r="D21978" t="str">
            <v>TxKm</v>
          </cell>
          <cell r="E21978">
            <v>0</v>
          </cell>
          <cell r="F21978">
            <v>0</v>
          </cell>
        </row>
        <row r="21979">
          <cell r="B21979">
            <v>3000399</v>
          </cell>
          <cell r="C21979" t="str">
            <v>Fornecimento De Ferramentas</v>
          </cell>
          <cell r="D21979" t="str">
            <v>UN</v>
          </cell>
          <cell r="E21979">
            <v>2000</v>
          </cell>
          <cell r="F21979">
            <v>1</v>
          </cell>
        </row>
        <row r="21980">
          <cell r="B21980" t="str">
            <v>M1118</v>
          </cell>
          <cell r="C21980" t="str">
            <v>Tubo De Concreto Classe Ps2 Tipo Pb 300mm NBR 8890/2003</v>
          </cell>
          <cell r="D21980" t="str">
            <v>M</v>
          </cell>
          <cell r="E21980">
            <v>20</v>
          </cell>
          <cell r="F21980">
            <v>0</v>
          </cell>
        </row>
        <row r="21981">
          <cell r="B21981" t="str">
            <v>M1119</v>
          </cell>
          <cell r="C21981" t="str">
            <v>Tubo De Concreto Classe Pa1 Tipo Pb 300mm NBR 8890/2003</v>
          </cell>
          <cell r="D21981" t="str">
            <v>M</v>
          </cell>
          <cell r="E21981">
            <v>25</v>
          </cell>
          <cell r="F21981">
            <v>0</v>
          </cell>
        </row>
        <row r="21982">
          <cell r="B21982" t="str">
            <v>M1120</v>
          </cell>
          <cell r="C21982" t="str">
            <v>Tubo De Concreto Classe Pa2 Tipo Pb 300mm NBR 8890/2003</v>
          </cell>
          <cell r="D21982" t="str">
            <v>M</v>
          </cell>
          <cell r="E21982">
            <v>27</v>
          </cell>
          <cell r="F21982">
            <v>0</v>
          </cell>
        </row>
        <row r="21983">
          <cell r="B21983">
            <v>3000410</v>
          </cell>
          <cell r="C21983" t="str">
            <v>Fundo Fixo</v>
          </cell>
          <cell r="D21983" t="str">
            <v>MON</v>
          </cell>
          <cell r="E21983">
            <v>2000</v>
          </cell>
          <cell r="F21983">
            <v>1</v>
          </cell>
        </row>
        <row r="21984">
          <cell r="B21984">
            <v>3000642</v>
          </cell>
          <cell r="C21984" t="str">
            <v>Ligação Provisória De Água E Esgoto</v>
          </cell>
          <cell r="D21984" t="str">
            <v>UN</v>
          </cell>
          <cell r="E21984">
            <v>2000</v>
          </cell>
          <cell r="F21984">
            <v>1</v>
          </cell>
        </row>
        <row r="21985">
          <cell r="B21985">
            <v>1000857</v>
          </cell>
          <cell r="C21985" t="str">
            <v>Cal Hidratado C/20Kg</v>
          </cell>
          <cell r="D21985" t="str">
            <v>BAG</v>
          </cell>
          <cell r="E21985">
            <v>0.38</v>
          </cell>
          <cell r="F21985">
            <v>3851.6800000000003</v>
          </cell>
        </row>
        <row r="21986">
          <cell r="B21986" t="str">
            <v>M1124</v>
          </cell>
          <cell r="C21986" t="str">
            <v>Tubo De Concreto Classe Pa4 Tipo Pb 800Mm Nbr 8890/2003</v>
          </cell>
          <cell r="D21986" t="str">
            <v>M</v>
          </cell>
          <cell r="E21986">
            <v>149.44</v>
          </cell>
          <cell r="F21986">
            <v>0</v>
          </cell>
        </row>
        <row r="21987">
          <cell r="B21987" t="str">
            <v>M1125</v>
          </cell>
          <cell r="C21987" t="str">
            <v>Tubo De Concreto Classe Pa4 Tipo Pb 1000Mm Nbr 8890/2003</v>
          </cell>
          <cell r="D21987" t="str">
            <v>M</v>
          </cell>
          <cell r="E21987">
            <v>185.42</v>
          </cell>
          <cell r="F21987">
            <v>0</v>
          </cell>
        </row>
        <row r="21988">
          <cell r="B21988" t="str">
            <v>M1126</v>
          </cell>
          <cell r="C21988" t="str">
            <v>Tubo De Concreto Classe Pa4 Tipo Pb 1200Mm Nbr 8890/2003</v>
          </cell>
          <cell r="D21988" t="str">
            <v>M</v>
          </cell>
          <cell r="E21988">
            <v>272.62</v>
          </cell>
          <cell r="F21988">
            <v>0</v>
          </cell>
        </row>
        <row r="21989">
          <cell r="B21989" t="str">
            <v>M1127</v>
          </cell>
          <cell r="C21989" t="str">
            <v>Tubo De Concreto Classe Pa4 Tipo Pb 1500Mm Nbr 8890/2003</v>
          </cell>
          <cell r="D21989" t="str">
            <v>M</v>
          </cell>
          <cell r="E21989">
            <v>0</v>
          </cell>
          <cell r="F21989">
            <v>0</v>
          </cell>
        </row>
        <row r="21990">
          <cell r="B21990">
            <v>1011043</v>
          </cell>
          <cell r="C21990" t="str">
            <v>Radio Comunicador Talk About T5025</v>
          </cell>
          <cell r="D21990" t="str">
            <v>UN</v>
          </cell>
          <cell r="E21990">
            <v>300</v>
          </cell>
          <cell r="F21990">
            <v>4</v>
          </cell>
        </row>
        <row r="21991">
          <cell r="B21991" t="str">
            <v>D1169</v>
          </cell>
          <cell r="C21991" t="str">
            <v>Fornecimento de tubo DN 200 (PVC)</v>
          </cell>
          <cell r="D21991" t="str">
            <v>m</v>
          </cell>
          <cell r="E21991">
            <v>36.799999999999997</v>
          </cell>
          <cell r="F21991">
            <v>32</v>
          </cell>
        </row>
        <row r="21992">
          <cell r="B21992" t="str">
            <v>M1117</v>
          </cell>
          <cell r="C21992" t="str">
            <v>Concreto Ciclópico Fck 15 Mpa</v>
          </cell>
          <cell r="D21992" t="str">
            <v>M3</v>
          </cell>
          <cell r="E21992">
            <v>145</v>
          </cell>
          <cell r="F21992">
            <v>6.5</v>
          </cell>
        </row>
        <row r="21993">
          <cell r="B21993">
            <v>1011003</v>
          </cell>
          <cell r="C21993" t="str">
            <v>Poste Fortinet Esticador Alt.2,70M Belgo</v>
          </cell>
          <cell r="D21993" t="str">
            <v>UN</v>
          </cell>
          <cell r="E21993">
            <v>77.42</v>
          </cell>
          <cell r="F21993">
            <v>11.04</v>
          </cell>
        </row>
        <row r="21994">
          <cell r="B21994">
            <v>1000108</v>
          </cell>
          <cell r="C21994" t="str">
            <v>Arame Recozido Simples Número 18</v>
          </cell>
          <cell r="D21994" t="str">
            <v>KG</v>
          </cell>
          <cell r="E21994">
            <v>5.43</v>
          </cell>
          <cell r="F21994">
            <v>153.22999999999999</v>
          </cell>
        </row>
        <row r="21995">
          <cell r="B21995">
            <v>1001904</v>
          </cell>
          <cell r="C21995" t="str">
            <v>Prego Ardox C/Cab. 18X30 (2 3/4X10)</v>
          </cell>
          <cell r="D21995" t="str">
            <v>KG</v>
          </cell>
          <cell r="E21995">
            <v>5.67</v>
          </cell>
          <cell r="F21995">
            <v>145.53</v>
          </cell>
        </row>
        <row r="21996">
          <cell r="B21996" t="str">
            <v>D1165</v>
          </cell>
          <cell r="C21996" t="str">
            <v>Fornecimento de tampão de concreto armado diâm. 0,60 m</v>
          </cell>
          <cell r="D21996" t="str">
            <v xml:space="preserve">un </v>
          </cell>
          <cell r="E21996">
            <v>50</v>
          </cell>
          <cell r="F21996">
            <v>16</v>
          </cell>
        </row>
        <row r="21997">
          <cell r="B21997">
            <v>1009420</v>
          </cell>
          <cell r="C21997" t="str">
            <v>Escora Fortinet 2,5 Alt 38.10Mm</v>
          </cell>
          <cell r="D21997" t="str">
            <v>UN</v>
          </cell>
          <cell r="E21997">
            <v>31.24</v>
          </cell>
          <cell r="F21997">
            <v>22.08</v>
          </cell>
        </row>
        <row r="21998">
          <cell r="B21998">
            <v>3001907</v>
          </cell>
          <cell r="C21998" t="str">
            <v>Limpeza Obra Carro Limpa Fossa-Esgoto</v>
          </cell>
          <cell r="D21998" t="str">
            <v>M3</v>
          </cell>
          <cell r="E21998">
            <v>200</v>
          </cell>
          <cell r="F21998">
            <v>3</v>
          </cell>
        </row>
        <row r="21999">
          <cell r="B21999" t="str">
            <v>D1164</v>
          </cell>
          <cell r="C21999" t="str">
            <v>Fornecimento de tampão completo TIL radial DN 200 (PVC)</v>
          </cell>
          <cell r="D21999" t="str">
            <v xml:space="preserve">un </v>
          </cell>
          <cell r="E21999">
            <v>31.65</v>
          </cell>
          <cell r="F21999">
            <v>16</v>
          </cell>
        </row>
        <row r="22000">
          <cell r="B22000" t="str">
            <v>M1155</v>
          </cell>
          <cell r="C22000" t="str">
            <v>Montador</v>
          </cell>
          <cell r="D22000" t="str">
            <v>h</v>
          </cell>
          <cell r="E22000">
            <v>13.64</v>
          </cell>
          <cell r="F22000">
            <v>33.950000000000003</v>
          </cell>
        </row>
        <row r="22001">
          <cell r="B22001" t="str">
            <v>M1139</v>
          </cell>
          <cell r="C22001" t="str">
            <v>Link Internet Banda Larga</v>
          </cell>
          <cell r="E22001">
            <v>0</v>
          </cell>
          <cell r="F22001">
            <v>0</v>
          </cell>
        </row>
        <row r="22002">
          <cell r="B22002" t="str">
            <v>M1140</v>
          </cell>
          <cell r="C22002" t="str">
            <v>Tubo De Pvc De Fofo  Ø=100,0Mm</v>
          </cell>
          <cell r="D22002" t="str">
            <v>M</v>
          </cell>
          <cell r="E22002">
            <v>33.46</v>
          </cell>
          <cell r="F22002">
            <v>0</v>
          </cell>
        </row>
        <row r="22003">
          <cell r="B22003">
            <v>3002720</v>
          </cell>
          <cell r="C22003" t="str">
            <v>Execução De Muros E Alas Tubo</v>
          </cell>
          <cell r="D22003" t="str">
            <v>h</v>
          </cell>
          <cell r="E22003">
            <v>25</v>
          </cell>
          <cell r="F22003">
            <v>15</v>
          </cell>
        </row>
        <row r="22004">
          <cell r="B22004" t="str">
            <v>D1167</v>
          </cell>
          <cell r="C22004" t="str">
            <v>Fornecimento de luva de correr DN 200 (PVC)</v>
          </cell>
          <cell r="D22004" t="str">
            <v xml:space="preserve">un </v>
          </cell>
          <cell r="E22004">
            <v>17.68</v>
          </cell>
          <cell r="F22004">
            <v>16</v>
          </cell>
        </row>
        <row r="22005">
          <cell r="B22005" t="str">
            <v>M1146</v>
          </cell>
          <cell r="C22005" t="str">
            <v>Parafuso Zincado Francês 4'X5/16'</v>
          </cell>
          <cell r="D22005" t="str">
            <v>un</v>
          </cell>
          <cell r="E22005">
            <v>0.53</v>
          </cell>
          <cell r="F22005">
            <v>475.31</v>
          </cell>
        </row>
        <row r="22006">
          <cell r="B22006" t="str">
            <v>M1135</v>
          </cell>
          <cell r="C22006" t="str">
            <v>Tanque De Estocagem De Asfalto - 20000 L</v>
          </cell>
          <cell r="D22006" t="str">
            <v>H</v>
          </cell>
          <cell r="E22006">
            <v>3.4</v>
          </cell>
          <cell r="F22006">
            <v>72.429999999999993</v>
          </cell>
        </row>
        <row r="22007">
          <cell r="B22007" t="str">
            <v>M1154</v>
          </cell>
          <cell r="C22007" t="str">
            <v>Cola Poliester</v>
          </cell>
          <cell r="E22007">
            <v>7</v>
          </cell>
          <cell r="F22007">
            <v>31.69</v>
          </cell>
        </row>
        <row r="22008">
          <cell r="B22008" t="str">
            <v>M1128</v>
          </cell>
          <cell r="C22008" t="str">
            <v>Encanador</v>
          </cell>
          <cell r="D22008" t="str">
            <v>H</v>
          </cell>
          <cell r="E22008">
            <v>13.64</v>
          </cell>
          <cell r="F22008">
            <v>16</v>
          </cell>
        </row>
        <row r="22009">
          <cell r="B22009" t="str">
            <v>M1134</v>
          </cell>
          <cell r="C22009" t="str">
            <v>Vassoura Meânica Rebocável</v>
          </cell>
          <cell r="D22009" t="str">
            <v>H</v>
          </cell>
          <cell r="E22009">
            <v>3.83</v>
          </cell>
          <cell r="F22009">
            <v>46.03</v>
          </cell>
        </row>
        <row r="22010">
          <cell r="B22010">
            <v>1014430</v>
          </cell>
          <cell r="C22010" t="str">
            <v>Desmoldante 18L Separol Metal</v>
          </cell>
          <cell r="D22010" t="str">
            <v>UN</v>
          </cell>
          <cell r="E22010">
            <v>3.8</v>
          </cell>
          <cell r="F22010">
            <v>45.480000000000004</v>
          </cell>
        </row>
        <row r="22011">
          <cell r="B22011">
            <v>1012439</v>
          </cell>
          <cell r="C22011" t="str">
            <v>Martelete 6,3 Kg Hr 4010C Makita</v>
          </cell>
          <cell r="D22011" t="str">
            <v>UN</v>
          </cell>
          <cell r="E22011">
            <v>12</v>
          </cell>
          <cell r="F22011">
            <v>11.32</v>
          </cell>
        </row>
        <row r="22012">
          <cell r="B22012" t="str">
            <v>D1166</v>
          </cell>
          <cell r="C22012" t="str">
            <v>Fornecimento de redução excêntrica 150x100 mm (PVC)</v>
          </cell>
          <cell r="D22012" t="str">
            <v xml:space="preserve">un </v>
          </cell>
          <cell r="E22012">
            <v>7.62</v>
          </cell>
          <cell r="F22012">
            <v>16</v>
          </cell>
        </row>
        <row r="22013">
          <cell r="B22013">
            <v>3001178</v>
          </cell>
          <cell r="C22013" t="str">
            <v>Instal.Mecânica-Bombas,Conexões,Válvulas</v>
          </cell>
          <cell r="D22013" t="str">
            <v>h</v>
          </cell>
          <cell r="E22013">
            <v>13.64</v>
          </cell>
          <cell r="F22013">
            <v>7</v>
          </cell>
        </row>
        <row r="22014">
          <cell r="B22014" t="str">
            <v>D1168</v>
          </cell>
          <cell r="C22014" t="str">
            <v xml:space="preserve">Fornecimento de  adaptador PVC reforçado x PVC esgoto DN 100        </v>
          </cell>
          <cell r="D22014" t="str">
            <v xml:space="preserve">un </v>
          </cell>
          <cell r="E22014">
            <v>5.75</v>
          </cell>
          <cell r="F22014">
            <v>16</v>
          </cell>
        </row>
        <row r="22015">
          <cell r="B22015" t="str">
            <v>M1145</v>
          </cell>
          <cell r="C22015" t="str">
            <v>Parafuso Zincado C/ Fenda 1 1/2'X3/16'</v>
          </cell>
          <cell r="D22015" t="str">
            <v>un</v>
          </cell>
          <cell r="E22015">
            <v>0.12</v>
          </cell>
          <cell r="F22015">
            <v>316.88</v>
          </cell>
        </row>
        <row r="22016">
          <cell r="B22016" t="str">
            <v>D1162</v>
          </cell>
          <cell r="C22016" t="str">
            <v>Lastro de brita</v>
          </cell>
          <cell r="D22016" t="str">
            <v>m3</v>
          </cell>
          <cell r="E22016">
            <v>40</v>
          </cell>
          <cell r="F22016">
            <v>0.16</v>
          </cell>
        </row>
        <row r="22017">
          <cell r="B22017">
            <v>3000250</v>
          </cell>
          <cell r="C22017" t="str">
            <v>Despesas-Seguros-Risco De Engenharia</v>
          </cell>
          <cell r="D22017" t="str">
            <v>UN</v>
          </cell>
          <cell r="E22017">
            <v>0</v>
          </cell>
          <cell r="F22017">
            <v>1</v>
          </cell>
        </row>
        <row r="22018">
          <cell r="B22018">
            <v>3001576</v>
          </cell>
          <cell r="C22018" t="str">
            <v>Consultoria Ambiental</v>
          </cell>
          <cell r="D22018" t="str">
            <v>UN</v>
          </cell>
          <cell r="E22018">
            <v>0</v>
          </cell>
          <cell r="F22018">
            <v>1</v>
          </cell>
        </row>
        <row r="22019">
          <cell r="E22019">
            <v>0</v>
          </cell>
          <cell r="F22019">
            <v>0</v>
          </cell>
        </row>
        <row r="22020">
          <cell r="E22020">
            <v>0</v>
          </cell>
          <cell r="F22020">
            <v>0</v>
          </cell>
        </row>
        <row r="22021">
          <cell r="E22021">
            <v>0</v>
          </cell>
          <cell r="F22021">
            <v>0</v>
          </cell>
        </row>
        <row r="22022">
          <cell r="E22022">
            <v>0</v>
          </cell>
          <cell r="F22022">
            <v>0</v>
          </cell>
        </row>
        <row r="22023">
          <cell r="E22023">
            <v>0</v>
          </cell>
          <cell r="F22023">
            <v>0</v>
          </cell>
        </row>
        <row r="22024">
          <cell r="E22024">
            <v>0</v>
          </cell>
          <cell r="F22024">
            <v>0</v>
          </cell>
        </row>
        <row r="22025">
          <cell r="E22025">
            <v>0</v>
          </cell>
          <cell r="F22025">
            <v>0</v>
          </cell>
        </row>
        <row r="22026">
          <cell r="E22026">
            <v>0</v>
          </cell>
          <cell r="F22026">
            <v>0</v>
          </cell>
        </row>
        <row r="22027">
          <cell r="E22027">
            <v>0</v>
          </cell>
          <cell r="F22027">
            <v>0</v>
          </cell>
        </row>
        <row r="22028">
          <cell r="E22028">
            <v>0</v>
          </cell>
          <cell r="F22028">
            <v>0</v>
          </cell>
        </row>
        <row r="22029">
          <cell r="E22029">
            <v>0</v>
          </cell>
          <cell r="F22029">
            <v>0</v>
          </cell>
        </row>
        <row r="22030">
          <cell r="E22030">
            <v>0</v>
          </cell>
          <cell r="F22030">
            <v>0</v>
          </cell>
        </row>
        <row r="22031">
          <cell r="E22031">
            <v>0</v>
          </cell>
          <cell r="F22031">
            <v>0</v>
          </cell>
        </row>
        <row r="22032">
          <cell r="E22032">
            <v>0</v>
          </cell>
          <cell r="F22032">
            <v>0</v>
          </cell>
        </row>
        <row r="22033">
          <cell r="E22033">
            <v>0</v>
          </cell>
          <cell r="F22033">
            <v>0</v>
          </cell>
        </row>
        <row r="22034">
          <cell r="E22034">
            <v>0</v>
          </cell>
          <cell r="F22034">
            <v>0</v>
          </cell>
        </row>
        <row r="22035">
          <cell r="E22035">
            <v>0</v>
          </cell>
          <cell r="F22035">
            <v>0</v>
          </cell>
        </row>
        <row r="22036">
          <cell r="E22036">
            <v>0</v>
          </cell>
          <cell r="F22036">
            <v>0</v>
          </cell>
        </row>
        <row r="22037">
          <cell r="E22037">
            <v>0</v>
          </cell>
          <cell r="F22037">
            <v>0</v>
          </cell>
        </row>
        <row r="22038">
          <cell r="E22038">
            <v>0</v>
          </cell>
          <cell r="F22038">
            <v>0</v>
          </cell>
        </row>
        <row r="22039">
          <cell r="E22039">
            <v>0</v>
          </cell>
          <cell r="F22039">
            <v>0</v>
          </cell>
        </row>
        <row r="22040">
          <cell r="E22040">
            <v>0</v>
          </cell>
          <cell r="F22040">
            <v>0</v>
          </cell>
        </row>
        <row r="22041">
          <cell r="E22041">
            <v>0</v>
          </cell>
          <cell r="F22041">
            <v>0</v>
          </cell>
        </row>
        <row r="22042">
          <cell r="E22042">
            <v>0</v>
          </cell>
          <cell r="F22042">
            <v>0</v>
          </cell>
        </row>
        <row r="22043">
          <cell r="E22043">
            <v>0</v>
          </cell>
          <cell r="F22043">
            <v>0</v>
          </cell>
        </row>
        <row r="22044">
          <cell r="E22044">
            <v>0</v>
          </cell>
          <cell r="F22044">
            <v>0</v>
          </cell>
        </row>
        <row r="22045">
          <cell r="E22045">
            <v>0</v>
          </cell>
          <cell r="F22045">
            <v>0</v>
          </cell>
        </row>
        <row r="22046">
          <cell r="E22046">
            <v>0</v>
          </cell>
          <cell r="F22046">
            <v>0</v>
          </cell>
        </row>
        <row r="22047">
          <cell r="E22047">
            <v>0</v>
          </cell>
          <cell r="F22047">
            <v>0</v>
          </cell>
        </row>
        <row r="22048">
          <cell r="E22048">
            <v>0</v>
          </cell>
          <cell r="F22048">
            <v>0</v>
          </cell>
        </row>
        <row r="22049">
          <cell r="E22049">
            <v>0</v>
          </cell>
          <cell r="F22049">
            <v>0</v>
          </cell>
        </row>
        <row r="22050">
          <cell r="E22050">
            <v>0</v>
          </cell>
          <cell r="F22050">
            <v>0</v>
          </cell>
        </row>
        <row r="22051">
          <cell r="E22051">
            <v>0</v>
          </cell>
          <cell r="F22051">
            <v>0</v>
          </cell>
        </row>
        <row r="22052">
          <cell r="E22052">
            <v>0</v>
          </cell>
          <cell r="F22052">
            <v>0</v>
          </cell>
        </row>
        <row r="22053">
          <cell r="E22053">
            <v>0</v>
          </cell>
          <cell r="F22053">
            <v>0</v>
          </cell>
        </row>
        <row r="22054">
          <cell r="E22054">
            <v>0</v>
          </cell>
          <cell r="F22054">
            <v>0</v>
          </cell>
        </row>
        <row r="22055">
          <cell r="E22055">
            <v>0</v>
          </cell>
          <cell r="F22055">
            <v>0</v>
          </cell>
        </row>
        <row r="22056">
          <cell r="E22056">
            <v>0</v>
          </cell>
          <cell r="F22056">
            <v>0</v>
          </cell>
        </row>
        <row r="22057">
          <cell r="E22057">
            <v>0</v>
          </cell>
          <cell r="F22057">
            <v>0</v>
          </cell>
        </row>
        <row r="22058">
          <cell r="E22058">
            <v>0</v>
          </cell>
          <cell r="F22058">
            <v>0</v>
          </cell>
        </row>
        <row r="22059">
          <cell r="E22059">
            <v>0</v>
          </cell>
          <cell r="F22059">
            <v>0</v>
          </cell>
        </row>
        <row r="22060">
          <cell r="E22060">
            <v>0</v>
          </cell>
          <cell r="F22060">
            <v>0</v>
          </cell>
        </row>
        <row r="22061">
          <cell r="E22061">
            <v>0</v>
          </cell>
          <cell r="F22061">
            <v>0</v>
          </cell>
        </row>
        <row r="22062">
          <cell r="E22062">
            <v>0</v>
          </cell>
          <cell r="F22062">
            <v>0</v>
          </cell>
        </row>
        <row r="22063">
          <cell r="E22063">
            <v>0</v>
          </cell>
          <cell r="F22063">
            <v>0</v>
          </cell>
        </row>
        <row r="22064">
          <cell r="E22064">
            <v>0</v>
          </cell>
          <cell r="F22064">
            <v>0</v>
          </cell>
        </row>
        <row r="22065">
          <cell r="E22065">
            <v>0</v>
          </cell>
          <cell r="F22065">
            <v>0</v>
          </cell>
        </row>
        <row r="22066">
          <cell r="E22066">
            <v>0</v>
          </cell>
          <cell r="F22066">
            <v>0</v>
          </cell>
        </row>
        <row r="22067">
          <cell r="E22067">
            <v>0</v>
          </cell>
          <cell r="F22067">
            <v>0</v>
          </cell>
        </row>
        <row r="22068">
          <cell r="E22068">
            <v>0</v>
          </cell>
          <cell r="F22068">
            <v>0</v>
          </cell>
        </row>
        <row r="22069">
          <cell r="E22069">
            <v>0</v>
          </cell>
          <cell r="F22069">
            <v>0</v>
          </cell>
        </row>
        <row r="22070">
          <cell r="E22070">
            <v>0</v>
          </cell>
          <cell r="F22070">
            <v>0</v>
          </cell>
        </row>
        <row r="22071">
          <cell r="E22071">
            <v>0</v>
          </cell>
          <cell r="F22071">
            <v>0</v>
          </cell>
        </row>
        <row r="22072">
          <cell r="E22072">
            <v>0</v>
          </cell>
          <cell r="F22072">
            <v>0</v>
          </cell>
        </row>
        <row r="22073">
          <cell r="E22073">
            <v>0</v>
          </cell>
          <cell r="F22073">
            <v>0</v>
          </cell>
        </row>
        <row r="22074">
          <cell r="E22074">
            <v>0</v>
          </cell>
          <cell r="F22074">
            <v>0</v>
          </cell>
        </row>
        <row r="22075">
          <cell r="E22075">
            <v>0</v>
          </cell>
          <cell r="F22075">
            <v>0</v>
          </cell>
        </row>
        <row r="22076">
          <cell r="E22076">
            <v>0</v>
          </cell>
          <cell r="F22076">
            <v>0</v>
          </cell>
        </row>
        <row r="22077">
          <cell r="E22077">
            <v>0</v>
          </cell>
          <cell r="F22077">
            <v>0</v>
          </cell>
        </row>
        <row r="22078">
          <cell r="E22078">
            <v>0</v>
          </cell>
          <cell r="F22078">
            <v>0</v>
          </cell>
        </row>
        <row r="22079">
          <cell r="E22079">
            <v>0</v>
          </cell>
          <cell r="F22079">
            <v>0</v>
          </cell>
        </row>
        <row r="22080">
          <cell r="E22080">
            <v>0</v>
          </cell>
          <cell r="F22080">
            <v>0</v>
          </cell>
        </row>
        <row r="22081">
          <cell r="E22081">
            <v>0</v>
          </cell>
          <cell r="F22081">
            <v>0</v>
          </cell>
        </row>
        <row r="22082">
          <cell r="E22082">
            <v>0</v>
          </cell>
          <cell r="F22082">
            <v>0</v>
          </cell>
        </row>
        <row r="22083">
          <cell r="E22083">
            <v>0</v>
          </cell>
          <cell r="F22083">
            <v>0</v>
          </cell>
        </row>
        <row r="22084">
          <cell r="E22084">
            <v>0</v>
          </cell>
          <cell r="F22084">
            <v>0</v>
          </cell>
        </row>
        <row r="22085">
          <cell r="E22085">
            <v>0</v>
          </cell>
          <cell r="F22085">
            <v>0</v>
          </cell>
        </row>
        <row r="22086">
          <cell r="E22086">
            <v>0</v>
          </cell>
          <cell r="F22086">
            <v>0</v>
          </cell>
        </row>
        <row r="22087">
          <cell r="E22087">
            <v>0</v>
          </cell>
          <cell r="F22087">
            <v>0</v>
          </cell>
        </row>
        <row r="22088">
          <cell r="E22088">
            <v>0</v>
          </cell>
          <cell r="F22088">
            <v>0</v>
          </cell>
        </row>
        <row r="22089">
          <cell r="E22089">
            <v>0</v>
          </cell>
          <cell r="F22089">
            <v>0</v>
          </cell>
        </row>
        <row r="22090">
          <cell r="E22090">
            <v>0</v>
          </cell>
          <cell r="F22090">
            <v>0</v>
          </cell>
        </row>
        <row r="22091">
          <cell r="E22091">
            <v>0</v>
          </cell>
          <cell r="F22091">
            <v>0</v>
          </cell>
        </row>
        <row r="22092">
          <cell r="E22092">
            <v>0</v>
          </cell>
          <cell r="F22092">
            <v>0</v>
          </cell>
        </row>
        <row r="22093">
          <cell r="E22093">
            <v>0</v>
          </cell>
          <cell r="F22093">
            <v>0</v>
          </cell>
        </row>
        <row r="22094">
          <cell r="E22094">
            <v>0</v>
          </cell>
          <cell r="F22094">
            <v>0</v>
          </cell>
        </row>
        <row r="22095">
          <cell r="E22095">
            <v>0</v>
          </cell>
          <cell r="F22095">
            <v>0</v>
          </cell>
        </row>
        <row r="22096">
          <cell r="E22096">
            <v>0</v>
          </cell>
          <cell r="F22096">
            <v>0</v>
          </cell>
        </row>
        <row r="22097">
          <cell r="E22097">
            <v>0</v>
          </cell>
          <cell r="F22097">
            <v>0</v>
          </cell>
        </row>
        <row r="22098">
          <cell r="E22098">
            <v>0</v>
          </cell>
          <cell r="F22098">
            <v>0</v>
          </cell>
        </row>
        <row r="22099">
          <cell r="E22099">
            <v>0</v>
          </cell>
          <cell r="F22099">
            <v>0</v>
          </cell>
        </row>
        <row r="22100">
          <cell r="E22100">
            <v>0</v>
          </cell>
          <cell r="F22100">
            <v>0</v>
          </cell>
        </row>
        <row r="22101">
          <cell r="E22101">
            <v>0</v>
          </cell>
          <cell r="F22101">
            <v>0</v>
          </cell>
        </row>
        <row r="22102">
          <cell r="E22102">
            <v>0</v>
          </cell>
          <cell r="F22102">
            <v>0</v>
          </cell>
        </row>
        <row r="22103">
          <cell r="E22103">
            <v>0</v>
          </cell>
          <cell r="F22103">
            <v>0</v>
          </cell>
        </row>
        <row r="22104">
          <cell r="E22104">
            <v>0</v>
          </cell>
          <cell r="F22104">
            <v>0</v>
          </cell>
        </row>
        <row r="22105">
          <cell r="E22105">
            <v>0</v>
          </cell>
          <cell r="F22105">
            <v>0</v>
          </cell>
        </row>
        <row r="22106">
          <cell r="E22106">
            <v>0</v>
          </cell>
          <cell r="F22106">
            <v>0</v>
          </cell>
        </row>
        <row r="22107">
          <cell r="E22107">
            <v>0</v>
          </cell>
          <cell r="F22107">
            <v>0</v>
          </cell>
        </row>
        <row r="22108">
          <cell r="E22108">
            <v>0</v>
          </cell>
          <cell r="F22108">
            <v>0</v>
          </cell>
        </row>
        <row r="22109">
          <cell r="E22109">
            <v>0</v>
          </cell>
          <cell r="F22109">
            <v>0</v>
          </cell>
        </row>
        <row r="22110">
          <cell r="E22110">
            <v>0</v>
          </cell>
          <cell r="F22110">
            <v>0</v>
          </cell>
        </row>
        <row r="22111">
          <cell r="E22111">
            <v>0</v>
          </cell>
          <cell r="F22111">
            <v>0</v>
          </cell>
        </row>
        <row r="22112">
          <cell r="E22112">
            <v>0</v>
          </cell>
          <cell r="F22112">
            <v>0</v>
          </cell>
        </row>
        <row r="22113">
          <cell r="E22113">
            <v>0</v>
          </cell>
          <cell r="F22113">
            <v>0</v>
          </cell>
        </row>
        <row r="22114">
          <cell r="E22114">
            <v>0</v>
          </cell>
          <cell r="F22114">
            <v>0</v>
          </cell>
        </row>
        <row r="22115">
          <cell r="E22115">
            <v>0</v>
          </cell>
          <cell r="F22115">
            <v>0</v>
          </cell>
        </row>
        <row r="22116">
          <cell r="E22116">
            <v>0</v>
          </cell>
          <cell r="F22116">
            <v>0</v>
          </cell>
        </row>
        <row r="22117">
          <cell r="E22117">
            <v>0</v>
          </cell>
          <cell r="F22117">
            <v>0</v>
          </cell>
        </row>
        <row r="22118">
          <cell r="E22118">
            <v>0</v>
          </cell>
          <cell r="F22118">
            <v>0</v>
          </cell>
        </row>
        <row r="22119">
          <cell r="E22119">
            <v>0</v>
          </cell>
          <cell r="F22119">
            <v>0</v>
          </cell>
        </row>
        <row r="22120">
          <cell r="E22120">
            <v>0</v>
          </cell>
          <cell r="F22120">
            <v>0</v>
          </cell>
        </row>
        <row r="22121">
          <cell r="E22121">
            <v>0</v>
          </cell>
          <cell r="F22121">
            <v>0</v>
          </cell>
        </row>
        <row r="22122">
          <cell r="E22122">
            <v>0</v>
          </cell>
          <cell r="F22122">
            <v>0</v>
          </cell>
        </row>
        <row r="22123">
          <cell r="E22123">
            <v>0</v>
          </cell>
          <cell r="F22123">
            <v>0</v>
          </cell>
        </row>
        <row r="22124">
          <cell r="E22124">
            <v>0</v>
          </cell>
          <cell r="F22124">
            <v>0</v>
          </cell>
        </row>
        <row r="22125">
          <cell r="E22125">
            <v>0</v>
          </cell>
          <cell r="F22125">
            <v>0</v>
          </cell>
        </row>
        <row r="22126">
          <cell r="E22126">
            <v>0</v>
          </cell>
          <cell r="F22126">
            <v>0</v>
          </cell>
        </row>
        <row r="22127">
          <cell r="E22127">
            <v>0</v>
          </cell>
          <cell r="F22127">
            <v>0</v>
          </cell>
        </row>
        <row r="22128">
          <cell r="E22128">
            <v>0</v>
          </cell>
          <cell r="F22128">
            <v>0</v>
          </cell>
        </row>
        <row r="22129">
          <cell r="E22129">
            <v>0</v>
          </cell>
          <cell r="F22129">
            <v>0</v>
          </cell>
        </row>
        <row r="22130">
          <cell r="E22130">
            <v>0</v>
          </cell>
          <cell r="F22130">
            <v>0</v>
          </cell>
        </row>
        <row r="22131">
          <cell r="E22131">
            <v>0</v>
          </cell>
          <cell r="F22131">
            <v>0</v>
          </cell>
        </row>
        <row r="22132">
          <cell r="E22132">
            <v>0</v>
          </cell>
          <cell r="F22132">
            <v>0</v>
          </cell>
        </row>
        <row r="22133">
          <cell r="E22133">
            <v>0</v>
          </cell>
          <cell r="F22133">
            <v>0</v>
          </cell>
        </row>
        <row r="22134">
          <cell r="E22134">
            <v>0</v>
          </cell>
          <cell r="F22134">
            <v>0</v>
          </cell>
        </row>
        <row r="22135">
          <cell r="E22135">
            <v>0</v>
          </cell>
          <cell r="F22135">
            <v>0</v>
          </cell>
        </row>
        <row r="22136">
          <cell r="E22136">
            <v>0</v>
          </cell>
          <cell r="F22136">
            <v>0</v>
          </cell>
        </row>
        <row r="22137">
          <cell r="E22137">
            <v>0</v>
          </cell>
          <cell r="F22137">
            <v>0</v>
          </cell>
        </row>
        <row r="22138">
          <cell r="E22138">
            <v>0</v>
          </cell>
          <cell r="F22138">
            <v>0</v>
          </cell>
        </row>
        <row r="22139">
          <cell r="E22139">
            <v>0</v>
          </cell>
          <cell r="F22139">
            <v>0</v>
          </cell>
        </row>
        <row r="22140">
          <cell r="E22140">
            <v>0</v>
          </cell>
          <cell r="F22140">
            <v>0</v>
          </cell>
        </row>
        <row r="22141">
          <cell r="E22141">
            <v>0</v>
          </cell>
          <cell r="F22141">
            <v>0</v>
          </cell>
        </row>
        <row r="22142">
          <cell r="E22142">
            <v>0</v>
          </cell>
          <cell r="F22142">
            <v>0</v>
          </cell>
        </row>
        <row r="22143">
          <cell r="E22143">
            <v>0</v>
          </cell>
          <cell r="F22143">
            <v>0</v>
          </cell>
        </row>
        <row r="22144">
          <cell r="E22144">
            <v>0</v>
          </cell>
          <cell r="F22144">
            <v>0</v>
          </cell>
        </row>
        <row r="22145">
          <cell r="E22145">
            <v>0</v>
          </cell>
          <cell r="F22145">
            <v>0</v>
          </cell>
        </row>
        <row r="22146">
          <cell r="E22146">
            <v>0</v>
          </cell>
          <cell r="F22146">
            <v>0</v>
          </cell>
        </row>
        <row r="22147">
          <cell r="E22147">
            <v>0</v>
          </cell>
          <cell r="F22147">
            <v>0</v>
          </cell>
        </row>
        <row r="22148">
          <cell r="E22148">
            <v>0</v>
          </cell>
          <cell r="F22148">
            <v>0</v>
          </cell>
        </row>
        <row r="22149">
          <cell r="E22149">
            <v>0</v>
          </cell>
          <cell r="F22149">
            <v>0</v>
          </cell>
        </row>
        <row r="22150">
          <cell r="E22150">
            <v>0</v>
          </cell>
          <cell r="F22150">
            <v>0</v>
          </cell>
        </row>
        <row r="22151">
          <cell r="E22151">
            <v>0</v>
          </cell>
          <cell r="F22151">
            <v>0</v>
          </cell>
        </row>
        <row r="22152">
          <cell r="E22152">
            <v>0</v>
          </cell>
          <cell r="F22152">
            <v>0</v>
          </cell>
        </row>
        <row r="22153">
          <cell r="E22153">
            <v>0</v>
          </cell>
          <cell r="F22153">
            <v>0</v>
          </cell>
        </row>
        <row r="22154">
          <cell r="E22154">
            <v>0</v>
          </cell>
          <cell r="F22154">
            <v>0</v>
          </cell>
        </row>
        <row r="22155">
          <cell r="E22155">
            <v>0</v>
          </cell>
          <cell r="F22155">
            <v>0</v>
          </cell>
        </row>
        <row r="22156">
          <cell r="E22156">
            <v>0</v>
          </cell>
          <cell r="F22156">
            <v>0</v>
          </cell>
        </row>
        <row r="22157">
          <cell r="E22157">
            <v>0</v>
          </cell>
          <cell r="F22157">
            <v>0</v>
          </cell>
        </row>
        <row r="22158">
          <cell r="E22158">
            <v>0</v>
          </cell>
          <cell r="F22158">
            <v>0</v>
          </cell>
        </row>
        <row r="22159">
          <cell r="E22159">
            <v>0</v>
          </cell>
          <cell r="F22159">
            <v>0</v>
          </cell>
        </row>
        <row r="22160">
          <cell r="E22160">
            <v>0</v>
          </cell>
          <cell r="F22160">
            <v>0</v>
          </cell>
        </row>
        <row r="22161">
          <cell r="E22161">
            <v>0</v>
          </cell>
          <cell r="F22161">
            <v>0</v>
          </cell>
        </row>
        <row r="22162">
          <cell r="E22162">
            <v>0</v>
          </cell>
          <cell r="F22162">
            <v>0</v>
          </cell>
        </row>
        <row r="22163">
          <cell r="E22163">
            <v>0</v>
          </cell>
          <cell r="F22163">
            <v>0</v>
          </cell>
        </row>
        <row r="22164">
          <cell r="E22164">
            <v>0</v>
          </cell>
          <cell r="F22164">
            <v>0</v>
          </cell>
        </row>
        <row r="22165">
          <cell r="E22165">
            <v>0</v>
          </cell>
          <cell r="F22165">
            <v>0</v>
          </cell>
        </row>
        <row r="22166">
          <cell r="E22166">
            <v>0</v>
          </cell>
          <cell r="F22166">
            <v>0</v>
          </cell>
        </row>
        <row r="22167">
          <cell r="E22167">
            <v>0</v>
          </cell>
          <cell r="F22167">
            <v>0</v>
          </cell>
        </row>
        <row r="22168">
          <cell r="E22168">
            <v>0</v>
          </cell>
          <cell r="F22168">
            <v>0</v>
          </cell>
        </row>
        <row r="22169">
          <cell r="E22169">
            <v>0</v>
          </cell>
          <cell r="F22169">
            <v>0</v>
          </cell>
        </row>
        <row r="22170">
          <cell r="E22170">
            <v>0</v>
          </cell>
          <cell r="F22170">
            <v>0</v>
          </cell>
        </row>
        <row r="22171">
          <cell r="E22171">
            <v>0</v>
          </cell>
          <cell r="F22171">
            <v>0</v>
          </cell>
        </row>
        <row r="22172">
          <cell r="E22172">
            <v>0</v>
          </cell>
          <cell r="F22172">
            <v>0</v>
          </cell>
        </row>
        <row r="22173">
          <cell r="E22173">
            <v>0</v>
          </cell>
          <cell r="F22173">
            <v>0</v>
          </cell>
        </row>
        <row r="22174">
          <cell r="E22174">
            <v>0</v>
          </cell>
          <cell r="F22174">
            <v>0</v>
          </cell>
        </row>
        <row r="22175">
          <cell r="E22175">
            <v>0</v>
          </cell>
          <cell r="F22175">
            <v>0</v>
          </cell>
        </row>
        <row r="22176">
          <cell r="E22176">
            <v>0</v>
          </cell>
          <cell r="F22176">
            <v>0</v>
          </cell>
        </row>
        <row r="22177">
          <cell r="E22177">
            <v>0</v>
          </cell>
          <cell r="F22177">
            <v>0</v>
          </cell>
        </row>
        <row r="22178">
          <cell r="E22178">
            <v>0</v>
          </cell>
          <cell r="F22178">
            <v>0</v>
          </cell>
        </row>
        <row r="22179">
          <cell r="E22179">
            <v>0</v>
          </cell>
          <cell r="F22179">
            <v>0</v>
          </cell>
        </row>
        <row r="22180">
          <cell r="E22180">
            <v>0</v>
          </cell>
          <cell r="F22180">
            <v>0</v>
          </cell>
        </row>
        <row r="22181">
          <cell r="E22181">
            <v>0</v>
          </cell>
          <cell r="F22181">
            <v>0</v>
          </cell>
        </row>
        <row r="22182">
          <cell r="E22182">
            <v>0</v>
          </cell>
          <cell r="F22182">
            <v>0</v>
          </cell>
        </row>
        <row r="22183">
          <cell r="E22183">
            <v>0</v>
          </cell>
          <cell r="F22183">
            <v>0</v>
          </cell>
        </row>
        <row r="22184">
          <cell r="E22184">
            <v>0</v>
          </cell>
          <cell r="F22184">
            <v>0</v>
          </cell>
        </row>
        <row r="22185">
          <cell r="E22185">
            <v>0</v>
          </cell>
          <cell r="F22185">
            <v>0</v>
          </cell>
        </row>
        <row r="22186">
          <cell r="E22186">
            <v>0</v>
          </cell>
          <cell r="F22186">
            <v>0</v>
          </cell>
        </row>
        <row r="22187">
          <cell r="E22187">
            <v>0</v>
          </cell>
          <cell r="F22187">
            <v>0</v>
          </cell>
        </row>
        <row r="22188">
          <cell r="E22188">
            <v>0</v>
          </cell>
          <cell r="F22188">
            <v>0</v>
          </cell>
        </row>
        <row r="22189">
          <cell r="E22189">
            <v>0</v>
          </cell>
          <cell r="F22189">
            <v>0</v>
          </cell>
        </row>
        <row r="22190">
          <cell r="E22190">
            <v>0</v>
          </cell>
          <cell r="F22190">
            <v>0</v>
          </cell>
        </row>
        <row r="22191">
          <cell r="E22191">
            <v>0</v>
          </cell>
          <cell r="F22191">
            <v>0</v>
          </cell>
        </row>
        <row r="22192">
          <cell r="E22192">
            <v>0</v>
          </cell>
          <cell r="F22192">
            <v>0</v>
          </cell>
        </row>
        <row r="22193">
          <cell r="E22193">
            <v>0</v>
          </cell>
          <cell r="F22193">
            <v>0</v>
          </cell>
        </row>
        <row r="22194">
          <cell r="E22194">
            <v>0</v>
          </cell>
          <cell r="F22194">
            <v>0</v>
          </cell>
        </row>
        <row r="22195">
          <cell r="E22195">
            <v>0</v>
          </cell>
          <cell r="F22195">
            <v>0</v>
          </cell>
        </row>
        <row r="22196">
          <cell r="E22196">
            <v>0</v>
          </cell>
          <cell r="F22196">
            <v>0</v>
          </cell>
        </row>
        <row r="22197">
          <cell r="E22197">
            <v>0</v>
          </cell>
          <cell r="F22197">
            <v>0</v>
          </cell>
        </row>
        <row r="22198">
          <cell r="E22198">
            <v>0</v>
          </cell>
          <cell r="F22198">
            <v>0</v>
          </cell>
        </row>
        <row r="22199">
          <cell r="E22199">
            <v>0</v>
          </cell>
          <cell r="F22199">
            <v>0</v>
          </cell>
        </row>
        <row r="22200">
          <cell r="E22200">
            <v>0</v>
          </cell>
          <cell r="F22200">
            <v>0</v>
          </cell>
        </row>
        <row r="22201">
          <cell r="E22201">
            <v>0</v>
          </cell>
          <cell r="F22201">
            <v>0</v>
          </cell>
        </row>
        <row r="22202">
          <cell r="E22202">
            <v>0</v>
          </cell>
          <cell r="F22202">
            <v>0</v>
          </cell>
        </row>
        <row r="22203">
          <cell r="E22203">
            <v>0</v>
          </cell>
          <cell r="F22203">
            <v>0</v>
          </cell>
        </row>
        <row r="22204">
          <cell r="E22204">
            <v>0</v>
          </cell>
          <cell r="F22204">
            <v>0</v>
          </cell>
        </row>
        <row r="22205">
          <cell r="E22205">
            <v>0</v>
          </cell>
          <cell r="F22205">
            <v>0</v>
          </cell>
        </row>
        <row r="22206">
          <cell r="E22206">
            <v>0</v>
          </cell>
          <cell r="F22206">
            <v>0</v>
          </cell>
        </row>
        <row r="22207">
          <cell r="E22207">
            <v>0</v>
          </cell>
          <cell r="F22207">
            <v>0</v>
          </cell>
        </row>
        <row r="22208">
          <cell r="E22208">
            <v>0</v>
          </cell>
          <cell r="F22208">
            <v>0</v>
          </cell>
        </row>
        <row r="22209">
          <cell r="E22209">
            <v>0</v>
          </cell>
          <cell r="F22209">
            <v>0</v>
          </cell>
        </row>
        <row r="22210">
          <cell r="E22210">
            <v>0</v>
          </cell>
          <cell r="F22210">
            <v>0</v>
          </cell>
        </row>
        <row r="22211">
          <cell r="E22211">
            <v>0</v>
          </cell>
          <cell r="F22211">
            <v>0</v>
          </cell>
        </row>
        <row r="22212">
          <cell r="E22212">
            <v>0</v>
          </cell>
          <cell r="F22212">
            <v>0</v>
          </cell>
        </row>
        <row r="22213">
          <cell r="E22213">
            <v>0</v>
          </cell>
          <cell r="F22213">
            <v>0</v>
          </cell>
        </row>
        <row r="22214">
          <cell r="E22214">
            <v>0</v>
          </cell>
          <cell r="F22214">
            <v>0</v>
          </cell>
        </row>
        <row r="22215">
          <cell r="E22215">
            <v>0</v>
          </cell>
          <cell r="F22215">
            <v>0</v>
          </cell>
        </row>
        <row r="22216">
          <cell r="E22216">
            <v>0</v>
          </cell>
          <cell r="F22216">
            <v>0</v>
          </cell>
        </row>
        <row r="22217">
          <cell r="E22217">
            <v>0</v>
          </cell>
          <cell r="F22217">
            <v>0</v>
          </cell>
        </row>
        <row r="22218">
          <cell r="E22218">
            <v>0</v>
          </cell>
          <cell r="F22218">
            <v>0</v>
          </cell>
        </row>
        <row r="22219">
          <cell r="E22219">
            <v>0</v>
          </cell>
          <cell r="F22219">
            <v>0</v>
          </cell>
        </row>
        <row r="22220">
          <cell r="E22220">
            <v>0</v>
          </cell>
          <cell r="F22220">
            <v>0</v>
          </cell>
        </row>
        <row r="22221">
          <cell r="E22221">
            <v>0</v>
          </cell>
          <cell r="F22221">
            <v>0</v>
          </cell>
        </row>
        <row r="22222">
          <cell r="E22222">
            <v>0</v>
          </cell>
          <cell r="F22222">
            <v>0</v>
          </cell>
        </row>
        <row r="22223">
          <cell r="E22223">
            <v>0</v>
          </cell>
          <cell r="F22223">
            <v>0</v>
          </cell>
        </row>
        <row r="22224">
          <cell r="E22224">
            <v>0</v>
          </cell>
          <cell r="F22224">
            <v>0</v>
          </cell>
        </row>
        <row r="22225">
          <cell r="E22225">
            <v>0</v>
          </cell>
          <cell r="F22225">
            <v>0</v>
          </cell>
        </row>
        <row r="22226">
          <cell r="E22226">
            <v>0</v>
          </cell>
          <cell r="F22226">
            <v>0</v>
          </cell>
        </row>
        <row r="22227">
          <cell r="E22227">
            <v>0</v>
          </cell>
          <cell r="F22227">
            <v>0</v>
          </cell>
        </row>
        <row r="22228">
          <cell r="E22228">
            <v>0</v>
          </cell>
          <cell r="F22228">
            <v>0</v>
          </cell>
        </row>
        <row r="22229">
          <cell r="E22229">
            <v>0</v>
          </cell>
          <cell r="F22229">
            <v>0</v>
          </cell>
        </row>
        <row r="22230">
          <cell r="E22230">
            <v>0</v>
          </cell>
          <cell r="F22230">
            <v>0</v>
          </cell>
        </row>
        <row r="22231">
          <cell r="E22231">
            <v>0</v>
          </cell>
          <cell r="F22231">
            <v>0</v>
          </cell>
        </row>
        <row r="22232">
          <cell r="E22232">
            <v>0</v>
          </cell>
          <cell r="F22232">
            <v>0</v>
          </cell>
        </row>
        <row r="22233">
          <cell r="E22233">
            <v>0</v>
          </cell>
          <cell r="F22233">
            <v>0</v>
          </cell>
        </row>
        <row r="22234">
          <cell r="E22234">
            <v>0</v>
          </cell>
          <cell r="F22234">
            <v>0</v>
          </cell>
        </row>
        <row r="22235">
          <cell r="E22235">
            <v>0</v>
          </cell>
          <cell r="F22235">
            <v>0</v>
          </cell>
        </row>
        <row r="22236">
          <cell r="E22236">
            <v>0</v>
          </cell>
          <cell r="F22236">
            <v>0</v>
          </cell>
        </row>
        <row r="22237">
          <cell r="E22237">
            <v>0</v>
          </cell>
          <cell r="F22237">
            <v>0</v>
          </cell>
        </row>
        <row r="22238">
          <cell r="E22238">
            <v>0</v>
          </cell>
          <cell r="F22238">
            <v>0</v>
          </cell>
        </row>
        <row r="22239">
          <cell r="E22239">
            <v>0</v>
          </cell>
          <cell r="F22239">
            <v>0</v>
          </cell>
        </row>
        <row r="22240">
          <cell r="E22240">
            <v>0</v>
          </cell>
          <cell r="F22240">
            <v>0</v>
          </cell>
        </row>
        <row r="22241">
          <cell r="E22241">
            <v>0</v>
          </cell>
          <cell r="F22241">
            <v>0</v>
          </cell>
        </row>
        <row r="22242">
          <cell r="E22242">
            <v>0</v>
          </cell>
          <cell r="F22242">
            <v>0</v>
          </cell>
        </row>
        <row r="22243">
          <cell r="E22243">
            <v>0</v>
          </cell>
          <cell r="F22243">
            <v>0</v>
          </cell>
        </row>
        <row r="22244">
          <cell r="E22244">
            <v>0</v>
          </cell>
          <cell r="F22244">
            <v>0</v>
          </cell>
        </row>
        <row r="22245">
          <cell r="E22245">
            <v>0</v>
          </cell>
          <cell r="F22245">
            <v>0</v>
          </cell>
        </row>
        <row r="22246">
          <cell r="E22246">
            <v>0</v>
          </cell>
          <cell r="F22246">
            <v>0</v>
          </cell>
        </row>
        <row r="22247">
          <cell r="E22247">
            <v>0</v>
          </cell>
          <cell r="F22247">
            <v>0</v>
          </cell>
        </row>
        <row r="22248">
          <cell r="E22248">
            <v>0</v>
          </cell>
          <cell r="F22248">
            <v>0</v>
          </cell>
        </row>
        <row r="22249">
          <cell r="E22249">
            <v>0</v>
          </cell>
          <cell r="F22249">
            <v>0</v>
          </cell>
        </row>
        <row r="22250">
          <cell r="E22250">
            <v>0</v>
          </cell>
          <cell r="F22250">
            <v>0</v>
          </cell>
        </row>
        <row r="22251">
          <cell r="E22251">
            <v>0</v>
          </cell>
          <cell r="F22251">
            <v>0</v>
          </cell>
        </row>
        <row r="22252">
          <cell r="E22252">
            <v>0</v>
          </cell>
          <cell r="F22252">
            <v>0</v>
          </cell>
        </row>
        <row r="22253">
          <cell r="E22253">
            <v>0</v>
          </cell>
          <cell r="F22253">
            <v>0</v>
          </cell>
        </row>
        <row r="22254">
          <cell r="E22254">
            <v>0</v>
          </cell>
          <cell r="F22254">
            <v>0</v>
          </cell>
        </row>
        <row r="22255">
          <cell r="E22255">
            <v>0</v>
          </cell>
          <cell r="F22255">
            <v>0</v>
          </cell>
        </row>
        <row r="22256">
          <cell r="E22256">
            <v>0</v>
          </cell>
          <cell r="F22256">
            <v>0</v>
          </cell>
        </row>
        <row r="22257">
          <cell r="E22257">
            <v>0</v>
          </cell>
          <cell r="F22257">
            <v>0</v>
          </cell>
        </row>
        <row r="22258">
          <cell r="E22258">
            <v>0</v>
          </cell>
          <cell r="F22258">
            <v>0</v>
          </cell>
        </row>
        <row r="22259">
          <cell r="E22259">
            <v>0</v>
          </cell>
          <cell r="F22259">
            <v>0</v>
          </cell>
        </row>
        <row r="22260">
          <cell r="E22260">
            <v>0</v>
          </cell>
          <cell r="F22260">
            <v>0</v>
          </cell>
        </row>
        <row r="22261">
          <cell r="E22261">
            <v>0</v>
          </cell>
          <cell r="F22261">
            <v>0</v>
          </cell>
        </row>
        <row r="22262">
          <cell r="E22262">
            <v>0</v>
          </cell>
          <cell r="F22262">
            <v>0</v>
          </cell>
        </row>
        <row r="22263">
          <cell r="E22263">
            <v>0</v>
          </cell>
          <cell r="F22263">
            <v>0</v>
          </cell>
        </row>
        <row r="22264">
          <cell r="E22264">
            <v>0</v>
          </cell>
          <cell r="F22264">
            <v>0</v>
          </cell>
        </row>
        <row r="22265">
          <cell r="E22265">
            <v>0</v>
          </cell>
          <cell r="F22265">
            <v>0</v>
          </cell>
        </row>
        <row r="22266">
          <cell r="E22266">
            <v>0</v>
          </cell>
          <cell r="F22266">
            <v>0</v>
          </cell>
        </row>
        <row r="22267">
          <cell r="E22267">
            <v>0</v>
          </cell>
          <cell r="F22267">
            <v>0</v>
          </cell>
        </row>
        <row r="22268">
          <cell r="E22268">
            <v>0</v>
          </cell>
          <cell r="F22268">
            <v>0</v>
          </cell>
        </row>
        <row r="22269">
          <cell r="E22269">
            <v>0</v>
          </cell>
          <cell r="F22269">
            <v>0</v>
          </cell>
        </row>
        <row r="22270">
          <cell r="E22270">
            <v>0</v>
          </cell>
          <cell r="F22270">
            <v>0</v>
          </cell>
        </row>
        <row r="22271">
          <cell r="E22271">
            <v>0</v>
          </cell>
          <cell r="F22271">
            <v>0</v>
          </cell>
        </row>
        <row r="22272">
          <cell r="E22272">
            <v>0</v>
          </cell>
          <cell r="F22272">
            <v>0</v>
          </cell>
        </row>
        <row r="22273">
          <cell r="E22273">
            <v>0</v>
          </cell>
          <cell r="F22273">
            <v>0</v>
          </cell>
        </row>
        <row r="22274">
          <cell r="E22274">
            <v>0</v>
          </cell>
          <cell r="F22274">
            <v>0</v>
          </cell>
        </row>
        <row r="22275">
          <cell r="E22275">
            <v>0</v>
          </cell>
          <cell r="F22275">
            <v>0</v>
          </cell>
        </row>
        <row r="22276">
          <cell r="E22276">
            <v>0</v>
          </cell>
          <cell r="F22276">
            <v>0</v>
          </cell>
        </row>
        <row r="22277">
          <cell r="E22277">
            <v>0</v>
          </cell>
          <cell r="F22277">
            <v>0</v>
          </cell>
        </row>
        <row r="22278">
          <cell r="E22278">
            <v>0</v>
          </cell>
          <cell r="F22278">
            <v>0</v>
          </cell>
        </row>
        <row r="22279">
          <cell r="E22279">
            <v>0</v>
          </cell>
          <cell r="F22279">
            <v>0</v>
          </cell>
        </row>
        <row r="22280">
          <cell r="E22280">
            <v>0</v>
          </cell>
          <cell r="F22280">
            <v>0</v>
          </cell>
        </row>
        <row r="22281">
          <cell r="E22281">
            <v>0</v>
          </cell>
          <cell r="F22281">
            <v>0</v>
          </cell>
        </row>
        <row r="22282">
          <cell r="E22282">
            <v>0</v>
          </cell>
          <cell r="F22282">
            <v>0</v>
          </cell>
        </row>
        <row r="22283">
          <cell r="E22283">
            <v>0</v>
          </cell>
          <cell r="F22283">
            <v>0</v>
          </cell>
        </row>
        <row r="22284">
          <cell r="E22284">
            <v>0</v>
          </cell>
          <cell r="F22284">
            <v>0</v>
          </cell>
        </row>
        <row r="22285">
          <cell r="E22285">
            <v>0</v>
          </cell>
          <cell r="F22285">
            <v>0</v>
          </cell>
        </row>
        <row r="22286">
          <cell r="E22286">
            <v>0</v>
          </cell>
          <cell r="F22286">
            <v>0</v>
          </cell>
        </row>
        <row r="22287">
          <cell r="E22287">
            <v>0</v>
          </cell>
          <cell r="F22287">
            <v>0</v>
          </cell>
        </row>
        <row r="22288">
          <cell r="E22288">
            <v>0</v>
          </cell>
          <cell r="F22288">
            <v>0</v>
          </cell>
        </row>
        <row r="22289">
          <cell r="E22289">
            <v>0</v>
          </cell>
          <cell r="F22289">
            <v>0</v>
          </cell>
        </row>
        <row r="22290">
          <cell r="E22290">
            <v>0</v>
          </cell>
          <cell r="F22290">
            <v>0</v>
          </cell>
        </row>
        <row r="22291">
          <cell r="E22291">
            <v>0</v>
          </cell>
          <cell r="F22291">
            <v>0</v>
          </cell>
        </row>
        <row r="22292">
          <cell r="E22292">
            <v>0</v>
          </cell>
          <cell r="F22292">
            <v>0</v>
          </cell>
        </row>
        <row r="22293">
          <cell r="E22293">
            <v>0</v>
          </cell>
          <cell r="F22293">
            <v>0</v>
          </cell>
        </row>
        <row r="22294">
          <cell r="E22294">
            <v>0</v>
          </cell>
          <cell r="F22294">
            <v>0</v>
          </cell>
        </row>
        <row r="22295">
          <cell r="E22295">
            <v>0</v>
          </cell>
          <cell r="F22295">
            <v>0</v>
          </cell>
        </row>
        <row r="22296">
          <cell r="E22296">
            <v>0</v>
          </cell>
          <cell r="F22296">
            <v>0</v>
          </cell>
        </row>
        <row r="22297">
          <cell r="E22297">
            <v>0</v>
          </cell>
          <cell r="F22297">
            <v>0</v>
          </cell>
        </row>
        <row r="22298">
          <cell r="E22298">
            <v>0</v>
          </cell>
          <cell r="F22298">
            <v>0</v>
          </cell>
        </row>
        <row r="22299">
          <cell r="E22299">
            <v>0</v>
          </cell>
          <cell r="F22299">
            <v>0</v>
          </cell>
        </row>
        <row r="22300">
          <cell r="E22300">
            <v>0</v>
          </cell>
          <cell r="F22300">
            <v>0</v>
          </cell>
        </row>
        <row r="22301">
          <cell r="E22301">
            <v>0</v>
          </cell>
          <cell r="F22301">
            <v>0</v>
          </cell>
        </row>
        <row r="22302">
          <cell r="E22302">
            <v>0</v>
          </cell>
          <cell r="F22302">
            <v>0</v>
          </cell>
        </row>
        <row r="22303">
          <cell r="E22303">
            <v>0</v>
          </cell>
          <cell r="F22303">
            <v>0</v>
          </cell>
        </row>
        <row r="22304">
          <cell r="E22304">
            <v>0</v>
          </cell>
          <cell r="F22304">
            <v>0</v>
          </cell>
        </row>
        <row r="22305">
          <cell r="E22305">
            <v>0</v>
          </cell>
          <cell r="F22305">
            <v>0</v>
          </cell>
        </row>
        <row r="22306">
          <cell r="E22306">
            <v>0</v>
          </cell>
          <cell r="F22306">
            <v>0</v>
          </cell>
        </row>
        <row r="22307">
          <cell r="E22307">
            <v>0</v>
          </cell>
          <cell r="F22307">
            <v>0</v>
          </cell>
        </row>
        <row r="22308">
          <cell r="E22308">
            <v>0</v>
          </cell>
          <cell r="F22308">
            <v>0</v>
          </cell>
        </row>
        <row r="22309">
          <cell r="E22309">
            <v>0</v>
          </cell>
          <cell r="F22309">
            <v>0</v>
          </cell>
        </row>
        <row r="22310">
          <cell r="E22310">
            <v>0</v>
          </cell>
          <cell r="F22310">
            <v>0</v>
          </cell>
        </row>
        <row r="22311">
          <cell r="E22311">
            <v>0</v>
          </cell>
          <cell r="F22311">
            <v>0</v>
          </cell>
        </row>
        <row r="22312">
          <cell r="E22312">
            <v>0</v>
          </cell>
          <cell r="F22312">
            <v>0</v>
          </cell>
        </row>
        <row r="22313">
          <cell r="E22313">
            <v>0</v>
          </cell>
          <cell r="F22313">
            <v>0</v>
          </cell>
        </row>
        <row r="22314">
          <cell r="E22314">
            <v>0</v>
          </cell>
          <cell r="F22314">
            <v>0</v>
          </cell>
        </row>
        <row r="22315">
          <cell r="E22315">
            <v>0</v>
          </cell>
          <cell r="F22315">
            <v>0</v>
          </cell>
        </row>
        <row r="22316">
          <cell r="E22316">
            <v>0</v>
          </cell>
          <cell r="F22316">
            <v>0</v>
          </cell>
        </row>
        <row r="22317">
          <cell r="E22317">
            <v>0</v>
          </cell>
          <cell r="F22317">
            <v>0</v>
          </cell>
        </row>
        <row r="22318">
          <cell r="E22318">
            <v>0</v>
          </cell>
          <cell r="F22318">
            <v>0</v>
          </cell>
        </row>
        <row r="22319">
          <cell r="E22319">
            <v>0</v>
          </cell>
          <cell r="F22319">
            <v>0</v>
          </cell>
        </row>
        <row r="22320">
          <cell r="E22320">
            <v>0</v>
          </cell>
          <cell r="F22320">
            <v>0</v>
          </cell>
        </row>
        <row r="22321">
          <cell r="E22321">
            <v>0</v>
          </cell>
          <cell r="F22321">
            <v>0</v>
          </cell>
        </row>
        <row r="22322">
          <cell r="E22322">
            <v>0</v>
          </cell>
          <cell r="F22322">
            <v>0</v>
          </cell>
        </row>
        <row r="22323">
          <cell r="E22323">
            <v>0</v>
          </cell>
          <cell r="F22323">
            <v>0</v>
          </cell>
        </row>
        <row r="22324">
          <cell r="E22324">
            <v>0</v>
          </cell>
          <cell r="F22324">
            <v>0</v>
          </cell>
        </row>
        <row r="22325">
          <cell r="E22325">
            <v>0</v>
          </cell>
          <cell r="F22325">
            <v>0</v>
          </cell>
        </row>
        <row r="22326">
          <cell r="E22326">
            <v>0</v>
          </cell>
          <cell r="F22326">
            <v>0</v>
          </cell>
        </row>
        <row r="22327">
          <cell r="E22327">
            <v>0</v>
          </cell>
          <cell r="F22327">
            <v>0</v>
          </cell>
        </row>
        <row r="22328">
          <cell r="E22328">
            <v>0</v>
          </cell>
          <cell r="F22328">
            <v>0</v>
          </cell>
        </row>
        <row r="22329">
          <cell r="E22329">
            <v>0</v>
          </cell>
          <cell r="F22329">
            <v>0</v>
          </cell>
        </row>
        <row r="22330">
          <cell r="E22330">
            <v>0</v>
          </cell>
          <cell r="F22330">
            <v>0</v>
          </cell>
        </row>
        <row r="22331">
          <cell r="E22331">
            <v>0</v>
          </cell>
          <cell r="F22331">
            <v>0</v>
          </cell>
        </row>
        <row r="22332">
          <cell r="E22332">
            <v>0</v>
          </cell>
          <cell r="F22332">
            <v>0</v>
          </cell>
        </row>
        <row r="22333">
          <cell r="E22333">
            <v>0</v>
          </cell>
          <cell r="F22333">
            <v>0</v>
          </cell>
        </row>
        <row r="22334">
          <cell r="E22334">
            <v>0</v>
          </cell>
          <cell r="F22334">
            <v>0</v>
          </cell>
        </row>
        <row r="22335">
          <cell r="E22335">
            <v>0</v>
          </cell>
          <cell r="F22335">
            <v>0</v>
          </cell>
        </row>
        <row r="22336">
          <cell r="E22336">
            <v>0</v>
          </cell>
          <cell r="F22336">
            <v>0</v>
          </cell>
        </row>
        <row r="22337">
          <cell r="E22337">
            <v>0</v>
          </cell>
          <cell r="F22337">
            <v>0</v>
          </cell>
        </row>
        <row r="22338">
          <cell r="E22338">
            <v>0</v>
          </cell>
          <cell r="F22338">
            <v>0</v>
          </cell>
        </row>
        <row r="22339">
          <cell r="E22339">
            <v>0</v>
          </cell>
          <cell r="F22339">
            <v>0</v>
          </cell>
        </row>
        <row r="22340">
          <cell r="E22340">
            <v>0</v>
          </cell>
          <cell r="F22340">
            <v>0</v>
          </cell>
        </row>
        <row r="22341">
          <cell r="E22341">
            <v>0</v>
          </cell>
          <cell r="F22341">
            <v>0</v>
          </cell>
        </row>
        <row r="22342">
          <cell r="E22342">
            <v>0</v>
          </cell>
          <cell r="F22342">
            <v>0</v>
          </cell>
        </row>
        <row r="22343">
          <cell r="E22343">
            <v>0</v>
          </cell>
          <cell r="F22343">
            <v>0</v>
          </cell>
        </row>
        <row r="22344">
          <cell r="E22344">
            <v>0</v>
          </cell>
          <cell r="F22344">
            <v>0</v>
          </cell>
        </row>
        <row r="22345">
          <cell r="E22345">
            <v>0</v>
          </cell>
          <cell r="F22345">
            <v>0</v>
          </cell>
        </row>
        <row r="22346">
          <cell r="E22346">
            <v>0</v>
          </cell>
          <cell r="F22346">
            <v>0</v>
          </cell>
        </row>
        <row r="22347">
          <cell r="E22347">
            <v>0</v>
          </cell>
          <cell r="F22347">
            <v>0</v>
          </cell>
        </row>
        <row r="22348">
          <cell r="E22348">
            <v>0</v>
          </cell>
          <cell r="F22348">
            <v>0</v>
          </cell>
        </row>
        <row r="22349">
          <cell r="E22349">
            <v>0</v>
          </cell>
          <cell r="F22349">
            <v>0</v>
          </cell>
        </row>
        <row r="22350">
          <cell r="E22350">
            <v>0</v>
          </cell>
          <cell r="F22350">
            <v>0</v>
          </cell>
        </row>
        <row r="22351">
          <cell r="E22351">
            <v>0</v>
          </cell>
          <cell r="F22351">
            <v>0</v>
          </cell>
        </row>
        <row r="22352">
          <cell r="E22352">
            <v>0</v>
          </cell>
          <cell r="F22352">
            <v>0</v>
          </cell>
        </row>
        <row r="22353">
          <cell r="E22353">
            <v>0</v>
          </cell>
          <cell r="F22353">
            <v>0</v>
          </cell>
        </row>
        <row r="22354">
          <cell r="E22354">
            <v>0</v>
          </cell>
          <cell r="F22354">
            <v>0</v>
          </cell>
        </row>
        <row r="22355">
          <cell r="E22355">
            <v>0</v>
          </cell>
          <cell r="F22355">
            <v>0</v>
          </cell>
        </row>
        <row r="22356">
          <cell r="E22356">
            <v>0</v>
          </cell>
          <cell r="F22356">
            <v>0</v>
          </cell>
        </row>
        <row r="22357">
          <cell r="E22357">
            <v>0</v>
          </cell>
          <cell r="F22357">
            <v>0</v>
          </cell>
        </row>
        <row r="22358">
          <cell r="E22358">
            <v>0</v>
          </cell>
          <cell r="F22358">
            <v>0</v>
          </cell>
        </row>
        <row r="22359">
          <cell r="E22359">
            <v>0</v>
          </cell>
          <cell r="F22359">
            <v>0</v>
          </cell>
        </row>
        <row r="22360">
          <cell r="E22360">
            <v>0</v>
          </cell>
          <cell r="F22360">
            <v>0</v>
          </cell>
        </row>
        <row r="22361">
          <cell r="E22361">
            <v>0</v>
          </cell>
          <cell r="F22361">
            <v>0</v>
          </cell>
        </row>
        <row r="22362">
          <cell r="E22362">
            <v>0</v>
          </cell>
          <cell r="F22362">
            <v>0</v>
          </cell>
        </row>
        <row r="22363">
          <cell r="E22363">
            <v>0</v>
          </cell>
          <cell r="F22363">
            <v>0</v>
          </cell>
        </row>
        <row r="22364">
          <cell r="E22364">
            <v>0</v>
          </cell>
          <cell r="F22364">
            <v>0</v>
          </cell>
        </row>
        <row r="22365">
          <cell r="E22365">
            <v>0</v>
          </cell>
          <cell r="F22365">
            <v>0</v>
          </cell>
        </row>
        <row r="22366">
          <cell r="E22366">
            <v>0</v>
          </cell>
          <cell r="F22366">
            <v>0</v>
          </cell>
        </row>
        <row r="22367">
          <cell r="E22367">
            <v>0</v>
          </cell>
          <cell r="F22367">
            <v>0</v>
          </cell>
        </row>
        <row r="22368">
          <cell r="E22368">
            <v>0</v>
          </cell>
          <cell r="F22368">
            <v>0</v>
          </cell>
        </row>
        <row r="22369">
          <cell r="E22369">
            <v>0</v>
          </cell>
          <cell r="F22369">
            <v>0</v>
          </cell>
        </row>
        <row r="22370">
          <cell r="E22370">
            <v>0</v>
          </cell>
          <cell r="F22370">
            <v>0</v>
          </cell>
        </row>
        <row r="22371">
          <cell r="E22371">
            <v>0</v>
          </cell>
          <cell r="F22371">
            <v>0</v>
          </cell>
        </row>
        <row r="22372">
          <cell r="E22372">
            <v>0</v>
          </cell>
          <cell r="F22372">
            <v>0</v>
          </cell>
        </row>
        <row r="22373">
          <cell r="E22373">
            <v>0</v>
          </cell>
          <cell r="F22373">
            <v>0</v>
          </cell>
        </row>
        <row r="22374">
          <cell r="E22374">
            <v>0</v>
          </cell>
          <cell r="F22374">
            <v>0</v>
          </cell>
        </row>
        <row r="22375">
          <cell r="E22375">
            <v>0</v>
          </cell>
          <cell r="F22375">
            <v>0</v>
          </cell>
        </row>
        <row r="22376">
          <cell r="E22376">
            <v>0</v>
          </cell>
          <cell r="F22376">
            <v>0</v>
          </cell>
        </row>
        <row r="22377">
          <cell r="E22377">
            <v>0</v>
          </cell>
          <cell r="F22377">
            <v>0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e Sheet"/>
      <sheetName val="Income Statement"/>
      <sheetName val="Assumptions"/>
      <sheetName val="Sales"/>
      <sheetName val="Financial Analyse"/>
      <sheetName val="XREF"/>
      <sheetName val="Tickmarks"/>
      <sheetName val="Geral"/>
      <sheetName val="Customize Your Invoice"/>
      <sheetName val="GRAFICOS"/>
      <sheetName val="Cost_Input"/>
      <sheetName val="Comb Inp"/>
      <sheetName val=" Balanço REAL"/>
      <sheetName val="Links"/>
      <sheetName val="PRINC"/>
      <sheetName val="INF"/>
      <sheetName val="Calculo Materialidade"/>
      <sheetName val="Cost Inputs"/>
      <sheetName val="Res-Equiv"/>
      <sheetName val="BALANCE"/>
      <sheetName val="Ratios"/>
      <sheetName val="I. INICIO"/>
      <sheetName val="Lead"/>
      <sheetName val="INICIO"/>
      <sheetName val="ContProd"/>
      <sheetName val="icatu"/>
      <sheetName val="CPU_ORC"/>
      <sheetName val="componentes"/>
      <sheetName val="elétric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"/>
      <sheetName val="DOAR"/>
      <sheetName val="Movimento {ppc}"/>
      <sheetName val="Detalhes"/>
      <sheetName val="Hedge"/>
      <sheetName val="DMPL"/>
      <sheetName val="Movimentação Empréstimos"/>
      <sheetName val="Razão Empréstimos"/>
      <sheetName val="Segregação CP x LP 092005"/>
      <sheetName val="Sheet1"/>
      <sheetName val="XREF"/>
      <sheetName val="Tickmarks"/>
      <sheetName val="Movimentação {ppc}"/>
      <sheetName val="Movimentação 09"/>
      <sheetName val="Geral"/>
      <sheetName val="PAP Balanço"/>
      <sheetName val="DIV INC"/>
      <sheetName val="LTM"/>
      <sheetName val="CREDIT STATS"/>
      <sheetName val="DropZone"/>
      <sheetName val="INICIO"/>
      <sheetName val="Assumptions"/>
      <sheetName val="Worksheet in (C) 2250 Fluxo de "/>
      <sheetName val="Lead"/>
      <sheetName val="Papel Mestre"/>
      <sheetName val="QuQuant"/>
      <sheetName val="MENU"/>
      <sheetName val="Fluxo de Caixa CF"/>
      <sheetName val="Dados BLP"/>
      <sheetName val="APU"/>
      <sheetName val="Cálculo Parâmetro"/>
      <sheetName val="B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Gráficas"/>
      <sheetName val="Ind operat"/>
      <sheetName val="Ind gastos"/>
      <sheetName val="Ind trafico"/>
      <sheetName val="Accidentes"/>
      <sheetName val="RESUMEN"/>
      <sheetName val="Seguimiento Explotación"/>
      <sheetName val="Presupuestos"/>
      <sheetName val="Trafico"/>
      <sheetName val="Accidentalidad"/>
      <sheetName val="Calculo ingresos"/>
      <sheetName val="Tarifas"/>
      <sheetName val="Variables- prevision"/>
      <sheetName val="Gastos"/>
      <sheetName val="Traficos"/>
      <sheetName val="Fresagem de Pista Ago-98"/>
      <sheetName val="Cash flow"/>
      <sheetName val="XREF"/>
      <sheetName val="BNDES Sub_A1.1"/>
      <sheetName val="BNDES Sub_A1.2"/>
      <sheetName val="BNDES Sub_A1.3"/>
      <sheetName val="BNDES Sub_A1.4"/>
      <sheetName val="BNDES Sub_A2.1"/>
      <sheetName val="BNDES Sub_A2.2"/>
      <sheetName val="BNDES Sub_A10"/>
      <sheetName val="BNDES Sub_B1.1"/>
      <sheetName val="BNDES Sub_B1.2"/>
      <sheetName val="CURTO PRAZO "/>
      <sheetName val="LONGO PRAZO "/>
      <sheetName val="Despesas C.P e L.P"/>
      <sheetName val="Fontes Financiamentos"/>
      <sheetName val="Inform. Contrato"/>
      <sheetName val="Movimentação Imobilizado"/>
      <sheetName val="CRITERIOS"/>
      <sheetName val="DIV INC"/>
      <sheetName val="LTM"/>
      <sheetName val="CREDIT STATS"/>
      <sheetName val="DropZone"/>
      <sheetName val="Anual"/>
      <sheetName val="Mapa de Custo Jun.2003"/>
      <sheetName val="ICATU"/>
      <sheetName val="dados"/>
      <sheetName val="FINANCIAMENTO COFACE SUDAMERIS"/>
      <sheetName val="Customize Your Invoice"/>
    </sheetNames>
    <sheetDataSet>
      <sheetData sheetId="0">
        <row r="3">
          <cell r="N3">
            <v>166.386</v>
          </cell>
        </row>
      </sheetData>
      <sheetData sheetId="1">
        <row r="3">
          <cell r="N3">
            <v>166.386</v>
          </cell>
        </row>
      </sheetData>
      <sheetData sheetId="2" refreshError="1"/>
      <sheetData sheetId="3" refreshError="1"/>
      <sheetData sheetId="4" refreshError="1"/>
      <sheetData sheetId="5">
        <row r="3">
          <cell r="N3">
            <v>166.386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">
          <cell r="N3">
            <v>166.386</v>
          </cell>
        </row>
      </sheetData>
      <sheetData sheetId="19">
        <row r="3">
          <cell r="N3">
            <v>166.386</v>
          </cell>
        </row>
      </sheetData>
      <sheetData sheetId="20">
        <row r="3">
          <cell r="N3">
            <v>166.386</v>
          </cell>
        </row>
      </sheetData>
      <sheetData sheetId="21"/>
      <sheetData sheetId="22"/>
      <sheetData sheetId="23"/>
      <sheetData sheetId="24">
        <row r="3">
          <cell r="N3">
            <v>166.386</v>
          </cell>
        </row>
      </sheetData>
      <sheetData sheetId="25">
        <row r="3">
          <cell r="N3">
            <v>166.386</v>
          </cell>
        </row>
      </sheetData>
      <sheetData sheetId="26"/>
      <sheetData sheetId="27"/>
      <sheetData sheetId="28"/>
      <sheetData sheetId="29">
        <row r="3">
          <cell r="N3">
            <v>166.386</v>
          </cell>
        </row>
      </sheetData>
      <sheetData sheetId="30"/>
      <sheetData sheetId="31"/>
      <sheetData sheetId="32" refreshError="1"/>
      <sheetData sheetId="33" refreshError="1"/>
      <sheetData sheetId="34">
        <row r="3">
          <cell r="N3">
            <v>166.386</v>
          </cell>
        </row>
      </sheetData>
      <sheetData sheetId="35">
        <row r="3">
          <cell r="N3">
            <v>166.386</v>
          </cell>
        </row>
      </sheetData>
      <sheetData sheetId="36">
        <row r="3">
          <cell r="N3">
            <v>166.386</v>
          </cell>
        </row>
      </sheetData>
      <sheetData sheetId="37">
        <row r="3">
          <cell r="N3">
            <v>166.386</v>
          </cell>
        </row>
      </sheetData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as Contas"/>
      <sheetName val="Teste da Mov. dos Emprést.12_03"/>
      <sheetName val="Nota Explicativa12.03"/>
      <sheetName val="Nota Explicativa 11.03"/>
      <sheetName val="Controle das Circul. 11 e 12.03"/>
      <sheetName val="Outorga 2003"/>
      <sheetName val="Outorga Fixa e Variável 30.11 H"/>
      <sheetName val="Parametro Outorga"/>
      <sheetName val="Threshold Calc"/>
      <sheetName val="XREF"/>
      <sheetName val="Tickmarks"/>
      <sheetName val="Movimentação dos Empréstimos"/>
      <sheetName val="Controle das Circul. 06.03"/>
      <sheetName val="Nota Explicativa"/>
      <sheetName val="Movimentação {ppc}"/>
      <sheetName val="Outorga"/>
      <sheetName val="Segregação CP vs LP"/>
      <sheetName val="Suporte para NE {ppc}"/>
      <sheetName val="sumitomo"/>
      <sheetName val="volkswagen"/>
      <sheetName val="banespa"/>
      <sheetName val="ajuste e abertura relatório"/>
      <sheetName val="juros 2000"/>
      <sheetName val="Mapa Mov. Empréstimos 06.03"/>
      <sheetName val="Teste da Mov. dos Emprést.06.03"/>
      <sheetName val="Nota Explicativa 06.03"/>
      <sheetName val="Outorga Fixa 06.03"/>
      <sheetName val="Sheet1"/>
      <sheetName val="Resumo Empréstimos"/>
      <sheetName val="Outorga Fixa"/>
      <sheetName val="Mapa Mov. Empréstimos 11_03"/>
      <sheetName val="Teste da Mov. dos Emprést.11_03"/>
      <sheetName val="Nota Explicativa 12.03"/>
      <sheetName val="Controle das Circul. 11_03"/>
      <sheetName val="Outorga Fixa e Variável 30.06 H"/>
      <sheetName val="Mapa de movimentação"/>
      <sheetName val="Parâmetro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Circularização"/>
      <sheetName val="Info Empréstimos"/>
      <sheetName val="Mapa mov {ppc}"/>
      <sheetName val="Suporte para Report"/>
      <sheetName val="Segregação CP x LP"/>
      <sheetName val="Finame"/>
      <sheetName val="TCalc (2)"/>
      <sheetName val="Empréstimos"/>
      <sheetName val="TCalc (1)"/>
      <sheetName val="TCalc (3)"/>
      <sheetName val="Para Ref."/>
      <sheetName val="Mapa de emprest 09.04"/>
      <sheetName val="Circularização ACC 09.04"/>
      <sheetName val="Circularização09.04 "/>
      <sheetName val="Circularização 31.12"/>
      <sheetName val="Comp. e Mapa de mov empr. 31.12"/>
      <sheetName val="Mapa"/>
      <sheetName val="Mapa 31.10"/>
      <sheetName val="Mapa 31.12"/>
      <sheetName val="Circularização 31.10"/>
      <sheetName val="Empréstimo Safra"/>
      <sheetName val="Memo"/>
      <sheetName val="Razão Empréstimos"/>
      <sheetName val="NE 7"/>
      <sheetName val="Circularizações"/>
      <sheetName val="Mapa de Movimentação {ppc}"/>
      <sheetName val="Mútuo OHL {ppc}"/>
      <sheetName val="Mútuo SPR {ppc}"/>
      <sheetName val="Covenants"/>
      <sheetName val="Cálculo Parâmetro"/>
      <sheetName val="Summary Page"/>
      <sheetName val="NEs"/>
      <sheetName val="Teste de Baixas"/>
      <sheetName val="Empréstimos - 31.12.06"/>
      <sheetName val="Empréstimos - PAS"/>
      <sheetName val="Memo Empréstimos"/>
      <sheetName val="Cálculo do Parâmetro"/>
      <sheetName val="Off books Set.05"/>
      <sheetName val="Off book dez 05"/>
      <sheetName val="Empréstimos Estrangeiros"/>
      <sheetName val="Garantias Set.05"/>
      <sheetName val="Garantias dez 05"/>
      <sheetName val="Insuf Carteira"/>
      <sheetName val="Contratos Dez.05"/>
      <sheetName val="Resumo BP - Set.05"/>
      <sheetName val="Resumo BPI dez 05"/>
      <sheetName val="Composição empréstimo BPI dez"/>
      <sheetName val="Resumo MKT"/>
      <sheetName val="Adições"/>
      <sheetName val="Detalhado - Set.05"/>
      <sheetName val="Mapa Movimentação - 30.09"/>
      <sheetName val="Pgtos Set.05"/>
      <sheetName val="Pgtos dez 05"/>
      <sheetName val="Taxa Média Juros"/>
      <sheetName val="Resumo das Circularizações"/>
      <sheetName val="Fomentar - BEG"/>
      <sheetName val="Saldo Leiloado CIPA"/>
      <sheetName val="Resumo"/>
      <sheetName val="Saldo não leiloado - CIPA"/>
      <sheetName val="96.786-6"/>
      <sheetName val="97.052-2"/>
      <sheetName val="96.778-5"/>
      <sheetName val="671.362-2"/>
      <sheetName val="30.264 UMBDES"/>
      <sheetName val="30.264 TJLP"/>
      <sheetName val="Movimentação Mútuo"/>
      <sheetName val="NE 8"/>
      <sheetName val="Cálculo do Escalonamento"/>
      <sheetName val="PAS Encargos"/>
      <sheetName val="Empréstimo 31.12"/>
      <sheetName val="Empréstimo Citibank 31.12"/>
      <sheetName val="ACC {PPC} e PAS Encargos_30.09."/>
      <sheetName val="Empréstimos 30.09"/>
      <sheetName val="Níveis Parâmetro"/>
      <sheetName val="ACC {PPC}"/>
      <sheetName val="ACE {PPC}"/>
      <sheetName val="NE"/>
      <sheetName val="ACC {PPC} e PAS Encargos"/>
      <sheetName val="Segregação"/>
      <sheetName val="Empréstimo"/>
      <sheetName val="Movimentação 09"/>
      <sheetName val="Sumário"/>
      <sheetName val="Rollforward"/>
      <sheetName val="Mapa Movim. 3112"/>
      <sheetName val="Controle Empréstimos"/>
      <sheetName val="Parametro"/>
      <sheetName val="Fluxo de Caixa CF"/>
      <sheetName val="EmpFin"/>
      <sheetName val="Mapa Empréstimos"/>
      <sheetName val="Contrato a termo"/>
      <sheetName val="Macros"/>
      <sheetName val="Movimentação Imobilizado"/>
      <sheetName val="Cash flow"/>
      <sheetName val="Tarifas"/>
      <sheetName val="Calculo global Depr."/>
      <sheetName val="Others than Risks"/>
      <sheetName val="Rollfoward"/>
      <sheetName val="Derivativos"/>
      <sheetName val="Teste Adição &amp; Baixas"/>
      <sheetName val="Global Juros"/>
      <sheetName val="Global Variação cambial"/>
      <sheetName val="Movim. DOAR (31_12_03)"/>
      <sheetName val="Summary"/>
      <sheetName val="Mapa movimentação"/>
      <sheetName val="Segregação CP e LP Empréstimos"/>
      <sheetName val="{PPC} - Saldo C. Giro BB"/>
      <sheetName val="SELIC"/>
      <sheetName val="Comissões"/>
      <sheetName val="rough"/>
      <sheetName val="Teste Adições"/>
      <sheetName val="Mapa Imobilizado"/>
      <sheetName val="Suporte NE"/>
      <sheetName val="Customize Your Invoice"/>
      <sheetName val="Control Sheet"/>
      <sheetName val="2000"/>
      <sheetName val="Worksheet in (C) 6310 Empréstim"/>
      <sheetName val="PAS Juros"/>
      <sheetName val="Fiança Bancária"/>
      <sheetName val="201 1"/>
      <sheetName val="201 4"/>
      <sheetName val="201 5"/>
      <sheetName val="201 6"/>
      <sheetName val="#REF"/>
      <sheetName val=""/>
      <sheetName val="CRITE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ÇAMENTO"/>
      <sheetName val="ENCARGOS"/>
      <sheetName val="RESULTADO"/>
      <sheetName val="PLANEJAMENTO"/>
      <sheetName val="CRONOGRAMA"/>
      <sheetName val="PONTO DE EQUILIBRIO"/>
      <sheetName val="EQUIPE"/>
      <sheetName val="ADM"/>
      <sheetName val="TOP"/>
      <sheetName val="LAB"/>
      <sheetName val="QSMS"/>
      <sheetName val="Planilha1"/>
      <sheetName val="MOB"/>
      <sheetName val="DADOS"/>
      <sheetName val="BDI"/>
      <sheetName val="PRATICABILIDADE"/>
      <sheetName val="PRODUÇÕES"/>
      <sheetName val="CPU"/>
      <sheetName val="Escavação e Carga"/>
      <sheetName val="Transportes"/>
      <sheetName val="MÃO DE OBRA"/>
      <sheetName val="EQUIPAMENTOS"/>
      <sheetName val="MATERIAIS"/>
      <sheetName val="SERVIÇOS TERCEIRIZADOS"/>
      <sheetName val="EXPOSIÇÃO DE CAIXA MODELO"/>
      <sheetName val="Exposição de Caixa – Rosh"/>
      <sheetName val="Exp. Caixa Rosh Mo+EQUIP"/>
      <sheetName val="RESUMO DO ESCOPO"/>
    </sheetNames>
    <sheetDataSet>
      <sheetData sheetId="0" refreshError="1"/>
      <sheetData sheetId="1">
        <row r="10">
          <cell r="D10">
            <v>1.7770311111111112</v>
          </cell>
          <cell r="H10">
            <v>1.06</v>
          </cell>
        </row>
      </sheetData>
      <sheetData sheetId="2">
        <row r="8">
          <cell r="G8">
            <v>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teira Schroder Small Caps"/>
      <sheetName val="dados"/>
      <sheetName val="dados (2)"/>
      <sheetName val="Setores"/>
      <sheetName val="Schroder Small Caps"/>
      <sheetName val="Schroder_Small_Caps"/>
      <sheetName val="FRA"/>
      <sheetName val="COUPOM"/>
      <sheetName val="Aplic. Finac. - 30.09.0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guros 2001-2002 {ppc}"/>
      <sheetName val="Seguros 2001_2002 _ppc_"/>
      <sheetName val="Links"/>
      <sheetName val="Lead"/>
      <sheetName val="Mapa Empréstimos {ppc}"/>
      <sheetName val="Report 31.12.04"/>
      <sheetName val="Calculo DTT"/>
      <sheetName val="Cartas de Fianç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CI"/>
      <sheetName val="CRONO"/>
      <sheetName val="RRE"/>
      <sheetName val="DADOS"/>
    </sheetNames>
    <sheetDataSet>
      <sheetData sheetId="0"/>
      <sheetData sheetId="1"/>
      <sheetData sheetId="2"/>
      <sheetData sheetId="3">
        <row r="1">
          <cell r="G1" t="str">
            <v>Unidades habitacionais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2"/>
      <sheetName val="CONTABILIZAÇÃO"/>
      <sheetName val="BANCO"/>
      <sheetName val="PROCURA"/>
      <sheetName val="CRITERIOS"/>
      <sheetName val="RATEIOS_UCAO"/>
      <sheetName val="RATEIOS_UAG"/>
      <sheetName val="RELATORIO_UCAO"/>
      <sheetName val="RELATORIO_UAG"/>
      <sheetName val="CUSTO CONSOLID"/>
      <sheetName val="CUSTO UNIT UCAO"/>
      <sheetName val="CUSTO UNIT PORTO"/>
      <sheetName val="CUSTO UNIT INDUSTR"/>
      <sheetName val="CUSTO UNIT UAG"/>
      <sheetName val="CUSTO UNIT TRANS_CD RJ"/>
      <sheetName val="CUSTO UNIT CD RJ"/>
      <sheetName val="CUSTO UNIT TRANS_CD SP"/>
      <sheetName val="CUSTO UNIT CD SP"/>
      <sheetName val="CUSTO UNIT TRANS_CD BH"/>
      <sheetName val="CUSTO UNIT CD BH"/>
      <sheetName val="CUSTO MONETARIO_CONSOLID"/>
      <sheetName val="CUSTO MONETARIO"/>
      <sheetName val="VARIAÇÃO"/>
      <sheetName val="Bco1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N a Merc."/>
      <sheetName val="XREF"/>
      <sheetName val="Master FIF Flutuação"/>
      <sheetName val="Links"/>
      <sheetName val="Lead"/>
      <sheetName val="CRITERIOS"/>
      <sheetName val="Macro1"/>
      <sheetName val="Taxas"/>
      <sheetName val="Aplic. Finac. - 30.09.02"/>
      <sheetName val="lodo"/>
      <sheetName val="Carteira"/>
      <sheetName val="projetado"/>
      <sheetName val="Parameters"/>
      <sheetName val="I. INICIO"/>
      <sheetName val="Detailed Adjustments"/>
      <sheetName val="SUPORTE"/>
      <sheetName val="FOREST BY FACILITY"/>
      <sheetName val="by area"/>
      <sheetName val="TI"/>
      <sheetName val="ALL"/>
      <sheetName val="Hoja2"/>
      <sheetName val="RMC"/>
      <sheetName val="CUSTO LARANJEIRAS"/>
      <sheetName val="LTN_a_Merc_"/>
      <sheetName val="Master_FIF_Flutuação"/>
      <sheetName val="Aplic__Finac__-_30_09_02"/>
      <sheetName val="I__INICIO"/>
      <sheetName val="Detailed_Adjustments"/>
      <sheetName val="FOREST_BY_FACILITY"/>
      <sheetName val="by_area"/>
      <sheetName val="fresagem de pista ago-98"/>
      <sheetName val="LTN a mercado"/>
      <sheetName val="Blue Box"/>
      <sheetName val="Datos"/>
      <sheetName val="(D) Dessazonalizado"/>
      <sheetName val="hoja10"/>
      <sheetName val="hoja11"/>
      <sheetName val="hoja12"/>
      <sheetName val="hoja13"/>
      <sheetName val="hoja14"/>
      <sheetName val="hoja15"/>
      <sheetName val="hoja16"/>
      <sheetName val="hoja17"/>
      <sheetName val="hoja23"/>
      <sheetName val="hoja24"/>
      <sheetName val="hoja25"/>
      <sheetName val="hoja26"/>
      <sheetName val="hoja27"/>
      <sheetName val="hoja28"/>
      <sheetName val="hoja29"/>
      <sheetName val="hoja3"/>
      <sheetName val="hoja30"/>
      <sheetName val="hoja4"/>
      <sheetName val="hoja5"/>
      <sheetName val="hoja6"/>
      <sheetName val="hoja7"/>
      <sheetName val="hoja8"/>
      <sheetName val="hoja9"/>
      <sheetName val="elétrica"/>
      <sheetName val="ingresos"/>
      <sheetName val="Panel Control"/>
      <sheetName val="datos infraestructura"/>
      <sheetName val="icatu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 refreshError="1"/>
      <sheetData sheetId="62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nual"/>
      <sheetName val="Feriados"/>
      <sheetName val="CHUVA-L1"/>
      <sheetName val="CHUVA-L4"/>
    </sheetNames>
    <sheetDataSet>
      <sheetData sheetId="0" refreshError="1">
        <row r="8">
          <cell r="A8">
            <v>38718</v>
          </cell>
          <cell r="B8">
            <v>38719</v>
          </cell>
          <cell r="C8">
            <v>38720</v>
          </cell>
          <cell r="D8">
            <v>38721</v>
          </cell>
          <cell r="E8">
            <v>38722</v>
          </cell>
          <cell r="F8">
            <v>38723</v>
          </cell>
          <cell r="G8">
            <v>38724</v>
          </cell>
          <cell r="I8">
            <v>0</v>
          </cell>
          <cell r="J8">
            <v>0</v>
          </cell>
          <cell r="K8">
            <v>0</v>
          </cell>
          <cell r="L8">
            <v>38749</v>
          </cell>
          <cell r="M8">
            <v>38750</v>
          </cell>
          <cell r="N8">
            <v>38751</v>
          </cell>
          <cell r="O8">
            <v>38752</v>
          </cell>
          <cell r="Q8">
            <v>0</v>
          </cell>
          <cell r="R8">
            <v>0</v>
          </cell>
          <cell r="S8">
            <v>0</v>
          </cell>
          <cell r="T8">
            <v>38777</v>
          </cell>
          <cell r="U8">
            <v>38778</v>
          </cell>
          <cell r="V8">
            <v>38779</v>
          </cell>
          <cell r="W8">
            <v>38780</v>
          </cell>
        </row>
        <row r="9">
          <cell r="A9">
            <v>38725</v>
          </cell>
          <cell r="B9">
            <v>38726</v>
          </cell>
          <cell r="C9">
            <v>38727</v>
          </cell>
          <cell r="D9">
            <v>38728</v>
          </cell>
          <cell r="E9">
            <v>38729</v>
          </cell>
          <cell r="F9">
            <v>38730</v>
          </cell>
          <cell r="G9">
            <v>38731</v>
          </cell>
          <cell r="I9">
            <v>38753</v>
          </cell>
          <cell r="J9">
            <v>38754</v>
          </cell>
          <cell r="K9">
            <v>38755</v>
          </cell>
          <cell r="L9">
            <v>38756</v>
          </cell>
          <cell r="M9">
            <v>38757</v>
          </cell>
          <cell r="N9">
            <v>38758</v>
          </cell>
          <cell r="O9">
            <v>38759</v>
          </cell>
          <cell r="Q9">
            <v>38781</v>
          </cell>
          <cell r="R9">
            <v>38782</v>
          </cell>
          <cell r="S9">
            <v>38783</v>
          </cell>
          <cell r="T9">
            <v>38784</v>
          </cell>
          <cell r="U9">
            <v>38785</v>
          </cell>
          <cell r="V9">
            <v>38786</v>
          </cell>
          <cell r="W9">
            <v>38787</v>
          </cell>
        </row>
        <row r="10">
          <cell r="A10">
            <v>38732</v>
          </cell>
          <cell r="B10">
            <v>38733</v>
          </cell>
          <cell r="C10">
            <v>38734</v>
          </cell>
          <cell r="D10">
            <v>38735</v>
          </cell>
          <cell r="E10">
            <v>38736</v>
          </cell>
          <cell r="F10">
            <v>38737</v>
          </cell>
          <cell r="G10">
            <v>38738</v>
          </cell>
          <cell r="I10">
            <v>38760</v>
          </cell>
          <cell r="J10">
            <v>38761</v>
          </cell>
          <cell r="K10">
            <v>38762</v>
          </cell>
          <cell r="L10">
            <v>38763</v>
          </cell>
          <cell r="M10">
            <v>38764</v>
          </cell>
          <cell r="N10">
            <v>38765</v>
          </cell>
          <cell r="O10">
            <v>38766</v>
          </cell>
          <cell r="Q10">
            <v>38788</v>
          </cell>
          <cell r="R10">
            <v>38789</v>
          </cell>
          <cell r="S10">
            <v>38790</v>
          </cell>
          <cell r="T10">
            <v>38791</v>
          </cell>
          <cell r="U10">
            <v>38792</v>
          </cell>
          <cell r="V10">
            <v>38793</v>
          </cell>
          <cell r="W10">
            <v>38794</v>
          </cell>
        </row>
        <row r="11">
          <cell r="A11">
            <v>38739</v>
          </cell>
          <cell r="B11">
            <v>38740</v>
          </cell>
          <cell r="C11">
            <v>38741</v>
          </cell>
          <cell r="D11">
            <v>38742</v>
          </cell>
          <cell r="E11">
            <v>38743</v>
          </cell>
          <cell r="F11">
            <v>38744</v>
          </cell>
          <cell r="G11">
            <v>38745</v>
          </cell>
          <cell r="I11">
            <v>38767</v>
          </cell>
          <cell r="J11">
            <v>38768</v>
          </cell>
          <cell r="K11">
            <v>38769</v>
          </cell>
          <cell r="L11">
            <v>38770</v>
          </cell>
          <cell r="M11">
            <v>38771</v>
          </cell>
          <cell r="N11">
            <v>38772</v>
          </cell>
          <cell r="O11">
            <v>38773</v>
          </cell>
          <cell r="Q11">
            <v>38795</v>
          </cell>
          <cell r="R11">
            <v>38796</v>
          </cell>
          <cell r="S11">
            <v>38797</v>
          </cell>
          <cell r="T11">
            <v>38798</v>
          </cell>
          <cell r="U11">
            <v>38799</v>
          </cell>
          <cell r="V11">
            <v>38800</v>
          </cell>
          <cell r="W11">
            <v>38801</v>
          </cell>
        </row>
        <row r="12">
          <cell r="A12">
            <v>38746</v>
          </cell>
          <cell r="B12">
            <v>38747</v>
          </cell>
          <cell r="C12">
            <v>38748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I12">
            <v>38774</v>
          </cell>
          <cell r="J12">
            <v>38775</v>
          </cell>
          <cell r="K12">
            <v>38776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Q12">
            <v>38802</v>
          </cell>
          <cell r="R12">
            <v>38803</v>
          </cell>
          <cell r="S12">
            <v>38804</v>
          </cell>
          <cell r="T12">
            <v>38805</v>
          </cell>
          <cell r="U12">
            <v>38806</v>
          </cell>
          <cell r="V12">
            <v>38807</v>
          </cell>
          <cell r="W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38808</v>
          </cell>
          <cell r="I17">
            <v>0</v>
          </cell>
          <cell r="J17">
            <v>38838</v>
          </cell>
          <cell r="K17">
            <v>38839</v>
          </cell>
          <cell r="L17">
            <v>38840</v>
          </cell>
          <cell r="M17">
            <v>38841</v>
          </cell>
          <cell r="N17">
            <v>38842</v>
          </cell>
          <cell r="O17">
            <v>38843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38869</v>
          </cell>
          <cell r="V17">
            <v>38870</v>
          </cell>
          <cell r="W17">
            <v>38871</v>
          </cell>
        </row>
        <row r="18">
          <cell r="A18">
            <v>38809</v>
          </cell>
          <cell r="B18">
            <v>38810</v>
          </cell>
          <cell r="C18">
            <v>38811</v>
          </cell>
          <cell r="D18">
            <v>38812</v>
          </cell>
          <cell r="E18">
            <v>38813</v>
          </cell>
          <cell r="F18">
            <v>38814</v>
          </cell>
          <cell r="G18">
            <v>38815</v>
          </cell>
          <cell r="I18">
            <v>38844</v>
          </cell>
          <cell r="J18">
            <v>38845</v>
          </cell>
          <cell r="K18">
            <v>38846</v>
          </cell>
          <cell r="L18">
            <v>38847</v>
          </cell>
          <cell r="M18">
            <v>38848</v>
          </cell>
          <cell r="N18">
            <v>38849</v>
          </cell>
          <cell r="O18">
            <v>38850</v>
          </cell>
          <cell r="Q18">
            <v>38872</v>
          </cell>
          <cell r="R18">
            <v>38873</v>
          </cell>
          <cell r="S18">
            <v>38874</v>
          </cell>
          <cell r="T18">
            <v>38875</v>
          </cell>
          <cell r="U18">
            <v>38876</v>
          </cell>
          <cell r="V18">
            <v>38877</v>
          </cell>
          <cell r="W18">
            <v>38878</v>
          </cell>
        </row>
        <row r="19">
          <cell r="A19">
            <v>38816</v>
          </cell>
          <cell r="B19">
            <v>38817</v>
          </cell>
          <cell r="C19">
            <v>38818</v>
          </cell>
          <cell r="D19">
            <v>38819</v>
          </cell>
          <cell r="E19">
            <v>38820</v>
          </cell>
          <cell r="F19">
            <v>38821</v>
          </cell>
          <cell r="G19">
            <v>38822</v>
          </cell>
          <cell r="I19">
            <v>38851</v>
          </cell>
          <cell r="J19">
            <v>38852</v>
          </cell>
          <cell r="K19">
            <v>38853</v>
          </cell>
          <cell r="L19">
            <v>38854</v>
          </cell>
          <cell r="M19">
            <v>38855</v>
          </cell>
          <cell r="N19">
            <v>38856</v>
          </cell>
          <cell r="O19">
            <v>38857</v>
          </cell>
          <cell r="Q19">
            <v>38879</v>
          </cell>
          <cell r="R19">
            <v>38880</v>
          </cell>
          <cell r="S19">
            <v>38881</v>
          </cell>
          <cell r="T19">
            <v>38882</v>
          </cell>
          <cell r="U19">
            <v>38883</v>
          </cell>
          <cell r="V19">
            <v>38884</v>
          </cell>
          <cell r="W19">
            <v>38885</v>
          </cell>
        </row>
        <row r="20">
          <cell r="A20">
            <v>38823</v>
          </cell>
          <cell r="B20">
            <v>38824</v>
          </cell>
          <cell r="C20">
            <v>38825</v>
          </cell>
          <cell r="D20">
            <v>38826</v>
          </cell>
          <cell r="E20">
            <v>38827</v>
          </cell>
          <cell r="F20">
            <v>38828</v>
          </cell>
          <cell r="G20">
            <v>38829</v>
          </cell>
          <cell r="I20">
            <v>38858</v>
          </cell>
          <cell r="J20">
            <v>38859</v>
          </cell>
          <cell r="K20">
            <v>38860</v>
          </cell>
          <cell r="L20">
            <v>38861</v>
          </cell>
          <cell r="M20">
            <v>38862</v>
          </cell>
          <cell r="N20">
            <v>38863</v>
          </cell>
          <cell r="O20">
            <v>38864</v>
          </cell>
          <cell r="Q20">
            <v>38886</v>
          </cell>
          <cell r="R20">
            <v>38887</v>
          </cell>
          <cell r="S20">
            <v>38888</v>
          </cell>
          <cell r="T20">
            <v>38889</v>
          </cell>
          <cell r="U20">
            <v>38890</v>
          </cell>
          <cell r="V20">
            <v>38891</v>
          </cell>
          <cell r="W20">
            <v>38892</v>
          </cell>
        </row>
        <row r="21">
          <cell r="A21">
            <v>38830</v>
          </cell>
          <cell r="B21">
            <v>38831</v>
          </cell>
          <cell r="C21">
            <v>38832</v>
          </cell>
          <cell r="D21">
            <v>38833</v>
          </cell>
          <cell r="E21">
            <v>38834</v>
          </cell>
          <cell r="F21">
            <v>38835</v>
          </cell>
          <cell r="G21">
            <v>38836</v>
          </cell>
          <cell r="I21">
            <v>38865</v>
          </cell>
          <cell r="J21">
            <v>38866</v>
          </cell>
          <cell r="K21">
            <v>38867</v>
          </cell>
          <cell r="L21">
            <v>38868</v>
          </cell>
          <cell r="M21">
            <v>0</v>
          </cell>
          <cell r="N21">
            <v>0</v>
          </cell>
          <cell r="O21">
            <v>0</v>
          </cell>
          <cell r="Q21">
            <v>38893</v>
          </cell>
          <cell r="R21">
            <v>38894</v>
          </cell>
          <cell r="S21">
            <v>38895</v>
          </cell>
          <cell r="T21">
            <v>38896</v>
          </cell>
          <cell r="U21">
            <v>38897</v>
          </cell>
          <cell r="V21">
            <v>38898</v>
          </cell>
          <cell r="W21">
            <v>0</v>
          </cell>
        </row>
        <row r="22">
          <cell r="A22">
            <v>38837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38899</v>
          </cell>
          <cell r="I26">
            <v>0</v>
          </cell>
          <cell r="J26">
            <v>0</v>
          </cell>
          <cell r="K26">
            <v>38930</v>
          </cell>
          <cell r="L26">
            <v>38931</v>
          </cell>
          <cell r="M26">
            <v>38932</v>
          </cell>
          <cell r="N26">
            <v>38933</v>
          </cell>
          <cell r="O26">
            <v>38934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38961</v>
          </cell>
          <cell r="W26">
            <v>38962</v>
          </cell>
        </row>
        <row r="27">
          <cell r="A27">
            <v>38900</v>
          </cell>
          <cell r="B27">
            <v>38901</v>
          </cell>
          <cell r="C27">
            <v>38902</v>
          </cell>
          <cell r="D27">
            <v>38903</v>
          </cell>
          <cell r="E27">
            <v>38904</v>
          </cell>
          <cell r="F27">
            <v>38905</v>
          </cell>
          <cell r="G27">
            <v>38906</v>
          </cell>
          <cell r="I27">
            <v>38935</v>
          </cell>
          <cell r="J27">
            <v>38936</v>
          </cell>
          <cell r="K27">
            <v>38937</v>
          </cell>
          <cell r="L27">
            <v>38938</v>
          </cell>
          <cell r="M27">
            <v>38939</v>
          </cell>
          <cell r="N27">
            <v>38940</v>
          </cell>
          <cell r="O27">
            <v>38941</v>
          </cell>
          <cell r="Q27">
            <v>38963</v>
          </cell>
          <cell r="R27">
            <v>38964</v>
          </cell>
          <cell r="S27">
            <v>38965</v>
          </cell>
          <cell r="T27">
            <v>38966</v>
          </cell>
          <cell r="U27">
            <v>38967</v>
          </cell>
          <cell r="V27">
            <v>38968</v>
          </cell>
          <cell r="W27">
            <v>38969</v>
          </cell>
        </row>
        <row r="28">
          <cell r="A28">
            <v>38907</v>
          </cell>
          <cell r="B28">
            <v>38908</v>
          </cell>
          <cell r="C28">
            <v>38909</v>
          </cell>
          <cell r="D28">
            <v>38910</v>
          </cell>
          <cell r="E28">
            <v>38911</v>
          </cell>
          <cell r="F28">
            <v>38912</v>
          </cell>
          <cell r="G28">
            <v>38913</v>
          </cell>
          <cell r="I28">
            <v>38942</v>
          </cell>
          <cell r="J28">
            <v>38943</v>
          </cell>
          <cell r="K28">
            <v>38944</v>
          </cell>
          <cell r="L28">
            <v>38945</v>
          </cell>
          <cell r="M28">
            <v>38946</v>
          </cell>
          <cell r="N28">
            <v>38947</v>
          </cell>
          <cell r="O28">
            <v>38948</v>
          </cell>
          <cell r="Q28">
            <v>38970</v>
          </cell>
          <cell r="R28">
            <v>38971</v>
          </cell>
          <cell r="S28">
            <v>38972</v>
          </cell>
          <cell r="T28">
            <v>38973</v>
          </cell>
          <cell r="U28">
            <v>38974</v>
          </cell>
          <cell r="V28">
            <v>38975</v>
          </cell>
          <cell r="W28">
            <v>38976</v>
          </cell>
        </row>
        <row r="29">
          <cell r="A29">
            <v>38914</v>
          </cell>
          <cell r="B29">
            <v>38915</v>
          </cell>
          <cell r="C29">
            <v>38916</v>
          </cell>
          <cell r="D29">
            <v>38917</v>
          </cell>
          <cell r="E29">
            <v>38918</v>
          </cell>
          <cell r="F29">
            <v>38919</v>
          </cell>
          <cell r="G29">
            <v>38920</v>
          </cell>
          <cell r="I29">
            <v>38949</v>
          </cell>
          <cell r="J29">
            <v>38950</v>
          </cell>
          <cell r="K29">
            <v>38951</v>
          </cell>
          <cell r="L29">
            <v>38952</v>
          </cell>
          <cell r="M29">
            <v>38953</v>
          </cell>
          <cell r="N29">
            <v>38954</v>
          </cell>
          <cell r="O29">
            <v>38955</v>
          </cell>
          <cell r="Q29">
            <v>38977</v>
          </cell>
          <cell r="R29">
            <v>38978</v>
          </cell>
          <cell r="S29">
            <v>38979</v>
          </cell>
          <cell r="T29">
            <v>38980</v>
          </cell>
          <cell r="U29">
            <v>38981</v>
          </cell>
          <cell r="V29">
            <v>38982</v>
          </cell>
          <cell r="W29">
            <v>38983</v>
          </cell>
        </row>
        <row r="30">
          <cell r="A30">
            <v>38921</v>
          </cell>
          <cell r="B30">
            <v>38922</v>
          </cell>
          <cell r="C30">
            <v>38923</v>
          </cell>
          <cell r="D30">
            <v>38924</v>
          </cell>
          <cell r="E30">
            <v>38925</v>
          </cell>
          <cell r="F30">
            <v>38926</v>
          </cell>
          <cell r="G30">
            <v>38927</v>
          </cell>
          <cell r="I30">
            <v>38956</v>
          </cell>
          <cell r="J30">
            <v>38957</v>
          </cell>
          <cell r="K30">
            <v>38958</v>
          </cell>
          <cell r="L30">
            <v>38959</v>
          </cell>
          <cell r="M30">
            <v>38960</v>
          </cell>
          <cell r="N30">
            <v>0</v>
          </cell>
          <cell r="O30">
            <v>0</v>
          </cell>
          <cell r="Q30">
            <v>38984</v>
          </cell>
          <cell r="R30">
            <v>38985</v>
          </cell>
          <cell r="S30">
            <v>38986</v>
          </cell>
          <cell r="T30">
            <v>38987</v>
          </cell>
          <cell r="U30">
            <v>38988</v>
          </cell>
          <cell r="V30">
            <v>38989</v>
          </cell>
          <cell r="W30">
            <v>38990</v>
          </cell>
        </row>
        <row r="31">
          <cell r="A31">
            <v>38928</v>
          </cell>
          <cell r="B31">
            <v>38929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</row>
        <row r="35">
          <cell r="A35">
            <v>38991</v>
          </cell>
          <cell r="B35">
            <v>38992</v>
          </cell>
          <cell r="C35">
            <v>38993</v>
          </cell>
          <cell r="D35">
            <v>38994</v>
          </cell>
          <cell r="E35">
            <v>38995</v>
          </cell>
          <cell r="F35">
            <v>38996</v>
          </cell>
          <cell r="G35">
            <v>38997</v>
          </cell>
          <cell r="I35">
            <v>0</v>
          </cell>
          <cell r="J35">
            <v>0</v>
          </cell>
          <cell r="K35">
            <v>0</v>
          </cell>
          <cell r="L35">
            <v>39022</v>
          </cell>
          <cell r="M35">
            <v>39023</v>
          </cell>
          <cell r="N35">
            <v>39024</v>
          </cell>
          <cell r="O35">
            <v>39025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39052</v>
          </cell>
          <cell r="W35">
            <v>39053</v>
          </cell>
        </row>
        <row r="36">
          <cell r="A36">
            <v>38998</v>
          </cell>
          <cell r="B36">
            <v>38999</v>
          </cell>
          <cell r="C36">
            <v>39000</v>
          </cell>
          <cell r="D36">
            <v>39001</v>
          </cell>
          <cell r="E36">
            <v>39002</v>
          </cell>
          <cell r="F36">
            <v>39003</v>
          </cell>
          <cell r="G36">
            <v>39004</v>
          </cell>
          <cell r="I36">
            <v>39026</v>
          </cell>
          <cell r="J36">
            <v>39027</v>
          </cell>
          <cell r="K36">
            <v>39028</v>
          </cell>
          <cell r="L36">
            <v>39029</v>
          </cell>
          <cell r="M36">
            <v>39030</v>
          </cell>
          <cell r="N36">
            <v>39031</v>
          </cell>
          <cell r="O36">
            <v>39032</v>
          </cell>
          <cell r="Q36">
            <v>39054</v>
          </cell>
          <cell r="R36">
            <v>39055</v>
          </cell>
          <cell r="S36">
            <v>39056</v>
          </cell>
          <cell r="T36">
            <v>39057</v>
          </cell>
          <cell r="U36">
            <v>39058</v>
          </cell>
          <cell r="V36">
            <v>39059</v>
          </cell>
          <cell r="W36">
            <v>39060</v>
          </cell>
        </row>
        <row r="37">
          <cell r="A37">
            <v>39005</v>
          </cell>
          <cell r="B37">
            <v>39006</v>
          </cell>
          <cell r="C37">
            <v>39007</v>
          </cell>
          <cell r="D37">
            <v>39008</v>
          </cell>
          <cell r="E37">
            <v>39009</v>
          </cell>
          <cell r="F37">
            <v>39010</v>
          </cell>
          <cell r="G37">
            <v>39011</v>
          </cell>
          <cell r="I37">
            <v>39033</v>
          </cell>
          <cell r="J37">
            <v>39034</v>
          </cell>
          <cell r="K37">
            <v>39035</v>
          </cell>
          <cell r="L37">
            <v>39036</v>
          </cell>
          <cell r="M37">
            <v>39037</v>
          </cell>
          <cell r="N37">
            <v>39038</v>
          </cell>
          <cell r="O37">
            <v>39039</v>
          </cell>
          <cell r="Q37">
            <v>39061</v>
          </cell>
          <cell r="R37">
            <v>39062</v>
          </cell>
          <cell r="S37">
            <v>39063</v>
          </cell>
          <cell r="T37">
            <v>39064</v>
          </cell>
          <cell r="U37">
            <v>39065</v>
          </cell>
          <cell r="V37">
            <v>39066</v>
          </cell>
          <cell r="W37">
            <v>39067</v>
          </cell>
        </row>
        <row r="38">
          <cell r="A38">
            <v>39012</v>
          </cell>
          <cell r="B38">
            <v>39013</v>
          </cell>
          <cell r="C38">
            <v>39014</v>
          </cell>
          <cell r="D38">
            <v>39015</v>
          </cell>
          <cell r="E38">
            <v>39016</v>
          </cell>
          <cell r="F38">
            <v>39017</v>
          </cell>
          <cell r="G38">
            <v>39018</v>
          </cell>
          <cell r="I38">
            <v>39040</v>
          </cell>
          <cell r="J38">
            <v>39041</v>
          </cell>
          <cell r="K38">
            <v>39042</v>
          </cell>
          <cell r="L38">
            <v>39043</v>
          </cell>
          <cell r="M38">
            <v>39044</v>
          </cell>
          <cell r="N38">
            <v>39045</v>
          </cell>
          <cell r="O38">
            <v>39046</v>
          </cell>
          <cell r="Q38">
            <v>39068</v>
          </cell>
          <cell r="R38">
            <v>39069</v>
          </cell>
          <cell r="S38">
            <v>39070</v>
          </cell>
          <cell r="T38">
            <v>39071</v>
          </cell>
          <cell r="U38">
            <v>39072</v>
          </cell>
          <cell r="V38">
            <v>39073</v>
          </cell>
          <cell r="W38">
            <v>39074</v>
          </cell>
        </row>
        <row r="39">
          <cell r="A39">
            <v>39019</v>
          </cell>
          <cell r="B39">
            <v>39020</v>
          </cell>
          <cell r="C39">
            <v>39021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I39">
            <v>39047</v>
          </cell>
          <cell r="J39">
            <v>39048</v>
          </cell>
          <cell r="K39">
            <v>39049</v>
          </cell>
          <cell r="L39">
            <v>39050</v>
          </cell>
          <cell r="M39">
            <v>39051</v>
          </cell>
          <cell r="N39">
            <v>0</v>
          </cell>
          <cell r="O39">
            <v>0</v>
          </cell>
          <cell r="Q39">
            <v>39075</v>
          </cell>
          <cell r="R39">
            <v>39076</v>
          </cell>
          <cell r="S39">
            <v>39077</v>
          </cell>
          <cell r="T39">
            <v>39078</v>
          </cell>
          <cell r="U39">
            <v>39079</v>
          </cell>
          <cell r="V39">
            <v>39080</v>
          </cell>
          <cell r="W39">
            <v>39081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Q40">
            <v>39082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</row>
      </sheetData>
      <sheetData sheetId="1"/>
      <sheetData sheetId="2" refreshError="1"/>
      <sheetData sheetId="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DIPRVS12"/>
      <sheetName val="RESUMO_AUT1"/>
      <sheetName val="C"/>
      <sheetName val="Teor"/>
      <sheetName val="PROJETO"/>
      <sheetName val="lista_comp"/>
      <sheetName val="Equipamentos"/>
      <sheetName val="dez00"/>
      <sheetName val="COMPOS1"/>
      <sheetName val="DADOS DA CURVA S"/>
      <sheetName val="Especif"/>
      <sheetName val="Orçamento Sta Helena Guaranta"/>
      <sheetName val="PT"/>
      <sheetName val="RESUMO_DVOP"/>
      <sheetName val="INVENTÁRIO262"/>
      <sheetName val="TLCB5"/>
      <sheetName val="QuQuant"/>
      <sheetName val="8ª MP_BR-459"/>
      <sheetName val="CUSTO EQUIP"/>
      <sheetName val="C MÃO OBRA"/>
      <sheetName val="Croqui"/>
      <sheetName val="CUSTO MATERIAL"/>
      <sheetName val="p a t o 99 b"/>
      <sheetName val="CALCULOS AUXILIARES"/>
      <sheetName val="Materiais"/>
      <sheetName val="Mão de obra"/>
      <sheetName val="Quadro6_Composição"/>
      <sheetName val="Sal_Fev"/>
      <sheetName val="Mão de Obra "/>
      <sheetName val="Encargos"/>
      <sheetName val="Vínculo (2)"/>
      <sheetName val="#ref"/>
      <sheetName val="Tabelas"/>
      <sheetName val="plmuseu"/>
      <sheetName val="A"/>
      <sheetName val="Dados"/>
      <sheetName val="mat"/>
      <sheetName val="aux"/>
      <sheetName val="Mat Asf"/>
      <sheetName val="Frontier"/>
      <sheetName val="61M-CBMI"/>
      <sheetName val="CM30TBTB"/>
      <sheetName val="MBUQ"/>
      <sheetName val="Recmecater"/>
      <sheetName val="TLB10P"/>
      <sheetName val="Colonião"/>
      <sheetName val="ESCAV"/>
      <sheetName val="ESCAV. LIMP"/>
      <sheetName val="MECANIZ"/>
      <sheetName val="Concreto"/>
      <sheetName val="TB-262"/>
      <sheetName val="ADMIN"/>
      <sheetName val="padrão salarial"/>
      <sheetName val="Base"/>
      <sheetName val="Input Dados"/>
      <sheetName val="Sub-base"/>
      <sheetName val="quadro equipamentos"/>
      <sheetName val="equipamentos consolidades"/>
      <sheetName val="Quadro Geral"/>
      <sheetName val="Orçamentária"/>
      <sheetName val="CROQUIS"/>
      <sheetName val="MB"/>
      <sheetName val="PATO"/>
      <sheetName val="TLMR"/>
      <sheetName val="PQ"/>
      <sheetName val="B M Pl04"/>
      <sheetName val="Listas"/>
      <sheetName val="planejamento"/>
      <sheetName val="Vínculos (Não Mexer)"/>
      <sheetName val="Vínculos"/>
      <sheetName val="relação recap cbuq"/>
      <sheetName val="plano ataque"/>
      <sheetName val="P reaj x P atual"/>
      <sheetName val="BANCO"/>
      <sheetName val="p a t o"/>
      <sheetName val="Resumo"/>
      <sheetName val="MATERIAL"/>
      <sheetName val="DADOS_DA_CURVA_S1"/>
      <sheetName val="p_a_t_o_99_b1"/>
      <sheetName val="Mão_de_Obra1"/>
      <sheetName val="p_a_t_o1"/>
      <sheetName val="8ª_MP_BR-4591"/>
      <sheetName val="Orçamento_Sta_Helena_Guaranta1"/>
      <sheetName val="CUSTO_EQUIP1"/>
      <sheetName val="C_MÃO_OBRA1"/>
      <sheetName val="CUSTO_MATERIAL1"/>
      <sheetName val="DADOS_DA_CURVA_S"/>
      <sheetName val="p_a_t_o_99_b"/>
      <sheetName val="Mão_de_Obra"/>
      <sheetName val="p_a_t_o"/>
      <sheetName val="8ª_MP_BR-459"/>
      <sheetName val="Orçamento_Sta_Helena_Guaranta"/>
      <sheetName val="CUSTO_EQUIP"/>
      <sheetName val="C_MÃO_OBRA"/>
      <sheetName val="CUSTO_MATERIAL"/>
      <sheetName val="DADOS_DA_CURVA_S3"/>
      <sheetName val="p_a_t_o_99_b3"/>
      <sheetName val="Mão_de_Obra3"/>
      <sheetName val="p_a_t_o3"/>
      <sheetName val="8ª_MP_BR-4593"/>
      <sheetName val="Orçamento_Sta_Helena_Guaranta3"/>
      <sheetName val="CUSTO_EQUIP3"/>
      <sheetName val="C_MÃO_OBRA3"/>
      <sheetName val="CUSTO_MATERIAL3"/>
      <sheetName val="DADOS_DA_CURVA_S2"/>
      <sheetName val="p_a_t_o_99_b2"/>
      <sheetName val="Mão_de_Obra2"/>
      <sheetName val="p_a_t_o2"/>
      <sheetName val="8ª_MP_BR-4592"/>
      <sheetName val="Orçamento_Sta_Helena_Guaranta2"/>
      <sheetName val="CUSTO_EQUIP2"/>
      <sheetName val="C_MÃO_OBRA2"/>
      <sheetName val="CUSTO_MATERIAL2"/>
      <sheetName val="DADOS_DA_CURVA_S4"/>
      <sheetName val="p_a_t_o_99_b4"/>
      <sheetName val="Mão_de_Obra4"/>
      <sheetName val="p_a_t_o4"/>
      <sheetName val="8ª_MP_BR-4594"/>
      <sheetName val="Orçamento_Sta_Helena_Guaranta4"/>
      <sheetName val="CUSTO_EQUIP4"/>
      <sheetName val="C_MÃO_OBRA4"/>
      <sheetName val="CUSTO_MATERIAL4"/>
    </sheetNames>
    <sheetDataSet>
      <sheetData sheetId="0">
        <row r="3">
          <cell r="B3" t="str">
            <v>Atividades Auxiliares ou Básica</v>
          </cell>
        </row>
      </sheetData>
      <sheetData sheetId="1" refreshError="1">
        <row r="3">
          <cell r="B3" t="str">
            <v>Atividades Auxiliares ou Básica</v>
          </cell>
        </row>
        <row r="13">
          <cell r="A13" t="str">
            <v>1 A 00 001 90</v>
          </cell>
          <cell r="B13" t="str">
            <v>TERRAPLENAGEM</v>
          </cell>
          <cell r="C13">
            <v>0</v>
          </cell>
        </row>
        <row r="14">
          <cell r="A14" t="str">
            <v>5 S 01 000 00</v>
          </cell>
          <cell r="B14" t="str">
            <v>Desm. dest. e limp. áreas c/ arv. diam. até 0,15m</v>
          </cell>
          <cell r="C14" t="str">
            <v>m2</v>
          </cell>
          <cell r="D14">
            <v>69600</v>
          </cell>
        </row>
        <row r="15">
          <cell r="A15" t="str">
            <v>5 S 01 100 10</v>
          </cell>
          <cell r="B15" t="str">
            <v>Esc. carga tr. mat 1a c. DMT 200 a 400m c/carreg</v>
          </cell>
          <cell r="C15" t="str">
            <v>m3</v>
          </cell>
          <cell r="D15">
            <v>104400</v>
          </cell>
        </row>
        <row r="16">
          <cell r="A16" t="str">
            <v>5 S 01 510 00</v>
          </cell>
          <cell r="B16" t="str">
            <v>Compactação de aterros a 95% proctor normal</v>
          </cell>
          <cell r="C16" t="str">
            <v>m3</v>
          </cell>
          <cell r="D16">
            <v>57450</v>
          </cell>
        </row>
        <row r="17">
          <cell r="A17" t="str">
            <v>5 S 01 511 00</v>
          </cell>
          <cell r="B17" t="str">
            <v>Compactação de aterros a 100% proctor normal</v>
          </cell>
          <cell r="C17" t="str">
            <v>m3</v>
          </cell>
          <cell r="D17">
            <v>31212.5</v>
          </cell>
        </row>
        <row r="18">
          <cell r="A18" t="str">
            <v>1 A 00 002 07</v>
          </cell>
          <cell r="B18">
            <v>0</v>
          </cell>
          <cell r="C18">
            <v>0</v>
          </cell>
        </row>
        <row r="19">
          <cell r="A19" t="str">
            <v>1 A 00 002 08</v>
          </cell>
          <cell r="B19" t="str">
            <v>PAVIMENTAÇÃO</v>
          </cell>
          <cell r="C19">
            <v>0</v>
          </cell>
        </row>
        <row r="20">
          <cell r="A20" t="str">
            <v>5 S 02 110 00</v>
          </cell>
          <cell r="B20" t="str">
            <v>Regularização do subleito</v>
          </cell>
          <cell r="C20" t="str">
            <v>m2</v>
          </cell>
          <cell r="D20">
            <v>87000</v>
          </cell>
        </row>
        <row r="21">
          <cell r="A21" t="str">
            <v>5 S 02 200 00</v>
          </cell>
          <cell r="B21" t="str">
            <v>Sub-base solo estabilizado granul. s/ mistura</v>
          </cell>
          <cell r="C21" t="str">
            <v>m3</v>
          </cell>
          <cell r="D21">
            <v>17922</v>
          </cell>
        </row>
        <row r="22">
          <cell r="A22" t="str">
            <v>5 S 02 200 01</v>
          </cell>
          <cell r="B22" t="str">
            <v>Base solo estabilizado granul. s/ mistura</v>
          </cell>
          <cell r="C22" t="str">
            <v>m3</v>
          </cell>
          <cell r="D22">
            <v>18966</v>
          </cell>
        </row>
        <row r="23">
          <cell r="A23" t="str">
            <v>1 A 00 002 60</v>
          </cell>
          <cell r="B23">
            <v>0</v>
          </cell>
          <cell r="C23">
            <v>0</v>
          </cell>
        </row>
        <row r="24">
          <cell r="A24" t="str">
            <v>1 A 00 002 90</v>
          </cell>
          <cell r="B24" t="str">
            <v>TRANSPORTES</v>
          </cell>
        </row>
        <row r="25">
          <cell r="A25" t="str">
            <v>5 S 09 001 07</v>
          </cell>
          <cell r="B25" t="str">
            <v>Transporte local em rodov. não pavim.</v>
          </cell>
          <cell r="C25" t="str">
            <v>tkm</v>
          </cell>
          <cell r="D25">
            <v>534630.68999999994</v>
          </cell>
        </row>
        <row r="26">
          <cell r="A26" t="str">
            <v>1 A 00 112 90</v>
          </cell>
          <cell r="B26">
            <v>0</v>
          </cell>
          <cell r="C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</row>
        <row r="28">
          <cell r="A28" t="str">
            <v>1 A 00 201 70</v>
          </cell>
          <cell r="B28" t="str">
            <v>OBRAS DE ARTE CORRENTES</v>
          </cell>
          <cell r="C28">
            <v>0</v>
          </cell>
        </row>
        <row r="29">
          <cell r="A29" t="str">
            <v>2 S 04 100 03</v>
          </cell>
          <cell r="B29" t="str">
            <v>Corpo BSTC D=1,00m</v>
          </cell>
          <cell r="C29" t="str">
            <v>m</v>
          </cell>
          <cell r="D29">
            <v>38</v>
          </cell>
        </row>
        <row r="30">
          <cell r="A30" t="str">
            <v>2 S 04 101 03</v>
          </cell>
          <cell r="B30" t="str">
            <v>Boca BSTC D=1,00m normal</v>
          </cell>
          <cell r="C30" t="str">
            <v>und</v>
          </cell>
          <cell r="D30">
            <v>6</v>
          </cell>
        </row>
        <row r="31">
          <cell r="A31" t="str">
            <v>2 S 04 110 01</v>
          </cell>
          <cell r="B31" t="str">
            <v>Corpo BDTC D=1,00m</v>
          </cell>
          <cell r="C31" t="str">
            <v>m</v>
          </cell>
          <cell r="D31">
            <v>23</v>
          </cell>
        </row>
        <row r="32">
          <cell r="A32" t="str">
            <v>2 S 04 111 01</v>
          </cell>
          <cell r="B32" t="str">
            <v>Boca BDTC D=1,00m normal</v>
          </cell>
          <cell r="C32" t="str">
            <v>und</v>
          </cell>
          <cell r="D32">
            <v>4</v>
          </cell>
        </row>
        <row r="33">
          <cell r="A33" t="str">
            <v>1 A 00 717 00</v>
          </cell>
          <cell r="B33">
            <v>0</v>
          </cell>
          <cell r="C33">
            <v>0</v>
          </cell>
        </row>
        <row r="34">
          <cell r="A34" t="str">
            <v>1 A 00 961 00</v>
          </cell>
          <cell r="B34">
            <v>0</v>
          </cell>
          <cell r="C3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826"/>
      <sheetName val="XREF"/>
      <sheetName val="Tickmarks"/>
      <sheetName val="Clientes"/>
      <sheetName val="cons-del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OI-FIS"/>
      <sheetName val="MOI-FIN"/>
      <sheetName val="MOD-FIS"/>
      <sheetName val="MOD-FIN"/>
      <sheetName val="QPED-FIS"/>
      <sheetName val="QPEI-FIS"/>
      <sheetName val="QPED-FIN"/>
      <sheetName val="QPEI-FIN"/>
      <sheetName val="TERC-FIN.1"/>
      <sheetName val="TERC-FIN.2"/>
    </sheetNames>
    <sheetDataSet>
      <sheetData sheetId="0" refreshError="1">
        <row r="6">
          <cell r="A6" t="str">
            <v>70.17.404.000.01.01</v>
          </cell>
          <cell r="B6" t="str">
            <v>GERÊNCIA DE CONTRATO</v>
          </cell>
        </row>
        <row r="7">
          <cell r="A7" t="str">
            <v>70.17.404.000.01.01.01</v>
          </cell>
          <cell r="B7" t="str">
            <v>GERÊNCIA</v>
          </cell>
        </row>
        <row r="8">
          <cell r="A8" t="str">
            <v>70.17.404.000.01.01.01.001</v>
          </cell>
          <cell r="B8" t="str">
            <v>Gerente de contrato</v>
          </cell>
          <cell r="C8">
            <v>7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</row>
        <row r="9">
          <cell r="A9" t="str">
            <v>70.17.404.000.01.01.01.002</v>
          </cell>
          <cell r="B9" t="str">
            <v>Secretária</v>
          </cell>
          <cell r="C9">
            <v>5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</row>
        <row r="10">
          <cell r="A10" t="str">
            <v>70.17.404.000.01.01.01.003</v>
          </cell>
          <cell r="B10" t="str">
            <v>Motorista de carro leve</v>
          </cell>
          <cell r="C10">
            <v>7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</row>
        <row r="11">
          <cell r="C11">
            <v>0</v>
          </cell>
          <cell r="D11">
            <v>0</v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</row>
        <row r="12">
          <cell r="A12" t="str">
            <v>70.17.404.000.01.02</v>
          </cell>
          <cell r="B12" t="str">
            <v>GERÊNCIA ADMINISTRATIVA</v>
          </cell>
          <cell r="C12">
            <v>0</v>
          </cell>
          <cell r="D12">
            <v>0</v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</row>
        <row r="13">
          <cell r="A13" t="str">
            <v>70.17.404.000.01.02.01</v>
          </cell>
          <cell r="B13" t="str">
            <v>GERÊNCIA</v>
          </cell>
          <cell r="C13">
            <v>0</v>
          </cell>
          <cell r="D13">
            <v>0</v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</row>
        <row r="14">
          <cell r="A14" t="str">
            <v>70.17.404.000.01.02.01.001</v>
          </cell>
          <cell r="B14" t="str">
            <v>Gerente Administrativo</v>
          </cell>
          <cell r="C14">
            <v>7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</row>
        <row r="15">
          <cell r="A15" t="str">
            <v>70.17.404.000.01.02.01.002</v>
          </cell>
          <cell r="B15" t="str">
            <v>Chefe Administrativo de Obra</v>
          </cell>
          <cell r="C15">
            <v>3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</row>
        <row r="16">
          <cell r="A16" t="str">
            <v>70.17.404.000.01.02.01.003</v>
          </cell>
          <cell r="B16" t="str">
            <v>Recepcionista</v>
          </cell>
          <cell r="C16">
            <v>7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A17" t="str">
            <v>70.17.404.000.01.02.01.004</v>
          </cell>
          <cell r="B17" t="str">
            <v>Motorista de carro leve</v>
          </cell>
          <cell r="C17">
            <v>3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>
            <v>1</v>
          </cell>
        </row>
        <row r="18">
          <cell r="C18">
            <v>0</v>
          </cell>
          <cell r="D18">
            <v>0</v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</row>
        <row r="19">
          <cell r="A19" t="str">
            <v>70.17.404.000.01.02.02</v>
          </cell>
          <cell r="B19" t="str">
            <v>MICROINFORMÁTICA</v>
          </cell>
          <cell r="C19">
            <v>0</v>
          </cell>
          <cell r="D19">
            <v>0</v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</row>
        <row r="20">
          <cell r="A20" t="str">
            <v>70.17.404.000.01.02.02.001</v>
          </cell>
          <cell r="B20" t="str">
            <v>Programador</v>
          </cell>
          <cell r="C20">
            <v>7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</row>
        <row r="21">
          <cell r="C21">
            <v>0</v>
          </cell>
          <cell r="D21">
            <v>0</v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</row>
        <row r="22">
          <cell r="A22" t="str">
            <v>70.17.404.000.01.02.03</v>
          </cell>
          <cell r="B22" t="str">
            <v>PREFEITURA</v>
          </cell>
          <cell r="C22">
            <v>0</v>
          </cell>
          <cell r="D22">
            <v>0</v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</row>
        <row r="23">
          <cell r="A23" t="str">
            <v>70.17.404.000.01.02.03.001</v>
          </cell>
          <cell r="B23" t="str">
            <v>Ajudante de produção</v>
          </cell>
          <cell r="C23">
            <v>37</v>
          </cell>
          <cell r="D23">
            <v>9</v>
          </cell>
          <cell r="E23">
            <v>8</v>
          </cell>
          <cell r="F23">
            <v>8</v>
          </cell>
          <cell r="G23">
            <v>8</v>
          </cell>
          <cell r="H23">
            <v>8</v>
          </cell>
          <cell r="I23">
            <v>9</v>
          </cell>
          <cell r="J23">
            <v>9</v>
          </cell>
          <cell r="K23">
            <v>9</v>
          </cell>
          <cell r="L23">
            <v>9</v>
          </cell>
          <cell r="M23">
            <v>9</v>
          </cell>
          <cell r="N23">
            <v>9</v>
          </cell>
          <cell r="O23">
            <v>6</v>
          </cell>
          <cell r="P23">
            <v>4</v>
          </cell>
        </row>
        <row r="24">
          <cell r="A24" t="str">
            <v>70.17.404.000.01.02.03.002</v>
          </cell>
          <cell r="B24" t="str">
            <v>Copeira</v>
          </cell>
          <cell r="C24">
            <v>25</v>
          </cell>
          <cell r="D24">
            <v>7</v>
          </cell>
          <cell r="E24">
            <v>5</v>
          </cell>
          <cell r="F24">
            <v>5</v>
          </cell>
          <cell r="G24">
            <v>5</v>
          </cell>
          <cell r="H24">
            <v>5</v>
          </cell>
          <cell r="I24">
            <v>5</v>
          </cell>
          <cell r="J24">
            <v>7</v>
          </cell>
          <cell r="K24">
            <v>7</v>
          </cell>
          <cell r="L24">
            <v>7</v>
          </cell>
          <cell r="M24">
            <v>7</v>
          </cell>
          <cell r="N24">
            <v>7</v>
          </cell>
          <cell r="O24">
            <v>3</v>
          </cell>
          <cell r="P24">
            <v>1</v>
          </cell>
        </row>
        <row r="25">
          <cell r="A25" t="str">
            <v>70.17.404.000.01.02.03.003</v>
          </cell>
          <cell r="B25" t="str">
            <v>Encarregado de canteiro</v>
          </cell>
          <cell r="C25">
            <v>7</v>
          </cell>
          <cell r="D25">
            <v>2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  <cell r="K25">
            <v>1</v>
          </cell>
          <cell r="L25">
            <v>2</v>
          </cell>
          <cell r="M25">
            <v>2</v>
          </cell>
          <cell r="N25">
            <v>2</v>
          </cell>
          <cell r="O25">
            <v>1</v>
          </cell>
        </row>
        <row r="26">
          <cell r="A26" t="str">
            <v>70.17.404.000.01.02.03.004</v>
          </cell>
          <cell r="B26" t="str">
            <v>Encarregado de canteiro I</v>
          </cell>
          <cell r="C26">
            <v>7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J26">
            <v>2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A27" t="str">
            <v>70.17.404.000.01.02.03.005</v>
          </cell>
          <cell r="B27" t="str">
            <v>Motorista de carro leve</v>
          </cell>
          <cell r="C27">
            <v>8</v>
          </cell>
          <cell r="D27">
            <v>2</v>
          </cell>
          <cell r="E27">
            <v>2</v>
          </cell>
          <cell r="F27">
            <v>2</v>
          </cell>
          <cell r="G27">
            <v>2</v>
          </cell>
          <cell r="H27">
            <v>2</v>
          </cell>
          <cell r="I27">
            <v>2</v>
          </cell>
          <cell r="J27">
            <v>2</v>
          </cell>
          <cell r="K27">
            <v>2</v>
          </cell>
          <cell r="L27">
            <v>2</v>
          </cell>
          <cell r="M27">
            <v>2</v>
          </cell>
          <cell r="N27">
            <v>2</v>
          </cell>
          <cell r="O27">
            <v>1</v>
          </cell>
          <cell r="P27">
            <v>1</v>
          </cell>
        </row>
        <row r="28">
          <cell r="A28" t="str">
            <v>70.17.404.000.01.02.03.006</v>
          </cell>
          <cell r="B28" t="str">
            <v>Feitor de Turma</v>
          </cell>
          <cell r="C28">
            <v>11</v>
          </cell>
          <cell r="D28">
            <v>2</v>
          </cell>
          <cell r="E28">
            <v>2</v>
          </cell>
          <cell r="F28">
            <v>2</v>
          </cell>
          <cell r="G28">
            <v>2</v>
          </cell>
          <cell r="H28">
            <v>2</v>
          </cell>
          <cell r="I28">
            <v>2</v>
          </cell>
          <cell r="J28">
            <v>2</v>
          </cell>
          <cell r="K28">
            <v>2</v>
          </cell>
          <cell r="L28">
            <v>2</v>
          </cell>
          <cell r="M28">
            <v>2</v>
          </cell>
          <cell r="N28">
            <v>2</v>
          </cell>
          <cell r="O28">
            <v>2</v>
          </cell>
          <cell r="P28">
            <v>2</v>
          </cell>
          <cell r="Q28">
            <v>1</v>
          </cell>
        </row>
        <row r="29">
          <cell r="A29" t="str">
            <v>70.17.404.000.01.02.03.007</v>
          </cell>
          <cell r="B29" t="str">
            <v>Pedreiro</v>
          </cell>
          <cell r="C29">
            <v>7</v>
          </cell>
          <cell r="D29">
            <v>2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2</v>
          </cell>
          <cell r="K29">
            <v>2</v>
          </cell>
          <cell r="L29">
            <v>2</v>
          </cell>
          <cell r="M29">
            <v>2</v>
          </cell>
          <cell r="N29">
            <v>2</v>
          </cell>
          <cell r="O29">
            <v>1</v>
          </cell>
        </row>
        <row r="30">
          <cell r="A30" t="str">
            <v>70.17.404.000.01.02.03.008</v>
          </cell>
          <cell r="B30" t="str">
            <v>Carpinteiro</v>
          </cell>
          <cell r="C30">
            <v>10</v>
          </cell>
          <cell r="D30">
            <v>3</v>
          </cell>
          <cell r="E30">
            <v>5</v>
          </cell>
          <cell r="F30">
            <v>5</v>
          </cell>
          <cell r="G30">
            <v>6</v>
          </cell>
          <cell r="H30">
            <v>6</v>
          </cell>
          <cell r="I30">
            <v>1</v>
          </cell>
          <cell r="J30">
            <v>3</v>
          </cell>
          <cell r="K30">
            <v>3</v>
          </cell>
          <cell r="L30">
            <v>3</v>
          </cell>
          <cell r="M30">
            <v>3</v>
          </cell>
          <cell r="N30">
            <v>3</v>
          </cell>
          <cell r="O30">
            <v>1</v>
          </cell>
        </row>
        <row r="31">
          <cell r="A31" t="str">
            <v>70.17.404.000.01.02.03.009</v>
          </cell>
          <cell r="B31" t="str">
            <v>Motorista de Ônibus</v>
          </cell>
          <cell r="C31">
            <v>7</v>
          </cell>
          <cell r="D31">
            <v>2</v>
          </cell>
          <cell r="E31">
            <v>5</v>
          </cell>
          <cell r="F31">
            <v>5</v>
          </cell>
          <cell r="G31">
            <v>6</v>
          </cell>
          <cell r="H31">
            <v>6</v>
          </cell>
          <cell r="I31">
            <v>5</v>
          </cell>
          <cell r="J31">
            <v>2</v>
          </cell>
          <cell r="K31">
            <v>2</v>
          </cell>
          <cell r="L31">
            <v>2</v>
          </cell>
          <cell r="M31">
            <v>2</v>
          </cell>
          <cell r="N31">
            <v>2</v>
          </cell>
          <cell r="O31">
            <v>1</v>
          </cell>
        </row>
        <row r="32">
          <cell r="C32">
            <v>0</v>
          </cell>
          <cell r="D32">
            <v>0</v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</row>
        <row r="33">
          <cell r="A33" t="str">
            <v>70.17.404.000.01.02.04</v>
          </cell>
          <cell r="B33" t="str">
            <v>GESTÃO FINANCEIRA</v>
          </cell>
          <cell r="C33">
            <v>0</v>
          </cell>
          <cell r="D33">
            <v>0</v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</row>
        <row r="34">
          <cell r="A34" t="str">
            <v>70.17.404.000.01.02.04.001</v>
          </cell>
          <cell r="B34" t="str">
            <v>Auxiliar administrativo</v>
          </cell>
          <cell r="C34">
            <v>4</v>
          </cell>
          <cell r="D34">
            <v>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</row>
        <row r="35">
          <cell r="A35" t="str">
            <v>70.17.404.000.01.02.04.002</v>
          </cell>
          <cell r="B35" t="str">
            <v>Escriturário ll</v>
          </cell>
          <cell r="C35">
            <v>7</v>
          </cell>
          <cell r="D35">
            <v>1</v>
          </cell>
          <cell r="E35">
            <v>5</v>
          </cell>
          <cell r="F35">
            <v>5</v>
          </cell>
          <cell r="G35">
            <v>6</v>
          </cell>
          <cell r="H35">
            <v>6</v>
          </cell>
          <cell r="I35">
            <v>1</v>
          </cell>
          <cell r="J35">
            <v>1</v>
          </cell>
          <cell r="K35">
            <v>1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1</v>
          </cell>
        </row>
        <row r="36">
          <cell r="C36">
            <v>0</v>
          </cell>
          <cell r="D36">
            <v>0</v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</row>
        <row r="37">
          <cell r="A37" t="str">
            <v>70.17.404.000.01.02.05</v>
          </cell>
          <cell r="B37" t="str">
            <v>GESTÃO DE  PESSOAL</v>
          </cell>
          <cell r="C37">
            <v>0</v>
          </cell>
          <cell r="D37">
            <v>0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</row>
        <row r="38">
          <cell r="A38" t="str">
            <v>70.17.404.000.01.02.05.001</v>
          </cell>
          <cell r="B38" t="str">
            <v>Auxiliar de escritório e pessoal</v>
          </cell>
          <cell r="C38">
            <v>16</v>
          </cell>
          <cell r="D38">
            <v>5</v>
          </cell>
          <cell r="E38">
            <v>3</v>
          </cell>
          <cell r="F38">
            <v>3</v>
          </cell>
          <cell r="G38">
            <v>3</v>
          </cell>
          <cell r="H38">
            <v>3</v>
          </cell>
          <cell r="I38">
            <v>3</v>
          </cell>
          <cell r="J38">
            <v>5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1</v>
          </cell>
        </row>
        <row r="39">
          <cell r="A39" t="str">
            <v>70.17.404.000.01.02.05.002</v>
          </cell>
          <cell r="B39" t="str">
            <v>Encarregado de Pessoal II</v>
          </cell>
          <cell r="C39">
            <v>7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</row>
        <row r="40">
          <cell r="C40">
            <v>0</v>
          </cell>
          <cell r="D40">
            <v>0</v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</row>
        <row r="41">
          <cell r="A41" t="str">
            <v>70.17.404.000.01.02.06</v>
          </cell>
          <cell r="B41" t="str">
            <v>RECRUTAMENTO</v>
          </cell>
          <cell r="C41">
            <v>0</v>
          </cell>
          <cell r="D41">
            <v>0</v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</row>
        <row r="42">
          <cell r="A42" t="str">
            <v>70.17.404.000.01.02.06.001</v>
          </cell>
          <cell r="B42" t="str">
            <v>Assistente Administrativo</v>
          </cell>
          <cell r="C42">
            <v>3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 t="str">
            <v/>
          </cell>
          <cell r="P42" t="str">
            <v/>
          </cell>
        </row>
        <row r="43">
          <cell r="A43" t="str">
            <v>70.17.404.000.01.02.06.002</v>
          </cell>
          <cell r="B43" t="str">
            <v>Encarregado de Pessoal I</v>
          </cell>
          <cell r="C43">
            <v>6</v>
          </cell>
          <cell r="D43">
            <v>2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J43">
            <v>2</v>
          </cell>
          <cell r="K43">
            <v>2</v>
          </cell>
          <cell r="L43">
            <v>2</v>
          </cell>
          <cell r="M43">
            <v>2</v>
          </cell>
          <cell r="N43">
            <v>2</v>
          </cell>
        </row>
        <row r="44">
          <cell r="C44">
            <v>0</v>
          </cell>
          <cell r="D44">
            <v>0</v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</row>
        <row r="45">
          <cell r="A45" t="str">
            <v>70.17.404.000.01.02.07</v>
          </cell>
          <cell r="B45" t="str">
            <v>ALMOXARIFADO</v>
          </cell>
          <cell r="C45">
            <v>0</v>
          </cell>
          <cell r="D45">
            <v>0</v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</row>
        <row r="46">
          <cell r="A46" t="str">
            <v>70.17.404.000.01.02.07.001</v>
          </cell>
          <cell r="B46" t="str">
            <v>Ajudante de produção</v>
          </cell>
          <cell r="C46">
            <v>20</v>
          </cell>
          <cell r="D46">
            <v>6</v>
          </cell>
          <cell r="E46">
            <v>2</v>
          </cell>
          <cell r="F46">
            <v>2</v>
          </cell>
          <cell r="G46">
            <v>2</v>
          </cell>
          <cell r="H46">
            <v>2</v>
          </cell>
          <cell r="I46">
            <v>4</v>
          </cell>
          <cell r="J46">
            <v>6</v>
          </cell>
          <cell r="K46">
            <v>6</v>
          </cell>
          <cell r="L46">
            <v>6</v>
          </cell>
          <cell r="M46">
            <v>6</v>
          </cell>
          <cell r="N46">
            <v>4</v>
          </cell>
          <cell r="O46">
            <v>3</v>
          </cell>
          <cell r="P46">
            <v>1</v>
          </cell>
        </row>
        <row r="47">
          <cell r="A47" t="str">
            <v>70.17.404.000.01.02.07.002</v>
          </cell>
          <cell r="B47" t="str">
            <v>Auxiliar de almoxarifado</v>
          </cell>
          <cell r="C47">
            <v>9</v>
          </cell>
          <cell r="D47">
            <v>2</v>
          </cell>
          <cell r="E47">
            <v>2</v>
          </cell>
          <cell r="F47">
            <v>2</v>
          </cell>
          <cell r="G47">
            <v>2</v>
          </cell>
          <cell r="H47">
            <v>2</v>
          </cell>
          <cell r="I47">
            <v>3</v>
          </cell>
          <cell r="J47">
            <v>2</v>
          </cell>
          <cell r="K47">
            <v>2</v>
          </cell>
          <cell r="L47">
            <v>2</v>
          </cell>
          <cell r="M47">
            <v>2</v>
          </cell>
          <cell r="N47">
            <v>2</v>
          </cell>
          <cell r="O47">
            <v>1</v>
          </cell>
          <cell r="P47">
            <v>1</v>
          </cell>
          <cell r="Q47">
            <v>1</v>
          </cell>
        </row>
        <row r="48">
          <cell r="A48" t="str">
            <v>70.17.404.000.01.02.07.003</v>
          </cell>
          <cell r="B48" t="str">
            <v>Encarregado de almoxarifado</v>
          </cell>
          <cell r="C48">
            <v>7</v>
          </cell>
          <cell r="D48">
            <v>1</v>
          </cell>
          <cell r="E48">
            <v>1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1</v>
          </cell>
        </row>
        <row r="49">
          <cell r="A49" t="str">
            <v>70.17.404.000.01.02.07.004</v>
          </cell>
          <cell r="B49" t="str">
            <v>Motorista de carro leve</v>
          </cell>
          <cell r="C49">
            <v>4</v>
          </cell>
          <cell r="D49">
            <v>1</v>
          </cell>
          <cell r="E49">
            <v>1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</row>
        <row r="50">
          <cell r="C50">
            <v>0</v>
          </cell>
          <cell r="D50">
            <v>0</v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</row>
        <row r="51">
          <cell r="A51" t="str">
            <v>70.17.404.000.01.02.08</v>
          </cell>
          <cell r="B51" t="str">
            <v>SETOR DE COMPRAS</v>
          </cell>
          <cell r="C51">
            <v>0</v>
          </cell>
          <cell r="D51">
            <v>0</v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</row>
        <row r="52">
          <cell r="A52" t="str">
            <v>70.17.404.000.01.02.08.001</v>
          </cell>
          <cell r="B52" t="str">
            <v>Comprador I</v>
          </cell>
          <cell r="C52">
            <v>4</v>
          </cell>
          <cell r="D52">
            <v>1</v>
          </cell>
          <cell r="E52">
            <v>1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</row>
        <row r="53">
          <cell r="C53">
            <v>0</v>
          </cell>
        </row>
        <row r="54">
          <cell r="A54" t="str">
            <v>70.17.404.000.01.02.11</v>
          </cell>
          <cell r="B54" t="str">
            <v>EQUIPE NOTURNA (2º TURNO)</v>
          </cell>
          <cell r="C54">
            <v>0</v>
          </cell>
          <cell r="D54">
            <v>0</v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</row>
        <row r="55">
          <cell r="A55" t="str">
            <v>70.17.404.000.01.02.11.001</v>
          </cell>
          <cell r="B55" t="str">
            <v>Auxiliar administrativo</v>
          </cell>
          <cell r="C55">
            <v>6</v>
          </cell>
          <cell r="D55">
            <v>2</v>
          </cell>
          <cell r="E55">
            <v>5</v>
          </cell>
          <cell r="F55">
            <v>5</v>
          </cell>
          <cell r="G55">
            <v>6</v>
          </cell>
          <cell r="H55">
            <v>6</v>
          </cell>
          <cell r="I55">
            <v>1</v>
          </cell>
          <cell r="J55">
            <v>2</v>
          </cell>
          <cell r="K55">
            <v>2</v>
          </cell>
          <cell r="L55">
            <v>2</v>
          </cell>
          <cell r="M55">
            <v>2</v>
          </cell>
          <cell r="N55">
            <v>2</v>
          </cell>
        </row>
        <row r="56">
          <cell r="A56" t="str">
            <v>70.17.404.000.01.02.11.002</v>
          </cell>
          <cell r="B56" t="str">
            <v>Auxiliar de almoxarifado</v>
          </cell>
          <cell r="C56">
            <v>3</v>
          </cell>
          <cell r="D56">
            <v>1</v>
          </cell>
          <cell r="E56">
            <v>5</v>
          </cell>
          <cell r="F56">
            <v>5</v>
          </cell>
          <cell r="G56">
            <v>6</v>
          </cell>
          <cell r="H56">
            <v>6</v>
          </cell>
          <cell r="I56">
            <v>1</v>
          </cell>
          <cell r="J56">
            <v>1</v>
          </cell>
          <cell r="K56">
            <v>1</v>
          </cell>
          <cell r="L56">
            <v>1</v>
          </cell>
          <cell r="M56">
            <v>1</v>
          </cell>
          <cell r="N56">
            <v>1</v>
          </cell>
        </row>
        <row r="57">
          <cell r="C57">
            <v>0</v>
          </cell>
          <cell r="D57">
            <v>0</v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</row>
        <row r="58">
          <cell r="A58" t="str">
            <v>70.17.404.000.01.03</v>
          </cell>
          <cell r="B58" t="str">
            <v>GERÊNCIA DE ENGENHARIA</v>
          </cell>
          <cell r="C58">
            <v>0</v>
          </cell>
          <cell r="D58">
            <v>0</v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</row>
        <row r="59">
          <cell r="A59" t="str">
            <v>70.17.404.000.01.03.01</v>
          </cell>
          <cell r="B59" t="str">
            <v>GERÊNCIA</v>
          </cell>
          <cell r="C59">
            <v>0</v>
          </cell>
          <cell r="D59">
            <v>0</v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</row>
        <row r="60">
          <cell r="A60" t="str">
            <v>70.17.404.000.01.03.01.001</v>
          </cell>
          <cell r="B60" t="str">
            <v>Gerente de Engenharia</v>
          </cell>
          <cell r="C60">
            <v>7</v>
          </cell>
          <cell r="D60">
            <v>1</v>
          </cell>
          <cell r="E60">
            <v>1</v>
          </cell>
          <cell r="F60">
            <v>1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1</v>
          </cell>
        </row>
        <row r="61">
          <cell r="C61">
            <v>0</v>
          </cell>
          <cell r="D61">
            <v>0</v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</row>
        <row r="62">
          <cell r="A62" t="str">
            <v>70.17.404.000.01.03.02</v>
          </cell>
          <cell r="B62" t="str">
            <v>PLANEJAMENTO</v>
          </cell>
          <cell r="C62">
            <v>0</v>
          </cell>
          <cell r="D62">
            <v>0</v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</row>
        <row r="63">
          <cell r="A63" t="str">
            <v>70.17.404.000.01.03.02.001</v>
          </cell>
          <cell r="B63" t="str">
            <v>Chefe de Planejamento</v>
          </cell>
          <cell r="C63">
            <v>5</v>
          </cell>
          <cell r="D63">
            <v>1</v>
          </cell>
          <cell r="E63">
            <v>1</v>
          </cell>
          <cell r="F63">
            <v>1</v>
          </cell>
          <cell r="G63">
            <v>1</v>
          </cell>
          <cell r="H63">
            <v>1</v>
          </cell>
          <cell r="I63">
            <v>1</v>
          </cell>
          <cell r="J63">
            <v>1</v>
          </cell>
          <cell r="K63">
            <v>1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</row>
        <row r="64">
          <cell r="A64" t="str">
            <v>70.17.404.000.01.03.02.002</v>
          </cell>
          <cell r="B64" t="str">
            <v>Auxiliar de Engenharia I</v>
          </cell>
          <cell r="C64">
            <v>3</v>
          </cell>
          <cell r="D64">
            <v>1</v>
          </cell>
          <cell r="E64">
            <v>1</v>
          </cell>
          <cell r="F64">
            <v>1</v>
          </cell>
          <cell r="G64">
            <v>1</v>
          </cell>
          <cell r="H64">
            <v>1</v>
          </cell>
          <cell r="I64">
            <v>1</v>
          </cell>
          <cell r="J64">
            <v>1</v>
          </cell>
          <cell r="K64">
            <v>1</v>
          </cell>
          <cell r="L64">
            <v>1</v>
          </cell>
          <cell r="M64">
            <v>1</v>
          </cell>
          <cell r="N64">
            <v>1</v>
          </cell>
        </row>
        <row r="65">
          <cell r="A65" t="str">
            <v>70.17.404.000.01.03.02.003</v>
          </cell>
          <cell r="B65" t="str">
            <v>Auxiliar de Engenharia II</v>
          </cell>
          <cell r="C65">
            <v>4</v>
          </cell>
          <cell r="D65">
            <v>1</v>
          </cell>
          <cell r="E65">
            <v>1</v>
          </cell>
          <cell r="F65">
            <v>1</v>
          </cell>
          <cell r="G65">
            <v>1</v>
          </cell>
          <cell r="H65">
            <v>1</v>
          </cell>
          <cell r="I65">
            <v>1</v>
          </cell>
          <cell r="J65">
            <v>1</v>
          </cell>
          <cell r="K65">
            <v>1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</row>
        <row r="66">
          <cell r="A66" t="str">
            <v>70.17.404.000.01.03.02.004</v>
          </cell>
          <cell r="B66" t="str">
            <v>Auxiliar Técnico I</v>
          </cell>
          <cell r="C66">
            <v>11</v>
          </cell>
          <cell r="D66">
            <v>3</v>
          </cell>
          <cell r="E66">
            <v>1</v>
          </cell>
          <cell r="F66">
            <v>1</v>
          </cell>
          <cell r="G66">
            <v>1</v>
          </cell>
          <cell r="H66">
            <v>1</v>
          </cell>
          <cell r="I66">
            <v>1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3</v>
          </cell>
          <cell r="O66">
            <v>1</v>
          </cell>
          <cell r="P66">
            <v>1</v>
          </cell>
        </row>
        <row r="67">
          <cell r="A67" t="str">
            <v>70.17.404.000.01.03.02.005</v>
          </cell>
          <cell r="B67" t="str">
            <v>Auxiliar Técnico II</v>
          </cell>
          <cell r="C67">
            <v>8</v>
          </cell>
          <cell r="D67">
            <v>2</v>
          </cell>
          <cell r="E67">
            <v>1</v>
          </cell>
          <cell r="F67">
            <v>1</v>
          </cell>
          <cell r="G67">
            <v>1</v>
          </cell>
          <cell r="H67">
            <v>1</v>
          </cell>
          <cell r="I67">
            <v>1</v>
          </cell>
          <cell r="J67">
            <v>2</v>
          </cell>
          <cell r="K67">
            <v>2</v>
          </cell>
          <cell r="L67">
            <v>2</v>
          </cell>
          <cell r="M67">
            <v>2</v>
          </cell>
          <cell r="N67">
            <v>2</v>
          </cell>
          <cell r="O67">
            <v>1</v>
          </cell>
          <cell r="P67">
            <v>1</v>
          </cell>
        </row>
        <row r="68">
          <cell r="A68" t="str">
            <v>70.17.404.000.01.03.02.006</v>
          </cell>
          <cell r="B68" t="str">
            <v>Técnico Especializado</v>
          </cell>
          <cell r="C68">
            <v>3</v>
          </cell>
          <cell r="D68">
            <v>1</v>
          </cell>
          <cell r="E68">
            <v>1</v>
          </cell>
          <cell r="F68">
            <v>1</v>
          </cell>
          <cell r="G68">
            <v>1</v>
          </cell>
          <cell r="H68">
            <v>1</v>
          </cell>
          <cell r="I68">
            <v>2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</row>
        <row r="69">
          <cell r="C69">
            <v>0</v>
          </cell>
          <cell r="D69">
            <v>0</v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</row>
        <row r="70">
          <cell r="A70" t="str">
            <v>70.17.404.000.01.03.03</v>
          </cell>
          <cell r="B70" t="str">
            <v>PROJETO</v>
          </cell>
          <cell r="C70">
            <v>0</v>
          </cell>
          <cell r="D70">
            <v>0</v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</row>
        <row r="71">
          <cell r="A71" t="str">
            <v>70.17.404.000.01.03.03.001</v>
          </cell>
          <cell r="B71" t="str">
            <v>Auxiliar de Engenharia II</v>
          </cell>
          <cell r="C71">
            <v>4</v>
          </cell>
          <cell r="D71">
            <v>1</v>
          </cell>
          <cell r="E71">
            <v>1</v>
          </cell>
          <cell r="F71">
            <v>1</v>
          </cell>
          <cell r="G71">
            <v>1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</row>
        <row r="72">
          <cell r="A72" t="str">
            <v>70.17.404.000.01.03.03.002</v>
          </cell>
          <cell r="B72" t="str">
            <v>Projetista III</v>
          </cell>
          <cell r="C72">
            <v>10</v>
          </cell>
          <cell r="D72">
            <v>3</v>
          </cell>
          <cell r="E72">
            <v>1</v>
          </cell>
          <cell r="F72">
            <v>1</v>
          </cell>
          <cell r="G72">
            <v>1</v>
          </cell>
          <cell r="H72">
            <v>1</v>
          </cell>
          <cell r="I72">
            <v>2</v>
          </cell>
          <cell r="J72">
            <v>1</v>
          </cell>
          <cell r="K72">
            <v>1</v>
          </cell>
          <cell r="L72">
            <v>3</v>
          </cell>
          <cell r="M72">
            <v>3</v>
          </cell>
          <cell r="N72">
            <v>3</v>
          </cell>
          <cell r="O72">
            <v>1</v>
          </cell>
        </row>
        <row r="73">
          <cell r="A73" t="str">
            <v>70.17.404.000.01.03.03.003</v>
          </cell>
          <cell r="B73" t="str">
            <v>Técnico Especializado</v>
          </cell>
          <cell r="C73">
            <v>3</v>
          </cell>
          <cell r="D73">
            <v>1</v>
          </cell>
          <cell r="E73">
            <v>2</v>
          </cell>
          <cell r="F73">
            <v>2</v>
          </cell>
          <cell r="G73">
            <v>2</v>
          </cell>
          <cell r="H73">
            <v>2</v>
          </cell>
          <cell r="J73">
            <v>1</v>
          </cell>
          <cell r="K73">
            <v>1</v>
          </cell>
          <cell r="L73">
            <v>1</v>
          </cell>
          <cell r="M73">
            <v>1</v>
          </cell>
          <cell r="N73">
            <v>1</v>
          </cell>
        </row>
        <row r="74">
          <cell r="A74" t="str">
            <v>70.17.404.000.01.03.03.004</v>
          </cell>
          <cell r="B74" t="str">
            <v>Técnico Especializado</v>
          </cell>
          <cell r="C74">
            <v>5</v>
          </cell>
          <cell r="D74">
            <v>1</v>
          </cell>
          <cell r="E74">
            <v>2</v>
          </cell>
          <cell r="F74">
            <v>2</v>
          </cell>
          <cell r="G74">
            <v>2</v>
          </cell>
          <cell r="H74">
            <v>2</v>
          </cell>
          <cell r="J74">
            <v>1</v>
          </cell>
          <cell r="K74">
            <v>1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</row>
        <row r="75">
          <cell r="C75">
            <v>0</v>
          </cell>
          <cell r="D75">
            <v>0</v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</row>
        <row r="76">
          <cell r="A76" t="str">
            <v>70.17.404.000.01.03.04</v>
          </cell>
          <cell r="B76" t="str">
            <v>ARQUIVO TÉCNICO</v>
          </cell>
          <cell r="C76">
            <v>0</v>
          </cell>
          <cell r="D76">
            <v>0</v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</row>
        <row r="77">
          <cell r="A77" t="str">
            <v>70.17.404.000.01.03.04.001</v>
          </cell>
          <cell r="B77" t="str">
            <v>Auxiliar de Escritório e Pessoal</v>
          </cell>
          <cell r="C77">
            <v>7</v>
          </cell>
          <cell r="D77">
            <v>2</v>
          </cell>
          <cell r="E77">
            <v>1</v>
          </cell>
          <cell r="F77">
            <v>1</v>
          </cell>
          <cell r="G77">
            <v>1</v>
          </cell>
          <cell r="H77">
            <v>1</v>
          </cell>
          <cell r="I77">
            <v>1</v>
          </cell>
          <cell r="J77">
            <v>2</v>
          </cell>
          <cell r="K77">
            <v>2</v>
          </cell>
          <cell r="L77">
            <v>2</v>
          </cell>
          <cell r="M77">
            <v>2</v>
          </cell>
          <cell r="N77">
            <v>2</v>
          </cell>
          <cell r="O77">
            <v>1</v>
          </cell>
        </row>
        <row r="78">
          <cell r="C78">
            <v>0</v>
          </cell>
          <cell r="D78">
            <v>0</v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</row>
        <row r="79">
          <cell r="A79" t="str">
            <v>70.17.404.000.01.03.05</v>
          </cell>
          <cell r="B79" t="str">
            <v>SALA TÉCNICA</v>
          </cell>
          <cell r="C79">
            <v>0</v>
          </cell>
          <cell r="D79">
            <v>0</v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</row>
        <row r="80">
          <cell r="A80" t="str">
            <v>70.17.404.000.01.03.05.001</v>
          </cell>
          <cell r="B80" t="str">
            <v>Engenheiro Trainee</v>
          </cell>
          <cell r="C80">
            <v>7</v>
          </cell>
          <cell r="D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</row>
        <row r="81">
          <cell r="A81" t="str">
            <v>70.17.404.000.01.03.05.002</v>
          </cell>
          <cell r="B81" t="str">
            <v>Estagiária</v>
          </cell>
          <cell r="C81">
            <v>3</v>
          </cell>
          <cell r="D81">
            <v>1</v>
          </cell>
          <cell r="J81">
            <v>1</v>
          </cell>
          <cell r="K81">
            <v>1</v>
          </cell>
          <cell r="L81">
            <v>1</v>
          </cell>
          <cell r="M81">
            <v>1</v>
          </cell>
          <cell r="N81">
            <v>1</v>
          </cell>
        </row>
        <row r="82">
          <cell r="A82" t="str">
            <v>70.17.404.000.01.03.05.003</v>
          </cell>
          <cell r="B82" t="str">
            <v>Auxiliar de Engenharia II</v>
          </cell>
          <cell r="C82">
            <v>18</v>
          </cell>
          <cell r="D82">
            <v>4</v>
          </cell>
          <cell r="E82">
            <v>1</v>
          </cell>
          <cell r="F82">
            <v>1</v>
          </cell>
          <cell r="G82">
            <v>1</v>
          </cell>
          <cell r="H82">
            <v>1</v>
          </cell>
          <cell r="I82">
            <v>1</v>
          </cell>
          <cell r="J82">
            <v>3</v>
          </cell>
          <cell r="K82">
            <v>3</v>
          </cell>
          <cell r="L82">
            <v>4</v>
          </cell>
          <cell r="M82">
            <v>4</v>
          </cell>
          <cell r="N82">
            <v>4</v>
          </cell>
          <cell r="O82">
            <v>2</v>
          </cell>
          <cell r="P82">
            <v>2</v>
          </cell>
          <cell r="Q82">
            <v>1</v>
          </cell>
          <cell r="R82">
            <v>1</v>
          </cell>
        </row>
        <row r="83">
          <cell r="A83" t="str">
            <v>70.17.404.000.01.03.05.004</v>
          </cell>
          <cell r="B83" t="str">
            <v>Auxiliar Técnico I</v>
          </cell>
          <cell r="C83">
            <v>3</v>
          </cell>
          <cell r="D83">
            <v>1</v>
          </cell>
          <cell r="E83">
            <v>5</v>
          </cell>
          <cell r="F83">
            <v>5</v>
          </cell>
          <cell r="G83">
            <v>6</v>
          </cell>
          <cell r="H83">
            <v>6</v>
          </cell>
          <cell r="I83">
            <v>1</v>
          </cell>
          <cell r="J83">
            <v>1</v>
          </cell>
          <cell r="K83">
            <v>1</v>
          </cell>
          <cell r="L83">
            <v>1</v>
          </cell>
          <cell r="M83">
            <v>1</v>
          </cell>
          <cell r="N83">
            <v>1</v>
          </cell>
        </row>
        <row r="84">
          <cell r="A84" t="str">
            <v>70.17.404.000.01.03.05.005</v>
          </cell>
          <cell r="B84" t="str">
            <v>Técnico Especializado</v>
          </cell>
          <cell r="C84">
            <v>7</v>
          </cell>
          <cell r="D84">
            <v>1</v>
          </cell>
          <cell r="E84">
            <v>1</v>
          </cell>
          <cell r="F84">
            <v>1</v>
          </cell>
          <cell r="G84">
            <v>1</v>
          </cell>
          <cell r="H84">
            <v>1</v>
          </cell>
          <cell r="I84">
            <v>1</v>
          </cell>
          <cell r="J84">
            <v>1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1</v>
          </cell>
        </row>
        <row r="85">
          <cell r="C85">
            <v>0</v>
          </cell>
          <cell r="D85">
            <v>0</v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</row>
        <row r="86">
          <cell r="A86" t="str">
            <v>70.17.404.000.01.03.06</v>
          </cell>
          <cell r="B86" t="str">
            <v>APROPRIAÇÃO E CUSTOS</v>
          </cell>
          <cell r="C86">
            <v>0</v>
          </cell>
          <cell r="D86">
            <v>0</v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</row>
        <row r="87">
          <cell r="A87" t="str">
            <v>70.17.404.000.01.03.06.001</v>
          </cell>
          <cell r="B87" t="str">
            <v>Enc. de Apropriação e Custos I</v>
          </cell>
          <cell r="C87">
            <v>4</v>
          </cell>
          <cell r="D87">
            <v>1</v>
          </cell>
          <cell r="E87">
            <v>1</v>
          </cell>
          <cell r="F87">
            <v>1</v>
          </cell>
          <cell r="G87">
            <v>1</v>
          </cell>
          <cell r="H87">
            <v>1</v>
          </cell>
          <cell r="I87">
            <v>1</v>
          </cell>
          <cell r="J87">
            <v>1</v>
          </cell>
          <cell r="K87">
            <v>1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</row>
        <row r="88">
          <cell r="A88" t="str">
            <v>70.17.404.000.01.03.06.002</v>
          </cell>
          <cell r="B88" t="str">
            <v>Apropriador I</v>
          </cell>
          <cell r="C88">
            <v>8</v>
          </cell>
          <cell r="D88">
            <v>2</v>
          </cell>
          <cell r="E88">
            <v>2</v>
          </cell>
          <cell r="F88">
            <v>2</v>
          </cell>
          <cell r="G88">
            <v>2</v>
          </cell>
          <cell r="H88">
            <v>2</v>
          </cell>
          <cell r="I88">
            <v>2</v>
          </cell>
          <cell r="J88">
            <v>2</v>
          </cell>
          <cell r="K88">
            <v>2</v>
          </cell>
          <cell r="L88">
            <v>2</v>
          </cell>
          <cell r="M88">
            <v>2</v>
          </cell>
          <cell r="N88">
            <v>2</v>
          </cell>
          <cell r="O88">
            <v>1</v>
          </cell>
          <cell r="P88">
            <v>1</v>
          </cell>
        </row>
        <row r="89">
          <cell r="A89" t="str">
            <v>70.17.404.000.01.03.06.003</v>
          </cell>
          <cell r="B89" t="str">
            <v>Apontador</v>
          </cell>
          <cell r="C89">
            <v>42</v>
          </cell>
          <cell r="D89">
            <v>13</v>
          </cell>
          <cell r="E89">
            <v>13</v>
          </cell>
          <cell r="F89">
            <v>13</v>
          </cell>
          <cell r="G89">
            <v>13</v>
          </cell>
          <cell r="H89">
            <v>13</v>
          </cell>
          <cell r="I89">
            <v>13</v>
          </cell>
          <cell r="J89">
            <v>13</v>
          </cell>
          <cell r="K89">
            <v>13</v>
          </cell>
          <cell r="L89">
            <v>13</v>
          </cell>
          <cell r="M89">
            <v>13</v>
          </cell>
          <cell r="N89">
            <v>13</v>
          </cell>
          <cell r="O89">
            <v>2</v>
          </cell>
          <cell r="P89">
            <v>1</v>
          </cell>
        </row>
        <row r="90">
          <cell r="A90" t="str">
            <v>70.17.404.000.01.03.06.004</v>
          </cell>
          <cell r="B90" t="str">
            <v>Ajudante de Produção</v>
          </cell>
          <cell r="C90">
            <v>8</v>
          </cell>
          <cell r="D90">
            <v>2</v>
          </cell>
          <cell r="E90">
            <v>3</v>
          </cell>
          <cell r="F90">
            <v>3</v>
          </cell>
          <cell r="G90">
            <v>3</v>
          </cell>
          <cell r="H90">
            <v>3</v>
          </cell>
          <cell r="I90">
            <v>3</v>
          </cell>
          <cell r="J90">
            <v>2</v>
          </cell>
          <cell r="K90">
            <v>2</v>
          </cell>
          <cell r="L90">
            <v>2</v>
          </cell>
          <cell r="M90">
            <v>2</v>
          </cell>
          <cell r="N90">
            <v>2</v>
          </cell>
          <cell r="O90">
            <v>1</v>
          </cell>
          <cell r="P90">
            <v>1</v>
          </cell>
        </row>
        <row r="91">
          <cell r="C91">
            <v>0</v>
          </cell>
          <cell r="D91">
            <v>0</v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</row>
        <row r="92">
          <cell r="A92" t="str">
            <v>70.17.404.000.01.03.07</v>
          </cell>
          <cell r="B92" t="str">
            <v>TOPOGRAFIA</v>
          </cell>
          <cell r="C92">
            <v>0</v>
          </cell>
          <cell r="D92">
            <v>0</v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</row>
        <row r="93">
          <cell r="A93" t="str">
            <v>70.17.404.000.01.03.07.001</v>
          </cell>
          <cell r="B93" t="str">
            <v>Auxiliar de Engenharia II</v>
          </cell>
          <cell r="C93">
            <v>3</v>
          </cell>
          <cell r="D93">
            <v>1</v>
          </cell>
          <cell r="E93">
            <v>1</v>
          </cell>
          <cell r="F93">
            <v>1</v>
          </cell>
          <cell r="G93">
            <v>1</v>
          </cell>
          <cell r="H93">
            <v>1</v>
          </cell>
          <cell r="I93">
            <v>1</v>
          </cell>
          <cell r="J93">
            <v>1</v>
          </cell>
          <cell r="K93">
            <v>1</v>
          </cell>
          <cell r="L93">
            <v>1</v>
          </cell>
          <cell r="M93">
            <v>1</v>
          </cell>
          <cell r="N93">
            <v>1</v>
          </cell>
        </row>
        <row r="94">
          <cell r="A94" t="str">
            <v>70.17.404.000.01.03.07.002</v>
          </cell>
          <cell r="B94" t="str">
            <v>Auxiliar de Topógrafo</v>
          </cell>
          <cell r="C94">
            <v>78</v>
          </cell>
          <cell r="D94">
            <v>24</v>
          </cell>
          <cell r="E94">
            <v>19</v>
          </cell>
          <cell r="F94">
            <v>19</v>
          </cell>
          <cell r="G94">
            <v>19</v>
          </cell>
          <cell r="H94">
            <v>19</v>
          </cell>
          <cell r="I94">
            <v>19</v>
          </cell>
          <cell r="J94">
            <v>24</v>
          </cell>
          <cell r="K94">
            <v>24</v>
          </cell>
          <cell r="L94">
            <v>24</v>
          </cell>
          <cell r="M94">
            <v>24</v>
          </cell>
          <cell r="N94">
            <v>24</v>
          </cell>
          <cell r="O94">
            <v>6</v>
          </cell>
        </row>
        <row r="95">
          <cell r="A95" t="str">
            <v>70.17.404.000.01.03.07.003</v>
          </cell>
          <cell r="B95" t="str">
            <v>Auxiliar Técnico II</v>
          </cell>
          <cell r="C95">
            <v>4</v>
          </cell>
          <cell r="D95">
            <v>1</v>
          </cell>
          <cell r="E95">
            <v>1</v>
          </cell>
          <cell r="F95">
            <v>1</v>
          </cell>
          <cell r="G95">
            <v>1</v>
          </cell>
          <cell r="H95">
            <v>1</v>
          </cell>
          <cell r="I95">
            <v>1</v>
          </cell>
          <cell r="J95">
            <v>1</v>
          </cell>
          <cell r="K95">
            <v>1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</row>
        <row r="96">
          <cell r="A96" t="str">
            <v>70.17.404.000.01.03.07.004</v>
          </cell>
          <cell r="B96" t="str">
            <v>Encarregado de Topografia</v>
          </cell>
          <cell r="C96">
            <v>8</v>
          </cell>
          <cell r="D96">
            <v>2</v>
          </cell>
          <cell r="E96">
            <v>2</v>
          </cell>
          <cell r="F96">
            <v>2</v>
          </cell>
          <cell r="G96">
            <v>2</v>
          </cell>
          <cell r="H96">
            <v>2</v>
          </cell>
          <cell r="I96">
            <v>1</v>
          </cell>
          <cell r="J96">
            <v>2</v>
          </cell>
          <cell r="K96">
            <v>2</v>
          </cell>
          <cell r="L96">
            <v>2</v>
          </cell>
          <cell r="M96">
            <v>2</v>
          </cell>
          <cell r="N96">
            <v>2</v>
          </cell>
          <cell r="O96">
            <v>1</v>
          </cell>
          <cell r="P96">
            <v>1</v>
          </cell>
        </row>
        <row r="97">
          <cell r="A97" t="str">
            <v>70.17.404.000.01.03.07.005</v>
          </cell>
          <cell r="B97" t="str">
            <v>Nivelador</v>
          </cell>
          <cell r="C97">
            <v>10</v>
          </cell>
          <cell r="D97">
            <v>3</v>
          </cell>
          <cell r="E97">
            <v>1</v>
          </cell>
          <cell r="F97">
            <v>1</v>
          </cell>
          <cell r="G97">
            <v>1</v>
          </cell>
          <cell r="H97">
            <v>1</v>
          </cell>
          <cell r="I97">
            <v>1</v>
          </cell>
          <cell r="J97">
            <v>3</v>
          </cell>
          <cell r="K97">
            <v>3</v>
          </cell>
          <cell r="L97">
            <v>3</v>
          </cell>
          <cell r="M97">
            <v>3</v>
          </cell>
          <cell r="N97">
            <v>3</v>
          </cell>
          <cell r="O97">
            <v>1</v>
          </cell>
        </row>
        <row r="98">
          <cell r="A98" t="str">
            <v>70.17.404.000.01.03.07.006</v>
          </cell>
          <cell r="B98" t="str">
            <v>Topógrafo II</v>
          </cell>
          <cell r="C98">
            <v>4</v>
          </cell>
          <cell r="D98">
            <v>1</v>
          </cell>
          <cell r="E98">
            <v>2</v>
          </cell>
          <cell r="F98">
            <v>2</v>
          </cell>
          <cell r="G98">
            <v>2</v>
          </cell>
          <cell r="H98">
            <v>2</v>
          </cell>
          <cell r="I98">
            <v>1</v>
          </cell>
          <cell r="J98">
            <v>1</v>
          </cell>
          <cell r="K98">
            <v>1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</row>
        <row r="99">
          <cell r="A99" t="str">
            <v>70.17.404.000.01.03.07.007</v>
          </cell>
          <cell r="B99" t="str">
            <v>Topógrafo III</v>
          </cell>
          <cell r="C99">
            <v>10</v>
          </cell>
          <cell r="D99">
            <v>3</v>
          </cell>
          <cell r="E99">
            <v>4</v>
          </cell>
          <cell r="F99">
            <v>4</v>
          </cell>
          <cell r="G99">
            <v>4</v>
          </cell>
          <cell r="H99">
            <v>4</v>
          </cell>
          <cell r="I99">
            <v>5</v>
          </cell>
          <cell r="J99">
            <v>3</v>
          </cell>
          <cell r="K99">
            <v>3</v>
          </cell>
          <cell r="L99">
            <v>3</v>
          </cell>
          <cell r="M99">
            <v>3</v>
          </cell>
          <cell r="N99">
            <v>3</v>
          </cell>
          <cell r="O99">
            <v>1</v>
          </cell>
        </row>
        <row r="100">
          <cell r="C100">
            <v>0</v>
          </cell>
          <cell r="D100">
            <v>0</v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</row>
        <row r="101">
          <cell r="A101" t="str">
            <v>70.17.404.000.01.03.08</v>
          </cell>
          <cell r="B101" t="str">
            <v>SUPRIMENTOS</v>
          </cell>
          <cell r="C101">
            <v>0</v>
          </cell>
          <cell r="D101">
            <v>0</v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</row>
        <row r="102">
          <cell r="A102" t="str">
            <v>70.17.404.000.01.03.08.001</v>
          </cell>
          <cell r="B102" t="str">
            <v>Auxiliar de Engenharia l</v>
          </cell>
          <cell r="C102">
            <v>3</v>
          </cell>
          <cell r="D102">
            <v>1</v>
          </cell>
          <cell r="E102">
            <v>1</v>
          </cell>
          <cell r="F102">
            <v>1</v>
          </cell>
          <cell r="G102">
            <v>1</v>
          </cell>
          <cell r="H102">
            <v>1</v>
          </cell>
          <cell r="J102">
            <v>1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</row>
        <row r="103">
          <cell r="A103" t="str">
            <v>70.17.404.000.01.03.08.002</v>
          </cell>
          <cell r="B103" t="str">
            <v>Técnico Especializado</v>
          </cell>
          <cell r="C103">
            <v>5</v>
          </cell>
          <cell r="D103">
            <v>1</v>
          </cell>
          <cell r="E103">
            <v>1</v>
          </cell>
          <cell r="F103">
            <v>1</v>
          </cell>
          <cell r="G103">
            <v>1</v>
          </cell>
          <cell r="H103">
            <v>1</v>
          </cell>
          <cell r="J103">
            <v>1</v>
          </cell>
          <cell r="K103">
            <v>1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</row>
        <row r="104">
          <cell r="C104">
            <v>0</v>
          </cell>
        </row>
        <row r="105">
          <cell r="A105" t="str">
            <v>70.17.404.000.01.03.10</v>
          </cell>
          <cell r="B105" t="str">
            <v>EQUIPE NOTURNA (2º TURNO)</v>
          </cell>
          <cell r="C105">
            <v>0</v>
          </cell>
          <cell r="D105">
            <v>0</v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</row>
        <row r="106">
          <cell r="A106" t="str">
            <v>70.17.404.000.01.03.10.001</v>
          </cell>
          <cell r="B106" t="str">
            <v>Apontador</v>
          </cell>
          <cell r="C106">
            <v>6</v>
          </cell>
          <cell r="D106">
            <v>2</v>
          </cell>
          <cell r="E106">
            <v>5</v>
          </cell>
          <cell r="F106">
            <v>5</v>
          </cell>
          <cell r="G106">
            <v>6</v>
          </cell>
          <cell r="H106">
            <v>6</v>
          </cell>
          <cell r="I106">
            <v>1</v>
          </cell>
          <cell r="J106">
            <v>2</v>
          </cell>
          <cell r="K106">
            <v>2</v>
          </cell>
          <cell r="L106">
            <v>2</v>
          </cell>
          <cell r="M106">
            <v>2</v>
          </cell>
          <cell r="N106">
            <v>2</v>
          </cell>
        </row>
        <row r="107">
          <cell r="A107" t="str">
            <v>70.17.404.000.01.03.10.002</v>
          </cell>
          <cell r="B107" t="str">
            <v>Apropriador I</v>
          </cell>
          <cell r="C107">
            <v>3</v>
          </cell>
          <cell r="D107">
            <v>1</v>
          </cell>
          <cell r="E107">
            <v>5</v>
          </cell>
          <cell r="F107">
            <v>5</v>
          </cell>
          <cell r="G107">
            <v>6</v>
          </cell>
          <cell r="H107">
            <v>6</v>
          </cell>
          <cell r="I107">
            <v>1</v>
          </cell>
          <cell r="J107">
            <v>1</v>
          </cell>
          <cell r="K107">
            <v>1</v>
          </cell>
          <cell r="L107">
            <v>1</v>
          </cell>
          <cell r="M107">
            <v>1</v>
          </cell>
          <cell r="N107">
            <v>1</v>
          </cell>
        </row>
        <row r="108">
          <cell r="A108" t="str">
            <v>70.17.404.000.01.03.10.003</v>
          </cell>
          <cell r="B108" t="str">
            <v>Auxiliar Técnico I</v>
          </cell>
          <cell r="C108">
            <v>3</v>
          </cell>
          <cell r="D108">
            <v>1</v>
          </cell>
          <cell r="E108">
            <v>5</v>
          </cell>
          <cell r="F108">
            <v>5</v>
          </cell>
          <cell r="G108">
            <v>6</v>
          </cell>
          <cell r="H108">
            <v>6</v>
          </cell>
          <cell r="I108">
            <v>1</v>
          </cell>
          <cell r="J108">
            <v>1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</row>
        <row r="109">
          <cell r="A109" t="str">
            <v>70.17.404.000.01.03.10.004</v>
          </cell>
          <cell r="B109" t="str">
            <v>Auxiliar de Topógrafo</v>
          </cell>
          <cell r="C109">
            <v>9</v>
          </cell>
          <cell r="D109">
            <v>3</v>
          </cell>
          <cell r="E109">
            <v>5</v>
          </cell>
          <cell r="F109">
            <v>5</v>
          </cell>
          <cell r="G109">
            <v>6</v>
          </cell>
          <cell r="H109">
            <v>6</v>
          </cell>
          <cell r="I109">
            <v>1</v>
          </cell>
          <cell r="J109">
            <v>3</v>
          </cell>
          <cell r="K109">
            <v>3</v>
          </cell>
          <cell r="L109">
            <v>3</v>
          </cell>
          <cell r="M109">
            <v>3</v>
          </cell>
          <cell r="N109">
            <v>3</v>
          </cell>
        </row>
        <row r="110">
          <cell r="C110">
            <v>0</v>
          </cell>
          <cell r="D110">
            <v>0</v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  <cell r="O110" t="str">
            <v/>
          </cell>
          <cell r="P110" t="str">
            <v/>
          </cell>
        </row>
        <row r="111">
          <cell r="A111" t="str">
            <v>70.17.404.000.01.04</v>
          </cell>
          <cell r="B111" t="str">
            <v>GERÊNCIA DE PRODUÇÃO</v>
          </cell>
          <cell r="C111">
            <v>0</v>
          </cell>
          <cell r="D111">
            <v>0</v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</row>
        <row r="112">
          <cell r="A112" t="str">
            <v>70.17.404.000.01.04.01</v>
          </cell>
          <cell r="B112" t="str">
            <v>GERÊNCIA</v>
          </cell>
          <cell r="C112">
            <v>0</v>
          </cell>
          <cell r="D112">
            <v>0</v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</row>
        <row r="113">
          <cell r="A113" t="str">
            <v>70.17.404.000.01.04.01.001</v>
          </cell>
          <cell r="B113" t="str">
            <v>Gerente de Produção</v>
          </cell>
          <cell r="C113">
            <v>9</v>
          </cell>
          <cell r="D113">
            <v>2</v>
          </cell>
          <cell r="E113">
            <v>2</v>
          </cell>
          <cell r="F113">
            <v>2</v>
          </cell>
          <cell r="G113">
            <v>2</v>
          </cell>
          <cell r="H113">
            <v>2</v>
          </cell>
          <cell r="I113">
            <v>2</v>
          </cell>
          <cell r="J113">
            <v>2</v>
          </cell>
          <cell r="K113">
            <v>2</v>
          </cell>
          <cell r="L113">
            <v>2</v>
          </cell>
          <cell r="M113">
            <v>2</v>
          </cell>
          <cell r="N113">
            <v>2</v>
          </cell>
          <cell r="O113">
            <v>1</v>
          </cell>
          <cell r="P113">
            <v>1</v>
          </cell>
          <cell r="Q113">
            <v>1</v>
          </cell>
        </row>
        <row r="114">
          <cell r="A114" t="str">
            <v>70.17.404.000.01.04.01.002</v>
          </cell>
          <cell r="B114" t="str">
            <v>Engenheiro de Produção</v>
          </cell>
          <cell r="C114">
            <v>17</v>
          </cell>
          <cell r="D114">
            <v>5</v>
          </cell>
          <cell r="E114">
            <v>5</v>
          </cell>
          <cell r="F114">
            <v>5</v>
          </cell>
          <cell r="G114">
            <v>5</v>
          </cell>
          <cell r="H114">
            <v>5</v>
          </cell>
          <cell r="I114">
            <v>6</v>
          </cell>
          <cell r="J114">
            <v>5</v>
          </cell>
          <cell r="K114">
            <v>5</v>
          </cell>
          <cell r="L114">
            <v>5</v>
          </cell>
          <cell r="M114">
            <v>5</v>
          </cell>
          <cell r="N114">
            <v>5</v>
          </cell>
          <cell r="O114">
            <v>2</v>
          </cell>
        </row>
        <row r="115">
          <cell r="A115" t="str">
            <v>70.17.404.000.01.04.01.003</v>
          </cell>
          <cell r="B115" t="str">
            <v>Engenheiro Trainee</v>
          </cell>
          <cell r="C115">
            <v>6</v>
          </cell>
          <cell r="D115">
            <v>2</v>
          </cell>
          <cell r="E115">
            <v>5</v>
          </cell>
          <cell r="F115">
            <v>5</v>
          </cell>
          <cell r="G115">
            <v>5</v>
          </cell>
          <cell r="H115">
            <v>5</v>
          </cell>
          <cell r="I115">
            <v>6</v>
          </cell>
          <cell r="J115">
            <v>2</v>
          </cell>
          <cell r="K115">
            <v>2</v>
          </cell>
          <cell r="L115">
            <v>2</v>
          </cell>
          <cell r="M115">
            <v>2</v>
          </cell>
          <cell r="N115">
            <v>2</v>
          </cell>
        </row>
        <row r="116">
          <cell r="A116" t="str">
            <v>70.17.404.000.01.04.01.004</v>
          </cell>
          <cell r="B116" t="str">
            <v>Mestre de Obras II</v>
          </cell>
          <cell r="C116">
            <v>20</v>
          </cell>
          <cell r="D116">
            <v>6</v>
          </cell>
          <cell r="E116">
            <v>7</v>
          </cell>
          <cell r="F116">
            <v>7</v>
          </cell>
          <cell r="G116">
            <v>7</v>
          </cell>
          <cell r="H116">
            <v>7</v>
          </cell>
          <cell r="I116">
            <v>3</v>
          </cell>
          <cell r="J116">
            <v>5</v>
          </cell>
          <cell r="K116">
            <v>5</v>
          </cell>
          <cell r="L116">
            <v>6</v>
          </cell>
          <cell r="M116">
            <v>6</v>
          </cell>
          <cell r="N116">
            <v>6</v>
          </cell>
          <cell r="O116">
            <v>2</v>
          </cell>
        </row>
        <row r="117">
          <cell r="C117">
            <v>0</v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/>
          </cell>
          <cell r="P117" t="str">
            <v/>
          </cell>
        </row>
        <row r="118">
          <cell r="A118" t="str">
            <v>70.17.404.000.01.04.04</v>
          </cell>
          <cell r="B118" t="str">
            <v>MOVIMENTO DE SOLOS</v>
          </cell>
          <cell r="C118">
            <v>0</v>
          </cell>
          <cell r="D118">
            <v>0</v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 t="str">
            <v/>
          </cell>
          <cell r="P118" t="str">
            <v/>
          </cell>
        </row>
        <row r="119">
          <cell r="A119" t="str">
            <v>70.17.404.000.01.04.02.001</v>
          </cell>
          <cell r="B119" t="str">
            <v>Encarregado de Campo</v>
          </cell>
          <cell r="C119">
            <v>3</v>
          </cell>
          <cell r="D119">
            <v>1</v>
          </cell>
          <cell r="E119">
            <v>5</v>
          </cell>
          <cell r="F119">
            <v>5</v>
          </cell>
          <cell r="G119">
            <v>6</v>
          </cell>
          <cell r="H119">
            <v>6</v>
          </cell>
          <cell r="I119">
            <v>1</v>
          </cell>
          <cell r="J119">
            <v>1</v>
          </cell>
          <cell r="K119">
            <v>1</v>
          </cell>
          <cell r="L119">
            <v>1</v>
          </cell>
          <cell r="M119">
            <v>1</v>
          </cell>
          <cell r="N119">
            <v>1</v>
          </cell>
        </row>
        <row r="120">
          <cell r="C120">
            <v>0</v>
          </cell>
          <cell r="D120">
            <v>0</v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</row>
        <row r="121">
          <cell r="A121" t="str">
            <v>70.17.404.000.01.04.05</v>
          </cell>
          <cell r="B121" t="str">
            <v>ESCORAMENTO</v>
          </cell>
          <cell r="C121">
            <v>0</v>
          </cell>
          <cell r="D121">
            <v>0</v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  <cell r="O121" t="str">
            <v/>
          </cell>
          <cell r="P121" t="str">
            <v/>
          </cell>
        </row>
        <row r="122">
          <cell r="A122" t="str">
            <v>70.17.404.000.01.04.05.001</v>
          </cell>
          <cell r="B122" t="str">
            <v>Mestre de Obras II</v>
          </cell>
          <cell r="C122">
            <v>3</v>
          </cell>
          <cell r="D122">
            <v>1</v>
          </cell>
          <cell r="E122">
            <v>5</v>
          </cell>
          <cell r="F122">
            <v>5</v>
          </cell>
          <cell r="G122">
            <v>6</v>
          </cell>
          <cell r="H122">
            <v>6</v>
          </cell>
          <cell r="I122">
            <v>1</v>
          </cell>
          <cell r="J122">
            <v>1</v>
          </cell>
          <cell r="K122">
            <v>1</v>
          </cell>
          <cell r="L122">
            <v>1</v>
          </cell>
          <cell r="M122">
            <v>1</v>
          </cell>
          <cell r="N122">
            <v>1</v>
          </cell>
        </row>
        <row r="123">
          <cell r="C123">
            <v>0</v>
          </cell>
          <cell r="D123">
            <v>0</v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</row>
        <row r="124">
          <cell r="A124" t="str">
            <v>70.17.404.01.04.06</v>
          </cell>
          <cell r="B124" t="str">
            <v>CONCRETO</v>
          </cell>
          <cell r="C124">
            <v>0</v>
          </cell>
          <cell r="D124">
            <v>0</v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</row>
        <row r="125">
          <cell r="A125" t="str">
            <v>70.17.404.01.04.06.001</v>
          </cell>
          <cell r="B125" t="str">
            <v>Encarregado de Campo</v>
          </cell>
          <cell r="C125">
            <v>4</v>
          </cell>
          <cell r="D125">
            <v>1</v>
          </cell>
          <cell r="E125">
            <v>5</v>
          </cell>
          <cell r="F125">
            <v>5</v>
          </cell>
          <cell r="G125">
            <v>6</v>
          </cell>
          <cell r="H125">
            <v>6</v>
          </cell>
          <cell r="I125">
            <v>1</v>
          </cell>
          <cell r="J125">
            <v>1</v>
          </cell>
          <cell r="K125">
            <v>1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</row>
        <row r="126">
          <cell r="A126" t="str">
            <v>70.17.404.01.04.06.002</v>
          </cell>
          <cell r="B126" t="str">
            <v>Encarregado de Concreto</v>
          </cell>
          <cell r="C126">
            <v>4</v>
          </cell>
          <cell r="D126">
            <v>1</v>
          </cell>
          <cell r="E126">
            <v>1</v>
          </cell>
          <cell r="F126">
            <v>1</v>
          </cell>
          <cell r="G126">
            <v>2</v>
          </cell>
          <cell r="H126">
            <v>3</v>
          </cell>
          <cell r="I126">
            <v>1</v>
          </cell>
          <cell r="J126">
            <v>1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</row>
        <row r="127">
          <cell r="A127" t="str">
            <v>70.17.404.01.04.06.003</v>
          </cell>
          <cell r="B127" t="str">
            <v>Encarregado de Pedreiro</v>
          </cell>
          <cell r="C127">
            <v>4</v>
          </cell>
          <cell r="D127">
            <v>1</v>
          </cell>
          <cell r="E127">
            <v>1</v>
          </cell>
          <cell r="F127">
            <v>1</v>
          </cell>
          <cell r="G127">
            <v>2</v>
          </cell>
          <cell r="H127">
            <v>3</v>
          </cell>
          <cell r="I127">
            <v>1</v>
          </cell>
          <cell r="J127">
            <v>1</v>
          </cell>
          <cell r="K127">
            <v>1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</row>
        <row r="128">
          <cell r="A128" t="str">
            <v>70.17.404.01.04.06.004</v>
          </cell>
          <cell r="B128" t="str">
            <v>Mestre de Obras I</v>
          </cell>
          <cell r="C128">
            <v>3</v>
          </cell>
          <cell r="D128">
            <v>1</v>
          </cell>
          <cell r="E128">
            <v>5</v>
          </cell>
          <cell r="F128">
            <v>5</v>
          </cell>
          <cell r="G128">
            <v>6</v>
          </cell>
          <cell r="H128">
            <v>6</v>
          </cell>
          <cell r="I128">
            <v>1</v>
          </cell>
          <cell r="J128">
            <v>1</v>
          </cell>
          <cell r="K128">
            <v>1</v>
          </cell>
          <cell r="L128">
            <v>1</v>
          </cell>
          <cell r="M128">
            <v>1</v>
          </cell>
          <cell r="N128">
            <v>1</v>
          </cell>
        </row>
        <row r="129">
          <cell r="A129" t="str">
            <v>70.17.404.01.04.06.005</v>
          </cell>
          <cell r="B129" t="str">
            <v>Mestre de Obras II</v>
          </cell>
          <cell r="C129">
            <v>6</v>
          </cell>
          <cell r="D129">
            <v>2</v>
          </cell>
          <cell r="E129">
            <v>5</v>
          </cell>
          <cell r="F129">
            <v>5</v>
          </cell>
          <cell r="G129">
            <v>6</v>
          </cell>
          <cell r="H129">
            <v>6</v>
          </cell>
          <cell r="I129">
            <v>2</v>
          </cell>
          <cell r="J129">
            <v>2</v>
          </cell>
          <cell r="K129">
            <v>2</v>
          </cell>
          <cell r="L129">
            <v>2</v>
          </cell>
          <cell r="M129">
            <v>2</v>
          </cell>
          <cell r="N129">
            <v>2</v>
          </cell>
        </row>
        <row r="130">
          <cell r="C130">
            <v>0</v>
          </cell>
          <cell r="D130">
            <v>0</v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</row>
        <row r="131">
          <cell r="A131" t="str">
            <v>70.17.404.000.01.04.07</v>
          </cell>
          <cell r="B131" t="str">
            <v>FORMA</v>
          </cell>
          <cell r="C131">
            <v>0</v>
          </cell>
          <cell r="D131">
            <v>0</v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</row>
        <row r="132">
          <cell r="A132" t="str">
            <v>70.17.404.000.01.04.07.001</v>
          </cell>
          <cell r="B132" t="str">
            <v>Encarregado de Carpinteiro</v>
          </cell>
          <cell r="C132">
            <v>59</v>
          </cell>
          <cell r="D132">
            <v>20</v>
          </cell>
          <cell r="E132">
            <v>5</v>
          </cell>
          <cell r="F132">
            <v>5</v>
          </cell>
          <cell r="G132">
            <v>6</v>
          </cell>
          <cell r="H132">
            <v>6</v>
          </cell>
          <cell r="I132">
            <v>8</v>
          </cell>
          <cell r="J132">
            <v>13</v>
          </cell>
          <cell r="K132">
            <v>13</v>
          </cell>
          <cell r="L132">
            <v>20</v>
          </cell>
          <cell r="M132">
            <v>20</v>
          </cell>
          <cell r="N132">
            <v>14</v>
          </cell>
          <cell r="O132">
            <v>5</v>
          </cell>
        </row>
        <row r="133">
          <cell r="A133" t="str">
            <v>70.17.404.000.01.04.07.002</v>
          </cell>
          <cell r="B133" t="str">
            <v>Apontador</v>
          </cell>
          <cell r="C133">
            <v>4</v>
          </cell>
          <cell r="D133">
            <v>1</v>
          </cell>
          <cell r="E133">
            <v>5</v>
          </cell>
          <cell r="F133">
            <v>5</v>
          </cell>
          <cell r="G133">
            <v>6</v>
          </cell>
          <cell r="H133">
            <v>6</v>
          </cell>
          <cell r="I133">
            <v>1</v>
          </cell>
          <cell r="J133">
            <v>1</v>
          </cell>
          <cell r="K133">
            <v>1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</row>
        <row r="134">
          <cell r="C134">
            <v>0</v>
          </cell>
        </row>
        <row r="135">
          <cell r="A135" t="str">
            <v>70.17.404.000.01.04.08</v>
          </cell>
          <cell r="B135" t="str">
            <v>ARMAÇÃO</v>
          </cell>
          <cell r="C135">
            <v>0</v>
          </cell>
          <cell r="D135">
            <v>0</v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O135" t="str">
            <v/>
          </cell>
          <cell r="P135" t="str">
            <v/>
          </cell>
        </row>
        <row r="136">
          <cell r="A136" t="str">
            <v>70.17.404.000.01.04.08.001</v>
          </cell>
          <cell r="B136" t="str">
            <v>Encarregado de Armação</v>
          </cell>
          <cell r="C136">
            <v>15</v>
          </cell>
          <cell r="D136">
            <v>7</v>
          </cell>
          <cell r="E136">
            <v>2</v>
          </cell>
          <cell r="F136">
            <v>2</v>
          </cell>
          <cell r="G136">
            <v>3</v>
          </cell>
          <cell r="H136">
            <v>4</v>
          </cell>
          <cell r="I136">
            <v>2</v>
          </cell>
          <cell r="J136">
            <v>7</v>
          </cell>
          <cell r="K136">
            <v>7</v>
          </cell>
          <cell r="L136">
            <v>7</v>
          </cell>
          <cell r="M136">
            <v>5</v>
          </cell>
          <cell r="N136">
            <v>2</v>
          </cell>
          <cell r="O136">
            <v>1</v>
          </cell>
        </row>
        <row r="137">
          <cell r="A137" t="str">
            <v>70.17.404.000.01.04.08.002</v>
          </cell>
          <cell r="B137" t="str">
            <v>Mestre de Obras II</v>
          </cell>
          <cell r="C137">
            <v>4</v>
          </cell>
          <cell r="D137">
            <v>1</v>
          </cell>
          <cell r="E137">
            <v>5</v>
          </cell>
          <cell r="F137">
            <v>5</v>
          </cell>
          <cell r="G137">
            <v>6</v>
          </cell>
          <cell r="H137">
            <v>6</v>
          </cell>
          <cell r="I137">
            <v>1</v>
          </cell>
          <cell r="J137">
            <v>1</v>
          </cell>
          <cell r="K137">
            <v>1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</row>
        <row r="138">
          <cell r="C138">
            <v>0</v>
          </cell>
          <cell r="D138">
            <v>0</v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</row>
        <row r="139">
          <cell r="A139" t="str">
            <v>70.17.404.000.01.04.09</v>
          </cell>
          <cell r="B139" t="str">
            <v>PRÉ-MOLDADOS</v>
          </cell>
          <cell r="C139">
            <v>0</v>
          </cell>
          <cell r="D139">
            <v>0</v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O139" t="str">
            <v/>
          </cell>
          <cell r="P139" t="str">
            <v/>
          </cell>
        </row>
        <row r="140">
          <cell r="A140" t="str">
            <v>70.17.404.000.01.04.09.001</v>
          </cell>
          <cell r="B140" t="str">
            <v>Ajudante de Produção</v>
          </cell>
          <cell r="C140">
            <v>3</v>
          </cell>
          <cell r="D140">
            <v>1</v>
          </cell>
          <cell r="E140">
            <v>1</v>
          </cell>
          <cell r="F140">
            <v>1</v>
          </cell>
          <cell r="G140">
            <v>1</v>
          </cell>
          <cell r="H140">
            <v>1</v>
          </cell>
          <cell r="I140">
            <v>3</v>
          </cell>
          <cell r="J140">
            <v>1</v>
          </cell>
          <cell r="K140">
            <v>1</v>
          </cell>
          <cell r="L140">
            <v>1</v>
          </cell>
          <cell r="M140">
            <v>1</v>
          </cell>
          <cell r="N140">
            <v>1</v>
          </cell>
        </row>
        <row r="141">
          <cell r="A141" t="str">
            <v>70.17.404.000.01.04.09.002</v>
          </cell>
          <cell r="B141" t="str">
            <v>Estagiário</v>
          </cell>
          <cell r="C141">
            <v>3</v>
          </cell>
          <cell r="D141">
            <v>1</v>
          </cell>
          <cell r="E141">
            <v>1</v>
          </cell>
          <cell r="F141">
            <v>1</v>
          </cell>
          <cell r="G141">
            <v>1</v>
          </cell>
          <cell r="H141">
            <v>1</v>
          </cell>
          <cell r="J141">
            <v>1</v>
          </cell>
          <cell r="K141">
            <v>1</v>
          </cell>
          <cell r="L141">
            <v>1</v>
          </cell>
          <cell r="M141">
            <v>1</v>
          </cell>
          <cell r="N141">
            <v>1</v>
          </cell>
          <cell r="O141" t="str">
            <v/>
          </cell>
          <cell r="P141" t="str">
            <v/>
          </cell>
        </row>
        <row r="142">
          <cell r="A142" t="str">
            <v>70.17.404.000.01.04.09.003</v>
          </cell>
          <cell r="B142" t="str">
            <v>Mestre de Obras I</v>
          </cell>
          <cell r="C142">
            <v>3</v>
          </cell>
          <cell r="D142">
            <v>1</v>
          </cell>
          <cell r="E142">
            <v>1</v>
          </cell>
          <cell r="F142">
            <v>1</v>
          </cell>
          <cell r="G142">
            <v>1</v>
          </cell>
          <cell r="H142">
            <v>1</v>
          </cell>
          <cell r="J142">
            <v>1</v>
          </cell>
          <cell r="K142">
            <v>1</v>
          </cell>
          <cell r="L142">
            <v>1</v>
          </cell>
          <cell r="M142">
            <v>1</v>
          </cell>
          <cell r="N142">
            <v>1</v>
          </cell>
          <cell r="O142" t="str">
            <v/>
          </cell>
          <cell r="P142" t="str">
            <v/>
          </cell>
        </row>
        <row r="143">
          <cell r="C143">
            <v>0</v>
          </cell>
          <cell r="D143">
            <v>0</v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  <cell r="O143" t="str">
            <v/>
          </cell>
          <cell r="P143" t="str">
            <v/>
          </cell>
        </row>
        <row r="144">
          <cell r="A144" t="str">
            <v>70.17.404.000.01.04.10</v>
          </cell>
          <cell r="B144" t="str">
            <v>INSERTS, CHUMBADORES E GABARITOS</v>
          </cell>
          <cell r="C144">
            <v>0</v>
          </cell>
          <cell r="D144">
            <v>0</v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</row>
        <row r="145">
          <cell r="A145" t="str">
            <v>70.17.404.000.01.04.10.001</v>
          </cell>
          <cell r="B145" t="str">
            <v>Encarregado de Montagem I</v>
          </cell>
          <cell r="C145">
            <v>4</v>
          </cell>
          <cell r="D145">
            <v>1</v>
          </cell>
          <cell r="E145">
            <v>1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1</v>
          </cell>
          <cell r="K145">
            <v>1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</row>
        <row r="146">
          <cell r="C146">
            <v>0</v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</row>
        <row r="147">
          <cell r="A147" t="str">
            <v>70.17.404.000.01.04.11</v>
          </cell>
          <cell r="B147" t="str">
            <v>ATERRAMENTO</v>
          </cell>
          <cell r="C147">
            <v>0</v>
          </cell>
          <cell r="D147">
            <v>0</v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</row>
        <row r="148">
          <cell r="A148" t="str">
            <v>70.17.404.000.01.04.11.001</v>
          </cell>
          <cell r="B148" t="str">
            <v>Encarregado de Elétrica II</v>
          </cell>
          <cell r="C148">
            <v>11</v>
          </cell>
          <cell r="D148">
            <v>3</v>
          </cell>
          <cell r="E148">
            <v>1</v>
          </cell>
          <cell r="F148">
            <v>1</v>
          </cell>
          <cell r="G148">
            <v>1</v>
          </cell>
          <cell r="H148">
            <v>1</v>
          </cell>
          <cell r="I148">
            <v>1</v>
          </cell>
          <cell r="J148">
            <v>3</v>
          </cell>
          <cell r="K148">
            <v>3</v>
          </cell>
          <cell r="L148">
            <v>3</v>
          </cell>
          <cell r="M148">
            <v>3</v>
          </cell>
          <cell r="N148">
            <v>3</v>
          </cell>
          <cell r="O148">
            <v>1</v>
          </cell>
          <cell r="P148">
            <v>1</v>
          </cell>
        </row>
        <row r="149">
          <cell r="A149" t="str">
            <v>70.17.404.000.01.04.11.002</v>
          </cell>
          <cell r="B149" t="str">
            <v>Mestre de Obras I</v>
          </cell>
          <cell r="C149">
            <v>4</v>
          </cell>
          <cell r="D149">
            <v>1</v>
          </cell>
          <cell r="E149">
            <v>1</v>
          </cell>
          <cell r="F149">
            <v>1</v>
          </cell>
          <cell r="G149">
            <v>1</v>
          </cell>
          <cell r="H149">
            <v>1</v>
          </cell>
          <cell r="J149">
            <v>1</v>
          </cell>
          <cell r="K149">
            <v>1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 t="str">
            <v/>
          </cell>
        </row>
        <row r="150">
          <cell r="C150">
            <v>0</v>
          </cell>
          <cell r="D150">
            <v>0</v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</row>
        <row r="151">
          <cell r="A151" t="str">
            <v>70.17.404.000.01.04.12</v>
          </cell>
          <cell r="B151" t="str">
            <v>TRANSPORTE</v>
          </cell>
          <cell r="C151">
            <v>0</v>
          </cell>
          <cell r="D151">
            <v>0</v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O151" t="str">
            <v/>
          </cell>
          <cell r="P151" t="str">
            <v/>
          </cell>
        </row>
        <row r="152">
          <cell r="A152" t="str">
            <v>70.17.404.000.01.04.12.001</v>
          </cell>
          <cell r="B152" t="str">
            <v>Feitor de Turma</v>
          </cell>
          <cell r="C152">
            <v>3</v>
          </cell>
          <cell r="D152">
            <v>1</v>
          </cell>
          <cell r="E152">
            <v>1</v>
          </cell>
          <cell r="F152">
            <v>1</v>
          </cell>
          <cell r="G152">
            <v>1</v>
          </cell>
          <cell r="H152">
            <v>1</v>
          </cell>
          <cell r="J152">
            <v>1</v>
          </cell>
          <cell r="K152">
            <v>1</v>
          </cell>
          <cell r="L152">
            <v>1</v>
          </cell>
          <cell r="M152">
            <v>1</v>
          </cell>
          <cell r="N152">
            <v>1</v>
          </cell>
        </row>
        <row r="153">
          <cell r="A153" t="str">
            <v>70.17.404.000.01.04.12.002</v>
          </cell>
          <cell r="B153" t="str">
            <v>Encarregado de Campo</v>
          </cell>
          <cell r="C153">
            <v>3</v>
          </cell>
          <cell r="D153">
            <v>1</v>
          </cell>
          <cell r="E153">
            <v>5</v>
          </cell>
          <cell r="F153">
            <v>5</v>
          </cell>
          <cell r="G153">
            <v>6</v>
          </cell>
          <cell r="H153">
            <v>6</v>
          </cell>
          <cell r="I153">
            <v>1</v>
          </cell>
          <cell r="J153">
            <v>1</v>
          </cell>
          <cell r="K153">
            <v>1</v>
          </cell>
          <cell r="L153">
            <v>1</v>
          </cell>
          <cell r="M153">
            <v>1</v>
          </cell>
          <cell r="N153">
            <v>1</v>
          </cell>
        </row>
        <row r="154">
          <cell r="C154">
            <v>0</v>
          </cell>
          <cell r="D154">
            <v>0</v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  <cell r="O154" t="str">
            <v/>
          </cell>
          <cell r="P154" t="str">
            <v/>
          </cell>
        </row>
        <row r="155">
          <cell r="A155" t="str">
            <v>70.17.404.000.01.04.13</v>
          </cell>
          <cell r="B155" t="str">
            <v>ARRUAMENTO, URBANIZAÇÃO E DEMOLIÇÕES</v>
          </cell>
          <cell r="C155">
            <v>0</v>
          </cell>
          <cell r="D155">
            <v>0</v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  <cell r="O155" t="str">
            <v/>
          </cell>
          <cell r="P155" t="str">
            <v/>
          </cell>
        </row>
        <row r="156">
          <cell r="A156" t="str">
            <v>70.17.404.000.01.04.13.001</v>
          </cell>
          <cell r="B156" t="str">
            <v>Mestre de Obras I</v>
          </cell>
          <cell r="C156">
            <v>4</v>
          </cell>
          <cell r="D156">
            <v>1</v>
          </cell>
          <cell r="E156">
            <v>1</v>
          </cell>
          <cell r="F156">
            <v>1</v>
          </cell>
          <cell r="G156">
            <v>1</v>
          </cell>
          <cell r="H156">
            <v>1</v>
          </cell>
          <cell r="J156">
            <v>1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 t="str">
            <v/>
          </cell>
        </row>
        <row r="157">
          <cell r="C157">
            <v>0</v>
          </cell>
          <cell r="D157">
            <v>0</v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</row>
        <row r="158">
          <cell r="A158" t="str">
            <v>70.17.404.000.01.04.14</v>
          </cell>
          <cell r="B158" t="str">
            <v>SERVIÇOS DIVERSOS</v>
          </cell>
          <cell r="C158">
            <v>0</v>
          </cell>
          <cell r="D158">
            <v>0</v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</row>
        <row r="159">
          <cell r="A159" t="str">
            <v>70.17.404.000.01.04.14.001</v>
          </cell>
          <cell r="B159" t="str">
            <v>Ajudante de Produção</v>
          </cell>
          <cell r="C159">
            <v>31</v>
          </cell>
          <cell r="D159">
            <v>9</v>
          </cell>
          <cell r="E159">
            <v>5</v>
          </cell>
          <cell r="F159">
            <v>5</v>
          </cell>
          <cell r="G159">
            <v>6</v>
          </cell>
          <cell r="H159">
            <v>6</v>
          </cell>
          <cell r="I159">
            <v>1</v>
          </cell>
          <cell r="J159">
            <v>9</v>
          </cell>
          <cell r="K159">
            <v>9</v>
          </cell>
          <cell r="L159">
            <v>9</v>
          </cell>
          <cell r="M159">
            <v>9</v>
          </cell>
          <cell r="N159">
            <v>9</v>
          </cell>
          <cell r="O159">
            <v>4</v>
          </cell>
        </row>
        <row r="160">
          <cell r="A160" t="str">
            <v>70.17.404.000.01.04.14.002</v>
          </cell>
          <cell r="B160" t="str">
            <v>Apontador</v>
          </cell>
          <cell r="C160">
            <v>4</v>
          </cell>
          <cell r="D160">
            <v>1</v>
          </cell>
          <cell r="E160">
            <v>5</v>
          </cell>
          <cell r="F160">
            <v>5</v>
          </cell>
          <cell r="G160">
            <v>6</v>
          </cell>
          <cell r="H160">
            <v>6</v>
          </cell>
          <cell r="I160">
            <v>1</v>
          </cell>
          <cell r="J160">
            <v>1</v>
          </cell>
          <cell r="K160">
            <v>1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</row>
        <row r="161">
          <cell r="A161" t="str">
            <v>70.17.404.000.01.04.14.003</v>
          </cell>
          <cell r="B161" t="str">
            <v>Encarregado de Bombeiro</v>
          </cell>
          <cell r="C161">
            <v>7</v>
          </cell>
          <cell r="D161">
            <v>2</v>
          </cell>
          <cell r="E161">
            <v>1</v>
          </cell>
          <cell r="F161">
            <v>1</v>
          </cell>
          <cell r="G161">
            <v>1</v>
          </cell>
          <cell r="H161">
            <v>1</v>
          </cell>
          <cell r="I161">
            <v>1</v>
          </cell>
          <cell r="J161">
            <v>2</v>
          </cell>
          <cell r="K161">
            <v>2</v>
          </cell>
          <cell r="L161">
            <v>2</v>
          </cell>
          <cell r="M161">
            <v>2</v>
          </cell>
          <cell r="N161">
            <v>2</v>
          </cell>
          <cell r="O161">
            <v>1</v>
          </cell>
        </row>
        <row r="162">
          <cell r="A162" t="str">
            <v>70.17.404.000.01.04.14.004</v>
          </cell>
          <cell r="B162" t="str">
            <v>Encarregado de Montagem Estrutura</v>
          </cell>
          <cell r="C162">
            <v>4</v>
          </cell>
          <cell r="D162">
            <v>1</v>
          </cell>
          <cell r="E162">
            <v>5</v>
          </cell>
          <cell r="F162">
            <v>5</v>
          </cell>
          <cell r="G162">
            <v>6</v>
          </cell>
          <cell r="H162">
            <v>6</v>
          </cell>
          <cell r="I162">
            <v>1</v>
          </cell>
          <cell r="J162">
            <v>1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</row>
        <row r="163">
          <cell r="C163">
            <v>0</v>
          </cell>
        </row>
        <row r="164">
          <cell r="A164" t="str">
            <v>70.17.404.000.01.04.15</v>
          </cell>
          <cell r="B164" t="str">
            <v>EQUIPE NOTURNA (2º TURNO)</v>
          </cell>
          <cell r="C164">
            <v>0</v>
          </cell>
          <cell r="D164">
            <v>0</v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</row>
        <row r="165">
          <cell r="A165" t="str">
            <v>70.17.404.000.01.04.15.001</v>
          </cell>
          <cell r="B165" t="str">
            <v>Engenheiro de produção</v>
          </cell>
          <cell r="C165">
            <v>3</v>
          </cell>
          <cell r="D165">
            <v>1</v>
          </cell>
          <cell r="E165">
            <v>2</v>
          </cell>
          <cell r="F165">
            <v>2</v>
          </cell>
          <cell r="G165">
            <v>2</v>
          </cell>
          <cell r="H165">
            <v>2</v>
          </cell>
          <cell r="I165">
            <v>1</v>
          </cell>
          <cell r="J165">
            <v>1</v>
          </cell>
          <cell r="K165">
            <v>1</v>
          </cell>
          <cell r="L165">
            <v>1</v>
          </cell>
          <cell r="M165">
            <v>1</v>
          </cell>
          <cell r="N165">
            <v>1</v>
          </cell>
        </row>
        <row r="166">
          <cell r="A166" t="str">
            <v>70.17.404.000.01.04.15.002</v>
          </cell>
          <cell r="B166" t="str">
            <v>Topógrafo III</v>
          </cell>
          <cell r="C166">
            <v>3</v>
          </cell>
          <cell r="D166">
            <v>1</v>
          </cell>
          <cell r="E166">
            <v>2</v>
          </cell>
          <cell r="F166">
            <v>2</v>
          </cell>
          <cell r="G166">
            <v>2</v>
          </cell>
          <cell r="H166">
            <v>2</v>
          </cell>
          <cell r="I166">
            <v>1</v>
          </cell>
          <cell r="J166">
            <v>1</v>
          </cell>
          <cell r="K166">
            <v>1</v>
          </cell>
          <cell r="L166">
            <v>1</v>
          </cell>
          <cell r="M166">
            <v>1</v>
          </cell>
          <cell r="N166">
            <v>1</v>
          </cell>
        </row>
        <row r="167">
          <cell r="A167" t="str">
            <v>70.17.404.000.01.04.15.003</v>
          </cell>
          <cell r="B167" t="str">
            <v>Mestre de obras II</v>
          </cell>
          <cell r="C167">
            <v>3</v>
          </cell>
          <cell r="D167">
            <v>1</v>
          </cell>
          <cell r="E167">
            <v>2</v>
          </cell>
          <cell r="F167">
            <v>2</v>
          </cell>
          <cell r="G167">
            <v>2</v>
          </cell>
          <cell r="H167">
            <v>2</v>
          </cell>
          <cell r="I167">
            <v>1</v>
          </cell>
          <cell r="J167">
            <v>1</v>
          </cell>
          <cell r="K167">
            <v>1</v>
          </cell>
          <cell r="L167">
            <v>1</v>
          </cell>
          <cell r="M167">
            <v>1</v>
          </cell>
          <cell r="N167">
            <v>1</v>
          </cell>
        </row>
        <row r="168">
          <cell r="A168" t="str">
            <v>70.17.404.000.01.04.15.004</v>
          </cell>
          <cell r="B168" t="str">
            <v>Encarregado de Campo</v>
          </cell>
          <cell r="C168">
            <v>3</v>
          </cell>
          <cell r="D168">
            <v>1</v>
          </cell>
          <cell r="E168">
            <v>2</v>
          </cell>
          <cell r="F168">
            <v>2</v>
          </cell>
          <cell r="G168">
            <v>2</v>
          </cell>
          <cell r="H168">
            <v>2</v>
          </cell>
          <cell r="J168">
            <v>1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 t="str">
            <v/>
          </cell>
          <cell r="P168" t="str">
            <v/>
          </cell>
        </row>
        <row r="169">
          <cell r="A169" t="str">
            <v>70.17.404.000.01.04.15.005</v>
          </cell>
          <cell r="B169" t="str">
            <v>Encarregado de Carpinteiro</v>
          </cell>
          <cell r="C169">
            <v>6</v>
          </cell>
          <cell r="D169">
            <v>2</v>
          </cell>
          <cell r="E169">
            <v>2</v>
          </cell>
          <cell r="F169">
            <v>2</v>
          </cell>
          <cell r="G169">
            <v>2</v>
          </cell>
          <cell r="H169">
            <v>2</v>
          </cell>
          <cell r="J169">
            <v>1</v>
          </cell>
          <cell r="K169">
            <v>1</v>
          </cell>
          <cell r="L169">
            <v>2</v>
          </cell>
          <cell r="M169">
            <v>2</v>
          </cell>
          <cell r="N169">
            <v>2</v>
          </cell>
          <cell r="O169" t="str">
            <v/>
          </cell>
          <cell r="P169" t="str">
            <v/>
          </cell>
        </row>
        <row r="170">
          <cell r="C170">
            <v>0</v>
          </cell>
          <cell r="D170">
            <v>0</v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</row>
        <row r="171">
          <cell r="A171" t="str">
            <v>70.17.404.000.01.05</v>
          </cell>
          <cell r="B171" t="str">
            <v>GERÊNCIA DE QSMS</v>
          </cell>
          <cell r="C171">
            <v>0</v>
          </cell>
          <cell r="D171">
            <v>0</v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  <cell r="O171" t="str">
            <v/>
          </cell>
          <cell r="P171" t="str">
            <v/>
          </cell>
        </row>
        <row r="172">
          <cell r="A172" t="str">
            <v>70.17.404.000.01.05.01</v>
          </cell>
          <cell r="B172" t="str">
            <v>GERÊNCIA</v>
          </cell>
          <cell r="C172">
            <v>0</v>
          </cell>
          <cell r="D172">
            <v>0</v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  <cell r="O172" t="str">
            <v/>
          </cell>
          <cell r="P172" t="str">
            <v/>
          </cell>
        </row>
        <row r="173">
          <cell r="A173" t="str">
            <v>70.17.404.000.01.05.01.001</v>
          </cell>
          <cell r="B173" t="str">
            <v>Gerente de QSMS</v>
          </cell>
          <cell r="C173">
            <v>7</v>
          </cell>
          <cell r="D173">
            <v>1</v>
          </cell>
          <cell r="E173">
            <v>1</v>
          </cell>
          <cell r="F173">
            <v>1</v>
          </cell>
          <cell r="G173">
            <v>1</v>
          </cell>
          <cell r="H173">
            <v>1</v>
          </cell>
          <cell r="I173">
            <v>1</v>
          </cell>
          <cell r="J173">
            <v>1</v>
          </cell>
          <cell r="K173">
            <v>1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1</v>
          </cell>
        </row>
        <row r="174">
          <cell r="C174">
            <v>0</v>
          </cell>
          <cell r="D174">
            <v>0</v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</row>
        <row r="175">
          <cell r="A175" t="str">
            <v>70.17.404.000.01.05.02</v>
          </cell>
          <cell r="B175" t="str">
            <v>CONTROLE DE QUALIDADE</v>
          </cell>
          <cell r="C175">
            <v>0</v>
          </cell>
          <cell r="D175">
            <v>0</v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</row>
        <row r="176">
          <cell r="A176" t="str">
            <v>70.17.404.000.01.05.02.001</v>
          </cell>
          <cell r="B176" t="str">
            <v>Auxiliar de Engenharia I</v>
          </cell>
          <cell r="C176">
            <v>5</v>
          </cell>
          <cell r="D176">
            <v>2</v>
          </cell>
          <cell r="E176">
            <v>1</v>
          </cell>
          <cell r="F176">
            <v>1</v>
          </cell>
          <cell r="G176">
            <v>1</v>
          </cell>
          <cell r="H176">
            <v>1</v>
          </cell>
          <cell r="I176">
            <v>1</v>
          </cell>
          <cell r="J176">
            <v>1</v>
          </cell>
          <cell r="K176">
            <v>1</v>
          </cell>
          <cell r="L176">
            <v>2</v>
          </cell>
          <cell r="M176">
            <v>2</v>
          </cell>
          <cell r="N176">
            <v>1</v>
          </cell>
        </row>
        <row r="177">
          <cell r="A177" t="str">
            <v>70.17.404.000.01.05.02.002</v>
          </cell>
          <cell r="B177" t="str">
            <v>Auxiliar Técnico I</v>
          </cell>
          <cell r="C177">
            <v>3</v>
          </cell>
          <cell r="D177">
            <v>1</v>
          </cell>
          <cell r="E177">
            <v>1</v>
          </cell>
          <cell r="F177">
            <v>1</v>
          </cell>
          <cell r="G177">
            <v>1</v>
          </cell>
          <cell r="H177">
            <v>1</v>
          </cell>
          <cell r="I177">
            <v>1</v>
          </cell>
          <cell r="J177">
            <v>1</v>
          </cell>
          <cell r="K177">
            <v>1</v>
          </cell>
          <cell r="L177">
            <v>1</v>
          </cell>
          <cell r="M177">
            <v>1</v>
          </cell>
          <cell r="N177">
            <v>1</v>
          </cell>
        </row>
        <row r="178">
          <cell r="A178" t="str">
            <v>70.17.404.000.01.05.02.003</v>
          </cell>
          <cell r="B178" t="str">
            <v>Inspetor de Controle de Qualidade</v>
          </cell>
          <cell r="C178">
            <v>19</v>
          </cell>
          <cell r="D178">
            <v>5</v>
          </cell>
          <cell r="E178">
            <v>2</v>
          </cell>
          <cell r="F178">
            <v>2</v>
          </cell>
          <cell r="G178">
            <v>2</v>
          </cell>
          <cell r="H178">
            <v>2</v>
          </cell>
          <cell r="I178">
            <v>2</v>
          </cell>
          <cell r="J178">
            <v>5</v>
          </cell>
          <cell r="K178">
            <v>5</v>
          </cell>
          <cell r="L178">
            <v>5</v>
          </cell>
          <cell r="M178">
            <v>5</v>
          </cell>
          <cell r="N178">
            <v>5</v>
          </cell>
          <cell r="O178">
            <v>3</v>
          </cell>
          <cell r="P178">
            <v>1</v>
          </cell>
        </row>
        <row r="179">
          <cell r="A179" t="str">
            <v>70.17.404.000.01.05.02.004</v>
          </cell>
          <cell r="B179" t="str">
            <v>Inspetor de Pintura N1</v>
          </cell>
          <cell r="C179">
            <v>5</v>
          </cell>
          <cell r="D179">
            <v>1</v>
          </cell>
          <cell r="E179">
            <v>2</v>
          </cell>
          <cell r="F179">
            <v>2</v>
          </cell>
          <cell r="G179">
            <v>2</v>
          </cell>
          <cell r="H179">
            <v>2</v>
          </cell>
          <cell r="I179">
            <v>2</v>
          </cell>
          <cell r="J179">
            <v>1</v>
          </cell>
          <cell r="K179">
            <v>1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</row>
        <row r="180">
          <cell r="A180" t="str">
            <v>70.17.404.000.01.05.02.005</v>
          </cell>
          <cell r="B180" t="str">
            <v>Inspetor de Solda N1</v>
          </cell>
          <cell r="C180">
            <v>5</v>
          </cell>
          <cell r="D180">
            <v>1</v>
          </cell>
          <cell r="E180">
            <v>2</v>
          </cell>
          <cell r="F180">
            <v>2</v>
          </cell>
          <cell r="G180">
            <v>2</v>
          </cell>
          <cell r="H180">
            <v>2</v>
          </cell>
          <cell r="I180">
            <v>2</v>
          </cell>
          <cell r="J180">
            <v>1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</row>
        <row r="181">
          <cell r="A181" t="str">
            <v>70.17.404.000.01.05.02.006</v>
          </cell>
          <cell r="B181" t="str">
            <v>Inspetor Dimencional Caldeiraria N2</v>
          </cell>
          <cell r="C181">
            <v>5</v>
          </cell>
          <cell r="D181">
            <v>1</v>
          </cell>
          <cell r="E181">
            <v>2</v>
          </cell>
          <cell r="F181">
            <v>2</v>
          </cell>
          <cell r="G181">
            <v>2</v>
          </cell>
          <cell r="H181">
            <v>2</v>
          </cell>
          <cell r="I181">
            <v>2</v>
          </cell>
          <cell r="J181">
            <v>1</v>
          </cell>
          <cell r="K181">
            <v>1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</row>
        <row r="182">
          <cell r="A182" t="str">
            <v>70.17.404.000.01.05.02.007</v>
          </cell>
          <cell r="B182" t="str">
            <v>Supervisor da Qualidade</v>
          </cell>
          <cell r="C182">
            <v>7</v>
          </cell>
          <cell r="D182">
            <v>1</v>
          </cell>
          <cell r="E182">
            <v>1</v>
          </cell>
          <cell r="F182">
            <v>1</v>
          </cell>
          <cell r="G182">
            <v>1</v>
          </cell>
          <cell r="H182">
            <v>1</v>
          </cell>
          <cell r="I182">
            <v>1</v>
          </cell>
          <cell r="J182">
            <v>1</v>
          </cell>
          <cell r="K182">
            <v>1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1</v>
          </cell>
        </row>
        <row r="183">
          <cell r="A183" t="str">
            <v>70.17.404.000.01.05.02.008</v>
          </cell>
          <cell r="B183" t="str">
            <v>Técnico da Qualidade</v>
          </cell>
          <cell r="C183">
            <v>7</v>
          </cell>
          <cell r="D183">
            <v>1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1</v>
          </cell>
          <cell r="J183">
            <v>1</v>
          </cell>
          <cell r="K183">
            <v>1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1</v>
          </cell>
        </row>
        <row r="184">
          <cell r="C184">
            <v>0</v>
          </cell>
          <cell r="D184">
            <v>0</v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  <cell r="O184" t="str">
            <v/>
          </cell>
          <cell r="P184" t="str">
            <v/>
          </cell>
        </row>
        <row r="185">
          <cell r="A185" t="str">
            <v>70.17.404.000.01.05.03</v>
          </cell>
          <cell r="B185" t="str">
            <v>SEGURANÇA DO TRABALHO</v>
          </cell>
          <cell r="C185">
            <v>0</v>
          </cell>
          <cell r="D185">
            <v>0</v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  <cell r="O185" t="str">
            <v/>
          </cell>
          <cell r="P185" t="str">
            <v/>
          </cell>
        </row>
        <row r="186">
          <cell r="A186" t="str">
            <v>70.17.404.000.01.05.03.001</v>
          </cell>
          <cell r="B186" t="str">
            <v>Engenheiro de Segurança</v>
          </cell>
          <cell r="C186">
            <v>11</v>
          </cell>
          <cell r="D186">
            <v>3</v>
          </cell>
          <cell r="E186">
            <v>2</v>
          </cell>
          <cell r="F186">
            <v>2</v>
          </cell>
          <cell r="G186">
            <v>2</v>
          </cell>
          <cell r="H186">
            <v>2</v>
          </cell>
          <cell r="I186">
            <v>2</v>
          </cell>
          <cell r="J186">
            <v>3</v>
          </cell>
          <cell r="K186">
            <v>3</v>
          </cell>
          <cell r="L186">
            <v>3</v>
          </cell>
          <cell r="M186">
            <v>3</v>
          </cell>
          <cell r="N186">
            <v>3</v>
          </cell>
          <cell r="O186">
            <v>1</v>
          </cell>
          <cell r="P186">
            <v>1</v>
          </cell>
        </row>
        <row r="187">
          <cell r="A187" t="str">
            <v>70.17.404.000.01.05.03.002</v>
          </cell>
          <cell r="B187" t="str">
            <v>Ajudante de Produção</v>
          </cell>
          <cell r="C187">
            <v>16</v>
          </cell>
          <cell r="D187">
            <v>5</v>
          </cell>
          <cell r="E187">
            <v>3</v>
          </cell>
          <cell r="F187">
            <v>3</v>
          </cell>
          <cell r="G187">
            <v>3</v>
          </cell>
          <cell r="H187">
            <v>3</v>
          </cell>
          <cell r="I187">
            <v>4</v>
          </cell>
          <cell r="J187">
            <v>5</v>
          </cell>
          <cell r="K187">
            <v>5</v>
          </cell>
          <cell r="L187">
            <v>5</v>
          </cell>
          <cell r="M187">
            <v>5</v>
          </cell>
          <cell r="N187">
            <v>5</v>
          </cell>
          <cell r="O187">
            <v>1</v>
          </cell>
        </row>
        <row r="188">
          <cell r="A188" t="str">
            <v>70.17.404.000.01.05.03.003</v>
          </cell>
          <cell r="B188" t="str">
            <v>Auxiliar de Segurança do Trabalho</v>
          </cell>
          <cell r="C188">
            <v>40</v>
          </cell>
          <cell r="D188">
            <v>11</v>
          </cell>
          <cell r="E188">
            <v>7</v>
          </cell>
          <cell r="F188">
            <v>7</v>
          </cell>
          <cell r="G188">
            <v>7</v>
          </cell>
          <cell r="H188">
            <v>7</v>
          </cell>
          <cell r="I188">
            <v>6</v>
          </cell>
          <cell r="J188">
            <v>11</v>
          </cell>
          <cell r="K188">
            <v>11</v>
          </cell>
          <cell r="L188">
            <v>11</v>
          </cell>
          <cell r="M188">
            <v>11</v>
          </cell>
          <cell r="N188">
            <v>11</v>
          </cell>
          <cell r="O188">
            <v>4</v>
          </cell>
          <cell r="P188">
            <v>3</v>
          </cell>
        </row>
        <row r="189">
          <cell r="A189" t="str">
            <v>70.17.404.000.01.05.03.004</v>
          </cell>
          <cell r="B189" t="str">
            <v>Carpinteiro</v>
          </cell>
          <cell r="C189">
            <v>3</v>
          </cell>
          <cell r="D189">
            <v>1</v>
          </cell>
          <cell r="E189">
            <v>1</v>
          </cell>
          <cell r="F189">
            <v>1</v>
          </cell>
          <cell r="G189">
            <v>1</v>
          </cell>
          <cell r="H189">
            <v>1</v>
          </cell>
          <cell r="I189">
            <v>1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</v>
          </cell>
        </row>
        <row r="190">
          <cell r="A190" t="str">
            <v>70.17.404.000.01.05.03.005</v>
          </cell>
          <cell r="B190" t="str">
            <v>Técnico de segurança do trabalho I</v>
          </cell>
          <cell r="C190">
            <v>24</v>
          </cell>
          <cell r="D190">
            <v>5</v>
          </cell>
          <cell r="E190">
            <v>3</v>
          </cell>
          <cell r="F190">
            <v>3</v>
          </cell>
          <cell r="G190">
            <v>3</v>
          </cell>
          <cell r="H190">
            <v>3</v>
          </cell>
          <cell r="I190">
            <v>4</v>
          </cell>
          <cell r="J190">
            <v>7</v>
          </cell>
          <cell r="K190">
            <v>5</v>
          </cell>
          <cell r="L190">
            <v>5</v>
          </cell>
          <cell r="M190">
            <v>5</v>
          </cell>
          <cell r="N190">
            <v>5</v>
          </cell>
          <cell r="O190">
            <v>5</v>
          </cell>
          <cell r="P190">
            <v>4</v>
          </cell>
        </row>
        <row r="191">
          <cell r="A191" t="str">
            <v>70.17.404.000.01.05.03.006</v>
          </cell>
          <cell r="B191" t="str">
            <v>Técnico de segurança do trabalho II</v>
          </cell>
          <cell r="C191">
            <v>9</v>
          </cell>
          <cell r="D191">
            <v>3</v>
          </cell>
          <cell r="E191">
            <v>4</v>
          </cell>
          <cell r="F191">
            <v>4</v>
          </cell>
          <cell r="G191">
            <v>4</v>
          </cell>
          <cell r="H191">
            <v>4</v>
          </cell>
          <cell r="I191">
            <v>3</v>
          </cell>
          <cell r="J191">
            <v>3</v>
          </cell>
          <cell r="K191">
            <v>3</v>
          </cell>
          <cell r="L191">
            <v>3</v>
          </cell>
          <cell r="M191">
            <v>3</v>
          </cell>
          <cell r="N191">
            <v>3</v>
          </cell>
          <cell r="O191">
            <v>0</v>
          </cell>
          <cell r="P191">
            <v>0</v>
          </cell>
        </row>
        <row r="192">
          <cell r="C192">
            <v>0</v>
          </cell>
          <cell r="D192">
            <v>0</v>
          </cell>
          <cell r="J192" t="str">
            <v/>
          </cell>
        </row>
        <row r="193">
          <cell r="A193" t="str">
            <v>70.17.404.000.01.05.04</v>
          </cell>
          <cell r="B193" t="str">
            <v>MEIO AMBIENTE</v>
          </cell>
          <cell r="C193">
            <v>0</v>
          </cell>
          <cell r="D193">
            <v>0</v>
          </cell>
          <cell r="J193" t="str">
            <v/>
          </cell>
        </row>
        <row r="194">
          <cell r="A194" t="str">
            <v>70.17.404.000.01.05.04.001</v>
          </cell>
          <cell r="B194" t="str">
            <v>Engenheiro Ambiental I</v>
          </cell>
          <cell r="C194">
            <v>5</v>
          </cell>
          <cell r="D194">
            <v>1</v>
          </cell>
          <cell r="E194">
            <v>1</v>
          </cell>
          <cell r="F194">
            <v>1</v>
          </cell>
          <cell r="G194">
            <v>1</v>
          </cell>
          <cell r="H194">
            <v>1</v>
          </cell>
          <cell r="I194">
            <v>1</v>
          </cell>
          <cell r="J194">
            <v>1</v>
          </cell>
          <cell r="K194">
            <v>1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</row>
        <row r="195">
          <cell r="A195" t="str">
            <v>70.17.404.000.01.05.04.002</v>
          </cell>
          <cell r="B195" t="str">
            <v>Técnico de Meio Ambiente I</v>
          </cell>
          <cell r="C195">
            <v>17</v>
          </cell>
          <cell r="D195">
            <v>4</v>
          </cell>
          <cell r="E195">
            <v>4</v>
          </cell>
          <cell r="F195">
            <v>4</v>
          </cell>
          <cell r="G195">
            <v>4</v>
          </cell>
          <cell r="H195">
            <v>4</v>
          </cell>
          <cell r="I195">
            <v>3</v>
          </cell>
          <cell r="J195">
            <v>4</v>
          </cell>
          <cell r="K195">
            <v>4</v>
          </cell>
          <cell r="L195">
            <v>4</v>
          </cell>
          <cell r="M195">
            <v>4</v>
          </cell>
          <cell r="N195">
            <v>4</v>
          </cell>
          <cell r="O195">
            <v>3</v>
          </cell>
          <cell r="P195">
            <v>2</v>
          </cell>
        </row>
        <row r="196">
          <cell r="A196" t="str">
            <v>70.17.404.000.01.05.04.003</v>
          </cell>
          <cell r="B196" t="str">
            <v>Ajudante de Produção</v>
          </cell>
          <cell r="C196">
            <v>15</v>
          </cell>
          <cell r="D196">
            <v>4</v>
          </cell>
          <cell r="E196">
            <v>4</v>
          </cell>
          <cell r="F196">
            <v>4</v>
          </cell>
          <cell r="G196">
            <v>4</v>
          </cell>
          <cell r="H196">
            <v>4</v>
          </cell>
          <cell r="I196">
            <v>4</v>
          </cell>
          <cell r="J196">
            <v>4</v>
          </cell>
          <cell r="K196">
            <v>4</v>
          </cell>
          <cell r="L196">
            <v>4</v>
          </cell>
          <cell r="M196">
            <v>4</v>
          </cell>
          <cell r="N196">
            <v>4</v>
          </cell>
          <cell r="O196">
            <v>2</v>
          </cell>
          <cell r="P196">
            <v>1</v>
          </cell>
        </row>
        <row r="197">
          <cell r="C197">
            <v>0</v>
          </cell>
          <cell r="D197">
            <v>0</v>
          </cell>
          <cell r="J197" t="str">
            <v/>
          </cell>
        </row>
        <row r="198">
          <cell r="A198" t="str">
            <v>70.17.404.000.01.05.05</v>
          </cell>
          <cell r="B198" t="str">
            <v>MEDICINA DO TRABALHO</v>
          </cell>
          <cell r="C198">
            <v>0</v>
          </cell>
          <cell r="D198">
            <v>0</v>
          </cell>
          <cell r="J198" t="str">
            <v/>
          </cell>
        </row>
        <row r="199">
          <cell r="A199" t="str">
            <v>70.17.404.000.01.05.05.001</v>
          </cell>
          <cell r="B199" t="str">
            <v>Médico do Trabalho</v>
          </cell>
          <cell r="C199">
            <v>16</v>
          </cell>
          <cell r="D199">
            <v>4</v>
          </cell>
          <cell r="E199">
            <v>2</v>
          </cell>
          <cell r="F199">
            <v>2</v>
          </cell>
          <cell r="G199">
            <v>2</v>
          </cell>
          <cell r="H199">
            <v>2</v>
          </cell>
          <cell r="I199">
            <v>2</v>
          </cell>
          <cell r="J199">
            <v>4</v>
          </cell>
          <cell r="K199">
            <v>4</v>
          </cell>
          <cell r="L199">
            <v>4</v>
          </cell>
          <cell r="M199">
            <v>4</v>
          </cell>
          <cell r="N199">
            <v>4</v>
          </cell>
          <cell r="O199">
            <v>2</v>
          </cell>
          <cell r="P199">
            <v>2</v>
          </cell>
        </row>
        <row r="200">
          <cell r="A200" t="str">
            <v>70.17.404.000.01.05.05.002</v>
          </cell>
          <cell r="B200" t="str">
            <v>Técnico em Enfermagem</v>
          </cell>
          <cell r="C200">
            <v>18</v>
          </cell>
          <cell r="D200">
            <v>6</v>
          </cell>
          <cell r="E200">
            <v>3</v>
          </cell>
          <cell r="F200">
            <v>3</v>
          </cell>
          <cell r="G200">
            <v>3</v>
          </cell>
          <cell r="H200">
            <v>3</v>
          </cell>
          <cell r="I200">
            <v>3</v>
          </cell>
          <cell r="J200">
            <v>7</v>
          </cell>
          <cell r="K200">
            <v>7</v>
          </cell>
          <cell r="L200">
            <v>6</v>
          </cell>
          <cell r="M200">
            <v>6</v>
          </cell>
          <cell r="N200">
            <v>6</v>
          </cell>
          <cell r="O200">
            <v>0</v>
          </cell>
          <cell r="P200">
            <v>0</v>
          </cell>
        </row>
        <row r="201">
          <cell r="A201" t="str">
            <v>70.17.404.000.01.05.05.003</v>
          </cell>
          <cell r="B201" t="str">
            <v>Técnico de Segurança do Trabalho I</v>
          </cell>
          <cell r="C201">
            <v>4</v>
          </cell>
          <cell r="D201">
            <v>1</v>
          </cell>
          <cell r="E201">
            <v>3</v>
          </cell>
          <cell r="F201">
            <v>3</v>
          </cell>
          <cell r="G201">
            <v>3</v>
          </cell>
          <cell r="H201">
            <v>3</v>
          </cell>
          <cell r="I201">
            <v>3</v>
          </cell>
          <cell r="J201">
            <v>7</v>
          </cell>
          <cell r="K201">
            <v>7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0</v>
          </cell>
        </row>
        <row r="202">
          <cell r="A202" t="str">
            <v>70.17.404.000.01.05.05.004</v>
          </cell>
          <cell r="B202" t="str">
            <v>Auxiliar de Segurança do Trabalho</v>
          </cell>
          <cell r="C202">
            <v>7</v>
          </cell>
          <cell r="D202">
            <v>2</v>
          </cell>
          <cell r="E202">
            <v>5</v>
          </cell>
          <cell r="F202">
            <v>5</v>
          </cell>
          <cell r="G202">
            <v>6</v>
          </cell>
          <cell r="H202">
            <v>6</v>
          </cell>
          <cell r="I202">
            <v>2</v>
          </cell>
          <cell r="J202">
            <v>2</v>
          </cell>
          <cell r="K202">
            <v>2</v>
          </cell>
          <cell r="L202">
            <v>2</v>
          </cell>
          <cell r="M202">
            <v>2</v>
          </cell>
          <cell r="N202">
            <v>2</v>
          </cell>
          <cell r="O202">
            <v>1</v>
          </cell>
        </row>
        <row r="203">
          <cell r="A203" t="str">
            <v>70.17.404.000.01.05.05.005</v>
          </cell>
          <cell r="B203" t="str">
            <v>Motorista de Caminhão</v>
          </cell>
          <cell r="C203">
            <v>5</v>
          </cell>
          <cell r="D203">
            <v>1</v>
          </cell>
          <cell r="E203">
            <v>5</v>
          </cell>
          <cell r="F203">
            <v>5</v>
          </cell>
          <cell r="G203">
            <v>6</v>
          </cell>
          <cell r="H203">
            <v>6</v>
          </cell>
          <cell r="I203">
            <v>1</v>
          </cell>
          <cell r="J203">
            <v>1</v>
          </cell>
          <cell r="K203">
            <v>1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</row>
        <row r="204">
          <cell r="C204">
            <v>0</v>
          </cell>
          <cell r="D204">
            <v>0</v>
          </cell>
          <cell r="J204" t="str">
            <v/>
          </cell>
        </row>
        <row r="205">
          <cell r="A205" t="str">
            <v>70.17.404.000.01.05.06</v>
          </cell>
          <cell r="B205" t="str">
            <v>LABORATÓRIO</v>
          </cell>
          <cell r="C205">
            <v>0</v>
          </cell>
          <cell r="D205">
            <v>0</v>
          </cell>
          <cell r="J205" t="str">
            <v/>
          </cell>
        </row>
        <row r="206">
          <cell r="A206" t="str">
            <v>70.17.404.000.01.05.06.001</v>
          </cell>
          <cell r="B206" t="str">
            <v>Encarregado de Laboratório ll</v>
          </cell>
          <cell r="C206">
            <v>5</v>
          </cell>
          <cell r="D206">
            <v>1</v>
          </cell>
          <cell r="E206">
            <v>5</v>
          </cell>
          <cell r="F206">
            <v>5</v>
          </cell>
          <cell r="G206">
            <v>6</v>
          </cell>
          <cell r="H206">
            <v>6</v>
          </cell>
          <cell r="I206">
            <v>1</v>
          </cell>
          <cell r="J206">
            <v>1</v>
          </cell>
          <cell r="K206">
            <v>1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</row>
        <row r="207">
          <cell r="A207" t="str">
            <v>70.17.404.000.01.05.06.002</v>
          </cell>
          <cell r="B207" t="str">
            <v>Auxiliar de Laboratório</v>
          </cell>
          <cell r="C207">
            <v>8</v>
          </cell>
          <cell r="D207">
            <v>2</v>
          </cell>
          <cell r="E207">
            <v>1</v>
          </cell>
          <cell r="F207">
            <v>1</v>
          </cell>
          <cell r="G207">
            <v>1</v>
          </cell>
          <cell r="H207">
            <v>1</v>
          </cell>
          <cell r="I207">
            <v>1</v>
          </cell>
          <cell r="J207">
            <v>2</v>
          </cell>
          <cell r="K207">
            <v>2</v>
          </cell>
          <cell r="L207">
            <v>2</v>
          </cell>
          <cell r="M207">
            <v>2</v>
          </cell>
          <cell r="N207">
            <v>2</v>
          </cell>
          <cell r="O207">
            <v>1</v>
          </cell>
          <cell r="P207">
            <v>1</v>
          </cell>
        </row>
        <row r="208">
          <cell r="A208" t="str">
            <v>70.17.404.000.01.05.06.003</v>
          </cell>
          <cell r="B208" t="str">
            <v>Ajudante de Produção</v>
          </cell>
          <cell r="C208">
            <v>10</v>
          </cell>
          <cell r="D208">
            <v>3</v>
          </cell>
          <cell r="E208">
            <v>4</v>
          </cell>
          <cell r="F208">
            <v>4</v>
          </cell>
          <cell r="G208">
            <v>4</v>
          </cell>
          <cell r="H208">
            <v>4</v>
          </cell>
          <cell r="I208">
            <v>4</v>
          </cell>
          <cell r="J208">
            <v>3</v>
          </cell>
          <cell r="K208">
            <v>3</v>
          </cell>
          <cell r="L208">
            <v>3</v>
          </cell>
          <cell r="M208">
            <v>3</v>
          </cell>
          <cell r="N208">
            <v>3</v>
          </cell>
          <cell r="O208">
            <v>1</v>
          </cell>
        </row>
        <row r="209">
          <cell r="C209">
            <v>0</v>
          </cell>
          <cell r="D209">
            <v>0</v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</row>
        <row r="210">
          <cell r="A210" t="str">
            <v>70.17.404.000.01.05.07</v>
          </cell>
          <cell r="B210" t="str">
            <v>EQUIPE NOTURNA (2º TURNO)</v>
          </cell>
          <cell r="C210">
            <v>0</v>
          </cell>
          <cell r="D210">
            <v>0</v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</row>
        <row r="211">
          <cell r="A211" t="str">
            <v>70.17.404.000.01.05.07.001</v>
          </cell>
          <cell r="B211" t="str">
            <v>Engenheiro de Segurança do Trabalho</v>
          </cell>
          <cell r="C211">
            <v>3</v>
          </cell>
          <cell r="D211">
            <v>1</v>
          </cell>
          <cell r="E211">
            <v>1</v>
          </cell>
          <cell r="F211">
            <v>1</v>
          </cell>
          <cell r="G211">
            <v>1</v>
          </cell>
          <cell r="H211">
            <v>1</v>
          </cell>
          <cell r="J211">
            <v>1</v>
          </cell>
          <cell r="K211">
            <v>1</v>
          </cell>
          <cell r="L211">
            <v>1</v>
          </cell>
          <cell r="M211">
            <v>1</v>
          </cell>
          <cell r="N211">
            <v>1</v>
          </cell>
          <cell r="O211" t="str">
            <v/>
          </cell>
          <cell r="P211" t="str">
            <v/>
          </cell>
        </row>
        <row r="212">
          <cell r="A212" t="str">
            <v>70.17.404.000.01.05.07.002</v>
          </cell>
          <cell r="B212" t="str">
            <v>Técnico de Segurança do Trabalho I</v>
          </cell>
          <cell r="C212">
            <v>9</v>
          </cell>
          <cell r="D212">
            <v>3</v>
          </cell>
          <cell r="E212">
            <v>3</v>
          </cell>
          <cell r="F212">
            <v>3</v>
          </cell>
          <cell r="G212">
            <v>3</v>
          </cell>
          <cell r="H212">
            <v>3</v>
          </cell>
          <cell r="J212">
            <v>3</v>
          </cell>
          <cell r="K212">
            <v>3</v>
          </cell>
          <cell r="L212">
            <v>3</v>
          </cell>
          <cell r="M212">
            <v>3</v>
          </cell>
          <cell r="N212">
            <v>3</v>
          </cell>
          <cell r="O212" t="str">
            <v/>
          </cell>
          <cell r="P212" t="str">
            <v/>
          </cell>
        </row>
        <row r="213">
          <cell r="A213" t="str">
            <v>70.17.404.000.01.05.07.003</v>
          </cell>
          <cell r="B213" t="str">
            <v>Auxiliar de Segurança do Trabalho</v>
          </cell>
          <cell r="C213">
            <v>6</v>
          </cell>
          <cell r="D213">
            <v>2</v>
          </cell>
          <cell r="E213">
            <v>3</v>
          </cell>
          <cell r="F213">
            <v>3</v>
          </cell>
          <cell r="G213">
            <v>3</v>
          </cell>
          <cell r="H213">
            <v>3</v>
          </cell>
          <cell r="J213">
            <v>2</v>
          </cell>
          <cell r="K213">
            <v>2</v>
          </cell>
          <cell r="L213">
            <v>2</v>
          </cell>
          <cell r="M213">
            <v>2</v>
          </cell>
          <cell r="N213">
            <v>2</v>
          </cell>
          <cell r="O213" t="str">
            <v/>
          </cell>
          <cell r="P213" t="str">
            <v/>
          </cell>
        </row>
        <row r="214">
          <cell r="A214" t="str">
            <v>70.17.404.000.01.05.07.004</v>
          </cell>
          <cell r="B214" t="str">
            <v>Médico do Trabalho</v>
          </cell>
          <cell r="C214">
            <v>3</v>
          </cell>
          <cell r="D214">
            <v>1</v>
          </cell>
          <cell r="E214">
            <v>1</v>
          </cell>
          <cell r="F214">
            <v>1</v>
          </cell>
          <cell r="G214">
            <v>1</v>
          </cell>
          <cell r="H214">
            <v>1</v>
          </cell>
          <cell r="J214">
            <v>1</v>
          </cell>
          <cell r="K214">
            <v>1</v>
          </cell>
          <cell r="L214">
            <v>1</v>
          </cell>
          <cell r="M214">
            <v>1</v>
          </cell>
          <cell r="N214">
            <v>1</v>
          </cell>
          <cell r="O214" t="str">
            <v/>
          </cell>
          <cell r="P214" t="str">
            <v/>
          </cell>
        </row>
        <row r="215">
          <cell r="A215" t="str">
            <v>70.17.404.000.01.05.07.005</v>
          </cell>
          <cell r="B215" t="str">
            <v>Técnico de Enfermagem</v>
          </cell>
          <cell r="C215">
            <v>3</v>
          </cell>
          <cell r="D215">
            <v>1</v>
          </cell>
          <cell r="E215">
            <v>1</v>
          </cell>
          <cell r="F215">
            <v>1</v>
          </cell>
          <cell r="G215">
            <v>1</v>
          </cell>
          <cell r="H215">
            <v>1</v>
          </cell>
          <cell r="J215">
            <v>1</v>
          </cell>
          <cell r="K215">
            <v>1</v>
          </cell>
          <cell r="L215">
            <v>1</v>
          </cell>
          <cell r="M215">
            <v>1</v>
          </cell>
          <cell r="N215">
            <v>1</v>
          </cell>
          <cell r="O215" t="str">
            <v/>
          </cell>
          <cell r="P215" t="str">
            <v/>
          </cell>
        </row>
        <row r="216">
          <cell r="A216" t="str">
            <v>70.17.404.000.01.05.07.006</v>
          </cell>
          <cell r="B216" t="str">
            <v>Inspetor de Controle de Qualidade</v>
          </cell>
          <cell r="C216">
            <v>3</v>
          </cell>
          <cell r="D216">
            <v>1</v>
          </cell>
          <cell r="E216">
            <v>1</v>
          </cell>
          <cell r="F216">
            <v>1</v>
          </cell>
          <cell r="G216">
            <v>1</v>
          </cell>
          <cell r="H216">
            <v>1</v>
          </cell>
          <cell r="J216">
            <v>1</v>
          </cell>
          <cell r="K216">
            <v>1</v>
          </cell>
          <cell r="L216">
            <v>1</v>
          </cell>
          <cell r="M216">
            <v>1</v>
          </cell>
          <cell r="N216">
            <v>1</v>
          </cell>
          <cell r="O216" t="str">
            <v/>
          </cell>
          <cell r="P216" t="str">
            <v/>
          </cell>
        </row>
        <row r="217">
          <cell r="A217" t="str">
            <v>70.17.404.000.01.05.07.007</v>
          </cell>
          <cell r="B217" t="str">
            <v>Engenheiro Ambiental I</v>
          </cell>
          <cell r="C217">
            <v>3</v>
          </cell>
          <cell r="D217">
            <v>1</v>
          </cell>
          <cell r="J217">
            <v>1</v>
          </cell>
          <cell r="K217">
            <v>1</v>
          </cell>
          <cell r="L217">
            <v>1</v>
          </cell>
          <cell r="M217">
            <v>1</v>
          </cell>
          <cell r="N217">
            <v>1</v>
          </cell>
        </row>
        <row r="218">
          <cell r="A218" t="str">
            <v>70.17.404.000.01.05.07.008</v>
          </cell>
          <cell r="B218" t="str">
            <v>Técnico de Meio Ambiente I</v>
          </cell>
          <cell r="C218">
            <v>4</v>
          </cell>
          <cell r="D218">
            <v>2</v>
          </cell>
          <cell r="J218">
            <v>1</v>
          </cell>
          <cell r="K218">
            <v>1</v>
          </cell>
          <cell r="L218">
            <v>2</v>
          </cell>
          <cell r="M218">
            <v>1</v>
          </cell>
          <cell r="N218">
            <v>1</v>
          </cell>
        </row>
        <row r="219">
          <cell r="A219" t="str">
            <v>70.17.404.000.01.05.07.009</v>
          </cell>
          <cell r="B219" t="str">
            <v>Técnico da Qualidade</v>
          </cell>
          <cell r="C219">
            <v>3</v>
          </cell>
          <cell r="D219">
            <v>1</v>
          </cell>
          <cell r="E219">
            <v>2</v>
          </cell>
          <cell r="F219">
            <v>2</v>
          </cell>
          <cell r="G219">
            <v>2</v>
          </cell>
          <cell r="H219">
            <v>2</v>
          </cell>
          <cell r="I219">
            <v>1</v>
          </cell>
          <cell r="J219">
            <v>1</v>
          </cell>
          <cell r="K219">
            <v>1</v>
          </cell>
          <cell r="L219">
            <v>1</v>
          </cell>
          <cell r="M219">
            <v>1</v>
          </cell>
          <cell r="N219">
            <v>1</v>
          </cell>
        </row>
        <row r="220">
          <cell r="A220" t="str">
            <v>70.17.404.000.01.05.07.010</v>
          </cell>
          <cell r="B220" t="str">
            <v>Motorista</v>
          </cell>
          <cell r="C220">
            <v>6</v>
          </cell>
          <cell r="D220">
            <v>2</v>
          </cell>
          <cell r="J220">
            <v>2</v>
          </cell>
          <cell r="K220">
            <v>2</v>
          </cell>
          <cell r="L220">
            <v>2</v>
          </cell>
          <cell r="M220">
            <v>2</v>
          </cell>
          <cell r="N220">
            <v>2</v>
          </cell>
        </row>
        <row r="221">
          <cell r="A221" t="str">
            <v>70.17.404.000.01.05.07.011</v>
          </cell>
          <cell r="B221" t="str">
            <v>Ajudante de produção</v>
          </cell>
          <cell r="C221">
            <v>9</v>
          </cell>
          <cell r="D221">
            <v>3</v>
          </cell>
          <cell r="J221">
            <v>3</v>
          </cell>
          <cell r="K221">
            <v>3</v>
          </cell>
          <cell r="L221">
            <v>3</v>
          </cell>
          <cell r="M221">
            <v>3</v>
          </cell>
          <cell r="N221">
            <v>3</v>
          </cell>
        </row>
        <row r="222">
          <cell r="A222" t="str">
            <v>70.17.404.000.01.05.07.012</v>
          </cell>
          <cell r="B222" t="str">
            <v>Auxiliar de Laboratório</v>
          </cell>
          <cell r="C222">
            <v>3</v>
          </cell>
          <cell r="D222">
            <v>1</v>
          </cell>
          <cell r="J222">
            <v>1</v>
          </cell>
          <cell r="K222">
            <v>1</v>
          </cell>
          <cell r="L222">
            <v>1</v>
          </cell>
          <cell r="M222">
            <v>1</v>
          </cell>
          <cell r="N222">
            <v>1</v>
          </cell>
        </row>
        <row r="223">
          <cell r="C223">
            <v>0</v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  <cell r="O223" t="str">
            <v/>
          </cell>
          <cell r="P223" t="str">
            <v/>
          </cell>
        </row>
        <row r="224">
          <cell r="A224" t="str">
            <v>70.17.404.000.01.06</v>
          </cell>
          <cell r="B224" t="str">
            <v>GERÊNCIA DE MANUTENÇÃO</v>
          </cell>
          <cell r="C224">
            <v>0</v>
          </cell>
          <cell r="D224">
            <v>0</v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  <cell r="O224" t="str">
            <v/>
          </cell>
          <cell r="P224" t="str">
            <v/>
          </cell>
        </row>
        <row r="225">
          <cell r="A225" t="str">
            <v>70.17.404.000.01.06.01</v>
          </cell>
          <cell r="B225" t="str">
            <v>GERÊNCIA</v>
          </cell>
          <cell r="C225">
            <v>0</v>
          </cell>
          <cell r="D225">
            <v>0</v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  <cell r="O225" t="str">
            <v/>
          </cell>
          <cell r="P225" t="str">
            <v/>
          </cell>
        </row>
        <row r="226">
          <cell r="A226" t="str">
            <v>70.17.404.000.01.06.01.001</v>
          </cell>
          <cell r="B226" t="str">
            <v>Gerente de Manutenção</v>
          </cell>
          <cell r="C226">
            <v>7</v>
          </cell>
          <cell r="D226">
            <v>1</v>
          </cell>
          <cell r="E226">
            <v>1</v>
          </cell>
          <cell r="F226">
            <v>1</v>
          </cell>
          <cell r="G226">
            <v>1</v>
          </cell>
          <cell r="H226">
            <v>1</v>
          </cell>
          <cell r="I226">
            <v>1</v>
          </cell>
          <cell r="J226">
            <v>1</v>
          </cell>
          <cell r="K226">
            <v>1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1</v>
          </cell>
        </row>
        <row r="227">
          <cell r="C227">
            <v>0</v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</row>
        <row r="228">
          <cell r="A228" t="str">
            <v>70.17.404.000.01.06.02</v>
          </cell>
          <cell r="B228" t="str">
            <v>MECÂNICA LEVE</v>
          </cell>
          <cell r="C228">
            <v>0</v>
          </cell>
          <cell r="D228">
            <v>0</v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  <cell r="O228" t="str">
            <v/>
          </cell>
          <cell r="P228" t="str">
            <v/>
          </cell>
        </row>
        <row r="229">
          <cell r="A229" t="str">
            <v>70.17.404.000.01.06.02.001</v>
          </cell>
          <cell r="B229" t="str">
            <v>Encarregado Mecânico Leve I</v>
          </cell>
          <cell r="C229">
            <v>5</v>
          </cell>
          <cell r="D229">
            <v>1</v>
          </cell>
          <cell r="E229">
            <v>4</v>
          </cell>
          <cell r="F229">
            <v>4</v>
          </cell>
          <cell r="G229">
            <v>4</v>
          </cell>
          <cell r="H229">
            <v>4</v>
          </cell>
          <cell r="I229">
            <v>5</v>
          </cell>
          <cell r="J229">
            <v>5</v>
          </cell>
          <cell r="K229">
            <v>5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</row>
        <row r="230">
          <cell r="A230" t="str">
            <v>70.17.404.000.01.06.02.002</v>
          </cell>
          <cell r="B230" t="str">
            <v>Mecânico Leve</v>
          </cell>
          <cell r="C230">
            <v>18</v>
          </cell>
          <cell r="D230">
            <v>5</v>
          </cell>
          <cell r="E230">
            <v>4</v>
          </cell>
          <cell r="F230">
            <v>4</v>
          </cell>
          <cell r="G230">
            <v>4</v>
          </cell>
          <cell r="H230">
            <v>4</v>
          </cell>
          <cell r="I230">
            <v>5</v>
          </cell>
          <cell r="J230">
            <v>5</v>
          </cell>
          <cell r="K230">
            <v>5</v>
          </cell>
          <cell r="L230">
            <v>5</v>
          </cell>
          <cell r="M230">
            <v>5</v>
          </cell>
          <cell r="N230">
            <v>5</v>
          </cell>
          <cell r="O230">
            <v>2</v>
          </cell>
          <cell r="P230">
            <v>1</v>
          </cell>
        </row>
        <row r="231">
          <cell r="C231">
            <v>0</v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  <cell r="O231" t="str">
            <v/>
          </cell>
          <cell r="P231" t="str">
            <v/>
          </cell>
        </row>
        <row r="232">
          <cell r="A232" t="str">
            <v>70.17.404.000.01.06.03</v>
          </cell>
          <cell r="B232" t="str">
            <v>MECÂNICA PESADA</v>
          </cell>
          <cell r="C232">
            <v>0</v>
          </cell>
          <cell r="D232">
            <v>0</v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</row>
        <row r="233">
          <cell r="A233" t="str">
            <v>70.17.404.000.01.06.03.001</v>
          </cell>
          <cell r="B233" t="str">
            <v>Encarregado de mecânica Pesada I</v>
          </cell>
          <cell r="C233">
            <v>11</v>
          </cell>
          <cell r="D233">
            <v>3</v>
          </cell>
          <cell r="E233">
            <v>2</v>
          </cell>
          <cell r="F233">
            <v>2</v>
          </cell>
          <cell r="G233">
            <v>2</v>
          </cell>
          <cell r="H233">
            <v>2</v>
          </cell>
          <cell r="I233">
            <v>2</v>
          </cell>
          <cell r="J233">
            <v>3</v>
          </cell>
          <cell r="K233">
            <v>3</v>
          </cell>
          <cell r="L233">
            <v>3</v>
          </cell>
          <cell r="M233">
            <v>3</v>
          </cell>
          <cell r="N233">
            <v>3</v>
          </cell>
          <cell r="O233">
            <v>1</v>
          </cell>
          <cell r="P233">
            <v>1</v>
          </cell>
        </row>
        <row r="234">
          <cell r="A234" t="str">
            <v>70.17.404.000.01.06.03.002</v>
          </cell>
          <cell r="B234" t="str">
            <v>Mecânico Pesada</v>
          </cell>
          <cell r="C234">
            <v>11</v>
          </cell>
          <cell r="D234">
            <v>3</v>
          </cell>
          <cell r="E234">
            <v>2</v>
          </cell>
          <cell r="F234">
            <v>2</v>
          </cell>
          <cell r="G234">
            <v>2</v>
          </cell>
          <cell r="H234">
            <v>2</v>
          </cell>
          <cell r="I234">
            <v>2</v>
          </cell>
          <cell r="J234">
            <v>3</v>
          </cell>
          <cell r="K234">
            <v>3</v>
          </cell>
          <cell r="L234">
            <v>3</v>
          </cell>
          <cell r="M234">
            <v>3</v>
          </cell>
          <cell r="N234">
            <v>3</v>
          </cell>
          <cell r="O234">
            <v>1</v>
          </cell>
          <cell r="P234">
            <v>1</v>
          </cell>
        </row>
        <row r="235">
          <cell r="C235">
            <v>0</v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  <cell r="O235" t="str">
            <v/>
          </cell>
          <cell r="P235" t="str">
            <v/>
          </cell>
        </row>
        <row r="236">
          <cell r="A236" t="str">
            <v>70.17.404.000.01.06.04</v>
          </cell>
          <cell r="B236" t="str">
            <v>ELÉTRICA</v>
          </cell>
          <cell r="C236">
            <v>0</v>
          </cell>
          <cell r="D236">
            <v>0</v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  <cell r="O236" t="str">
            <v/>
          </cell>
          <cell r="P236" t="str">
            <v/>
          </cell>
        </row>
        <row r="237">
          <cell r="A237" t="str">
            <v>70.17.404.000.01.06.04.001</v>
          </cell>
          <cell r="B237" t="str">
            <v>Encarregado de Elétrica I</v>
          </cell>
          <cell r="C237">
            <v>5</v>
          </cell>
          <cell r="D237">
            <v>1</v>
          </cell>
          <cell r="E237">
            <v>1</v>
          </cell>
          <cell r="F237">
            <v>1</v>
          </cell>
          <cell r="G237">
            <v>1</v>
          </cell>
          <cell r="H237">
            <v>1</v>
          </cell>
          <cell r="I237">
            <v>1</v>
          </cell>
          <cell r="J237">
            <v>1</v>
          </cell>
          <cell r="K237">
            <v>1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</row>
        <row r="238">
          <cell r="A238" t="str">
            <v>70.17.404.000.01.06.04.002</v>
          </cell>
          <cell r="B238" t="str">
            <v>Auxiliar de engenharia II</v>
          </cell>
          <cell r="C238">
            <v>5</v>
          </cell>
          <cell r="D238">
            <v>1</v>
          </cell>
          <cell r="E238">
            <v>1</v>
          </cell>
          <cell r="F238">
            <v>1</v>
          </cell>
          <cell r="G238">
            <v>1</v>
          </cell>
          <cell r="H238">
            <v>1</v>
          </cell>
          <cell r="I238">
            <v>1</v>
          </cell>
          <cell r="J238">
            <v>1</v>
          </cell>
          <cell r="K238">
            <v>1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</row>
        <row r="239">
          <cell r="A239" t="str">
            <v>70.17.404.000.01.06.04.003</v>
          </cell>
          <cell r="B239" t="str">
            <v>Eletricista</v>
          </cell>
          <cell r="C239">
            <v>32</v>
          </cell>
          <cell r="D239">
            <v>10</v>
          </cell>
          <cell r="E239">
            <v>5</v>
          </cell>
          <cell r="F239">
            <v>5</v>
          </cell>
          <cell r="G239">
            <v>5</v>
          </cell>
          <cell r="H239">
            <v>5</v>
          </cell>
          <cell r="I239">
            <v>6</v>
          </cell>
          <cell r="J239">
            <v>10</v>
          </cell>
          <cell r="K239">
            <v>10</v>
          </cell>
          <cell r="L239">
            <v>10</v>
          </cell>
          <cell r="M239">
            <v>10</v>
          </cell>
          <cell r="N239">
            <v>10</v>
          </cell>
          <cell r="O239">
            <v>1</v>
          </cell>
          <cell r="P239">
            <v>1</v>
          </cell>
        </row>
        <row r="240">
          <cell r="C240">
            <v>0</v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</row>
        <row r="241">
          <cell r="A241" t="str">
            <v>70.17.404.000.01.06.05</v>
          </cell>
          <cell r="B241" t="str">
            <v>LUBRIFICAÇÃO</v>
          </cell>
          <cell r="C241">
            <v>0</v>
          </cell>
          <cell r="D241">
            <v>0</v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</row>
        <row r="242">
          <cell r="A242" t="str">
            <v>70.17.404.000.01.06.05.001</v>
          </cell>
          <cell r="B242" t="str">
            <v>Encarregado de Lubrificação I</v>
          </cell>
          <cell r="C242">
            <v>4</v>
          </cell>
          <cell r="D242">
            <v>1</v>
          </cell>
          <cell r="E242">
            <v>2</v>
          </cell>
          <cell r="F242">
            <v>1</v>
          </cell>
          <cell r="G242">
            <v>1</v>
          </cell>
          <cell r="H242">
            <v>1</v>
          </cell>
          <cell r="I242">
            <v>1</v>
          </cell>
          <cell r="J242">
            <v>1</v>
          </cell>
          <cell r="K242">
            <v>1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</row>
        <row r="243">
          <cell r="A243" t="str">
            <v>70.17.404.000.01.06.05.002</v>
          </cell>
          <cell r="B243" t="str">
            <v>Lubrificador</v>
          </cell>
          <cell r="C243">
            <v>7</v>
          </cell>
          <cell r="D243">
            <v>2</v>
          </cell>
          <cell r="E243">
            <v>1</v>
          </cell>
          <cell r="F243">
            <v>1</v>
          </cell>
          <cell r="G243">
            <v>1</v>
          </cell>
          <cell r="H243">
            <v>1</v>
          </cell>
          <cell r="I243">
            <v>1</v>
          </cell>
          <cell r="J243">
            <v>2</v>
          </cell>
          <cell r="K243">
            <v>2</v>
          </cell>
          <cell r="L243">
            <v>2</v>
          </cell>
          <cell r="M243">
            <v>2</v>
          </cell>
          <cell r="N243">
            <v>2</v>
          </cell>
          <cell r="O243">
            <v>1</v>
          </cell>
        </row>
        <row r="244">
          <cell r="A244" t="str">
            <v>70.17.404.000.01.06.05.003</v>
          </cell>
          <cell r="B244" t="str">
            <v>Motorista de Caminhão</v>
          </cell>
          <cell r="C244">
            <v>4</v>
          </cell>
          <cell r="D244">
            <v>1</v>
          </cell>
          <cell r="E244">
            <v>1</v>
          </cell>
          <cell r="F244">
            <v>1</v>
          </cell>
          <cell r="G244">
            <v>1</v>
          </cell>
          <cell r="H244">
            <v>1</v>
          </cell>
          <cell r="I244">
            <v>1</v>
          </cell>
          <cell r="J244">
            <v>1</v>
          </cell>
          <cell r="K244">
            <v>1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</row>
        <row r="245">
          <cell r="C245">
            <v>0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  <cell r="O245" t="str">
            <v/>
          </cell>
          <cell r="P245" t="str">
            <v/>
          </cell>
        </row>
        <row r="246">
          <cell r="A246" t="str">
            <v>70.17.404.000.01.06.06</v>
          </cell>
          <cell r="B246" t="str">
            <v>CONTROLE DE MANUTENÇÃO</v>
          </cell>
          <cell r="C246">
            <v>0</v>
          </cell>
          <cell r="D246">
            <v>0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  <cell r="O246" t="str">
            <v/>
          </cell>
          <cell r="P246" t="str">
            <v/>
          </cell>
        </row>
        <row r="247">
          <cell r="A247" t="str">
            <v>70.17.404.000.01.06.06.001</v>
          </cell>
          <cell r="B247" t="str">
            <v>Auxiliar de Controle</v>
          </cell>
          <cell r="C247">
            <v>4</v>
          </cell>
          <cell r="D247">
            <v>1</v>
          </cell>
          <cell r="E247">
            <v>1</v>
          </cell>
          <cell r="F247">
            <v>1</v>
          </cell>
          <cell r="G247">
            <v>1</v>
          </cell>
          <cell r="H247">
            <v>1</v>
          </cell>
          <cell r="I247">
            <v>1</v>
          </cell>
          <cell r="J247">
            <v>1</v>
          </cell>
          <cell r="K247">
            <v>1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</row>
        <row r="248">
          <cell r="A248" t="str">
            <v>70.17.404.000.01.06.06.002</v>
          </cell>
          <cell r="B248" t="str">
            <v>Enc. de Controle de Manutenção II</v>
          </cell>
          <cell r="C248">
            <v>7</v>
          </cell>
          <cell r="D248">
            <v>1</v>
          </cell>
          <cell r="E248">
            <v>1</v>
          </cell>
          <cell r="F248">
            <v>1</v>
          </cell>
          <cell r="G248">
            <v>1</v>
          </cell>
          <cell r="H248">
            <v>1</v>
          </cell>
          <cell r="I248">
            <v>1</v>
          </cell>
          <cell r="J248">
            <v>1</v>
          </cell>
          <cell r="K248">
            <v>1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1</v>
          </cell>
        </row>
        <row r="249">
          <cell r="A249" t="str">
            <v>70.17.404.000.01.06.06.003</v>
          </cell>
          <cell r="B249" t="str">
            <v>Estagiário</v>
          </cell>
          <cell r="C249">
            <v>3</v>
          </cell>
          <cell r="D249">
            <v>1</v>
          </cell>
          <cell r="E249">
            <v>1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1</v>
          </cell>
          <cell r="L249">
            <v>1</v>
          </cell>
          <cell r="M249">
            <v>1</v>
          </cell>
          <cell r="N249">
            <v>1</v>
          </cell>
        </row>
        <row r="250">
          <cell r="C250">
            <v>0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</row>
        <row r="251">
          <cell r="A251" t="str">
            <v>70.17.404.000.01.06.07</v>
          </cell>
          <cell r="B251" t="str">
            <v>MANUTENÇÃO</v>
          </cell>
          <cell r="C251">
            <v>0</v>
          </cell>
          <cell r="D251">
            <v>0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  <cell r="O251" t="str">
            <v/>
          </cell>
          <cell r="P251" t="str">
            <v/>
          </cell>
        </row>
        <row r="252">
          <cell r="A252" t="str">
            <v>70.17.404.000.01.06.07.001</v>
          </cell>
          <cell r="B252" t="str">
            <v>Ajudante de Manutenção</v>
          </cell>
          <cell r="C252">
            <v>10</v>
          </cell>
          <cell r="D252">
            <v>3</v>
          </cell>
          <cell r="E252">
            <v>1</v>
          </cell>
          <cell r="F252">
            <v>1</v>
          </cell>
          <cell r="G252" t="str">
            <v>1</v>
          </cell>
          <cell r="H252">
            <v>1</v>
          </cell>
          <cell r="I252">
            <v>1</v>
          </cell>
          <cell r="J252">
            <v>3</v>
          </cell>
          <cell r="K252">
            <v>3</v>
          </cell>
          <cell r="L252">
            <v>3</v>
          </cell>
          <cell r="M252">
            <v>3</v>
          </cell>
          <cell r="N252">
            <v>3</v>
          </cell>
          <cell r="O252">
            <v>1</v>
          </cell>
        </row>
        <row r="253">
          <cell r="A253" t="str">
            <v>70.17.404.000.01.06.07.002</v>
          </cell>
          <cell r="B253" t="str">
            <v>Ajudante de Produção</v>
          </cell>
          <cell r="C253">
            <v>4</v>
          </cell>
          <cell r="D253">
            <v>1</v>
          </cell>
          <cell r="E253">
            <v>5</v>
          </cell>
          <cell r="F253">
            <v>5</v>
          </cell>
          <cell r="G253">
            <v>6</v>
          </cell>
          <cell r="H253">
            <v>6</v>
          </cell>
          <cell r="I253">
            <v>1</v>
          </cell>
          <cell r="J253">
            <v>1</v>
          </cell>
          <cell r="K253">
            <v>1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</row>
        <row r="254">
          <cell r="A254" t="str">
            <v>70.17.404.000.01.06.07.003</v>
          </cell>
          <cell r="B254" t="str">
            <v>Borracheiro</v>
          </cell>
          <cell r="C254">
            <v>4</v>
          </cell>
          <cell r="D254">
            <v>1</v>
          </cell>
          <cell r="E254">
            <v>5</v>
          </cell>
          <cell r="F254">
            <v>5</v>
          </cell>
          <cell r="G254">
            <v>6</v>
          </cell>
          <cell r="H254">
            <v>6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</row>
        <row r="255">
          <cell r="A255" t="str">
            <v>70.17.404.000.01.06.07.004</v>
          </cell>
          <cell r="B255" t="str">
            <v>Eletricista</v>
          </cell>
          <cell r="C255">
            <v>7</v>
          </cell>
          <cell r="D255">
            <v>2</v>
          </cell>
          <cell r="E255">
            <v>5</v>
          </cell>
          <cell r="F255">
            <v>5</v>
          </cell>
          <cell r="G255">
            <v>6</v>
          </cell>
          <cell r="H255">
            <v>6</v>
          </cell>
          <cell r="I255">
            <v>1</v>
          </cell>
          <cell r="J255">
            <v>2</v>
          </cell>
          <cell r="K255">
            <v>2</v>
          </cell>
          <cell r="L255">
            <v>2</v>
          </cell>
          <cell r="M255">
            <v>2</v>
          </cell>
          <cell r="N255">
            <v>2</v>
          </cell>
          <cell r="O255">
            <v>1</v>
          </cell>
        </row>
        <row r="256">
          <cell r="A256" t="str">
            <v>70.17.404.000.01.06.07.005</v>
          </cell>
          <cell r="B256" t="str">
            <v>Lavador</v>
          </cell>
          <cell r="C256">
            <v>4</v>
          </cell>
          <cell r="D256">
            <v>1</v>
          </cell>
          <cell r="E256">
            <v>1</v>
          </cell>
          <cell r="F256">
            <v>1</v>
          </cell>
          <cell r="G256" t="str">
            <v>1</v>
          </cell>
          <cell r="H256">
            <v>1</v>
          </cell>
          <cell r="I256">
            <v>1</v>
          </cell>
          <cell r="J256">
            <v>1</v>
          </cell>
          <cell r="K256">
            <v>1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</row>
        <row r="257">
          <cell r="A257" t="str">
            <v>70.17.404.000.01.06.07.006</v>
          </cell>
          <cell r="B257" t="str">
            <v>Motorista de Caminhão</v>
          </cell>
          <cell r="C257">
            <v>8</v>
          </cell>
          <cell r="D257">
            <v>2</v>
          </cell>
          <cell r="E257">
            <v>1</v>
          </cell>
          <cell r="F257">
            <v>1</v>
          </cell>
          <cell r="G257" t="str">
            <v>1</v>
          </cell>
          <cell r="H257">
            <v>1</v>
          </cell>
          <cell r="I257">
            <v>2</v>
          </cell>
          <cell r="J257">
            <v>2</v>
          </cell>
          <cell r="K257">
            <v>2</v>
          </cell>
          <cell r="L257">
            <v>2</v>
          </cell>
          <cell r="M257">
            <v>2</v>
          </cell>
          <cell r="N257">
            <v>2</v>
          </cell>
          <cell r="O257">
            <v>2</v>
          </cell>
        </row>
        <row r="258">
          <cell r="A258" t="str">
            <v>70.17.404.000.01.06.07.007</v>
          </cell>
          <cell r="B258" t="str">
            <v>Soldador de Chaparia</v>
          </cell>
          <cell r="C258">
            <v>12</v>
          </cell>
          <cell r="D258">
            <v>3</v>
          </cell>
          <cell r="E258">
            <v>1</v>
          </cell>
          <cell r="F258">
            <v>1</v>
          </cell>
          <cell r="G258" t="str">
            <v>1</v>
          </cell>
          <cell r="H258">
            <v>1</v>
          </cell>
          <cell r="I258">
            <v>3</v>
          </cell>
          <cell r="J258">
            <v>3</v>
          </cell>
          <cell r="K258">
            <v>3</v>
          </cell>
          <cell r="L258">
            <v>3</v>
          </cell>
          <cell r="M258">
            <v>3</v>
          </cell>
          <cell r="N258">
            <v>3</v>
          </cell>
          <cell r="O258">
            <v>2</v>
          </cell>
          <cell r="P258">
            <v>1</v>
          </cell>
        </row>
        <row r="259">
          <cell r="C259">
            <v>0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  <cell r="O259" t="str">
            <v/>
          </cell>
          <cell r="P259" t="str">
            <v/>
          </cell>
        </row>
        <row r="260">
          <cell r="A260" t="str">
            <v>70.17.404.000.01.06.09</v>
          </cell>
          <cell r="B260" t="str">
            <v>EQUIPE NOTURNA (2º TURNO)</v>
          </cell>
          <cell r="C260">
            <v>0</v>
          </cell>
          <cell r="D260">
            <v>0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  <cell r="O260" t="str">
            <v/>
          </cell>
          <cell r="P260" t="str">
            <v/>
          </cell>
        </row>
        <row r="261">
          <cell r="A261" t="str">
            <v>70.17.404.000.01.06.08.001</v>
          </cell>
          <cell r="B261" t="str">
            <v>Eletricista</v>
          </cell>
          <cell r="C261">
            <v>9</v>
          </cell>
          <cell r="D261">
            <v>3</v>
          </cell>
          <cell r="E261">
            <v>5</v>
          </cell>
          <cell r="F261">
            <v>5</v>
          </cell>
          <cell r="G261">
            <v>6</v>
          </cell>
          <cell r="H261">
            <v>6</v>
          </cell>
          <cell r="I261">
            <v>1</v>
          </cell>
          <cell r="J261">
            <v>3</v>
          </cell>
          <cell r="K261">
            <v>3</v>
          </cell>
          <cell r="L261">
            <v>3</v>
          </cell>
          <cell r="M261">
            <v>3</v>
          </cell>
          <cell r="N261">
            <v>3</v>
          </cell>
        </row>
        <row r="262">
          <cell r="A262" t="str">
            <v>70.17.404.000.01.06.08.002</v>
          </cell>
          <cell r="B262" t="str">
            <v>Mecânico leve</v>
          </cell>
          <cell r="C262">
            <v>6</v>
          </cell>
          <cell r="D262">
            <v>2</v>
          </cell>
          <cell r="E262">
            <v>2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2</v>
          </cell>
          <cell r="K262">
            <v>2</v>
          </cell>
          <cell r="L262">
            <v>2</v>
          </cell>
          <cell r="M262">
            <v>2</v>
          </cell>
          <cell r="N262">
            <v>2</v>
          </cell>
        </row>
        <row r="263">
          <cell r="A263" t="str">
            <v>70.17.404.000.01.06.08.003</v>
          </cell>
          <cell r="B263" t="str">
            <v>Mecânico Pesada</v>
          </cell>
          <cell r="C263">
            <v>3</v>
          </cell>
          <cell r="D263">
            <v>1</v>
          </cell>
          <cell r="E263">
            <v>1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</row>
        <row r="264">
          <cell r="A264" t="str">
            <v>70.17.404.000.01.06.08.004</v>
          </cell>
          <cell r="B264" t="str">
            <v>Motorista de Caminhão</v>
          </cell>
          <cell r="C264">
            <v>3</v>
          </cell>
          <cell r="D264">
            <v>1</v>
          </cell>
          <cell r="E264">
            <v>1</v>
          </cell>
          <cell r="F264">
            <v>1</v>
          </cell>
          <cell r="G264">
            <v>1</v>
          </cell>
          <cell r="H264">
            <v>1</v>
          </cell>
          <cell r="I264">
            <v>1</v>
          </cell>
          <cell r="J264">
            <v>1</v>
          </cell>
          <cell r="K264">
            <v>1</v>
          </cell>
          <cell r="L264">
            <v>1</v>
          </cell>
          <cell r="M264">
            <v>1</v>
          </cell>
          <cell r="N26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ubcontratados_Formal"/>
      <sheetName val="PADRÃO"/>
      <sheetName val="FRANKI"/>
      <sheetName val="FUNDESP"/>
      <sheetName val="Plan2"/>
      <sheetName val="Plan3"/>
      <sheetName val="PADRÃO (2)"/>
    </sheetNames>
    <sheetDataSet>
      <sheetData sheetId="0" refreshError="1">
        <row r="1">
          <cell r="D1" t="str">
            <v>POSIÇÃO DOS CONTRATOS DE SUBEMPREITEIROS</v>
          </cell>
          <cell r="P1" t="str">
            <v xml:space="preserve"> OBRA: 70.404-0 REDUC-RJ</v>
          </cell>
        </row>
        <row r="2">
          <cell r="P2" t="str">
            <v xml:space="preserve"> CONTRATO Nº: 857.2.009.03-1</v>
          </cell>
        </row>
        <row r="3">
          <cell r="P3" t="str">
            <v xml:space="preserve"> PROGRAMA:  GESTÃO DE CONTRATAÇÃO</v>
          </cell>
        </row>
        <row r="5">
          <cell r="A5" t="str">
            <v>DADOS DO CONTRATO</v>
          </cell>
          <cell r="C5" t="str">
            <v>SUBCONTRATADA</v>
          </cell>
          <cell r="G5" t="str">
            <v>CONTATO</v>
          </cell>
          <cell r="H5" t="str">
            <v>LOCAL</v>
          </cell>
          <cell r="I5" t="str">
            <v>OBJETO DO CONTRATO</v>
          </cell>
          <cell r="M5" t="str">
            <v>PRAZO PREVISTO</v>
          </cell>
          <cell r="O5" t="str">
            <v>ENVIADO                P/ MATRIZ</v>
          </cell>
          <cell r="Q5" t="str">
            <v>TEM ADITIVO</v>
          </cell>
          <cell r="S5" t="str">
            <v>POSIÇÃO</v>
          </cell>
        </row>
        <row r="6">
          <cell r="A6" t="str">
            <v>Nº</v>
          </cell>
          <cell r="B6" t="str">
            <v>STATUS</v>
          </cell>
          <cell r="M6" t="str">
            <v>INÍCIO</v>
          </cell>
          <cell r="N6" t="str">
            <v>TÉRMINO</v>
          </cell>
        </row>
        <row r="7">
          <cell r="A7" t="str">
            <v>70.404.001</v>
          </cell>
          <cell r="C7" t="str">
            <v xml:space="preserve"> Núbia Lemos Cardoso Prestação de Serviços-ME</v>
          </cell>
          <cell r="G7" t="str">
            <v xml:space="preserve">Jorge Soto </v>
          </cell>
          <cell r="H7" t="str">
            <v>Porto Real-RJ</v>
          </cell>
          <cell r="I7" t="str">
            <v xml:space="preserve"> Consultoria Plano de Gestão da Qualidade</v>
          </cell>
          <cell r="M7">
            <v>37753</v>
          </cell>
          <cell r="N7">
            <v>38142</v>
          </cell>
          <cell r="O7" t="str">
            <v xml:space="preserve"> S</v>
          </cell>
          <cell r="P7" t="str">
            <v xml:space="preserve"> N</v>
          </cell>
          <cell r="Q7" t="str">
            <v xml:space="preserve"> S</v>
          </cell>
          <cell r="R7" t="str">
            <v xml:space="preserve"> N</v>
          </cell>
          <cell r="S7" t="str">
            <v>Encerrado</v>
          </cell>
        </row>
        <row r="8">
          <cell r="A8" t="str">
            <v>70.404.002</v>
          </cell>
          <cell r="C8" t="str">
            <v xml:space="preserve"> TCA Valorização Humana Ltda</v>
          </cell>
          <cell r="G8" t="str">
            <v>Robson Oliveira</v>
          </cell>
          <cell r="H8" t="str">
            <v>Rio de Janeiro-RJ</v>
          </cell>
          <cell r="I8" t="str">
            <v>Consultoria Plano de Gestão da Segurança, Meio Ambiente e Saúde</v>
          </cell>
          <cell r="M8">
            <v>37757</v>
          </cell>
          <cell r="N8">
            <v>38238</v>
          </cell>
          <cell r="O8" t="str">
            <v xml:space="preserve"> S</v>
          </cell>
          <cell r="P8" t="str">
            <v xml:space="preserve"> N</v>
          </cell>
          <cell r="Q8" t="str">
            <v xml:space="preserve"> S</v>
          </cell>
          <cell r="R8" t="str">
            <v xml:space="preserve"> N</v>
          </cell>
          <cell r="S8" t="str">
            <v>Ativo</v>
          </cell>
        </row>
        <row r="9">
          <cell r="A9" t="str">
            <v>70.404.003</v>
          </cell>
          <cell r="C9" t="str">
            <v xml:space="preserve"> SCAC Fundações e Estruturas Ltda</v>
          </cell>
          <cell r="G9" t="str">
            <v>Salamoni</v>
          </cell>
          <cell r="H9" t="str">
            <v>São Paulo-SP</v>
          </cell>
          <cell r="I9" t="str">
            <v>Fornecimento de Estacas Pré-moldadas de Concreto Armado Centrifugado</v>
          </cell>
          <cell r="M9">
            <v>37768</v>
          </cell>
          <cell r="N9">
            <v>37918</v>
          </cell>
          <cell r="O9" t="str">
            <v xml:space="preserve"> S</v>
          </cell>
          <cell r="P9" t="str">
            <v xml:space="preserve"> N</v>
          </cell>
          <cell r="Q9" t="str">
            <v xml:space="preserve"> S</v>
          </cell>
          <cell r="R9" t="str">
            <v xml:space="preserve"> N</v>
          </cell>
          <cell r="S9" t="str">
            <v>Ativo</v>
          </cell>
        </row>
        <row r="10">
          <cell r="A10" t="str">
            <v>70.404.004</v>
          </cell>
          <cell r="C10" t="str">
            <v xml:space="preserve"> Franki Fundações e Construção Civil Ltda    &amp; Fundesp Fundações Especiais Ltda</v>
          </cell>
          <cell r="G10" t="str">
            <v>Lydio / Riccardo</v>
          </cell>
          <cell r="H10" t="str">
            <v>Rio de Janeiro-RJ</v>
          </cell>
          <cell r="I10" t="str">
            <v xml:space="preserve"> Cravação de Estacas Tipo Ômega</v>
          </cell>
          <cell r="M10">
            <v>37775</v>
          </cell>
          <cell r="N10">
            <v>38046</v>
          </cell>
          <cell r="O10" t="str">
            <v xml:space="preserve"> S</v>
          </cell>
          <cell r="P10" t="str">
            <v xml:space="preserve"> N</v>
          </cell>
          <cell r="Q10" t="str">
            <v xml:space="preserve"> S</v>
          </cell>
          <cell r="R10" t="str">
            <v xml:space="preserve"> N</v>
          </cell>
          <cell r="S10" t="str">
            <v>Ativo</v>
          </cell>
        </row>
        <row r="11">
          <cell r="A11" t="str">
            <v>70.404.005</v>
          </cell>
          <cell r="C11" t="str">
            <v xml:space="preserve"> WRO - Rio Serviços Ltda</v>
          </cell>
          <cell r="G11" t="str">
            <v>Wesley Alves</v>
          </cell>
          <cell r="H11" t="str">
            <v>Rio de Janeiro-RJ</v>
          </cell>
          <cell r="I11" t="str">
            <v>Implantação da Rede Elétrica no Canteiro de Obra PETROBRÁS</v>
          </cell>
          <cell r="M11">
            <v>37778</v>
          </cell>
          <cell r="N11">
            <v>37785</v>
          </cell>
          <cell r="O11" t="str">
            <v xml:space="preserve"> S</v>
          </cell>
          <cell r="P11" t="str">
            <v xml:space="preserve"> N</v>
          </cell>
          <cell r="Q11" t="str">
            <v xml:space="preserve"> S</v>
          </cell>
          <cell r="R11" t="str">
            <v xml:space="preserve"> N</v>
          </cell>
          <cell r="S11" t="str">
            <v>Encerrado</v>
          </cell>
        </row>
        <row r="12">
          <cell r="A12" t="str">
            <v>70.404.006</v>
          </cell>
          <cell r="C12" t="str">
            <v xml:space="preserve"> Prefacc Ltda</v>
          </cell>
          <cell r="G12" t="str">
            <v>Saul Lenza</v>
          </cell>
          <cell r="H12" t="str">
            <v>Uberlândia-MG</v>
          </cell>
          <cell r="I12" t="str">
            <v>Construção do Canteiro de Obras PETROBRAS e QUEIROZ GALVÃO</v>
          </cell>
          <cell r="M12">
            <v>37783</v>
          </cell>
          <cell r="N12">
            <v>38031</v>
          </cell>
          <cell r="O12" t="str">
            <v xml:space="preserve"> S</v>
          </cell>
          <cell r="P12" t="str">
            <v xml:space="preserve"> N</v>
          </cell>
          <cell r="Q12" t="str">
            <v xml:space="preserve"> S</v>
          </cell>
          <cell r="R12" t="str">
            <v xml:space="preserve"> N</v>
          </cell>
          <cell r="S12" t="str">
            <v>Ativo</v>
          </cell>
        </row>
        <row r="13">
          <cell r="A13" t="str">
            <v>70.404.007</v>
          </cell>
          <cell r="C13" t="str">
            <v xml:space="preserve"> Eletra Tecnologia e Informática Ltda</v>
          </cell>
          <cell r="G13" t="str">
            <v>Geraldo Costa</v>
          </cell>
          <cell r="H13" t="str">
            <v>Belo Horizonte-MG</v>
          </cell>
          <cell r="I13" t="str">
            <v xml:space="preserve"> Locação de Equipamentos de Informática</v>
          </cell>
          <cell r="M13">
            <v>37783</v>
          </cell>
          <cell r="N13">
            <v>38028</v>
          </cell>
          <cell r="O13" t="str">
            <v xml:space="preserve"> S</v>
          </cell>
          <cell r="P13" t="str">
            <v xml:space="preserve"> N</v>
          </cell>
          <cell r="Q13" t="str">
            <v xml:space="preserve"> S</v>
          </cell>
          <cell r="R13" t="str">
            <v xml:space="preserve"> N</v>
          </cell>
          <cell r="S13" t="str">
            <v>Ativo</v>
          </cell>
        </row>
        <row r="14">
          <cell r="A14" t="str">
            <v>70.404.008</v>
          </cell>
          <cell r="C14" t="str">
            <v xml:space="preserve"> Solver Engenharia Ltda</v>
          </cell>
          <cell r="G14" t="str">
            <v>Antonio Cid</v>
          </cell>
          <cell r="H14" t="str">
            <v>Rio de Janeiro-RJ</v>
          </cell>
          <cell r="I14" t="str">
            <v>Consultoria e Assessoria Técnica no Planejamento Executivo da Obra</v>
          </cell>
          <cell r="M14">
            <v>37786</v>
          </cell>
          <cell r="N14">
            <v>38182</v>
          </cell>
          <cell r="O14" t="str">
            <v xml:space="preserve"> S</v>
          </cell>
          <cell r="P14" t="str">
            <v xml:space="preserve"> N</v>
          </cell>
          <cell r="Q14" t="str">
            <v xml:space="preserve"> S</v>
          </cell>
          <cell r="R14" t="str">
            <v xml:space="preserve"> N</v>
          </cell>
          <cell r="S14" t="str">
            <v>Encerrado</v>
          </cell>
        </row>
        <row r="15">
          <cell r="A15" t="str">
            <v>70.404.009</v>
          </cell>
          <cell r="C15" t="str">
            <v xml:space="preserve"> Consabor Refeições Coletivas Ltda</v>
          </cell>
          <cell r="G15" t="str">
            <v>Fernando Pastor</v>
          </cell>
          <cell r="H15" t="str">
            <v>Duque de Caxias-RJ</v>
          </cell>
          <cell r="I15" t="str">
            <v>Fornecimento de Refeições no Canteiro de Obra</v>
          </cell>
          <cell r="M15">
            <v>37788</v>
          </cell>
          <cell r="N15">
            <v>38152</v>
          </cell>
          <cell r="O15" t="str">
            <v xml:space="preserve"> S</v>
          </cell>
          <cell r="P15" t="str">
            <v xml:space="preserve"> N</v>
          </cell>
          <cell r="Q15" t="str">
            <v xml:space="preserve"> S</v>
          </cell>
          <cell r="R15" t="str">
            <v xml:space="preserve"> N</v>
          </cell>
          <cell r="S15" t="str">
            <v>Ativo</v>
          </cell>
        </row>
        <row r="16">
          <cell r="A16" t="str">
            <v>70.404.010</v>
          </cell>
          <cell r="C16" t="str">
            <v xml:space="preserve"> Lafarge Brasil S/A</v>
          </cell>
          <cell r="G16" t="str">
            <v>Nelo Bessa</v>
          </cell>
          <cell r="H16" t="str">
            <v>Rio de Janeiro-RJ</v>
          </cell>
          <cell r="I16" t="str">
            <v xml:space="preserve"> Fornecimento de Concreto Usinado</v>
          </cell>
          <cell r="M16">
            <v>37788</v>
          </cell>
          <cell r="N16">
            <v>38154</v>
          </cell>
          <cell r="O16" t="str">
            <v xml:space="preserve"> S</v>
          </cell>
          <cell r="P16" t="str">
            <v xml:space="preserve"> N</v>
          </cell>
          <cell r="Q16" t="str">
            <v xml:space="preserve"> S</v>
          </cell>
          <cell r="R16" t="str">
            <v xml:space="preserve"> N</v>
          </cell>
          <cell r="S16" t="str">
            <v>Ativo</v>
          </cell>
        </row>
        <row r="17">
          <cell r="A17" t="str">
            <v>70.404.011</v>
          </cell>
          <cell r="C17" t="str">
            <v xml:space="preserve"> Pedreira Vigné Ltda</v>
          </cell>
          <cell r="G17" t="str">
            <v>Carlos A. Babo</v>
          </cell>
          <cell r="H17" t="str">
            <v>Nova Iguaçú-RJ</v>
          </cell>
          <cell r="I17" t="str">
            <v xml:space="preserve"> Fornecimento de Brita e Pedrisco</v>
          </cell>
          <cell r="M17">
            <v>37789</v>
          </cell>
          <cell r="N17">
            <v>38155</v>
          </cell>
          <cell r="O17" t="str">
            <v xml:space="preserve"> S</v>
          </cell>
          <cell r="P17" t="str">
            <v xml:space="preserve"> N</v>
          </cell>
          <cell r="Q17" t="str">
            <v xml:space="preserve"> S</v>
          </cell>
          <cell r="R17" t="str">
            <v xml:space="preserve"> N</v>
          </cell>
          <cell r="S17" t="str">
            <v>Ativo</v>
          </cell>
        </row>
        <row r="18">
          <cell r="A18" t="str">
            <v>70.404.012</v>
          </cell>
          <cell r="C18" t="str">
            <v xml:space="preserve"> Urbano Alonso Consultotria e Projetos S/C Ltda</v>
          </cell>
          <cell r="G18" t="str">
            <v>Urbano Alonso</v>
          </cell>
          <cell r="H18" t="str">
            <v>São Paulo-SP</v>
          </cell>
          <cell r="I18" t="str">
            <v>Consultoria Técnica com Parecer/Relatório dos Serviços de Cravação de Estacas</v>
          </cell>
          <cell r="M18">
            <v>37781</v>
          </cell>
          <cell r="N18">
            <v>38055</v>
          </cell>
          <cell r="O18" t="str">
            <v xml:space="preserve"> S</v>
          </cell>
          <cell r="P18" t="str">
            <v xml:space="preserve"> N</v>
          </cell>
          <cell r="Q18" t="str">
            <v xml:space="preserve"> S</v>
          </cell>
          <cell r="R18" t="str">
            <v xml:space="preserve"> N</v>
          </cell>
          <cell r="S18" t="str">
            <v>Ativo</v>
          </cell>
        </row>
        <row r="19">
          <cell r="A19" t="str">
            <v>70.404.013</v>
          </cell>
          <cell r="C19" t="str">
            <v xml:space="preserve"> Terratek Tecnologia Ltda</v>
          </cell>
          <cell r="G19" t="str">
            <v>Alberto Ortigão</v>
          </cell>
          <cell r="H19" t="str">
            <v>Rio de Janeiro-RJ</v>
          </cell>
          <cell r="I19" t="str">
            <v>Consultoria Técnica com Estudos Geotécnicos</v>
          </cell>
          <cell r="M19">
            <v>37797</v>
          </cell>
          <cell r="N19">
            <v>37827</v>
          </cell>
          <cell r="O19" t="str">
            <v xml:space="preserve"> S</v>
          </cell>
          <cell r="P19" t="str">
            <v xml:space="preserve"> N</v>
          </cell>
          <cell r="Q19" t="str">
            <v xml:space="preserve"> S</v>
          </cell>
          <cell r="R19" t="str">
            <v xml:space="preserve"> N</v>
          </cell>
          <cell r="S19" t="str">
            <v>Encerrado</v>
          </cell>
        </row>
        <row r="20">
          <cell r="A20" t="str">
            <v>70.404.014</v>
          </cell>
          <cell r="C20" t="str">
            <v xml:space="preserve"> Staca Fundações e Obras Ltda</v>
          </cell>
          <cell r="G20" t="str">
            <v>Sandro Tovar</v>
          </cell>
          <cell r="H20" t="str">
            <v>Vitória - ES</v>
          </cell>
          <cell r="I20" t="str">
            <v>Cravação de Estaca Tipo Pré-moldada de CA Centrifugada e Estaca Metálica Tubular</v>
          </cell>
          <cell r="M20">
            <v>37809</v>
          </cell>
          <cell r="N20">
            <v>38093</v>
          </cell>
          <cell r="O20" t="str">
            <v xml:space="preserve"> S</v>
          </cell>
          <cell r="P20" t="str">
            <v xml:space="preserve"> N</v>
          </cell>
          <cell r="Q20" t="str">
            <v xml:space="preserve"> S</v>
          </cell>
          <cell r="R20" t="str">
            <v xml:space="preserve"> N</v>
          </cell>
          <cell r="S20" t="str">
            <v>Ativo</v>
          </cell>
        </row>
        <row r="21">
          <cell r="A21" t="str">
            <v>70.404.015</v>
          </cell>
          <cell r="C21" t="str">
            <v xml:space="preserve"> V &amp; M do Brasil S/A</v>
          </cell>
          <cell r="G21" t="str">
            <v>Alexandre Lyra</v>
          </cell>
          <cell r="H21" t="str">
            <v>Belo Horizonte-MG</v>
          </cell>
          <cell r="I21" t="str">
            <v>Fornecimento de Estacas Tubulares de Aço Carbono Tipo VMB-350</v>
          </cell>
          <cell r="M21">
            <v>37810</v>
          </cell>
          <cell r="N21">
            <v>37902</v>
          </cell>
          <cell r="O21" t="str">
            <v xml:space="preserve"> S</v>
          </cell>
          <cell r="P21" t="str">
            <v xml:space="preserve"> N</v>
          </cell>
          <cell r="Q21" t="str">
            <v xml:space="preserve"> S</v>
          </cell>
          <cell r="R21" t="str">
            <v xml:space="preserve"> N</v>
          </cell>
          <cell r="S21" t="str">
            <v>Ativo</v>
          </cell>
        </row>
        <row r="22">
          <cell r="A22" t="str">
            <v>70.404.016</v>
          </cell>
          <cell r="C22" t="str">
            <v xml:space="preserve"> Proventos Comercial e Serviços Ltda</v>
          </cell>
          <cell r="G22" t="str">
            <v>João Torres</v>
          </cell>
          <cell r="H22" t="str">
            <v>Rio de Janeiro-RJ</v>
          </cell>
          <cell r="I22" t="str">
            <v xml:space="preserve"> Locação de Equipamentos de Informática</v>
          </cell>
          <cell r="M22">
            <v>37812</v>
          </cell>
          <cell r="N22">
            <v>37980</v>
          </cell>
          <cell r="O22" t="str">
            <v xml:space="preserve"> S</v>
          </cell>
          <cell r="P22" t="str">
            <v xml:space="preserve"> N</v>
          </cell>
          <cell r="Q22" t="str">
            <v xml:space="preserve"> S</v>
          </cell>
          <cell r="R22" t="str">
            <v xml:space="preserve"> N</v>
          </cell>
          <cell r="S22" t="str">
            <v>Ativo</v>
          </cell>
        </row>
        <row r="23">
          <cell r="A23" t="str">
            <v>70.404.017</v>
          </cell>
          <cell r="C23" t="str">
            <v xml:space="preserve"> Cruzeiro do Norte Construções e Comércio Ltda</v>
          </cell>
          <cell r="G23" t="str">
            <v>Solange Pena</v>
          </cell>
          <cell r="H23" t="str">
            <v>Itaguaí-RJ</v>
          </cell>
          <cell r="I23" t="str">
            <v>Serviços de Terraplenagem Canteiro de Obras</v>
          </cell>
          <cell r="M23">
            <v>37816</v>
          </cell>
          <cell r="N23">
            <v>37833</v>
          </cell>
          <cell r="O23" t="str">
            <v xml:space="preserve"> S</v>
          </cell>
          <cell r="P23" t="str">
            <v xml:space="preserve"> N</v>
          </cell>
          <cell r="Q23" t="str">
            <v xml:space="preserve"> S</v>
          </cell>
          <cell r="R23" t="str">
            <v xml:space="preserve"> N</v>
          </cell>
          <cell r="S23" t="str">
            <v>Encerrado</v>
          </cell>
        </row>
        <row r="24">
          <cell r="A24" t="str">
            <v>70.404.018</v>
          </cell>
          <cell r="C24" t="str">
            <v xml:space="preserve"> Ferman Petrópolis Turismo e Transportes Ltda</v>
          </cell>
          <cell r="G24" t="str">
            <v>Eliana Alves</v>
          </cell>
          <cell r="H24" t="str">
            <v>Duque de Caxias-RJ</v>
          </cell>
          <cell r="I24" t="str">
            <v>Transportes de Pessoal na Obra</v>
          </cell>
          <cell r="M24">
            <v>37824</v>
          </cell>
          <cell r="N24">
            <v>38189</v>
          </cell>
          <cell r="O24" t="str">
            <v xml:space="preserve"> S</v>
          </cell>
          <cell r="P24" t="str">
            <v xml:space="preserve"> N</v>
          </cell>
          <cell r="Q24" t="str">
            <v xml:space="preserve"> S</v>
          </cell>
          <cell r="R24" t="str">
            <v xml:space="preserve"> N</v>
          </cell>
          <cell r="S24" t="str">
            <v>Ativo</v>
          </cell>
        </row>
        <row r="25">
          <cell r="A25" t="str">
            <v>70.404.019</v>
          </cell>
          <cell r="C25" t="str">
            <v xml:space="preserve"> Servigel Consultoria e Serviços Ltda</v>
          </cell>
          <cell r="G25" t="str">
            <v>Alan Costa</v>
          </cell>
          <cell r="H25" t="str">
            <v>Itatiaia-RJ</v>
          </cell>
          <cell r="I25" t="str">
            <v>Serviços de Segurança e Vigilância Desarmada</v>
          </cell>
          <cell r="M25">
            <v>37827</v>
          </cell>
          <cell r="N25">
            <v>38192</v>
          </cell>
          <cell r="O25" t="str">
            <v xml:space="preserve"> S</v>
          </cell>
          <cell r="P25" t="str">
            <v xml:space="preserve"> N</v>
          </cell>
          <cell r="Q25" t="str">
            <v xml:space="preserve"> S</v>
          </cell>
          <cell r="R25" t="str">
            <v xml:space="preserve"> N</v>
          </cell>
          <cell r="S25" t="str">
            <v>Ativo</v>
          </cell>
        </row>
        <row r="26">
          <cell r="A26" t="str">
            <v>70.404.020</v>
          </cell>
          <cell r="C26" t="str">
            <v xml:space="preserve"> Silva Geotecnia e Fundações Ltda</v>
          </cell>
          <cell r="G26" t="str">
            <v>Elmílio Pinhatari</v>
          </cell>
          <cell r="H26" t="str">
            <v>S J do R Preto-SP</v>
          </cell>
          <cell r="I26" t="str">
            <v>Cravação de Estaca Tipo Pré-moldada de CA Centrifugada e Estaca Metálica Tubular</v>
          </cell>
          <cell r="M26">
            <v>37834</v>
          </cell>
          <cell r="N26">
            <v>38073</v>
          </cell>
          <cell r="O26" t="str">
            <v xml:space="preserve"> S</v>
          </cell>
          <cell r="P26" t="str">
            <v xml:space="preserve"> N</v>
          </cell>
          <cell r="Q26" t="str">
            <v xml:space="preserve"> S</v>
          </cell>
          <cell r="R26" t="str">
            <v xml:space="preserve"> N</v>
          </cell>
          <cell r="S26" t="str">
            <v>Ativo</v>
          </cell>
        </row>
        <row r="27">
          <cell r="A27" t="str">
            <v>70.404.021</v>
          </cell>
          <cell r="C27" t="str">
            <v xml:space="preserve"> Manchester III Serviços de Construção Ltda</v>
          </cell>
          <cell r="G27" t="str">
            <v>Marcus Vinícius</v>
          </cell>
          <cell r="H27" t="str">
            <v>Rio de Janeiro-RJ</v>
          </cell>
          <cell r="I27" t="str">
            <v>Execução de Corte e Dobra de Aço para Armadura</v>
          </cell>
          <cell r="M27">
            <v>37834</v>
          </cell>
          <cell r="N27">
            <v>38199</v>
          </cell>
          <cell r="O27" t="str">
            <v xml:space="preserve"> S</v>
          </cell>
          <cell r="P27" t="str">
            <v xml:space="preserve"> N</v>
          </cell>
          <cell r="Q27" t="str">
            <v xml:space="preserve"> S</v>
          </cell>
          <cell r="R27" t="str">
            <v xml:space="preserve"> N</v>
          </cell>
          <cell r="S27" t="str">
            <v>Ativo</v>
          </cell>
        </row>
        <row r="28">
          <cell r="A28" t="str">
            <v>70.404.022</v>
          </cell>
          <cell r="C28" t="str">
            <v xml:space="preserve"> Companhia Siderúrgica Belgo Mineira</v>
          </cell>
          <cell r="G28" t="str">
            <v>Dilson Gomes</v>
          </cell>
          <cell r="H28" t="str">
            <v>Rio de Janeiro-RJ</v>
          </cell>
          <cell r="I28" t="str">
            <v>Fornecimento de Aço</v>
          </cell>
          <cell r="M28">
            <v>37834</v>
          </cell>
          <cell r="N28">
            <v>38199</v>
          </cell>
          <cell r="O28" t="str">
            <v xml:space="preserve"> S</v>
          </cell>
          <cell r="P28" t="str">
            <v xml:space="preserve"> N</v>
          </cell>
          <cell r="Q28" t="str">
            <v xml:space="preserve"> S</v>
          </cell>
          <cell r="R28" t="str">
            <v xml:space="preserve"> N</v>
          </cell>
          <cell r="S28" t="str">
            <v>Ativo</v>
          </cell>
        </row>
        <row r="29">
          <cell r="A29" t="str">
            <v>70.404.023</v>
          </cell>
          <cell r="C29" t="str">
            <v xml:space="preserve"> JHP Construções Ltda</v>
          </cell>
          <cell r="G29" t="str">
            <v>Arno Philippi</v>
          </cell>
          <cell r="H29" t="str">
            <v>São José-SC</v>
          </cell>
          <cell r="I29" t="str">
            <v>Cravação de Estaca Tipo Pré-moldada de CA Centrifugada e Estaca Metálica Tubular</v>
          </cell>
          <cell r="M29">
            <v>37840</v>
          </cell>
          <cell r="N29">
            <v>38073</v>
          </cell>
          <cell r="O29" t="str">
            <v xml:space="preserve"> S</v>
          </cell>
          <cell r="P29" t="str">
            <v xml:space="preserve"> N</v>
          </cell>
          <cell r="Q29" t="str">
            <v xml:space="preserve"> S</v>
          </cell>
          <cell r="R29" t="str">
            <v xml:space="preserve"> N</v>
          </cell>
          <cell r="S29" t="str">
            <v>Ativo</v>
          </cell>
        </row>
        <row r="30">
          <cell r="A30" t="str">
            <v>70.404.024</v>
          </cell>
          <cell r="C30" t="str">
            <v xml:space="preserve"> WRO - Rio Serviços Ltda</v>
          </cell>
          <cell r="G30" t="str">
            <v>Wesley Alves</v>
          </cell>
          <cell r="H30" t="str">
            <v>Rio de Janeiro-RJ</v>
          </cell>
          <cell r="I30" t="str">
            <v>Execução de Iluminação e Redes Elétricas no Canteiro de Obra PETROBRAS e AEC</v>
          </cell>
          <cell r="M30">
            <v>37841</v>
          </cell>
          <cell r="N30">
            <v>38021</v>
          </cell>
          <cell r="O30" t="str">
            <v xml:space="preserve"> S</v>
          </cell>
          <cell r="P30" t="str">
            <v xml:space="preserve"> N</v>
          </cell>
          <cell r="Q30" t="str">
            <v xml:space="preserve"> S</v>
          </cell>
          <cell r="R30" t="str">
            <v xml:space="preserve"> N</v>
          </cell>
          <cell r="S30" t="str">
            <v>Ativo</v>
          </cell>
        </row>
        <row r="31">
          <cell r="A31" t="str">
            <v>70.404.025</v>
          </cell>
          <cell r="C31" t="str">
            <v xml:space="preserve"> Concremat Engenharia e Tecnologia S/A</v>
          </cell>
          <cell r="G31" t="str">
            <v>Fernando Mentore</v>
          </cell>
          <cell r="H31" t="str">
            <v>Rio de Janeiro-RJ</v>
          </cell>
          <cell r="I31" t="str">
            <v>Serviços de Prova de Carga Dinâmica, Estática e Ensaios PIT</v>
          </cell>
          <cell r="M31">
            <v>37858</v>
          </cell>
          <cell r="N31">
            <v>38010</v>
          </cell>
          <cell r="O31" t="str">
            <v xml:space="preserve"> S</v>
          </cell>
          <cell r="P31" t="str">
            <v xml:space="preserve"> N</v>
          </cell>
          <cell r="Q31" t="str">
            <v xml:space="preserve"> S</v>
          </cell>
          <cell r="R31" t="str">
            <v xml:space="preserve"> N</v>
          </cell>
          <cell r="S31" t="str">
            <v>Ativo</v>
          </cell>
        </row>
        <row r="32">
          <cell r="A32" t="str">
            <v>70.404.026</v>
          </cell>
          <cell r="C32" t="str">
            <v xml:space="preserve"> Concremat Engenharia e Tecnologia S/A</v>
          </cell>
          <cell r="G32" t="str">
            <v>Fernando Mentore</v>
          </cell>
          <cell r="H32" t="str">
            <v>Rio de Janeiro-RJ</v>
          </cell>
          <cell r="I32" t="str">
            <v>Serviços de Controle de Tirantes para o Sistema de Reação das Provas de Cargas</v>
          </cell>
          <cell r="M32">
            <v>37858</v>
          </cell>
          <cell r="N32">
            <v>38010</v>
          </cell>
          <cell r="O32" t="str">
            <v xml:space="preserve"> S</v>
          </cell>
          <cell r="P32" t="str">
            <v xml:space="preserve"> N</v>
          </cell>
          <cell r="Q32" t="str">
            <v xml:space="preserve"> S</v>
          </cell>
          <cell r="R32" t="str">
            <v xml:space="preserve"> N</v>
          </cell>
          <cell r="S32" t="str">
            <v>Ativo</v>
          </cell>
        </row>
        <row r="33">
          <cell r="A33" t="str">
            <v>70.404.027</v>
          </cell>
          <cell r="C33" t="str">
            <v xml:space="preserve"> Concremat Engenharia e Tecnologia S/A</v>
          </cell>
          <cell r="G33" t="str">
            <v>Fernando Mentore</v>
          </cell>
          <cell r="H33" t="str">
            <v>Rio de Janeiro-RJ</v>
          </cell>
          <cell r="I33" t="str">
            <v>Controle Tecnológico de Concreto, Aço e Terraplenagem</v>
          </cell>
          <cell r="M33">
            <v>37858</v>
          </cell>
          <cell r="N33">
            <v>38010</v>
          </cell>
          <cell r="O33" t="str">
            <v xml:space="preserve"> S</v>
          </cell>
          <cell r="P33" t="str">
            <v xml:space="preserve"> N</v>
          </cell>
          <cell r="Q33" t="str">
            <v xml:space="preserve"> S</v>
          </cell>
          <cell r="R33" t="str">
            <v xml:space="preserve"> N</v>
          </cell>
          <cell r="S33" t="str">
            <v>Ativo</v>
          </cell>
        </row>
        <row r="34">
          <cell r="A34" t="str">
            <v>70.404.028</v>
          </cell>
          <cell r="C34" t="str">
            <v xml:space="preserve"> Franki Fundações e Construção Civil Ltda    &amp; Fundesp Fundações Especiais Ltda</v>
          </cell>
          <cell r="G34" t="str">
            <v>Jacques / Miguel</v>
          </cell>
          <cell r="H34" t="str">
            <v>Rio de Janeiro-RJ</v>
          </cell>
          <cell r="I34" t="str">
            <v>Execução de Estaca Raiz</v>
          </cell>
          <cell r="M34">
            <v>37865</v>
          </cell>
          <cell r="N34">
            <v>38045</v>
          </cell>
          <cell r="O34" t="str">
            <v xml:space="preserve"> S</v>
          </cell>
          <cell r="P34" t="str">
            <v xml:space="preserve"> N</v>
          </cell>
          <cell r="Q34" t="str">
            <v xml:space="preserve"> S</v>
          </cell>
          <cell r="R34" t="str">
            <v xml:space="preserve"> N</v>
          </cell>
          <cell r="S34" t="str">
            <v>Em Assinatura</v>
          </cell>
        </row>
        <row r="35">
          <cell r="A35" t="str">
            <v>70.404.029</v>
          </cell>
          <cell r="C35" t="str">
            <v xml:space="preserve"> Mills do Brasil - Estruturas e Serviços Ltda</v>
          </cell>
          <cell r="G35" t="str">
            <v>Gabriel Felipe</v>
          </cell>
          <cell r="H35" t="str">
            <v>Rio de Janeiro-RJ</v>
          </cell>
          <cell r="I35" t="str">
            <v>Locação de Andaimes Tunulares</v>
          </cell>
          <cell r="M35">
            <v>37865</v>
          </cell>
          <cell r="N35">
            <v>38260</v>
          </cell>
          <cell r="O35" t="str">
            <v xml:space="preserve"> S</v>
          </cell>
          <cell r="P35" t="str">
            <v xml:space="preserve"> N</v>
          </cell>
          <cell r="Q35" t="str">
            <v xml:space="preserve"> S</v>
          </cell>
          <cell r="R35" t="str">
            <v xml:space="preserve"> N</v>
          </cell>
          <cell r="S35" t="str">
            <v>Ativo</v>
          </cell>
        </row>
        <row r="36">
          <cell r="A36" t="str">
            <v>70.404.030</v>
          </cell>
          <cell r="C36" t="str">
            <v xml:space="preserve"> Quimifactor Indústria e Serviços Ltda</v>
          </cell>
          <cell r="G36" t="str">
            <v>Luis Antonio</v>
          </cell>
          <cell r="H36" t="str">
            <v>Duque de Caxias-RJ</v>
          </cell>
          <cell r="I36" t="str">
            <v>Análise Laboratorial Físico-Química, Bacteriológica e de Efluentes Líquidos</v>
          </cell>
          <cell r="M36">
            <v>37865</v>
          </cell>
          <cell r="N36">
            <v>38230</v>
          </cell>
          <cell r="O36" t="str">
            <v xml:space="preserve"> S</v>
          </cell>
          <cell r="P36" t="str">
            <v xml:space="preserve"> N</v>
          </cell>
          <cell r="Q36" t="str">
            <v xml:space="preserve"> S</v>
          </cell>
          <cell r="R36" t="str">
            <v xml:space="preserve"> N</v>
          </cell>
          <cell r="S36" t="str">
            <v>Ativo</v>
          </cell>
        </row>
        <row r="37">
          <cell r="A37" t="str">
            <v>70.404.031</v>
          </cell>
          <cell r="C37" t="str">
            <v xml:space="preserve"> Koleta Ambiental S/A</v>
          </cell>
          <cell r="G37" t="str">
            <v>Luiz Carlos</v>
          </cell>
          <cell r="H37" t="str">
            <v>Rio de Janeiro-RJ</v>
          </cell>
          <cell r="I37" t="str">
            <v>Serviços de Coleta de Resíduos Sólidos</v>
          </cell>
          <cell r="M37">
            <v>37865</v>
          </cell>
          <cell r="N37">
            <v>38230</v>
          </cell>
          <cell r="O37" t="str">
            <v xml:space="preserve"> S</v>
          </cell>
          <cell r="P37" t="str">
            <v xml:space="preserve"> N</v>
          </cell>
          <cell r="Q37" t="str">
            <v xml:space="preserve"> S</v>
          </cell>
          <cell r="R37" t="str">
            <v xml:space="preserve"> N</v>
          </cell>
          <cell r="S37" t="str">
            <v>Ativo</v>
          </cell>
        </row>
        <row r="38">
          <cell r="A38" t="str">
            <v>70.404.032</v>
          </cell>
          <cell r="C38" t="str">
            <v xml:space="preserve"> COONAI - Coop. Nac. de Cont. de Qual. Ltda</v>
          </cell>
          <cell r="G38" t="str">
            <v>Celso Conceição</v>
          </cell>
          <cell r="H38" t="str">
            <v>São Fco. Paula-MG</v>
          </cell>
          <cell r="I38" t="str">
            <v>Serviços Especializados de Controle da Qualidade de Materiais</v>
          </cell>
          <cell r="M38">
            <v>37869</v>
          </cell>
          <cell r="N38">
            <v>38111</v>
          </cell>
          <cell r="O38" t="str">
            <v xml:space="preserve"> S</v>
          </cell>
          <cell r="P38" t="str">
            <v xml:space="preserve"> N</v>
          </cell>
          <cell r="Q38" t="str">
            <v xml:space="preserve"> S</v>
          </cell>
          <cell r="R38" t="str">
            <v xml:space="preserve"> N</v>
          </cell>
          <cell r="S38" t="str">
            <v>Ativo</v>
          </cell>
        </row>
        <row r="39">
          <cell r="A39" t="str">
            <v>70.404.033</v>
          </cell>
          <cell r="C39" t="str">
            <v xml:space="preserve"> Intersolo Engenharia Ltda</v>
          </cell>
          <cell r="G39" t="str">
            <v>Armando Soares</v>
          </cell>
          <cell r="H39" t="str">
            <v>Belo Horizonte-MG</v>
          </cell>
          <cell r="I39" t="str">
            <v>Cravação de Estacas Pré-moldadas de Concreto Armado com Emendas Soldadas</v>
          </cell>
          <cell r="M39">
            <v>37879</v>
          </cell>
          <cell r="N39">
            <v>38059</v>
          </cell>
          <cell r="O39" t="str">
            <v xml:space="preserve"> S</v>
          </cell>
          <cell r="P39" t="str">
            <v xml:space="preserve"> N</v>
          </cell>
          <cell r="Q39" t="str">
            <v xml:space="preserve"> S</v>
          </cell>
          <cell r="R39" t="str">
            <v xml:space="preserve"> N</v>
          </cell>
          <cell r="S39" t="str">
            <v>Ativo</v>
          </cell>
        </row>
        <row r="40">
          <cell r="A40" t="str">
            <v>70.404.034</v>
          </cell>
          <cell r="C40" t="str">
            <v xml:space="preserve"> Geo Estac Construtora Ltda</v>
          </cell>
          <cell r="G40" t="str">
            <v>Cláudio Benites</v>
          </cell>
          <cell r="H40" t="str">
            <v>São Paulo-SP</v>
          </cell>
          <cell r="I40" t="str">
            <v>Cravação de Estacas Pré-moldadas de Concreto Armado com Emendas Soldadas</v>
          </cell>
          <cell r="M40">
            <v>37884</v>
          </cell>
          <cell r="N40">
            <v>38035</v>
          </cell>
          <cell r="O40" t="str">
            <v xml:space="preserve"> S</v>
          </cell>
          <cell r="P40" t="str">
            <v xml:space="preserve"> N</v>
          </cell>
          <cell r="Q40" t="str">
            <v xml:space="preserve"> S</v>
          </cell>
          <cell r="R40" t="str">
            <v xml:space="preserve"> N</v>
          </cell>
          <cell r="S40" t="str">
            <v>Ativo</v>
          </cell>
        </row>
        <row r="41">
          <cell r="A41" t="str">
            <v>70.404.035</v>
          </cell>
          <cell r="C41" t="str">
            <v xml:space="preserve"> Hefesto Empreendimentos Ltda</v>
          </cell>
          <cell r="G41" t="str">
            <v>Marco Antonio</v>
          </cell>
          <cell r="H41" t="str">
            <v>Niterói-RJ</v>
          </cell>
          <cell r="I41" t="str">
            <v>Serviços de Assessoria Técnica no Gerenciamento de Contratos de Engenharia</v>
          </cell>
          <cell r="M41">
            <v>37865</v>
          </cell>
          <cell r="N41">
            <v>38230</v>
          </cell>
          <cell r="O41" t="str">
            <v xml:space="preserve"> S</v>
          </cell>
          <cell r="P41" t="str">
            <v xml:space="preserve"> N</v>
          </cell>
          <cell r="Q41" t="str">
            <v xml:space="preserve"> S</v>
          </cell>
          <cell r="R41" t="str">
            <v xml:space="preserve"> N</v>
          </cell>
          <cell r="S41" t="str">
            <v>Ativo</v>
          </cell>
        </row>
        <row r="42">
          <cell r="A42" t="str">
            <v>70.404.036</v>
          </cell>
          <cell r="C42" t="str">
            <v xml:space="preserve"> LDA Engenharia Ltda</v>
          </cell>
          <cell r="G42" t="str">
            <v>Lenin Daluce</v>
          </cell>
          <cell r="H42" t="str">
            <v>Uberaba-MG</v>
          </cell>
          <cell r="I42" t="str">
            <v>Serviços de Assessoria Técnica no Gerenciamento de Contratos de Engenharia</v>
          </cell>
          <cell r="M42">
            <v>37865</v>
          </cell>
          <cell r="N42">
            <v>38230</v>
          </cell>
          <cell r="O42" t="str">
            <v xml:space="preserve"> S</v>
          </cell>
          <cell r="P42" t="str">
            <v xml:space="preserve"> N</v>
          </cell>
          <cell r="Q42" t="str">
            <v xml:space="preserve"> S</v>
          </cell>
          <cell r="R42" t="str">
            <v xml:space="preserve"> N</v>
          </cell>
          <cell r="S42" t="str">
            <v>Ativo</v>
          </cell>
        </row>
        <row r="43">
          <cell r="A43" t="str">
            <v>70.404.037</v>
          </cell>
          <cell r="C43" t="str">
            <v xml:space="preserve"> Concivis Construções Civis Ltda</v>
          </cell>
          <cell r="G43" t="str">
            <v>José Hermínio</v>
          </cell>
          <cell r="H43" t="str">
            <v>Rio de Janeiro-RJ</v>
          </cell>
          <cell r="I43" t="str">
            <v>Serviços de Montagens de Armadura de Aço</v>
          </cell>
          <cell r="M43">
            <v>37910</v>
          </cell>
          <cell r="N43">
            <v>38077</v>
          </cell>
          <cell r="O43" t="str">
            <v xml:space="preserve"> S</v>
          </cell>
          <cell r="P43" t="str">
            <v xml:space="preserve"> N</v>
          </cell>
          <cell r="Q43" t="str">
            <v xml:space="preserve"> S</v>
          </cell>
          <cell r="R43" t="str">
            <v xml:space="preserve"> N</v>
          </cell>
          <cell r="S43" t="str">
            <v>Ativo</v>
          </cell>
        </row>
        <row r="44">
          <cell r="A44" t="str">
            <v>70.404.038</v>
          </cell>
          <cell r="C44" t="str">
            <v xml:space="preserve"> Oxi-Fôrma Indústria e Comércio Ltda</v>
          </cell>
          <cell r="G44" t="str">
            <v>Jorgre Loureiro</v>
          </cell>
          <cell r="H44" t="str">
            <v>Belo Horizonte-MG</v>
          </cell>
          <cell r="I44" t="str">
            <v>Fornecimento de Inserts e Chumbadores</v>
          </cell>
          <cell r="M44">
            <v>37912</v>
          </cell>
          <cell r="N44">
            <v>38094</v>
          </cell>
          <cell r="O44" t="str">
            <v xml:space="preserve"> S</v>
          </cell>
          <cell r="P44" t="str">
            <v xml:space="preserve"> N</v>
          </cell>
          <cell r="Q44" t="str">
            <v xml:space="preserve"> S</v>
          </cell>
          <cell r="R44" t="str">
            <v xml:space="preserve"> N</v>
          </cell>
          <cell r="S44" t="str">
            <v>Ativo</v>
          </cell>
        </row>
        <row r="45">
          <cell r="A45" t="str">
            <v>70.404.039</v>
          </cell>
          <cell r="C45" t="str">
            <v xml:space="preserve"> Geociências e Proj. p/Estruturas Marítimas Ltda</v>
          </cell>
          <cell r="G45" t="str">
            <v>Jayme Mello</v>
          </cell>
          <cell r="H45" t="str">
            <v>Rio de Janeiro-RJ</v>
          </cell>
          <cell r="I45" t="str">
            <v>Serviços de Consultoria Geotécnica no Estaqueamento da Unidade de Coque</v>
          </cell>
          <cell r="M45">
            <v>37914</v>
          </cell>
          <cell r="N45">
            <v>38077</v>
          </cell>
          <cell r="O45" t="str">
            <v xml:space="preserve"> S</v>
          </cell>
          <cell r="P45" t="str">
            <v xml:space="preserve"> N</v>
          </cell>
          <cell r="Q45" t="str">
            <v xml:space="preserve"> S</v>
          </cell>
          <cell r="R45" t="str">
            <v xml:space="preserve"> N</v>
          </cell>
          <cell r="S45" t="str">
            <v>Ativo</v>
          </cell>
        </row>
        <row r="46">
          <cell r="A46" t="str">
            <v>70.404.040</v>
          </cell>
          <cell r="C46" t="str">
            <v xml:space="preserve"> M. G. Santos Gruas Ltda</v>
          </cell>
          <cell r="G46" t="str">
            <v>Paulo Batista</v>
          </cell>
          <cell r="H46" t="str">
            <v>Nilópolis-RJ</v>
          </cell>
          <cell r="I46" t="str">
            <v>Assessoria Técnica Montagem, Manutenção e Desmontagem de Gruas</v>
          </cell>
          <cell r="M46">
            <v>37935</v>
          </cell>
          <cell r="N46">
            <v>38260</v>
          </cell>
          <cell r="O46" t="str">
            <v xml:space="preserve"> S</v>
          </cell>
          <cell r="P46" t="str">
            <v xml:space="preserve"> N</v>
          </cell>
          <cell r="Q46" t="str">
            <v xml:space="preserve"> S</v>
          </cell>
          <cell r="R46" t="str">
            <v xml:space="preserve"> N</v>
          </cell>
          <cell r="S46" t="str">
            <v>Ativo</v>
          </cell>
        </row>
        <row r="47">
          <cell r="A47" t="str">
            <v>70.404.041</v>
          </cell>
          <cell r="C47" t="str">
            <v xml:space="preserve"> Severo Translumar Transportes Terrap. Ltda</v>
          </cell>
          <cell r="G47" t="str">
            <v>Severino Nicácio</v>
          </cell>
          <cell r="H47" t="str">
            <v>Rio de Janeiro-RJ</v>
          </cell>
          <cell r="I47" t="str">
            <v xml:space="preserve">Escavação, carga, transportes, descarga e espalhamento de material </v>
          </cell>
          <cell r="M47">
            <v>37942</v>
          </cell>
          <cell r="N47">
            <v>38124</v>
          </cell>
          <cell r="O47" t="str">
            <v xml:space="preserve"> S</v>
          </cell>
          <cell r="P47" t="str">
            <v xml:space="preserve"> N</v>
          </cell>
          <cell r="Q47" t="str">
            <v xml:space="preserve"> S</v>
          </cell>
          <cell r="R47" t="str">
            <v xml:space="preserve"> N</v>
          </cell>
          <cell r="S47" t="str">
            <v>Em Assinatura</v>
          </cell>
        </row>
        <row r="48">
          <cell r="A48" t="str">
            <v>70.404.042</v>
          </cell>
          <cell r="C48" t="str">
            <v xml:space="preserve"> Cruzeiro do Norte Construções e Comércio Ltda</v>
          </cell>
          <cell r="G48" t="str">
            <v>Ronaldo Guimarães</v>
          </cell>
          <cell r="H48" t="str">
            <v>Itaguaí-RJ</v>
          </cell>
          <cell r="I48" t="str">
            <v xml:space="preserve"> Fornecimento, escavação, carga e transportes de argila </v>
          </cell>
          <cell r="M48">
            <v>37942</v>
          </cell>
          <cell r="N48">
            <v>38124</v>
          </cell>
          <cell r="O48" t="str">
            <v xml:space="preserve"> S</v>
          </cell>
          <cell r="P48" t="str">
            <v xml:space="preserve"> N</v>
          </cell>
          <cell r="Q48" t="str">
            <v xml:space="preserve"> S</v>
          </cell>
          <cell r="R48" t="str">
            <v xml:space="preserve"> N</v>
          </cell>
          <cell r="S48" t="str">
            <v>Ativo</v>
          </cell>
        </row>
        <row r="49">
          <cell r="A49" t="str">
            <v>70.404.043</v>
          </cell>
          <cell r="C49" t="str">
            <v xml:space="preserve"> CIC Centro para Inovação e Competitividade</v>
          </cell>
          <cell r="G49" t="str">
            <v>Carmen Pilar</v>
          </cell>
          <cell r="H49" t="str">
            <v>Rio de Janeiro-RJ</v>
          </cell>
          <cell r="I49" t="str">
            <v>Serviços de Consultoria para Implantação do Sistema da Qualidade</v>
          </cell>
          <cell r="M49">
            <v>37928</v>
          </cell>
          <cell r="N49">
            <v>38079</v>
          </cell>
          <cell r="O49" t="str">
            <v xml:space="preserve"> S</v>
          </cell>
          <cell r="P49" t="str">
            <v xml:space="preserve"> N</v>
          </cell>
          <cell r="Q49" t="str">
            <v xml:space="preserve"> S</v>
          </cell>
          <cell r="R49" t="str">
            <v xml:space="preserve"> N</v>
          </cell>
          <cell r="S49" t="str">
            <v>Ativo</v>
          </cell>
        </row>
        <row r="50">
          <cell r="A50" t="str">
            <v>70.404.044</v>
          </cell>
          <cell r="C50" t="str">
            <v xml:space="preserve"> Este Engª Serv. Tec. Especiais e Geot. Ltda</v>
          </cell>
          <cell r="G50" t="str">
            <v>Geraldo Guedes</v>
          </cell>
          <cell r="H50" t="str">
            <v>São Paulo-SP</v>
          </cell>
          <cell r="I50" t="str">
            <v>Serviços de Sistema de Reação para Prova de Carga Estática</v>
          </cell>
          <cell r="M50">
            <v>37993</v>
          </cell>
          <cell r="N50">
            <v>38083</v>
          </cell>
          <cell r="O50" t="str">
            <v xml:space="preserve"> S</v>
          </cell>
          <cell r="P50" t="str">
            <v xml:space="preserve"> N</v>
          </cell>
          <cell r="Q50" t="str">
            <v xml:space="preserve"> S</v>
          </cell>
          <cell r="R50" t="str">
            <v xml:space="preserve"> N</v>
          </cell>
          <cell r="S50" t="str">
            <v>Ativo</v>
          </cell>
        </row>
        <row r="51">
          <cell r="A51" t="str">
            <v>70.404.045</v>
          </cell>
          <cell r="C51" t="str">
            <v xml:space="preserve"> Novatecna Consolidações e Construções Ltda</v>
          </cell>
          <cell r="G51" t="str">
            <v>Miriano Pieroni</v>
          </cell>
          <cell r="H51" t="str">
            <v>São Paulo-SP</v>
          </cell>
          <cell r="I51" t="str">
            <v>Serviços de Jet Grouting, inclusive o projeto executivo</v>
          </cell>
          <cell r="M51">
            <v>38002</v>
          </cell>
          <cell r="N51">
            <v>38091</v>
          </cell>
          <cell r="O51" t="str">
            <v xml:space="preserve"> S</v>
          </cell>
          <cell r="P51" t="str">
            <v xml:space="preserve"> N</v>
          </cell>
          <cell r="Q51" t="str">
            <v xml:space="preserve"> S</v>
          </cell>
          <cell r="R51" t="str">
            <v xml:space="preserve"> N</v>
          </cell>
          <cell r="S51" t="str">
            <v>Ativo</v>
          </cell>
        </row>
        <row r="52">
          <cell r="A52" t="str">
            <v>70.404.046</v>
          </cell>
          <cell r="C52" t="str">
            <v xml:space="preserve"> Pinofix Indústria e Comércio Ltda</v>
          </cell>
          <cell r="G52" t="str">
            <v>Sérgio Luiz</v>
          </cell>
          <cell r="H52" t="str">
            <v>Rio de Janeiro-RJ</v>
          </cell>
          <cell r="I52" t="str">
            <v>Fornecimento de Chumbadores Metálicos</v>
          </cell>
          <cell r="M52">
            <v>38003</v>
          </cell>
          <cell r="N52">
            <v>38368</v>
          </cell>
          <cell r="O52" t="str">
            <v xml:space="preserve"> S</v>
          </cell>
          <cell r="P52" t="str">
            <v xml:space="preserve"> N</v>
          </cell>
          <cell r="Q52" t="str">
            <v xml:space="preserve"> S</v>
          </cell>
          <cell r="R52" t="str">
            <v xml:space="preserve"> N</v>
          </cell>
          <cell r="S52" t="str">
            <v>Ativo</v>
          </cell>
        </row>
        <row r="53">
          <cell r="A53" t="str">
            <v>70.404.048</v>
          </cell>
          <cell r="C53" t="str">
            <v xml:space="preserve"> Mácio Esteves do Nascimento Empreiteira</v>
          </cell>
          <cell r="G53" t="str">
            <v>Mácio Esteves</v>
          </cell>
          <cell r="H53" t="str">
            <v>Belford Roxo-RJ</v>
          </cell>
          <cell r="I53" t="str">
            <v>Arrasamento de Estacas Pré-moldadas</v>
          </cell>
          <cell r="M53">
            <v>38023</v>
          </cell>
          <cell r="N53">
            <v>38112</v>
          </cell>
          <cell r="O53" t="str">
            <v xml:space="preserve"> S</v>
          </cell>
          <cell r="P53" t="str">
            <v xml:space="preserve"> N</v>
          </cell>
          <cell r="Q53" t="str">
            <v xml:space="preserve"> S</v>
          </cell>
          <cell r="R53" t="str">
            <v xml:space="preserve"> N</v>
          </cell>
          <cell r="S53" t="str">
            <v>Ativo</v>
          </cell>
        </row>
        <row r="54">
          <cell r="A54" t="str">
            <v>PROP-01</v>
          </cell>
          <cell r="C54" t="str">
            <v xml:space="preserve"> Tecnequipe Service Ltda</v>
          </cell>
          <cell r="G54" t="str">
            <v>Fábio Britto</v>
          </cell>
          <cell r="H54" t="str">
            <v>Rio de Janeiro-RJ</v>
          </cell>
          <cell r="I54" t="str">
            <v>Locação de Ar Condicionado</v>
          </cell>
          <cell r="M54">
            <v>37782</v>
          </cell>
          <cell r="N54">
            <v>37964</v>
          </cell>
          <cell r="O54" t="str">
            <v xml:space="preserve"> S</v>
          </cell>
          <cell r="P54" t="str">
            <v xml:space="preserve"> N</v>
          </cell>
          <cell r="Q54" t="str">
            <v xml:space="preserve"> S</v>
          </cell>
          <cell r="R54" t="str">
            <v xml:space="preserve"> N</v>
          </cell>
          <cell r="S54" t="str">
            <v>Encerrado</v>
          </cell>
        </row>
        <row r="55">
          <cell r="A55" t="str">
            <v>PROP-02</v>
          </cell>
          <cell r="C55" t="str">
            <v xml:space="preserve"> Vera Lúcia Sampaio Moraes</v>
          </cell>
          <cell r="G55" t="str">
            <v>Vera Lúcia</v>
          </cell>
          <cell r="H55" t="str">
            <v>São Paulo-SP</v>
          </cell>
          <cell r="I55" t="str">
            <v>Atendimento Psicológico e Clínico aos Funcionários</v>
          </cell>
          <cell r="M55">
            <v>37784</v>
          </cell>
          <cell r="N55">
            <v>37873</v>
          </cell>
          <cell r="O55" t="str">
            <v xml:space="preserve"> S</v>
          </cell>
          <cell r="P55" t="str">
            <v xml:space="preserve"> N</v>
          </cell>
          <cell r="Q55" t="str">
            <v xml:space="preserve"> S</v>
          </cell>
          <cell r="R55" t="str">
            <v xml:space="preserve"> N</v>
          </cell>
          <cell r="S55" t="str">
            <v>Ativo</v>
          </cell>
        </row>
        <row r="56">
          <cell r="A56" t="str">
            <v>PROP-03</v>
          </cell>
          <cell r="C56" t="str">
            <v xml:space="preserve"> Transportes Naza Ltda</v>
          </cell>
          <cell r="G56" t="str">
            <v>Wagner / Ranquini</v>
          </cell>
          <cell r="H56" t="str">
            <v>Rio de Janeiro-RJ</v>
          </cell>
          <cell r="I56" t="str">
            <v>Locação de Equipamentos Pesados</v>
          </cell>
          <cell r="M56">
            <v>37803</v>
          </cell>
          <cell r="N56">
            <v>37833</v>
          </cell>
          <cell r="O56" t="str">
            <v xml:space="preserve"> S</v>
          </cell>
          <cell r="P56" t="str">
            <v xml:space="preserve"> N</v>
          </cell>
          <cell r="Q56" t="str">
            <v xml:space="preserve"> S</v>
          </cell>
          <cell r="R56" t="str">
            <v xml:space="preserve"> N</v>
          </cell>
          <cell r="S56" t="str">
            <v>Encerrado</v>
          </cell>
        </row>
        <row r="57">
          <cell r="A57" t="str">
            <v>PROP-04</v>
          </cell>
          <cell r="C57" t="str">
            <v xml:space="preserve"> PDI Engenharia Ltda</v>
          </cell>
          <cell r="G57" t="str">
            <v>Jorge Beim</v>
          </cell>
          <cell r="H57" t="str">
            <v>Rio de Janeiro-RJ</v>
          </cell>
          <cell r="I57" t="str">
            <v>Execução de Ensaios de Carregamento Dinâmico PDA</v>
          </cell>
          <cell r="M57">
            <v>37809</v>
          </cell>
          <cell r="N57">
            <v>37833</v>
          </cell>
          <cell r="O57" t="str">
            <v xml:space="preserve"> S</v>
          </cell>
          <cell r="P57" t="str">
            <v xml:space="preserve"> N</v>
          </cell>
          <cell r="Q57" t="str">
            <v xml:space="preserve"> S</v>
          </cell>
          <cell r="R57" t="str">
            <v xml:space="preserve"> N</v>
          </cell>
          <cell r="S57" t="str">
            <v>Encerrado</v>
          </cell>
        </row>
        <row r="58">
          <cell r="A58" t="str">
            <v>PROP-05</v>
          </cell>
          <cell r="C58" t="str">
            <v xml:space="preserve"> Mills Rental S/A</v>
          </cell>
          <cell r="G58" t="str">
            <v>Hamilton Júnior</v>
          </cell>
          <cell r="H58" t="str">
            <v>Rio de Janeiro-RJ</v>
          </cell>
          <cell r="I58" t="str">
            <v>Locação de Grupo Gerador</v>
          </cell>
          <cell r="M58">
            <v>37813</v>
          </cell>
          <cell r="N58">
            <v>38022</v>
          </cell>
          <cell r="O58" t="str">
            <v xml:space="preserve"> S</v>
          </cell>
          <cell r="P58" t="str">
            <v xml:space="preserve"> N</v>
          </cell>
          <cell r="Q58" t="str">
            <v xml:space="preserve"> S</v>
          </cell>
          <cell r="R58" t="str">
            <v xml:space="preserve"> N</v>
          </cell>
          <cell r="S58" t="str">
            <v>Ativo</v>
          </cell>
        </row>
        <row r="59">
          <cell r="A59" t="str">
            <v>PROP-06</v>
          </cell>
          <cell r="C59" t="str">
            <v xml:space="preserve"> CME Com. de Máquinas e Equipamentos Ltda</v>
          </cell>
          <cell r="G59" t="str">
            <v>-</v>
          </cell>
          <cell r="H59" t="str">
            <v>Rio de Janeiro-RJ</v>
          </cell>
          <cell r="I59" t="str">
            <v>Locação de Compressor de Ar</v>
          </cell>
          <cell r="M59">
            <v>37814</v>
          </cell>
          <cell r="N59">
            <v>37903</v>
          </cell>
          <cell r="O59" t="str">
            <v xml:space="preserve"> S</v>
          </cell>
          <cell r="P59" t="str">
            <v xml:space="preserve"> N</v>
          </cell>
          <cell r="Q59" t="str">
            <v xml:space="preserve"> S</v>
          </cell>
          <cell r="R59" t="str">
            <v xml:space="preserve"> N</v>
          </cell>
          <cell r="S59" t="str">
            <v>Encerrado</v>
          </cell>
        </row>
        <row r="60">
          <cell r="A60" t="str">
            <v>PROP-07</v>
          </cell>
          <cell r="C60" t="str">
            <v xml:space="preserve"> Intersolo Engenharia Ltda</v>
          </cell>
          <cell r="G60" t="str">
            <v>Ivan Vianna</v>
          </cell>
          <cell r="H60" t="str">
            <v>Belo Horizonte-MG</v>
          </cell>
          <cell r="I60" t="str">
            <v>Teste de Cravação Estacas Pré-moldadas SCAC</v>
          </cell>
          <cell r="M60">
            <v>37817</v>
          </cell>
          <cell r="N60">
            <v>37833</v>
          </cell>
          <cell r="O60" t="str">
            <v xml:space="preserve"> S</v>
          </cell>
          <cell r="P60" t="str">
            <v xml:space="preserve"> N</v>
          </cell>
          <cell r="Q60" t="str">
            <v xml:space="preserve"> S</v>
          </cell>
          <cell r="R60" t="str">
            <v xml:space="preserve"> N</v>
          </cell>
          <cell r="S60" t="str">
            <v>Encerrado</v>
          </cell>
        </row>
        <row r="61">
          <cell r="A61" t="str">
            <v>PROP-08</v>
          </cell>
          <cell r="C61" t="str">
            <v xml:space="preserve"> Madal Montagens Ltda</v>
          </cell>
          <cell r="G61" t="str">
            <v>Márcio Castro</v>
          </cell>
          <cell r="H61" t="str">
            <v>Duque de Caxias-RJ</v>
          </cell>
          <cell r="I61" t="str">
            <v>Execução de Serviços de Soldagens em Estacas</v>
          </cell>
          <cell r="M61">
            <v>37818</v>
          </cell>
          <cell r="N61">
            <v>37833</v>
          </cell>
          <cell r="O61" t="str">
            <v xml:space="preserve"> S</v>
          </cell>
          <cell r="P61" t="str">
            <v xml:space="preserve"> N</v>
          </cell>
          <cell r="Q61" t="str">
            <v xml:space="preserve"> S</v>
          </cell>
          <cell r="R61" t="str">
            <v xml:space="preserve"> N</v>
          </cell>
          <cell r="S61" t="str">
            <v>Encerrado</v>
          </cell>
        </row>
        <row r="62">
          <cell r="A62" t="str">
            <v>PROP-09</v>
          </cell>
          <cell r="C62" t="str">
            <v xml:space="preserve"> Auto Posto Best Travel Ltda</v>
          </cell>
          <cell r="G62" t="str">
            <v>Sérgio Alves</v>
          </cell>
          <cell r="H62" t="str">
            <v>Duque de Caxias-RJ</v>
          </cell>
          <cell r="I62" t="str">
            <v>Fornecimentos de Combustíveis, Lufrificantes e Serviços para Veículos e Equipamentos</v>
          </cell>
          <cell r="M62">
            <v>37827</v>
          </cell>
          <cell r="N62">
            <v>38192</v>
          </cell>
          <cell r="O62" t="str">
            <v xml:space="preserve"> S</v>
          </cell>
          <cell r="P62" t="str">
            <v xml:space="preserve"> N</v>
          </cell>
          <cell r="Q62" t="str">
            <v xml:space="preserve"> S</v>
          </cell>
          <cell r="R62" t="str">
            <v xml:space="preserve"> N</v>
          </cell>
          <cell r="S62" t="str">
            <v>Ativo</v>
          </cell>
        </row>
        <row r="63">
          <cell r="A63" t="str">
            <v>PROP-10</v>
          </cell>
          <cell r="C63" t="str">
            <v xml:space="preserve"> Action Shop Serviços Ltda</v>
          </cell>
          <cell r="G63" t="str">
            <v>Arthur</v>
          </cell>
          <cell r="H63" t="str">
            <v>Rio de Janeiro-RJ</v>
          </cell>
          <cell r="I63" t="str">
            <v>Locação de Sanitário Químico Portátil</v>
          </cell>
          <cell r="M63">
            <v>37828</v>
          </cell>
          <cell r="N63">
            <v>38071</v>
          </cell>
          <cell r="O63" t="str">
            <v xml:space="preserve"> S</v>
          </cell>
          <cell r="P63" t="str">
            <v xml:space="preserve"> N</v>
          </cell>
          <cell r="Q63" t="str">
            <v xml:space="preserve"> S</v>
          </cell>
          <cell r="R63" t="str">
            <v xml:space="preserve"> N</v>
          </cell>
          <cell r="S63" t="str">
            <v>Ativo</v>
          </cell>
        </row>
        <row r="64">
          <cell r="A64" t="str">
            <v>PROP-11</v>
          </cell>
          <cell r="C64" t="str">
            <v xml:space="preserve"> Linemar Eletric de Transformadores Ltda</v>
          </cell>
          <cell r="G64" t="str">
            <v>Jorge Mello</v>
          </cell>
          <cell r="H64" t="str">
            <v>Rio de Janeiro-RJ</v>
          </cell>
          <cell r="I64" t="str">
            <v>Locação de Transformador de 150 KvA</v>
          </cell>
          <cell r="M64">
            <v>37834</v>
          </cell>
          <cell r="N64">
            <v>37986</v>
          </cell>
          <cell r="O64" t="str">
            <v xml:space="preserve"> S</v>
          </cell>
          <cell r="P64" t="str">
            <v xml:space="preserve"> N</v>
          </cell>
          <cell r="Q64" t="str">
            <v xml:space="preserve"> S</v>
          </cell>
          <cell r="R64" t="str">
            <v xml:space="preserve"> N</v>
          </cell>
          <cell r="S64" t="str">
            <v>Ativo</v>
          </cell>
        </row>
        <row r="65">
          <cell r="A65" t="str">
            <v>PROP-12</v>
          </cell>
          <cell r="C65" t="str">
            <v xml:space="preserve"> Di Itália Remoções Ltda</v>
          </cell>
          <cell r="G65" t="str">
            <v>Milton Bobba</v>
          </cell>
          <cell r="H65" t="str">
            <v>Rio de Janeiro-RJ</v>
          </cell>
          <cell r="I65" t="str">
            <v>Locação de Veículo Ambulância</v>
          </cell>
          <cell r="M65">
            <v>37834</v>
          </cell>
          <cell r="N65">
            <v>38199</v>
          </cell>
          <cell r="O65" t="str">
            <v xml:space="preserve"> S</v>
          </cell>
          <cell r="P65" t="str">
            <v xml:space="preserve"> N</v>
          </cell>
          <cell r="Q65" t="str">
            <v xml:space="preserve"> S</v>
          </cell>
          <cell r="R65" t="str">
            <v xml:space="preserve"> N</v>
          </cell>
          <cell r="S65" t="str">
            <v>Ativo</v>
          </cell>
        </row>
        <row r="66">
          <cell r="A66" t="str">
            <v>PROP-13</v>
          </cell>
          <cell r="C66" t="str">
            <v xml:space="preserve"> Oto Center Serviços Médicos Ltda</v>
          </cell>
          <cell r="G66" t="str">
            <v>Jorge Feres</v>
          </cell>
          <cell r="H66" t="str">
            <v>Rio de Janeiro-RJ</v>
          </cell>
          <cell r="I66" t="str">
            <v xml:space="preserve"> Serviços de Exames de Audiometria</v>
          </cell>
          <cell r="M66">
            <v>37834</v>
          </cell>
          <cell r="N66">
            <v>38138</v>
          </cell>
          <cell r="O66" t="str">
            <v xml:space="preserve"> S</v>
          </cell>
          <cell r="P66" t="str">
            <v xml:space="preserve"> N</v>
          </cell>
          <cell r="Q66" t="str">
            <v xml:space="preserve"> S</v>
          </cell>
          <cell r="R66" t="str">
            <v xml:space="preserve"> N</v>
          </cell>
          <cell r="S66" t="str">
            <v>Ativo</v>
          </cell>
        </row>
        <row r="67">
          <cell r="A67" t="str">
            <v>PROP-14</v>
          </cell>
          <cell r="C67" t="str">
            <v xml:space="preserve"> Centro de Patologia Clínica Dr. Kannan Ltda</v>
          </cell>
          <cell r="G67" t="str">
            <v>Salim Kannan</v>
          </cell>
          <cell r="H67" t="str">
            <v>Rio de Janeiro-RJ</v>
          </cell>
          <cell r="I67" t="str">
            <v xml:space="preserve"> Serviços de Exames Clínicos e Laboratoriais</v>
          </cell>
          <cell r="M67">
            <v>37834</v>
          </cell>
          <cell r="N67">
            <v>38138</v>
          </cell>
          <cell r="O67" t="str">
            <v xml:space="preserve"> S</v>
          </cell>
          <cell r="P67" t="str">
            <v xml:space="preserve"> N</v>
          </cell>
          <cell r="Q67" t="str">
            <v xml:space="preserve"> S</v>
          </cell>
          <cell r="R67" t="str">
            <v xml:space="preserve"> N</v>
          </cell>
          <cell r="S67" t="str">
            <v>Ativo</v>
          </cell>
        </row>
        <row r="68">
          <cell r="A68" t="str">
            <v>PROP-15</v>
          </cell>
          <cell r="C68" t="str">
            <v xml:space="preserve"> Arlete Cordeiro Matoso Pitta</v>
          </cell>
          <cell r="G68" t="str">
            <v>Mário Pitta</v>
          </cell>
          <cell r="H68" t="str">
            <v>Rio de Janeiro-RJ</v>
          </cell>
          <cell r="I68" t="str">
            <v>Locação de Veículo</v>
          </cell>
          <cell r="M68">
            <v>37834</v>
          </cell>
          <cell r="N68" t="str">
            <v>31/09/2003</v>
          </cell>
          <cell r="O68" t="str">
            <v xml:space="preserve"> S</v>
          </cell>
          <cell r="P68" t="str">
            <v xml:space="preserve"> N</v>
          </cell>
          <cell r="Q68" t="str">
            <v xml:space="preserve"> S</v>
          </cell>
          <cell r="R68" t="str">
            <v xml:space="preserve"> N</v>
          </cell>
          <cell r="S68" t="str">
            <v>Ativo</v>
          </cell>
        </row>
        <row r="69">
          <cell r="A69" t="str">
            <v>PROP-16</v>
          </cell>
          <cell r="C69" t="str">
            <v xml:space="preserve"> Estratégia Locação e Serviços S/C Ltda</v>
          </cell>
          <cell r="G69" t="str">
            <v>Andreia</v>
          </cell>
          <cell r="H69" t="str">
            <v>Duque de Caxias-RJ</v>
          </cell>
          <cell r="I69" t="str">
            <v>Locação Caçamba Estacionária para Coleta e Transporte de Resíduos</v>
          </cell>
          <cell r="M69">
            <v>37834</v>
          </cell>
          <cell r="N69">
            <v>38260</v>
          </cell>
          <cell r="O69" t="str">
            <v xml:space="preserve"> S</v>
          </cell>
          <cell r="P69" t="str">
            <v xml:space="preserve"> N</v>
          </cell>
          <cell r="Q69" t="str">
            <v xml:space="preserve"> S</v>
          </cell>
          <cell r="R69" t="str">
            <v xml:space="preserve"> N</v>
          </cell>
          <cell r="S69" t="str">
            <v>Ativo</v>
          </cell>
        </row>
        <row r="70">
          <cell r="A70" t="str">
            <v>PROP-17</v>
          </cell>
          <cell r="C70" t="str">
            <v xml:space="preserve"> Rudloff Sistema de Protenção Ltda</v>
          </cell>
          <cell r="G70" t="str">
            <v>-</v>
          </cell>
          <cell r="H70" t="str">
            <v>São Paulo-SP</v>
          </cell>
          <cell r="I70" t="str">
            <v>Locação de Equipamentos</v>
          </cell>
          <cell r="M70">
            <v>37834</v>
          </cell>
          <cell r="N70">
            <v>38199</v>
          </cell>
          <cell r="O70" t="str">
            <v xml:space="preserve"> S</v>
          </cell>
          <cell r="P70" t="str">
            <v xml:space="preserve"> N</v>
          </cell>
          <cell r="Q70" t="str">
            <v xml:space="preserve"> S</v>
          </cell>
          <cell r="R70" t="str">
            <v xml:space="preserve"> N</v>
          </cell>
          <cell r="S70" t="str">
            <v>Ativo</v>
          </cell>
        </row>
        <row r="71">
          <cell r="A71" t="str">
            <v>PROP-18</v>
          </cell>
          <cell r="C71" t="str">
            <v xml:space="preserve"> HCL Helena Empreiteira e Equipamentos Ltda</v>
          </cell>
          <cell r="G71" t="str">
            <v>Helena / Beth</v>
          </cell>
          <cell r="H71" t="str">
            <v>Belford Roxo-RJ</v>
          </cell>
          <cell r="I71" t="str">
            <v>Locação de Equipamentos (retroescavadeira)</v>
          </cell>
          <cell r="M71">
            <v>37837</v>
          </cell>
          <cell r="N71">
            <v>38077</v>
          </cell>
          <cell r="O71" t="str">
            <v xml:space="preserve"> S</v>
          </cell>
          <cell r="P71" t="str">
            <v xml:space="preserve"> N</v>
          </cell>
          <cell r="Q71" t="str">
            <v xml:space="preserve"> S</v>
          </cell>
          <cell r="R71" t="str">
            <v xml:space="preserve"> N</v>
          </cell>
          <cell r="S71" t="str">
            <v>Ativo</v>
          </cell>
        </row>
        <row r="72">
          <cell r="A72" t="str">
            <v>PROP-19</v>
          </cell>
          <cell r="C72" t="str">
            <v xml:space="preserve"> Empreiteira Ceccato e Terraplenagem Ltda</v>
          </cell>
          <cell r="G72" t="str">
            <v>Divair</v>
          </cell>
          <cell r="H72" t="str">
            <v>Rio de Janeiro-RJ</v>
          </cell>
          <cell r="I72" t="str">
            <v>Locação de Equipamentos e Serviços de Terraplenagem</v>
          </cell>
          <cell r="M72">
            <v>37841</v>
          </cell>
          <cell r="N72">
            <v>37874</v>
          </cell>
          <cell r="O72" t="str">
            <v xml:space="preserve"> S</v>
          </cell>
          <cell r="P72" t="str">
            <v xml:space="preserve"> N</v>
          </cell>
          <cell r="Q72" t="str">
            <v xml:space="preserve"> S</v>
          </cell>
          <cell r="R72" t="str">
            <v xml:space="preserve"> N</v>
          </cell>
          <cell r="S72" t="str">
            <v>Encerrado</v>
          </cell>
        </row>
        <row r="73">
          <cell r="A73" t="str">
            <v>PROP-20</v>
          </cell>
          <cell r="C73" t="str">
            <v xml:space="preserve"> W. G. Corrêa Consultoria e P. de Engª Ltda</v>
          </cell>
          <cell r="G73" t="str">
            <v>Wanderley</v>
          </cell>
          <cell r="H73" t="str">
            <v>Rio de Janeiro-RJ</v>
          </cell>
          <cell r="I73" t="str">
            <v>Serviços de Consultoria com Análise Técnica Traço de Concreto</v>
          </cell>
          <cell r="M73">
            <v>37844</v>
          </cell>
          <cell r="N73">
            <v>37858</v>
          </cell>
          <cell r="O73" t="str">
            <v xml:space="preserve"> S</v>
          </cell>
          <cell r="P73" t="str">
            <v xml:space="preserve"> N</v>
          </cell>
          <cell r="Q73" t="str">
            <v xml:space="preserve"> S</v>
          </cell>
          <cell r="R73" t="str">
            <v xml:space="preserve"> N</v>
          </cell>
          <cell r="S73" t="str">
            <v>Encerrado</v>
          </cell>
        </row>
        <row r="74">
          <cell r="A74" t="str">
            <v>PROP-21</v>
          </cell>
          <cell r="C74" t="str">
            <v xml:space="preserve"> Júlio Cézar Nogueira Neto</v>
          </cell>
          <cell r="G74" t="str">
            <v>Júlio Cezar</v>
          </cell>
          <cell r="H74" t="str">
            <v>São José Campos-SP</v>
          </cell>
          <cell r="I74" t="str">
            <v>Consultoria e Treinamento de Topógrafos</v>
          </cell>
          <cell r="M74">
            <v>37850</v>
          </cell>
          <cell r="N74">
            <v>37871</v>
          </cell>
          <cell r="O74" t="str">
            <v xml:space="preserve"> S</v>
          </cell>
          <cell r="P74" t="str">
            <v xml:space="preserve"> N</v>
          </cell>
          <cell r="Q74" t="str">
            <v xml:space="preserve"> S</v>
          </cell>
          <cell r="R74" t="str">
            <v xml:space="preserve"> N</v>
          </cell>
          <cell r="S74" t="str">
            <v>Encerrado</v>
          </cell>
        </row>
        <row r="75">
          <cell r="A75" t="str">
            <v>PROP-22</v>
          </cell>
          <cell r="C75" t="str">
            <v xml:space="preserve"> Encogeo Engenharia Ltda</v>
          </cell>
          <cell r="G75" t="str">
            <v>Paulo Marcos</v>
          </cell>
          <cell r="H75" t="str">
            <v>Belo Horizonte-MG</v>
          </cell>
          <cell r="I75" t="str">
            <v>Execução de Prova de Carga Estática</v>
          </cell>
          <cell r="M75">
            <v>37865</v>
          </cell>
          <cell r="N75">
            <v>37884</v>
          </cell>
          <cell r="O75" t="str">
            <v xml:space="preserve"> S</v>
          </cell>
          <cell r="P75" t="str">
            <v xml:space="preserve"> N</v>
          </cell>
          <cell r="Q75" t="str">
            <v xml:space="preserve"> S</v>
          </cell>
          <cell r="R75" t="str">
            <v xml:space="preserve"> N</v>
          </cell>
          <cell r="S75" t="str">
            <v>Encerrado</v>
          </cell>
        </row>
        <row r="76">
          <cell r="A76" t="str">
            <v>PROP-23</v>
          </cell>
          <cell r="C76" t="str">
            <v xml:space="preserve"> Concrevit -  Concreto Vitória Ltda</v>
          </cell>
          <cell r="G76" t="str">
            <v>Almir / Zé Luiz</v>
          </cell>
          <cell r="H76" t="str">
            <v>Rio de Janeiro-RJ</v>
          </cell>
          <cell r="I76" t="str">
            <v>Fornecimento de Concreto FCK-20 Mpa</v>
          </cell>
          <cell r="M76">
            <v>37865</v>
          </cell>
          <cell r="N76">
            <v>37865</v>
          </cell>
          <cell r="O76" t="str">
            <v xml:space="preserve"> S</v>
          </cell>
          <cell r="P76" t="str">
            <v xml:space="preserve"> N</v>
          </cell>
          <cell r="Q76" t="str">
            <v xml:space="preserve"> S</v>
          </cell>
          <cell r="R76" t="str">
            <v xml:space="preserve"> N</v>
          </cell>
          <cell r="S76" t="str">
            <v>Encerrado</v>
          </cell>
        </row>
        <row r="77">
          <cell r="A77" t="str">
            <v>PROP-24</v>
          </cell>
          <cell r="C77" t="str">
            <v xml:space="preserve"> Televale Telecom. Vale do Rio Grande Ltda</v>
          </cell>
          <cell r="G77" t="str">
            <v>Carlos</v>
          </cell>
          <cell r="H77" t="str">
            <v>Uberaba-MG</v>
          </cell>
          <cell r="I77" t="str">
            <v>Locação de Rádio Transmissor</v>
          </cell>
          <cell r="M77">
            <v>37865</v>
          </cell>
          <cell r="N77">
            <v>38230</v>
          </cell>
          <cell r="O77" t="str">
            <v xml:space="preserve"> S</v>
          </cell>
          <cell r="P77" t="str">
            <v xml:space="preserve"> N</v>
          </cell>
          <cell r="Q77" t="str">
            <v xml:space="preserve"> S</v>
          </cell>
          <cell r="R77" t="str">
            <v xml:space="preserve"> N</v>
          </cell>
          <cell r="S77" t="str">
            <v>Ativo</v>
          </cell>
        </row>
        <row r="78">
          <cell r="A78" t="str">
            <v>PROP-25</v>
          </cell>
          <cell r="C78" t="str">
            <v xml:space="preserve"> Concreto Redimix do Brasil S/A</v>
          </cell>
          <cell r="G78" t="str">
            <v>Bruno / Lene</v>
          </cell>
          <cell r="H78" t="str">
            <v>Rio de Janeiro-RJ</v>
          </cell>
          <cell r="I78" t="str">
            <v>Fornecimento de Concreto FCK-20 Mpa</v>
          </cell>
          <cell r="M78">
            <v>37866</v>
          </cell>
          <cell r="N78">
            <v>37866</v>
          </cell>
          <cell r="O78" t="str">
            <v xml:space="preserve"> S</v>
          </cell>
          <cell r="P78" t="str">
            <v xml:space="preserve"> N</v>
          </cell>
          <cell r="Q78" t="str">
            <v xml:space="preserve"> S</v>
          </cell>
          <cell r="R78" t="str">
            <v xml:space="preserve"> N</v>
          </cell>
          <cell r="S78" t="str">
            <v>Encerrado</v>
          </cell>
        </row>
        <row r="79">
          <cell r="A79" t="str">
            <v>PROP-26</v>
          </cell>
          <cell r="C79" t="str">
            <v xml:space="preserve"> Costa Equipamentos Ltda</v>
          </cell>
          <cell r="G79" t="str">
            <v>Alcione / Rafaela</v>
          </cell>
          <cell r="H79" t="str">
            <v>Monsenhor Paulo-MG</v>
          </cell>
          <cell r="I79" t="str">
            <v>Locação de Equipamentos</v>
          </cell>
          <cell r="M79">
            <v>37877</v>
          </cell>
          <cell r="N79">
            <v>38088</v>
          </cell>
          <cell r="O79" t="str">
            <v xml:space="preserve"> S</v>
          </cell>
          <cell r="P79" t="str">
            <v xml:space="preserve"> N</v>
          </cell>
          <cell r="Q79" t="str">
            <v xml:space="preserve"> S</v>
          </cell>
          <cell r="R79" t="str">
            <v xml:space="preserve"> N</v>
          </cell>
          <cell r="S79" t="str">
            <v>Ativo</v>
          </cell>
        </row>
        <row r="80">
          <cell r="A80" t="str">
            <v>PROP-27</v>
          </cell>
          <cell r="C80" t="str">
            <v xml:space="preserve"> Tecniplas Tubos e Conexões Ltda</v>
          </cell>
          <cell r="G80" t="str">
            <v>Wagner Rodrigues</v>
          </cell>
          <cell r="H80" t="str">
            <v>Cabreuva-SP</v>
          </cell>
          <cell r="I80" t="str">
            <v>Fornecimento de Estação de Tratamento de Esgoto Sanitário</v>
          </cell>
          <cell r="M80">
            <v>37880</v>
          </cell>
          <cell r="N80">
            <v>37925</v>
          </cell>
          <cell r="O80" t="str">
            <v xml:space="preserve"> S</v>
          </cell>
          <cell r="P80" t="str">
            <v xml:space="preserve"> N</v>
          </cell>
          <cell r="Q80" t="str">
            <v xml:space="preserve"> S</v>
          </cell>
          <cell r="R80" t="str">
            <v xml:space="preserve"> N</v>
          </cell>
          <cell r="S80" t="str">
            <v>Encerrado</v>
          </cell>
        </row>
        <row r="81">
          <cell r="A81" t="str">
            <v>PROP-28</v>
          </cell>
          <cell r="C81" t="str">
            <v xml:space="preserve"> Agromax Construção e Urbanização Ltda</v>
          </cell>
          <cell r="G81" t="str">
            <v>José Geraldo</v>
          </cell>
          <cell r="H81" t="str">
            <v>Três Rios-RJ</v>
          </cell>
          <cell r="I81" t="str">
            <v>Serviços de Hidrossemeadura</v>
          </cell>
          <cell r="M81">
            <v>37884</v>
          </cell>
          <cell r="N81">
            <v>37894</v>
          </cell>
          <cell r="O81" t="str">
            <v xml:space="preserve"> S</v>
          </cell>
          <cell r="P81" t="str">
            <v xml:space="preserve"> N</v>
          </cell>
          <cell r="Q81" t="str">
            <v xml:space="preserve"> S</v>
          </cell>
          <cell r="R81" t="str">
            <v xml:space="preserve"> N</v>
          </cell>
          <cell r="S81" t="str">
            <v>Encerrado</v>
          </cell>
        </row>
        <row r="82">
          <cell r="A82" t="str">
            <v>PROP-29</v>
          </cell>
          <cell r="C82" t="str">
            <v xml:space="preserve"> MRC-2004 Manut. Reparos de Containers Ltda</v>
          </cell>
          <cell r="G82" t="str">
            <v>Margarete</v>
          </cell>
          <cell r="H82" t="str">
            <v>Rio de Janeiro-RJ</v>
          </cell>
          <cell r="I82" t="str">
            <v>Locação de Containers</v>
          </cell>
          <cell r="M82">
            <v>37887</v>
          </cell>
          <cell r="N82">
            <v>38252</v>
          </cell>
          <cell r="O82" t="str">
            <v xml:space="preserve"> S</v>
          </cell>
          <cell r="P82" t="str">
            <v xml:space="preserve"> N</v>
          </cell>
          <cell r="Q82" t="str">
            <v xml:space="preserve"> S</v>
          </cell>
          <cell r="R82" t="str">
            <v xml:space="preserve"> N</v>
          </cell>
          <cell r="S82" t="str">
            <v>Ativo</v>
          </cell>
        </row>
        <row r="83">
          <cell r="A83" t="str">
            <v>PROP-30</v>
          </cell>
          <cell r="C83" t="str">
            <v xml:space="preserve"> Testegeo Instrument. e Cont. Geotécnico Ltda</v>
          </cell>
          <cell r="G83" t="str">
            <v>Demerval</v>
          </cell>
          <cell r="H83" t="str">
            <v>Belo Horizonte-MG</v>
          </cell>
          <cell r="I83" t="str">
            <v>Serviços de Prova de Carga Estática a Compresão em Estaca Tubular</v>
          </cell>
          <cell r="M83">
            <v>37897</v>
          </cell>
          <cell r="N83">
            <v>37925</v>
          </cell>
          <cell r="O83" t="str">
            <v xml:space="preserve"> S</v>
          </cell>
          <cell r="P83" t="str">
            <v xml:space="preserve"> N</v>
          </cell>
          <cell r="Q83" t="str">
            <v xml:space="preserve"> S</v>
          </cell>
          <cell r="R83" t="str">
            <v xml:space="preserve"> N</v>
          </cell>
          <cell r="S83" t="str">
            <v>Encerrado</v>
          </cell>
        </row>
        <row r="84">
          <cell r="A84" t="str">
            <v>PROP-31</v>
          </cell>
          <cell r="C84" t="str">
            <v xml:space="preserve"> Alugamáquinas Comércio e Serviços Ltda</v>
          </cell>
          <cell r="G84" t="str">
            <v>Luciano / Cláudio</v>
          </cell>
          <cell r="H84" t="str">
            <v>Rio de Janeiro-RJ</v>
          </cell>
          <cell r="I84" t="str">
            <v>Locação de Equiupamentos</v>
          </cell>
          <cell r="M84">
            <v>37897</v>
          </cell>
          <cell r="N84">
            <v>37912</v>
          </cell>
          <cell r="O84" t="str">
            <v xml:space="preserve"> S</v>
          </cell>
          <cell r="P84" t="str">
            <v xml:space="preserve"> N</v>
          </cell>
          <cell r="Q84" t="str">
            <v xml:space="preserve"> S</v>
          </cell>
          <cell r="R84" t="str">
            <v xml:space="preserve"> N</v>
          </cell>
          <cell r="S84" t="str">
            <v>Encerrado</v>
          </cell>
        </row>
        <row r="85">
          <cell r="A85" t="str">
            <v>PROP-32</v>
          </cell>
          <cell r="C85" t="str">
            <v xml:space="preserve"> Coppetec Fundação Centro de Tec. da UFRJ</v>
          </cell>
          <cell r="G85" t="str">
            <v>José Farias</v>
          </cell>
          <cell r="H85" t="str">
            <v>Rio de Janeiro-RJ</v>
          </cell>
          <cell r="I85" t="str">
            <v>Serviços de Estudos de Geotecnia</v>
          </cell>
          <cell r="M85">
            <v>37909</v>
          </cell>
          <cell r="N85">
            <v>37915</v>
          </cell>
          <cell r="O85" t="str">
            <v xml:space="preserve"> S</v>
          </cell>
          <cell r="P85" t="str">
            <v xml:space="preserve"> N</v>
          </cell>
          <cell r="Q85" t="str">
            <v xml:space="preserve"> S</v>
          </cell>
          <cell r="R85" t="str">
            <v xml:space="preserve"> N</v>
          </cell>
          <cell r="S85" t="str">
            <v>Encerrado</v>
          </cell>
        </row>
        <row r="86">
          <cell r="A86" t="str">
            <v>PROP-33</v>
          </cell>
          <cell r="C86" t="str">
            <v xml:space="preserve"> Sondosolo Estudos, Projetos e Const. Ltda</v>
          </cell>
          <cell r="G86" t="str">
            <v>Marco Antonio</v>
          </cell>
          <cell r="H86" t="str">
            <v>Rio de Janeiro-RJ</v>
          </cell>
          <cell r="I86" t="str">
            <v>Serviços de Sondagens Geotécnicas</v>
          </cell>
          <cell r="M86">
            <v>37909</v>
          </cell>
          <cell r="N86">
            <v>37930</v>
          </cell>
          <cell r="O86" t="str">
            <v xml:space="preserve"> S</v>
          </cell>
          <cell r="P86" t="str">
            <v xml:space="preserve"> N</v>
          </cell>
          <cell r="Q86" t="str">
            <v xml:space="preserve"> S</v>
          </cell>
          <cell r="R86" t="str">
            <v xml:space="preserve"> N</v>
          </cell>
          <cell r="S86" t="str">
            <v>Encerrado</v>
          </cell>
        </row>
        <row r="87">
          <cell r="A87" t="str">
            <v>PROP-34</v>
          </cell>
          <cell r="C87" t="str">
            <v xml:space="preserve"> Locadora de Máquinas Tinco Ltda</v>
          </cell>
          <cell r="G87" t="str">
            <v>Laura Bressy</v>
          </cell>
          <cell r="H87" t="str">
            <v>Duque de Caxias-RJ</v>
          </cell>
          <cell r="I87" t="str">
            <v>Locação de Equipamentos</v>
          </cell>
          <cell r="M87">
            <v>37917</v>
          </cell>
          <cell r="N87">
            <v>38077</v>
          </cell>
          <cell r="O87" t="str">
            <v xml:space="preserve"> S</v>
          </cell>
          <cell r="P87" t="str">
            <v xml:space="preserve"> N</v>
          </cell>
          <cell r="Q87" t="str">
            <v xml:space="preserve"> S</v>
          </cell>
          <cell r="R87" t="str">
            <v xml:space="preserve"> N</v>
          </cell>
          <cell r="S87" t="str">
            <v>Ativo</v>
          </cell>
        </row>
        <row r="88">
          <cell r="A88" t="str">
            <v>PROP-35</v>
          </cell>
          <cell r="C88" t="str">
            <v xml:space="preserve"> Eletricidade Guaiba Ltda</v>
          </cell>
          <cell r="G88" t="str">
            <v>-</v>
          </cell>
          <cell r="H88" t="str">
            <v>Rio de Janeiro-RJ</v>
          </cell>
          <cell r="I88" t="str">
            <v>Locação de Equipamentos</v>
          </cell>
          <cell r="M88">
            <v>37918</v>
          </cell>
          <cell r="N88">
            <v>37948</v>
          </cell>
          <cell r="O88" t="str">
            <v xml:space="preserve"> S</v>
          </cell>
          <cell r="P88" t="str">
            <v xml:space="preserve"> N</v>
          </cell>
          <cell r="Q88" t="str">
            <v xml:space="preserve"> S</v>
          </cell>
          <cell r="R88" t="str">
            <v xml:space="preserve"> N</v>
          </cell>
          <cell r="S88" t="str">
            <v>Encerrado</v>
          </cell>
        </row>
        <row r="89">
          <cell r="A89" t="str">
            <v>PROP-36</v>
          </cell>
          <cell r="C89" t="str">
            <v xml:space="preserve"> Sotrel Engenharia S/A</v>
          </cell>
          <cell r="G89" t="str">
            <v>Aloísio Amorim</v>
          </cell>
          <cell r="H89" t="str">
            <v>Rio de Janeiro-RJ</v>
          </cell>
          <cell r="I89" t="str">
            <v>Locação de Equipamentos</v>
          </cell>
          <cell r="M89">
            <v>37935</v>
          </cell>
          <cell r="N89">
            <v>37994</v>
          </cell>
          <cell r="O89" t="str">
            <v xml:space="preserve"> S</v>
          </cell>
          <cell r="P89" t="str">
            <v xml:space="preserve"> N</v>
          </cell>
          <cell r="Q89" t="str">
            <v xml:space="preserve"> S</v>
          </cell>
          <cell r="R89" t="str">
            <v xml:space="preserve"> N</v>
          </cell>
          <cell r="S89" t="str">
            <v>Encerrado</v>
          </cell>
        </row>
        <row r="90">
          <cell r="A90" t="str">
            <v>PROP-37</v>
          </cell>
          <cell r="C90" t="str">
            <v xml:space="preserve"> Sotreq Rental S/A</v>
          </cell>
          <cell r="G90" t="str">
            <v>Geraldo Coelho</v>
          </cell>
          <cell r="H90" t="str">
            <v>Rio de Janeiro-RJ</v>
          </cell>
          <cell r="I90" t="str">
            <v>Locação de Equipamentos</v>
          </cell>
          <cell r="M90">
            <v>37937</v>
          </cell>
          <cell r="N90">
            <v>38077</v>
          </cell>
          <cell r="O90" t="str">
            <v xml:space="preserve"> S</v>
          </cell>
          <cell r="P90" t="str">
            <v xml:space="preserve"> N</v>
          </cell>
          <cell r="Q90" t="str">
            <v xml:space="preserve"> S</v>
          </cell>
          <cell r="R90" t="str">
            <v xml:space="preserve"> N</v>
          </cell>
          <cell r="S90" t="str">
            <v>Ativo</v>
          </cell>
        </row>
        <row r="91">
          <cell r="A91" t="str">
            <v>PROP-38</v>
          </cell>
          <cell r="C91" t="str">
            <v xml:space="preserve"> Procópio Ribeiro Locação de Máquinas Ltda</v>
          </cell>
          <cell r="G91" t="str">
            <v>Giovani Sabino</v>
          </cell>
          <cell r="H91" t="str">
            <v>Rio de Janeiro-RJ</v>
          </cell>
          <cell r="I91" t="str">
            <v>Locação de Equipamentos</v>
          </cell>
          <cell r="M91">
            <v>37938</v>
          </cell>
          <cell r="N91">
            <v>37984</v>
          </cell>
          <cell r="O91" t="str">
            <v xml:space="preserve"> S</v>
          </cell>
          <cell r="P91" t="str">
            <v xml:space="preserve"> N</v>
          </cell>
          <cell r="Q91" t="str">
            <v xml:space="preserve"> S</v>
          </cell>
          <cell r="R91" t="str">
            <v xml:space="preserve"> N</v>
          </cell>
          <cell r="S91" t="str">
            <v>Encerrado</v>
          </cell>
        </row>
        <row r="92">
          <cell r="A92" t="str">
            <v>PROP-39</v>
          </cell>
          <cell r="C92" t="str">
            <v xml:space="preserve"> Lomater Locações e Serviços Ltda (1)</v>
          </cell>
          <cell r="G92" t="str">
            <v>Luiz Carlos / Carla</v>
          </cell>
          <cell r="H92" t="str">
            <v>Duque de Caxias-RJ</v>
          </cell>
          <cell r="I92" t="str">
            <v>Locação de Equipamentos</v>
          </cell>
          <cell r="M92">
            <v>37953</v>
          </cell>
          <cell r="N92">
            <v>37983</v>
          </cell>
          <cell r="O92" t="str">
            <v xml:space="preserve"> S</v>
          </cell>
          <cell r="P92" t="str">
            <v xml:space="preserve"> N</v>
          </cell>
          <cell r="Q92" t="str">
            <v xml:space="preserve"> S</v>
          </cell>
          <cell r="R92" t="str">
            <v xml:space="preserve"> N</v>
          </cell>
          <cell r="S92" t="str">
            <v>Encerrado</v>
          </cell>
        </row>
        <row r="93">
          <cell r="A93" t="str">
            <v>PROP-40</v>
          </cell>
          <cell r="C93" t="str">
            <v xml:space="preserve"> ACERT Almeida Consult. Engª Rep. e Top. Ltda</v>
          </cell>
          <cell r="G93" t="str">
            <v>Antonio Alves</v>
          </cell>
          <cell r="H93" t="str">
            <v>Salvador-BA</v>
          </cell>
          <cell r="I93" t="str">
            <v>Locação Sistema Topográfico</v>
          </cell>
          <cell r="M93">
            <v>37963</v>
          </cell>
          <cell r="N93">
            <v>38023</v>
          </cell>
          <cell r="O93" t="str">
            <v xml:space="preserve"> S</v>
          </cell>
          <cell r="P93" t="str">
            <v xml:space="preserve"> N</v>
          </cell>
          <cell r="Q93" t="str">
            <v xml:space="preserve"> S</v>
          </cell>
          <cell r="R93" t="str">
            <v xml:space="preserve"> N</v>
          </cell>
          <cell r="S93" t="str">
            <v>Encerrado</v>
          </cell>
        </row>
        <row r="94">
          <cell r="A94" t="str">
            <v>PROP-41</v>
          </cell>
          <cell r="C94" t="str">
            <v xml:space="preserve"> José Benedito Martins Rangel</v>
          </cell>
          <cell r="G94" t="str">
            <v>Rangel</v>
          </cell>
          <cell r="H94" t="str">
            <v>Duque de Caxias-RJ</v>
          </cell>
          <cell r="I94" t="str">
            <v>Locação de Caminhão Basculante - Toco</v>
          </cell>
          <cell r="M94">
            <v>37998</v>
          </cell>
          <cell r="N94">
            <v>38088</v>
          </cell>
          <cell r="O94" t="str">
            <v xml:space="preserve"> S</v>
          </cell>
          <cell r="P94" t="str">
            <v xml:space="preserve"> N</v>
          </cell>
          <cell r="Q94" t="str">
            <v xml:space="preserve"> S</v>
          </cell>
          <cell r="R94" t="str">
            <v xml:space="preserve"> N</v>
          </cell>
          <cell r="S94" t="str">
            <v>Ativo</v>
          </cell>
        </row>
        <row r="95">
          <cell r="A95" t="str">
            <v>PROP-42</v>
          </cell>
          <cell r="C95" t="str">
            <v xml:space="preserve"> Engenet Engenharia de Instalações Ltda</v>
          </cell>
          <cell r="G95" t="str">
            <v>Luiz Roberto</v>
          </cell>
          <cell r="H95" t="str">
            <v>Rio de Janeiro-RJ</v>
          </cell>
          <cell r="I95" t="str">
            <v xml:space="preserve"> Serviços de Projeto e Implantação da Rede de Cabeamento Estruturado de Dados e Voz no Canteiro PETROBRAS</v>
          </cell>
          <cell r="M95">
            <v>38001</v>
          </cell>
          <cell r="N95">
            <v>38021</v>
          </cell>
          <cell r="O95" t="str">
            <v xml:space="preserve"> S</v>
          </cell>
          <cell r="P95" t="str">
            <v xml:space="preserve"> N</v>
          </cell>
          <cell r="Q95" t="str">
            <v xml:space="preserve"> S</v>
          </cell>
          <cell r="R95" t="str">
            <v xml:space="preserve"> N</v>
          </cell>
          <cell r="S95" t="str">
            <v>Ativo</v>
          </cell>
        </row>
        <row r="96">
          <cell r="A96" t="str">
            <v>PROP-43</v>
          </cell>
          <cell r="C96" t="str">
            <v xml:space="preserve"> Geologus Engenharia Ltda</v>
          </cell>
          <cell r="G96" t="str">
            <v>Olivalter Viegas</v>
          </cell>
          <cell r="H96" t="str">
            <v>Rio de Janeiro-RJ</v>
          </cell>
          <cell r="I96" t="str">
            <v xml:space="preserve"> Execução de Sondagem a Percussão</v>
          </cell>
          <cell r="M96">
            <v>38007</v>
          </cell>
          <cell r="N96">
            <v>38037</v>
          </cell>
          <cell r="O96" t="str">
            <v xml:space="preserve"> S</v>
          </cell>
          <cell r="P96" t="str">
            <v xml:space="preserve"> N</v>
          </cell>
          <cell r="Q96" t="str">
            <v xml:space="preserve"> S</v>
          </cell>
          <cell r="R96" t="str">
            <v xml:space="preserve"> N</v>
          </cell>
          <cell r="S96" t="str">
            <v>Ativo</v>
          </cell>
        </row>
        <row r="97">
          <cell r="A97" t="str">
            <v>PROP-44</v>
          </cell>
          <cell r="C97" t="str">
            <v xml:space="preserve"> Lomater Locações e Serviços Ltda (2)</v>
          </cell>
          <cell r="G97" t="str">
            <v>Luiz Carlos / Carla</v>
          </cell>
          <cell r="H97" t="str">
            <v>Duque de Caxias-RJ</v>
          </cell>
          <cell r="I97" t="str">
            <v>Locação de Equipamentos</v>
          </cell>
          <cell r="M97">
            <v>38015</v>
          </cell>
          <cell r="N97">
            <v>38045</v>
          </cell>
          <cell r="O97" t="str">
            <v xml:space="preserve"> S</v>
          </cell>
          <cell r="P97" t="str">
            <v xml:space="preserve"> N</v>
          </cell>
          <cell r="Q97" t="str">
            <v xml:space="preserve"> S</v>
          </cell>
          <cell r="R97" t="str">
            <v xml:space="preserve"> N</v>
          </cell>
          <cell r="S97" t="str">
            <v>Ativo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MS"/>
      <sheetName val="Brazil"/>
      <sheetName val="Brazil2"/>
      <sheetName val="CONSOLIDATION"/>
      <sheetName val="Balanço R$ US$"/>
      <sheetName val="Sheet1"/>
      <sheetName val="M - 22"/>
      <sheetName val="Q-14"/>
      <sheetName val="Eliminações"/>
      <sheetName val="Fixed Assets"/>
      <sheetName val="Reforestation"/>
      <sheetName val=" Depreciation"/>
      <sheetName val="Cash Flow consolidated"/>
      <sheetName val="Long Term Debt "/>
      <sheetName val="Qtr-forms "/>
      <sheetName val="Form M-30"/>
      <sheetName val="Year - forms"/>
      <sheetName val="Deprec.and Depletion"/>
      <sheetName val="Cash - Invest"/>
      <sheetName val="Invest"/>
      <sheetName val="A.Andersen"/>
      <sheetName val="Arthur Andersen"/>
      <sheetName val="A.A.-F1-F2-F3"/>
      <sheetName val="Amcel-F1-F2-F3 "/>
      <sheetName val="X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s"/>
      <sheetName val="Orçamento"/>
      <sheetName val="Transporte"/>
      <sheetName val="Plan2"/>
      <sheetName val="Teor"/>
      <sheetName val="Equipamentos"/>
      <sheetName val="Especif"/>
      <sheetName val="dez00"/>
      <sheetName val="COMPOS1"/>
      <sheetName val="DIPRVS12"/>
      <sheetName val="RESUMO_AUT1"/>
      <sheetName val="RESUMO_DVOP"/>
      <sheetName val="C"/>
      <sheetName val="PROJETO"/>
      <sheetName val="QuQuant"/>
      <sheetName val="8ª MP_BR-459"/>
      <sheetName val="INVENTÁRIO262"/>
      <sheetName val="TLCB5"/>
      <sheetName val="lista_comp"/>
      <sheetName val="DADOS DA CURVA S"/>
      <sheetName val="Orçamento Sta Helena Guaranta"/>
      <sheetName val="PT"/>
      <sheetName val="CALCULOS AUXILIARES"/>
      <sheetName val="Croqui"/>
      <sheetName val="Materiais"/>
      <sheetName val="Mão de obra"/>
      <sheetName val="Quadro6_Composição"/>
      <sheetName val="aux"/>
      <sheetName val="Mat Asf"/>
      <sheetName val="DADOS"/>
      <sheetName val="mat"/>
      <sheetName val="p a t o 99 b"/>
      <sheetName val="CUSTO EQUIP"/>
      <sheetName val="C MÃO OBRA"/>
      <sheetName val="CUSTO MATERIAL"/>
      <sheetName val="reação"/>
      <sheetName val="resumen"/>
      <sheetName val="parâmetros"/>
      <sheetName val="A"/>
      <sheetName val="FT02_AP2"/>
      <sheetName val="Listas"/>
      <sheetName val="B M Pl04"/>
      <sheetName val="Sheet1"/>
      <sheetName val="61M-CBMI"/>
      <sheetName val="425"/>
      <sheetName val="590"/>
      <sheetName val="369"/>
      <sheetName val="371"/>
      <sheetName val="298"/>
      <sheetName val="638"/>
      <sheetName val="2318"/>
      <sheetName val="761"/>
      <sheetName val="454"/>
      <sheetName val="160"/>
      <sheetName val="444"/>
      <sheetName val="557"/>
      <sheetName val="554"/>
      <sheetName val="277"/>
      <sheetName val="159"/>
      <sheetName val="297"/>
      <sheetName val="278"/>
      <sheetName val="267"/>
      <sheetName val="padrão salarial"/>
      <sheetName val="saloper"/>
      <sheetName val="RELATORIO MENSAL ACOMP SERV CON"/>
      <sheetName val="lançamento"/>
      <sheetName val="Link"/>
      <sheetName val="BR 376 km 143,2"/>
      <sheetName val="Frontier"/>
      <sheetName val="relação recap cbuq"/>
      <sheetName val="Planejamento"/>
      <sheetName val="Vínculos (Não Mexer)"/>
      <sheetName val="Vínculos"/>
      <sheetName val="Quadro Geral"/>
      <sheetName val="rev int TP"/>
      <sheetName val="OP079907"/>
      <sheetName val="1-pavimentação"/>
      <sheetName val="plano ataque"/>
      <sheetName val="tab. consultoria jan-11"/>
      <sheetName val="Escav Manual 1a cat"/>
      <sheetName val="CURVA ABC NOVO"/>
      <sheetName val="eaigesen"/>
      <sheetName val="Carc. Projeto"/>
      <sheetName val="Rev int TP ímpar"/>
      <sheetName val="rev int TP par"/>
      <sheetName val="rev int pav 21_"/>
      <sheetName val="rev int pav 22_"/>
      <sheetName val="rev int pav 23_"/>
      <sheetName val="CANT_OBRAS"/>
      <sheetName val="AQU TERRENO-"/>
      <sheetName val="ESTA ELEVATÓRIA_"/>
      <sheetName val="EMISSÁRIO_"/>
      <sheetName val="ligação predial"/>
      <sheetName val="REDE COLETORA"/>
      <sheetName val="Ex1"/>
      <sheetName val="CROQUIS"/>
      <sheetName val="MB"/>
      <sheetName val="PATO"/>
      <sheetName val="TLMR"/>
      <sheetName val="tcb10p"/>
      <sheetName val="plan1"/>
      <sheetName val="Base"/>
      <sheetName val="Sub-base"/>
    </sheetNames>
    <sheetDataSet>
      <sheetData sheetId="0" refreshError="1">
        <row r="3">
          <cell r="B3" t="str">
            <v>Atividades Auxiliares ou Básica</v>
          </cell>
          <cell r="F3" t="str">
            <v>Und Com</v>
          </cell>
          <cell r="G3" t="str">
            <v>Und</v>
          </cell>
          <cell r="H3" t="str">
            <v>Und Com</v>
          </cell>
          <cell r="I3" t="str">
            <v>Und</v>
          </cell>
          <cell r="J3" t="str">
            <v>Und Com</v>
          </cell>
          <cell r="K3" t="str">
            <v>Und</v>
          </cell>
          <cell r="L3" t="str">
            <v>Und Com</v>
          </cell>
          <cell r="M3" t="str">
            <v>Und</v>
          </cell>
          <cell r="N3" t="str">
            <v>Und Com</v>
          </cell>
          <cell r="O3" t="str">
            <v>Und</v>
          </cell>
          <cell r="P3" t="str">
            <v>Und Com</v>
          </cell>
          <cell r="Q3" t="str">
            <v>Und</v>
          </cell>
          <cell r="R3" t="str">
            <v>Und Com</v>
          </cell>
          <cell r="S3" t="str">
            <v>Und</v>
          </cell>
          <cell r="T3" t="str">
            <v>Und Com</v>
          </cell>
          <cell r="U3" t="str">
            <v>Und</v>
          </cell>
          <cell r="V3" t="str">
            <v>Und Com</v>
          </cell>
          <cell r="W3" t="str">
            <v>Und</v>
          </cell>
          <cell r="X3" t="str">
            <v>Und Com</v>
          </cell>
          <cell r="Y3" t="str">
            <v>Und</v>
          </cell>
          <cell r="Z3" t="str">
            <v>Und Com</v>
          </cell>
          <cell r="AA3" t="str">
            <v>Und</v>
          </cell>
          <cell r="AB3" t="str">
            <v>Und Com</v>
          </cell>
          <cell r="AC3" t="str">
            <v>Und</v>
          </cell>
          <cell r="AD3" t="str">
            <v>Und Com</v>
          </cell>
          <cell r="AE3" t="str">
            <v>Und</v>
          </cell>
          <cell r="AF3" t="str">
            <v>Und Com</v>
          </cell>
        </row>
        <row r="4">
          <cell r="A4" t="str">
            <v>1 A 00 001 00</v>
          </cell>
          <cell r="B4" t="str">
            <v>Transporte local c/ basc. 5m3 rodov. não pav.</v>
          </cell>
          <cell r="E4" t="str">
            <v>tkm</v>
          </cell>
          <cell r="G4">
            <v>0.37</v>
          </cell>
          <cell r="M4">
            <v>0.4</v>
          </cell>
          <cell r="O4" t="str">
            <v>excluído</v>
          </cell>
          <cell r="Q4" t="str">
            <v>excluído</v>
          </cell>
          <cell r="S4" t="str">
            <v>excluído</v>
          </cell>
        </row>
        <row r="5">
          <cell r="A5" t="str">
            <v>1 A 00 001 05</v>
          </cell>
          <cell r="B5" t="str">
            <v>Transp. local c/ basc. 10m3 rodov. não pav (const)</v>
          </cell>
          <cell r="E5" t="str">
            <v>tkm</v>
          </cell>
          <cell r="G5">
            <v>0.31</v>
          </cell>
          <cell r="M5">
            <v>0.35</v>
          </cell>
          <cell r="O5">
            <v>0.35</v>
          </cell>
          <cell r="Q5">
            <v>0.34</v>
          </cell>
          <cell r="S5">
            <v>0.34</v>
          </cell>
        </row>
        <row r="6">
          <cell r="A6" t="str">
            <v>1 A 00 001 06</v>
          </cell>
          <cell r="B6" t="str">
            <v>Transp. local c/ basc. 10m3 rodov. não pav (consv)</v>
          </cell>
          <cell r="E6" t="str">
            <v>tkm</v>
          </cell>
          <cell r="G6">
            <v>0.38</v>
          </cell>
          <cell r="M6">
            <v>0.42</v>
          </cell>
          <cell r="O6">
            <v>0.42</v>
          </cell>
          <cell r="Q6">
            <v>0.41</v>
          </cell>
          <cell r="S6">
            <v>0.41</v>
          </cell>
        </row>
        <row r="7">
          <cell r="A7" t="str">
            <v>1 A 00 001 07</v>
          </cell>
          <cell r="B7" t="str">
            <v>Transp. local c/ basc. 10m3 rodov. não pav (restr)</v>
          </cell>
          <cell r="E7" t="str">
            <v>tkm</v>
          </cell>
          <cell r="G7">
            <v>0.37</v>
          </cell>
          <cell r="M7">
            <v>0.4</v>
          </cell>
          <cell r="O7">
            <v>0.41</v>
          </cell>
          <cell r="Q7">
            <v>0.4</v>
          </cell>
          <cell r="S7">
            <v>0.4</v>
          </cell>
        </row>
        <row r="8">
          <cell r="A8" t="str">
            <v>1 A 00 001 08</v>
          </cell>
          <cell r="B8" t="str">
            <v>Transporte local c/ basc. p/ rocha rodov. não pav.</v>
          </cell>
          <cell r="E8" t="str">
            <v>tkm</v>
          </cell>
          <cell r="G8">
            <v>0.43</v>
          </cell>
          <cell r="M8">
            <v>0.49</v>
          </cell>
          <cell r="O8">
            <v>0.49</v>
          </cell>
          <cell r="Q8">
            <v>0.48</v>
          </cell>
          <cell r="S8">
            <v>0.48</v>
          </cell>
        </row>
        <row r="9">
          <cell r="A9" t="str">
            <v>1 A 00 001 40</v>
          </cell>
          <cell r="B9" t="str">
            <v>Transp. local c/ carroceria 15 t rodov. não pav.</v>
          </cell>
          <cell r="E9" t="str">
            <v>tkm</v>
          </cell>
          <cell r="G9">
            <v>0.4</v>
          </cell>
          <cell r="M9">
            <v>0.44</v>
          </cell>
          <cell r="O9">
            <v>0.45</v>
          </cell>
          <cell r="Q9">
            <v>0.44</v>
          </cell>
          <cell r="S9">
            <v>0.44</v>
          </cell>
        </row>
        <row r="10">
          <cell r="A10" t="str">
            <v>1 A 00 001 41</v>
          </cell>
          <cell r="B10" t="str">
            <v>Transporte local c/ carroceria 4t rodov. não pav.</v>
          </cell>
          <cell r="E10" t="str">
            <v>tkm</v>
          </cell>
          <cell r="G10">
            <v>0.51</v>
          </cell>
          <cell r="M10">
            <v>0.57999999999999996</v>
          </cell>
          <cell r="O10">
            <v>0.57999999999999996</v>
          </cell>
          <cell r="Q10">
            <v>0.56999999999999995</v>
          </cell>
          <cell r="S10">
            <v>0.56999999999999995</v>
          </cell>
        </row>
        <row r="11">
          <cell r="A11" t="str">
            <v>1 A 00 001 50</v>
          </cell>
          <cell r="B11" t="str">
            <v>Transporte local c/ betoneira rodov. não pav.</v>
          </cell>
          <cell r="E11" t="str">
            <v>tkm</v>
          </cell>
          <cell r="G11">
            <v>0.46</v>
          </cell>
          <cell r="M11">
            <v>0.54</v>
          </cell>
          <cell r="O11">
            <v>0.54</v>
          </cell>
          <cell r="Q11">
            <v>0.52</v>
          </cell>
          <cell r="S11">
            <v>0.52</v>
          </cell>
        </row>
        <row r="12">
          <cell r="A12" t="str">
            <v>1 A 00 001 60</v>
          </cell>
          <cell r="B12" t="str">
            <v>Transp. local c/ carroc. c/ guind. rodov. não pav.</v>
          </cell>
          <cell r="E12" t="str">
            <v>tkm</v>
          </cell>
          <cell r="G12">
            <v>0.55000000000000004</v>
          </cell>
          <cell r="M12">
            <v>0.61</v>
          </cell>
          <cell r="O12">
            <v>0.61</v>
          </cell>
          <cell r="Q12">
            <v>0.59</v>
          </cell>
          <cell r="S12">
            <v>0.59</v>
          </cell>
        </row>
        <row r="13">
          <cell r="A13" t="str">
            <v>1 A 00 001 90</v>
          </cell>
          <cell r="B13" t="str">
            <v>Transporte comercial c/ carroc. rodov. não pav.</v>
          </cell>
          <cell r="C13">
            <v>0</v>
          </cell>
          <cell r="E13" t="str">
            <v>tkm</v>
          </cell>
          <cell r="G13">
            <v>0.24</v>
          </cell>
          <cell r="M13">
            <v>0.27</v>
          </cell>
          <cell r="O13">
            <v>0.27</v>
          </cell>
          <cell r="Q13">
            <v>0.26</v>
          </cell>
          <cell r="S13">
            <v>0.26</v>
          </cell>
        </row>
        <row r="14">
          <cell r="A14" t="str">
            <v>1 A 00 002 00</v>
          </cell>
          <cell r="B14" t="str">
            <v>Transporte local c/ basc. 5m3 rodov. pav.</v>
          </cell>
          <cell r="C14" t="str">
            <v>m2</v>
          </cell>
          <cell r="D14">
            <v>69600</v>
          </cell>
          <cell r="E14" t="str">
            <v>tkm</v>
          </cell>
          <cell r="G14">
            <v>0.28999999999999998</v>
          </cell>
          <cell r="M14">
            <v>0.32</v>
          </cell>
          <cell r="O14">
            <v>0.32</v>
          </cell>
          <cell r="Q14">
            <v>0.31</v>
          </cell>
          <cell r="S14">
            <v>0.31</v>
          </cell>
        </row>
        <row r="15">
          <cell r="A15" t="str">
            <v>1 A 00 002 03</v>
          </cell>
          <cell r="B15" t="str">
            <v>Transp. local material para remendos</v>
          </cell>
          <cell r="C15" t="str">
            <v>m3</v>
          </cell>
          <cell r="D15">
            <v>104400</v>
          </cell>
          <cell r="E15" t="str">
            <v>tkm</v>
          </cell>
          <cell r="G15">
            <v>0.56999999999999995</v>
          </cell>
          <cell r="M15">
            <v>0.66</v>
          </cell>
          <cell r="O15">
            <v>0.66</v>
          </cell>
          <cell r="Q15">
            <v>0.64</v>
          </cell>
          <cell r="S15">
            <v>0.64</v>
          </cell>
        </row>
        <row r="16">
          <cell r="A16" t="str">
            <v>1 A 00 002 05</v>
          </cell>
          <cell r="B16" t="str">
            <v>Transp. local c/ basc. 10m3 rodov. pav. (const)</v>
          </cell>
          <cell r="C16" t="str">
            <v>m3</v>
          </cell>
          <cell r="D16">
            <v>57450</v>
          </cell>
          <cell r="E16" t="str">
            <v>tkm</v>
          </cell>
          <cell r="G16">
            <v>0.24</v>
          </cell>
          <cell r="M16">
            <v>0.27</v>
          </cell>
          <cell r="O16">
            <v>0.27</v>
          </cell>
          <cell r="Q16">
            <v>0.26</v>
          </cell>
          <cell r="S16">
            <v>0.26</v>
          </cell>
        </row>
        <row r="17">
          <cell r="A17" t="str">
            <v>1 A 00 002 06</v>
          </cell>
          <cell r="B17" t="str">
            <v>Transp. local c/ basc. 10m3 rodov. pav. (consv)</v>
          </cell>
          <cell r="C17" t="str">
            <v>m3</v>
          </cell>
          <cell r="D17">
            <v>31212.5</v>
          </cell>
          <cell r="E17" t="str">
            <v>tkm</v>
          </cell>
          <cell r="G17">
            <v>0.28000000000000003</v>
          </cell>
          <cell r="M17">
            <v>0.31</v>
          </cell>
          <cell r="O17">
            <v>0.32</v>
          </cell>
          <cell r="Q17">
            <v>0.31</v>
          </cell>
          <cell r="S17">
            <v>0.31</v>
          </cell>
        </row>
        <row r="18">
          <cell r="A18" t="str">
            <v>1 A 00 002 07</v>
          </cell>
          <cell r="B18" t="str">
            <v>Transp. local c/ basc. 10m3 rodov. pav. (restr)</v>
          </cell>
          <cell r="C18">
            <v>0</v>
          </cell>
          <cell r="E18" t="str">
            <v>tkm</v>
          </cell>
          <cell r="G18">
            <v>0.27</v>
          </cell>
          <cell r="M18">
            <v>0.3</v>
          </cell>
          <cell r="O18">
            <v>0.31</v>
          </cell>
          <cell r="Q18">
            <v>0.3</v>
          </cell>
          <cell r="S18">
            <v>0.3</v>
          </cell>
        </row>
        <row r="19">
          <cell r="A19" t="str">
            <v>1 A 00 002 08</v>
          </cell>
          <cell r="B19" t="str">
            <v>Transporte local c/ basc. p/ rocha rodov. pav.</v>
          </cell>
          <cell r="C19">
            <v>0</v>
          </cell>
          <cell r="E19" t="str">
            <v>tkm</v>
          </cell>
          <cell r="G19">
            <v>0.32</v>
          </cell>
          <cell r="M19">
            <v>0.36</v>
          </cell>
          <cell r="O19">
            <v>0.37</v>
          </cell>
          <cell r="Q19">
            <v>0.36</v>
          </cell>
          <cell r="S19">
            <v>0.36</v>
          </cell>
        </row>
        <row r="20">
          <cell r="A20" t="str">
            <v>1 A 00 002 40</v>
          </cell>
          <cell r="B20" t="str">
            <v>Transporte local c/ carroceria 15 t rodov. pav.</v>
          </cell>
          <cell r="C20" t="str">
            <v>m2</v>
          </cell>
          <cell r="D20">
            <v>87000</v>
          </cell>
          <cell r="E20" t="str">
            <v>tkm</v>
          </cell>
          <cell r="G20">
            <v>0.3</v>
          </cell>
          <cell r="M20">
            <v>0.33</v>
          </cell>
          <cell r="O20">
            <v>0.34</v>
          </cell>
          <cell r="Q20">
            <v>0.33</v>
          </cell>
          <cell r="S20">
            <v>0.33</v>
          </cell>
        </row>
        <row r="21">
          <cell r="A21" t="str">
            <v>1 A 00 002 41</v>
          </cell>
          <cell r="B21" t="str">
            <v>Transporte local c/ carroceria 4t rodov. pav.</v>
          </cell>
          <cell r="C21" t="str">
            <v>m3</v>
          </cell>
          <cell r="D21">
            <v>17922</v>
          </cell>
          <cell r="E21" t="str">
            <v>tkm</v>
          </cell>
          <cell r="G21">
            <v>0.4</v>
          </cell>
          <cell r="M21">
            <v>0.45</v>
          </cell>
          <cell r="O21">
            <v>0.45</v>
          </cell>
          <cell r="Q21">
            <v>0.44</v>
          </cell>
          <cell r="S21">
            <v>0.44</v>
          </cell>
        </row>
        <row r="22">
          <cell r="A22" t="str">
            <v>1 A 00 002 50</v>
          </cell>
          <cell r="B22" t="str">
            <v>Transporte local c/ betoneira rodov. pav.</v>
          </cell>
          <cell r="C22" t="str">
            <v>m3</v>
          </cell>
          <cell r="D22">
            <v>18966</v>
          </cell>
          <cell r="E22" t="str">
            <v>tkm</v>
          </cell>
          <cell r="G22">
            <v>0.34</v>
          </cell>
          <cell r="M22">
            <v>0.4</v>
          </cell>
          <cell r="O22">
            <v>0.4</v>
          </cell>
          <cell r="Q22">
            <v>0.38</v>
          </cell>
          <cell r="S22">
            <v>0.38</v>
          </cell>
        </row>
        <row r="23">
          <cell r="A23" t="str">
            <v>1 A 00 002 60</v>
          </cell>
          <cell r="B23" t="str">
            <v>Transp. local c/ carroceria c/ guind. rodov. pav.</v>
          </cell>
          <cell r="C23">
            <v>0</v>
          </cell>
          <cell r="E23" t="str">
            <v>tkm</v>
          </cell>
          <cell r="G23">
            <v>0.49</v>
          </cell>
          <cell r="M23">
            <v>0.55000000000000004</v>
          </cell>
          <cell r="O23">
            <v>0.55000000000000004</v>
          </cell>
          <cell r="Q23">
            <v>0.53</v>
          </cell>
          <cell r="S23">
            <v>0.53</v>
          </cell>
        </row>
        <row r="24">
          <cell r="A24" t="str">
            <v>1 A 00 002 90</v>
          </cell>
          <cell r="B24" t="str">
            <v>Transporte comercial c/ carroceria rodov. pav.</v>
          </cell>
          <cell r="E24" t="str">
            <v>tkm</v>
          </cell>
          <cell r="G24">
            <v>0.16</v>
          </cell>
          <cell r="M24">
            <v>0.18</v>
          </cell>
          <cell r="O24">
            <v>0.18</v>
          </cell>
          <cell r="Q24">
            <v>0.17</v>
          </cell>
          <cell r="S24">
            <v>0.17</v>
          </cell>
        </row>
        <row r="25">
          <cell r="A25" t="str">
            <v>1 A 00 102 00</v>
          </cell>
          <cell r="B25" t="str">
            <v>Transporte local de material betuminoso</v>
          </cell>
          <cell r="C25" t="str">
            <v>tkm</v>
          </cell>
          <cell r="D25">
            <v>534630.68999999994</v>
          </cell>
          <cell r="E25" t="str">
            <v>tkm</v>
          </cell>
          <cell r="G25">
            <v>0.65</v>
          </cell>
          <cell r="M25">
            <v>0.73</v>
          </cell>
          <cell r="O25">
            <v>0.73</v>
          </cell>
          <cell r="Q25">
            <v>0.7</v>
          </cell>
          <cell r="S25">
            <v>0.7</v>
          </cell>
        </row>
        <row r="26">
          <cell r="A26" t="str">
            <v>1 A 00 112 90</v>
          </cell>
          <cell r="B26" t="str">
            <v>Transporte comercial material betuminoso a quente</v>
          </cell>
          <cell r="C26">
            <v>0</v>
          </cell>
          <cell r="E26" t="str">
            <v>tkm</v>
          </cell>
          <cell r="G26">
            <v>0</v>
          </cell>
          <cell r="M26">
            <v>0</v>
          </cell>
          <cell r="O26">
            <v>0</v>
          </cell>
          <cell r="Q26">
            <v>0</v>
          </cell>
          <cell r="S26">
            <v>0</v>
          </cell>
        </row>
        <row r="27">
          <cell r="A27" t="str">
            <v>1 A 00 112 91</v>
          </cell>
          <cell r="B27" t="str">
            <v>Transporte comercial material betuminoso a frio</v>
          </cell>
          <cell r="E27" t="str">
            <v>tkm</v>
          </cell>
          <cell r="G27">
            <v>0</v>
          </cell>
          <cell r="M27">
            <v>0</v>
          </cell>
          <cell r="O27">
            <v>0</v>
          </cell>
          <cell r="Q27">
            <v>0</v>
          </cell>
          <cell r="S27">
            <v>0</v>
          </cell>
        </row>
        <row r="28">
          <cell r="A28" t="str">
            <v>1 A 00 201 70</v>
          </cell>
          <cell r="B28" t="str">
            <v>Transp. local água c/ cam. tanque rodov. não pav.</v>
          </cell>
          <cell r="C28">
            <v>0</v>
          </cell>
          <cell r="E28" t="str">
            <v>tkm</v>
          </cell>
          <cell r="G28">
            <v>0.44</v>
          </cell>
          <cell r="M28">
            <v>0.49</v>
          </cell>
          <cell r="O28">
            <v>0.5</v>
          </cell>
          <cell r="Q28">
            <v>0.48</v>
          </cell>
          <cell r="S28">
            <v>0.48</v>
          </cell>
        </row>
        <row r="29">
          <cell r="A29" t="str">
            <v>1 A 00 202 70</v>
          </cell>
          <cell r="B29" t="str">
            <v>Transp. local de água c/ cam. tanque rodov. pav.</v>
          </cell>
          <cell r="C29" t="str">
            <v>m</v>
          </cell>
          <cell r="D29">
            <v>38</v>
          </cell>
          <cell r="E29" t="str">
            <v>tkm</v>
          </cell>
          <cell r="G29">
            <v>0.33</v>
          </cell>
          <cell r="M29">
            <v>0.37</v>
          </cell>
          <cell r="O29">
            <v>0.37</v>
          </cell>
          <cell r="Q29">
            <v>0.36</v>
          </cell>
          <cell r="S29">
            <v>0.36</v>
          </cell>
        </row>
        <row r="30">
          <cell r="A30" t="str">
            <v>1 A 00 301 00</v>
          </cell>
          <cell r="B30" t="str">
            <v>Fornecimento de Aço CA-25</v>
          </cell>
          <cell r="C30" t="str">
            <v>und</v>
          </cell>
          <cell r="D30">
            <v>6</v>
          </cell>
          <cell r="E30" t="str">
            <v>kg</v>
          </cell>
          <cell r="G30">
            <v>1.81</v>
          </cell>
          <cell r="M30">
            <v>2.12</v>
          </cell>
          <cell r="O30">
            <v>2.12</v>
          </cell>
          <cell r="Q30">
            <v>2.33</v>
          </cell>
          <cell r="S30">
            <v>2.33</v>
          </cell>
        </row>
        <row r="31">
          <cell r="A31" t="str">
            <v>1 A 00 302 00</v>
          </cell>
          <cell r="B31" t="str">
            <v>Fornecimento de Aço CA-50</v>
          </cell>
          <cell r="C31" t="str">
            <v>m</v>
          </cell>
          <cell r="D31">
            <v>23</v>
          </cell>
          <cell r="E31" t="str">
            <v>kg</v>
          </cell>
          <cell r="G31">
            <v>1.81</v>
          </cell>
          <cell r="M31">
            <v>1.95</v>
          </cell>
          <cell r="O31">
            <v>2.09</v>
          </cell>
          <cell r="Q31">
            <v>2.09</v>
          </cell>
          <cell r="S31">
            <v>2.09</v>
          </cell>
        </row>
        <row r="32">
          <cell r="A32" t="str">
            <v>1 A 00 303 00</v>
          </cell>
          <cell r="B32" t="str">
            <v>Fornecimento de Aço CA-60</v>
          </cell>
          <cell r="C32" t="str">
            <v>und</v>
          </cell>
          <cell r="D32">
            <v>4</v>
          </cell>
          <cell r="E32" t="str">
            <v>kg</v>
          </cell>
          <cell r="G32">
            <v>2.12</v>
          </cell>
          <cell r="M32">
            <v>2.09</v>
          </cell>
          <cell r="O32">
            <v>2.2599999999999998</v>
          </cell>
          <cell r="Q32">
            <v>2.25</v>
          </cell>
          <cell r="S32">
            <v>2.25</v>
          </cell>
        </row>
        <row r="33">
          <cell r="A33" t="str">
            <v>1 A 00 717 00</v>
          </cell>
          <cell r="B33" t="str">
            <v>Brita Comercial</v>
          </cell>
          <cell r="C33">
            <v>0</v>
          </cell>
          <cell r="E33" t="str">
            <v>m3</v>
          </cell>
          <cell r="G33">
            <v>22</v>
          </cell>
          <cell r="M33">
            <v>20</v>
          </cell>
          <cell r="O33">
            <v>20</v>
          </cell>
          <cell r="Q33">
            <v>22</v>
          </cell>
          <cell r="S33">
            <v>23</v>
          </cell>
        </row>
        <row r="34">
          <cell r="A34" t="str">
            <v>1 A 00 961 00</v>
          </cell>
          <cell r="B34" t="str">
            <v>Peças de Desgaste do Britador 30m3/h</v>
          </cell>
          <cell r="C34">
            <v>0</v>
          </cell>
          <cell r="E34" t="str">
            <v>cjh</v>
          </cell>
          <cell r="G34">
            <v>19.920000000000002</v>
          </cell>
          <cell r="M34">
            <v>23.36</v>
          </cell>
          <cell r="O34">
            <v>23.36</v>
          </cell>
          <cell r="Q34">
            <v>23.36</v>
          </cell>
          <cell r="S34">
            <v>23.36</v>
          </cell>
        </row>
        <row r="35">
          <cell r="A35" t="str">
            <v>1 A 00 962 00</v>
          </cell>
          <cell r="B35" t="str">
            <v>Peças de Desgaste do Britador 9 a 20m3/h</v>
          </cell>
          <cell r="E35" t="str">
            <v>cjh</v>
          </cell>
          <cell r="G35">
            <v>9.06</v>
          </cell>
          <cell r="M35">
            <v>13.31</v>
          </cell>
          <cell r="O35">
            <v>13.31</v>
          </cell>
          <cell r="Q35">
            <v>13.31</v>
          </cell>
          <cell r="S35">
            <v>13.31</v>
          </cell>
        </row>
        <row r="36">
          <cell r="A36" t="str">
            <v>1 A 00 963 00</v>
          </cell>
          <cell r="B36" t="str">
            <v>Peças de Desgaste do Britador 80m3/h</v>
          </cell>
          <cell r="E36" t="str">
            <v>cjh</v>
          </cell>
          <cell r="G36">
            <v>61.37</v>
          </cell>
          <cell r="M36">
            <v>61.37</v>
          </cell>
          <cell r="O36">
            <v>61.37</v>
          </cell>
          <cell r="Q36">
            <v>61.37</v>
          </cell>
          <cell r="S36">
            <v>61.37</v>
          </cell>
        </row>
        <row r="37">
          <cell r="A37" t="str">
            <v>1 A 00 964 00</v>
          </cell>
          <cell r="B37" t="str">
            <v>Peças de desgaste britador prod. de rachão</v>
          </cell>
          <cell r="E37" t="str">
            <v>cjh</v>
          </cell>
          <cell r="G37">
            <v>18.07</v>
          </cell>
          <cell r="M37">
            <v>18.07</v>
          </cell>
          <cell r="O37">
            <v>18.07</v>
          </cell>
          <cell r="Q37">
            <v>18.07</v>
          </cell>
          <cell r="S37">
            <v>18.07</v>
          </cell>
        </row>
        <row r="38">
          <cell r="A38" t="str">
            <v>1 A 01 100 01</v>
          </cell>
          <cell r="B38" t="str">
            <v>Limpeza camada vegetal em jazida (const e restr.)</v>
          </cell>
          <cell r="E38" t="str">
            <v>m2</v>
          </cell>
          <cell r="G38">
            <v>0.2</v>
          </cell>
          <cell r="M38">
            <v>0.2</v>
          </cell>
          <cell r="O38">
            <v>0.23</v>
          </cell>
          <cell r="Q38">
            <v>0.22</v>
          </cell>
          <cell r="S38">
            <v>0.22</v>
          </cell>
        </row>
        <row r="39">
          <cell r="A39" t="str">
            <v>1 A 01 100 02</v>
          </cell>
          <cell r="B39" t="str">
            <v>Limpeza de camada vegetal em jazida (consv)</v>
          </cell>
          <cell r="E39" t="str">
            <v>m2</v>
          </cell>
          <cell r="G39">
            <v>0.48</v>
          </cell>
          <cell r="M39">
            <v>0.48</v>
          </cell>
          <cell r="O39">
            <v>0.48</v>
          </cell>
          <cell r="Q39">
            <v>0.47</v>
          </cell>
          <cell r="S39">
            <v>0.47</v>
          </cell>
        </row>
        <row r="40">
          <cell r="A40" t="str">
            <v>1 A 01 105 01</v>
          </cell>
          <cell r="B40" t="str">
            <v>Expurgo de jazida (const e restr)</v>
          </cell>
          <cell r="E40" t="str">
            <v>m3</v>
          </cell>
          <cell r="G40">
            <v>1.06</v>
          </cell>
          <cell r="M40">
            <v>1.0900000000000001</v>
          </cell>
          <cell r="O40">
            <v>1.22</v>
          </cell>
          <cell r="Q40">
            <v>1.19</v>
          </cell>
          <cell r="S40">
            <v>1.19</v>
          </cell>
        </row>
        <row r="41">
          <cell r="A41" t="str">
            <v>1 A 01 105 02</v>
          </cell>
          <cell r="B41" t="str">
            <v>Expurgo de jazida (consv)</v>
          </cell>
          <cell r="E41" t="str">
            <v>m3</v>
          </cell>
          <cell r="G41">
            <v>2.61</v>
          </cell>
          <cell r="M41">
            <v>2.62</v>
          </cell>
          <cell r="O41">
            <v>2.62</v>
          </cell>
          <cell r="Q41">
            <v>2.57</v>
          </cell>
          <cell r="S41">
            <v>2.57</v>
          </cell>
        </row>
        <row r="42">
          <cell r="A42" t="str">
            <v>1 A 01 111 00</v>
          </cell>
          <cell r="B42" t="str">
            <v>Material de base (consv)</v>
          </cell>
          <cell r="E42" t="str">
            <v>m3</v>
          </cell>
          <cell r="G42">
            <v>0</v>
          </cell>
          <cell r="M42">
            <v>0</v>
          </cell>
          <cell r="O42">
            <v>0</v>
          </cell>
          <cell r="Q42">
            <v>0</v>
          </cell>
          <cell r="S42">
            <v>0</v>
          </cell>
        </row>
        <row r="43">
          <cell r="A43" t="str">
            <v>1 A 01 111 01</v>
          </cell>
          <cell r="B43" t="str">
            <v>Esc. e carga material de jazida (consv)</v>
          </cell>
          <cell r="E43" t="str">
            <v>m3</v>
          </cell>
          <cell r="G43">
            <v>4.9000000000000004</v>
          </cell>
          <cell r="M43">
            <v>5.07</v>
          </cell>
          <cell r="O43">
            <v>5.13</v>
          </cell>
          <cell r="Q43">
            <v>5.0599999999999996</v>
          </cell>
          <cell r="S43">
            <v>5.0599999999999996</v>
          </cell>
        </row>
        <row r="44">
          <cell r="A44" t="str">
            <v>1 A 01 120 01</v>
          </cell>
          <cell r="B44" t="str">
            <v>Escav. e carga de mater. de jazida(const e restr)</v>
          </cell>
          <cell r="E44" t="str">
            <v>m3</v>
          </cell>
          <cell r="G44">
            <v>2.5499999999999998</v>
          </cell>
          <cell r="M44">
            <v>2.65</v>
          </cell>
          <cell r="O44">
            <v>2.83</v>
          </cell>
          <cell r="Q44">
            <v>2.79</v>
          </cell>
          <cell r="S44">
            <v>2.79</v>
          </cell>
        </row>
        <row r="45">
          <cell r="A45" t="str">
            <v>1 A 01 150 01</v>
          </cell>
          <cell r="B45" t="str">
            <v>Rocha p/ britagem c/ perfur. sobre esteira</v>
          </cell>
          <cell r="E45" t="str">
            <v>m3</v>
          </cell>
          <cell r="G45">
            <v>15.26</v>
          </cell>
          <cell r="M45">
            <v>16.68</v>
          </cell>
          <cell r="O45">
            <v>17.23</v>
          </cell>
          <cell r="Q45">
            <v>16.77</v>
          </cell>
          <cell r="S45">
            <v>18.39</v>
          </cell>
        </row>
        <row r="46">
          <cell r="A46" t="str">
            <v>1 A 01 150 02</v>
          </cell>
          <cell r="B46" t="str">
            <v>Rocha p/ britagem com perfuratriz manual</v>
          </cell>
          <cell r="E46" t="str">
            <v>m3</v>
          </cell>
          <cell r="G46">
            <v>16.8</v>
          </cell>
          <cell r="M46">
            <v>18.809999999999999</v>
          </cell>
          <cell r="O46">
            <v>19.3</v>
          </cell>
          <cell r="Q46">
            <v>19.05</v>
          </cell>
          <cell r="S46">
            <v>20.67</v>
          </cell>
        </row>
        <row r="47">
          <cell r="A47" t="str">
            <v>1 A 01 155 01</v>
          </cell>
          <cell r="B47" t="str">
            <v>Rachão e pedra-de-mão produzidos-(const e rest)</v>
          </cell>
          <cell r="E47" t="str">
            <v>m3</v>
          </cell>
          <cell r="G47">
            <v>12.02</v>
          </cell>
          <cell r="M47">
            <v>13.41</v>
          </cell>
          <cell r="O47">
            <v>13.77</v>
          </cell>
          <cell r="Q47">
            <v>13.4</v>
          </cell>
          <cell r="S47">
            <v>14.32</v>
          </cell>
        </row>
        <row r="48">
          <cell r="A48" t="str">
            <v>1 A 01 170 01</v>
          </cell>
          <cell r="B48" t="str">
            <v>Areia extraída com equipamento tipo "drag-line"</v>
          </cell>
          <cell r="E48" t="str">
            <v>m3</v>
          </cell>
          <cell r="G48">
            <v>3.92</v>
          </cell>
          <cell r="M48">
            <v>4.1900000000000004</v>
          </cell>
          <cell r="O48">
            <v>4.51</v>
          </cell>
          <cell r="Q48">
            <v>4.45</v>
          </cell>
          <cell r="S48">
            <v>4.45</v>
          </cell>
        </row>
        <row r="49">
          <cell r="A49" t="str">
            <v>1 A 01 170 02</v>
          </cell>
          <cell r="B49" t="str">
            <v>Areia extraída com trator e carregadeira</v>
          </cell>
          <cell r="E49" t="str">
            <v>m3</v>
          </cell>
          <cell r="G49">
            <v>3.56</v>
          </cell>
          <cell r="M49">
            <v>3.69</v>
          </cell>
          <cell r="O49">
            <v>3.72</v>
          </cell>
          <cell r="Q49">
            <v>3.67</v>
          </cell>
          <cell r="S49">
            <v>3.67</v>
          </cell>
        </row>
        <row r="50">
          <cell r="A50" t="str">
            <v>1 A 01 170 03</v>
          </cell>
          <cell r="B50" t="str">
            <v>Areia extraída com draga de sucção (tipo bomba)</v>
          </cell>
          <cell r="E50" t="str">
            <v>m3</v>
          </cell>
          <cell r="G50">
            <v>9.58</v>
          </cell>
          <cell r="M50">
            <v>10.47</v>
          </cell>
          <cell r="O50">
            <v>10.49</v>
          </cell>
          <cell r="Q50">
            <v>10.25</v>
          </cell>
          <cell r="S50">
            <v>10.25</v>
          </cell>
        </row>
        <row r="51">
          <cell r="A51" t="str">
            <v>1 A 01 200 01</v>
          </cell>
          <cell r="B51" t="str">
            <v>Brita produzida em central de britagem de 80 m3/h</v>
          </cell>
          <cell r="E51" t="str">
            <v>m3</v>
          </cell>
          <cell r="G51">
            <v>14.1</v>
          </cell>
          <cell r="M51">
            <v>15.94</v>
          </cell>
          <cell r="O51">
            <v>16.3</v>
          </cell>
          <cell r="Q51">
            <v>15.93</v>
          </cell>
          <cell r="S51">
            <v>16.850000000000001</v>
          </cell>
        </row>
        <row r="52">
          <cell r="A52" t="str">
            <v>1 A 01 200 02</v>
          </cell>
          <cell r="B52" t="str">
            <v>Brita produzida em central de britagem de 30 m3/h</v>
          </cell>
          <cell r="E52" t="str">
            <v>m3</v>
          </cell>
          <cell r="G52">
            <v>17.8</v>
          </cell>
          <cell r="M52">
            <v>21.03</v>
          </cell>
          <cell r="O52">
            <v>21.32</v>
          </cell>
          <cell r="Q52">
            <v>21.04</v>
          </cell>
          <cell r="S52">
            <v>21.96</v>
          </cell>
        </row>
        <row r="53">
          <cell r="A53" t="str">
            <v>1 A 01 200 04</v>
          </cell>
          <cell r="B53" t="str">
            <v>Pedra de mão produzida manualmente (consv)</v>
          </cell>
          <cell r="E53" t="str">
            <v>m3</v>
          </cell>
          <cell r="G53">
            <v>20.59</v>
          </cell>
          <cell r="M53">
            <v>23.94</v>
          </cell>
          <cell r="O53">
            <v>24.22</v>
          </cell>
          <cell r="Q53">
            <v>24.08</v>
          </cell>
          <cell r="S53">
            <v>25</v>
          </cell>
        </row>
        <row r="54">
          <cell r="A54" t="str">
            <v>1 A 01 390 02</v>
          </cell>
          <cell r="B54" t="str">
            <v>Usinagem de CBUQ (capa de rolamento)</v>
          </cell>
          <cell r="E54" t="str">
            <v>t</v>
          </cell>
          <cell r="G54">
            <v>19.04</v>
          </cell>
          <cell r="M54">
            <v>20.76</v>
          </cell>
          <cell r="O54">
            <v>21.02</v>
          </cell>
          <cell r="Q54">
            <v>23.73</v>
          </cell>
          <cell r="S54">
            <v>20.8</v>
          </cell>
        </row>
        <row r="55">
          <cell r="A55" t="str">
            <v>1 A 01 390 03</v>
          </cell>
          <cell r="B55" t="str">
            <v>Usinagem de CBUQ (binder)</v>
          </cell>
          <cell r="E55" t="str">
            <v>t</v>
          </cell>
          <cell r="G55">
            <v>18.579999999999998</v>
          </cell>
          <cell r="M55">
            <v>20.350000000000001</v>
          </cell>
          <cell r="O55">
            <v>20.61</v>
          </cell>
          <cell r="Q55">
            <v>23.31</v>
          </cell>
          <cell r="S55">
            <v>20.41</v>
          </cell>
        </row>
        <row r="56">
          <cell r="A56" t="str">
            <v>1 A 01 391 02</v>
          </cell>
          <cell r="B56" t="str">
            <v>Usinagem de areia-asfalto</v>
          </cell>
          <cell r="E56" t="str">
            <v>t</v>
          </cell>
          <cell r="G56">
            <v>21.97</v>
          </cell>
          <cell r="M56">
            <v>23.45</v>
          </cell>
          <cell r="O56">
            <v>23.73</v>
          </cell>
          <cell r="Q56">
            <v>29.16</v>
          </cell>
          <cell r="S56">
            <v>22.88</v>
          </cell>
        </row>
        <row r="57">
          <cell r="A57" t="str">
            <v>1 A 01 395 01</v>
          </cell>
          <cell r="B57" t="str">
            <v>Usinagem de brita graduada</v>
          </cell>
          <cell r="E57" t="str">
            <v>m3</v>
          </cell>
          <cell r="G57">
            <v>24.25</v>
          </cell>
          <cell r="M57">
            <v>27.43</v>
          </cell>
          <cell r="O57">
            <v>28.11</v>
          </cell>
          <cell r="Q57">
            <v>27.46</v>
          </cell>
          <cell r="S57">
            <v>28.94</v>
          </cell>
        </row>
        <row r="58">
          <cell r="A58" t="str">
            <v>1 A 01 395 02</v>
          </cell>
          <cell r="B58" t="str">
            <v>Usinagem de solo-brita</v>
          </cell>
          <cell r="E58" t="str">
            <v>m3</v>
          </cell>
          <cell r="G58">
            <v>13.49</v>
          </cell>
          <cell r="M58">
            <v>15</v>
          </cell>
          <cell r="O58">
            <v>15.54</v>
          </cell>
          <cell r="Q58">
            <v>15.2</v>
          </cell>
          <cell r="S58">
            <v>15.79</v>
          </cell>
        </row>
        <row r="59">
          <cell r="A59" t="str">
            <v>1 A 01 396 01</v>
          </cell>
          <cell r="B59" t="str">
            <v>Usinagem de solo-cimento</v>
          </cell>
          <cell r="E59" t="str">
            <v>m3</v>
          </cell>
          <cell r="G59">
            <v>67.97</v>
          </cell>
          <cell r="M59">
            <v>72.2</v>
          </cell>
          <cell r="O59">
            <v>74.66</v>
          </cell>
          <cell r="Q59">
            <v>71.03</v>
          </cell>
          <cell r="S59">
            <v>75.599999999999994</v>
          </cell>
        </row>
        <row r="60">
          <cell r="A60" t="str">
            <v>1 A 01 396 02</v>
          </cell>
          <cell r="B60" t="str">
            <v>Usinagem de solo melhorado com cimento.</v>
          </cell>
          <cell r="E60" t="str">
            <v>m3</v>
          </cell>
          <cell r="G60">
            <v>36.35</v>
          </cell>
          <cell r="M60">
            <v>38.630000000000003</v>
          </cell>
          <cell r="O60">
            <v>40.020000000000003</v>
          </cell>
          <cell r="Q60">
            <v>38.15</v>
          </cell>
          <cell r="S60">
            <v>40.44</v>
          </cell>
        </row>
        <row r="61">
          <cell r="A61" t="str">
            <v>1 A 01 397 02</v>
          </cell>
          <cell r="B61" t="str">
            <v>Usinagem de P.M.F.</v>
          </cell>
          <cell r="E61" t="str">
            <v>m3</v>
          </cell>
          <cell r="G61">
            <v>24.02</v>
          </cell>
          <cell r="M61">
            <v>27.22</v>
          </cell>
          <cell r="O61">
            <v>27.83</v>
          </cell>
          <cell r="Q61">
            <v>27.22</v>
          </cell>
          <cell r="S61">
            <v>28.38</v>
          </cell>
        </row>
        <row r="62">
          <cell r="A62" t="str">
            <v>1 A 01 398 02</v>
          </cell>
          <cell r="B62" t="str">
            <v>Usinagem de CBUQ p/ reciclagem em usina fixa.</v>
          </cell>
          <cell r="E62" t="str">
            <v>t</v>
          </cell>
          <cell r="G62">
            <v>15.86</v>
          </cell>
          <cell r="M62">
            <v>17.32</v>
          </cell>
          <cell r="O62">
            <v>17.48</v>
          </cell>
          <cell r="Q62">
            <v>20.239999999999998</v>
          </cell>
          <cell r="S62">
            <v>17.21</v>
          </cell>
        </row>
        <row r="63">
          <cell r="A63" t="str">
            <v>1 A 01 401 01</v>
          </cell>
          <cell r="B63" t="str">
            <v>Fôrma comum de madeira</v>
          </cell>
          <cell r="E63" t="str">
            <v>m2</v>
          </cell>
          <cell r="G63">
            <v>20.76</v>
          </cell>
          <cell r="M63">
            <v>22.97</v>
          </cell>
          <cell r="O63">
            <v>23.01</v>
          </cell>
          <cell r="Q63">
            <v>23.17</v>
          </cell>
          <cell r="S63">
            <v>23.13</v>
          </cell>
        </row>
        <row r="64">
          <cell r="A64" t="str">
            <v>1 A 01 402 01</v>
          </cell>
          <cell r="B64" t="str">
            <v>Fôrma de placa compensada resinada</v>
          </cell>
          <cell r="E64" t="str">
            <v>m2</v>
          </cell>
          <cell r="G64">
            <v>16.52</v>
          </cell>
          <cell r="M64">
            <v>18.23</v>
          </cell>
          <cell r="O64">
            <v>18.27</v>
          </cell>
          <cell r="Q64">
            <v>18.96</v>
          </cell>
          <cell r="S64">
            <v>18.920000000000002</v>
          </cell>
        </row>
        <row r="65">
          <cell r="A65" t="str">
            <v>1 A 01 403 01</v>
          </cell>
          <cell r="B65" t="str">
            <v>Fôrma de placa compensada plastificada</v>
          </cell>
          <cell r="E65" t="str">
            <v>m2</v>
          </cell>
          <cell r="G65">
            <v>18.47</v>
          </cell>
          <cell r="M65">
            <v>20.190000000000001</v>
          </cell>
          <cell r="O65">
            <v>20.22</v>
          </cell>
          <cell r="Q65">
            <v>21.08</v>
          </cell>
          <cell r="S65">
            <v>21.05</v>
          </cell>
        </row>
        <row r="66">
          <cell r="A66" t="str">
            <v>1 A 01 404 01</v>
          </cell>
          <cell r="B66" t="str">
            <v>Fôrma para tubulão</v>
          </cell>
          <cell r="E66" t="str">
            <v>m2</v>
          </cell>
          <cell r="G66">
            <v>10.78</v>
          </cell>
          <cell r="M66">
            <v>12.33</v>
          </cell>
          <cell r="O66">
            <v>12.33</v>
          </cell>
          <cell r="Q66">
            <v>12.51</v>
          </cell>
          <cell r="S66">
            <v>12.47</v>
          </cell>
        </row>
        <row r="67">
          <cell r="A67" t="str">
            <v>1 A 01 407 01</v>
          </cell>
          <cell r="B67" t="str">
            <v>Confecção e lançam. de concreto magro em betoneira</v>
          </cell>
          <cell r="E67" t="str">
            <v>m3</v>
          </cell>
          <cell r="G67">
            <v>119.39</v>
          </cell>
          <cell r="M67">
            <v>131.79</v>
          </cell>
          <cell r="O67">
            <v>134.68</v>
          </cell>
          <cell r="Q67">
            <v>130.16999999999999</v>
          </cell>
          <cell r="S67">
            <v>135.97999999999999</v>
          </cell>
        </row>
        <row r="68">
          <cell r="A68" t="str">
            <v>1 A 01 408 01</v>
          </cell>
          <cell r="B68" t="str">
            <v>Concreto fck=8MPa contr raz uso geral conf e lanç</v>
          </cell>
          <cell r="E68" t="str">
            <v>m3</v>
          </cell>
          <cell r="G68">
            <v>143.19</v>
          </cell>
          <cell r="M68">
            <v>157.05000000000001</v>
          </cell>
          <cell r="O68">
            <v>160.74</v>
          </cell>
          <cell r="Q68">
            <v>154.88999999999999</v>
          </cell>
          <cell r="S68">
            <v>162.44</v>
          </cell>
        </row>
        <row r="69">
          <cell r="A69" t="str">
            <v>1 A 01 410 01</v>
          </cell>
          <cell r="B69" t="str">
            <v>Concreto fck=10MPa contr raz uso geral conf e lanç</v>
          </cell>
          <cell r="E69" t="str">
            <v>m3</v>
          </cell>
          <cell r="G69">
            <v>151.36000000000001</v>
          </cell>
          <cell r="M69">
            <v>165.73</v>
          </cell>
          <cell r="O69">
            <v>169.68</v>
          </cell>
          <cell r="Q69">
            <v>163.38</v>
          </cell>
          <cell r="S69">
            <v>171.52</v>
          </cell>
        </row>
        <row r="70">
          <cell r="A70" t="str">
            <v>1 A 01 412 01</v>
          </cell>
          <cell r="B70" t="str">
            <v>Concreto fck=12MPa contr raz uso geral conf e lanç</v>
          </cell>
          <cell r="E70" t="str">
            <v>m3</v>
          </cell>
          <cell r="G70">
            <v>159.88999999999999</v>
          </cell>
          <cell r="M70">
            <v>174.78</v>
          </cell>
          <cell r="O70">
            <v>179.02</v>
          </cell>
          <cell r="Q70">
            <v>172.23</v>
          </cell>
          <cell r="S70">
            <v>181.01</v>
          </cell>
        </row>
        <row r="71">
          <cell r="A71" t="str">
            <v>1 A 01 415 01</v>
          </cell>
          <cell r="B71" t="str">
            <v>Concr estr fck=15MPa contr raz uso ger conf e lanç</v>
          </cell>
          <cell r="E71" t="str">
            <v>m3</v>
          </cell>
          <cell r="G71">
            <v>169.13</v>
          </cell>
          <cell r="M71">
            <v>184.58</v>
          </cell>
          <cell r="O71">
            <v>189.13</v>
          </cell>
          <cell r="Q71">
            <v>181.82</v>
          </cell>
          <cell r="S71">
            <v>191.27</v>
          </cell>
        </row>
        <row r="72">
          <cell r="A72" t="str">
            <v>1 A 01 418 01</v>
          </cell>
          <cell r="B72" t="str">
            <v>Concr estr fck=18MPa contr raz uso ger conf e lanç</v>
          </cell>
          <cell r="E72" t="str">
            <v>m3</v>
          </cell>
          <cell r="G72">
            <v>178.01</v>
          </cell>
          <cell r="M72">
            <v>194.01</v>
          </cell>
          <cell r="O72">
            <v>198.85</v>
          </cell>
          <cell r="Q72">
            <v>191.04</v>
          </cell>
          <cell r="S72">
            <v>201.14</v>
          </cell>
        </row>
        <row r="73">
          <cell r="A73" t="str">
            <v>1 A 01 422 01</v>
          </cell>
          <cell r="B73" t="str">
            <v>Concr estr fck=22MPa contr raz uso ger conf e lanç</v>
          </cell>
          <cell r="E73" t="str">
            <v>m3</v>
          </cell>
          <cell r="G73">
            <v>194</v>
          </cell>
          <cell r="M73">
            <v>210.98</v>
          </cell>
          <cell r="O73">
            <v>216.35</v>
          </cell>
          <cell r="Q73">
            <v>207.65</v>
          </cell>
          <cell r="S73">
            <v>218.91</v>
          </cell>
        </row>
        <row r="74">
          <cell r="A74" t="str">
            <v>1 A 01 423 00</v>
          </cell>
          <cell r="B74" t="str">
            <v>Concreto fck=18MPa para pré-moldados (tubos)</v>
          </cell>
          <cell r="E74" t="str">
            <v>m3</v>
          </cell>
          <cell r="G74">
            <v>171.87</v>
          </cell>
          <cell r="M74">
            <v>187.38</v>
          </cell>
          <cell r="O74">
            <v>192.05</v>
          </cell>
          <cell r="Q74">
            <v>184.54</v>
          </cell>
          <cell r="S74">
            <v>194.27</v>
          </cell>
        </row>
        <row r="75">
          <cell r="A75" t="str">
            <v>1 A 01 424 00</v>
          </cell>
          <cell r="B75" t="str">
            <v>Concreto poroso para pré-moldados (tubos)</v>
          </cell>
          <cell r="E75" t="str">
            <v>m3</v>
          </cell>
          <cell r="G75">
            <v>174.93</v>
          </cell>
          <cell r="M75">
            <v>190.91</v>
          </cell>
          <cell r="O75">
            <v>195.59</v>
          </cell>
          <cell r="Q75">
            <v>187.98</v>
          </cell>
          <cell r="S75">
            <v>198</v>
          </cell>
        </row>
        <row r="76">
          <cell r="A76" t="str">
            <v>1 A 01 450 01</v>
          </cell>
          <cell r="B76" t="str">
            <v>Escoramento de bueiros celulares</v>
          </cell>
          <cell r="E76" t="str">
            <v>m3</v>
          </cell>
          <cell r="G76">
            <v>19.52</v>
          </cell>
          <cell r="M76">
            <v>22.81</v>
          </cell>
          <cell r="O76">
            <v>22.81</v>
          </cell>
          <cell r="Q76">
            <v>22.57</v>
          </cell>
          <cell r="S76">
            <v>22.47</v>
          </cell>
        </row>
        <row r="77">
          <cell r="A77" t="str">
            <v>1 A 01 512 10</v>
          </cell>
          <cell r="B77" t="str">
            <v>Concreto ciclópico fck=12 MPa</v>
          </cell>
          <cell r="E77" t="str">
            <v>m3</v>
          </cell>
          <cell r="G77">
            <v>120.72</v>
          </cell>
          <cell r="M77">
            <v>132.54</v>
          </cell>
          <cell r="O77">
            <v>135.63</v>
          </cell>
          <cell r="Q77">
            <v>130.75</v>
          </cell>
          <cell r="S77">
            <v>137.21</v>
          </cell>
        </row>
        <row r="78">
          <cell r="A78" t="str">
            <v>1 A 01 515 10</v>
          </cell>
          <cell r="B78" t="str">
            <v>Concreto ciclópico fck=15 MPa</v>
          </cell>
          <cell r="E78" t="str">
            <v>m3</v>
          </cell>
          <cell r="G78">
            <v>127.18</v>
          </cell>
          <cell r="M78">
            <v>139.41</v>
          </cell>
          <cell r="O78">
            <v>142.71</v>
          </cell>
          <cell r="Q78">
            <v>137.47</v>
          </cell>
          <cell r="S78">
            <v>144.4</v>
          </cell>
        </row>
        <row r="79">
          <cell r="A79" t="str">
            <v>1 A 01 580 01</v>
          </cell>
          <cell r="B79" t="str">
            <v>Fornecimento, preparo e colocação formas aço CA 60</v>
          </cell>
          <cell r="E79" t="str">
            <v>kg</v>
          </cell>
          <cell r="G79">
            <v>3.43</v>
          </cell>
          <cell r="M79">
            <v>3.62</v>
          </cell>
          <cell r="O79">
            <v>3.8</v>
          </cell>
          <cell r="Q79">
            <v>3.79</v>
          </cell>
          <cell r="S79">
            <v>3.79</v>
          </cell>
        </row>
        <row r="80">
          <cell r="A80" t="str">
            <v>1 A 01 580 02</v>
          </cell>
          <cell r="B80" t="str">
            <v>Fornecimento, preparo e colocação formas aço CA 50</v>
          </cell>
          <cell r="E80" t="str">
            <v>kg</v>
          </cell>
          <cell r="G80">
            <v>3.09</v>
          </cell>
          <cell r="M80">
            <v>3.46</v>
          </cell>
          <cell r="O80">
            <v>3.62</v>
          </cell>
          <cell r="Q80">
            <v>3.62</v>
          </cell>
          <cell r="S80">
            <v>3.62</v>
          </cell>
        </row>
        <row r="81">
          <cell r="A81" t="str">
            <v>1 A 01 580 03</v>
          </cell>
          <cell r="B81" t="str">
            <v>Fornecimento, preparo e colocação formas aço CA 25</v>
          </cell>
          <cell r="E81" t="str">
            <v>kg</v>
          </cell>
          <cell r="G81">
            <v>3.09</v>
          </cell>
          <cell r="M81">
            <v>3.65</v>
          </cell>
          <cell r="O81">
            <v>3.65</v>
          </cell>
          <cell r="Q81">
            <v>3.88</v>
          </cell>
          <cell r="S81">
            <v>3.88</v>
          </cell>
        </row>
        <row r="82">
          <cell r="A82" t="str">
            <v>1 A 01 603 01</v>
          </cell>
          <cell r="B82" t="str">
            <v>Argamassa cimento-areia 1:3</v>
          </cell>
          <cell r="E82" t="str">
            <v>m3</v>
          </cell>
          <cell r="G82">
            <v>195.66</v>
          </cell>
          <cell r="M82">
            <v>211.5</v>
          </cell>
          <cell r="O82">
            <v>217.24</v>
          </cell>
          <cell r="Q82">
            <v>207.98</v>
          </cell>
          <cell r="S82">
            <v>219.61</v>
          </cell>
        </row>
        <row r="83">
          <cell r="A83" t="str">
            <v>1 A 01 604 01</v>
          </cell>
          <cell r="B83" t="str">
            <v>Argamassa cimento-areia 1:4</v>
          </cell>
          <cell r="E83" t="str">
            <v>m3</v>
          </cell>
          <cell r="G83">
            <v>160.26</v>
          </cell>
          <cell r="M83">
            <v>173.92</v>
          </cell>
          <cell r="O83">
            <v>178.49</v>
          </cell>
          <cell r="Q83">
            <v>171.23</v>
          </cell>
          <cell r="S83">
            <v>180.25</v>
          </cell>
        </row>
        <row r="84">
          <cell r="A84" t="str">
            <v>1 A 01 606 01</v>
          </cell>
          <cell r="B84" t="str">
            <v>Argamassa cimento-areia 1:6</v>
          </cell>
          <cell r="E84" t="str">
            <v>m3</v>
          </cell>
          <cell r="G84">
            <v>133.6</v>
          </cell>
          <cell r="M84">
            <v>145.63</v>
          </cell>
          <cell r="O84">
            <v>149.31</v>
          </cell>
          <cell r="Q84">
            <v>143.55000000000001</v>
          </cell>
          <cell r="S84">
            <v>150.63</v>
          </cell>
        </row>
        <row r="85">
          <cell r="A85" t="str">
            <v>1 A 01 620 01</v>
          </cell>
          <cell r="B85" t="str">
            <v>Argamassa cimento-solo 1:10</v>
          </cell>
          <cell r="E85" t="str">
            <v>m3</v>
          </cell>
          <cell r="G85">
            <v>82.23</v>
          </cell>
          <cell r="M85">
            <v>90.97</v>
          </cell>
          <cell r="O85">
            <v>92.93</v>
          </cell>
          <cell r="Q85">
            <v>89.93</v>
          </cell>
          <cell r="S85">
            <v>93.53</v>
          </cell>
        </row>
        <row r="86">
          <cell r="A86" t="str">
            <v>1 A 01 653 00</v>
          </cell>
          <cell r="B86" t="str">
            <v>Usinagem para sub-base de concreto rolado</v>
          </cell>
          <cell r="E86" t="str">
            <v>m3</v>
          </cell>
          <cell r="G86">
            <v>52.54</v>
          </cell>
          <cell r="M86">
            <v>77.67</v>
          </cell>
          <cell r="O86">
            <v>78.349999999999994</v>
          </cell>
          <cell r="Q86">
            <v>77.7</v>
          </cell>
          <cell r="S86">
            <v>61.18</v>
          </cell>
        </row>
        <row r="87">
          <cell r="A87" t="str">
            <v>1 A 01 654 00</v>
          </cell>
          <cell r="B87" t="str">
            <v>Usinagem p/ sub-base de concr. de cimento portland</v>
          </cell>
          <cell r="E87" t="str">
            <v>m3</v>
          </cell>
          <cell r="G87">
            <v>71.38</v>
          </cell>
          <cell r="M87">
            <v>79.010000000000005</v>
          </cell>
          <cell r="O87">
            <v>80.790000000000006</v>
          </cell>
          <cell r="Q87">
            <v>78.150000000000006</v>
          </cell>
          <cell r="S87">
            <v>82.22</v>
          </cell>
        </row>
        <row r="88">
          <cell r="A88" t="str">
            <v>1 A 01 656 00</v>
          </cell>
          <cell r="B88" t="str">
            <v>Usinagem p/ conc. de cim. portland c/ forma desliz</v>
          </cell>
          <cell r="E88" t="str">
            <v>m3</v>
          </cell>
          <cell r="G88">
            <v>117.34</v>
          </cell>
          <cell r="M88">
            <v>197.42</v>
          </cell>
          <cell r="O88">
            <v>198.02</v>
          </cell>
          <cell r="Q88">
            <v>197.64</v>
          </cell>
          <cell r="S88">
            <v>135.16999999999999</v>
          </cell>
        </row>
        <row r="89">
          <cell r="A89" t="str">
            <v>1 A 01 657 00</v>
          </cell>
          <cell r="B89" t="str">
            <v>Usinagem p/ conc.cim. portland c/ equip. peq. por.</v>
          </cell>
          <cell r="E89" t="str">
            <v>m3</v>
          </cell>
          <cell r="G89">
            <v>184.24</v>
          </cell>
          <cell r="M89">
            <v>199.04</v>
          </cell>
          <cell r="O89">
            <v>204.65</v>
          </cell>
          <cell r="Q89">
            <v>195.7</v>
          </cell>
          <cell r="S89">
            <v>207.56</v>
          </cell>
        </row>
        <row r="90">
          <cell r="A90" t="str">
            <v>1 A 01 700 00</v>
          </cell>
          <cell r="B90" t="str">
            <v>Fabricação de peças pré mold. de conc. p/ pavim.</v>
          </cell>
          <cell r="E90" t="str">
            <v>m3</v>
          </cell>
          <cell r="G90">
            <v>178.97</v>
          </cell>
          <cell r="M90">
            <v>287.48</v>
          </cell>
          <cell r="O90">
            <v>287.92</v>
          </cell>
          <cell r="Q90">
            <v>287.33</v>
          </cell>
          <cell r="S90">
            <v>206.95</v>
          </cell>
        </row>
        <row r="91">
          <cell r="A91" t="str">
            <v>1 A 01 720 00</v>
          </cell>
          <cell r="B91" t="str">
            <v>Concreto fck=18MPa p/ pré-moldados (guarda-corpo)</v>
          </cell>
          <cell r="E91" t="str">
            <v>m3</v>
          </cell>
          <cell r="G91">
            <v>173.36</v>
          </cell>
          <cell r="M91">
            <v>189.28</v>
          </cell>
          <cell r="O91">
            <v>193.95</v>
          </cell>
          <cell r="Q91">
            <v>186.38</v>
          </cell>
          <cell r="S91">
            <v>196.11</v>
          </cell>
        </row>
        <row r="92">
          <cell r="A92" t="str">
            <v>1 A 01 720 01</v>
          </cell>
          <cell r="B92" t="str">
            <v>Guarda-corpo tipo GM, moldado no local</v>
          </cell>
          <cell r="E92" t="str">
            <v>m</v>
          </cell>
          <cell r="G92">
            <v>119.27</v>
          </cell>
          <cell r="M92">
            <v>132.01</v>
          </cell>
          <cell r="O92">
            <v>135.57</v>
          </cell>
          <cell r="Q92">
            <v>134.96</v>
          </cell>
          <cell r="S92">
            <v>137.24</v>
          </cell>
        </row>
        <row r="93">
          <cell r="A93" t="str">
            <v>1 A 01 720 02</v>
          </cell>
          <cell r="B93" t="str">
            <v>Fabricação de Guarda-corpo</v>
          </cell>
          <cell r="E93" t="str">
            <v>m</v>
          </cell>
          <cell r="G93">
            <v>20.95</v>
          </cell>
          <cell r="M93">
            <v>23.41</v>
          </cell>
          <cell r="O93">
            <v>24.2</v>
          </cell>
          <cell r="Q93">
            <v>23.89</v>
          </cell>
          <cell r="S93">
            <v>24.29</v>
          </cell>
        </row>
        <row r="94">
          <cell r="A94" t="str">
            <v>1 A 01 725 01</v>
          </cell>
          <cell r="B94" t="str">
            <v>Fabricação de balizador de concreto</v>
          </cell>
          <cell r="E94" t="str">
            <v>un</v>
          </cell>
          <cell r="G94">
            <v>6.6</v>
          </cell>
          <cell r="M94">
            <v>7.52</v>
          </cell>
          <cell r="O94">
            <v>7.61</v>
          </cell>
          <cell r="Q94">
            <v>7.51</v>
          </cell>
          <cell r="S94">
            <v>7.58</v>
          </cell>
        </row>
        <row r="95">
          <cell r="A95" t="str">
            <v>1 A 01 730 00</v>
          </cell>
          <cell r="B95" t="str">
            <v>Concreto fck=18MPa p/ pré moldados (mourões)</v>
          </cell>
          <cell r="E95" t="str">
            <v>m3</v>
          </cell>
          <cell r="G95">
            <v>138.57</v>
          </cell>
          <cell r="M95">
            <v>222.33</v>
          </cell>
          <cell r="O95">
            <v>222.81</v>
          </cell>
          <cell r="Q95">
            <v>222.23</v>
          </cell>
          <cell r="S95">
            <v>159.86000000000001</v>
          </cell>
        </row>
        <row r="96">
          <cell r="A96" t="str">
            <v>1 A 01 730 01</v>
          </cell>
          <cell r="B96" t="str">
            <v>Fabr. mourão de concr. esticador seção quad. 15cm</v>
          </cell>
          <cell r="E96" t="str">
            <v>un</v>
          </cell>
          <cell r="G96">
            <v>17.46</v>
          </cell>
          <cell r="M96">
            <v>23.06</v>
          </cell>
          <cell r="O96">
            <v>23.5</v>
          </cell>
          <cell r="Q96">
            <v>23.47</v>
          </cell>
          <cell r="S96">
            <v>20.38</v>
          </cell>
        </row>
        <row r="97">
          <cell r="A97" t="str">
            <v>1 A 01 730 02</v>
          </cell>
          <cell r="B97" t="str">
            <v>Fabr. mourão de concr esticador seção triang. 15cm</v>
          </cell>
          <cell r="E97" t="str">
            <v>un</v>
          </cell>
          <cell r="G97">
            <v>11.32</v>
          </cell>
          <cell r="M97">
            <v>14.48</v>
          </cell>
          <cell r="O97">
            <v>14.8</v>
          </cell>
          <cell r="Q97">
            <v>14.79</v>
          </cell>
          <cell r="S97">
            <v>13.24</v>
          </cell>
        </row>
        <row r="98">
          <cell r="A98" t="str">
            <v>1 A 01 735 01</v>
          </cell>
          <cell r="B98" t="str">
            <v>Fabr. mourão de concreto suporte seção quad. 11cm</v>
          </cell>
          <cell r="E98" t="str">
            <v>un</v>
          </cell>
          <cell r="G98">
            <v>12.46</v>
          </cell>
          <cell r="M98">
            <v>15.79</v>
          </cell>
          <cell r="O98">
            <v>16.170000000000002</v>
          </cell>
          <cell r="Q98">
            <v>16.149999999999999</v>
          </cell>
          <cell r="S98">
            <v>14.57</v>
          </cell>
        </row>
        <row r="99">
          <cell r="A99" t="str">
            <v>1 A 01 735 02</v>
          </cell>
          <cell r="B99" t="str">
            <v>Fabr. mourão de concr. suporte seção triang. 11cm</v>
          </cell>
          <cell r="E99" t="str">
            <v>un</v>
          </cell>
          <cell r="G99">
            <v>8.33</v>
          </cell>
          <cell r="M99">
            <v>10.29</v>
          </cell>
          <cell r="O99">
            <v>10.56</v>
          </cell>
          <cell r="Q99">
            <v>10.56</v>
          </cell>
          <cell r="S99">
            <v>9.76</v>
          </cell>
        </row>
        <row r="100">
          <cell r="A100" t="str">
            <v>1 A 01 739 01</v>
          </cell>
          <cell r="B100" t="str">
            <v>Confecção de tubos de concreto D=0,20m</v>
          </cell>
          <cell r="E100" t="str">
            <v>m</v>
          </cell>
          <cell r="G100">
            <v>8.16</v>
          </cell>
          <cell r="M100">
            <v>9.07</v>
          </cell>
          <cell r="O100">
            <v>9.2100000000000009</v>
          </cell>
          <cell r="Q100">
            <v>8.98</v>
          </cell>
          <cell r="S100">
            <v>9.27</v>
          </cell>
        </row>
        <row r="101">
          <cell r="A101" t="str">
            <v>1 A 01 740 01</v>
          </cell>
          <cell r="B101" t="str">
            <v>Confecção de tubos de concreto perfurado D=0,20m</v>
          </cell>
          <cell r="E101" t="str">
            <v>m</v>
          </cell>
          <cell r="G101">
            <v>8.35</v>
          </cell>
          <cell r="M101">
            <v>9.2899999999999991</v>
          </cell>
          <cell r="O101">
            <v>9.43</v>
          </cell>
          <cell r="Q101">
            <v>9.1999999999999993</v>
          </cell>
          <cell r="S101">
            <v>9.49</v>
          </cell>
        </row>
        <row r="102">
          <cell r="A102" t="str">
            <v>1 A 01 741 01</v>
          </cell>
          <cell r="B102" t="str">
            <v>Confecção de tubos de concreto poroso D=0,20m</v>
          </cell>
          <cell r="E102" t="str">
            <v>m</v>
          </cell>
          <cell r="G102">
            <v>8.25</v>
          </cell>
          <cell r="M102">
            <v>9.17</v>
          </cell>
          <cell r="O102">
            <v>9.31</v>
          </cell>
          <cell r="Q102">
            <v>9.08</v>
          </cell>
          <cell r="S102">
            <v>9.39</v>
          </cell>
        </row>
        <row r="103">
          <cell r="A103" t="str">
            <v>1 A 01 745 01</v>
          </cell>
          <cell r="B103" t="str">
            <v>Confecção de tubos de concreto D=0,30m</v>
          </cell>
          <cell r="E103" t="str">
            <v>m</v>
          </cell>
          <cell r="G103">
            <v>13.44</v>
          </cell>
          <cell r="M103">
            <v>14.91</v>
          </cell>
          <cell r="O103">
            <v>15.16</v>
          </cell>
          <cell r="Q103">
            <v>14.75</v>
          </cell>
          <cell r="S103">
            <v>15.29</v>
          </cell>
        </row>
        <row r="104">
          <cell r="A104" t="str">
            <v>1 A 01 746 01</v>
          </cell>
          <cell r="B104" t="str">
            <v>Confecção de tubos de concreto perfurado D=0,30m</v>
          </cell>
          <cell r="E104" t="str">
            <v>m</v>
          </cell>
          <cell r="G104">
            <v>13.63</v>
          </cell>
          <cell r="M104">
            <v>15.13</v>
          </cell>
          <cell r="O104">
            <v>15.38</v>
          </cell>
          <cell r="Q104">
            <v>14.97</v>
          </cell>
          <cell r="S104">
            <v>15.51</v>
          </cell>
        </row>
        <row r="105">
          <cell r="A105" t="str">
            <v>1 A 01 747 01</v>
          </cell>
          <cell r="B105" t="str">
            <v>Confecção de tubos de concreto poroso D=0,30m</v>
          </cell>
          <cell r="E105" t="str">
            <v>m</v>
          </cell>
          <cell r="G105">
            <v>13.61</v>
          </cell>
          <cell r="M105">
            <v>15.1</v>
          </cell>
          <cell r="O105">
            <v>15.36</v>
          </cell>
          <cell r="Q105">
            <v>14.94</v>
          </cell>
          <cell r="S105">
            <v>15.49</v>
          </cell>
        </row>
        <row r="106">
          <cell r="A106" t="str">
            <v>1 A 01 751 01</v>
          </cell>
          <cell r="B106" t="str">
            <v>Confecção de tubos de concreto D=0,40m</v>
          </cell>
          <cell r="E106" t="str">
            <v>m</v>
          </cell>
          <cell r="G106">
            <v>19.95</v>
          </cell>
          <cell r="M106">
            <v>22.13</v>
          </cell>
          <cell r="O106">
            <v>22.53</v>
          </cell>
          <cell r="Q106">
            <v>21.88</v>
          </cell>
          <cell r="S106">
            <v>22.72</v>
          </cell>
        </row>
        <row r="107">
          <cell r="A107" t="str">
            <v>1 A 01 752 01</v>
          </cell>
          <cell r="B107" t="str">
            <v>Confecção de tubos de concreto perfurado D=0,40m</v>
          </cell>
          <cell r="E107" t="str">
            <v>m</v>
          </cell>
          <cell r="G107">
            <v>20.14</v>
          </cell>
          <cell r="M107">
            <v>22.35</v>
          </cell>
          <cell r="O107">
            <v>22.75</v>
          </cell>
          <cell r="Q107">
            <v>22.1</v>
          </cell>
          <cell r="S107">
            <v>22.94</v>
          </cell>
        </row>
        <row r="108">
          <cell r="A108" t="str">
            <v>1 A 01 753 01</v>
          </cell>
          <cell r="B108" t="str">
            <v>Confecção de tubos de concreto poroso D=0,40m</v>
          </cell>
          <cell r="E108" t="str">
            <v>m</v>
          </cell>
          <cell r="G108">
            <v>20.22</v>
          </cell>
          <cell r="M108">
            <v>22.43</v>
          </cell>
          <cell r="O108">
            <v>22.84</v>
          </cell>
          <cell r="Q108">
            <v>22.18</v>
          </cell>
          <cell r="S108">
            <v>23.05</v>
          </cell>
        </row>
        <row r="109">
          <cell r="A109" t="str">
            <v>1 A 01 755 01</v>
          </cell>
          <cell r="B109" t="str">
            <v>Confecção de tubos de concreto armado D=0,60m CA-4</v>
          </cell>
          <cell r="E109" t="str">
            <v>m</v>
          </cell>
          <cell r="G109">
            <v>81.11</v>
          </cell>
          <cell r="M109">
            <v>87.4</v>
          </cell>
          <cell r="O109">
            <v>90.58</v>
          </cell>
          <cell r="Q109">
            <v>89.15</v>
          </cell>
          <cell r="S109">
            <v>90.81</v>
          </cell>
        </row>
        <row r="110">
          <cell r="A110" t="str">
            <v>1 A 01 760 01</v>
          </cell>
          <cell r="B110" t="str">
            <v>Confecção de tubos de concreto armado D=0,80m CA-4</v>
          </cell>
          <cell r="E110" t="str">
            <v>m</v>
          </cell>
          <cell r="G110">
            <v>124.25</v>
          </cell>
          <cell r="M110">
            <v>133.6</v>
          </cell>
          <cell r="O110">
            <v>138.6</v>
          </cell>
          <cell r="Q110">
            <v>136.25</v>
          </cell>
          <cell r="S110">
            <v>139.01</v>
          </cell>
        </row>
        <row r="111">
          <cell r="A111" t="str">
            <v>1 A 01 765 01</v>
          </cell>
          <cell r="B111" t="str">
            <v>Confecção de tubos de concreto armado D=1,00m CA-4</v>
          </cell>
          <cell r="E111" t="str">
            <v>m</v>
          </cell>
          <cell r="G111">
            <v>187.48</v>
          </cell>
          <cell r="M111">
            <v>201.38</v>
          </cell>
          <cell r="O111">
            <v>209.05</v>
          </cell>
          <cell r="Q111">
            <v>205.53</v>
          </cell>
          <cell r="S111">
            <v>209.64</v>
          </cell>
        </row>
        <row r="112">
          <cell r="A112" t="str">
            <v>1 A 01 770 01</v>
          </cell>
          <cell r="B112" t="str">
            <v>Confecção de tubos de concreto armado D=1,20m CA-4</v>
          </cell>
          <cell r="E112" t="str">
            <v>m</v>
          </cell>
          <cell r="G112">
            <v>260.77999999999997</v>
          </cell>
          <cell r="M112">
            <v>280.08999999999997</v>
          </cell>
          <cell r="O112">
            <v>290.89</v>
          </cell>
          <cell r="Q112">
            <v>286.31</v>
          </cell>
          <cell r="S112">
            <v>291.60000000000002</v>
          </cell>
        </row>
        <row r="113">
          <cell r="A113" t="str">
            <v>1 A 01 775 01</v>
          </cell>
          <cell r="B113" t="str">
            <v>Confecção de tubos de concreto armado D=1,50m CA-4</v>
          </cell>
          <cell r="E113" t="str">
            <v>m</v>
          </cell>
          <cell r="G113">
            <v>406.02</v>
          </cell>
          <cell r="M113">
            <v>435.61</v>
          </cell>
          <cell r="O113">
            <v>452.94</v>
          </cell>
          <cell r="Q113">
            <v>446.68</v>
          </cell>
          <cell r="S113">
            <v>453.7</v>
          </cell>
        </row>
        <row r="114">
          <cell r="A114" t="str">
            <v>1 A 01 780 01</v>
          </cell>
          <cell r="B114" t="str">
            <v>Obtenção de grama para replantio</v>
          </cell>
          <cell r="E114" t="str">
            <v>m2</v>
          </cell>
          <cell r="G114">
            <v>0.56000000000000005</v>
          </cell>
          <cell r="M114">
            <v>0.67</v>
          </cell>
          <cell r="O114">
            <v>0.67</v>
          </cell>
          <cell r="Q114">
            <v>0.66</v>
          </cell>
          <cell r="S114">
            <v>0.66</v>
          </cell>
        </row>
        <row r="115">
          <cell r="A115" t="str">
            <v>1 A 01 790 01</v>
          </cell>
          <cell r="B115" t="str">
            <v>Guia de madeira - 2,5 x 7,0 cm</v>
          </cell>
          <cell r="E115" t="str">
            <v>m</v>
          </cell>
          <cell r="G115">
            <v>0.9</v>
          </cell>
          <cell r="M115">
            <v>0.94</v>
          </cell>
          <cell r="O115">
            <v>0.94</v>
          </cell>
          <cell r="Q115">
            <v>0.94</v>
          </cell>
          <cell r="S115">
            <v>0.93</v>
          </cell>
        </row>
        <row r="116">
          <cell r="A116" t="str">
            <v>1 A 01 790 02</v>
          </cell>
          <cell r="B116" t="str">
            <v>Guia de madeira - 2,5 x 10,0 cm</v>
          </cell>
          <cell r="E116" t="str">
            <v>m</v>
          </cell>
          <cell r="G116">
            <v>1.1399999999999999</v>
          </cell>
          <cell r="M116">
            <v>1.19</v>
          </cell>
          <cell r="O116">
            <v>1.19</v>
          </cell>
          <cell r="Q116">
            <v>1.18</v>
          </cell>
          <cell r="S116">
            <v>1.18</v>
          </cell>
        </row>
        <row r="117">
          <cell r="A117" t="str">
            <v>1 A 01 800 01</v>
          </cell>
          <cell r="B117" t="str">
            <v>Chapa de aço 16 rec. para placa de sinalização</v>
          </cell>
          <cell r="E117" t="str">
            <v>m2</v>
          </cell>
          <cell r="G117">
            <v>12.31</v>
          </cell>
          <cell r="M117">
            <v>14.52</v>
          </cell>
          <cell r="O117">
            <v>14.12</v>
          </cell>
          <cell r="Q117">
            <v>14.12</v>
          </cell>
          <cell r="S117">
            <v>14.22</v>
          </cell>
        </row>
        <row r="118">
          <cell r="A118" t="str">
            <v>1 A 01 810 01</v>
          </cell>
          <cell r="B118" t="str">
            <v>Calha metálica semi-circular D=0,40 m</v>
          </cell>
          <cell r="E118" t="str">
            <v>m</v>
          </cell>
          <cell r="G118">
            <v>70.099999999999994</v>
          </cell>
          <cell r="M118">
            <v>84.66</v>
          </cell>
          <cell r="O118">
            <v>94.26</v>
          </cell>
          <cell r="Q118">
            <v>94.86</v>
          </cell>
          <cell r="S118">
            <v>94.86</v>
          </cell>
        </row>
        <row r="119">
          <cell r="A119" t="str">
            <v>1 A 01 850 01</v>
          </cell>
          <cell r="B119" t="str">
            <v>Confecção de placa de sinalização semi-refletiva</v>
          </cell>
          <cell r="E119" t="str">
            <v>m2</v>
          </cell>
          <cell r="G119">
            <v>108.17</v>
          </cell>
          <cell r="M119">
            <v>110.98</v>
          </cell>
          <cell r="O119">
            <v>111.28</v>
          </cell>
          <cell r="Q119">
            <v>113.27</v>
          </cell>
          <cell r="S119">
            <v>113.27</v>
          </cell>
        </row>
        <row r="120">
          <cell r="A120" t="str">
            <v>1 A 01 860 01</v>
          </cell>
          <cell r="B120" t="str">
            <v>Confecção de placa de sinalização tot. refletiva</v>
          </cell>
          <cell r="E120" t="str">
            <v>m2</v>
          </cell>
          <cell r="G120">
            <v>150.41</v>
          </cell>
          <cell r="M120">
            <v>154.43</v>
          </cell>
          <cell r="O120">
            <v>156.53</v>
          </cell>
          <cell r="Q120">
            <v>156.46</v>
          </cell>
          <cell r="S120">
            <v>156.46</v>
          </cell>
        </row>
        <row r="121">
          <cell r="A121" t="str">
            <v>1 A 01 870 01</v>
          </cell>
          <cell r="B121" t="str">
            <v>Confecção de suporte e travessa p/ placa de sinal.</v>
          </cell>
          <cell r="E121" t="str">
            <v>un</v>
          </cell>
          <cell r="G121">
            <v>17.41</v>
          </cell>
          <cell r="M121">
            <v>18.64</v>
          </cell>
          <cell r="O121">
            <v>18.64</v>
          </cell>
          <cell r="Q121">
            <v>19.48</v>
          </cell>
          <cell r="S121">
            <v>19.48</v>
          </cell>
        </row>
        <row r="122">
          <cell r="A122" t="str">
            <v>1 A 01 890 01</v>
          </cell>
          <cell r="B122" t="str">
            <v>Escavação manual em material de 1a categoria</v>
          </cell>
          <cell r="E122" t="str">
            <v>m3</v>
          </cell>
          <cell r="G122">
            <v>11.72</v>
          </cell>
          <cell r="M122">
            <v>14.07</v>
          </cell>
          <cell r="O122">
            <v>14.07</v>
          </cell>
          <cell r="Q122">
            <v>14.07</v>
          </cell>
          <cell r="S122">
            <v>14.07</v>
          </cell>
        </row>
        <row r="123">
          <cell r="A123" t="str">
            <v>1 A 01 891 01</v>
          </cell>
          <cell r="B123" t="str">
            <v>Escavação manual de vala em material de 1a cat.</v>
          </cell>
          <cell r="E123" t="str">
            <v>m3</v>
          </cell>
          <cell r="G123">
            <v>13.56</v>
          </cell>
          <cell r="M123">
            <v>16.27</v>
          </cell>
          <cell r="O123">
            <v>16.27</v>
          </cell>
          <cell r="Q123">
            <v>16.27</v>
          </cell>
          <cell r="S123">
            <v>16.27</v>
          </cell>
        </row>
        <row r="124">
          <cell r="A124" t="str">
            <v>1 A 01 892 01</v>
          </cell>
          <cell r="B124" t="str">
            <v>Escavação mecânica de vala em material de 1a cat.</v>
          </cell>
          <cell r="E124" t="str">
            <v>m3</v>
          </cell>
          <cell r="G124">
            <v>2.39</v>
          </cell>
          <cell r="M124">
            <v>2.74</v>
          </cell>
          <cell r="O124">
            <v>2.74</v>
          </cell>
          <cell r="Q124">
            <v>2.67</v>
          </cell>
          <cell r="S124">
            <v>2.67</v>
          </cell>
        </row>
        <row r="125">
          <cell r="A125" t="str">
            <v>1 A 01 893 01</v>
          </cell>
          <cell r="B125" t="str">
            <v>Compactação manual</v>
          </cell>
          <cell r="E125" t="str">
            <v>m3</v>
          </cell>
          <cell r="G125">
            <v>6.36</v>
          </cell>
          <cell r="M125">
            <v>7.11</v>
          </cell>
          <cell r="O125">
            <v>7.11</v>
          </cell>
          <cell r="Q125">
            <v>7.07</v>
          </cell>
          <cell r="S125">
            <v>7.07</v>
          </cell>
        </row>
        <row r="126">
          <cell r="A126" t="str">
            <v>1 A 01 894 01</v>
          </cell>
          <cell r="B126" t="str">
            <v>Lastro de brita</v>
          </cell>
          <cell r="E126" t="str">
            <v>m3</v>
          </cell>
          <cell r="G126">
            <v>20.95</v>
          </cell>
          <cell r="M126">
            <v>23.71</v>
          </cell>
          <cell r="O126">
            <v>24.14</v>
          </cell>
          <cell r="Q126">
            <v>23.67</v>
          </cell>
          <cell r="S126">
            <v>24.78</v>
          </cell>
        </row>
        <row r="127">
          <cell r="A127" t="str">
            <v>1 A 99 001 00</v>
          </cell>
          <cell r="B127" t="str">
            <v>Mistura areia-asfalto usinada a frio</v>
          </cell>
          <cell r="E127" t="str">
            <v>m3</v>
          </cell>
          <cell r="G127">
            <v>0</v>
          </cell>
          <cell r="M127">
            <v>0</v>
          </cell>
          <cell r="O127">
            <v>0</v>
          </cell>
          <cell r="Q127">
            <v>0</v>
          </cell>
          <cell r="S127">
            <v>0</v>
          </cell>
        </row>
        <row r="128">
          <cell r="A128" t="str">
            <v>1 A 99 002 00</v>
          </cell>
          <cell r="B128" t="str">
            <v>Mistura areia-asfalto usinada a quente</v>
          </cell>
          <cell r="E128" t="str">
            <v>m3</v>
          </cell>
          <cell r="G128">
            <v>0</v>
          </cell>
          <cell r="M128">
            <v>0</v>
          </cell>
          <cell r="O128">
            <v>0</v>
          </cell>
          <cell r="Q128">
            <v>0</v>
          </cell>
          <cell r="S128">
            <v>0</v>
          </cell>
        </row>
        <row r="129">
          <cell r="A129" t="str">
            <v>1 A 99 003 00</v>
          </cell>
          <cell r="B129" t="str">
            <v>Mistura betuminosa usinada a frio</v>
          </cell>
          <cell r="E129" t="str">
            <v>m3</v>
          </cell>
          <cell r="G129">
            <v>0</v>
          </cell>
          <cell r="M129">
            <v>0</v>
          </cell>
          <cell r="O129">
            <v>0</v>
          </cell>
          <cell r="Q129">
            <v>0</v>
          </cell>
          <cell r="S129">
            <v>0</v>
          </cell>
        </row>
        <row r="130">
          <cell r="A130" t="str">
            <v>1 A 99 004 00</v>
          </cell>
          <cell r="B130" t="str">
            <v>Mistura betuminosa usinada a quente</v>
          </cell>
          <cell r="E130" t="str">
            <v>m3</v>
          </cell>
          <cell r="G130">
            <v>0</v>
          </cell>
          <cell r="M130">
            <v>0</v>
          </cell>
          <cell r="O130">
            <v>0</v>
          </cell>
          <cell r="Q130">
            <v>0</v>
          </cell>
          <cell r="S130">
            <v>0</v>
          </cell>
        </row>
        <row r="131">
          <cell r="A131" t="str">
            <v>1 A 99 005 00</v>
          </cell>
          <cell r="B131" t="str">
            <v>Mistura betuminosa</v>
          </cell>
          <cell r="E131" t="str">
            <v>m3</v>
          </cell>
          <cell r="G131">
            <v>0</v>
          </cell>
          <cell r="M131">
            <v>0</v>
          </cell>
          <cell r="O131">
            <v>0</v>
          </cell>
          <cell r="Q131">
            <v>0</v>
          </cell>
          <cell r="S131">
            <v>0</v>
          </cell>
        </row>
        <row r="132">
          <cell r="A132" t="str">
            <v>1 B 00 301 00</v>
          </cell>
          <cell r="B132" t="str">
            <v>Alvenaria de pedra argamassada</v>
          </cell>
          <cell r="E132" t="str">
            <v>m3</v>
          </cell>
          <cell r="G132">
            <v>92.71</v>
          </cell>
          <cell r="M132">
            <v>102.93</v>
          </cell>
          <cell r="O132">
            <v>105.07</v>
          </cell>
          <cell r="Q132">
            <v>101.78</v>
          </cell>
          <cell r="S132">
            <v>106.24</v>
          </cell>
        </row>
        <row r="133">
          <cell r="A133" t="str">
            <v>1 B 00 902 01</v>
          </cell>
          <cell r="B133" t="str">
            <v>Alvenaria de tijolos</v>
          </cell>
          <cell r="E133" t="str">
            <v>m2</v>
          </cell>
          <cell r="G133">
            <v>20.100000000000001</v>
          </cell>
          <cell r="M133">
            <v>24.92</v>
          </cell>
          <cell r="O133">
            <v>25</v>
          </cell>
          <cell r="Q133">
            <v>24.88</v>
          </cell>
          <cell r="S133">
            <v>25.03</v>
          </cell>
        </row>
        <row r="134">
          <cell r="A134" t="str">
            <v>1 B 00 903 01</v>
          </cell>
          <cell r="B134" t="str">
            <v>Dentes para bueiros duplos D=1,00 m</v>
          </cell>
          <cell r="E134" t="str">
            <v>und</v>
          </cell>
          <cell r="G134">
            <v>70.02</v>
          </cell>
          <cell r="M134">
            <v>77.59</v>
          </cell>
          <cell r="O134">
            <v>79.489999999999995</v>
          </cell>
          <cell r="Q134">
            <v>77.239999999999995</v>
          </cell>
          <cell r="S134">
            <v>80.22</v>
          </cell>
        </row>
        <row r="135">
          <cell r="A135" t="str">
            <v>1 B 00 904 01</v>
          </cell>
          <cell r="B135" t="str">
            <v>Dentes para bueiros duplos D=1,20 m</v>
          </cell>
          <cell r="E135" t="str">
            <v>und</v>
          </cell>
          <cell r="G135">
            <v>79.25</v>
          </cell>
          <cell r="M135">
            <v>87.74</v>
          </cell>
          <cell r="O135">
            <v>89.9</v>
          </cell>
          <cell r="Q135">
            <v>87.31</v>
          </cell>
          <cell r="S135">
            <v>90.74</v>
          </cell>
        </row>
        <row r="136">
          <cell r="A136" t="str">
            <v>1 B 00 905 01</v>
          </cell>
          <cell r="B136" t="str">
            <v>Dentes para bueiros duplos D=1,50 m</v>
          </cell>
          <cell r="E136" t="str">
            <v>und</v>
          </cell>
          <cell r="G136">
            <v>97.77</v>
          </cell>
          <cell r="M136">
            <v>108.36</v>
          </cell>
          <cell r="O136">
            <v>111.04</v>
          </cell>
          <cell r="Q136">
            <v>107.95</v>
          </cell>
          <cell r="S136">
            <v>112.05</v>
          </cell>
        </row>
        <row r="137">
          <cell r="A137" t="str">
            <v>1 B 00 906 01</v>
          </cell>
          <cell r="B137" t="str">
            <v>Dentes para bueiros simples D=0,60 m</v>
          </cell>
          <cell r="E137" t="str">
            <v>und</v>
          </cell>
          <cell r="G137">
            <v>23.61</v>
          </cell>
          <cell r="M137">
            <v>26.19</v>
          </cell>
          <cell r="O137">
            <v>26.82</v>
          </cell>
          <cell r="Q137">
            <v>26.07</v>
          </cell>
          <cell r="S137">
            <v>27.07</v>
          </cell>
        </row>
        <row r="138">
          <cell r="A138" t="str">
            <v>1 B 00 907 01</v>
          </cell>
          <cell r="B138" t="str">
            <v>Dentes para bueiros simples D=0,80 m</v>
          </cell>
          <cell r="E138" t="str">
            <v>und</v>
          </cell>
          <cell r="G138">
            <v>29.4</v>
          </cell>
          <cell r="M138">
            <v>32.56</v>
          </cell>
          <cell r="O138">
            <v>33.369999999999997</v>
          </cell>
          <cell r="Q138">
            <v>32.44</v>
          </cell>
          <cell r="S138">
            <v>33.68</v>
          </cell>
        </row>
        <row r="139">
          <cell r="A139" t="str">
            <v>1 B 00 908 01</v>
          </cell>
          <cell r="B139" t="str">
            <v>Dentes para bueiros simples D=1,00 m</v>
          </cell>
          <cell r="E139" t="str">
            <v>und</v>
          </cell>
          <cell r="G139">
            <v>34.950000000000003</v>
          </cell>
          <cell r="M139">
            <v>38.72</v>
          </cell>
          <cell r="O139">
            <v>39.67</v>
          </cell>
          <cell r="Q139">
            <v>38.549999999999997</v>
          </cell>
          <cell r="S139">
            <v>40.04</v>
          </cell>
        </row>
        <row r="140">
          <cell r="A140" t="str">
            <v>1 B 00 909 01</v>
          </cell>
          <cell r="B140" t="str">
            <v>Dentes para bueiros simples D=1,20 m</v>
          </cell>
          <cell r="E140" t="str">
            <v>und</v>
          </cell>
          <cell r="G140">
            <v>39.68</v>
          </cell>
          <cell r="M140">
            <v>43.93</v>
          </cell>
          <cell r="O140">
            <v>45.01</v>
          </cell>
          <cell r="Q140">
            <v>43.72</v>
          </cell>
          <cell r="S140">
            <v>45.43</v>
          </cell>
        </row>
        <row r="141">
          <cell r="A141" t="str">
            <v>1 B 00 910 01</v>
          </cell>
          <cell r="B141" t="str">
            <v>Dentes para bueiros simples D=1,50 m</v>
          </cell>
          <cell r="E141" t="str">
            <v>und</v>
          </cell>
          <cell r="G141">
            <v>50.3</v>
          </cell>
          <cell r="M141">
            <v>55.77</v>
          </cell>
          <cell r="O141">
            <v>57.18</v>
          </cell>
          <cell r="Q141">
            <v>55.64</v>
          </cell>
          <cell r="S141">
            <v>57.69</v>
          </cell>
        </row>
        <row r="142">
          <cell r="A142" t="str">
            <v>1 B 00 911 01</v>
          </cell>
          <cell r="B142" t="str">
            <v>Dentes para bueiros triplos D=1,00 m</v>
          </cell>
          <cell r="E142" t="str">
            <v>und</v>
          </cell>
          <cell r="G142">
            <v>102.63</v>
          </cell>
          <cell r="M142">
            <v>113.7</v>
          </cell>
          <cell r="O142">
            <v>116.43</v>
          </cell>
          <cell r="Q142">
            <v>113.06</v>
          </cell>
          <cell r="S142">
            <v>117.52</v>
          </cell>
        </row>
        <row r="143">
          <cell r="A143" t="str">
            <v>1 B 00 912 01</v>
          </cell>
          <cell r="B143" t="str">
            <v>Dentes para bueiros triplos D=1,20 m</v>
          </cell>
          <cell r="E143" t="str">
            <v>und</v>
          </cell>
          <cell r="G143">
            <v>118.94</v>
          </cell>
          <cell r="M143">
            <v>131.68</v>
          </cell>
          <cell r="O143">
            <v>134.91999999999999</v>
          </cell>
          <cell r="Q143">
            <v>131.03</v>
          </cell>
          <cell r="S143">
            <v>136.18</v>
          </cell>
        </row>
        <row r="144">
          <cell r="A144" t="str">
            <v>1 B 00 913 01</v>
          </cell>
          <cell r="B144" t="str">
            <v>Dentes para bueiros triplos D=1,50 m</v>
          </cell>
          <cell r="E144" t="str">
            <v>und</v>
          </cell>
          <cell r="G144">
            <v>144.85</v>
          </cell>
          <cell r="M144">
            <v>160.5</v>
          </cell>
          <cell r="O144">
            <v>164.46</v>
          </cell>
          <cell r="Q144">
            <v>159.82</v>
          </cell>
          <cell r="S144">
            <v>165.96</v>
          </cell>
        </row>
        <row r="145">
          <cell r="A145" t="str">
            <v>1 B 00 999 06</v>
          </cell>
          <cell r="B145" t="str">
            <v>Solo local / selo de argila apiloado</v>
          </cell>
          <cell r="E145" t="str">
            <v>m3</v>
          </cell>
          <cell r="G145">
            <v>6.35</v>
          </cell>
          <cell r="M145">
            <v>7.62</v>
          </cell>
          <cell r="O145">
            <v>7.62</v>
          </cell>
          <cell r="Q145">
            <v>7.62</v>
          </cell>
          <cell r="S145">
            <v>7.62</v>
          </cell>
        </row>
        <row r="146">
          <cell r="A146" t="str">
            <v>1 B 02 702 00</v>
          </cell>
          <cell r="B146" t="str">
            <v>Limp. e enchim. junta pav. concr. (const e rest)</v>
          </cell>
          <cell r="E146" t="str">
            <v>m</v>
          </cell>
          <cell r="G146">
            <v>2.17</v>
          </cell>
          <cell r="M146">
            <v>2.11</v>
          </cell>
          <cell r="O146">
            <v>1.99</v>
          </cell>
          <cell r="Q146">
            <v>1.89</v>
          </cell>
          <cell r="S146">
            <v>1.9</v>
          </cell>
        </row>
        <row r="147">
          <cell r="B147" t="str">
            <v>Construção</v>
          </cell>
        </row>
        <row r="148">
          <cell r="A148" t="str">
            <v>2 S 01 000 00</v>
          </cell>
          <cell r="B148" t="str">
            <v>Desm. dest. limpeza áreas c/arv. diam. até 0,15 m</v>
          </cell>
          <cell r="E148" t="str">
            <v>m2</v>
          </cell>
          <cell r="G148">
            <v>0.19</v>
          </cell>
          <cell r="M148">
            <v>0.2</v>
          </cell>
          <cell r="O148">
            <v>0.21</v>
          </cell>
          <cell r="Q148">
            <v>0.21</v>
          </cell>
          <cell r="S148">
            <v>0.21</v>
          </cell>
        </row>
        <row r="149">
          <cell r="A149" t="str">
            <v>2 S 01 010 00</v>
          </cell>
          <cell r="B149" t="str">
            <v>Destocamento de árvores D=0,15 a 0,30 m</v>
          </cell>
          <cell r="E149" t="str">
            <v>und</v>
          </cell>
          <cell r="G149">
            <v>18.46</v>
          </cell>
          <cell r="M149">
            <v>19.72</v>
          </cell>
          <cell r="O149">
            <v>21.1</v>
          </cell>
          <cell r="Q149">
            <v>20.57</v>
          </cell>
          <cell r="S149">
            <v>20.57</v>
          </cell>
        </row>
        <row r="150">
          <cell r="A150" t="str">
            <v>2 S 01 012 00</v>
          </cell>
          <cell r="B150" t="str">
            <v>Destocamento de árvores c/diâm. &gt; 0,30 m</v>
          </cell>
          <cell r="E150" t="str">
            <v>und</v>
          </cell>
          <cell r="G150">
            <v>46.15</v>
          </cell>
          <cell r="M150">
            <v>49.3</v>
          </cell>
          <cell r="O150">
            <v>52.76</v>
          </cell>
          <cell r="Q150">
            <v>51.43</v>
          </cell>
          <cell r="S150">
            <v>51.43</v>
          </cell>
        </row>
        <row r="151">
          <cell r="A151" t="str">
            <v>2 S 01 100 01</v>
          </cell>
          <cell r="B151" t="str">
            <v>Esc. carga transp. mat 1ª cat DMT 50 m</v>
          </cell>
          <cell r="E151" t="str">
            <v>m3</v>
          </cell>
          <cell r="G151">
            <v>0.98</v>
          </cell>
          <cell r="M151">
            <v>1.04</v>
          </cell>
          <cell r="O151">
            <v>1.1200000000000001</v>
          </cell>
          <cell r="Q151">
            <v>1.0900000000000001</v>
          </cell>
          <cell r="S151">
            <v>1.0900000000000001</v>
          </cell>
        </row>
        <row r="152">
          <cell r="A152" t="str">
            <v>2 S 01 100 02</v>
          </cell>
          <cell r="B152" t="str">
            <v>Esc. carga transp. mat 1ª cat DMT 50 a 200m c/m</v>
          </cell>
          <cell r="E152" t="str">
            <v>m3</v>
          </cell>
          <cell r="G152">
            <v>2.8</v>
          </cell>
          <cell r="M152">
            <v>3.42</v>
          </cell>
          <cell r="O152">
            <v>3.48</v>
          </cell>
          <cell r="Q152">
            <v>3.4</v>
          </cell>
          <cell r="S152">
            <v>3.4</v>
          </cell>
        </row>
        <row r="153">
          <cell r="A153" t="str">
            <v>2 S 01 100 03</v>
          </cell>
          <cell r="B153" t="str">
            <v>Esc. carga transp. mat 1ª cat DMT 200 a 400m c/m</v>
          </cell>
          <cell r="E153" t="str">
            <v>m3</v>
          </cell>
          <cell r="G153">
            <v>3.38</v>
          </cell>
          <cell r="M153">
            <v>4.16</v>
          </cell>
          <cell r="O153">
            <v>4.2300000000000004</v>
          </cell>
          <cell r="Q153">
            <v>4.12</v>
          </cell>
          <cell r="S153">
            <v>4.12</v>
          </cell>
        </row>
        <row r="154">
          <cell r="A154" t="str">
            <v>2 S 01 100 04</v>
          </cell>
          <cell r="B154" t="str">
            <v>Esc. carga transp. mat 1ª cat DMT 400 a 600m c/m</v>
          </cell>
          <cell r="E154" t="str">
            <v>m3</v>
          </cell>
          <cell r="G154">
            <v>3.99</v>
          </cell>
          <cell r="M154">
            <v>4.95</v>
          </cell>
          <cell r="O154">
            <v>5.0199999999999996</v>
          </cell>
          <cell r="Q154">
            <v>4.8899999999999997</v>
          </cell>
          <cell r="S154">
            <v>4.8899999999999997</v>
          </cell>
        </row>
        <row r="155">
          <cell r="A155" t="str">
            <v>2 S 01 100 05</v>
          </cell>
          <cell r="B155" t="str">
            <v>Esc. carga transp. mat 1ª cat DMT 600 a 800m c/m</v>
          </cell>
          <cell r="E155" t="str">
            <v>m3</v>
          </cell>
          <cell r="G155">
            <v>4.53</v>
          </cell>
          <cell r="M155">
            <v>5.65</v>
          </cell>
          <cell r="O155">
            <v>5.72</v>
          </cell>
          <cell r="Q155">
            <v>5.57</v>
          </cell>
          <cell r="S155">
            <v>5.57</v>
          </cell>
        </row>
        <row r="156">
          <cell r="A156" t="str">
            <v>2 S 01 100 06</v>
          </cell>
          <cell r="B156" t="str">
            <v>Esc. carga transp. mat 1ª cat DMT 800 a 1000m c/m</v>
          </cell>
          <cell r="E156" t="str">
            <v>m3</v>
          </cell>
          <cell r="G156">
            <v>5.21</v>
          </cell>
          <cell r="M156">
            <v>6.52</v>
          </cell>
          <cell r="O156">
            <v>6.59</v>
          </cell>
          <cell r="Q156">
            <v>6.42</v>
          </cell>
          <cell r="S156">
            <v>6.42</v>
          </cell>
        </row>
        <row r="157">
          <cell r="A157" t="str">
            <v>2 S 01 100 07</v>
          </cell>
          <cell r="B157" t="str">
            <v>Esc. carga transp. mat 1ª cat DMT 1000 a 1200m c/m</v>
          </cell>
          <cell r="E157" t="str">
            <v>m3</v>
          </cell>
          <cell r="G157">
            <v>5.92</v>
          </cell>
          <cell r="M157">
            <v>7.44</v>
          </cell>
          <cell r="O157">
            <v>7.51</v>
          </cell>
          <cell r="Q157">
            <v>7.32</v>
          </cell>
          <cell r="S157">
            <v>7.32</v>
          </cell>
        </row>
        <row r="158">
          <cell r="A158" t="str">
            <v>2 S 01 100 08</v>
          </cell>
          <cell r="B158" t="str">
            <v>Esc. carga transp. mat 1ª cat DMT 1200 a 1400m c/m</v>
          </cell>
          <cell r="E158" t="str">
            <v>m3</v>
          </cell>
          <cell r="G158">
            <v>6.58</v>
          </cell>
          <cell r="M158">
            <v>8.2899999999999991</v>
          </cell>
          <cell r="O158">
            <v>8.36</v>
          </cell>
          <cell r="Q158">
            <v>8.14</v>
          </cell>
          <cell r="S158">
            <v>8.14</v>
          </cell>
        </row>
        <row r="159">
          <cell r="A159" t="str">
            <v>2 S 01 100 09</v>
          </cell>
          <cell r="B159" t="str">
            <v>Esc. carga tr. mat 1ª c. DMT 50 a 200m c/carreg</v>
          </cell>
          <cell r="E159" t="str">
            <v>m3</v>
          </cell>
          <cell r="G159">
            <v>3.17</v>
          </cell>
          <cell r="M159">
            <v>3.46</v>
          </cell>
          <cell r="O159">
            <v>3.63</v>
          </cell>
          <cell r="Q159">
            <v>3.53</v>
          </cell>
          <cell r="S159">
            <v>3.53</v>
          </cell>
        </row>
        <row r="160">
          <cell r="A160" t="str">
            <v>2 S 01 100 10</v>
          </cell>
          <cell r="B160" t="str">
            <v>Esc. carga tr. mat 1ª c. DMT 200 a 400m c/carreg</v>
          </cell>
          <cell r="E160" t="str">
            <v>m3</v>
          </cell>
          <cell r="G160">
            <v>3.43</v>
          </cell>
          <cell r="M160">
            <v>3.74</v>
          </cell>
          <cell r="O160">
            <v>3.91</v>
          </cell>
          <cell r="Q160">
            <v>3.8</v>
          </cell>
          <cell r="S160">
            <v>3.8</v>
          </cell>
        </row>
        <row r="161">
          <cell r="A161" t="str">
            <v>2 S 01 100 11</v>
          </cell>
          <cell r="B161" t="str">
            <v>Esc. carga tr. mat 1ª c. DMT 400 a 600m c/carreg</v>
          </cell>
          <cell r="E161" t="str">
            <v>m3</v>
          </cell>
          <cell r="G161">
            <v>3.61</v>
          </cell>
          <cell r="M161">
            <v>3.94</v>
          </cell>
          <cell r="O161">
            <v>4.1100000000000003</v>
          </cell>
          <cell r="Q161">
            <v>3.99</v>
          </cell>
          <cell r="S161">
            <v>3.99</v>
          </cell>
        </row>
        <row r="162">
          <cell r="A162" t="str">
            <v>2 S 01 100 12</v>
          </cell>
          <cell r="B162" t="str">
            <v>Esc. carga tr. mat 1ª c. DMT 600 a 800m c/carreg</v>
          </cell>
          <cell r="E162" t="str">
            <v>m3</v>
          </cell>
          <cell r="G162">
            <v>3.94</v>
          </cell>
          <cell r="M162">
            <v>4.29</v>
          </cell>
          <cell r="O162">
            <v>4.47</v>
          </cell>
          <cell r="Q162">
            <v>4.33</v>
          </cell>
          <cell r="S162">
            <v>4.33</v>
          </cell>
        </row>
        <row r="163">
          <cell r="A163" t="str">
            <v>2 S 01 100 13</v>
          </cell>
          <cell r="B163" t="str">
            <v>Esc. carga tr. mat 1ª c. DMT 800 a 1000m c/carreg</v>
          </cell>
          <cell r="E163" t="str">
            <v>m3</v>
          </cell>
          <cell r="G163">
            <v>4.13</v>
          </cell>
          <cell r="M163">
            <v>4.5</v>
          </cell>
          <cell r="O163">
            <v>4.68</v>
          </cell>
          <cell r="Q163">
            <v>4.54</v>
          </cell>
          <cell r="S163">
            <v>4.54</v>
          </cell>
        </row>
        <row r="164">
          <cell r="A164" t="str">
            <v>2 S 01 100 14</v>
          </cell>
          <cell r="B164" t="str">
            <v>Esc. carga tr. mat 1ª c. DMT 1000 a 1200m c/carreg</v>
          </cell>
          <cell r="E164" t="str">
            <v>m3</v>
          </cell>
          <cell r="G164">
            <v>4.3899999999999997</v>
          </cell>
          <cell r="M164">
            <v>4.79</v>
          </cell>
          <cell r="O164">
            <v>4.97</v>
          </cell>
          <cell r="Q164">
            <v>4.8099999999999996</v>
          </cell>
          <cell r="S164">
            <v>4.8099999999999996</v>
          </cell>
        </row>
        <row r="165">
          <cell r="A165" t="str">
            <v>2 S 01 100 15</v>
          </cell>
          <cell r="B165" t="str">
            <v>Esc. carga tr. mat 1ª c. DMT 1200 a 1400m c/carreg</v>
          </cell>
          <cell r="E165" t="str">
            <v>m3</v>
          </cell>
          <cell r="G165">
            <v>4.5599999999999996</v>
          </cell>
          <cell r="M165">
            <v>4.96</v>
          </cell>
          <cell r="O165">
            <v>5.14</v>
          </cell>
          <cell r="Q165">
            <v>4.9800000000000004</v>
          </cell>
          <cell r="S165">
            <v>4.9800000000000004</v>
          </cell>
        </row>
        <row r="166">
          <cell r="A166" t="str">
            <v>2 S 01 100 16</v>
          </cell>
          <cell r="B166" t="str">
            <v>Esc. carga tr. mat 1ª c. DMT 1400 a 1600m c/carreg</v>
          </cell>
          <cell r="E166" t="str">
            <v>m3</v>
          </cell>
          <cell r="G166">
            <v>4.71</v>
          </cell>
          <cell r="M166">
            <v>5.13</v>
          </cell>
          <cell r="O166">
            <v>5.31</v>
          </cell>
          <cell r="Q166">
            <v>5.14</v>
          </cell>
          <cell r="S166">
            <v>5.14</v>
          </cell>
        </row>
        <row r="167">
          <cell r="A167" t="str">
            <v>2 S 01 100 17</v>
          </cell>
          <cell r="B167" t="str">
            <v>Esc. carga tr. mat 1ª c. DMT 1600 a 1800m c/carreg</v>
          </cell>
          <cell r="E167" t="str">
            <v>m3</v>
          </cell>
          <cell r="G167">
            <v>4.83</v>
          </cell>
          <cell r="M167">
            <v>5.26</v>
          </cell>
          <cell r="O167">
            <v>5.44</v>
          </cell>
          <cell r="Q167">
            <v>5.27</v>
          </cell>
          <cell r="S167">
            <v>5.27</v>
          </cell>
        </row>
        <row r="168">
          <cell r="A168" t="str">
            <v>2 S 01 100 18</v>
          </cell>
          <cell r="B168" t="str">
            <v>Esc. carga tr. mat 1ª c. DMT 1800 a 2000m c/carreg</v>
          </cell>
          <cell r="E168" t="str">
            <v>m3</v>
          </cell>
          <cell r="G168">
            <v>5.09</v>
          </cell>
          <cell r="M168">
            <v>5.54</v>
          </cell>
          <cell r="O168">
            <v>5.72</v>
          </cell>
          <cell r="Q168">
            <v>5.54</v>
          </cell>
          <cell r="S168">
            <v>5.54</v>
          </cell>
        </row>
        <row r="169">
          <cell r="A169" t="str">
            <v>2 S 01 100 19</v>
          </cell>
          <cell r="B169" t="str">
            <v>Esc. carga tr. mat 1ª c. DMT 2000 a 3000m c/carreg</v>
          </cell>
          <cell r="E169" t="str">
            <v>m3</v>
          </cell>
          <cell r="G169">
            <v>5.72</v>
          </cell>
          <cell r="M169">
            <v>6.23</v>
          </cell>
          <cell r="O169">
            <v>6.42</v>
          </cell>
          <cell r="Q169">
            <v>6.21</v>
          </cell>
          <cell r="S169">
            <v>6.21</v>
          </cell>
        </row>
        <row r="170">
          <cell r="A170" t="str">
            <v>2 S 01 100 20</v>
          </cell>
          <cell r="B170" t="str">
            <v>Esc. carga tr. mat 1ª c. DMT 3000 a 5000m c/carreg</v>
          </cell>
          <cell r="E170" t="str">
            <v>m3</v>
          </cell>
          <cell r="G170">
            <v>7.5</v>
          </cell>
          <cell r="M170">
            <v>8.15</v>
          </cell>
          <cell r="O170">
            <v>8.36</v>
          </cell>
          <cell r="Q170">
            <v>8.08</v>
          </cell>
          <cell r="S170">
            <v>8.08</v>
          </cell>
        </row>
        <row r="171">
          <cell r="A171" t="str">
            <v>2 S 01 100 21</v>
          </cell>
          <cell r="B171" t="str">
            <v>Escavação carga transp. manual mat.1a cat. DT=20m</v>
          </cell>
          <cell r="E171" t="str">
            <v>m3</v>
          </cell>
          <cell r="G171">
            <v>13.02</v>
          </cell>
          <cell r="M171">
            <v>15.59</v>
          </cell>
          <cell r="O171">
            <v>15.59</v>
          </cell>
          <cell r="Q171">
            <v>15.59</v>
          </cell>
          <cell r="S171">
            <v>15.59</v>
          </cell>
        </row>
        <row r="172">
          <cell r="A172" t="str">
            <v>2 S 01 100 22</v>
          </cell>
          <cell r="B172" t="str">
            <v>Esc. carga transp. mat 1ª cat DMT 50 a 200m c/e</v>
          </cell>
          <cell r="E172" t="str">
            <v>m3</v>
          </cell>
          <cell r="G172">
            <v>3.36</v>
          </cell>
          <cell r="M172">
            <v>3.51</v>
          </cell>
          <cell r="O172">
            <v>3.51</v>
          </cell>
          <cell r="Q172">
            <v>3.02</v>
          </cell>
          <cell r="S172">
            <v>3.02</v>
          </cell>
        </row>
        <row r="173">
          <cell r="A173" t="str">
            <v>2 S 01 100 23</v>
          </cell>
          <cell r="B173" t="str">
            <v>Esc. carga transp. mat 1ª cat DMT 200 a 400m c/e</v>
          </cell>
          <cell r="E173" t="str">
            <v>m3</v>
          </cell>
          <cell r="G173">
            <v>3.67</v>
          </cell>
          <cell r="M173">
            <v>3.85</v>
          </cell>
          <cell r="O173">
            <v>3.86</v>
          </cell>
          <cell r="Q173">
            <v>3.36</v>
          </cell>
          <cell r="S173">
            <v>3.36</v>
          </cell>
        </row>
        <row r="174">
          <cell r="A174" t="str">
            <v>2 S 01 100 24</v>
          </cell>
          <cell r="B174" t="str">
            <v>Esc. carga transp. mat 1ª cat DMT 400 a 600m c/e</v>
          </cell>
          <cell r="E174" t="str">
            <v>m3</v>
          </cell>
          <cell r="G174">
            <v>3.86</v>
          </cell>
          <cell r="M174">
            <v>4.05</v>
          </cell>
          <cell r="O174">
            <v>4.0599999999999996</v>
          </cell>
          <cell r="Q174">
            <v>3.55</v>
          </cell>
          <cell r="S174">
            <v>3.55</v>
          </cell>
        </row>
        <row r="175">
          <cell r="A175" t="str">
            <v>2 S 01 100 25</v>
          </cell>
          <cell r="B175" t="str">
            <v>Esc. carga transp. mat 1ª cat DMT 600 a 800m c/e</v>
          </cell>
          <cell r="E175" t="str">
            <v>m3</v>
          </cell>
          <cell r="G175">
            <v>4.1399999999999997</v>
          </cell>
          <cell r="M175">
            <v>4.3499999999999996</v>
          </cell>
          <cell r="O175">
            <v>4.3600000000000003</v>
          </cell>
          <cell r="Q175">
            <v>3.84</v>
          </cell>
          <cell r="S175">
            <v>3.84</v>
          </cell>
        </row>
        <row r="176">
          <cell r="A176" t="str">
            <v>2 S 01 100 26</v>
          </cell>
          <cell r="B176" t="str">
            <v>Esc. carga transp. mat 1ª cat DMT 800 a 1000m c/e</v>
          </cell>
          <cell r="E176" t="str">
            <v>m3</v>
          </cell>
          <cell r="G176">
            <v>4.4000000000000004</v>
          </cell>
          <cell r="M176">
            <v>4.6399999999999997</v>
          </cell>
          <cell r="O176">
            <v>4.6500000000000004</v>
          </cell>
          <cell r="Q176">
            <v>4.12</v>
          </cell>
          <cell r="S176">
            <v>4.12</v>
          </cell>
        </row>
        <row r="177">
          <cell r="A177" t="str">
            <v>2 S 01 100 27</v>
          </cell>
          <cell r="B177" t="str">
            <v>Esc. carga transp. mat 1ª cat DMT 1000 a 1200m c/e</v>
          </cell>
          <cell r="E177" t="str">
            <v>m3</v>
          </cell>
          <cell r="G177">
            <v>4.62</v>
          </cell>
          <cell r="M177">
            <v>4.87</v>
          </cell>
          <cell r="O177">
            <v>4.88</v>
          </cell>
          <cell r="Q177">
            <v>4.3499999999999996</v>
          </cell>
          <cell r="S177">
            <v>4.3499999999999996</v>
          </cell>
        </row>
        <row r="178">
          <cell r="A178" t="str">
            <v>2 S 01 100 28</v>
          </cell>
          <cell r="B178" t="str">
            <v>Esc. carga transp. mat 1ª cat DMT 1200 a 1400m c/e</v>
          </cell>
          <cell r="E178" t="str">
            <v>m3</v>
          </cell>
          <cell r="G178">
            <v>4.76</v>
          </cell>
          <cell r="M178">
            <v>5.03</v>
          </cell>
          <cell r="O178">
            <v>5.05</v>
          </cell>
          <cell r="Q178">
            <v>4.5</v>
          </cell>
          <cell r="S178">
            <v>4.5</v>
          </cell>
        </row>
        <row r="179">
          <cell r="A179" t="str">
            <v>2 S 01 100 29</v>
          </cell>
          <cell r="B179" t="str">
            <v>Esc. carga transp. mat 1ª cat DMT 1400 a 1600m c/e</v>
          </cell>
          <cell r="E179" t="str">
            <v>m3</v>
          </cell>
          <cell r="G179">
            <v>5.0199999999999996</v>
          </cell>
          <cell r="M179">
            <v>5.31</v>
          </cell>
          <cell r="O179">
            <v>5.33</v>
          </cell>
          <cell r="Q179">
            <v>4.7699999999999996</v>
          </cell>
          <cell r="S179">
            <v>4.7699999999999996</v>
          </cell>
        </row>
        <row r="180">
          <cell r="A180" t="str">
            <v>2 S 01 100 30</v>
          </cell>
          <cell r="B180" t="str">
            <v>Esc. carga transp. mat 1ª cat DMT 1600 a 1800m c/e</v>
          </cell>
          <cell r="E180" t="str">
            <v>m3</v>
          </cell>
          <cell r="G180">
            <v>5.09</v>
          </cell>
          <cell r="M180">
            <v>5.39</v>
          </cell>
          <cell r="O180">
            <v>5.41</v>
          </cell>
          <cell r="Q180">
            <v>4.8499999999999996</v>
          </cell>
          <cell r="S180">
            <v>4.8499999999999996</v>
          </cell>
        </row>
        <row r="181">
          <cell r="A181" t="str">
            <v>2 S 01 100 31</v>
          </cell>
          <cell r="B181" t="str">
            <v>Esc. carga transp. mat 1ª cat DMT 1800 a 2000m c/e</v>
          </cell>
          <cell r="E181" t="str">
            <v>m3</v>
          </cell>
          <cell r="G181">
            <v>5.3</v>
          </cell>
          <cell r="M181">
            <v>5.61</v>
          </cell>
          <cell r="O181">
            <v>5.63</v>
          </cell>
          <cell r="Q181">
            <v>5.07</v>
          </cell>
          <cell r="S181">
            <v>5.07</v>
          </cell>
        </row>
        <row r="182">
          <cell r="A182" t="str">
            <v>2 S 01 100 32</v>
          </cell>
          <cell r="B182" t="str">
            <v>Esc. carga transp. mat 1ª cat DMT 2000 a 3000m c/e</v>
          </cell>
          <cell r="E182" t="str">
            <v>m3</v>
          </cell>
          <cell r="G182">
            <v>5.96</v>
          </cell>
          <cell r="M182">
            <v>6.33</v>
          </cell>
          <cell r="O182">
            <v>6.35</v>
          </cell>
          <cell r="Q182">
            <v>5.76</v>
          </cell>
          <cell r="S182">
            <v>5.76</v>
          </cell>
        </row>
        <row r="183">
          <cell r="A183" t="str">
            <v>2 S 01 100 33</v>
          </cell>
          <cell r="B183" t="str">
            <v>Esc. carga transp. mat 1ª cat DMT 3000 a 5000m c/e</v>
          </cell>
          <cell r="E183" t="str">
            <v>m3</v>
          </cell>
          <cell r="G183">
            <v>7.77</v>
          </cell>
          <cell r="M183">
            <v>8.2799999999999994</v>
          </cell>
          <cell r="O183">
            <v>8.32</v>
          </cell>
          <cell r="Q183">
            <v>7.66</v>
          </cell>
          <cell r="S183">
            <v>7.66</v>
          </cell>
        </row>
        <row r="184">
          <cell r="A184" t="str">
            <v>2 S 01 101 01</v>
          </cell>
          <cell r="B184" t="str">
            <v>Esc. carga transp. mat 2ª cat DMT 50m</v>
          </cell>
          <cell r="E184" t="str">
            <v>m3</v>
          </cell>
          <cell r="G184">
            <v>2.08</v>
          </cell>
          <cell r="M184">
            <v>2.2200000000000002</v>
          </cell>
          <cell r="O184">
            <v>2.38</v>
          </cell>
          <cell r="Q184">
            <v>2.3199999999999998</v>
          </cell>
          <cell r="S184">
            <v>2.3199999999999998</v>
          </cell>
        </row>
        <row r="185">
          <cell r="A185" t="str">
            <v>2 S 01 101 02</v>
          </cell>
          <cell r="B185" t="str">
            <v>Esc. carga transp. mat 2ª cat DMT 50 a 200m c/m</v>
          </cell>
          <cell r="E185" t="str">
            <v>m3</v>
          </cell>
          <cell r="G185">
            <v>4.88</v>
          </cell>
          <cell r="M185">
            <v>5.9</v>
          </cell>
          <cell r="O185">
            <v>6.04</v>
          </cell>
          <cell r="Q185">
            <v>5.88</v>
          </cell>
          <cell r="S185">
            <v>5.88</v>
          </cell>
        </row>
        <row r="186">
          <cell r="A186" t="str">
            <v>2 S 01 101 03</v>
          </cell>
          <cell r="B186" t="str">
            <v>Esc. carga transp. mat 2ª cat DMT 200 a 400m c/m</v>
          </cell>
          <cell r="E186" t="str">
            <v>m3</v>
          </cell>
          <cell r="G186">
            <v>4.9000000000000004</v>
          </cell>
          <cell r="M186">
            <v>5.92</v>
          </cell>
          <cell r="O186">
            <v>6.06</v>
          </cell>
          <cell r="Q186">
            <v>5.9</v>
          </cell>
          <cell r="S186">
            <v>5.9</v>
          </cell>
        </row>
        <row r="187">
          <cell r="A187" t="str">
            <v>2 S 01 101 04</v>
          </cell>
          <cell r="B187" t="str">
            <v>Esc. carga transp. mat 2ª cat DMT 400 a 600m c/m</v>
          </cell>
          <cell r="E187" t="str">
            <v>m3</v>
          </cell>
          <cell r="G187">
            <v>5.9</v>
          </cell>
          <cell r="M187">
            <v>7.21</v>
          </cell>
          <cell r="O187">
            <v>7.35</v>
          </cell>
          <cell r="Q187">
            <v>7.16</v>
          </cell>
          <cell r="S187">
            <v>7.16</v>
          </cell>
        </row>
        <row r="188">
          <cell r="A188" t="str">
            <v>2 S 01 101 05</v>
          </cell>
          <cell r="B188" t="str">
            <v>Esc. carga transp. mat 2ª cat DMT 600 a 800m c/m</v>
          </cell>
          <cell r="E188" t="str">
            <v>m3</v>
          </cell>
          <cell r="G188">
            <v>6.91</v>
          </cell>
          <cell r="M188">
            <v>8.5</v>
          </cell>
          <cell r="O188">
            <v>8.65</v>
          </cell>
          <cell r="Q188">
            <v>8.42</v>
          </cell>
          <cell r="S188">
            <v>8.42</v>
          </cell>
        </row>
        <row r="189">
          <cell r="A189" t="str">
            <v>2 S 01 101 06</v>
          </cell>
          <cell r="B189" t="str">
            <v>Esc. carga transp. mat 2ª cat DMT 800 a 1000m c/m</v>
          </cell>
          <cell r="E189" t="str">
            <v>m3</v>
          </cell>
          <cell r="G189">
            <v>7.91</v>
          </cell>
          <cell r="M189">
            <v>9.8000000000000007</v>
          </cell>
          <cell r="O189">
            <v>9.9499999999999993</v>
          </cell>
          <cell r="Q189">
            <v>9.68</v>
          </cell>
          <cell r="S189">
            <v>9.68</v>
          </cell>
        </row>
        <row r="190">
          <cell r="A190" t="str">
            <v>2 S 01 101 07</v>
          </cell>
          <cell r="B190" t="str">
            <v>Esc. carga transp. mat 2ª cat DMT 1000 a 1200m c/m</v>
          </cell>
          <cell r="E190" t="str">
            <v>m3</v>
          </cell>
          <cell r="G190">
            <v>7.92</v>
          </cell>
          <cell r="M190">
            <v>9.81</v>
          </cell>
          <cell r="O190">
            <v>9.9600000000000009</v>
          </cell>
          <cell r="Q190">
            <v>9.6999999999999993</v>
          </cell>
          <cell r="S190">
            <v>9.6999999999999993</v>
          </cell>
        </row>
        <row r="191">
          <cell r="A191" t="str">
            <v>2 S 01 101 08</v>
          </cell>
          <cell r="B191" t="str">
            <v>Esc. carga transp. mat 2ª cat DMT 1200 a 1400m c/m</v>
          </cell>
          <cell r="E191" t="str">
            <v>m3</v>
          </cell>
          <cell r="G191">
            <v>8.93</v>
          </cell>
          <cell r="M191">
            <v>11.11</v>
          </cell>
          <cell r="O191">
            <v>11.26</v>
          </cell>
          <cell r="Q191">
            <v>10.96</v>
          </cell>
          <cell r="S191">
            <v>10.96</v>
          </cell>
        </row>
        <row r="192">
          <cell r="A192" t="str">
            <v>2 S 01 101 09</v>
          </cell>
          <cell r="B192" t="str">
            <v>Esc. carga tr. mat 2ª c. DMT 50 a 200m c/carreg</v>
          </cell>
          <cell r="E192" t="str">
            <v>m3</v>
          </cell>
          <cell r="G192">
            <v>5.0599999999999996</v>
          </cell>
          <cell r="M192">
            <v>5.49</v>
          </cell>
          <cell r="O192">
            <v>5.79</v>
          </cell>
          <cell r="Q192">
            <v>5.63</v>
          </cell>
          <cell r="S192">
            <v>5.63</v>
          </cell>
        </row>
        <row r="193">
          <cell r="A193" t="str">
            <v>2 S 01 101 10</v>
          </cell>
          <cell r="B193" t="str">
            <v>Esc. carga tr. mat 2ª c. DMT 200 a 400m c/carreg</v>
          </cell>
          <cell r="E193" t="str">
            <v>m3</v>
          </cell>
          <cell r="G193">
            <v>5.46</v>
          </cell>
          <cell r="M193">
            <v>5.94</v>
          </cell>
          <cell r="O193">
            <v>6.24</v>
          </cell>
          <cell r="Q193">
            <v>6.06</v>
          </cell>
          <cell r="S193">
            <v>6.06</v>
          </cell>
        </row>
        <row r="194">
          <cell r="A194" t="str">
            <v>2 S 01 101 11</v>
          </cell>
          <cell r="B194" t="str">
            <v>Esc. carga tr. mat 2a c. DMT 400 a 600m c/carreg</v>
          </cell>
          <cell r="E194" t="str">
            <v>m3</v>
          </cell>
          <cell r="G194">
            <v>5.68</v>
          </cell>
          <cell r="M194">
            <v>6.17</v>
          </cell>
          <cell r="O194">
            <v>6.48</v>
          </cell>
          <cell r="Q194">
            <v>6.29</v>
          </cell>
          <cell r="S194">
            <v>6.29</v>
          </cell>
        </row>
        <row r="195">
          <cell r="A195" t="str">
            <v>2 S 01 101 12</v>
          </cell>
          <cell r="B195" t="str">
            <v>Esc. carga tr. mat 2a c. DMT 600 a 800m c/carreg</v>
          </cell>
          <cell r="E195" t="str">
            <v>m3</v>
          </cell>
          <cell r="G195">
            <v>6.01</v>
          </cell>
          <cell r="M195">
            <v>6.53</v>
          </cell>
          <cell r="O195">
            <v>6.84</v>
          </cell>
          <cell r="Q195">
            <v>6.64</v>
          </cell>
          <cell r="S195">
            <v>6.64</v>
          </cell>
        </row>
        <row r="196">
          <cell r="A196" t="str">
            <v>2 S 01 101 13</v>
          </cell>
          <cell r="B196" t="str">
            <v>Esc. carga tr. mat 2a c. DMT 800 a 1000m c/carreg</v>
          </cell>
          <cell r="E196" t="str">
            <v>m3</v>
          </cell>
          <cell r="G196">
            <v>6.27</v>
          </cell>
          <cell r="M196">
            <v>6.81</v>
          </cell>
          <cell r="O196">
            <v>7.12</v>
          </cell>
          <cell r="Q196">
            <v>6.91</v>
          </cell>
          <cell r="S196">
            <v>6.91</v>
          </cell>
        </row>
        <row r="197">
          <cell r="A197" t="str">
            <v>2 S 01 101 14</v>
          </cell>
          <cell r="B197" t="str">
            <v>Esc. carga tr. mat 2a c. DMT 1000 a 1200m c/carreg</v>
          </cell>
          <cell r="E197" t="str">
            <v>m3</v>
          </cell>
          <cell r="G197">
            <v>6.52</v>
          </cell>
          <cell r="M197">
            <v>7.08</v>
          </cell>
          <cell r="O197">
            <v>7.39</v>
          </cell>
          <cell r="Q197">
            <v>7.17</v>
          </cell>
          <cell r="S197">
            <v>7.17</v>
          </cell>
        </row>
        <row r="198">
          <cell r="A198" t="str">
            <v>2 S 01 101 15</v>
          </cell>
          <cell r="B198" t="str">
            <v>Esc. carga tr. mat 2a c. DMT 1200 a 1400m c/carreg</v>
          </cell>
          <cell r="E198" t="str">
            <v>m3</v>
          </cell>
          <cell r="G198">
            <v>6.76</v>
          </cell>
          <cell r="M198">
            <v>7.33</v>
          </cell>
          <cell r="O198">
            <v>7.65</v>
          </cell>
          <cell r="Q198">
            <v>7.42</v>
          </cell>
          <cell r="S198">
            <v>7.42</v>
          </cell>
        </row>
        <row r="199">
          <cell r="A199" t="str">
            <v>2 S 01 101 16</v>
          </cell>
          <cell r="B199" t="str">
            <v>Esc. carga tr. mat 2a c. DMT 1400 a 1600m c/carreg</v>
          </cell>
          <cell r="E199" t="str">
            <v>m3</v>
          </cell>
          <cell r="G199">
            <v>7</v>
          </cell>
          <cell r="M199">
            <v>7.61</v>
          </cell>
          <cell r="O199">
            <v>7.92</v>
          </cell>
          <cell r="Q199">
            <v>7.68</v>
          </cell>
          <cell r="S199">
            <v>7.68</v>
          </cell>
        </row>
        <row r="200">
          <cell r="A200" t="str">
            <v>2 S 01 101 17</v>
          </cell>
          <cell r="B200" t="str">
            <v>Esc. carga tr. mat 2a c. DMT 1600 a 1800m c/carreg</v>
          </cell>
          <cell r="E200" t="str">
            <v>m3</v>
          </cell>
          <cell r="G200">
            <v>7.17</v>
          </cell>
          <cell r="M200">
            <v>7.78</v>
          </cell>
          <cell r="O200">
            <v>8.1</v>
          </cell>
          <cell r="Q200">
            <v>7.86</v>
          </cell>
          <cell r="S200">
            <v>7.86</v>
          </cell>
        </row>
        <row r="201">
          <cell r="A201" t="str">
            <v>2 S 01 101 18</v>
          </cell>
          <cell r="B201" t="str">
            <v>Esc. carga tr. mat 2a c. DMT 1800 a 2000m c/carreg</v>
          </cell>
          <cell r="E201" t="str">
            <v>m3</v>
          </cell>
          <cell r="G201">
            <v>7.45</v>
          </cell>
          <cell r="M201">
            <v>8.08</v>
          </cell>
          <cell r="O201">
            <v>8.41</v>
          </cell>
          <cell r="Q201">
            <v>8.15</v>
          </cell>
          <cell r="S201">
            <v>8.15</v>
          </cell>
        </row>
        <row r="202">
          <cell r="A202" t="str">
            <v>2 S 01 101 19</v>
          </cell>
          <cell r="B202" t="str">
            <v>Esc. carga tr. mat 2a c. DMT 2000 a 3000m c/carreg</v>
          </cell>
          <cell r="E202" t="str">
            <v>m3</v>
          </cell>
          <cell r="G202">
            <v>8.17</v>
          </cell>
          <cell r="M202">
            <v>8.8699999999999992</v>
          </cell>
          <cell r="O202">
            <v>9.1999999999999993</v>
          </cell>
          <cell r="Q202">
            <v>8.91</v>
          </cell>
          <cell r="S202">
            <v>8.91</v>
          </cell>
        </row>
        <row r="203">
          <cell r="A203" t="str">
            <v>2 S 01 101 20</v>
          </cell>
          <cell r="B203" t="str">
            <v>Esc. carga tr. mat 2a c. DMT 3000 a 5000m c/carreg</v>
          </cell>
          <cell r="E203" t="str">
            <v>m3</v>
          </cell>
          <cell r="G203">
            <v>10.35</v>
          </cell>
          <cell r="M203">
            <v>11.24</v>
          </cell>
          <cell r="O203">
            <v>11.58</v>
          </cell>
          <cell r="Q203">
            <v>11.21</v>
          </cell>
          <cell r="S203">
            <v>11.21</v>
          </cell>
        </row>
        <row r="204">
          <cell r="A204" t="str">
            <v>2 S 01 101 22</v>
          </cell>
          <cell r="B204" t="str">
            <v>Esc. carga transp. mat 2a cat DMT 50 a 200m c/e</v>
          </cell>
          <cell r="E204" t="str">
            <v>m3</v>
          </cell>
          <cell r="G204">
            <v>4.72</v>
          </cell>
          <cell r="M204">
            <v>4.92</v>
          </cell>
          <cell r="O204">
            <v>4.92</v>
          </cell>
          <cell r="Q204">
            <v>4.2</v>
          </cell>
          <cell r="S204">
            <v>4.2</v>
          </cell>
        </row>
        <row r="205">
          <cell r="A205" t="str">
            <v>2 S 01 101 23</v>
          </cell>
          <cell r="B205" t="str">
            <v>Esc. carga transp. mat 2a cat DMT 200 a 400m c/e</v>
          </cell>
          <cell r="E205" t="str">
            <v>m3</v>
          </cell>
          <cell r="G205">
            <v>5.05</v>
          </cell>
          <cell r="M205">
            <v>5.26</v>
          </cell>
          <cell r="O205">
            <v>5.27</v>
          </cell>
          <cell r="Q205">
            <v>4.54</v>
          </cell>
          <cell r="S205">
            <v>4.54</v>
          </cell>
        </row>
        <row r="206">
          <cell r="A206" t="str">
            <v>2 S 01 101 24</v>
          </cell>
          <cell r="B206" t="str">
            <v>Esc. carga transp. mat 2a cat DMT 400 a 600m c/e</v>
          </cell>
          <cell r="E206" t="str">
            <v>m3</v>
          </cell>
          <cell r="G206">
            <v>5.35</v>
          </cell>
          <cell r="M206">
            <v>5.6</v>
          </cell>
          <cell r="O206">
            <v>5.61</v>
          </cell>
          <cell r="Q206">
            <v>4.87</v>
          </cell>
          <cell r="S206">
            <v>4.87</v>
          </cell>
        </row>
        <row r="207">
          <cell r="A207" t="str">
            <v>2 S 01 101 25</v>
          </cell>
          <cell r="B207" t="str">
            <v>Esc. carga transp. mat 2a cat DMT 600 a 800m c/e</v>
          </cell>
          <cell r="E207" t="str">
            <v>m3</v>
          </cell>
          <cell r="G207">
            <v>5.69</v>
          </cell>
          <cell r="M207">
            <v>5.97</v>
          </cell>
          <cell r="O207">
            <v>5.98</v>
          </cell>
          <cell r="Q207">
            <v>5.22</v>
          </cell>
          <cell r="S207">
            <v>5.22</v>
          </cell>
        </row>
        <row r="208">
          <cell r="A208" t="str">
            <v>2 S 01 101 26</v>
          </cell>
          <cell r="B208" t="str">
            <v>Esc. carga transp. mat 2a cat DMT 800 a 1000m c/e</v>
          </cell>
          <cell r="E208" t="str">
            <v>m3</v>
          </cell>
          <cell r="G208">
            <v>5.95</v>
          </cell>
          <cell r="M208">
            <v>6.24</v>
          </cell>
          <cell r="O208">
            <v>6.26</v>
          </cell>
          <cell r="Q208">
            <v>5.49</v>
          </cell>
          <cell r="S208">
            <v>5.49</v>
          </cell>
        </row>
        <row r="209">
          <cell r="A209" t="str">
            <v>2 S 01 101 27</v>
          </cell>
          <cell r="B209" t="str">
            <v>Esc. carga transp. mat 2a cat DMT 1000 a 1200m c/e</v>
          </cell>
          <cell r="E209" t="str">
            <v>m3</v>
          </cell>
          <cell r="G209">
            <v>6.19</v>
          </cell>
          <cell r="M209">
            <v>6.51</v>
          </cell>
          <cell r="O209">
            <v>6.53</v>
          </cell>
          <cell r="Q209">
            <v>5.75</v>
          </cell>
          <cell r="S209">
            <v>5.75</v>
          </cell>
        </row>
        <row r="210">
          <cell r="A210" t="str">
            <v>2 S 01 101 28</v>
          </cell>
          <cell r="B210" t="str">
            <v>Esc. carga transp. mat 2a cat DMT 1200 a 1400m c/e</v>
          </cell>
          <cell r="E210" t="str">
            <v>m3</v>
          </cell>
          <cell r="G210">
            <v>6.49</v>
          </cell>
          <cell r="M210">
            <v>6.83</v>
          </cell>
          <cell r="O210">
            <v>6.86</v>
          </cell>
          <cell r="Q210">
            <v>6.06</v>
          </cell>
          <cell r="S210">
            <v>6.06</v>
          </cell>
        </row>
        <row r="211">
          <cell r="A211" t="str">
            <v>2 S 01 101 29</v>
          </cell>
          <cell r="B211" t="str">
            <v>Esc. carga transp. mat 2a cat DMT 1400 a 1600m c/e</v>
          </cell>
          <cell r="E211" t="str">
            <v>m3</v>
          </cell>
          <cell r="G211">
            <v>6.7</v>
          </cell>
          <cell r="M211">
            <v>7.06</v>
          </cell>
          <cell r="O211">
            <v>7.08</v>
          </cell>
          <cell r="Q211">
            <v>6.28</v>
          </cell>
          <cell r="S211">
            <v>6.28</v>
          </cell>
        </row>
        <row r="212">
          <cell r="A212" t="str">
            <v>2 S 01 101 30</v>
          </cell>
          <cell r="B212" t="str">
            <v>Esc. carga transp. mat 2a cat DMT 1600 a 1800m c/e</v>
          </cell>
          <cell r="E212" t="str">
            <v>m3</v>
          </cell>
          <cell r="G212">
            <v>6.79</v>
          </cell>
          <cell r="M212">
            <v>7.16</v>
          </cell>
          <cell r="O212">
            <v>7.19</v>
          </cell>
          <cell r="Q212">
            <v>6.39</v>
          </cell>
          <cell r="S212">
            <v>6.39</v>
          </cell>
        </row>
        <row r="213">
          <cell r="A213" t="str">
            <v>2 S 01 101 31</v>
          </cell>
          <cell r="B213" t="str">
            <v>Esc. carga transp. mat 2a cat DMT 1800 a 2000m c/e</v>
          </cell>
          <cell r="E213" t="str">
            <v>m3</v>
          </cell>
          <cell r="G213">
            <v>7.09</v>
          </cell>
          <cell r="M213">
            <v>7.47</v>
          </cell>
          <cell r="O213">
            <v>7.51</v>
          </cell>
          <cell r="Q213">
            <v>6.69</v>
          </cell>
          <cell r="S213">
            <v>6.69</v>
          </cell>
        </row>
        <row r="214">
          <cell r="A214" t="str">
            <v>2 S 01 101 32</v>
          </cell>
          <cell r="B214" t="str">
            <v>Esc. carga transp. mat 2a cat DMT 2000 a 3000m c/e</v>
          </cell>
          <cell r="E214" t="str">
            <v>m3</v>
          </cell>
          <cell r="G214">
            <v>7.94</v>
          </cell>
          <cell r="M214">
            <v>8.4</v>
          </cell>
          <cell r="O214">
            <v>8.44</v>
          </cell>
          <cell r="Q214">
            <v>7.59</v>
          </cell>
          <cell r="S214">
            <v>7.59</v>
          </cell>
        </row>
        <row r="215">
          <cell r="A215" t="str">
            <v>2 S 01 101 33</v>
          </cell>
          <cell r="B215" t="str">
            <v>Esc. carga transp. mat 2a cat DMT 3000 a 5000m c/e</v>
          </cell>
          <cell r="E215" t="str">
            <v>m3</v>
          </cell>
          <cell r="G215">
            <v>10.14</v>
          </cell>
          <cell r="M215">
            <v>10.78</v>
          </cell>
          <cell r="O215">
            <v>10.84</v>
          </cell>
          <cell r="Q215">
            <v>9.91</v>
          </cell>
          <cell r="S215">
            <v>9.91</v>
          </cell>
        </row>
        <row r="216">
          <cell r="A216" t="str">
            <v>2 S 01 102 01</v>
          </cell>
          <cell r="B216" t="str">
            <v>Esc. carga transp. mat 3a cat DMT até 50m</v>
          </cell>
          <cell r="E216" t="str">
            <v>m3</v>
          </cell>
          <cell r="G216">
            <v>15.53</v>
          </cell>
          <cell r="M216">
            <v>16.93</v>
          </cell>
          <cell r="O216">
            <v>17.61</v>
          </cell>
          <cell r="Q216">
            <v>17.11</v>
          </cell>
          <cell r="S216">
            <v>19.27</v>
          </cell>
        </row>
        <row r="217">
          <cell r="A217" t="str">
            <v>2 S 01 102 02</v>
          </cell>
          <cell r="B217" t="str">
            <v>Esc. carga transp. mat 3a cat DMT 50 a 200m</v>
          </cell>
          <cell r="E217" t="str">
            <v>m3</v>
          </cell>
          <cell r="G217">
            <v>17.59</v>
          </cell>
          <cell r="M217">
            <v>19.350000000000001</v>
          </cell>
          <cell r="O217">
            <v>20.02</v>
          </cell>
          <cell r="Q217">
            <v>19.43</v>
          </cell>
          <cell r="S217">
            <v>21.59</v>
          </cell>
        </row>
        <row r="218">
          <cell r="A218" t="str">
            <v>2 S 01 102 03</v>
          </cell>
          <cell r="B218" t="str">
            <v>Esc. carga transp. mat 3a cat DMT 200 a 400m</v>
          </cell>
          <cell r="E218" t="str">
            <v>m3</v>
          </cell>
          <cell r="G218">
            <v>18.059999999999999</v>
          </cell>
          <cell r="M218">
            <v>19.86</v>
          </cell>
          <cell r="O218">
            <v>20.54</v>
          </cell>
          <cell r="Q218">
            <v>19.93</v>
          </cell>
          <cell r="S218">
            <v>22.09</v>
          </cell>
        </row>
        <row r="219">
          <cell r="A219" t="str">
            <v>2 S 01 102 04</v>
          </cell>
          <cell r="B219" t="str">
            <v>Esc. carga transp. mat 3a cat DMT 400 a 600m</v>
          </cell>
          <cell r="E219" t="str">
            <v>m3</v>
          </cell>
          <cell r="G219">
            <v>18.7</v>
          </cell>
          <cell r="M219">
            <v>20.6</v>
          </cell>
          <cell r="O219">
            <v>21.27</v>
          </cell>
          <cell r="Q219">
            <v>20.65</v>
          </cell>
          <cell r="S219">
            <v>22.81</v>
          </cell>
        </row>
        <row r="220">
          <cell r="A220" t="str">
            <v>2 S 01 102 05</v>
          </cell>
          <cell r="B220" t="str">
            <v>Esc. carga transp. mat 3a cat DMT 600 a 800m</v>
          </cell>
          <cell r="E220" t="str">
            <v>m3</v>
          </cell>
          <cell r="G220">
            <v>19.170000000000002</v>
          </cell>
          <cell r="M220">
            <v>21.12</v>
          </cell>
          <cell r="O220">
            <v>21.79</v>
          </cell>
          <cell r="Q220">
            <v>21.15</v>
          </cell>
          <cell r="S220">
            <v>23.31</v>
          </cell>
        </row>
        <row r="221">
          <cell r="A221" t="str">
            <v>2 S 01 102 06</v>
          </cell>
          <cell r="B221" t="str">
            <v>Esc. carga transp. mat 3a cat DMT 800 a 1000m</v>
          </cell>
          <cell r="E221" t="str">
            <v>m3</v>
          </cell>
          <cell r="G221">
            <v>19.64</v>
          </cell>
          <cell r="M221">
            <v>21.64</v>
          </cell>
          <cell r="O221">
            <v>22.31</v>
          </cell>
          <cell r="Q221">
            <v>21.65</v>
          </cell>
          <cell r="S221">
            <v>23.81</v>
          </cell>
        </row>
        <row r="222">
          <cell r="A222" t="str">
            <v>2 S 01 102 07</v>
          </cell>
          <cell r="B222" t="str">
            <v>Esc. carga transp. mat 3a cat DMT 1000 a 1200m</v>
          </cell>
          <cell r="E222" t="str">
            <v>m3</v>
          </cell>
          <cell r="G222">
            <v>19.84</v>
          </cell>
          <cell r="M222">
            <v>21.86</v>
          </cell>
          <cell r="O222">
            <v>22.54</v>
          </cell>
          <cell r="Q222">
            <v>21.87</v>
          </cell>
          <cell r="S222">
            <v>24.02</v>
          </cell>
        </row>
        <row r="223">
          <cell r="A223" t="str">
            <v>2 S 01 300 01</v>
          </cell>
          <cell r="B223" t="str">
            <v>Esc. carga transp. solos moles DMT 0 a 200m</v>
          </cell>
          <cell r="E223" t="str">
            <v>m3</v>
          </cell>
          <cell r="G223">
            <v>9.18</v>
          </cell>
          <cell r="M223">
            <v>9.98</v>
          </cell>
          <cell r="O223">
            <v>10.49</v>
          </cell>
          <cell r="Q223">
            <v>10.210000000000001</v>
          </cell>
          <cell r="S223">
            <v>10.210000000000001</v>
          </cell>
        </row>
        <row r="224">
          <cell r="A224" t="str">
            <v>2 S 01 300 02</v>
          </cell>
          <cell r="B224" t="str">
            <v>Esc. carga transp. solos moles DMT 200 a 400m</v>
          </cell>
          <cell r="E224" t="str">
            <v>m3</v>
          </cell>
          <cell r="G224">
            <v>9.91</v>
          </cell>
          <cell r="M224">
            <v>10.78</v>
          </cell>
          <cell r="O224">
            <v>11.3</v>
          </cell>
          <cell r="Q224">
            <v>10.98</v>
          </cell>
          <cell r="S224">
            <v>10.98</v>
          </cell>
        </row>
        <row r="225">
          <cell r="A225" t="str">
            <v>2 S 01 300 03</v>
          </cell>
          <cell r="B225" t="str">
            <v>Esc. carga transp. solos moles DMT 400 a 600m</v>
          </cell>
          <cell r="E225" t="str">
            <v>m3</v>
          </cell>
          <cell r="G225">
            <v>10.220000000000001</v>
          </cell>
          <cell r="M225">
            <v>11.13</v>
          </cell>
          <cell r="O225">
            <v>11.64</v>
          </cell>
          <cell r="Q225">
            <v>11.31</v>
          </cell>
          <cell r="S225">
            <v>11.31</v>
          </cell>
        </row>
        <row r="226">
          <cell r="A226" t="str">
            <v>2 S 01 300 04</v>
          </cell>
          <cell r="B226" t="str">
            <v>Esc. carga transp. solos moles DMT 600 a 800m</v>
          </cell>
          <cell r="E226" t="str">
            <v>m3</v>
          </cell>
          <cell r="G226">
            <v>10.59</v>
          </cell>
          <cell r="M226">
            <v>11.53</v>
          </cell>
          <cell r="O226">
            <v>12.04</v>
          </cell>
          <cell r="Q226">
            <v>11.7</v>
          </cell>
          <cell r="S226">
            <v>11.7</v>
          </cell>
        </row>
        <row r="227">
          <cell r="A227" t="str">
            <v>2 S 01 300 05</v>
          </cell>
          <cell r="B227" t="str">
            <v>Esc. carga transp. solos moles DMT 800 a 1000m</v>
          </cell>
          <cell r="E227" t="str">
            <v>m3</v>
          </cell>
          <cell r="G227">
            <v>11.25</v>
          </cell>
          <cell r="M227">
            <v>12.29</v>
          </cell>
          <cell r="O227">
            <v>12.8</v>
          </cell>
          <cell r="Q227">
            <v>12.43</v>
          </cell>
          <cell r="S227">
            <v>12.43</v>
          </cell>
        </row>
        <row r="228">
          <cell r="A228" t="str">
            <v>2 S 01 510 00</v>
          </cell>
          <cell r="B228" t="str">
            <v>Compactação de aterros a 95% proctor normal</v>
          </cell>
          <cell r="E228" t="str">
            <v>m3</v>
          </cell>
          <cell r="G228">
            <v>1.37</v>
          </cell>
          <cell r="M228">
            <v>1.53</v>
          </cell>
          <cell r="O228">
            <v>1.56</v>
          </cell>
          <cell r="Q228">
            <v>1.51</v>
          </cell>
          <cell r="S228">
            <v>1.51</v>
          </cell>
        </row>
        <row r="229">
          <cell r="A229" t="str">
            <v>2 S 01 511 00</v>
          </cell>
          <cell r="B229" t="str">
            <v>Compactação de aterros a 100% proctor normal</v>
          </cell>
          <cell r="E229" t="str">
            <v>m3</v>
          </cell>
          <cell r="G229">
            <v>1.59</v>
          </cell>
          <cell r="M229">
            <v>1.78</v>
          </cell>
          <cell r="O229">
            <v>1.81</v>
          </cell>
          <cell r="Q229">
            <v>1.75</v>
          </cell>
          <cell r="S229">
            <v>1.75</v>
          </cell>
        </row>
        <row r="230">
          <cell r="A230" t="str">
            <v>2 S 01 512 01</v>
          </cell>
          <cell r="B230" t="str">
            <v>Construção de corpo de aterro em rocha</v>
          </cell>
          <cell r="E230" t="str">
            <v>m3</v>
          </cell>
          <cell r="G230">
            <v>4.46</v>
          </cell>
          <cell r="M230">
            <v>4.78</v>
          </cell>
          <cell r="O230">
            <v>5.1100000000000003</v>
          </cell>
          <cell r="Q230">
            <v>4.9800000000000004</v>
          </cell>
          <cell r="S230">
            <v>4.9800000000000004</v>
          </cell>
        </row>
        <row r="231">
          <cell r="A231" t="str">
            <v>2 S 01 512 02</v>
          </cell>
          <cell r="B231" t="str">
            <v>Compactação de camada final de aterro de rocha</v>
          </cell>
          <cell r="E231" t="str">
            <v>m3</v>
          </cell>
          <cell r="G231">
            <v>11.7</v>
          </cell>
          <cell r="M231">
            <v>12.93</v>
          </cell>
          <cell r="O231">
            <v>13.4</v>
          </cell>
          <cell r="Q231">
            <v>13.07</v>
          </cell>
          <cell r="S231">
            <v>13.43</v>
          </cell>
        </row>
        <row r="232">
          <cell r="A232" t="str">
            <v>2 S 01 513 01</v>
          </cell>
          <cell r="B232" t="str">
            <v>Compactação de material de "bota-fora"</v>
          </cell>
          <cell r="E232" t="str">
            <v>m3</v>
          </cell>
          <cell r="G232">
            <v>1.07</v>
          </cell>
          <cell r="M232">
            <v>1.2</v>
          </cell>
          <cell r="O232">
            <v>1.22</v>
          </cell>
          <cell r="Q232">
            <v>1.18</v>
          </cell>
          <cell r="S232">
            <v>1.18</v>
          </cell>
        </row>
        <row r="233">
          <cell r="A233" t="str">
            <v>2 S 02 100 00</v>
          </cell>
          <cell r="B233" t="str">
            <v>Reforço do subleito</v>
          </cell>
          <cell r="E233" t="str">
            <v>m3</v>
          </cell>
          <cell r="G233">
            <v>7.38</v>
          </cell>
          <cell r="M233">
            <v>7.89</v>
          </cell>
          <cell r="O233">
            <v>8.2899999999999991</v>
          </cell>
          <cell r="Q233">
            <v>8.11</v>
          </cell>
          <cell r="S233">
            <v>8.11</v>
          </cell>
        </row>
        <row r="234">
          <cell r="A234" t="str">
            <v>2 S 02 110 00</v>
          </cell>
          <cell r="B234" t="str">
            <v>Regularização do subleito</v>
          </cell>
          <cell r="E234" t="str">
            <v>m2</v>
          </cell>
          <cell r="G234">
            <v>0.42</v>
          </cell>
          <cell r="M234">
            <v>0.47</v>
          </cell>
          <cell r="O234">
            <v>0.48</v>
          </cell>
          <cell r="Q234">
            <v>0.46</v>
          </cell>
          <cell r="S234">
            <v>0.46</v>
          </cell>
        </row>
        <row r="235">
          <cell r="A235" t="str">
            <v>2 S 02 110 01</v>
          </cell>
          <cell r="B235" t="str">
            <v>Regul. subleito c/ fres. corte contr.autom. greide</v>
          </cell>
          <cell r="E235" t="str">
            <v>m2</v>
          </cell>
          <cell r="G235">
            <v>0.69</v>
          </cell>
          <cell r="M235">
            <v>0.75</v>
          </cell>
          <cell r="O235">
            <v>0.75</v>
          </cell>
          <cell r="Q235">
            <v>0.73</v>
          </cell>
          <cell r="S235">
            <v>0.73</v>
          </cell>
        </row>
        <row r="236">
          <cell r="A236" t="str">
            <v>2 S 02 200 00</v>
          </cell>
          <cell r="B236" t="str">
            <v>Sub-base solo estabilizado granul. s/ mistura</v>
          </cell>
          <cell r="E236" t="str">
            <v>m3</v>
          </cell>
          <cell r="G236">
            <v>7.38</v>
          </cell>
          <cell r="M236">
            <v>7.89</v>
          </cell>
          <cell r="O236">
            <v>8.2899999999999991</v>
          </cell>
          <cell r="Q236">
            <v>8.11</v>
          </cell>
          <cell r="S236">
            <v>8.11</v>
          </cell>
        </row>
        <row r="237">
          <cell r="A237" t="str">
            <v>2 S 02 200 01</v>
          </cell>
          <cell r="B237" t="str">
            <v>Base solo estabilizado granul. s/ mistura</v>
          </cell>
          <cell r="E237" t="str">
            <v>m3</v>
          </cell>
          <cell r="G237">
            <v>7.38</v>
          </cell>
          <cell r="M237">
            <v>7.89</v>
          </cell>
          <cell r="O237">
            <v>8.2899999999999991</v>
          </cell>
          <cell r="Q237">
            <v>8.11</v>
          </cell>
          <cell r="S237">
            <v>8.11</v>
          </cell>
        </row>
        <row r="238">
          <cell r="A238" t="str">
            <v>2 S 02 210 00</v>
          </cell>
          <cell r="B238" t="str">
            <v>Sub-base estab. granul. c/ mistura solo na pista</v>
          </cell>
          <cell r="E238" t="str">
            <v>m3</v>
          </cell>
          <cell r="G238">
            <v>7.94</v>
          </cell>
          <cell r="M238">
            <v>8.51</v>
          </cell>
          <cell r="O238">
            <v>8.93</v>
          </cell>
          <cell r="Q238">
            <v>8.73</v>
          </cell>
          <cell r="S238">
            <v>8.73</v>
          </cell>
        </row>
        <row r="239">
          <cell r="A239" t="str">
            <v>2 S 02 210 01</v>
          </cell>
          <cell r="B239" t="str">
            <v>Sub-base estab. granul. c/ mist. solo-areia pista</v>
          </cell>
          <cell r="E239" t="str">
            <v>m3</v>
          </cell>
          <cell r="G239">
            <v>8.86</v>
          </cell>
          <cell r="M239">
            <v>9.49</v>
          </cell>
          <cell r="O239">
            <v>10.02</v>
          </cell>
          <cell r="Q239">
            <v>9.81</v>
          </cell>
          <cell r="S239">
            <v>9.81</v>
          </cell>
        </row>
        <row r="240">
          <cell r="A240" t="str">
            <v>2 S 02 210 02</v>
          </cell>
          <cell r="B240" t="str">
            <v>Base estab.granul.c/ mist.solo - areia na pista</v>
          </cell>
          <cell r="E240" t="str">
            <v>m3</v>
          </cell>
          <cell r="G240">
            <v>8.86</v>
          </cell>
          <cell r="M240">
            <v>9.49</v>
          </cell>
          <cell r="O240">
            <v>10.02</v>
          </cell>
          <cell r="Q240">
            <v>9.81</v>
          </cell>
          <cell r="S240">
            <v>9.81</v>
          </cell>
        </row>
        <row r="241">
          <cell r="A241" t="str">
            <v>2 S 02 220 00</v>
          </cell>
          <cell r="B241" t="str">
            <v>Base estab.granul.c/ mistura solo - brita</v>
          </cell>
          <cell r="E241" t="str">
            <v>m3</v>
          </cell>
          <cell r="G241">
            <v>23.78</v>
          </cell>
          <cell r="M241">
            <v>26.3</v>
          </cell>
          <cell r="O241">
            <v>27.11</v>
          </cell>
          <cell r="Q241">
            <v>26.45</v>
          </cell>
          <cell r="S241">
            <v>27.24</v>
          </cell>
        </row>
        <row r="242">
          <cell r="A242" t="str">
            <v>2 S 02 230 00</v>
          </cell>
          <cell r="B242" t="str">
            <v>Base de brita graduada</v>
          </cell>
          <cell r="E242" t="str">
            <v>m3</v>
          </cell>
          <cell r="G242">
            <v>37.299999999999997</v>
          </cell>
          <cell r="M242">
            <v>41.95</v>
          </cell>
          <cell r="O242">
            <v>42.92</v>
          </cell>
          <cell r="Q242">
            <v>41.88</v>
          </cell>
          <cell r="S242">
            <v>43.85</v>
          </cell>
        </row>
        <row r="243">
          <cell r="A243" t="str">
            <v>2 S 02 230 01</v>
          </cell>
          <cell r="B243" t="str">
            <v>Base brita grad. c/ dist. agreg. contr. de greide</v>
          </cell>
          <cell r="E243" t="str">
            <v>m3</v>
          </cell>
          <cell r="G243">
            <v>38.340000000000003</v>
          </cell>
          <cell r="M243">
            <v>42.98</v>
          </cell>
          <cell r="O243">
            <v>43.93</v>
          </cell>
          <cell r="Q243">
            <v>42.88</v>
          </cell>
          <cell r="S243">
            <v>44.85</v>
          </cell>
        </row>
        <row r="244">
          <cell r="A244" t="str">
            <v>2 S 02 231 00</v>
          </cell>
          <cell r="B244" t="str">
            <v>Base de macadame hidráulico</v>
          </cell>
          <cell r="E244" t="str">
            <v>m3</v>
          </cell>
          <cell r="G244">
            <v>32.799999999999997</v>
          </cell>
          <cell r="M244">
            <v>36.840000000000003</v>
          </cell>
          <cell r="O244">
            <v>37.630000000000003</v>
          </cell>
          <cell r="Q244">
            <v>36.729999999999997</v>
          </cell>
          <cell r="S244">
            <v>38.57</v>
          </cell>
        </row>
        <row r="245">
          <cell r="A245" t="str">
            <v>2 S 02 241 01</v>
          </cell>
          <cell r="B245" t="str">
            <v>Base de solo cimento c/ mistura em usina</v>
          </cell>
          <cell r="E245" t="str">
            <v>m3</v>
          </cell>
          <cell r="G245">
            <v>99.82</v>
          </cell>
          <cell r="M245">
            <v>105.98</v>
          </cell>
          <cell r="O245">
            <v>109.32</v>
          </cell>
          <cell r="Q245">
            <v>104.26</v>
          </cell>
          <cell r="S245">
            <v>110.33</v>
          </cell>
        </row>
        <row r="246">
          <cell r="A246" t="str">
            <v>2 S 02 243 01</v>
          </cell>
          <cell r="B246" t="str">
            <v>Sub-base de solo melhor. c/ cimento mist. em usina</v>
          </cell>
          <cell r="E246" t="str">
            <v>m3</v>
          </cell>
          <cell r="G246">
            <v>57.1</v>
          </cell>
          <cell r="M246">
            <v>60.64</v>
          </cell>
          <cell r="O246">
            <v>62.57</v>
          </cell>
          <cell r="Q246">
            <v>59.86</v>
          </cell>
          <cell r="S246">
            <v>62.89</v>
          </cell>
        </row>
        <row r="247">
          <cell r="A247" t="str">
            <v>2 S 02 300 00</v>
          </cell>
          <cell r="B247" t="str">
            <v>Imprimação</v>
          </cell>
          <cell r="E247" t="str">
            <v>m2</v>
          </cell>
          <cell r="G247">
            <v>0.12</v>
          </cell>
          <cell r="M247">
            <v>0.14000000000000001</v>
          </cell>
          <cell r="O247">
            <v>0.14000000000000001</v>
          </cell>
          <cell r="Q247">
            <v>0.13</v>
          </cell>
          <cell r="S247">
            <v>0.13</v>
          </cell>
        </row>
        <row r="248">
          <cell r="A248" t="str">
            <v>2 S 02 400 00</v>
          </cell>
          <cell r="B248" t="str">
            <v>Pintura de ligação</v>
          </cell>
          <cell r="E248" t="str">
            <v>m2</v>
          </cell>
          <cell r="G248">
            <v>0.08</v>
          </cell>
          <cell r="M248">
            <v>0.1</v>
          </cell>
          <cell r="O248">
            <v>0.1</v>
          </cell>
          <cell r="Q248">
            <v>0.09</v>
          </cell>
          <cell r="S248">
            <v>0.09</v>
          </cell>
        </row>
        <row r="249">
          <cell r="A249" t="str">
            <v>2 S 02 500 00</v>
          </cell>
          <cell r="B249" t="str">
            <v>Tratamento superficial simples c/ cap</v>
          </cell>
          <cell r="E249" t="str">
            <v>m2</v>
          </cell>
          <cell r="G249">
            <v>0.43</v>
          </cell>
          <cell r="M249">
            <v>0.49</v>
          </cell>
          <cell r="O249">
            <v>0.49</v>
          </cell>
          <cell r="Q249">
            <v>0.48</v>
          </cell>
          <cell r="S249">
            <v>0.5</v>
          </cell>
        </row>
        <row r="250">
          <cell r="A250" t="str">
            <v>2 S 02 500 01</v>
          </cell>
          <cell r="B250" t="str">
            <v>Tratamento superficial simples c/ emulsão</v>
          </cell>
          <cell r="E250" t="str">
            <v>m2</v>
          </cell>
          <cell r="G250">
            <v>0.4</v>
          </cell>
          <cell r="M250">
            <v>0.46</v>
          </cell>
          <cell r="O250">
            <v>0.46</v>
          </cell>
          <cell r="Q250">
            <v>0.45</v>
          </cell>
          <cell r="S250">
            <v>0.46</v>
          </cell>
        </row>
        <row r="251">
          <cell r="A251" t="str">
            <v>2 S 02 500 02</v>
          </cell>
          <cell r="B251" t="str">
            <v>Tratamento superficial simples c/ banho diluído</v>
          </cell>
          <cell r="E251" t="str">
            <v>m2</v>
          </cell>
          <cell r="G251">
            <v>0.46</v>
          </cell>
          <cell r="M251">
            <v>0.53</v>
          </cell>
          <cell r="O251">
            <v>0.53</v>
          </cell>
          <cell r="Q251">
            <v>0.52</v>
          </cell>
          <cell r="S251">
            <v>0.53</v>
          </cell>
        </row>
        <row r="252">
          <cell r="A252" t="str">
            <v>2 S 02 501 00</v>
          </cell>
          <cell r="B252" t="str">
            <v>Tratamento superficial duplo c/ cap</v>
          </cell>
          <cell r="E252" t="str">
            <v>m2</v>
          </cell>
          <cell r="G252">
            <v>1.26</v>
          </cell>
          <cell r="M252">
            <v>1.44</v>
          </cell>
          <cell r="O252">
            <v>1.45</v>
          </cell>
          <cell r="Q252">
            <v>1.42</v>
          </cell>
          <cell r="S252">
            <v>1.46</v>
          </cell>
        </row>
        <row r="253">
          <cell r="A253" t="str">
            <v>2 S 02 501 01</v>
          </cell>
          <cell r="B253" t="str">
            <v>Tratamento superficial duplo c/ emulsão</v>
          </cell>
          <cell r="E253" t="str">
            <v>m2</v>
          </cell>
          <cell r="G253">
            <v>1.25</v>
          </cell>
          <cell r="M253">
            <v>1.43</v>
          </cell>
          <cell r="O253">
            <v>1.44</v>
          </cell>
          <cell r="Q253">
            <v>1.41</v>
          </cell>
          <cell r="S253">
            <v>1.45</v>
          </cell>
        </row>
        <row r="254">
          <cell r="A254" t="str">
            <v>2 S 02 501 02</v>
          </cell>
          <cell r="B254" t="str">
            <v>Tratamento superficial duplo c/ banho diluído</v>
          </cell>
          <cell r="E254" t="str">
            <v>m2</v>
          </cell>
          <cell r="G254">
            <v>1.39</v>
          </cell>
          <cell r="M254">
            <v>1.58</v>
          </cell>
          <cell r="O254">
            <v>1.6</v>
          </cell>
          <cell r="Q254">
            <v>1.56</v>
          </cell>
          <cell r="S254">
            <v>1.6</v>
          </cell>
        </row>
        <row r="255">
          <cell r="A255" t="str">
            <v>2 S 02 502 00</v>
          </cell>
          <cell r="B255" t="str">
            <v>Tratamento superficial triplo c/ cap</v>
          </cell>
          <cell r="E255" t="str">
            <v>m2</v>
          </cell>
          <cell r="G255">
            <v>1.81</v>
          </cell>
          <cell r="M255">
            <v>2.06</v>
          </cell>
          <cell r="O255">
            <v>2.08</v>
          </cell>
          <cell r="Q255">
            <v>2.0299999999999998</v>
          </cell>
          <cell r="S255">
            <v>2.0699999999999998</v>
          </cell>
        </row>
        <row r="256">
          <cell r="A256" t="str">
            <v>2 S 02 502 01</v>
          </cell>
          <cell r="B256" t="str">
            <v>Tratamento superficial triplo c/ emulsão</v>
          </cell>
          <cell r="E256" t="str">
            <v>m2</v>
          </cell>
          <cell r="G256">
            <v>1.83</v>
          </cell>
          <cell r="M256">
            <v>2.09</v>
          </cell>
          <cell r="O256">
            <v>2.1</v>
          </cell>
          <cell r="Q256">
            <v>2.0499999999999998</v>
          </cell>
          <cell r="S256">
            <v>2.1</v>
          </cell>
        </row>
        <row r="257">
          <cell r="A257" t="str">
            <v>2 S 02 502 02</v>
          </cell>
          <cell r="B257" t="str">
            <v>Tratamento superficial triplo c/ banho diluído</v>
          </cell>
          <cell r="E257" t="str">
            <v>m2</v>
          </cell>
          <cell r="G257">
            <v>1.99</v>
          </cell>
          <cell r="M257">
            <v>2.27</v>
          </cell>
          <cell r="O257">
            <v>2.29</v>
          </cell>
          <cell r="Q257">
            <v>2.23</v>
          </cell>
          <cell r="S257">
            <v>2.2799999999999998</v>
          </cell>
        </row>
        <row r="258">
          <cell r="A258" t="str">
            <v>2 S 02 530 00</v>
          </cell>
          <cell r="B258" t="str">
            <v>Pré-misturado a frio</v>
          </cell>
          <cell r="E258" t="str">
            <v>m3</v>
          </cell>
          <cell r="G258">
            <v>51.95</v>
          </cell>
          <cell r="M258">
            <v>58.27</v>
          </cell>
          <cell r="O258">
            <v>59.33</v>
          </cell>
          <cell r="Q258">
            <v>57.91</v>
          </cell>
          <cell r="S258">
            <v>59.46</v>
          </cell>
        </row>
        <row r="259">
          <cell r="A259" t="str">
            <v>2 S 02 531 00</v>
          </cell>
          <cell r="B259" t="str">
            <v>Macadame betuminoso por penetração</v>
          </cell>
          <cell r="E259" t="str">
            <v>m3</v>
          </cell>
          <cell r="G259">
            <v>44.59</v>
          </cell>
          <cell r="M259">
            <v>50.28</v>
          </cell>
          <cell r="O259">
            <v>51.03</v>
          </cell>
          <cell r="Q259">
            <v>49.93</v>
          </cell>
          <cell r="S259">
            <v>51.81</v>
          </cell>
        </row>
        <row r="260">
          <cell r="A260" t="str">
            <v>2 S 02 532 00</v>
          </cell>
          <cell r="B260" t="str">
            <v>Areia-asfalto a quente</v>
          </cell>
          <cell r="E260" t="str">
            <v>t</v>
          </cell>
          <cell r="G260">
            <v>35.71</v>
          </cell>
          <cell r="M260">
            <v>38.22</v>
          </cell>
          <cell r="O260">
            <v>38.67</v>
          </cell>
          <cell r="Q260">
            <v>45.7</v>
          </cell>
          <cell r="S260">
            <v>37.369999999999997</v>
          </cell>
        </row>
        <row r="261">
          <cell r="A261" t="str">
            <v>2 S 02 540 01</v>
          </cell>
          <cell r="B261" t="str">
            <v>Conc. betuminoso usinado a quente - capa rolamento</v>
          </cell>
          <cell r="E261" t="str">
            <v>t</v>
          </cell>
          <cell r="G261">
            <v>30.94</v>
          </cell>
          <cell r="M261">
            <v>33.76</v>
          </cell>
          <cell r="O261">
            <v>34.15</v>
          </cell>
          <cell r="Q261">
            <v>37.6</v>
          </cell>
          <cell r="S261">
            <v>33.72</v>
          </cell>
        </row>
        <row r="262">
          <cell r="A262" t="str">
            <v>2 S 02 540 02</v>
          </cell>
          <cell r="B262" t="str">
            <v>Concreto betuminoso usinado a quente - "binder"</v>
          </cell>
          <cell r="E262" t="str">
            <v>t</v>
          </cell>
          <cell r="G262">
            <v>30.33</v>
          </cell>
          <cell r="M262">
            <v>33.21</v>
          </cell>
          <cell r="O262">
            <v>33.619999999999997</v>
          </cell>
          <cell r="Q262">
            <v>37.049999999999997</v>
          </cell>
          <cell r="S262">
            <v>33.200000000000003</v>
          </cell>
        </row>
        <row r="263">
          <cell r="A263" t="str">
            <v>2 S 02 603 00</v>
          </cell>
          <cell r="B263" t="str">
            <v>Sub-base de concreto rolado</v>
          </cell>
          <cell r="E263" t="str">
            <v>m3</v>
          </cell>
          <cell r="G263">
            <v>74.19</v>
          </cell>
          <cell r="M263">
            <v>107.78</v>
          </cell>
          <cell r="O263">
            <v>108.71</v>
          </cell>
          <cell r="Q263">
            <v>107.73</v>
          </cell>
          <cell r="S263">
            <v>85.81</v>
          </cell>
        </row>
        <row r="264">
          <cell r="A264" t="str">
            <v>2 S 02 604 00</v>
          </cell>
          <cell r="B264" t="str">
            <v>Sub-base de concreto de cimento portland</v>
          </cell>
          <cell r="E264" t="str">
            <v>m3</v>
          </cell>
          <cell r="G264">
            <v>119.92</v>
          </cell>
          <cell r="M264">
            <v>134.34</v>
          </cell>
          <cell r="O264">
            <v>136.71</v>
          </cell>
          <cell r="Q264">
            <v>132.68</v>
          </cell>
          <cell r="S264">
            <v>138.08000000000001</v>
          </cell>
        </row>
        <row r="265">
          <cell r="A265" t="str">
            <v>2 S 02 606 00</v>
          </cell>
          <cell r="B265" t="str">
            <v>Concreto de cimento portland com fôrma deslizante</v>
          </cell>
          <cell r="E265" t="str">
            <v>m3</v>
          </cell>
          <cell r="G265">
            <v>175.29</v>
          </cell>
          <cell r="M265">
            <v>282.95</v>
          </cell>
          <cell r="O265">
            <v>283.45999999999998</v>
          </cell>
          <cell r="Q265">
            <v>283.08999999999997</v>
          </cell>
          <cell r="S265">
            <v>200.22</v>
          </cell>
        </row>
        <row r="266">
          <cell r="A266" t="str">
            <v>2 S 02 607 00</v>
          </cell>
          <cell r="B266" t="str">
            <v>Concreto cimento portland c/ equip. pequeno porte</v>
          </cell>
          <cell r="E266" t="str">
            <v>m3</v>
          </cell>
          <cell r="G266">
            <v>278.25</v>
          </cell>
          <cell r="M266">
            <v>302.01</v>
          </cell>
          <cell r="O266">
            <v>309.39999999999998</v>
          </cell>
          <cell r="Q266">
            <v>297.07</v>
          </cell>
          <cell r="S266">
            <v>312.82</v>
          </cell>
        </row>
        <row r="267">
          <cell r="A267" t="str">
            <v>2 S 02 700 01</v>
          </cell>
          <cell r="B267" t="str">
            <v>Execução pavim. c/ peças pré-moldadas concr.</v>
          </cell>
          <cell r="E267" t="str">
            <v>m2</v>
          </cell>
          <cell r="G267">
            <v>36.909999999999997</v>
          </cell>
          <cell r="M267">
            <v>53.46</v>
          </cell>
          <cell r="O267">
            <v>53.64</v>
          </cell>
          <cell r="Q267">
            <v>53.31</v>
          </cell>
          <cell r="S267">
            <v>42.64</v>
          </cell>
        </row>
        <row r="268">
          <cell r="A268" t="str">
            <v>2 S 02 702 00</v>
          </cell>
          <cell r="B268" t="str">
            <v>Limpeza e enchimento de junta de pavimento de conc</v>
          </cell>
          <cell r="E268" t="str">
            <v>m</v>
          </cell>
          <cell r="G268">
            <v>2.87</v>
          </cell>
          <cell r="M268">
            <v>2.8</v>
          </cell>
          <cell r="O268">
            <v>2.64</v>
          </cell>
          <cell r="Q268">
            <v>2.5099999999999998</v>
          </cell>
          <cell r="S268">
            <v>2.52</v>
          </cell>
        </row>
        <row r="269">
          <cell r="A269" t="str">
            <v>2 S 03 000 02</v>
          </cell>
          <cell r="B269" t="str">
            <v>Escavação manual de cavas em material 1a cat</v>
          </cell>
          <cell r="E269" t="str">
            <v>m3</v>
          </cell>
          <cell r="G269">
            <v>21.92</v>
          </cell>
          <cell r="M269">
            <v>26.31</v>
          </cell>
          <cell r="O269">
            <v>26.31</v>
          </cell>
          <cell r="Q269">
            <v>26.31</v>
          </cell>
          <cell r="S269">
            <v>26.31</v>
          </cell>
        </row>
        <row r="270">
          <cell r="A270" t="str">
            <v>2 S 03 000 03</v>
          </cell>
          <cell r="B270" t="str">
            <v>Escavação manual de cavas em material 2a cat</v>
          </cell>
          <cell r="E270" t="str">
            <v>m3</v>
          </cell>
          <cell r="G270">
            <v>29.23</v>
          </cell>
          <cell r="M270">
            <v>35.08</v>
          </cell>
          <cell r="O270">
            <v>35.08</v>
          </cell>
          <cell r="Q270">
            <v>35.08</v>
          </cell>
          <cell r="S270">
            <v>35.08</v>
          </cell>
        </row>
        <row r="271">
          <cell r="A271" t="str">
            <v>2 S 03 010 01</v>
          </cell>
          <cell r="B271" t="str">
            <v>Escavação em cavas de fundação com esgotamento</v>
          </cell>
          <cell r="E271" t="str">
            <v>m3</v>
          </cell>
          <cell r="G271">
            <v>25</v>
          </cell>
          <cell r="M271">
            <v>29.91</v>
          </cell>
          <cell r="O271">
            <v>29.91</v>
          </cell>
          <cell r="Q271">
            <v>29.88</v>
          </cell>
          <cell r="S271">
            <v>29.88</v>
          </cell>
        </row>
        <row r="272">
          <cell r="A272" t="str">
            <v>2 S 03 119 01</v>
          </cell>
          <cell r="B272" t="str">
            <v>Escoramento com madeira de OAE</v>
          </cell>
          <cell r="E272" t="str">
            <v>m3</v>
          </cell>
          <cell r="G272">
            <v>18.87</v>
          </cell>
          <cell r="M272">
            <v>20.49</v>
          </cell>
          <cell r="O272">
            <v>21</v>
          </cell>
          <cell r="Q272">
            <v>21</v>
          </cell>
          <cell r="S272">
            <v>21</v>
          </cell>
        </row>
        <row r="273">
          <cell r="A273" t="str">
            <v>2 S 03 300 01</v>
          </cell>
          <cell r="B273" t="str">
            <v>Confecção e lançamento concr. magro em betoneira</v>
          </cell>
          <cell r="E273" t="str">
            <v>m3</v>
          </cell>
          <cell r="G273">
            <v>160.36000000000001</v>
          </cell>
          <cell r="M273">
            <v>177.03</v>
          </cell>
          <cell r="O273">
            <v>180.91</v>
          </cell>
          <cell r="Q273">
            <v>174.83</v>
          </cell>
          <cell r="S273">
            <v>182.54</v>
          </cell>
        </row>
        <row r="274">
          <cell r="A274" t="str">
            <v>2 S 03 321 00</v>
          </cell>
          <cell r="B274" t="str">
            <v>Conc.estr.fck=8 MPa-contr.raz.uso ger.conf. e lanç</v>
          </cell>
          <cell r="E274" t="str">
            <v>m3</v>
          </cell>
          <cell r="G274">
            <v>192.27</v>
          </cell>
          <cell r="M274">
            <v>210.91</v>
          </cell>
          <cell r="O274">
            <v>215.84</v>
          </cell>
          <cell r="Q274">
            <v>207.98</v>
          </cell>
          <cell r="S274">
            <v>218</v>
          </cell>
        </row>
        <row r="275">
          <cell r="A275" t="str">
            <v>2 S 03 322 00</v>
          </cell>
          <cell r="B275" t="str">
            <v>Conc.estr.fck=10 MPa-contr.raz.uso ger.conf.e lanç</v>
          </cell>
          <cell r="E275" t="str">
            <v>m3</v>
          </cell>
          <cell r="G275">
            <v>203.11</v>
          </cell>
          <cell r="M275">
            <v>222.42</v>
          </cell>
          <cell r="O275">
            <v>227.71</v>
          </cell>
          <cell r="Q275">
            <v>219.24</v>
          </cell>
          <cell r="S275">
            <v>230.05</v>
          </cell>
        </row>
        <row r="276">
          <cell r="A276" t="str">
            <v>2 S 03 323 00</v>
          </cell>
          <cell r="B276" t="str">
            <v>Conc.estr.fck=12 MPa-contr.raz.uso ger.conf.e lanç</v>
          </cell>
          <cell r="E276" t="str">
            <v>m3</v>
          </cell>
          <cell r="G276">
            <v>214.75</v>
          </cell>
          <cell r="M276">
            <v>234.78</v>
          </cell>
          <cell r="O276">
            <v>240.46</v>
          </cell>
          <cell r="Q276">
            <v>231.34</v>
          </cell>
          <cell r="S276">
            <v>242.98</v>
          </cell>
        </row>
        <row r="277">
          <cell r="A277" t="str">
            <v>2 S 03 324 00</v>
          </cell>
          <cell r="B277" t="str">
            <v>Conc.estr.fck=15 MPa-contr.raz.uso ger.conf.e lanç</v>
          </cell>
          <cell r="E277" t="str">
            <v>m3</v>
          </cell>
          <cell r="G277">
            <v>227.01</v>
          </cell>
          <cell r="M277">
            <v>247.79</v>
          </cell>
          <cell r="O277">
            <v>253.88</v>
          </cell>
          <cell r="Q277">
            <v>244.06</v>
          </cell>
          <cell r="S277">
            <v>256.60000000000002</v>
          </cell>
        </row>
        <row r="278">
          <cell r="A278" t="str">
            <v>2 S 03 324 01</v>
          </cell>
          <cell r="B278" t="str">
            <v>Conc.estr.fck=15 MPa-contr.raz.c/adit.conf. e lanç</v>
          </cell>
          <cell r="E278" t="str">
            <v>m3</v>
          </cell>
          <cell r="G278">
            <v>209.63</v>
          </cell>
          <cell r="M278">
            <v>228.71</v>
          </cell>
          <cell r="O278">
            <v>234.5</v>
          </cell>
          <cell r="Q278">
            <v>225.34</v>
          </cell>
          <cell r="S278">
            <v>237.26</v>
          </cell>
        </row>
        <row r="279">
          <cell r="A279" t="str">
            <v>2 S 03 325 00</v>
          </cell>
          <cell r="B279" t="str">
            <v>Conc.estr.fck=18 MPa-contr.raz.uso ger.conf.e lanç</v>
          </cell>
          <cell r="E279" t="str">
            <v>m3</v>
          </cell>
          <cell r="G279">
            <v>239.11</v>
          </cell>
          <cell r="M279">
            <v>260.66000000000003</v>
          </cell>
          <cell r="O279">
            <v>267.14</v>
          </cell>
          <cell r="Q279">
            <v>256.64999999999998</v>
          </cell>
          <cell r="S279">
            <v>270.05</v>
          </cell>
        </row>
        <row r="280">
          <cell r="A280" t="str">
            <v>2 S 03 325 01</v>
          </cell>
          <cell r="B280" t="str">
            <v>Conc.estr.fck=18 MPa-contr.raz.c/adit.conf. e lanç</v>
          </cell>
          <cell r="E280" t="str">
            <v>m3</v>
          </cell>
          <cell r="G280">
            <v>220.81</v>
          </cell>
          <cell r="M280">
            <v>240.62</v>
          </cell>
          <cell r="O280">
            <v>246.77</v>
          </cell>
          <cell r="Q280">
            <v>237</v>
          </cell>
          <cell r="S280">
            <v>249.72</v>
          </cell>
        </row>
        <row r="281">
          <cell r="A281" t="str">
            <v>2 S 03 326 00</v>
          </cell>
          <cell r="B281" t="str">
            <v>Conc.estr.fck=20 MPa-contr.raz.uso ger.conf.e lanç</v>
          </cell>
          <cell r="E281" t="str">
            <v>m3</v>
          </cell>
          <cell r="G281">
            <v>249.01</v>
          </cell>
          <cell r="M281">
            <v>271.17</v>
          </cell>
          <cell r="O281">
            <v>277.97000000000003</v>
          </cell>
          <cell r="Q281">
            <v>266.93</v>
          </cell>
          <cell r="S281">
            <v>281.05</v>
          </cell>
        </row>
        <row r="282">
          <cell r="A282" t="str">
            <v>2 S 03 326 01</v>
          </cell>
          <cell r="B282" t="str">
            <v>Conc.estr.fck=20 MPa-contr.raz.c/adit.conf. e lanç</v>
          </cell>
          <cell r="E282" t="str">
            <v>m3</v>
          </cell>
          <cell r="G282">
            <v>230.98</v>
          </cell>
          <cell r="M282">
            <v>251.38</v>
          </cell>
          <cell r="O282">
            <v>257.87</v>
          </cell>
          <cell r="Q282">
            <v>247.52</v>
          </cell>
          <cell r="S282">
            <v>260.99</v>
          </cell>
        </row>
        <row r="283">
          <cell r="A283" t="str">
            <v>2 S 03 327 00</v>
          </cell>
          <cell r="B283" t="str">
            <v>Conc.estr.fck=22 MPa-contr.raz.uso ger.conf.e lanç</v>
          </cell>
          <cell r="E283" t="str">
            <v>m3</v>
          </cell>
          <cell r="G283">
            <v>260.64999999999998</v>
          </cell>
          <cell r="M283">
            <v>283.52999999999997</v>
          </cell>
          <cell r="O283">
            <v>290.72000000000003</v>
          </cell>
          <cell r="Q283">
            <v>279.02</v>
          </cell>
          <cell r="S283">
            <v>293.98</v>
          </cell>
        </row>
        <row r="284">
          <cell r="A284" t="str">
            <v>2 S 03 328 00</v>
          </cell>
          <cell r="B284" t="str">
            <v>Conc.estr.fck=24 MPa-contr.raz.uso ger.conf.e lanç</v>
          </cell>
          <cell r="E284" t="str">
            <v>m3</v>
          </cell>
          <cell r="G284">
            <v>272.52</v>
          </cell>
          <cell r="M284">
            <v>296.13</v>
          </cell>
          <cell r="O284">
            <v>303.72000000000003</v>
          </cell>
          <cell r="Q284">
            <v>291.36</v>
          </cell>
          <cell r="S284">
            <v>307.18</v>
          </cell>
        </row>
        <row r="285">
          <cell r="A285" t="str">
            <v>2 S 03 329 00</v>
          </cell>
          <cell r="B285" t="str">
            <v>Conc.estr.fck=25 MPa-contr.raz.c/adit.conf. e lanç</v>
          </cell>
          <cell r="E285" t="str">
            <v>m3</v>
          </cell>
          <cell r="G285">
            <v>253.24</v>
          </cell>
          <cell r="M285">
            <v>275.2</v>
          </cell>
          <cell r="O285">
            <v>282.39999999999998</v>
          </cell>
          <cell r="Q285">
            <v>270.83999999999997</v>
          </cell>
          <cell r="S285">
            <v>285.87</v>
          </cell>
        </row>
        <row r="286">
          <cell r="A286" t="str">
            <v>2 S 03 329 01</v>
          </cell>
          <cell r="B286" t="str">
            <v>Conc.estr.fck=26 MPa-contr.raz.uso ger.conf.e lanç</v>
          </cell>
          <cell r="E286" t="str">
            <v>m3</v>
          </cell>
          <cell r="G286">
            <v>283.35000000000002</v>
          </cell>
          <cell r="M286">
            <v>307.63</v>
          </cell>
          <cell r="O286">
            <v>315.58</v>
          </cell>
          <cell r="Q286">
            <v>302.61</v>
          </cell>
          <cell r="S286">
            <v>319.22000000000003</v>
          </cell>
        </row>
        <row r="287">
          <cell r="A287" t="str">
            <v>2 S 03 329 02</v>
          </cell>
          <cell r="B287" t="str">
            <v>Conc.estr.fck=30 MPa-contr.raz.uso ger.conf.e lanç</v>
          </cell>
          <cell r="E287" t="str">
            <v>m3</v>
          </cell>
          <cell r="G287">
            <v>293.95999999999998</v>
          </cell>
          <cell r="M287">
            <v>318.91000000000003</v>
          </cell>
          <cell r="O287">
            <v>327.2</v>
          </cell>
          <cell r="Q287">
            <v>313.64</v>
          </cell>
          <cell r="S287">
            <v>331</v>
          </cell>
        </row>
        <row r="288">
          <cell r="A288" t="str">
            <v>2 S 03 329 03</v>
          </cell>
          <cell r="B288" t="str">
            <v>Conc.estr.fck=30 MPa-contr.raz.uso ger.conf.e lanç</v>
          </cell>
          <cell r="E288" t="str">
            <v>m3</v>
          </cell>
          <cell r="G288">
            <v>273.69</v>
          </cell>
          <cell r="M288">
            <v>297</v>
          </cell>
          <cell r="O288">
            <v>304.86</v>
          </cell>
          <cell r="Q288">
            <v>292.18</v>
          </cell>
          <cell r="S288">
            <v>308.64999999999998</v>
          </cell>
        </row>
        <row r="289">
          <cell r="A289" t="str">
            <v>2 S 03 329 04</v>
          </cell>
          <cell r="B289" t="str">
            <v>Conc.estr.fck=35 MPa-contr.raz.c/adit.conf. e lanç</v>
          </cell>
          <cell r="E289" t="str">
            <v>m3</v>
          </cell>
          <cell r="G289">
            <v>294.66000000000003</v>
          </cell>
          <cell r="M289">
            <v>319.14999999999998</v>
          </cell>
          <cell r="O289">
            <v>327.78</v>
          </cell>
          <cell r="Q289">
            <v>313.89</v>
          </cell>
          <cell r="S289">
            <v>332.06</v>
          </cell>
        </row>
        <row r="290">
          <cell r="A290" t="str">
            <v>2 S 03 370 00</v>
          </cell>
          <cell r="B290" t="str">
            <v>Forma comum de madeira</v>
          </cell>
          <cell r="E290" t="str">
            <v>m2</v>
          </cell>
          <cell r="G290">
            <v>27.54</v>
          </cell>
          <cell r="M290">
            <v>30.48</v>
          </cell>
          <cell r="O290">
            <v>30.53</v>
          </cell>
          <cell r="Q290">
            <v>30.74</v>
          </cell>
          <cell r="S290">
            <v>30.69</v>
          </cell>
        </row>
        <row r="291">
          <cell r="A291" t="str">
            <v>2 S 03 371 01</v>
          </cell>
          <cell r="B291" t="str">
            <v>Forma de placa compensada resinada</v>
          </cell>
          <cell r="E291" t="str">
            <v>m2</v>
          </cell>
          <cell r="G291">
            <v>21.92</v>
          </cell>
          <cell r="M291">
            <v>24.19</v>
          </cell>
          <cell r="O291">
            <v>24.24</v>
          </cell>
          <cell r="Q291">
            <v>25.15</v>
          </cell>
          <cell r="S291">
            <v>25.11</v>
          </cell>
        </row>
        <row r="292">
          <cell r="A292" t="str">
            <v>2 S 03 371 02</v>
          </cell>
          <cell r="B292" t="str">
            <v>Forma de placa compensada plastificada</v>
          </cell>
          <cell r="E292" t="str">
            <v>m2</v>
          </cell>
          <cell r="G292">
            <v>24.51</v>
          </cell>
          <cell r="M292">
            <v>26.78</v>
          </cell>
          <cell r="O292">
            <v>26.83</v>
          </cell>
          <cell r="Q292">
            <v>27.98</v>
          </cell>
          <cell r="S292">
            <v>27.93</v>
          </cell>
        </row>
        <row r="293">
          <cell r="A293" t="str">
            <v>2 S 03 372 01</v>
          </cell>
          <cell r="B293" t="str">
            <v>Formas para tubulão</v>
          </cell>
          <cell r="E293" t="str">
            <v>m2</v>
          </cell>
          <cell r="G293">
            <v>13.34</v>
          </cell>
          <cell r="M293">
            <v>15.39</v>
          </cell>
          <cell r="O293">
            <v>15.4</v>
          </cell>
          <cell r="Q293">
            <v>15.63</v>
          </cell>
          <cell r="S293">
            <v>15.59</v>
          </cell>
        </row>
        <row r="294">
          <cell r="A294" t="str">
            <v>2 S 03 401 01</v>
          </cell>
          <cell r="B294" t="str">
            <v>Estaca tipo Franki D=350 mm</v>
          </cell>
          <cell r="E294" t="str">
            <v>m</v>
          </cell>
          <cell r="G294">
            <v>106.96</v>
          </cell>
          <cell r="M294">
            <v>121.37</v>
          </cell>
          <cell r="O294">
            <v>125.92</v>
          </cell>
          <cell r="Q294">
            <v>122.8</v>
          </cell>
          <cell r="S294">
            <v>124.06</v>
          </cell>
        </row>
        <row r="295">
          <cell r="A295" t="str">
            <v>2 S 03 401 02</v>
          </cell>
          <cell r="B295" t="str">
            <v>Estaca tipo Franki D=400 mm</v>
          </cell>
          <cell r="E295" t="str">
            <v>m</v>
          </cell>
          <cell r="G295">
            <v>117.69</v>
          </cell>
          <cell r="M295">
            <v>133.51</v>
          </cell>
          <cell r="O295">
            <v>138.46</v>
          </cell>
          <cell r="Q295">
            <v>134.91</v>
          </cell>
          <cell r="S295">
            <v>136.41</v>
          </cell>
        </row>
        <row r="296">
          <cell r="A296" t="str">
            <v>2 S 03 401 03</v>
          </cell>
          <cell r="B296" t="str">
            <v>Estaca tipo Franki D=520 mm</v>
          </cell>
          <cell r="E296" t="str">
            <v>m</v>
          </cell>
          <cell r="G296">
            <v>163.25</v>
          </cell>
          <cell r="M296">
            <v>184.25</v>
          </cell>
          <cell r="O296">
            <v>190.99</v>
          </cell>
          <cell r="Q296">
            <v>186.27</v>
          </cell>
          <cell r="S296">
            <v>188.9</v>
          </cell>
        </row>
        <row r="297">
          <cell r="A297" t="str">
            <v>2 S 03 401 04</v>
          </cell>
          <cell r="B297" t="str">
            <v>Estaca tipo Franki D=600 mm</v>
          </cell>
          <cell r="E297" t="str">
            <v>m</v>
          </cell>
          <cell r="G297">
            <v>204.35</v>
          </cell>
          <cell r="M297">
            <v>230.21</v>
          </cell>
          <cell r="O297">
            <v>238.61</v>
          </cell>
          <cell r="Q297">
            <v>232.82</v>
          </cell>
          <cell r="S297">
            <v>236.33</v>
          </cell>
        </row>
        <row r="298">
          <cell r="A298" t="str">
            <v>2 S 03 402 01</v>
          </cell>
          <cell r="B298" t="str">
            <v>Cravação estacas pré-mold. de concreto 30 x 30 cm</v>
          </cell>
          <cell r="E298" t="str">
            <v>m</v>
          </cell>
          <cell r="G298">
            <v>109.09</v>
          </cell>
          <cell r="M298">
            <v>123.59</v>
          </cell>
          <cell r="O298">
            <v>127.15</v>
          </cell>
          <cell r="Q298">
            <v>124.9</v>
          </cell>
          <cell r="S298">
            <v>126</v>
          </cell>
        </row>
        <row r="299">
          <cell r="A299" t="str">
            <v>2 S 03 404 01</v>
          </cell>
          <cell r="B299" t="str">
            <v>Forn. e crav. estacas perfil met. I de 10" simples</v>
          </cell>
          <cell r="E299" t="str">
            <v>m</v>
          </cell>
          <cell r="G299">
            <v>240.04</v>
          </cell>
          <cell r="M299">
            <v>257.08</v>
          </cell>
          <cell r="O299">
            <v>260.58999999999997</v>
          </cell>
          <cell r="Q299">
            <v>231.62</v>
          </cell>
          <cell r="S299">
            <v>231.62</v>
          </cell>
        </row>
        <row r="300">
          <cell r="A300" t="str">
            <v>2 S 03 404 04</v>
          </cell>
          <cell r="B300" t="str">
            <v>Forn. e crav. estacas perfil met. I de 10" duplo</v>
          </cell>
          <cell r="E300" t="str">
            <v>m</v>
          </cell>
          <cell r="G300">
            <v>382.91</v>
          </cell>
          <cell r="M300">
            <v>400.25</v>
          </cell>
          <cell r="O300">
            <v>403.83</v>
          </cell>
          <cell r="Q300">
            <v>348.91</v>
          </cell>
          <cell r="S300">
            <v>348.91</v>
          </cell>
        </row>
        <row r="301">
          <cell r="A301" t="str">
            <v>2 S 03 404 11</v>
          </cell>
          <cell r="B301" t="str">
            <v>Cravação estacas met. trilhos soldados - estrela</v>
          </cell>
          <cell r="E301" t="str">
            <v>m</v>
          </cell>
          <cell r="G301">
            <v>214.28</v>
          </cell>
          <cell r="M301">
            <v>255.04</v>
          </cell>
          <cell r="O301">
            <v>266.54000000000002</v>
          </cell>
          <cell r="Q301">
            <v>255.43</v>
          </cell>
          <cell r="S301">
            <v>255.43</v>
          </cell>
        </row>
        <row r="302">
          <cell r="A302" t="str">
            <v>2 S 03 410 01</v>
          </cell>
          <cell r="B302" t="str">
            <v>Tubulão a céu aberto diâmetro externo = 1,00 m</v>
          </cell>
          <cell r="E302" t="str">
            <v>m</v>
          </cell>
          <cell r="G302">
            <v>666.11</v>
          </cell>
          <cell r="M302">
            <v>754.53</v>
          </cell>
          <cell r="O302">
            <v>773.36</v>
          </cell>
          <cell r="Q302">
            <v>768.06</v>
          </cell>
          <cell r="S302">
            <v>776.36</v>
          </cell>
        </row>
        <row r="303">
          <cell r="A303" t="str">
            <v>2 S 03 410 11</v>
          </cell>
          <cell r="B303" t="str">
            <v>Tubulão a céu aberto diâmetro externo = 1,20 m</v>
          </cell>
          <cell r="E303" t="str">
            <v>m</v>
          </cell>
          <cell r="G303">
            <v>864.88</v>
          </cell>
          <cell r="M303">
            <v>979.92</v>
          </cell>
          <cell r="O303">
            <v>1002.96</v>
          </cell>
          <cell r="Q303">
            <v>994.85</v>
          </cell>
          <cell r="S303">
            <v>1007.05</v>
          </cell>
        </row>
        <row r="304">
          <cell r="A304" t="str">
            <v>2 S 03 410 21</v>
          </cell>
          <cell r="B304" t="str">
            <v>Tubulão a céu aberto diâmetro externo = 1,40 m</v>
          </cell>
          <cell r="E304" t="str">
            <v>m</v>
          </cell>
          <cell r="G304">
            <v>1080.8399999999999</v>
          </cell>
          <cell r="M304">
            <v>1225.73</v>
          </cell>
          <cell r="O304">
            <v>1253.0999999999999</v>
          </cell>
          <cell r="Q304">
            <v>1242.0999999999999</v>
          </cell>
          <cell r="S304">
            <v>1258.42</v>
          </cell>
        </row>
        <row r="305">
          <cell r="A305" t="str">
            <v>2 S 03 410 31</v>
          </cell>
          <cell r="B305" t="str">
            <v>Tubulão a céu aberto diâmetro externo = 1,60 m</v>
          </cell>
          <cell r="E305" t="str">
            <v>m</v>
          </cell>
          <cell r="G305">
            <v>1306.05</v>
          </cell>
          <cell r="M305">
            <v>1482.49</v>
          </cell>
          <cell r="O305">
            <v>1513.82</v>
          </cell>
          <cell r="Q305">
            <v>1499.5</v>
          </cell>
          <cell r="S305">
            <v>1520.5</v>
          </cell>
        </row>
        <row r="306">
          <cell r="A306" t="str">
            <v>2 S 03 410 41</v>
          </cell>
          <cell r="B306" t="str">
            <v>Tubulão a céu aberto diâmetro externo = 1,80 m</v>
          </cell>
          <cell r="E306" t="str">
            <v>m</v>
          </cell>
          <cell r="G306">
            <v>1576.57</v>
          </cell>
          <cell r="M306">
            <v>1790.53</v>
          </cell>
          <cell r="O306">
            <v>1826.88</v>
          </cell>
          <cell r="Q306">
            <v>1808.13</v>
          </cell>
          <cell r="S306">
            <v>1835.14</v>
          </cell>
        </row>
        <row r="307">
          <cell r="A307" t="str">
            <v>2 S 03 410 51</v>
          </cell>
          <cell r="B307" t="str">
            <v>Tubulão a céu aberto diâmetro externo = 2,00 m</v>
          </cell>
          <cell r="E307" t="str">
            <v>m</v>
          </cell>
          <cell r="G307">
            <v>1876.88</v>
          </cell>
          <cell r="M307">
            <v>2131.48</v>
          </cell>
          <cell r="O307">
            <v>2174.0300000000002</v>
          </cell>
          <cell r="Q307">
            <v>2150.31</v>
          </cell>
          <cell r="S307">
            <v>2184.04</v>
          </cell>
        </row>
        <row r="308">
          <cell r="A308" t="str">
            <v>2 S 03 410 61</v>
          </cell>
          <cell r="B308" t="str">
            <v>Tubulão a céu aberto diâmetro externo = 2,20 m</v>
          </cell>
          <cell r="E308" t="str">
            <v>m</v>
          </cell>
          <cell r="G308">
            <v>2234.09</v>
          </cell>
          <cell r="M308">
            <v>2538.9699999999998</v>
          </cell>
          <cell r="O308">
            <v>2588.98</v>
          </cell>
          <cell r="Q308">
            <v>2560.4499999999998</v>
          </cell>
          <cell r="S308">
            <v>2600.8200000000002</v>
          </cell>
        </row>
        <row r="309">
          <cell r="A309" t="str">
            <v>2 S 03 411 11</v>
          </cell>
          <cell r="B309" t="str">
            <v>Tub.ar comp.D=1,2 m prof.até 12 m lâmina d'água LF</v>
          </cell>
          <cell r="E309" t="str">
            <v>m</v>
          </cell>
          <cell r="G309">
            <v>2096.86</v>
          </cell>
          <cell r="M309">
            <v>2358.8200000000002</v>
          </cell>
          <cell r="O309">
            <v>2381.86</v>
          </cell>
          <cell r="Q309">
            <v>2340.0100000000002</v>
          </cell>
          <cell r="S309">
            <v>2352.1999999999998</v>
          </cell>
        </row>
        <row r="310">
          <cell r="A310" t="str">
            <v>2 S 03 411 12</v>
          </cell>
          <cell r="B310" t="str">
            <v>Tub.ar comp.D=1,2 m prof. 12/18 m lâmina d'água LF</v>
          </cell>
          <cell r="E310" t="str">
            <v>m</v>
          </cell>
          <cell r="G310">
            <v>2331.33</v>
          </cell>
          <cell r="M310">
            <v>2625.51</v>
          </cell>
          <cell r="O310">
            <v>2648.55</v>
          </cell>
          <cell r="Q310">
            <v>2601.63</v>
          </cell>
          <cell r="S310">
            <v>2613.83</v>
          </cell>
        </row>
        <row r="311">
          <cell r="A311" t="str">
            <v>2 S 03 411 13</v>
          </cell>
          <cell r="B311" t="str">
            <v>Tub.ar comp.D=1,2 m prof. 18/24 m lâmina d'água LF</v>
          </cell>
          <cell r="E311" t="str">
            <v>m</v>
          </cell>
          <cell r="G311">
            <v>2584.09</v>
          </cell>
          <cell r="M311">
            <v>2914.15</v>
          </cell>
          <cell r="O311">
            <v>2937.19</v>
          </cell>
          <cell r="Q311">
            <v>2885.21</v>
          </cell>
          <cell r="S311">
            <v>2897.4</v>
          </cell>
        </row>
        <row r="312">
          <cell r="A312" t="str">
            <v>2 S 03 411 14</v>
          </cell>
          <cell r="B312" t="str">
            <v>Tub.ar comp.D=1,2 m prof. 24/27 m lâmina d'água LF</v>
          </cell>
          <cell r="E312" t="str">
            <v>m</v>
          </cell>
          <cell r="G312">
            <v>2951.84</v>
          </cell>
          <cell r="M312">
            <v>3335.86</v>
          </cell>
          <cell r="O312">
            <v>3358.9</v>
          </cell>
          <cell r="Q312">
            <v>3300.16</v>
          </cell>
          <cell r="S312">
            <v>3312.35</v>
          </cell>
        </row>
        <row r="313">
          <cell r="A313" t="str">
            <v>2 S 03 411 15</v>
          </cell>
          <cell r="B313" t="str">
            <v>Tub.ar.comp.D=1,2 m prof. 27/31 m lâmina d'água LF</v>
          </cell>
          <cell r="E313" t="str">
            <v>m</v>
          </cell>
          <cell r="G313">
            <v>3455.78</v>
          </cell>
          <cell r="M313">
            <v>3921.4</v>
          </cell>
          <cell r="O313">
            <v>3944.44</v>
          </cell>
          <cell r="Q313">
            <v>3879.59</v>
          </cell>
          <cell r="S313">
            <v>3891.79</v>
          </cell>
        </row>
        <row r="314">
          <cell r="A314" t="str">
            <v>2 S 03 411 21</v>
          </cell>
          <cell r="B314" t="str">
            <v>Tub.ar.comp.D=1,4 m prof.até 12 m lâmina d'água LF</v>
          </cell>
          <cell r="E314" t="str">
            <v>m</v>
          </cell>
          <cell r="G314">
            <v>2716.75</v>
          </cell>
          <cell r="M314">
            <v>3055.52</v>
          </cell>
          <cell r="O314">
            <v>3082.9</v>
          </cell>
          <cell r="Q314">
            <v>3026.57</v>
          </cell>
          <cell r="S314">
            <v>3042.89</v>
          </cell>
        </row>
        <row r="315">
          <cell r="A315" t="str">
            <v>2 S 03 411 22</v>
          </cell>
          <cell r="B315" t="str">
            <v>Tub.ar comp.D=1,4 m prof. 12/18 m lâmina d'água LF</v>
          </cell>
          <cell r="E315" t="str">
            <v>m</v>
          </cell>
          <cell r="G315">
            <v>3031.84</v>
          </cell>
          <cell r="M315">
            <v>3413.88</v>
          </cell>
          <cell r="O315">
            <v>3441.26</v>
          </cell>
          <cell r="Q315">
            <v>3378.11</v>
          </cell>
          <cell r="S315">
            <v>3394.43</v>
          </cell>
        </row>
        <row r="316">
          <cell r="A316" t="str">
            <v>2 S 03 411 23</v>
          </cell>
          <cell r="B316" t="str">
            <v>Tub.ar comp.D=1,4 m prof. 18/24 m lâmina d'água LF</v>
          </cell>
          <cell r="E316" t="str">
            <v>m</v>
          </cell>
          <cell r="G316">
            <v>3370.75</v>
          </cell>
          <cell r="M316">
            <v>3800.9</v>
          </cell>
          <cell r="O316">
            <v>3828.28</v>
          </cell>
          <cell r="Q316">
            <v>3758.35</v>
          </cell>
          <cell r="S316">
            <v>3774.67</v>
          </cell>
        </row>
        <row r="317">
          <cell r="A317" t="str">
            <v>2 S 03 411 24</v>
          </cell>
          <cell r="B317" t="str">
            <v>Tub.ar comp.D=1,4 m prof. 24/27 m lâmina d'água LF</v>
          </cell>
          <cell r="E317" t="str">
            <v>m</v>
          </cell>
          <cell r="G317">
            <v>3864.15</v>
          </cell>
          <cell r="M317">
            <v>4366.71</v>
          </cell>
          <cell r="O317">
            <v>4394.09</v>
          </cell>
          <cell r="Q317">
            <v>4315.09</v>
          </cell>
          <cell r="S317">
            <v>4331.41</v>
          </cell>
        </row>
        <row r="318">
          <cell r="A318" t="str">
            <v>2 S 03 411 25</v>
          </cell>
          <cell r="B318" t="str">
            <v>Tub.ar comp.D=1,4 m prof. 27/31 m lâmina d'água LF</v>
          </cell>
          <cell r="E318" t="str">
            <v>m</v>
          </cell>
          <cell r="G318">
            <v>4690.3900000000003</v>
          </cell>
          <cell r="M318">
            <v>5318.78</v>
          </cell>
          <cell r="O318">
            <v>5346.16</v>
          </cell>
          <cell r="Q318">
            <v>5253.55</v>
          </cell>
          <cell r="S318">
            <v>5269.87</v>
          </cell>
        </row>
        <row r="319">
          <cell r="A319" t="str">
            <v>2 S 03 411 31</v>
          </cell>
          <cell r="B319" t="str">
            <v>Tub.ar comp.D=1,6 m prof.até 12 m lâmina d'água LF</v>
          </cell>
          <cell r="E319" t="str">
            <v>m</v>
          </cell>
          <cell r="G319">
            <v>3458.71</v>
          </cell>
          <cell r="M319">
            <v>3889.69</v>
          </cell>
          <cell r="O319">
            <v>3921.04</v>
          </cell>
          <cell r="Q319">
            <v>3846.85</v>
          </cell>
          <cell r="S319">
            <v>3867.86</v>
          </cell>
        </row>
        <row r="320">
          <cell r="A320" t="str">
            <v>2 S 03 411 32</v>
          </cell>
          <cell r="B320" t="str">
            <v>Tub.ar comp.D=1,6 m prof. 12/18 m lâmina d'água LF</v>
          </cell>
          <cell r="E320" t="str">
            <v>m</v>
          </cell>
          <cell r="G320">
            <v>3874.71</v>
          </cell>
          <cell r="M320">
            <v>4362.84</v>
          </cell>
          <cell r="O320">
            <v>4394.1899999999996</v>
          </cell>
          <cell r="Q320">
            <v>4311.01</v>
          </cell>
          <cell r="S320">
            <v>4332.0200000000004</v>
          </cell>
        </row>
        <row r="321">
          <cell r="A321" t="str">
            <v>2 S 03 411 33</v>
          </cell>
          <cell r="B321" t="str">
            <v>Tub.ar comp.D=1,6 m prof. 18/24 m lâmina d'água LF</v>
          </cell>
          <cell r="E321" t="str">
            <v>m</v>
          </cell>
          <cell r="G321">
            <v>4322.53</v>
          </cell>
          <cell r="M321">
            <v>4874.25</v>
          </cell>
          <cell r="O321">
            <v>4905.6000000000004</v>
          </cell>
          <cell r="Q321">
            <v>4813.46</v>
          </cell>
          <cell r="S321">
            <v>4834.47</v>
          </cell>
        </row>
        <row r="322">
          <cell r="A322" t="str">
            <v>2 S 03 411 34</v>
          </cell>
          <cell r="B322" t="str">
            <v>Tub.ar comp.D=1,6 m prof. 24/27 m lâmina d'água LF</v>
          </cell>
          <cell r="E322" t="str">
            <v>m</v>
          </cell>
          <cell r="G322">
            <v>4974.83</v>
          </cell>
          <cell r="M322">
            <v>5622.28</v>
          </cell>
          <cell r="O322">
            <v>5653.63</v>
          </cell>
          <cell r="Q322">
            <v>5549.51</v>
          </cell>
          <cell r="S322">
            <v>5570.51</v>
          </cell>
        </row>
        <row r="323">
          <cell r="A323" t="str">
            <v>2 S 03 411 35</v>
          </cell>
          <cell r="B323" t="str">
            <v>Tub.ar comp.D=1,6 m prof. 27/31 m lâmina d'água LF</v>
          </cell>
          <cell r="E323" t="str">
            <v>m</v>
          </cell>
          <cell r="G323">
            <v>6066.28</v>
          </cell>
          <cell r="M323">
            <v>6879.99</v>
          </cell>
          <cell r="O323">
            <v>6911.34</v>
          </cell>
          <cell r="Q323">
            <v>6789.28</v>
          </cell>
          <cell r="S323">
            <v>6810.28</v>
          </cell>
        </row>
        <row r="324">
          <cell r="A324" t="str">
            <v>2 S 03 411 41</v>
          </cell>
          <cell r="B324" t="str">
            <v>Tub.ar comp.D=1,8 m prof.até 12 m lâmina d'água LF</v>
          </cell>
          <cell r="E324" t="str">
            <v>m</v>
          </cell>
          <cell r="G324">
            <v>4347.7299999999996</v>
          </cell>
          <cell r="M324">
            <v>4888.6499999999996</v>
          </cell>
          <cell r="O324">
            <v>4925.0200000000004</v>
          </cell>
          <cell r="Q324">
            <v>4828.9399999999996</v>
          </cell>
          <cell r="S324">
            <v>4855.95</v>
          </cell>
        </row>
        <row r="325">
          <cell r="A325" t="str">
            <v>2 S 03 411 42</v>
          </cell>
          <cell r="B325" t="str">
            <v>Tub.ar comp.D=1,8 m prof. 12/18 m lâmina d'água LF</v>
          </cell>
          <cell r="E325" t="str">
            <v>m</v>
          </cell>
          <cell r="G325">
            <v>4882.32</v>
          </cell>
          <cell r="M325">
            <v>5496.51</v>
          </cell>
          <cell r="O325">
            <v>5532.88</v>
          </cell>
          <cell r="Q325">
            <v>5425.18</v>
          </cell>
          <cell r="S325">
            <v>5452.19</v>
          </cell>
        </row>
        <row r="326">
          <cell r="A326" t="str">
            <v>2 S 03 411 43</v>
          </cell>
          <cell r="B326" t="str">
            <v>Tub.ar comp.D=1,8 m prof. 18/24 m lâmina d'água LF</v>
          </cell>
          <cell r="E326" t="str">
            <v>m</v>
          </cell>
          <cell r="G326">
            <v>5461.05</v>
          </cell>
          <cell r="M326">
            <v>6157.39</v>
          </cell>
          <cell r="O326">
            <v>6193.77</v>
          </cell>
          <cell r="Q326">
            <v>6074.49</v>
          </cell>
          <cell r="S326">
            <v>6101.49</v>
          </cell>
        </row>
        <row r="327">
          <cell r="A327" t="str">
            <v>2 S 03 411 44</v>
          </cell>
          <cell r="B327" t="str">
            <v>Tub.ar comp.D=1,8 m prof. 24/27 m lâmina d'água LF</v>
          </cell>
          <cell r="E327" t="str">
            <v>m</v>
          </cell>
          <cell r="G327">
            <v>6306.55</v>
          </cell>
          <cell r="M327">
            <v>7127.13</v>
          </cell>
          <cell r="O327">
            <v>7163.5</v>
          </cell>
          <cell r="Q327">
            <v>7028.73</v>
          </cell>
          <cell r="S327">
            <v>7055.74</v>
          </cell>
        </row>
        <row r="328">
          <cell r="A328" t="str">
            <v>2 S 03 411 45</v>
          </cell>
          <cell r="B328" t="str">
            <v>Tub.ar comp.D=1,8 m prof. 27/31 m lâmina d'água LF</v>
          </cell>
          <cell r="E328" t="str">
            <v>m</v>
          </cell>
          <cell r="G328">
            <v>7716.75</v>
          </cell>
          <cell r="M328">
            <v>8752.1200000000008</v>
          </cell>
          <cell r="O328">
            <v>8788.49</v>
          </cell>
          <cell r="Q328">
            <v>8630.5300000000007</v>
          </cell>
          <cell r="S328">
            <v>8657.5400000000009</v>
          </cell>
        </row>
        <row r="329">
          <cell r="A329" t="str">
            <v>2 S 03 411 51</v>
          </cell>
          <cell r="B329" t="str">
            <v>Tub.ar comp.D=2,0 m até 12 m lâmina d'água LF</v>
          </cell>
          <cell r="E329" t="str">
            <v>m</v>
          </cell>
          <cell r="G329">
            <v>5185.8599999999997</v>
          </cell>
          <cell r="M329">
            <v>5829.45</v>
          </cell>
          <cell r="O329">
            <v>5872.03</v>
          </cell>
          <cell r="Q329">
            <v>5755.52</v>
          </cell>
          <cell r="S329">
            <v>5789.24</v>
          </cell>
        </row>
        <row r="330">
          <cell r="A330" t="str">
            <v>2 S 03 411 52</v>
          </cell>
          <cell r="B330" t="str">
            <v>Tub.ar comp.D=2,0 m prof. 12/18 m lâmina d'água LF</v>
          </cell>
          <cell r="E330" t="str">
            <v>m</v>
          </cell>
          <cell r="G330">
            <v>5830.39</v>
          </cell>
          <cell r="M330">
            <v>6562.53</v>
          </cell>
          <cell r="O330">
            <v>6605.12</v>
          </cell>
          <cell r="Q330">
            <v>6474.68</v>
          </cell>
          <cell r="S330">
            <v>6508.41</v>
          </cell>
        </row>
        <row r="331">
          <cell r="A331" t="str">
            <v>2 S 03 411 53</v>
          </cell>
          <cell r="B331" t="str">
            <v>Tub.ar comp.D=2,0 m prof.18/24 m lâmina d'água LF</v>
          </cell>
          <cell r="E331" t="str">
            <v>m</v>
          </cell>
          <cell r="G331">
            <v>6525.75</v>
          </cell>
          <cell r="M331">
            <v>7388.27</v>
          </cell>
          <cell r="O331">
            <v>7430.86</v>
          </cell>
          <cell r="Q331">
            <v>7286.51</v>
          </cell>
          <cell r="S331">
            <v>7320.23</v>
          </cell>
        </row>
        <row r="332">
          <cell r="A332" t="str">
            <v>2 S 03 411 54</v>
          </cell>
          <cell r="B332" t="str">
            <v>Tub.ar comp.D=2,0 m prof.24/27 m lâmina d'água LF</v>
          </cell>
          <cell r="E332" t="str">
            <v>m</v>
          </cell>
          <cell r="G332">
            <v>7535.9</v>
          </cell>
          <cell r="M332">
            <v>8515.02</v>
          </cell>
          <cell r="O332">
            <v>8557.61</v>
          </cell>
          <cell r="Q332">
            <v>8394.7000000000007</v>
          </cell>
          <cell r="S332">
            <v>8428.42</v>
          </cell>
        </row>
        <row r="333">
          <cell r="A333" t="str">
            <v>2 S 03 411 55</v>
          </cell>
          <cell r="B333" t="str">
            <v>Tub.ar comp.D=2,0 m prof.27/31 m lâmina d'água LF</v>
          </cell>
          <cell r="E333" t="str">
            <v>m</v>
          </cell>
          <cell r="G333">
            <v>9228.16</v>
          </cell>
          <cell r="M333">
            <v>10465.049999999999</v>
          </cell>
          <cell r="O333">
            <v>10507.63</v>
          </cell>
          <cell r="Q333">
            <v>10316.89</v>
          </cell>
          <cell r="S333">
            <v>10350.61</v>
          </cell>
        </row>
        <row r="334">
          <cell r="A334" t="str">
            <v>2 S 03 411 61</v>
          </cell>
          <cell r="B334" t="str">
            <v>Tub.ar comp.D=2,2 m prof.até 12 m lâmina d'água LF</v>
          </cell>
          <cell r="E334" t="str">
            <v>m</v>
          </cell>
          <cell r="G334">
            <v>6370.51</v>
          </cell>
          <cell r="M334">
            <v>7161.42</v>
          </cell>
          <cell r="O334">
            <v>7211.43</v>
          </cell>
          <cell r="Q334">
            <v>7066.91</v>
          </cell>
          <cell r="S334">
            <v>7107.28</v>
          </cell>
        </row>
        <row r="335">
          <cell r="A335" t="str">
            <v>2 S 03 411 62</v>
          </cell>
          <cell r="B335" t="str">
            <v>Tub.ar comp.D=2,2 m prof.12/18 m lâmina d'água LF</v>
          </cell>
          <cell r="E335" t="str">
            <v>m</v>
          </cell>
          <cell r="G335">
            <v>7175.96</v>
          </cell>
          <cell r="M335">
            <v>8077.55</v>
          </cell>
          <cell r="O335">
            <v>8127.56</v>
          </cell>
          <cell r="Q335">
            <v>7965.65</v>
          </cell>
          <cell r="S335">
            <v>8006.02</v>
          </cell>
        </row>
        <row r="336">
          <cell r="A336" t="str">
            <v>2 S 03 411 63</v>
          </cell>
          <cell r="B336" t="str">
            <v>Tub.ar comp.D=2,2 m prof.18/24 m lâmina d'água LF</v>
          </cell>
          <cell r="E336" t="str">
            <v>m</v>
          </cell>
          <cell r="G336">
            <v>8045.16</v>
          </cell>
          <cell r="M336">
            <v>9070.11</v>
          </cell>
          <cell r="O336">
            <v>9120.11</v>
          </cell>
          <cell r="Q336">
            <v>8940.7800000000007</v>
          </cell>
          <cell r="S336">
            <v>8981.15</v>
          </cell>
        </row>
        <row r="337">
          <cell r="A337" t="str">
            <v>2 S 03 411 64</v>
          </cell>
          <cell r="B337" t="str">
            <v>Tub.ar comp.D=2,2 m prof.24/27 m lâmina d'água LF</v>
          </cell>
          <cell r="E337" t="str">
            <v>m</v>
          </cell>
          <cell r="G337">
            <v>9308.5</v>
          </cell>
          <cell r="M337">
            <v>10518.88</v>
          </cell>
          <cell r="O337">
            <v>10568.89</v>
          </cell>
          <cell r="Q337">
            <v>10366.36</v>
          </cell>
          <cell r="S337">
            <v>10406.73</v>
          </cell>
        </row>
        <row r="338">
          <cell r="A338" t="str">
            <v>2 S 03 411 65</v>
          </cell>
          <cell r="B338" t="str">
            <v>Tub.ar comp.D=2,2 m prof.27/31m lâmina d'água LF</v>
          </cell>
          <cell r="E338" t="str">
            <v>m</v>
          </cell>
          <cell r="G338">
            <v>11024.28</v>
          </cell>
          <cell r="M338">
            <v>12477.1</v>
          </cell>
          <cell r="O338">
            <v>12527.11</v>
          </cell>
          <cell r="Q338">
            <v>12289.79</v>
          </cell>
          <cell r="S338">
            <v>12330.16</v>
          </cell>
        </row>
        <row r="339">
          <cell r="A339" t="str">
            <v>2 S 03 412 01</v>
          </cell>
          <cell r="B339" t="str">
            <v>Esc.p/alarg. base tub.ar comp.prof. até 12 m LF</v>
          </cell>
          <cell r="E339" t="str">
            <v>m3</v>
          </cell>
          <cell r="G339">
            <v>1197.69</v>
          </cell>
          <cell r="M339">
            <v>1352.9</v>
          </cell>
          <cell r="O339">
            <v>1352.9</v>
          </cell>
          <cell r="Q339">
            <v>1323.45</v>
          </cell>
          <cell r="S339">
            <v>1323.45</v>
          </cell>
        </row>
        <row r="340">
          <cell r="A340" t="str">
            <v>2 S 03 412 02</v>
          </cell>
          <cell r="B340" t="str">
            <v>Esc.p/alarg. base tub.ar comp.prof.12/18 m LF</v>
          </cell>
          <cell r="E340" t="str">
            <v>m3</v>
          </cell>
          <cell r="G340">
            <v>1401.59</v>
          </cell>
          <cell r="M340">
            <v>1584.9</v>
          </cell>
          <cell r="O340">
            <v>1584.9</v>
          </cell>
          <cell r="Q340">
            <v>1551.02</v>
          </cell>
          <cell r="S340">
            <v>1551.02</v>
          </cell>
        </row>
        <row r="341">
          <cell r="A341" t="str">
            <v>2 S 03 412 03</v>
          </cell>
          <cell r="B341" t="str">
            <v>Esc.p/alarg. base tub.ar comp.prof.18/24 m LF</v>
          </cell>
          <cell r="E341" t="str">
            <v>m3</v>
          </cell>
          <cell r="G341">
            <v>1621.05</v>
          </cell>
          <cell r="M341">
            <v>1835.63</v>
          </cell>
          <cell r="O341">
            <v>1835.63</v>
          </cell>
          <cell r="Q341">
            <v>1797.33</v>
          </cell>
          <cell r="S341">
            <v>1797.33</v>
          </cell>
        </row>
        <row r="342">
          <cell r="A342" t="str">
            <v>2 S 03 412 04</v>
          </cell>
          <cell r="B342" t="str">
            <v>Esc.p/alarg. base tub.ar comp.prof.24/27 m LF</v>
          </cell>
          <cell r="E342" t="str">
            <v>m3</v>
          </cell>
          <cell r="G342">
            <v>1940.1</v>
          </cell>
          <cell r="M342">
            <v>2201.66</v>
          </cell>
          <cell r="O342">
            <v>2201.66</v>
          </cell>
          <cell r="Q342">
            <v>2157.4899999999998</v>
          </cell>
          <cell r="S342">
            <v>2157.4899999999998</v>
          </cell>
        </row>
        <row r="343">
          <cell r="A343" t="str">
            <v>2 S 03 412 05</v>
          </cell>
          <cell r="B343" t="str">
            <v>Esc.p/alarg. base tub.ar comp.prof.27/31m LF</v>
          </cell>
          <cell r="E343" t="str">
            <v>m3</v>
          </cell>
          <cell r="G343">
            <v>2475.7199999999998</v>
          </cell>
          <cell r="M343">
            <v>2819.05</v>
          </cell>
          <cell r="O343">
            <v>2819.05</v>
          </cell>
          <cell r="Q343">
            <v>2766.03</v>
          </cell>
          <cell r="S343">
            <v>2766.03</v>
          </cell>
        </row>
        <row r="344">
          <cell r="A344" t="str">
            <v>2 S 03 412 11</v>
          </cell>
          <cell r="B344" t="str">
            <v>Forn.lanç.conc. base tub.ar comp.até 12m LF</v>
          </cell>
          <cell r="E344" t="str">
            <v>m3</v>
          </cell>
          <cell r="G344">
            <v>264.22000000000003</v>
          </cell>
          <cell r="M344">
            <v>291.95</v>
          </cell>
          <cell r="O344">
            <v>296.33</v>
          </cell>
          <cell r="Q344">
            <v>286.73</v>
          </cell>
          <cell r="S344">
            <v>295.92</v>
          </cell>
        </row>
        <row r="345">
          <cell r="A345" t="str">
            <v>2 S 03 412 12</v>
          </cell>
          <cell r="B345" t="str">
            <v>Forn.lanc.conc.base tub.ar comp.prof.12/18m LF</v>
          </cell>
          <cell r="E345" t="str">
            <v>m3</v>
          </cell>
          <cell r="G345">
            <v>281.77</v>
          </cell>
          <cell r="M345">
            <v>311.86</v>
          </cell>
          <cell r="O345">
            <v>316.25</v>
          </cell>
          <cell r="Q345">
            <v>306.24</v>
          </cell>
          <cell r="S345">
            <v>315.44</v>
          </cell>
        </row>
        <row r="346">
          <cell r="A346" t="str">
            <v>2 S 03 412 13</v>
          </cell>
          <cell r="B346" t="str">
            <v>Forn.lanç.conc.base tub.ar comp.prof.18/24m LF</v>
          </cell>
          <cell r="E346" t="str">
            <v>m3</v>
          </cell>
          <cell r="G346">
            <v>300.69</v>
          </cell>
          <cell r="M346">
            <v>333.43</v>
          </cell>
          <cell r="O346">
            <v>337.81</v>
          </cell>
          <cell r="Q346">
            <v>327.41000000000003</v>
          </cell>
          <cell r="S346">
            <v>336.61</v>
          </cell>
        </row>
        <row r="347">
          <cell r="A347" t="str">
            <v>2 S 03 412 14</v>
          </cell>
          <cell r="B347" t="str">
            <v>Forn.lanç.conc.base tub.ar comp.prof.24/27m LF</v>
          </cell>
          <cell r="E347" t="str">
            <v>m3</v>
          </cell>
          <cell r="G347">
            <v>327.9</v>
          </cell>
          <cell r="M347">
            <v>364.56</v>
          </cell>
          <cell r="O347">
            <v>368.94</v>
          </cell>
          <cell r="Q347">
            <v>358.01</v>
          </cell>
          <cell r="S347">
            <v>367.21</v>
          </cell>
        </row>
        <row r="348">
          <cell r="A348" t="str">
            <v>2 S 03 412 15</v>
          </cell>
          <cell r="B348" t="str">
            <v>Forn.lanç.conc.base tub.ar comp.prof. 27/31m LF</v>
          </cell>
          <cell r="E348" t="str">
            <v>m3</v>
          </cell>
          <cell r="G348">
            <v>373.05</v>
          </cell>
          <cell r="M348">
            <v>416.46</v>
          </cell>
          <cell r="O348">
            <v>420.85</v>
          </cell>
          <cell r="Q348">
            <v>409.12</v>
          </cell>
          <cell r="S348">
            <v>418.32</v>
          </cell>
        </row>
        <row r="349">
          <cell r="A349" t="str">
            <v>2 S 03 510 00</v>
          </cell>
          <cell r="B349" t="str">
            <v>Aparelho apoio em neoprene fretado-forn. e aplic.</v>
          </cell>
          <cell r="E349" t="str">
            <v>kg</v>
          </cell>
          <cell r="G349">
            <v>48.27</v>
          </cell>
          <cell r="M349">
            <v>49.23</v>
          </cell>
          <cell r="O349">
            <v>43.54</v>
          </cell>
          <cell r="Q349">
            <v>43.54</v>
          </cell>
          <cell r="S349">
            <v>43.54</v>
          </cell>
        </row>
        <row r="350">
          <cell r="A350" t="str">
            <v>2 S 03 700 01</v>
          </cell>
          <cell r="B350" t="str">
            <v>Fabricação guarda-corpo tipo GM, moldado no local</v>
          </cell>
          <cell r="E350" t="str">
            <v>m</v>
          </cell>
          <cell r="G350">
            <v>165.2</v>
          </cell>
          <cell r="M350">
            <v>178.58</v>
          </cell>
          <cell r="O350">
            <v>183.82</v>
          </cell>
          <cell r="Q350">
            <v>182.79</v>
          </cell>
          <cell r="S350">
            <v>185.82</v>
          </cell>
        </row>
        <row r="351">
          <cell r="A351" t="str">
            <v>2 S 03 920 01</v>
          </cell>
          <cell r="B351" t="str">
            <v>Abertura concretagem bases tubulões céu aberto</v>
          </cell>
          <cell r="E351" t="str">
            <v>m3</v>
          </cell>
          <cell r="G351">
            <v>494.53</v>
          </cell>
          <cell r="M351">
            <v>566.62</v>
          </cell>
          <cell r="O351">
            <v>573.25</v>
          </cell>
          <cell r="Q351">
            <v>562.59</v>
          </cell>
          <cell r="S351">
            <v>576.38</v>
          </cell>
        </row>
        <row r="352">
          <cell r="A352" t="str">
            <v>2 S 03 930 00</v>
          </cell>
          <cell r="B352" t="str">
            <v>Junta de cantoneira</v>
          </cell>
          <cell r="E352" t="str">
            <v>m</v>
          </cell>
          <cell r="G352">
            <v>64.41</v>
          </cell>
          <cell r="M352">
            <v>70.930000000000007</v>
          </cell>
          <cell r="O352">
            <v>71.989999999999995</v>
          </cell>
          <cell r="Q352">
            <v>65.599999999999994</v>
          </cell>
          <cell r="S352">
            <v>65.599999999999994</v>
          </cell>
        </row>
        <row r="353">
          <cell r="A353" t="str">
            <v>2 S 03 940 00</v>
          </cell>
          <cell r="B353" t="str">
            <v>Compactação manual</v>
          </cell>
          <cell r="E353" t="str">
            <v>m3</v>
          </cell>
          <cell r="G353">
            <v>8.44</v>
          </cell>
          <cell r="M353">
            <v>9.44</v>
          </cell>
          <cell r="O353">
            <v>9.44</v>
          </cell>
          <cell r="Q353">
            <v>9.3800000000000008</v>
          </cell>
          <cell r="S353">
            <v>9.3800000000000008</v>
          </cell>
        </row>
        <row r="354">
          <cell r="A354" t="str">
            <v>2 S 03 940 01</v>
          </cell>
          <cell r="B354" t="str">
            <v>Reaterro e compactação</v>
          </cell>
          <cell r="E354" t="str">
            <v>m3</v>
          </cell>
          <cell r="G354">
            <v>13.94</v>
          </cell>
          <cell r="M354">
            <v>16.04</v>
          </cell>
          <cell r="O354">
            <v>16.04</v>
          </cell>
          <cell r="Q354">
            <v>15.98</v>
          </cell>
          <cell r="S354">
            <v>15.98</v>
          </cell>
        </row>
        <row r="355">
          <cell r="A355" t="str">
            <v>2 S 03 951 01</v>
          </cell>
          <cell r="B355" t="str">
            <v>Pintura com nata de cimento</v>
          </cell>
          <cell r="E355" t="str">
            <v>m2</v>
          </cell>
          <cell r="G355">
            <v>3.22</v>
          </cell>
          <cell r="M355">
            <v>3.8</v>
          </cell>
          <cell r="O355">
            <v>3.82</v>
          </cell>
          <cell r="Q355">
            <v>3.79</v>
          </cell>
          <cell r="S355">
            <v>3.82</v>
          </cell>
        </row>
        <row r="356">
          <cell r="A356" t="str">
            <v>2 S 03 990 01</v>
          </cell>
          <cell r="B356" t="str">
            <v>Confecção e colocação cabo 4 cord de 12,7 mm - MAC</v>
          </cell>
          <cell r="E356" t="str">
            <v>kg</v>
          </cell>
          <cell r="G356">
            <v>9.58</v>
          </cell>
          <cell r="M356">
            <v>10.54</v>
          </cell>
          <cell r="O356">
            <v>10.93</v>
          </cell>
          <cell r="Q356">
            <v>11.39</v>
          </cell>
          <cell r="S356">
            <v>11.39</v>
          </cell>
        </row>
        <row r="357">
          <cell r="A357" t="str">
            <v>2 S 03 990 02</v>
          </cell>
          <cell r="B357" t="str">
            <v>Confecção e colocação cabo 6 cord de 12,7 mm - MAC</v>
          </cell>
          <cell r="E357" t="str">
            <v>kg</v>
          </cell>
          <cell r="G357">
            <v>9.32</v>
          </cell>
          <cell r="M357">
            <v>10.220000000000001</v>
          </cell>
          <cell r="O357">
            <v>10.61</v>
          </cell>
          <cell r="Q357">
            <v>11.06</v>
          </cell>
          <cell r="S357">
            <v>11.06</v>
          </cell>
        </row>
        <row r="358">
          <cell r="A358" t="str">
            <v>2 S 03 990 03</v>
          </cell>
          <cell r="B358" t="str">
            <v>Confecção e colocação cabo 7 cord de 12,7 mm - MAC</v>
          </cell>
          <cell r="E358" t="str">
            <v>kg</v>
          </cell>
          <cell r="G358">
            <v>8.2799999999999994</v>
          </cell>
          <cell r="M358">
            <v>9.17</v>
          </cell>
          <cell r="O358">
            <v>9.56</v>
          </cell>
          <cell r="Q358">
            <v>9.89</v>
          </cell>
          <cell r="S358">
            <v>9.89</v>
          </cell>
        </row>
        <row r="359">
          <cell r="A359" t="str">
            <v>2 S 03 990 04</v>
          </cell>
          <cell r="B359" t="str">
            <v>Confecção e colocação cabo 12 cord de 12,7 mm -MAC</v>
          </cell>
          <cell r="E359" t="str">
            <v>kg</v>
          </cell>
          <cell r="G359">
            <v>7.47</v>
          </cell>
          <cell r="M359">
            <v>8.31</v>
          </cell>
          <cell r="O359">
            <v>8.6999999999999993</v>
          </cell>
          <cell r="Q359">
            <v>8.9499999999999993</v>
          </cell>
          <cell r="S359">
            <v>8.9499999999999993</v>
          </cell>
        </row>
        <row r="360">
          <cell r="A360" t="str">
            <v>2 S 03 990 05</v>
          </cell>
          <cell r="B360" t="str">
            <v>Confecção e colocação cabo 4 cord. D=12,7mm FREYSS</v>
          </cell>
          <cell r="E360" t="str">
            <v>kg</v>
          </cell>
          <cell r="G360">
            <v>9.33</v>
          </cell>
          <cell r="M360">
            <v>11</v>
          </cell>
          <cell r="O360">
            <v>11.39</v>
          </cell>
          <cell r="Q360">
            <v>11.39</v>
          </cell>
          <cell r="S360">
            <v>11.39</v>
          </cell>
        </row>
        <row r="361">
          <cell r="A361" t="str">
            <v>2 S 03 990 06</v>
          </cell>
          <cell r="B361" t="str">
            <v>Confecção e colocação cabo 6 cord. D=12,7mm FREYSS</v>
          </cell>
          <cell r="E361" t="str">
            <v>kg</v>
          </cell>
          <cell r="G361">
            <v>8.2799999999999994</v>
          </cell>
          <cell r="M361">
            <v>9.7100000000000009</v>
          </cell>
          <cell r="O361">
            <v>10.1</v>
          </cell>
          <cell r="Q361">
            <v>10.1</v>
          </cell>
          <cell r="S361">
            <v>10.1</v>
          </cell>
        </row>
        <row r="362">
          <cell r="A362" t="str">
            <v>2 S 03 990 07</v>
          </cell>
          <cell r="B362" t="str">
            <v>Confecção e colocação cabo 7 cord. D=12,7mm FREYSS</v>
          </cell>
          <cell r="E362" t="str">
            <v>kg</v>
          </cell>
          <cell r="G362">
            <v>7.72</v>
          </cell>
          <cell r="M362">
            <v>9.0500000000000007</v>
          </cell>
          <cell r="O362">
            <v>9.44</v>
          </cell>
          <cell r="Q362">
            <v>9.44</v>
          </cell>
          <cell r="S362">
            <v>9.44</v>
          </cell>
        </row>
        <row r="363">
          <cell r="A363" t="str">
            <v>2 S 03 990 08</v>
          </cell>
          <cell r="B363" t="str">
            <v>Confecção e colocação cabo 12cord. D=12,7mm FREYSS</v>
          </cell>
          <cell r="E363" t="str">
            <v>kg</v>
          </cell>
          <cell r="G363">
            <v>6.86</v>
          </cell>
          <cell r="M363">
            <v>8.02</v>
          </cell>
          <cell r="O363">
            <v>8.41</v>
          </cell>
          <cell r="Q363">
            <v>8.41</v>
          </cell>
          <cell r="S363">
            <v>8.41</v>
          </cell>
        </row>
        <row r="364">
          <cell r="A364" t="str">
            <v>2 S 03 991 01</v>
          </cell>
          <cell r="B364" t="str">
            <v>Dreno de PVC D=75 mm</v>
          </cell>
          <cell r="E364" t="str">
            <v>und</v>
          </cell>
          <cell r="G364">
            <v>6.65</v>
          </cell>
          <cell r="M364">
            <v>7.7</v>
          </cell>
          <cell r="O364">
            <v>7.79</v>
          </cell>
          <cell r="Q364">
            <v>7.78</v>
          </cell>
          <cell r="S364">
            <v>7.78</v>
          </cell>
        </row>
        <row r="365">
          <cell r="A365" t="str">
            <v>2 S 03 991 02</v>
          </cell>
          <cell r="B365" t="str">
            <v>Dreno de PVC D=100 mm</v>
          </cell>
          <cell r="E365" t="str">
            <v>und</v>
          </cell>
          <cell r="G365">
            <v>7.06</v>
          </cell>
          <cell r="M365">
            <v>8.0500000000000007</v>
          </cell>
          <cell r="O365">
            <v>8.1999999999999993</v>
          </cell>
          <cell r="Q365">
            <v>8.18</v>
          </cell>
          <cell r="S365">
            <v>8.18</v>
          </cell>
        </row>
        <row r="366">
          <cell r="A366" t="str">
            <v>2 S 03 999 01</v>
          </cell>
          <cell r="B366" t="str">
            <v>Protensão e injeção cabo 4 cord. D=12,7 mm - MAC</v>
          </cell>
          <cell r="E366" t="str">
            <v>und</v>
          </cell>
          <cell r="G366">
            <v>322.27</v>
          </cell>
          <cell r="M366">
            <v>302.01</v>
          </cell>
          <cell r="O366">
            <v>302.45999999999998</v>
          </cell>
          <cell r="Q366">
            <v>327.17</v>
          </cell>
          <cell r="S366">
            <v>328.14</v>
          </cell>
        </row>
        <row r="367">
          <cell r="A367" t="str">
            <v>2 S 03 999 02</v>
          </cell>
          <cell r="B367" t="str">
            <v>Protensão e injeção cabo 6 cord. D=12,7 mm - MAC</v>
          </cell>
          <cell r="E367" t="str">
            <v>und</v>
          </cell>
          <cell r="G367">
            <v>471.75</v>
          </cell>
          <cell r="M367">
            <v>443.35</v>
          </cell>
          <cell r="O367">
            <v>443.97</v>
          </cell>
          <cell r="Q367">
            <v>483.01</v>
          </cell>
          <cell r="S367">
            <v>484.37</v>
          </cell>
        </row>
        <row r="368">
          <cell r="A368" t="str">
            <v>2 S 03 999 03</v>
          </cell>
          <cell r="B368" t="str">
            <v>Protensão e injeção cabo 7 cord. D=12,7 mm - MAC</v>
          </cell>
          <cell r="E368" t="str">
            <v>und</v>
          </cell>
          <cell r="G368">
            <v>470.03</v>
          </cell>
          <cell r="M368">
            <v>441.41</v>
          </cell>
          <cell r="O368">
            <v>441.99</v>
          </cell>
          <cell r="Q368">
            <v>481.11</v>
          </cell>
          <cell r="S368">
            <v>482.37</v>
          </cell>
        </row>
        <row r="369">
          <cell r="A369" t="str">
            <v>2 S 03 999 04</v>
          </cell>
          <cell r="B369" t="str">
            <v>Protensão e injeção cabo 12 cord. D=12,7 mm - MAC</v>
          </cell>
          <cell r="E369" t="str">
            <v>und</v>
          </cell>
          <cell r="G369">
            <v>869.74</v>
          </cell>
          <cell r="M369">
            <v>826.41</v>
          </cell>
          <cell r="O369">
            <v>827.42</v>
          </cell>
          <cell r="Q369">
            <v>906.29</v>
          </cell>
          <cell r="S369">
            <v>908.48</v>
          </cell>
        </row>
        <row r="370">
          <cell r="A370" t="str">
            <v>2 S 03 999 05</v>
          </cell>
          <cell r="B370" t="str">
            <v>Protensão e injeção cabo 4 cord. D=12,7mm - FREYSS</v>
          </cell>
          <cell r="E370" t="str">
            <v>und</v>
          </cell>
          <cell r="G370">
            <v>298.43</v>
          </cell>
          <cell r="M370">
            <v>340.97</v>
          </cell>
          <cell r="O370">
            <v>341.41</v>
          </cell>
          <cell r="Q370">
            <v>340.67</v>
          </cell>
          <cell r="S370">
            <v>341.64</v>
          </cell>
        </row>
        <row r="371">
          <cell r="A371" t="str">
            <v>2 S 03 999 06</v>
          </cell>
          <cell r="B371" t="str">
            <v>Protensão e injeção cabo 6 cord. D=12,7mm - FREYSS</v>
          </cell>
          <cell r="E371" t="str">
            <v>und</v>
          </cell>
          <cell r="G371">
            <v>416.8</v>
          </cell>
          <cell r="M371">
            <v>477.49</v>
          </cell>
          <cell r="O371">
            <v>478.11</v>
          </cell>
          <cell r="Q371">
            <v>477.07</v>
          </cell>
          <cell r="S371">
            <v>478.42</v>
          </cell>
        </row>
        <row r="372">
          <cell r="A372" t="str">
            <v>2 S 03 999 07</v>
          </cell>
          <cell r="B372" t="str">
            <v>Protensão e injeção cabo 7 cord. D=12,7mm - FREYSS</v>
          </cell>
          <cell r="E372" t="str">
            <v>und</v>
          </cell>
          <cell r="G372">
            <v>461.52</v>
          </cell>
          <cell r="M372">
            <v>528.63</v>
          </cell>
          <cell r="O372">
            <v>529.21</v>
          </cell>
          <cell r="Q372">
            <v>528.24</v>
          </cell>
          <cell r="S372">
            <v>529.5</v>
          </cell>
        </row>
        <row r="373">
          <cell r="A373" t="str">
            <v>2 S 03 999 08</v>
          </cell>
          <cell r="B373" t="str">
            <v>Protensão e injeção cabo 12 cord. D=12,7mm FREYSS</v>
          </cell>
          <cell r="E373" t="str">
            <v>und</v>
          </cell>
          <cell r="G373">
            <v>835.19</v>
          </cell>
          <cell r="M373">
            <v>954.69</v>
          </cell>
          <cell r="O373">
            <v>955.7</v>
          </cell>
          <cell r="Q373">
            <v>954.02</v>
          </cell>
          <cell r="S373">
            <v>956.21</v>
          </cell>
        </row>
        <row r="374">
          <cell r="A374" t="str">
            <v>2 S 04 000 00</v>
          </cell>
          <cell r="B374" t="str">
            <v>Escavação manual em material de 1a cat</v>
          </cell>
          <cell r="E374" t="str">
            <v>m3</v>
          </cell>
          <cell r="G374">
            <v>19.48</v>
          </cell>
          <cell r="M374">
            <v>23.38</v>
          </cell>
          <cell r="O374">
            <v>23.38</v>
          </cell>
          <cell r="Q374">
            <v>23.38</v>
          </cell>
          <cell r="S374">
            <v>23.38</v>
          </cell>
        </row>
        <row r="375">
          <cell r="A375" t="str">
            <v>2 S 04 000 01</v>
          </cell>
          <cell r="B375" t="str">
            <v>Escavação manual reat.compact.mat.1a cat.</v>
          </cell>
          <cell r="E375" t="str">
            <v>m3</v>
          </cell>
          <cell r="G375">
            <v>22.02</v>
          </cell>
          <cell r="M375">
            <v>26.21</v>
          </cell>
          <cell r="O375">
            <v>26.21</v>
          </cell>
          <cell r="Q375">
            <v>26.2</v>
          </cell>
          <cell r="S375">
            <v>26.2</v>
          </cell>
        </row>
        <row r="376">
          <cell r="A376" t="str">
            <v>2 S 04 001 00</v>
          </cell>
          <cell r="B376" t="str">
            <v>Escavação mecânica de vala em mat.1a cat.</v>
          </cell>
          <cell r="E376" t="str">
            <v>m3</v>
          </cell>
          <cell r="G376">
            <v>3.18</v>
          </cell>
          <cell r="M376">
            <v>3.64</v>
          </cell>
          <cell r="O376">
            <v>3.64</v>
          </cell>
          <cell r="Q376">
            <v>3.55</v>
          </cell>
          <cell r="S376">
            <v>3.55</v>
          </cell>
        </row>
        <row r="377">
          <cell r="A377" t="str">
            <v>2 S 04 001 01</v>
          </cell>
          <cell r="B377" t="str">
            <v>Escavação mecânica reat. e comp. vala mat.1a cat.</v>
          </cell>
          <cell r="E377" t="str">
            <v>m3</v>
          </cell>
          <cell r="G377">
            <v>5.29</v>
          </cell>
          <cell r="M377">
            <v>6</v>
          </cell>
          <cell r="O377">
            <v>6</v>
          </cell>
          <cell r="Q377">
            <v>5.89</v>
          </cell>
          <cell r="S377">
            <v>5.89</v>
          </cell>
        </row>
        <row r="378">
          <cell r="A378" t="str">
            <v>2 S 04 002 01</v>
          </cell>
          <cell r="B378" t="str">
            <v>Perfuração para dreno sub-horizontal mat. 1a cat.</v>
          </cell>
          <cell r="E378" t="str">
            <v>m</v>
          </cell>
          <cell r="G378">
            <v>67.650000000000006</v>
          </cell>
          <cell r="M378">
            <v>77</v>
          </cell>
          <cell r="O378">
            <v>77</v>
          </cell>
          <cell r="Q378">
            <v>77.73</v>
          </cell>
          <cell r="S378">
            <v>77.73</v>
          </cell>
        </row>
        <row r="379">
          <cell r="A379" t="str">
            <v>2 S 04 010 00</v>
          </cell>
          <cell r="B379" t="str">
            <v>Escavação manual material 2a categoria</v>
          </cell>
          <cell r="E379" t="str">
            <v>m3</v>
          </cell>
          <cell r="G379">
            <v>20.43</v>
          </cell>
          <cell r="M379">
            <v>24.52</v>
          </cell>
          <cell r="O379">
            <v>24.52</v>
          </cell>
          <cell r="Q379">
            <v>24.52</v>
          </cell>
          <cell r="S379">
            <v>24.52</v>
          </cell>
        </row>
        <row r="380">
          <cell r="A380" t="str">
            <v>2 S 04 010 01</v>
          </cell>
          <cell r="B380" t="str">
            <v>Escavação manual reat.compactação em mat.2a cat.</v>
          </cell>
          <cell r="E380" t="str">
            <v>m3</v>
          </cell>
          <cell r="G380">
            <v>27.64</v>
          </cell>
          <cell r="M380">
            <v>32.909999999999997</v>
          </cell>
          <cell r="O380">
            <v>32.909999999999997</v>
          </cell>
          <cell r="Q380">
            <v>32.89</v>
          </cell>
          <cell r="S380">
            <v>32.89</v>
          </cell>
        </row>
        <row r="381">
          <cell r="A381" t="str">
            <v>2 S 04 011 00</v>
          </cell>
          <cell r="B381" t="str">
            <v>Escavação mecânica de vala em mat. 2a categoria</v>
          </cell>
          <cell r="E381" t="str">
            <v>m3</v>
          </cell>
          <cell r="G381">
            <v>3.82</v>
          </cell>
          <cell r="M381">
            <v>4.37</v>
          </cell>
          <cell r="O381">
            <v>4.37</v>
          </cell>
          <cell r="Q381">
            <v>4.26</v>
          </cell>
          <cell r="S381">
            <v>4.26</v>
          </cell>
        </row>
        <row r="382">
          <cell r="A382" t="str">
            <v>2 S 04 011 01</v>
          </cell>
          <cell r="B382" t="str">
            <v>Escavação mecânica reat.compact. vala mat.2a cat.</v>
          </cell>
          <cell r="E382" t="str">
            <v>m3</v>
          </cell>
          <cell r="G382">
            <v>6.35</v>
          </cell>
          <cell r="M382">
            <v>7.2</v>
          </cell>
          <cell r="O382">
            <v>7.2</v>
          </cell>
          <cell r="Q382">
            <v>7.07</v>
          </cell>
          <cell r="S382">
            <v>7.07</v>
          </cell>
        </row>
        <row r="383">
          <cell r="A383" t="str">
            <v>2 S 04 012 01</v>
          </cell>
          <cell r="B383" t="str">
            <v>Perfuração para dreno sub-horizontal mat 2a cat.</v>
          </cell>
          <cell r="E383" t="str">
            <v>m</v>
          </cell>
          <cell r="G383">
            <v>159.72999999999999</v>
          </cell>
          <cell r="M383">
            <v>169.21</v>
          </cell>
          <cell r="O383">
            <v>169.21</v>
          </cell>
          <cell r="Q383">
            <v>171.37</v>
          </cell>
          <cell r="S383">
            <v>171.37</v>
          </cell>
        </row>
        <row r="384">
          <cell r="A384" t="str">
            <v>2 S 04 020 00</v>
          </cell>
          <cell r="B384" t="str">
            <v>Escavação em vala material de 3a categoria</v>
          </cell>
          <cell r="E384" t="str">
            <v>m3</v>
          </cell>
          <cell r="G384">
            <v>46.48</v>
          </cell>
          <cell r="M384">
            <v>50.78</v>
          </cell>
          <cell r="O384">
            <v>52.49</v>
          </cell>
          <cell r="Q384">
            <v>51.87</v>
          </cell>
          <cell r="S384">
            <v>62.39</v>
          </cell>
        </row>
        <row r="385">
          <cell r="A385" t="str">
            <v>2 S 04 100 01</v>
          </cell>
          <cell r="B385" t="str">
            <v>Corpo BSTC D=0,60m</v>
          </cell>
          <cell r="E385" t="str">
            <v>m</v>
          </cell>
          <cell r="G385">
            <v>191.22</v>
          </cell>
          <cell r="M385">
            <v>211.13</v>
          </cell>
          <cell r="O385">
            <v>216.56</v>
          </cell>
          <cell r="Q385">
            <v>212.8</v>
          </cell>
          <cell r="S385">
            <v>217.36</v>
          </cell>
        </row>
        <row r="386">
          <cell r="A386" t="str">
            <v>2 S 04 100 02</v>
          </cell>
          <cell r="B386" t="str">
            <v>Corpo BSTC D=0,80m</v>
          </cell>
          <cell r="E386" t="str">
            <v>m</v>
          </cell>
          <cell r="G386">
            <v>279.49</v>
          </cell>
          <cell r="M386">
            <v>306.76</v>
          </cell>
          <cell r="O386">
            <v>315.29000000000002</v>
          </cell>
          <cell r="Q386">
            <v>309.20999999999998</v>
          </cell>
          <cell r="S386">
            <v>316.60000000000002</v>
          </cell>
        </row>
        <row r="387">
          <cell r="A387" t="str">
            <v>2 S 04 100 03</v>
          </cell>
          <cell r="B387" t="str">
            <v>Corpo BSTC D=1,00m</v>
          </cell>
          <cell r="E387" t="str">
            <v>m</v>
          </cell>
          <cell r="G387">
            <v>400.13</v>
          </cell>
          <cell r="M387">
            <v>437.28</v>
          </cell>
          <cell r="O387">
            <v>450.19</v>
          </cell>
          <cell r="Q387">
            <v>441.22</v>
          </cell>
          <cell r="S387">
            <v>452.1</v>
          </cell>
        </row>
        <row r="388">
          <cell r="A388" t="str">
            <v>2 S 04 100 04</v>
          </cell>
          <cell r="B388" t="str">
            <v>Corpo BSTC D=1,20m</v>
          </cell>
          <cell r="E388" t="str">
            <v>m</v>
          </cell>
          <cell r="G388">
            <v>538.65</v>
          </cell>
          <cell r="M388">
            <v>587.27</v>
          </cell>
          <cell r="O388">
            <v>605.29999999999995</v>
          </cell>
          <cell r="Q388">
            <v>593.39</v>
          </cell>
          <cell r="S388">
            <v>607.77</v>
          </cell>
        </row>
        <row r="389">
          <cell r="A389" t="str">
            <v>2 S 04 100 05</v>
          </cell>
          <cell r="B389" t="str">
            <v>Corpo BSTC D=1,50m</v>
          </cell>
          <cell r="E389" t="str">
            <v>m</v>
          </cell>
          <cell r="G389">
            <v>800.78</v>
          </cell>
          <cell r="M389">
            <v>870.21</v>
          </cell>
          <cell r="O389">
            <v>898.56</v>
          </cell>
          <cell r="Q389">
            <v>881.85</v>
          </cell>
          <cell r="S389">
            <v>901.86</v>
          </cell>
        </row>
        <row r="390">
          <cell r="A390" t="str">
            <v>2 S 04 101 01</v>
          </cell>
          <cell r="B390" t="str">
            <v>Boca BSTC D=0,60 m normal</v>
          </cell>
          <cell r="E390" t="str">
            <v>und</v>
          </cell>
          <cell r="G390">
            <v>417.58</v>
          </cell>
          <cell r="M390">
            <v>461.59</v>
          </cell>
          <cell r="O390">
            <v>467.01</v>
          </cell>
          <cell r="Q390">
            <v>460.48</v>
          </cell>
          <cell r="S390">
            <v>470.63</v>
          </cell>
        </row>
        <row r="391">
          <cell r="A391" t="str">
            <v>2 S 04 101 02</v>
          </cell>
          <cell r="B391" t="str">
            <v>Boca BSTC D=0,80m normal</v>
          </cell>
          <cell r="E391" t="str">
            <v>und</v>
          </cell>
          <cell r="G391">
            <v>695.6</v>
          </cell>
          <cell r="M391">
            <v>768.69</v>
          </cell>
          <cell r="O391">
            <v>778.51</v>
          </cell>
          <cell r="Q391">
            <v>766.03</v>
          </cell>
          <cell r="S391">
            <v>784.77</v>
          </cell>
        </row>
        <row r="392">
          <cell r="A392" t="str">
            <v>2 S 04 101 03</v>
          </cell>
          <cell r="B392" t="str">
            <v>Boca BSTC D=1,00m normal</v>
          </cell>
          <cell r="E392" t="str">
            <v>und</v>
          </cell>
          <cell r="G392">
            <v>1075.82</v>
          </cell>
          <cell r="M392">
            <v>1188.52</v>
          </cell>
          <cell r="O392">
            <v>1204.75</v>
          </cell>
          <cell r="Q392">
            <v>1183.3399999999999</v>
          </cell>
          <cell r="S392">
            <v>1214.72</v>
          </cell>
        </row>
        <row r="393">
          <cell r="A393" t="str">
            <v>2 S 04 101 04</v>
          </cell>
          <cell r="B393" t="str">
            <v>Boca BSTC D=1,20m normal</v>
          </cell>
          <cell r="E393" t="str">
            <v>und</v>
          </cell>
          <cell r="G393">
            <v>1556.13</v>
          </cell>
          <cell r="M393">
            <v>1718.76</v>
          </cell>
          <cell r="O393">
            <v>1743.56</v>
          </cell>
          <cell r="Q393">
            <v>1709.94</v>
          </cell>
          <cell r="S393">
            <v>1758.33</v>
          </cell>
        </row>
        <row r="394">
          <cell r="A394" t="str">
            <v>2 S 04 101 05</v>
          </cell>
          <cell r="B394" t="str">
            <v>Boca BSTC D=1,50m normal</v>
          </cell>
          <cell r="E394" t="str">
            <v>und</v>
          </cell>
          <cell r="G394">
            <v>2807.58</v>
          </cell>
          <cell r="M394">
            <v>3100.24</v>
          </cell>
          <cell r="O394">
            <v>3148.01</v>
          </cell>
          <cell r="Q394">
            <v>3081.25</v>
          </cell>
          <cell r="S394">
            <v>3175.46</v>
          </cell>
        </row>
        <row r="395">
          <cell r="A395" t="str">
            <v>2 S 04 101 06</v>
          </cell>
          <cell r="B395" t="str">
            <v>Boca BSTC D=0,60m - esc.=15</v>
          </cell>
          <cell r="E395" t="str">
            <v>und</v>
          </cell>
          <cell r="G395">
            <v>438.82</v>
          </cell>
          <cell r="M395">
            <v>485.06</v>
          </cell>
          <cell r="O395">
            <v>490.76</v>
          </cell>
          <cell r="Q395">
            <v>483.89</v>
          </cell>
          <cell r="S395">
            <v>494.58</v>
          </cell>
        </row>
        <row r="396">
          <cell r="A396" t="str">
            <v>2 S 04 101 07</v>
          </cell>
          <cell r="B396" t="str">
            <v>Boca BSTC D=0,80 m - esc.=15</v>
          </cell>
          <cell r="E396" t="str">
            <v>und</v>
          </cell>
          <cell r="G396">
            <v>731.83</v>
          </cell>
          <cell r="M396">
            <v>808.73</v>
          </cell>
          <cell r="O396">
            <v>819.08</v>
          </cell>
          <cell r="Q396">
            <v>805.92</v>
          </cell>
          <cell r="S396">
            <v>825.68</v>
          </cell>
        </row>
        <row r="397">
          <cell r="A397" t="str">
            <v>2 S 04 101 08</v>
          </cell>
          <cell r="B397" t="str">
            <v>Boca BSTC D=1,00 m - esc.=15</v>
          </cell>
          <cell r="E397" t="str">
            <v>und</v>
          </cell>
          <cell r="G397">
            <v>1128.07</v>
          </cell>
          <cell r="M397">
            <v>1246.24</v>
          </cell>
          <cell r="O397">
            <v>1263.28</v>
          </cell>
          <cell r="Q397">
            <v>1240.8</v>
          </cell>
          <cell r="S397">
            <v>1273.78</v>
          </cell>
        </row>
        <row r="398">
          <cell r="A398" t="str">
            <v>2 S 04 101 09</v>
          </cell>
          <cell r="B398" t="str">
            <v>Boca BSTC D=1,20 m - esc.=15</v>
          </cell>
          <cell r="E398" t="str">
            <v>und</v>
          </cell>
          <cell r="G398">
            <v>1636.86</v>
          </cell>
          <cell r="M398">
            <v>1807.93</v>
          </cell>
          <cell r="O398">
            <v>1834.07</v>
          </cell>
          <cell r="Q398">
            <v>1798.6</v>
          </cell>
          <cell r="S398">
            <v>1849.62</v>
          </cell>
        </row>
        <row r="399">
          <cell r="A399" t="str">
            <v>2 S 04 101 10</v>
          </cell>
          <cell r="B399" t="str">
            <v>Boca BSTC D=1,50 m - esc.=15</v>
          </cell>
          <cell r="E399" t="str">
            <v>und</v>
          </cell>
          <cell r="G399">
            <v>2958.41</v>
          </cell>
          <cell r="M399">
            <v>3266.81</v>
          </cell>
          <cell r="O399">
            <v>3317.23</v>
          </cell>
          <cell r="Q399">
            <v>3246.71</v>
          </cell>
          <cell r="S399">
            <v>3346.17</v>
          </cell>
        </row>
        <row r="400">
          <cell r="A400" t="str">
            <v>2 S 04 101 11</v>
          </cell>
          <cell r="B400" t="str">
            <v>Boca BSTC D=0,60 m - esc.=30</v>
          </cell>
          <cell r="E400" t="str">
            <v>und</v>
          </cell>
          <cell r="G400">
            <v>489.66</v>
          </cell>
          <cell r="M400">
            <v>541.29999999999995</v>
          </cell>
          <cell r="O400">
            <v>547.66</v>
          </cell>
          <cell r="Q400">
            <v>540</v>
          </cell>
          <cell r="S400">
            <v>551.95000000000005</v>
          </cell>
        </row>
        <row r="401">
          <cell r="A401" t="str">
            <v>2 S 04 101 12</v>
          </cell>
          <cell r="B401" t="str">
            <v>Boca BSTC D=0,80 m - esc.=30</v>
          </cell>
          <cell r="E401" t="str">
            <v>und</v>
          </cell>
          <cell r="G401">
            <v>814.29</v>
          </cell>
          <cell r="M401">
            <v>899.88</v>
          </cell>
          <cell r="O401">
            <v>911.4</v>
          </cell>
          <cell r="Q401">
            <v>896.75</v>
          </cell>
          <cell r="S401">
            <v>918.75</v>
          </cell>
        </row>
        <row r="402">
          <cell r="A402" t="str">
            <v>2 S 04 101 13</v>
          </cell>
          <cell r="B402" t="str">
            <v>Boca BSTC D=1,00 m - esc.=30</v>
          </cell>
          <cell r="E402" t="str">
            <v>und</v>
          </cell>
          <cell r="G402">
            <v>1254.82</v>
          </cell>
          <cell r="M402">
            <v>1386.3</v>
          </cell>
          <cell r="O402">
            <v>1405.29</v>
          </cell>
          <cell r="Q402">
            <v>1380.21</v>
          </cell>
          <cell r="S402">
            <v>1416.94</v>
          </cell>
        </row>
        <row r="403">
          <cell r="A403" t="str">
            <v>2 S 04 101 14</v>
          </cell>
          <cell r="B403" t="str">
            <v>Boca BSTC D=1,20 m - esc.=30</v>
          </cell>
          <cell r="E403" t="str">
            <v>und</v>
          </cell>
          <cell r="G403">
            <v>1825.52</v>
          </cell>
          <cell r="M403">
            <v>2016.34</v>
          </cell>
          <cell r="O403">
            <v>2045.56</v>
          </cell>
          <cell r="Q403">
            <v>2005.86</v>
          </cell>
          <cell r="S403">
            <v>2062.9299999999998</v>
          </cell>
        </row>
        <row r="404">
          <cell r="A404" t="str">
            <v>2 S 04 101 15</v>
          </cell>
          <cell r="B404" t="str">
            <v>Boca BSTC D=1,50 m - esc.=30</v>
          </cell>
          <cell r="E404" t="str">
            <v>und</v>
          </cell>
          <cell r="G404">
            <v>3308.94</v>
          </cell>
          <cell r="M404">
            <v>3653.9</v>
          </cell>
          <cell r="O404">
            <v>3710.45</v>
          </cell>
          <cell r="Q404">
            <v>3631.28</v>
          </cell>
          <cell r="S404">
            <v>3742.88</v>
          </cell>
        </row>
        <row r="405">
          <cell r="A405" t="str">
            <v>2 S 04 101 16</v>
          </cell>
          <cell r="B405" t="str">
            <v>Boca BSTC D=0,60 m - esc.=45</v>
          </cell>
          <cell r="E405" t="str">
            <v>und</v>
          </cell>
          <cell r="G405">
            <v>605.23</v>
          </cell>
          <cell r="M405">
            <v>669.06</v>
          </cell>
          <cell r="O405">
            <v>676.96</v>
          </cell>
          <cell r="Q405">
            <v>667.38</v>
          </cell>
          <cell r="S405">
            <v>682.24</v>
          </cell>
        </row>
        <row r="406">
          <cell r="A406" t="str">
            <v>2 S 04 101 17</v>
          </cell>
          <cell r="B406" t="str">
            <v>Boca BSTC D=0,80 m - esc.=45</v>
          </cell>
          <cell r="E406" t="str">
            <v>und</v>
          </cell>
          <cell r="G406">
            <v>1095.04</v>
          </cell>
          <cell r="M406">
            <v>1210.54</v>
          </cell>
          <cell r="O406">
            <v>1226.7</v>
          </cell>
          <cell r="Q406">
            <v>1204.3599999999999</v>
          </cell>
          <cell r="S406">
            <v>1231.8599999999999</v>
          </cell>
        </row>
        <row r="407">
          <cell r="A407" t="str">
            <v>2 S 04 101 18</v>
          </cell>
          <cell r="B407" t="str">
            <v>Boca BSTC D=1,00 m - esc.=45</v>
          </cell>
          <cell r="E407" t="str">
            <v>und</v>
          </cell>
          <cell r="G407">
            <v>1555.91</v>
          </cell>
          <cell r="M407">
            <v>1718.98</v>
          </cell>
          <cell r="O407">
            <v>1742.67</v>
          </cell>
          <cell r="Q407">
            <v>1711.27</v>
          </cell>
          <cell r="S407">
            <v>1757.13</v>
          </cell>
        </row>
        <row r="408">
          <cell r="A408" t="str">
            <v>2 S 04 101 19</v>
          </cell>
          <cell r="B408" t="str">
            <v>Boca BSTC D=1,20 m - esc.=45</v>
          </cell>
          <cell r="E408" t="str">
            <v>und</v>
          </cell>
          <cell r="G408">
            <v>2265.17</v>
          </cell>
          <cell r="M408">
            <v>2501.98</v>
          </cell>
          <cell r="O408">
            <v>2538.5</v>
          </cell>
          <cell r="Q408">
            <v>2488.71</v>
          </cell>
          <cell r="S408">
            <v>2560.14</v>
          </cell>
        </row>
        <row r="409">
          <cell r="A409" t="str">
            <v>2 S 04 101 20</v>
          </cell>
          <cell r="B409" t="str">
            <v>Boca BSTC D=1,50 m - esc.=45</v>
          </cell>
          <cell r="E409" t="str">
            <v>und</v>
          </cell>
          <cell r="G409">
            <v>4158.87</v>
          </cell>
          <cell r="M409">
            <v>4594.7299999999996</v>
          </cell>
          <cell r="O409">
            <v>4665.8900000000003</v>
          </cell>
          <cell r="Q409">
            <v>4565.95</v>
          </cell>
          <cell r="S409">
            <v>4706.58</v>
          </cell>
        </row>
        <row r="410">
          <cell r="A410" t="str">
            <v>2 S 04 110 01</v>
          </cell>
          <cell r="B410" t="str">
            <v>Corpo BDTC D=1,00m</v>
          </cell>
          <cell r="E410" t="str">
            <v>m</v>
          </cell>
          <cell r="G410">
            <v>824.9</v>
          </cell>
          <cell r="M410">
            <v>900.22</v>
          </cell>
          <cell r="O410">
            <v>927.15</v>
          </cell>
          <cell r="Q410">
            <v>907.37</v>
          </cell>
          <cell r="S410">
            <v>931.46</v>
          </cell>
        </row>
        <row r="411">
          <cell r="A411" t="str">
            <v>2 S 04 110 02</v>
          </cell>
          <cell r="B411" t="str">
            <v>Corpo BDTC D=1,20m</v>
          </cell>
          <cell r="E411" t="str">
            <v>m</v>
          </cell>
          <cell r="G411">
            <v>1056.6500000000001</v>
          </cell>
          <cell r="M411">
            <v>1150.45</v>
          </cell>
          <cell r="O411">
            <v>1186.5</v>
          </cell>
          <cell r="Q411">
            <v>1162.6199999999999</v>
          </cell>
          <cell r="S411">
            <v>1191.3900000000001</v>
          </cell>
        </row>
        <row r="412">
          <cell r="A412" t="str">
            <v>2 S 04 110 03</v>
          </cell>
          <cell r="B412" t="str">
            <v>Corpo BDTC D=1,50m</v>
          </cell>
          <cell r="E412" t="str">
            <v>m</v>
          </cell>
          <cell r="G412">
            <v>1691.15</v>
          </cell>
          <cell r="M412">
            <v>1834.73</v>
          </cell>
          <cell r="O412">
            <v>1894.91</v>
          </cell>
          <cell r="Q412">
            <v>1855.82</v>
          </cell>
          <cell r="S412">
            <v>1902.9</v>
          </cell>
        </row>
        <row r="413">
          <cell r="A413" t="str">
            <v>2 S 04 111 01</v>
          </cell>
          <cell r="B413" t="str">
            <v>Boca BDTC D=1,00m normal</v>
          </cell>
          <cell r="E413" t="str">
            <v>und</v>
          </cell>
          <cell r="G413">
            <v>1506.31</v>
          </cell>
          <cell r="M413">
            <v>1663.87</v>
          </cell>
          <cell r="O413">
            <v>1687.18</v>
          </cell>
          <cell r="Q413">
            <v>1656.03</v>
          </cell>
          <cell r="S413">
            <v>1701.27</v>
          </cell>
        </row>
        <row r="414">
          <cell r="A414" t="str">
            <v>2 S 04 111 02</v>
          </cell>
          <cell r="B414" t="str">
            <v>Boca BDTC D=1,20m normal</v>
          </cell>
          <cell r="E414" t="str">
            <v>und</v>
          </cell>
          <cell r="G414">
            <v>2185.6999999999998</v>
          </cell>
          <cell r="M414">
            <v>2413.77</v>
          </cell>
          <cell r="O414">
            <v>2449.44</v>
          </cell>
          <cell r="Q414">
            <v>2400.54</v>
          </cell>
          <cell r="S414">
            <v>2470.4</v>
          </cell>
        </row>
        <row r="415">
          <cell r="A415" t="str">
            <v>2 S 04 111 03</v>
          </cell>
          <cell r="B415" t="str">
            <v>Boca BDTC D=1,50m normal</v>
          </cell>
          <cell r="E415" t="str">
            <v>und</v>
          </cell>
          <cell r="G415">
            <v>3835.64</v>
          </cell>
          <cell r="M415">
            <v>4236.74</v>
          </cell>
          <cell r="O415">
            <v>4303.68</v>
          </cell>
          <cell r="Q415">
            <v>4208.88</v>
          </cell>
          <cell r="S415">
            <v>4341.4799999999996</v>
          </cell>
        </row>
        <row r="416">
          <cell r="A416" t="str">
            <v>2 S 04 111 05</v>
          </cell>
          <cell r="B416" t="str">
            <v>Boca BDTC D=1,00 m - esc.=15</v>
          </cell>
          <cell r="E416" t="str">
            <v>und</v>
          </cell>
          <cell r="G416">
            <v>1573.89</v>
          </cell>
          <cell r="M416">
            <v>1738.53</v>
          </cell>
          <cell r="O416">
            <v>1762.9</v>
          </cell>
          <cell r="Q416">
            <v>1730.33</v>
          </cell>
          <cell r="S416">
            <v>1777.62</v>
          </cell>
        </row>
        <row r="417">
          <cell r="A417" t="str">
            <v>2 S 04 111 06</v>
          </cell>
          <cell r="B417" t="str">
            <v>Boca BDTC D=1,20 m - esc.=15</v>
          </cell>
          <cell r="E417" t="str">
            <v>und</v>
          </cell>
          <cell r="G417">
            <v>2288.25</v>
          </cell>
          <cell r="M417">
            <v>2527.0300000000002</v>
          </cell>
          <cell r="O417">
            <v>2564.41</v>
          </cell>
          <cell r="Q417">
            <v>2513.14</v>
          </cell>
          <cell r="S417">
            <v>2586.38</v>
          </cell>
        </row>
        <row r="418">
          <cell r="A418" t="str">
            <v>2 S 04 111 07</v>
          </cell>
          <cell r="B418" t="str">
            <v>Boca BDTC D=1,50 m - esc.=15</v>
          </cell>
          <cell r="E418" t="str">
            <v>und</v>
          </cell>
          <cell r="G418">
            <v>4029</v>
          </cell>
          <cell r="M418">
            <v>4448.3999999999996</v>
          </cell>
          <cell r="O418">
            <v>4518.67</v>
          </cell>
          <cell r="Q418">
            <v>4419.41</v>
          </cell>
          <cell r="S418">
            <v>4558.51</v>
          </cell>
        </row>
        <row r="419">
          <cell r="A419" t="str">
            <v>2 S 04 111 08</v>
          </cell>
          <cell r="B419" t="str">
            <v>Boca BDTC D=1,00 - esc.=30</v>
          </cell>
          <cell r="E419" t="str">
            <v>und</v>
          </cell>
          <cell r="G419">
            <v>1750.25</v>
          </cell>
          <cell r="M419">
            <v>1933.39</v>
          </cell>
          <cell r="O419">
            <v>1960.49</v>
          </cell>
          <cell r="Q419">
            <v>1924.28</v>
          </cell>
          <cell r="S419">
            <v>1976.92</v>
          </cell>
        </row>
        <row r="420">
          <cell r="A420" t="str">
            <v>2 S 04 111 09</v>
          </cell>
          <cell r="B420" t="str">
            <v>Boca BDTC D=1,20 m - esc.=30</v>
          </cell>
          <cell r="E420" t="str">
            <v>und</v>
          </cell>
          <cell r="G420">
            <v>2546.83</v>
          </cell>
          <cell r="M420">
            <v>2812.66</v>
          </cell>
          <cell r="O420">
            <v>2854.31</v>
          </cell>
          <cell r="Q420">
            <v>2797.16</v>
          </cell>
          <cell r="S420">
            <v>2878.78</v>
          </cell>
        </row>
        <row r="421">
          <cell r="A421" t="str">
            <v>2 S 04 111 10</v>
          </cell>
          <cell r="B421" t="str">
            <v>Boca BDTC D=1,50 m - esc.=30</v>
          </cell>
          <cell r="E421" t="str">
            <v>und</v>
          </cell>
          <cell r="G421">
            <v>4502.21</v>
          </cell>
          <cell r="M421">
            <v>4970.95</v>
          </cell>
          <cell r="O421">
            <v>5049.58</v>
          </cell>
          <cell r="Q421">
            <v>4938.4399999999996</v>
          </cell>
          <cell r="S421">
            <v>5094.1400000000003</v>
          </cell>
        </row>
        <row r="422">
          <cell r="A422" t="str">
            <v>2 S 04 111 11</v>
          </cell>
          <cell r="B422" t="str">
            <v>Boca BDTC D=1,00 m - esc.=45</v>
          </cell>
          <cell r="E422" t="str">
            <v>und</v>
          </cell>
          <cell r="G422">
            <v>2160.3000000000002</v>
          </cell>
          <cell r="M422">
            <v>2386.7399999999998</v>
          </cell>
          <cell r="O422">
            <v>2420.2399999999998</v>
          </cell>
          <cell r="Q422">
            <v>2375.41</v>
          </cell>
          <cell r="S422">
            <v>2440.5</v>
          </cell>
        </row>
        <row r="423">
          <cell r="A423" t="str">
            <v>2 S 04 111 12</v>
          </cell>
          <cell r="B423" t="str">
            <v>Boca BDTC D=1,20 m - esc.=45</v>
          </cell>
          <cell r="E423" t="str">
            <v>und</v>
          </cell>
          <cell r="G423">
            <v>3143.21</v>
          </cell>
          <cell r="M423">
            <v>3471.42</v>
          </cell>
          <cell r="O423">
            <v>3523.01</v>
          </cell>
          <cell r="Q423">
            <v>3452.09</v>
          </cell>
          <cell r="S423">
            <v>3553.27</v>
          </cell>
        </row>
        <row r="424">
          <cell r="A424" t="str">
            <v>2 S 04 111 13</v>
          </cell>
          <cell r="B424" t="str">
            <v>Boca BDTC D=1,50 m - esc.=45</v>
          </cell>
          <cell r="E424" t="str">
            <v>und</v>
          </cell>
          <cell r="G424">
            <v>5571.34</v>
          </cell>
          <cell r="M424">
            <v>6150.05</v>
          </cell>
          <cell r="O424">
            <v>6248.02</v>
          </cell>
          <cell r="Q424">
            <v>6109.3</v>
          </cell>
          <cell r="S424">
            <v>6303.43</v>
          </cell>
        </row>
        <row r="425">
          <cell r="A425" t="str">
            <v>2 S 04 120 01</v>
          </cell>
          <cell r="B425" t="str">
            <v>Corpo BTTC D=1,00m</v>
          </cell>
          <cell r="E425" t="str">
            <v>m</v>
          </cell>
          <cell r="G425">
            <v>1163.6400000000001</v>
          </cell>
          <cell r="M425">
            <v>1268.79</v>
          </cell>
          <cell r="O425">
            <v>1307.51</v>
          </cell>
          <cell r="Q425">
            <v>1280.4100000000001</v>
          </cell>
          <cell r="S425">
            <v>1313.08</v>
          </cell>
        </row>
        <row r="426">
          <cell r="A426" t="str">
            <v>2 S 04 120 02</v>
          </cell>
          <cell r="B426" t="str">
            <v>Corpo BTTC D=1,20m</v>
          </cell>
          <cell r="E426" t="str">
            <v>m</v>
          </cell>
          <cell r="G426">
            <v>1575.6</v>
          </cell>
          <cell r="M426">
            <v>1714.77</v>
          </cell>
          <cell r="O426">
            <v>1768.82</v>
          </cell>
          <cell r="Q426">
            <v>1732.97</v>
          </cell>
          <cell r="S426">
            <v>1776.14</v>
          </cell>
        </row>
        <row r="427">
          <cell r="A427" t="str">
            <v>2 S 04 120 03</v>
          </cell>
          <cell r="B427" t="str">
            <v>Corpo BTTC D=1,50m</v>
          </cell>
          <cell r="E427" t="str">
            <v>m</v>
          </cell>
          <cell r="G427">
            <v>2352.62</v>
          </cell>
          <cell r="M427">
            <v>2552.98</v>
          </cell>
          <cell r="O427">
            <v>2637.95</v>
          </cell>
          <cell r="Q427">
            <v>2587.77</v>
          </cell>
          <cell r="S427">
            <v>2647.81</v>
          </cell>
        </row>
        <row r="428">
          <cell r="A428" t="str">
            <v>2 S 04 121 01</v>
          </cell>
          <cell r="B428" t="str">
            <v>Boca BTTC D=1,00m normal</v>
          </cell>
          <cell r="E428" t="str">
            <v>und</v>
          </cell>
          <cell r="G428">
            <v>1943.6</v>
          </cell>
          <cell r="M428">
            <v>2146.69</v>
          </cell>
          <cell r="O428">
            <v>2177.25</v>
          </cell>
          <cell r="Q428">
            <v>2136.0500000000002</v>
          </cell>
          <cell r="S428">
            <v>2195.31</v>
          </cell>
        </row>
        <row r="429">
          <cell r="A429" t="str">
            <v>2 S 04 121 02</v>
          </cell>
          <cell r="B429" t="str">
            <v>Boca BTTC D=1,20m normal</v>
          </cell>
          <cell r="E429" t="str">
            <v>und</v>
          </cell>
          <cell r="G429">
            <v>2821.36</v>
          </cell>
          <cell r="M429">
            <v>3115.53</v>
          </cell>
          <cell r="O429">
            <v>3162.21</v>
          </cell>
          <cell r="Q429">
            <v>3097.71</v>
          </cell>
          <cell r="S429">
            <v>3189.06</v>
          </cell>
        </row>
        <row r="430">
          <cell r="A430" t="str">
            <v>2 S 04 121 03</v>
          </cell>
          <cell r="B430" t="str">
            <v>Boca BTTC D=1,50m normal</v>
          </cell>
          <cell r="E430" t="str">
            <v>und</v>
          </cell>
          <cell r="G430">
            <v>4904.9799999999996</v>
          </cell>
          <cell r="M430">
            <v>5415.17</v>
          </cell>
          <cell r="O430">
            <v>5501.76</v>
          </cell>
          <cell r="Q430">
            <v>5378.69</v>
          </cell>
          <cell r="S430">
            <v>5550</v>
          </cell>
        </row>
        <row r="431">
          <cell r="A431" t="str">
            <v>2 S 04 121 04</v>
          </cell>
          <cell r="B431" t="str">
            <v>Boca BTTC D=1,00 m - esc.=15</v>
          </cell>
          <cell r="E431" t="str">
            <v>und</v>
          </cell>
          <cell r="G431">
            <v>2025.35</v>
          </cell>
          <cell r="M431">
            <v>2237.0100000000002</v>
          </cell>
          <cell r="O431">
            <v>2268.85</v>
          </cell>
          <cell r="Q431">
            <v>2225.9299999999998</v>
          </cell>
          <cell r="S431">
            <v>2287.6799999999998</v>
          </cell>
        </row>
        <row r="432">
          <cell r="A432" t="str">
            <v>2 S 04 121 05</v>
          </cell>
          <cell r="B432" t="str">
            <v>Boca BTTC D=1,20 m - esc.=15</v>
          </cell>
          <cell r="E432" t="str">
            <v>und</v>
          </cell>
          <cell r="G432">
            <v>2946.92</v>
          </cell>
          <cell r="M432">
            <v>3254.21</v>
          </cell>
          <cell r="O432">
            <v>3302.99</v>
          </cell>
          <cell r="Q432">
            <v>3235.59</v>
          </cell>
          <cell r="S432">
            <v>3331.03</v>
          </cell>
        </row>
        <row r="433">
          <cell r="A433" t="str">
            <v>2 S 04 121 06</v>
          </cell>
          <cell r="B433" t="str">
            <v>Boca BTTC D=1,50 m - esc.=15</v>
          </cell>
          <cell r="E433" t="str">
            <v>und</v>
          </cell>
          <cell r="G433">
            <v>5127.67</v>
          </cell>
          <cell r="M433">
            <v>5661.06</v>
          </cell>
          <cell r="O433">
            <v>5751.61</v>
          </cell>
          <cell r="Q433">
            <v>5622.9</v>
          </cell>
          <cell r="S433">
            <v>5802.08</v>
          </cell>
        </row>
        <row r="434">
          <cell r="A434" t="str">
            <v>2 S 04 121 07</v>
          </cell>
          <cell r="B434" t="str">
            <v>Boca BTTC D=1,00 m - esc.=30</v>
          </cell>
          <cell r="E434" t="str">
            <v>und</v>
          </cell>
          <cell r="G434">
            <v>2253.5300000000002</v>
          </cell>
          <cell r="M434">
            <v>2489.14</v>
          </cell>
          <cell r="O434">
            <v>2524.5500000000002</v>
          </cell>
          <cell r="Q434">
            <v>2476.8000000000002</v>
          </cell>
          <cell r="S434">
            <v>2545.4699999999998</v>
          </cell>
        </row>
        <row r="435">
          <cell r="A435" t="str">
            <v>2 S 04 121 08</v>
          </cell>
          <cell r="B435" t="str">
            <v>Boca BTTC D=1,20 m - esc.=30</v>
          </cell>
          <cell r="E435" t="str">
            <v>und</v>
          </cell>
          <cell r="G435">
            <v>3277.95</v>
          </cell>
          <cell r="M435">
            <v>3619.87</v>
          </cell>
          <cell r="O435">
            <v>3674.13</v>
          </cell>
          <cell r="Q435">
            <v>3599.12</v>
          </cell>
          <cell r="S435">
            <v>3705.34</v>
          </cell>
        </row>
        <row r="436">
          <cell r="A436" t="str">
            <v>2 S 04 121 09</v>
          </cell>
          <cell r="B436" t="str">
            <v>Boca BTTC D=1,50 m - esc.=30</v>
          </cell>
          <cell r="E436" t="str">
            <v>und</v>
          </cell>
          <cell r="G436">
            <v>5719.92</v>
          </cell>
          <cell r="M436">
            <v>6315.06</v>
          </cell>
          <cell r="O436">
            <v>6416.14</v>
          </cell>
          <cell r="Q436">
            <v>6272.41</v>
          </cell>
          <cell r="S436">
            <v>6472.46</v>
          </cell>
        </row>
        <row r="437">
          <cell r="A437" t="str">
            <v>2 S 04 121 10</v>
          </cell>
          <cell r="B437" t="str">
            <v>Boca BTTC D=1,00 m - esc.=45</v>
          </cell>
          <cell r="E437" t="str">
            <v>und</v>
          </cell>
          <cell r="G437">
            <v>2769.56</v>
          </cell>
          <cell r="M437">
            <v>3059.28</v>
          </cell>
          <cell r="O437">
            <v>3102.83</v>
          </cell>
          <cell r="Q437">
            <v>3044.07</v>
          </cell>
          <cell r="S437">
            <v>3128.59</v>
          </cell>
        </row>
        <row r="438">
          <cell r="A438" t="str">
            <v>2 S 04 121 11</v>
          </cell>
          <cell r="B438" t="str">
            <v>Boca BTTC D=1,20 m - esc.=45</v>
          </cell>
          <cell r="E438" t="str">
            <v>und</v>
          </cell>
          <cell r="G438">
            <v>4032.88</v>
          </cell>
          <cell r="M438">
            <v>4453.74</v>
          </cell>
          <cell r="O438">
            <v>4520.6400000000003</v>
          </cell>
          <cell r="Q438">
            <v>4428.1000000000004</v>
          </cell>
          <cell r="S438">
            <v>4559.1400000000003</v>
          </cell>
        </row>
        <row r="439">
          <cell r="A439" t="str">
            <v>2 S 04 121 12</v>
          </cell>
          <cell r="B439" t="str">
            <v>Boca BTTC D=1,50 m - esc.=45</v>
          </cell>
          <cell r="E439" t="str">
            <v>und</v>
          </cell>
          <cell r="G439">
            <v>7075.55</v>
          </cell>
          <cell r="M439">
            <v>7811.96</v>
          </cell>
          <cell r="O439">
            <v>7937.31</v>
          </cell>
          <cell r="Q439">
            <v>7758.88</v>
          </cell>
          <cell r="S439">
            <v>8007.15</v>
          </cell>
        </row>
        <row r="440">
          <cell r="A440" t="str">
            <v>2 S 04 200 01</v>
          </cell>
          <cell r="B440" t="str">
            <v>Corpo BSCC 1,50 x 1,50 m alt. 0 a 1,00 m</v>
          </cell>
          <cell r="E440" t="str">
            <v>und</v>
          </cell>
          <cell r="G440">
            <v>822.42</v>
          </cell>
          <cell r="M440">
            <v>917.39</v>
          </cell>
          <cell r="O440">
            <v>943.77</v>
          </cell>
          <cell r="Q440">
            <v>932.16</v>
          </cell>
          <cell r="S440">
            <v>947.34</v>
          </cell>
        </row>
        <row r="441">
          <cell r="A441" t="str">
            <v>2 S 04 200 02</v>
          </cell>
          <cell r="B441" t="str">
            <v>Corpo BSCC 2,00 x 2,00 m alt. 0 a 1,00 m</v>
          </cell>
          <cell r="E441" t="str">
            <v>und</v>
          </cell>
          <cell r="G441">
            <v>1185.29</v>
          </cell>
          <cell r="M441">
            <v>1327.48</v>
          </cell>
          <cell r="O441">
            <v>1364.43</v>
          </cell>
          <cell r="Q441">
            <v>1349.32</v>
          </cell>
          <cell r="S441">
            <v>1368.6</v>
          </cell>
        </row>
        <row r="442">
          <cell r="A442" t="str">
            <v>2 S 04 200 03</v>
          </cell>
          <cell r="B442" t="str">
            <v>Corpo BSCC 2,50 x 2,50 m alt. 0 a 1,00 m</v>
          </cell>
          <cell r="E442" t="str">
            <v>m</v>
          </cell>
          <cell r="G442">
            <v>1690.52</v>
          </cell>
          <cell r="M442">
            <v>1890.75</v>
          </cell>
          <cell r="O442">
            <v>1942.01</v>
          </cell>
          <cell r="Q442">
            <v>1915.9</v>
          </cell>
          <cell r="S442">
            <v>1948.04</v>
          </cell>
        </row>
        <row r="443">
          <cell r="A443" t="str">
            <v>2 S 04 200 04</v>
          </cell>
          <cell r="B443" t="str">
            <v>Corpo BSCC 3,00 x 3,00 m alt. 0 a 1,00 m</v>
          </cell>
          <cell r="E443" t="str">
            <v>m</v>
          </cell>
          <cell r="G443">
            <v>2227.0300000000002</v>
          </cell>
          <cell r="M443">
            <v>2492.56</v>
          </cell>
          <cell r="O443">
            <v>2556.91</v>
          </cell>
          <cell r="Q443">
            <v>2519.34</v>
          </cell>
          <cell r="S443">
            <v>2564.52</v>
          </cell>
        </row>
        <row r="444">
          <cell r="A444" t="str">
            <v>2 S 04 200 05</v>
          </cell>
          <cell r="B444" t="str">
            <v>Corpo BSCC 1,50 x 1,50 m alt. 1,00 a 2,50 m</v>
          </cell>
          <cell r="E444" t="str">
            <v>m</v>
          </cell>
          <cell r="G444">
            <v>745.56</v>
          </cell>
          <cell r="M444">
            <v>832.37</v>
          </cell>
          <cell r="O444">
            <v>854.14</v>
          </cell>
          <cell r="Q444">
            <v>842.4</v>
          </cell>
          <cell r="S444">
            <v>858.14</v>
          </cell>
        </row>
        <row r="445">
          <cell r="A445" t="str">
            <v>2 S 04 200 06</v>
          </cell>
          <cell r="B445" t="str">
            <v>Corpo BSCC 2,00 x 2,00 m alt. 1,00 a 2,50 m</v>
          </cell>
          <cell r="E445" t="str">
            <v>m</v>
          </cell>
          <cell r="G445">
            <v>1063.6500000000001</v>
          </cell>
          <cell r="M445">
            <v>1189.33</v>
          </cell>
          <cell r="O445">
            <v>1220.78</v>
          </cell>
          <cell r="Q445">
            <v>1205.04</v>
          </cell>
          <cell r="S445">
            <v>1225.1199999999999</v>
          </cell>
        </row>
        <row r="446">
          <cell r="A446" t="str">
            <v>2 S 04 200 07</v>
          </cell>
          <cell r="B446" t="str">
            <v>Corpo BSCC 2,50 x 2,50 m alt. 1,00 a 2,50 m</v>
          </cell>
          <cell r="E446" t="str">
            <v>m</v>
          </cell>
          <cell r="G446">
            <v>1600.15</v>
          </cell>
          <cell r="M446">
            <v>1789.64</v>
          </cell>
          <cell r="O446">
            <v>1836.29</v>
          </cell>
          <cell r="Q446">
            <v>1810.18</v>
          </cell>
          <cell r="S446">
            <v>1842.33</v>
          </cell>
        </row>
        <row r="447">
          <cell r="A447" t="str">
            <v>2 S 04 200 08</v>
          </cell>
          <cell r="B447" t="str">
            <v>Corpo BSCC 3,00 x 3,00 m alt. 1,00 a 2,50 m</v>
          </cell>
          <cell r="E447" t="str">
            <v>m</v>
          </cell>
          <cell r="G447">
            <v>2177.2600000000002</v>
          </cell>
          <cell r="M447">
            <v>2432.6</v>
          </cell>
          <cell r="O447">
            <v>2496.2199999999998</v>
          </cell>
          <cell r="Q447">
            <v>2457.7399999999998</v>
          </cell>
          <cell r="S447">
            <v>2504.1</v>
          </cell>
        </row>
        <row r="448">
          <cell r="A448" t="str">
            <v>2 S 04 200 09</v>
          </cell>
          <cell r="B448" t="str">
            <v>Corpo BSCC 1,50 x 1,50 m alt. 2,50 a 5,00 m</v>
          </cell>
          <cell r="E448" t="str">
            <v>m</v>
          </cell>
          <cell r="G448">
            <v>812.04</v>
          </cell>
          <cell r="M448">
            <v>907.14</v>
          </cell>
          <cell r="O448">
            <v>932.05</v>
          </cell>
          <cell r="Q448">
            <v>920.31</v>
          </cell>
          <cell r="S448">
            <v>936.06</v>
          </cell>
        </row>
        <row r="449">
          <cell r="A449" t="str">
            <v>2 S 04 200 10</v>
          </cell>
          <cell r="B449" t="str">
            <v>Corpo BSCC 2,00 x 2,00 m alt. 2,50 a 5,00 m</v>
          </cell>
          <cell r="E449" t="str">
            <v>m</v>
          </cell>
          <cell r="G449">
            <v>1258.22</v>
          </cell>
          <cell r="M449">
            <v>1405.85</v>
          </cell>
          <cell r="O449">
            <v>1443.11</v>
          </cell>
          <cell r="Q449">
            <v>1422.47</v>
          </cell>
          <cell r="S449">
            <v>1448.93</v>
          </cell>
        </row>
        <row r="450">
          <cell r="A450" t="str">
            <v>2 S 04 200 11</v>
          </cell>
          <cell r="B450" t="str">
            <v>Corpo BSCC 2,50 x 2,50 m alt. 2,50 a 5,00 m</v>
          </cell>
          <cell r="E450" t="str">
            <v>m</v>
          </cell>
          <cell r="G450">
            <v>1840.82</v>
          </cell>
          <cell r="M450">
            <v>2060.6999999999998</v>
          </cell>
          <cell r="O450">
            <v>2118.4699999999998</v>
          </cell>
          <cell r="Q450">
            <v>2092.33</v>
          </cell>
          <cell r="S450">
            <v>2124.4699999999998</v>
          </cell>
        </row>
        <row r="451">
          <cell r="A451" t="str">
            <v>2 S 04 200 12</v>
          </cell>
          <cell r="B451" t="str">
            <v>Corpo BSCC 3,00 x 3,00 m alt. 2,50 a 5,00 m</v>
          </cell>
          <cell r="E451" t="str">
            <v>m</v>
          </cell>
          <cell r="G451">
            <v>2671.12</v>
          </cell>
          <cell r="M451">
            <v>2987.72</v>
          </cell>
          <cell r="O451">
            <v>3067.32</v>
          </cell>
          <cell r="Q451">
            <v>3021.05</v>
          </cell>
          <cell r="S451">
            <v>3077.43</v>
          </cell>
        </row>
        <row r="452">
          <cell r="A452" t="str">
            <v>2 S 04 200 13</v>
          </cell>
          <cell r="B452" t="str">
            <v>Corpo BSCC 1,50 x 1,50 m alt. 5,00 a 7,50 m</v>
          </cell>
          <cell r="E452" t="str">
            <v>m</v>
          </cell>
          <cell r="G452">
            <v>923.94</v>
          </cell>
          <cell r="M452">
            <v>1033.67</v>
          </cell>
          <cell r="O452">
            <v>1063.42</v>
          </cell>
          <cell r="Q452">
            <v>1051.6400000000001</v>
          </cell>
          <cell r="S452">
            <v>1067.3900000000001</v>
          </cell>
        </row>
        <row r="453">
          <cell r="A453" t="str">
            <v>2 S 04 200 14</v>
          </cell>
          <cell r="B453" t="str">
            <v>Corpo BSCC 2,00 x 2,00 m alt. 5,00 a 7,50 m</v>
          </cell>
          <cell r="E453" t="str">
            <v>m</v>
          </cell>
          <cell r="G453">
            <v>1411.89</v>
          </cell>
          <cell r="M453">
            <v>1578.59</v>
          </cell>
          <cell r="O453">
            <v>1623.18</v>
          </cell>
          <cell r="Q453">
            <v>1602.54</v>
          </cell>
          <cell r="S453">
            <v>1629</v>
          </cell>
        </row>
        <row r="454">
          <cell r="A454" t="str">
            <v>2 S 04 200 15</v>
          </cell>
          <cell r="B454" t="str">
            <v>Corpo BSCC 2,50 x 2,50 m alt. 5,00 a 7,50 m</v>
          </cell>
          <cell r="E454" t="str">
            <v>m</v>
          </cell>
          <cell r="G454">
            <v>2061.46</v>
          </cell>
          <cell r="M454">
            <v>2305.65</v>
          </cell>
          <cell r="O454">
            <v>2370.19</v>
          </cell>
          <cell r="Q454">
            <v>2338.27</v>
          </cell>
          <cell r="S454">
            <v>2377.92</v>
          </cell>
        </row>
        <row r="455">
          <cell r="A455" t="str">
            <v>2 S 04 200 16</v>
          </cell>
          <cell r="B455" t="str">
            <v>Corpo BSCC 3,00 x 3,00 m alt. 5,00 a 7,50 m</v>
          </cell>
          <cell r="E455" t="str">
            <v>m</v>
          </cell>
          <cell r="G455">
            <v>2921</v>
          </cell>
          <cell r="M455">
            <v>3267.57</v>
          </cell>
          <cell r="O455">
            <v>3359.73</v>
          </cell>
          <cell r="Q455">
            <v>3313.47</v>
          </cell>
          <cell r="S455">
            <v>3369.85</v>
          </cell>
        </row>
        <row r="456">
          <cell r="A456" t="str">
            <v>2 S 04 200 17</v>
          </cell>
          <cell r="B456" t="str">
            <v>Corpo BSCC 1,50 x 1,50 m alt. 7,50 a 10,00 m</v>
          </cell>
          <cell r="E456" t="str">
            <v>m</v>
          </cell>
          <cell r="G456">
            <v>1065.05</v>
          </cell>
          <cell r="M456">
            <v>1189.5999999999999</v>
          </cell>
          <cell r="O456">
            <v>1223.9100000000001</v>
          </cell>
          <cell r="Q456">
            <v>1208.22</v>
          </cell>
          <cell r="S456">
            <v>1229.0899999999999</v>
          </cell>
        </row>
        <row r="457">
          <cell r="A457" t="str">
            <v>2 S 04 200 18</v>
          </cell>
          <cell r="B457" t="str">
            <v>Corpo BSCC 2,00 x 2,00 m alt. 7,50 a 10,00 m</v>
          </cell>
          <cell r="E457" t="str">
            <v>m</v>
          </cell>
          <cell r="G457">
            <v>1592.09</v>
          </cell>
          <cell r="M457">
            <v>1778.46</v>
          </cell>
          <cell r="O457">
            <v>1828.6</v>
          </cell>
          <cell r="Q457">
            <v>1803.09</v>
          </cell>
          <cell r="S457">
            <v>1835.8</v>
          </cell>
        </row>
        <row r="458">
          <cell r="A458" t="str">
            <v>2 S 04 200 19</v>
          </cell>
          <cell r="B458" t="str">
            <v>Corpo BSCC 2,50 x 2,50 m alt. 7,50 a 10,00 m</v>
          </cell>
          <cell r="E458" t="str">
            <v>m</v>
          </cell>
          <cell r="G458">
            <v>2268.02</v>
          </cell>
          <cell r="M458">
            <v>2539.52</v>
          </cell>
          <cell r="O458">
            <v>2612.86</v>
          </cell>
          <cell r="Q458">
            <v>2580.9499999999998</v>
          </cell>
          <cell r="S458">
            <v>2620.6</v>
          </cell>
        </row>
        <row r="459">
          <cell r="A459" t="str">
            <v>2 S 04 200 20</v>
          </cell>
          <cell r="B459" t="str">
            <v>Corpo BSCC 3,00 x 3,00 m alt. 7,50 a 10,00 m</v>
          </cell>
          <cell r="E459" t="str">
            <v>m</v>
          </cell>
          <cell r="G459">
            <v>3212.14</v>
          </cell>
          <cell r="M459">
            <v>3590.38</v>
          </cell>
          <cell r="O459">
            <v>3692.26</v>
          </cell>
          <cell r="Q459">
            <v>3638.87</v>
          </cell>
          <cell r="S459">
            <v>3704.5</v>
          </cell>
        </row>
        <row r="460">
          <cell r="A460" t="str">
            <v>2 S 04 200 21</v>
          </cell>
          <cell r="B460" t="str">
            <v>Corpo BSCC 1,50 x 1,50 m alt. 10,00 a 12,50 m</v>
          </cell>
          <cell r="E460" t="str">
            <v>m</v>
          </cell>
          <cell r="G460">
            <v>1108.5</v>
          </cell>
          <cell r="M460">
            <v>1238.74</v>
          </cell>
          <cell r="O460">
            <v>1274.94</v>
          </cell>
          <cell r="Q460">
            <v>1259.25</v>
          </cell>
          <cell r="S460">
            <v>1280.1199999999999</v>
          </cell>
        </row>
        <row r="461">
          <cell r="A461" t="str">
            <v>2 S 04 200 22</v>
          </cell>
          <cell r="B461" t="str">
            <v>Corpo BSCC 2,00 x 2,00 m alt. 10,00 a 12,50 m</v>
          </cell>
          <cell r="E461" t="str">
            <v>m</v>
          </cell>
          <cell r="G461">
            <v>1730.26</v>
          </cell>
          <cell r="M461">
            <v>1934.99</v>
          </cell>
          <cell r="O461">
            <v>1990.99</v>
          </cell>
          <cell r="Q461">
            <v>1965.51</v>
          </cell>
          <cell r="S461">
            <v>1998.22</v>
          </cell>
        </row>
        <row r="462">
          <cell r="A462" t="str">
            <v>2 S 04 200 23</v>
          </cell>
          <cell r="B462" t="str">
            <v>Corpo BSCC 2,50 x 2,50 m alt. 10,00 a 12,50 m</v>
          </cell>
          <cell r="E462" t="str">
            <v>m</v>
          </cell>
          <cell r="G462">
            <v>2498.04</v>
          </cell>
          <cell r="M462">
            <v>2793.54</v>
          </cell>
          <cell r="O462">
            <v>2874.2</v>
          </cell>
          <cell r="Q462">
            <v>2835.64</v>
          </cell>
          <cell r="S462">
            <v>2883.91</v>
          </cell>
        </row>
        <row r="463">
          <cell r="A463" t="str">
            <v>2 S 04 200 24</v>
          </cell>
          <cell r="B463" t="str">
            <v>Corpo BSCC 3,00 a 3,00 m alt. 10,00 a 12,50 m</v>
          </cell>
          <cell r="E463" t="str">
            <v>m</v>
          </cell>
          <cell r="G463">
            <v>3485.15</v>
          </cell>
          <cell r="M463">
            <v>3899.1</v>
          </cell>
          <cell r="O463">
            <v>4012.73</v>
          </cell>
          <cell r="Q463">
            <v>3959.37</v>
          </cell>
          <cell r="S463">
            <v>4025</v>
          </cell>
        </row>
        <row r="464">
          <cell r="A464" t="str">
            <v>2 S 04 200 25</v>
          </cell>
          <cell r="B464" t="str">
            <v>Corpo BSCC 1,50 x 1,50 m alt. 12,50 a 15,00 m</v>
          </cell>
          <cell r="E464" t="str">
            <v>m</v>
          </cell>
          <cell r="G464">
            <v>1163.0899999999999</v>
          </cell>
          <cell r="M464">
            <v>1300.9100000000001</v>
          </cell>
          <cell r="O464">
            <v>1339.2</v>
          </cell>
          <cell r="Q464">
            <v>1323.52</v>
          </cell>
          <cell r="S464">
            <v>1344.39</v>
          </cell>
        </row>
        <row r="465">
          <cell r="A465" t="str">
            <v>2 S 04 200 26</v>
          </cell>
          <cell r="B465" t="str">
            <v>Corpo BSCC 2,00 a 2,00 m alt. 12,50 a 15,00 m</v>
          </cell>
          <cell r="E465" t="str">
            <v>m</v>
          </cell>
          <cell r="G465">
            <v>1857.78</v>
          </cell>
          <cell r="M465">
            <v>2079.34</v>
          </cell>
          <cell r="O465">
            <v>2140.7800000000002</v>
          </cell>
          <cell r="Q465">
            <v>2115.31</v>
          </cell>
          <cell r="S465">
            <v>2148.02</v>
          </cell>
        </row>
        <row r="466">
          <cell r="A466" t="str">
            <v>2 S 04 200 27</v>
          </cell>
          <cell r="B466" t="str">
            <v>Corpo BSCC 2,50 x 2,50 m alt. 12,50 a 15,00 m</v>
          </cell>
          <cell r="E466" t="str">
            <v>m</v>
          </cell>
          <cell r="G466">
            <v>2823.4</v>
          </cell>
          <cell r="M466">
            <v>3154.6</v>
          </cell>
          <cell r="O466">
            <v>3247.57</v>
          </cell>
          <cell r="Q466">
            <v>3202.75</v>
          </cell>
          <cell r="S466">
            <v>3259.16</v>
          </cell>
        </row>
        <row r="467">
          <cell r="A467" t="str">
            <v>2 S 04 200 28</v>
          </cell>
          <cell r="B467" t="str">
            <v>Corpo BSCC 3,00 x 3,00 m alt. 12,50 a 15,00 m</v>
          </cell>
          <cell r="E467" t="str">
            <v>m</v>
          </cell>
          <cell r="G467">
            <v>3775.27</v>
          </cell>
          <cell r="M467">
            <v>4219.45</v>
          </cell>
          <cell r="O467">
            <v>4343</v>
          </cell>
          <cell r="Q467">
            <v>4281.7700000000004</v>
          </cell>
          <cell r="S467">
            <v>4357.53</v>
          </cell>
        </row>
        <row r="468">
          <cell r="A468" t="str">
            <v>2 S 04 201 01</v>
          </cell>
          <cell r="B468" t="str">
            <v>Boca BSCC 1,50 x 1,50 m normal</v>
          </cell>
          <cell r="E468" t="str">
            <v>und</v>
          </cell>
          <cell r="G468">
            <v>4755.93</v>
          </cell>
          <cell r="M468">
            <v>5284.16</v>
          </cell>
          <cell r="O468">
            <v>5412.49</v>
          </cell>
          <cell r="Q468">
            <v>5346.3</v>
          </cell>
          <cell r="S468">
            <v>5440.11</v>
          </cell>
        </row>
        <row r="469">
          <cell r="A469" t="str">
            <v>2 S 04 201 02</v>
          </cell>
          <cell r="B469" t="str">
            <v>Boca BSCC 2,00 x 2,00 m normal</v>
          </cell>
          <cell r="E469" t="str">
            <v>und</v>
          </cell>
          <cell r="G469">
            <v>7436.42</v>
          </cell>
          <cell r="M469">
            <v>8265.6299999999992</v>
          </cell>
          <cell r="O469">
            <v>8475.8799999999992</v>
          </cell>
          <cell r="Q469">
            <v>8368.31</v>
          </cell>
          <cell r="S469">
            <v>8518.3700000000008</v>
          </cell>
        </row>
        <row r="470">
          <cell r="A470" t="str">
            <v>2 S 04 201 03</v>
          </cell>
          <cell r="B470" t="str">
            <v>Boca BSCC 2,50 x 2,50 m normal</v>
          </cell>
          <cell r="E470" t="str">
            <v>und</v>
          </cell>
          <cell r="G470">
            <v>10042.129999999999</v>
          </cell>
          <cell r="M470">
            <v>11159.79</v>
          </cell>
          <cell r="O470">
            <v>11448.96</v>
          </cell>
          <cell r="Q470">
            <v>11299.85</v>
          </cell>
          <cell r="S470">
            <v>11506.55</v>
          </cell>
        </row>
        <row r="471">
          <cell r="A471" t="str">
            <v>2 S 04 201 04</v>
          </cell>
          <cell r="B471" t="str">
            <v>Boca BSCC 3,00 x 3,00 m normal</v>
          </cell>
          <cell r="E471" t="str">
            <v>und</v>
          </cell>
          <cell r="G471">
            <v>14367.56</v>
          </cell>
          <cell r="M471">
            <v>15975.33</v>
          </cell>
          <cell r="O471">
            <v>16400.13</v>
          </cell>
          <cell r="Q471">
            <v>16180.92</v>
          </cell>
          <cell r="S471">
            <v>16481.59</v>
          </cell>
        </row>
        <row r="472">
          <cell r="A472" t="str">
            <v>2 S 04 201 05</v>
          </cell>
          <cell r="B472" t="str">
            <v>Boca BSCC 1,50 x 1,50 m - esc.=15</v>
          </cell>
          <cell r="E472" t="str">
            <v>und</v>
          </cell>
          <cell r="G472">
            <v>4831.17</v>
          </cell>
          <cell r="M472">
            <v>5374.49</v>
          </cell>
          <cell r="O472">
            <v>5507.51</v>
          </cell>
          <cell r="Q472">
            <v>5449.48</v>
          </cell>
          <cell r="S472">
            <v>5533.09</v>
          </cell>
        </row>
        <row r="473">
          <cell r="A473" t="str">
            <v>2 S 04 201 06</v>
          </cell>
          <cell r="B473" t="str">
            <v>Boca BSCC 2,00 x 2,00 m - esc.=15</v>
          </cell>
          <cell r="E473" t="str">
            <v>und</v>
          </cell>
          <cell r="G473">
            <v>7513.24</v>
          </cell>
          <cell r="M473">
            <v>8361.4</v>
          </cell>
          <cell r="O473">
            <v>8579.7000000000007</v>
          </cell>
          <cell r="Q473">
            <v>8482.89</v>
          </cell>
          <cell r="S473">
            <v>8618.98</v>
          </cell>
        </row>
        <row r="474">
          <cell r="A474" t="str">
            <v>2 S 04 201 07</v>
          </cell>
          <cell r="B474" t="str">
            <v>Boca BSCC 2,50 x 2,50 m - esc.=15</v>
          </cell>
          <cell r="E474" t="str">
            <v>und</v>
          </cell>
          <cell r="G474">
            <v>10563.11</v>
          </cell>
          <cell r="M474">
            <v>11755.34</v>
          </cell>
          <cell r="O474">
            <v>12065.22</v>
          </cell>
          <cell r="Q474">
            <v>11920.15</v>
          </cell>
          <cell r="S474">
            <v>12121.65</v>
          </cell>
        </row>
        <row r="475">
          <cell r="A475" t="str">
            <v>2 S 04 201 08</v>
          </cell>
          <cell r="B475" t="str">
            <v>Boca BSCC 3,00 x 3,00 m - esc.=15</v>
          </cell>
          <cell r="E475" t="str">
            <v>und</v>
          </cell>
          <cell r="G475">
            <v>15036.8</v>
          </cell>
          <cell r="M475">
            <v>16737.66</v>
          </cell>
          <cell r="O475">
            <v>17191.55</v>
          </cell>
          <cell r="Q475">
            <v>16977.810000000001</v>
          </cell>
          <cell r="S475">
            <v>17271.32</v>
          </cell>
        </row>
        <row r="476">
          <cell r="A476" t="str">
            <v>2 S 04 201 09</v>
          </cell>
          <cell r="B476" t="str">
            <v>Boca BSCC 1,50 x 1,50 m - esc.=30</v>
          </cell>
          <cell r="E476" t="str">
            <v>und</v>
          </cell>
          <cell r="G476">
            <v>5268.96</v>
          </cell>
          <cell r="M476">
            <v>5861.11</v>
          </cell>
          <cell r="O476">
            <v>6004.52</v>
          </cell>
          <cell r="Q476">
            <v>5936.56</v>
          </cell>
          <cell r="S476">
            <v>6033.42</v>
          </cell>
        </row>
        <row r="477">
          <cell r="A477" t="str">
            <v>2 S 04 201 10</v>
          </cell>
          <cell r="B477" t="str">
            <v>Boca BSCC 2,00 x 2,00 m - esc.=30</v>
          </cell>
          <cell r="E477" t="str">
            <v>und</v>
          </cell>
          <cell r="G477">
            <v>8180.57</v>
          </cell>
          <cell r="M477">
            <v>9102.5300000000007</v>
          </cell>
          <cell r="O477">
            <v>9336.23</v>
          </cell>
          <cell r="Q477">
            <v>9227.4599999999991</v>
          </cell>
          <cell r="S477">
            <v>9380.2099999999991</v>
          </cell>
        </row>
        <row r="478">
          <cell r="A478" t="str">
            <v>2 S 04 201 11</v>
          </cell>
          <cell r="B478" t="str">
            <v>Boca BSCC 2,50 x 2,50 m - esc.=30</v>
          </cell>
          <cell r="E478" t="str">
            <v>und</v>
          </cell>
          <cell r="G478">
            <v>11760.2</v>
          </cell>
          <cell r="M478">
            <v>13083.6</v>
          </cell>
          <cell r="O478">
            <v>13432.34</v>
          </cell>
          <cell r="Q478">
            <v>13271.66</v>
          </cell>
          <cell r="S478">
            <v>13494.96</v>
          </cell>
        </row>
        <row r="479">
          <cell r="A479" t="str">
            <v>2 S 04 201 12</v>
          </cell>
          <cell r="B479" t="str">
            <v>Boca BSCC 3,00 x 3,00 m =esc.=30</v>
          </cell>
          <cell r="E479" t="str">
            <v>und</v>
          </cell>
          <cell r="G479">
            <v>16592.310000000001</v>
          </cell>
          <cell r="M479">
            <v>18459.98</v>
          </cell>
          <cell r="O479">
            <v>18960.41</v>
          </cell>
          <cell r="Q479">
            <v>18719.150000000001</v>
          </cell>
          <cell r="S479">
            <v>19050.23</v>
          </cell>
        </row>
        <row r="480">
          <cell r="A480" t="str">
            <v>2 S 04 201 13</v>
          </cell>
          <cell r="B480" t="str">
            <v>Boca BSCC 1,50 x 1,50 m - esc.=45</v>
          </cell>
          <cell r="E480" t="str">
            <v>und</v>
          </cell>
          <cell r="G480">
            <v>6552.38</v>
          </cell>
          <cell r="M480">
            <v>7286.85</v>
          </cell>
          <cell r="O480">
            <v>7470.4</v>
          </cell>
          <cell r="Q480">
            <v>7387.86</v>
          </cell>
          <cell r="S480">
            <v>7505.62</v>
          </cell>
        </row>
        <row r="481">
          <cell r="A481" t="str">
            <v>2 S 04 201 14</v>
          </cell>
          <cell r="B481" t="str">
            <v>Boca BSCC 2,00 x 2,00 m - esc.=45</v>
          </cell>
          <cell r="E481" t="str">
            <v>und</v>
          </cell>
          <cell r="G481">
            <v>10508.8</v>
          </cell>
          <cell r="M481">
            <v>11689.34</v>
          </cell>
          <cell r="O481">
            <v>11996.21</v>
          </cell>
          <cell r="Q481">
            <v>11853.95</v>
          </cell>
          <cell r="S481">
            <v>12052.73</v>
          </cell>
        </row>
        <row r="482">
          <cell r="A482" t="str">
            <v>2 S 04 201 15</v>
          </cell>
          <cell r="B482" t="str">
            <v>Boca BSCC 2,50 x 2,50 m - esc.=45</v>
          </cell>
          <cell r="E482" t="str">
            <v>und</v>
          </cell>
          <cell r="G482">
            <v>14877.5</v>
          </cell>
          <cell r="M482">
            <v>16562.55</v>
          </cell>
          <cell r="O482">
            <v>17013.89</v>
          </cell>
          <cell r="Q482">
            <v>16816.39</v>
          </cell>
          <cell r="S482">
            <v>17090.09</v>
          </cell>
        </row>
        <row r="483">
          <cell r="A483" t="str">
            <v>2 S 04 201 16</v>
          </cell>
          <cell r="B483" t="str">
            <v>Boca BSCC 3,00 x 3,00 m - esc.=45</v>
          </cell>
          <cell r="E483" t="str">
            <v>und</v>
          </cell>
          <cell r="G483">
            <v>20911.740000000002</v>
          </cell>
          <cell r="M483">
            <v>23280.12</v>
          </cell>
          <cell r="O483">
            <v>23924.55</v>
          </cell>
          <cell r="Q483">
            <v>23632.47</v>
          </cell>
          <cell r="S483">
            <v>24032.95</v>
          </cell>
        </row>
        <row r="484">
          <cell r="A484" t="str">
            <v>2 S 04 210 01</v>
          </cell>
          <cell r="B484" t="str">
            <v>Corpo BDCC 1,50 x 1,50 m alt. 0 a 1,00 m</v>
          </cell>
          <cell r="E484" t="str">
            <v>m</v>
          </cell>
          <cell r="G484">
            <v>1435.35</v>
          </cell>
          <cell r="M484">
            <v>1603.8</v>
          </cell>
          <cell r="O484">
            <v>1647.9</v>
          </cell>
          <cell r="Q484">
            <v>1625.92</v>
          </cell>
          <cell r="S484">
            <v>1654.01</v>
          </cell>
        </row>
        <row r="485">
          <cell r="A485" t="str">
            <v>2 S 04 210 02</v>
          </cell>
          <cell r="B485" t="str">
            <v>Corpo BDCC 2,00 x 2,00 m alt. 0 a 1,00 m</v>
          </cell>
          <cell r="E485" t="str">
            <v>m</v>
          </cell>
          <cell r="G485">
            <v>2077.38</v>
          </cell>
          <cell r="M485">
            <v>2327.19</v>
          </cell>
          <cell r="O485">
            <v>2391.0500000000002</v>
          </cell>
          <cell r="Q485">
            <v>2362.67</v>
          </cell>
          <cell r="S485">
            <v>2397.23</v>
          </cell>
        </row>
        <row r="486">
          <cell r="A486" t="str">
            <v>2 S 04 210 03</v>
          </cell>
          <cell r="B486" t="str">
            <v>Corpo BDCC 2,50 x 2,50 m alt. 0 a 1,00 m</v>
          </cell>
          <cell r="E486" t="str">
            <v>m</v>
          </cell>
          <cell r="G486">
            <v>2612.2399999999998</v>
          </cell>
          <cell r="M486">
            <v>2930.38</v>
          </cell>
          <cell r="O486">
            <v>3013.05</v>
          </cell>
          <cell r="Q486">
            <v>2968.65</v>
          </cell>
          <cell r="S486">
            <v>3013.97</v>
          </cell>
        </row>
        <row r="487">
          <cell r="A487" t="str">
            <v>2 S 04 210 04</v>
          </cell>
          <cell r="B487" t="str">
            <v>Corpo BDCC 3,00 x 3,00 m alt. 0 a 1,00</v>
          </cell>
          <cell r="E487" t="str">
            <v>m</v>
          </cell>
          <cell r="G487">
            <v>3605.28</v>
          </cell>
          <cell r="M487">
            <v>4040.07</v>
          </cell>
          <cell r="O487">
            <v>4144.82</v>
          </cell>
          <cell r="Q487">
            <v>4087.18</v>
          </cell>
          <cell r="S487">
            <v>4152.3100000000004</v>
          </cell>
        </row>
        <row r="488">
          <cell r="A488" t="str">
            <v>2 S 04 210 05</v>
          </cell>
          <cell r="B488" t="str">
            <v>Corpo BDCC 1,50 x 1,50 m alt. 1,00 a 2,50 m</v>
          </cell>
          <cell r="E488" t="str">
            <v>m</v>
          </cell>
          <cell r="G488">
            <v>1266.46</v>
          </cell>
          <cell r="M488">
            <v>1414.53</v>
          </cell>
          <cell r="O488">
            <v>1450.24</v>
          </cell>
          <cell r="Q488">
            <v>1428.3</v>
          </cell>
          <cell r="S488">
            <v>1456.38</v>
          </cell>
        </row>
        <row r="489">
          <cell r="A489" t="str">
            <v>2 S 04 210 06</v>
          </cell>
          <cell r="B489" t="str">
            <v>Corpo BDCC 2,00 x 2,00 m alt. 1,00 a 2,50 m</v>
          </cell>
          <cell r="E489" t="str">
            <v>m</v>
          </cell>
          <cell r="G489">
            <v>1850.42</v>
          </cell>
          <cell r="M489">
            <v>2069.7600000000002</v>
          </cell>
          <cell r="O489">
            <v>2123.17</v>
          </cell>
          <cell r="Q489">
            <v>2093.6799999999998</v>
          </cell>
          <cell r="S489">
            <v>2129.73</v>
          </cell>
        </row>
        <row r="490">
          <cell r="A490" t="str">
            <v>2 S 04 210 07</v>
          </cell>
          <cell r="B490" t="str">
            <v>Corpo BDCC 2,50 x 2,50 m alt. 1,00 a 2,50 m</v>
          </cell>
          <cell r="E490" t="str">
            <v>m</v>
          </cell>
          <cell r="G490">
            <v>2493.54</v>
          </cell>
          <cell r="M490">
            <v>2792.54</v>
          </cell>
          <cell r="O490">
            <v>2864.59</v>
          </cell>
          <cell r="Q490">
            <v>2825.63</v>
          </cell>
          <cell r="S490">
            <v>2870.67</v>
          </cell>
        </row>
        <row r="491">
          <cell r="A491" t="str">
            <v>2 S 04 210 08</v>
          </cell>
          <cell r="B491" t="str">
            <v>Corpo BDCC 3,00 x 3,00 m alt. 1,00 a 2,50 m</v>
          </cell>
          <cell r="E491" t="str">
            <v>m</v>
          </cell>
          <cell r="G491">
            <v>3424.26</v>
          </cell>
          <cell r="M491">
            <v>3835.86</v>
          </cell>
          <cell r="O491">
            <v>3930.89</v>
          </cell>
          <cell r="Q491">
            <v>3871.63</v>
          </cell>
          <cell r="S491">
            <v>3938.9</v>
          </cell>
        </row>
        <row r="492">
          <cell r="A492" t="str">
            <v>2 S 04 210 09</v>
          </cell>
          <cell r="B492" t="str">
            <v>Corpo BDCC 1,50 x 1,50 m alt. 2,50 a 5,00 m</v>
          </cell>
          <cell r="E492" t="str">
            <v>m</v>
          </cell>
          <cell r="G492">
            <v>1348.61</v>
          </cell>
          <cell r="M492">
            <v>1506.45</v>
          </cell>
          <cell r="O492">
            <v>1546.34</v>
          </cell>
          <cell r="Q492">
            <v>1524.4</v>
          </cell>
          <cell r="S492">
            <v>1552.48</v>
          </cell>
        </row>
        <row r="493">
          <cell r="A493" t="str">
            <v>2 S 04 210 10</v>
          </cell>
          <cell r="B493" t="str">
            <v>Corpo BDCC 2,00 x 2,00 m alt. 2,50 a 5,00 m</v>
          </cell>
          <cell r="E493" t="str">
            <v>m</v>
          </cell>
          <cell r="G493">
            <v>2092.9299999999998</v>
          </cell>
          <cell r="M493">
            <v>2343.35</v>
          </cell>
          <cell r="O493">
            <v>2407.67</v>
          </cell>
          <cell r="Q493">
            <v>2378.15</v>
          </cell>
          <cell r="S493">
            <v>2414.1999999999998</v>
          </cell>
        </row>
        <row r="494">
          <cell r="A494" t="str">
            <v>2 S 04 210 11</v>
          </cell>
          <cell r="B494" t="str">
            <v>Corpo BDCC 2,50 x 2,50 m alt. 2,50 a 5,00 m</v>
          </cell>
          <cell r="E494" t="str">
            <v>m</v>
          </cell>
          <cell r="G494">
            <v>2912.78</v>
          </cell>
          <cell r="M494">
            <v>3259.56</v>
          </cell>
          <cell r="O494">
            <v>3344.94</v>
          </cell>
          <cell r="Q494">
            <v>3296.39</v>
          </cell>
          <cell r="S494">
            <v>3353.82</v>
          </cell>
        </row>
        <row r="495">
          <cell r="A495" t="str">
            <v>2 S 04 210 12</v>
          </cell>
          <cell r="B495" t="str">
            <v>Corpo BDCC 3,00 x 3,00 m alt. 2,50 a 5,00 m</v>
          </cell>
          <cell r="E495" t="str">
            <v>m</v>
          </cell>
          <cell r="G495">
            <v>3803.79</v>
          </cell>
          <cell r="M495">
            <v>4258.25</v>
          </cell>
          <cell r="O495">
            <v>4362.68</v>
          </cell>
          <cell r="Q495">
            <v>4291.71</v>
          </cell>
          <cell r="S495">
            <v>4374.1099999999997</v>
          </cell>
        </row>
        <row r="496">
          <cell r="A496" t="str">
            <v>2 S 04 210 13</v>
          </cell>
          <cell r="B496" t="str">
            <v>Corpo BDCC 1,50 x 1,50 m alt. 5,00 a 7,50 m</v>
          </cell>
          <cell r="E496" t="str">
            <v>m</v>
          </cell>
          <cell r="G496">
            <v>1531.56</v>
          </cell>
          <cell r="M496">
            <v>1712.57</v>
          </cell>
          <cell r="O496">
            <v>1760.86</v>
          </cell>
          <cell r="Q496">
            <v>1738.89</v>
          </cell>
          <cell r="S496">
            <v>1766.97</v>
          </cell>
        </row>
        <row r="497">
          <cell r="A497" t="str">
            <v>2 S 04 210 14</v>
          </cell>
          <cell r="B497" t="str">
            <v>Corpo BDCC 2,00 a 2,00 m alt. 5,00 a 7,50 m</v>
          </cell>
          <cell r="E497" t="str">
            <v>m</v>
          </cell>
          <cell r="G497">
            <v>2420.3200000000002</v>
          </cell>
          <cell r="M497">
            <v>2705.61</v>
          </cell>
          <cell r="O497">
            <v>2780.87</v>
          </cell>
          <cell r="Q497">
            <v>2742.38</v>
          </cell>
          <cell r="S497">
            <v>2789.83</v>
          </cell>
        </row>
        <row r="498">
          <cell r="A498" t="str">
            <v>2 S 04 210 15</v>
          </cell>
          <cell r="B498" t="str">
            <v>Corpo BDCC 2,50 x 2,50 m alt. 5,00 a 7,50 m</v>
          </cell>
          <cell r="E498" t="str">
            <v>m</v>
          </cell>
          <cell r="G498">
            <v>3307.6</v>
          </cell>
          <cell r="M498">
            <v>3706.58</v>
          </cell>
          <cell r="O498">
            <v>3808.73</v>
          </cell>
          <cell r="Q498">
            <v>3760.16</v>
          </cell>
          <cell r="S498">
            <v>3817.59</v>
          </cell>
        </row>
        <row r="499">
          <cell r="A499" t="str">
            <v>2 S 04 210 16</v>
          </cell>
          <cell r="B499" t="str">
            <v>Corpo BDCC 3,00 x 3,00 m alt. 5,00 a 7,50 m</v>
          </cell>
          <cell r="E499" t="str">
            <v>m</v>
          </cell>
          <cell r="G499">
            <v>4530.1000000000004</v>
          </cell>
          <cell r="M499">
            <v>5076.38</v>
          </cell>
          <cell r="O499">
            <v>5214.3500000000004</v>
          </cell>
          <cell r="Q499">
            <v>5143.3599999999997</v>
          </cell>
          <cell r="S499">
            <v>5225.7700000000004</v>
          </cell>
        </row>
        <row r="500">
          <cell r="A500" t="str">
            <v>2 S 04 210 17</v>
          </cell>
          <cell r="B500" t="str">
            <v>Corpo BDCC 1,50 x 1,50 m alt. 7,50 a 10,00 m</v>
          </cell>
          <cell r="E500" t="str">
            <v>m</v>
          </cell>
          <cell r="G500">
            <v>1684.46</v>
          </cell>
          <cell r="M500">
            <v>1887.24</v>
          </cell>
          <cell r="O500">
            <v>1941.68</v>
          </cell>
          <cell r="Q500">
            <v>1920.49</v>
          </cell>
          <cell r="S500">
            <v>1948.57</v>
          </cell>
        </row>
        <row r="501">
          <cell r="A501" t="str">
            <v>2 S 04 210 18</v>
          </cell>
          <cell r="B501" t="str">
            <v>Corpo BDCC 2,00 x 2,00 m alt. 7,50 a 10,00 m</v>
          </cell>
          <cell r="E501" t="str">
            <v>m</v>
          </cell>
          <cell r="G501">
            <v>2772.85</v>
          </cell>
          <cell r="M501">
            <v>3106.64</v>
          </cell>
          <cell r="O501">
            <v>3195.72</v>
          </cell>
          <cell r="Q501">
            <v>3157.25</v>
          </cell>
          <cell r="S501">
            <v>3204.7</v>
          </cell>
        </row>
        <row r="502">
          <cell r="A502" t="str">
            <v>2 S 04 210 19</v>
          </cell>
          <cell r="B502" t="str">
            <v>Corpo BDCC 2,50 x 2,50 m alt. 7,50 a 10,00 m</v>
          </cell>
          <cell r="E502" t="str">
            <v>m</v>
          </cell>
          <cell r="G502">
            <v>3555.14</v>
          </cell>
          <cell r="M502">
            <v>3979.08</v>
          </cell>
          <cell r="O502">
            <v>4089.68</v>
          </cell>
          <cell r="Q502">
            <v>4034.6</v>
          </cell>
          <cell r="S502">
            <v>4104.91</v>
          </cell>
        </row>
        <row r="503">
          <cell r="A503" t="str">
            <v>2 S 04 210 20</v>
          </cell>
          <cell r="B503" t="str">
            <v>Corpo BDCC 3,00 x 3,00 m alt. 7,50 a 10,00 m</v>
          </cell>
          <cell r="E503" t="str">
            <v>m</v>
          </cell>
          <cell r="G503">
            <v>5072.99</v>
          </cell>
          <cell r="M503">
            <v>5676.92</v>
          </cell>
          <cell r="O503">
            <v>5832.59</v>
          </cell>
          <cell r="Q503">
            <v>5746.52</v>
          </cell>
          <cell r="S503">
            <v>5848.22</v>
          </cell>
        </row>
        <row r="504">
          <cell r="A504" t="str">
            <v>2 S 04 210 21</v>
          </cell>
          <cell r="B504" t="str">
            <v>Corpo BDCC 1,50 x 1,50 m alt. 10,00 a 12,50 m</v>
          </cell>
          <cell r="E504" t="str">
            <v>m</v>
          </cell>
          <cell r="G504">
            <v>1901.48</v>
          </cell>
          <cell r="M504">
            <v>2125.73</v>
          </cell>
          <cell r="O504">
            <v>2186.4499999999998</v>
          </cell>
          <cell r="Q504">
            <v>2157.29</v>
          </cell>
          <cell r="S504">
            <v>2194.63</v>
          </cell>
        </row>
        <row r="505">
          <cell r="A505" t="str">
            <v>2 S 04 210 22</v>
          </cell>
          <cell r="B505" t="str">
            <v>Corpo BDCC 2,00 x 2,00 m alt. 10,00 a 12,50 m</v>
          </cell>
          <cell r="E505" t="str">
            <v>m</v>
          </cell>
          <cell r="G505">
            <v>3036.29</v>
          </cell>
          <cell r="M505">
            <v>3396.59</v>
          </cell>
          <cell r="O505">
            <v>3493.64</v>
          </cell>
          <cell r="Q505">
            <v>3446.46</v>
          </cell>
          <cell r="S505">
            <v>3505.15</v>
          </cell>
        </row>
        <row r="506">
          <cell r="A506" t="str">
            <v>2 S 04 210 23</v>
          </cell>
          <cell r="B506" t="str">
            <v>Corpo BDCC 2,50 x 2,50 m alt. 10,00 a 12,50 m</v>
          </cell>
          <cell r="E506" t="str">
            <v>m</v>
          </cell>
          <cell r="G506">
            <v>4013.83</v>
          </cell>
          <cell r="M506">
            <v>4498.04</v>
          </cell>
          <cell r="O506">
            <v>4625.7</v>
          </cell>
          <cell r="Q506">
            <v>4567.17</v>
          </cell>
          <cell r="S506">
            <v>4637.47</v>
          </cell>
        </row>
        <row r="507">
          <cell r="A507" t="str">
            <v>2 S 04 210 24</v>
          </cell>
          <cell r="B507" t="str">
            <v>Corpo BDCC 3,00 x 3,00 m alt. 10,00 a 12,50 m</v>
          </cell>
          <cell r="E507" t="str">
            <v>m</v>
          </cell>
          <cell r="G507">
            <v>5664.79</v>
          </cell>
          <cell r="M507">
            <v>6347.64</v>
          </cell>
          <cell r="O507">
            <v>6528.06</v>
          </cell>
          <cell r="Q507">
            <v>6441.97</v>
          </cell>
          <cell r="S507">
            <v>6543.67</v>
          </cell>
        </row>
        <row r="508">
          <cell r="A508" t="str">
            <v>2 S 04 210 25</v>
          </cell>
          <cell r="B508" t="str">
            <v>Corpo BDCC 1,50 x 1,50 m alt. 12,50 a 15,00 m</v>
          </cell>
          <cell r="E508" t="str">
            <v>m</v>
          </cell>
          <cell r="G508">
            <v>2022.91</v>
          </cell>
          <cell r="M508">
            <v>2264.92</v>
          </cell>
          <cell r="O508">
            <v>2329.8000000000002</v>
          </cell>
          <cell r="Q508">
            <v>2300.71</v>
          </cell>
          <cell r="S508">
            <v>2338.06</v>
          </cell>
        </row>
        <row r="509">
          <cell r="A509" t="str">
            <v>2 S 04 210 26</v>
          </cell>
          <cell r="B509" t="str">
            <v>Corpo BDCC 2,00 x 2,00 m alt. 12,50 a 15,00 m</v>
          </cell>
          <cell r="E509" t="str">
            <v>m</v>
          </cell>
          <cell r="G509">
            <v>3112.23</v>
          </cell>
          <cell r="M509">
            <v>3482.64</v>
          </cell>
          <cell r="O509">
            <v>3582.84</v>
          </cell>
          <cell r="Q509">
            <v>3535.62</v>
          </cell>
          <cell r="S509">
            <v>3594.32</v>
          </cell>
        </row>
        <row r="510">
          <cell r="A510" t="str">
            <v>2 S 04 210 27</v>
          </cell>
          <cell r="B510" t="str">
            <v>Corpo BDCC 2,50 x 2,50 m alt. 12,50 a 15,00 m</v>
          </cell>
          <cell r="E510" t="str">
            <v>m</v>
          </cell>
          <cell r="G510">
            <v>4382.0200000000004</v>
          </cell>
          <cell r="M510">
            <v>4915.26</v>
          </cell>
          <cell r="O510">
            <v>5058.41</v>
          </cell>
          <cell r="Q510">
            <v>4999.93</v>
          </cell>
          <cell r="S510">
            <v>5070.2299999999996</v>
          </cell>
        </row>
        <row r="511">
          <cell r="A511" t="str">
            <v>2 S 04 210 28</v>
          </cell>
          <cell r="B511" t="str">
            <v>Corpo BDCC 3,00 x 3,00 m alt. 12,50 a 15,00 m</v>
          </cell>
          <cell r="E511" t="str">
            <v>m</v>
          </cell>
          <cell r="G511">
            <v>5650.85</v>
          </cell>
          <cell r="M511">
            <v>6330.24</v>
          </cell>
          <cell r="O511">
            <v>6511.08</v>
          </cell>
          <cell r="Q511">
            <v>6424.99</v>
          </cell>
          <cell r="S511">
            <v>6526.69</v>
          </cell>
        </row>
        <row r="512">
          <cell r="A512" t="str">
            <v>2 S 04 211 01</v>
          </cell>
          <cell r="B512" t="str">
            <v>Boca BDCC 1,50 x 1,50 m normal</v>
          </cell>
          <cell r="E512" t="str">
            <v>und</v>
          </cell>
          <cell r="G512">
            <v>5519.25</v>
          </cell>
          <cell r="M512">
            <v>6136.6</v>
          </cell>
          <cell r="O512">
            <v>6291.38</v>
          </cell>
          <cell r="Q512">
            <v>6219.01</v>
          </cell>
          <cell r="S512">
            <v>6321.6</v>
          </cell>
        </row>
        <row r="513">
          <cell r="A513" t="str">
            <v>2 S 04 211 02</v>
          </cell>
          <cell r="B513" t="str">
            <v>Boca BDCC 2,00 x 2,00 m normal</v>
          </cell>
          <cell r="E513" t="str">
            <v>und</v>
          </cell>
          <cell r="G513">
            <v>8616.7900000000009</v>
          </cell>
          <cell r="M513">
            <v>9579.1299999999992</v>
          </cell>
          <cell r="O513">
            <v>9830.24</v>
          </cell>
          <cell r="Q513">
            <v>9705.02</v>
          </cell>
          <cell r="S513">
            <v>9878.4500000000007</v>
          </cell>
        </row>
        <row r="514">
          <cell r="A514" t="str">
            <v>2 S 04 211 03</v>
          </cell>
          <cell r="B514" t="str">
            <v>Boca BDCC 2,50 x 2,50 m normal</v>
          </cell>
          <cell r="E514" t="str">
            <v>und</v>
          </cell>
          <cell r="G514">
            <v>12113.36</v>
          </cell>
          <cell r="M514">
            <v>13466.77</v>
          </cell>
          <cell r="O514">
            <v>13824.95</v>
          </cell>
          <cell r="Q514">
            <v>13641</v>
          </cell>
          <cell r="S514">
            <v>13893.47</v>
          </cell>
        </row>
        <row r="515">
          <cell r="A515" t="str">
            <v>2 S 04 211 04</v>
          </cell>
          <cell r="B515" t="str">
            <v>Boca BDCC 3,00 x 3,00 m normal</v>
          </cell>
          <cell r="E515" t="str">
            <v>und</v>
          </cell>
          <cell r="G515">
            <v>17590.990000000002</v>
          </cell>
          <cell r="M515">
            <v>19568.900000000001</v>
          </cell>
          <cell r="O515">
            <v>20105.54</v>
          </cell>
          <cell r="Q515">
            <v>19834.14</v>
          </cell>
          <cell r="S515">
            <v>20202.88</v>
          </cell>
        </row>
        <row r="516">
          <cell r="A516" t="str">
            <v>2 S 04 211 05</v>
          </cell>
          <cell r="B516" t="str">
            <v>Boca BDCC 1,50 x 1,50 m esc.=15</v>
          </cell>
          <cell r="E516" t="str">
            <v>und</v>
          </cell>
          <cell r="G516">
            <v>6055.88</v>
          </cell>
          <cell r="M516">
            <v>6734.38</v>
          </cell>
          <cell r="O516">
            <v>6905.86</v>
          </cell>
          <cell r="Q516">
            <v>6827.12</v>
          </cell>
          <cell r="S516">
            <v>6938.57</v>
          </cell>
        </row>
        <row r="517">
          <cell r="A517" t="str">
            <v>2 S 04 211 06</v>
          </cell>
          <cell r="B517" t="str">
            <v>Boca BDCC 2,00 x 2,00 m esc=15</v>
          </cell>
          <cell r="E517" t="str">
            <v>und</v>
          </cell>
          <cell r="G517">
            <v>9476.2000000000007</v>
          </cell>
          <cell r="M517">
            <v>10538.22</v>
          </cell>
          <cell r="O517">
            <v>10814.78</v>
          </cell>
          <cell r="Q517">
            <v>10680.08</v>
          </cell>
          <cell r="S517">
            <v>10866.96</v>
          </cell>
        </row>
        <row r="518">
          <cell r="A518" t="str">
            <v>2 S 04 211 07</v>
          </cell>
          <cell r="B518" t="str">
            <v>Boca BDCC 2,50 x 2,50 m esc=15</v>
          </cell>
          <cell r="E518" t="str">
            <v>und</v>
          </cell>
          <cell r="G518">
            <v>13044.59</v>
          </cell>
          <cell r="M518">
            <v>14507.72</v>
          </cell>
          <cell r="O518">
            <v>14896.79</v>
          </cell>
          <cell r="Q518">
            <v>14708.78</v>
          </cell>
          <cell r="S518">
            <v>14967.91</v>
          </cell>
        </row>
        <row r="519">
          <cell r="A519" t="str">
            <v>2 S 04 211 08</v>
          </cell>
          <cell r="B519" t="str">
            <v>Boca BDCC 3,00 x 3,00 m esc=15</v>
          </cell>
          <cell r="E519" t="str">
            <v>und</v>
          </cell>
          <cell r="G519">
            <v>18866.52</v>
          </cell>
          <cell r="M519">
            <v>20997.27</v>
          </cell>
          <cell r="O519">
            <v>21578.83</v>
          </cell>
          <cell r="Q519">
            <v>21303.93</v>
          </cell>
          <cell r="S519">
            <v>21678.89</v>
          </cell>
        </row>
        <row r="520">
          <cell r="A520" t="str">
            <v>2 S 04 211 09</v>
          </cell>
          <cell r="B520" t="str">
            <v>Boca BDCC 1,50 x 1,50 m - esc.=30</v>
          </cell>
          <cell r="E520" t="str">
            <v>und</v>
          </cell>
          <cell r="G520">
            <v>6267.99</v>
          </cell>
          <cell r="M520">
            <v>6945.62</v>
          </cell>
          <cell r="O520">
            <v>7125.6</v>
          </cell>
          <cell r="Q520">
            <v>7036.58</v>
          </cell>
          <cell r="S520">
            <v>7162.29</v>
          </cell>
        </row>
        <row r="521">
          <cell r="A521" t="str">
            <v>2 S 04 211 10</v>
          </cell>
          <cell r="B521" t="str">
            <v>Boca BDCC 2,00 x 2,00 m esc=30</v>
          </cell>
          <cell r="E521" t="str">
            <v>und</v>
          </cell>
          <cell r="G521">
            <v>10202.17</v>
          </cell>
          <cell r="M521">
            <v>11344.01</v>
          </cell>
          <cell r="O521">
            <v>11637.63</v>
          </cell>
          <cell r="Q521">
            <v>11490.92</v>
          </cell>
          <cell r="S521">
            <v>11695.46</v>
          </cell>
        </row>
        <row r="522">
          <cell r="A522" t="str">
            <v>2 S 04 211 11</v>
          </cell>
          <cell r="B522" t="str">
            <v>Boca BDCC 2,50 x 2,50 m esc.=30</v>
          </cell>
          <cell r="E522" t="str">
            <v>und</v>
          </cell>
          <cell r="G522">
            <v>13841.87</v>
          </cell>
          <cell r="M522">
            <v>15413.26</v>
          </cell>
          <cell r="O522">
            <v>15837.81</v>
          </cell>
          <cell r="Q522">
            <v>15651.43</v>
          </cell>
          <cell r="S522">
            <v>15908.21</v>
          </cell>
        </row>
        <row r="523">
          <cell r="A523" t="str">
            <v>2 S 04 211 12</v>
          </cell>
          <cell r="B523" t="str">
            <v>Boca BDCC 3,00 x 3,00 m esc=30</v>
          </cell>
          <cell r="E523" t="str">
            <v>und</v>
          </cell>
          <cell r="G523">
            <v>21404.79</v>
          </cell>
          <cell r="M523">
            <v>23832.080000000002</v>
          </cell>
          <cell r="O523">
            <v>24495.89</v>
          </cell>
          <cell r="Q523">
            <v>24190.61</v>
          </cell>
          <cell r="S523">
            <v>24607.08</v>
          </cell>
        </row>
        <row r="524">
          <cell r="A524" t="str">
            <v>2 S 04 211 13</v>
          </cell>
          <cell r="B524" t="str">
            <v>Boca BDCC 1,50 x 1,50 m esc=45</v>
          </cell>
          <cell r="E524" t="str">
            <v>und</v>
          </cell>
          <cell r="G524">
            <v>8137.88</v>
          </cell>
          <cell r="M524">
            <v>9047.65</v>
          </cell>
          <cell r="O524">
            <v>9276.3700000000008</v>
          </cell>
          <cell r="Q524">
            <v>9167.41</v>
          </cell>
          <cell r="S524">
            <v>9321.26</v>
          </cell>
        </row>
        <row r="525">
          <cell r="A525" t="str">
            <v>2 S 04 211 14</v>
          </cell>
          <cell r="B525" t="str">
            <v>Boca BDCC 2,00 x 2,00 m esc=45</v>
          </cell>
          <cell r="E525" t="str">
            <v>und</v>
          </cell>
          <cell r="G525">
            <v>12979.58</v>
          </cell>
          <cell r="M525">
            <v>14440.53</v>
          </cell>
          <cell r="O525">
            <v>14818.75</v>
          </cell>
          <cell r="Q525">
            <v>14635.76</v>
          </cell>
          <cell r="S525">
            <v>14889.56</v>
          </cell>
        </row>
        <row r="526">
          <cell r="A526" t="str">
            <v>2 S 04 211 15</v>
          </cell>
          <cell r="B526" t="str">
            <v>Boca BDCC 2,50 x 2,50 m esc=45</v>
          </cell>
          <cell r="E526" t="str">
            <v>und</v>
          </cell>
          <cell r="G526">
            <v>18676.72</v>
          </cell>
          <cell r="M526">
            <v>20788.240000000002</v>
          </cell>
          <cell r="O526">
            <v>21354.27</v>
          </cell>
          <cell r="Q526">
            <v>21094.92</v>
          </cell>
          <cell r="S526">
            <v>21452.59</v>
          </cell>
        </row>
        <row r="527">
          <cell r="A527" t="str">
            <v>2 S 04 211 16</v>
          </cell>
          <cell r="B527" t="str">
            <v>Boca BDCC 3,00x3,00m - esc=45</v>
          </cell>
          <cell r="E527" t="str">
            <v>und</v>
          </cell>
          <cell r="G527">
            <v>27080.46</v>
          </cell>
          <cell r="M527">
            <v>30165.27</v>
          </cell>
          <cell r="O527">
            <v>31015.02</v>
          </cell>
          <cell r="Q527">
            <v>30640.6</v>
          </cell>
          <cell r="S527">
            <v>31151.42</v>
          </cell>
        </row>
        <row r="528">
          <cell r="A528" t="str">
            <v>2 S 04 220 01</v>
          </cell>
          <cell r="B528" t="str">
            <v>Corpo BTCC 1,50 x 1,50 m alt. 0 a 1,00 m</v>
          </cell>
          <cell r="E528" t="str">
            <v>m</v>
          </cell>
          <cell r="G528">
            <v>1989.99</v>
          </cell>
          <cell r="M528">
            <v>2224.6799999999998</v>
          </cell>
          <cell r="O528">
            <v>2285.0500000000002</v>
          </cell>
          <cell r="Q528">
            <v>2254.34</v>
          </cell>
          <cell r="S528">
            <v>2293.12</v>
          </cell>
        </row>
        <row r="529">
          <cell r="A529" t="str">
            <v>2 S 04 220 02</v>
          </cell>
          <cell r="B529" t="str">
            <v>Corpo BTCC 2,00 x 2,00 m alt. 0 a 1,00 m</v>
          </cell>
          <cell r="E529" t="str">
            <v>m</v>
          </cell>
          <cell r="G529">
            <v>2883.97</v>
          </cell>
          <cell r="M529">
            <v>3230.44</v>
          </cell>
          <cell r="O529">
            <v>3317.75</v>
          </cell>
          <cell r="Q529">
            <v>3276.08</v>
          </cell>
          <cell r="S529">
            <v>3325.73</v>
          </cell>
        </row>
        <row r="530">
          <cell r="A530" t="str">
            <v>2 S 04 220 03</v>
          </cell>
          <cell r="B530" t="str">
            <v>Corpo BTCC 2,50 x 2,50 m alt. 0 a 1,00 m</v>
          </cell>
          <cell r="E530" t="str">
            <v>m</v>
          </cell>
          <cell r="G530">
            <v>3903.92</v>
          </cell>
          <cell r="M530">
            <v>4378.4399999999996</v>
          </cell>
          <cell r="O530">
            <v>4495.51</v>
          </cell>
          <cell r="Q530">
            <v>4440</v>
          </cell>
          <cell r="S530">
            <v>4502.7299999999996</v>
          </cell>
        </row>
        <row r="531">
          <cell r="A531" t="str">
            <v>2 S 04 220 04</v>
          </cell>
          <cell r="B531" t="str">
            <v>Corpo BTCC 3,00 x 3,00 m alt. 0 a 1,00 m</v>
          </cell>
          <cell r="E531" t="str">
            <v>m</v>
          </cell>
          <cell r="G531">
            <v>5039.22</v>
          </cell>
          <cell r="M531">
            <v>5648.55</v>
          </cell>
          <cell r="O531">
            <v>5790.65</v>
          </cell>
          <cell r="Q531">
            <v>5706.21</v>
          </cell>
          <cell r="S531">
            <v>5800.13</v>
          </cell>
        </row>
        <row r="532">
          <cell r="A532" t="str">
            <v>2 S 04 220 05</v>
          </cell>
          <cell r="B532" t="str">
            <v>Corpo BTCC 1,50 x 1,50 m alt. 1,00 a 2,50 m</v>
          </cell>
          <cell r="E532" t="str">
            <v>m</v>
          </cell>
          <cell r="G532">
            <v>1801.04</v>
          </cell>
          <cell r="M532">
            <v>2013.28</v>
          </cell>
          <cell r="O532">
            <v>2064.02</v>
          </cell>
          <cell r="Q532">
            <v>2033.29</v>
          </cell>
          <cell r="S532">
            <v>2072.08</v>
          </cell>
        </row>
        <row r="533">
          <cell r="A533" t="str">
            <v>2 S 04 220 06</v>
          </cell>
          <cell r="B533" t="str">
            <v>Corpo BTCC 2,00 x 2,00 m alt. 1,00 a 2,50 m</v>
          </cell>
          <cell r="E533" t="str">
            <v>m</v>
          </cell>
          <cell r="G533">
            <v>2614.15</v>
          </cell>
          <cell r="M533">
            <v>2926.41</v>
          </cell>
          <cell r="O533">
            <v>3001.34</v>
          </cell>
          <cell r="Q533">
            <v>2959.7</v>
          </cell>
          <cell r="S533">
            <v>3009.35</v>
          </cell>
        </row>
        <row r="534">
          <cell r="A534" t="str">
            <v>2 S 04 220 07</v>
          </cell>
          <cell r="B534" t="str">
            <v>Corpo BTCC 2,50 a 2,50 m alt. 1,00 a 2,50 m</v>
          </cell>
          <cell r="E534" t="str">
            <v>m</v>
          </cell>
          <cell r="G534">
            <v>3469.75</v>
          </cell>
          <cell r="M534">
            <v>3888.54</v>
          </cell>
          <cell r="O534">
            <v>3986.11</v>
          </cell>
          <cell r="Q534">
            <v>3930.62</v>
          </cell>
          <cell r="S534">
            <v>3993.35</v>
          </cell>
        </row>
        <row r="535">
          <cell r="A535" t="str">
            <v>2 S 04 220 08</v>
          </cell>
          <cell r="B535" t="str">
            <v>Corpo BTCC 3,00 x 3,00 m alt. 1,00 a 2,50 m</v>
          </cell>
          <cell r="E535" t="str">
            <v>m</v>
          </cell>
          <cell r="G535">
            <v>4776.33</v>
          </cell>
          <cell r="M535">
            <v>5354.43</v>
          </cell>
          <cell r="O535">
            <v>5483.12</v>
          </cell>
          <cell r="Q535">
            <v>5398.68</v>
          </cell>
          <cell r="S535">
            <v>5492.59</v>
          </cell>
        </row>
        <row r="536">
          <cell r="A536" t="str">
            <v>2 S 04 220 09</v>
          </cell>
          <cell r="B536" t="str">
            <v>Corpo BTCC 1,50 x 1,50 m alt. 2,50 a 5,00 m</v>
          </cell>
          <cell r="E536" t="str">
            <v>m</v>
          </cell>
          <cell r="G536">
            <v>1953.02</v>
          </cell>
          <cell r="M536">
            <v>2183.3200000000002</v>
          </cell>
          <cell r="O536">
            <v>2241.81</v>
          </cell>
          <cell r="Q536">
            <v>2211.09</v>
          </cell>
          <cell r="S536">
            <v>2249.88</v>
          </cell>
        </row>
        <row r="537">
          <cell r="A537" t="str">
            <v>2 S 04 220 10</v>
          </cell>
          <cell r="B537" t="str">
            <v>Corpo BTCC 2,00 x 2,00 m alt. 2,50 a 5,00 m</v>
          </cell>
          <cell r="E537" t="str">
            <v>m</v>
          </cell>
          <cell r="G537">
            <v>2985.37</v>
          </cell>
          <cell r="M537">
            <v>3345.11</v>
          </cell>
          <cell r="O537">
            <v>3436.82</v>
          </cell>
          <cell r="Q537">
            <v>3395.15</v>
          </cell>
          <cell r="S537">
            <v>3444.8</v>
          </cell>
        </row>
        <row r="538">
          <cell r="A538" t="str">
            <v>2 S 04 220 11</v>
          </cell>
          <cell r="B538" t="str">
            <v>Corpo BTCC 2,50 x 2,50 m alt. 2,50 a 5,00 m</v>
          </cell>
          <cell r="E538" t="str">
            <v>m</v>
          </cell>
          <cell r="G538">
            <v>4072.54</v>
          </cell>
          <cell r="M538">
            <v>4560.3900000000003</v>
          </cell>
          <cell r="O538">
            <v>4677.1400000000003</v>
          </cell>
          <cell r="Q538">
            <v>4608.05</v>
          </cell>
          <cell r="S538">
            <v>4688.37</v>
          </cell>
        </row>
        <row r="539">
          <cell r="A539" t="str">
            <v>2 S 04 220 12</v>
          </cell>
          <cell r="B539" t="str">
            <v>Corpo BTCC 3,00 x 3,00 m alt. 2,50 a 5,00 m</v>
          </cell>
          <cell r="E539" t="str">
            <v>m</v>
          </cell>
          <cell r="G539">
            <v>5574.88</v>
          </cell>
          <cell r="M539">
            <v>6244.8</v>
          </cell>
          <cell r="O539">
            <v>6400.28</v>
          </cell>
          <cell r="Q539">
            <v>6299.43</v>
          </cell>
          <cell r="S539">
            <v>6414.56</v>
          </cell>
        </row>
        <row r="540">
          <cell r="A540" t="str">
            <v>2 S 04 220 13</v>
          </cell>
          <cell r="B540" t="str">
            <v>Corpo BTCC 1,50 x 1,50 m alt. 5,00 a 7,50 m</v>
          </cell>
          <cell r="E540" t="str">
            <v>m</v>
          </cell>
          <cell r="G540">
            <v>2103.9699999999998</v>
          </cell>
          <cell r="M540">
            <v>2353.38</v>
          </cell>
          <cell r="O540">
            <v>2418.8000000000002</v>
          </cell>
          <cell r="Q540">
            <v>2388.0500000000002</v>
          </cell>
          <cell r="S540">
            <v>2426.84</v>
          </cell>
        </row>
        <row r="541">
          <cell r="A541" t="str">
            <v>2 S 04 220 14</v>
          </cell>
          <cell r="B541" t="str">
            <v>Corpo BTCC 2,00 x 2,00 m alt. 5,00 a 7,50 m</v>
          </cell>
          <cell r="E541" t="str">
            <v>m</v>
          </cell>
          <cell r="G541">
            <v>3358.83</v>
          </cell>
          <cell r="M541">
            <v>3757.18</v>
          </cell>
          <cell r="O541">
            <v>3859.22</v>
          </cell>
          <cell r="Q541">
            <v>3804.61</v>
          </cell>
          <cell r="S541">
            <v>3870.96</v>
          </cell>
        </row>
        <row r="542">
          <cell r="A542" t="str">
            <v>2 S 04 220 15</v>
          </cell>
          <cell r="B542" t="str">
            <v>Corpo BTCC 2,50 x 2,50 m alt. 5,00 a 7,50 m</v>
          </cell>
          <cell r="E542" t="str">
            <v>m</v>
          </cell>
          <cell r="G542">
            <v>4610.87</v>
          </cell>
          <cell r="M542">
            <v>5167.29</v>
          </cell>
          <cell r="O542">
            <v>5308.57</v>
          </cell>
          <cell r="Q542">
            <v>5239.46</v>
          </cell>
          <cell r="S542">
            <v>5319.77</v>
          </cell>
        </row>
        <row r="543">
          <cell r="A543" t="str">
            <v>2 S 04 220 16</v>
          </cell>
          <cell r="B543" t="str">
            <v>Corpo BTCC 3,00 x 3,00 m alt. 5,00 a 7,50 m</v>
          </cell>
          <cell r="E543" t="str">
            <v>m</v>
          </cell>
          <cell r="G543">
            <v>6250.25</v>
          </cell>
          <cell r="M543">
            <v>7003.07</v>
          </cell>
          <cell r="O543">
            <v>7191.27</v>
          </cell>
          <cell r="Q543">
            <v>7090.36</v>
          </cell>
          <cell r="S543">
            <v>7205.49</v>
          </cell>
        </row>
        <row r="544">
          <cell r="A544" t="str">
            <v>2 S 04 220 17</v>
          </cell>
          <cell r="B544" t="str">
            <v>Corpo BTCC 1,50 x 1,50 m alt. 7,50 a 10,00 m</v>
          </cell>
          <cell r="E544" t="str">
            <v>m</v>
          </cell>
          <cell r="G544">
            <v>2340.56</v>
          </cell>
          <cell r="M544">
            <v>2620.94</v>
          </cell>
          <cell r="O544">
            <v>2696.62</v>
          </cell>
          <cell r="Q544">
            <v>2665.88</v>
          </cell>
          <cell r="S544">
            <v>2704.67</v>
          </cell>
        </row>
        <row r="545">
          <cell r="A545" t="str">
            <v>2 S 04 220 18</v>
          </cell>
          <cell r="B545" t="str">
            <v>Corpo BTCC 2,00 x 2,00 m alt. 7,50 m a 10,00 m</v>
          </cell>
          <cell r="E545" t="str">
            <v>m</v>
          </cell>
          <cell r="G545">
            <v>3781.13</v>
          </cell>
          <cell r="M545">
            <v>4236.5200000000004</v>
          </cell>
          <cell r="O545">
            <v>4355.76</v>
          </cell>
          <cell r="Q545">
            <v>4301.12</v>
          </cell>
          <cell r="S545">
            <v>4367.4799999999996</v>
          </cell>
        </row>
        <row r="546">
          <cell r="A546" t="str">
            <v>2 S 04 220 19</v>
          </cell>
          <cell r="B546" t="str">
            <v>Corpo BTCC 2,50 x 2,50 m alt. 7,50 a 10,00 m</v>
          </cell>
          <cell r="E546" t="str">
            <v>m</v>
          </cell>
          <cell r="G546">
            <v>5249.28</v>
          </cell>
          <cell r="M546">
            <v>5877.1</v>
          </cell>
          <cell r="O546">
            <v>6040.14</v>
          </cell>
          <cell r="Q546">
            <v>5956.97</v>
          </cell>
          <cell r="S546">
            <v>6055.36</v>
          </cell>
        </row>
        <row r="547">
          <cell r="A547" t="str">
            <v>2 S 04 220 20</v>
          </cell>
          <cell r="B547" t="str">
            <v>Corpo BTCC 3,00 x 3,00 m alt 7,50 a 10,00 m</v>
          </cell>
          <cell r="E547" t="str">
            <v>m</v>
          </cell>
          <cell r="G547">
            <v>7033.02</v>
          </cell>
          <cell r="M547">
            <v>7872.08</v>
          </cell>
          <cell r="O547">
            <v>8083.17</v>
          </cell>
          <cell r="Q547">
            <v>7959.81</v>
          </cell>
          <cell r="S547">
            <v>8103.69</v>
          </cell>
        </row>
        <row r="548">
          <cell r="A548" t="str">
            <v>2 S 04 220 21</v>
          </cell>
          <cell r="B548" t="str">
            <v>Corpo BTCC 1,50 x 1,50 m alt. 10,00 a 12,50 m</v>
          </cell>
          <cell r="E548" t="str">
            <v>m</v>
          </cell>
          <cell r="G548">
            <v>2772.04</v>
          </cell>
          <cell r="M548">
            <v>3101.58</v>
          </cell>
          <cell r="O548">
            <v>3190.53</v>
          </cell>
          <cell r="Q548">
            <v>3149.19</v>
          </cell>
          <cell r="S548">
            <v>3201.55</v>
          </cell>
        </row>
        <row r="549">
          <cell r="A549" t="str">
            <v>2 S 04 220 22</v>
          </cell>
          <cell r="B549" t="str">
            <v>Corpo BTCC 2,00 x 2,00 m alt. 10,00 a 12,50 m</v>
          </cell>
          <cell r="E549" t="str">
            <v>m</v>
          </cell>
          <cell r="G549">
            <v>4127.93</v>
          </cell>
          <cell r="M549">
            <v>4618.25</v>
          </cell>
          <cell r="O549">
            <v>4747.88</v>
          </cell>
          <cell r="Q549">
            <v>4681.63</v>
          </cell>
          <cell r="S549">
            <v>4762.93</v>
          </cell>
        </row>
        <row r="550">
          <cell r="A550" t="str">
            <v>2 S 04 220 23</v>
          </cell>
          <cell r="B550" t="str">
            <v>Corpo BTCC 2,50 x 2,50 m alt. 10,00 a 12,50 m</v>
          </cell>
          <cell r="E550" t="str">
            <v>m</v>
          </cell>
          <cell r="G550">
            <v>5506.61</v>
          </cell>
          <cell r="M550">
            <v>6169.96</v>
          </cell>
          <cell r="O550">
            <v>6343.05</v>
          </cell>
          <cell r="Q550">
            <v>6259.85</v>
          </cell>
          <cell r="S550">
            <v>6358.25</v>
          </cell>
        </row>
        <row r="551">
          <cell r="A551" t="str">
            <v>2 S 04 220 24</v>
          </cell>
          <cell r="B551" t="str">
            <v>Corpo BTCC 3,00 x 3,00 m alt. 10,00 a 12,50 m</v>
          </cell>
          <cell r="E551" t="str">
            <v>m</v>
          </cell>
          <cell r="G551">
            <v>7506.17</v>
          </cell>
          <cell r="M551">
            <v>8402.76</v>
          </cell>
          <cell r="O551">
            <v>8637.1299999999992</v>
          </cell>
          <cell r="Q551">
            <v>8513.74</v>
          </cell>
          <cell r="S551">
            <v>8657.6200000000008</v>
          </cell>
        </row>
        <row r="552">
          <cell r="A552" t="str">
            <v>2 S 04 220 25</v>
          </cell>
          <cell r="B552" t="str">
            <v>Corpo BTCC 1,50 x 1,50 m alt. 12,50 a 15,00 m</v>
          </cell>
          <cell r="E552" t="str">
            <v>m</v>
          </cell>
          <cell r="G552">
            <v>2817.12</v>
          </cell>
          <cell r="M552">
            <v>3152.67</v>
          </cell>
          <cell r="O552">
            <v>3243.5</v>
          </cell>
          <cell r="Q552">
            <v>3202.17</v>
          </cell>
          <cell r="S552">
            <v>3254.53</v>
          </cell>
        </row>
        <row r="553">
          <cell r="A553" t="str">
            <v>2 S 04 220 26</v>
          </cell>
          <cell r="B553" t="str">
            <v>Corpo BTCC 2,00 x 2,00 m alt. 12,50 a 15,00 m</v>
          </cell>
          <cell r="E553" t="str">
            <v>m</v>
          </cell>
          <cell r="G553">
            <v>4406.42</v>
          </cell>
          <cell r="M553">
            <v>4933.76</v>
          </cell>
          <cell r="O553">
            <v>5075.12</v>
          </cell>
          <cell r="Q553">
            <v>5008.88</v>
          </cell>
          <cell r="S553">
            <v>5090.18</v>
          </cell>
        </row>
        <row r="554">
          <cell r="A554" t="str">
            <v>2 S 04 220 27</v>
          </cell>
          <cell r="B554" t="str">
            <v>Corpo BTCC 2,50 x 2,50 m alt. 12,50 a 15,00 m</v>
          </cell>
          <cell r="E554" t="str">
            <v>m</v>
          </cell>
          <cell r="G554">
            <v>5899.33</v>
          </cell>
          <cell r="M554">
            <v>6611.8</v>
          </cell>
          <cell r="O554">
            <v>6803.35</v>
          </cell>
          <cell r="Q554">
            <v>6720.13</v>
          </cell>
          <cell r="S554">
            <v>6818.52</v>
          </cell>
        </row>
        <row r="555">
          <cell r="A555" t="str">
            <v>2 S 04 220 28</v>
          </cell>
          <cell r="B555" t="str">
            <v>Corpo BTCC 3,00 x 3,00 m alt. 12,50 a 15,00 m</v>
          </cell>
          <cell r="E555" t="str">
            <v>m</v>
          </cell>
          <cell r="G555">
            <v>8137.42</v>
          </cell>
          <cell r="M555">
            <v>9119.17</v>
          </cell>
          <cell r="O555">
            <v>9379.32</v>
          </cell>
          <cell r="Q555">
            <v>9255.92</v>
          </cell>
          <cell r="S555">
            <v>9399.7900000000009</v>
          </cell>
        </row>
        <row r="556">
          <cell r="A556" t="str">
            <v>2 S 04 221 01</v>
          </cell>
          <cell r="B556" t="str">
            <v>Boca BTCC 1,50 x 1,50 m normal</v>
          </cell>
          <cell r="E556" t="str">
            <v>und</v>
          </cell>
          <cell r="G556">
            <v>6834.02</v>
          </cell>
          <cell r="M556">
            <v>7602.28</v>
          </cell>
          <cell r="O556">
            <v>7797.68</v>
          </cell>
          <cell r="Q556">
            <v>7705.31</v>
          </cell>
          <cell r="S556">
            <v>7834.72</v>
          </cell>
        </row>
        <row r="557">
          <cell r="A557" t="str">
            <v>2 S 04 221 02</v>
          </cell>
          <cell r="B557" t="str">
            <v>Boca BTCC 2,00 x 2,00 m normal</v>
          </cell>
          <cell r="E557" t="str">
            <v>und</v>
          </cell>
          <cell r="G557">
            <v>10442.6</v>
          </cell>
          <cell r="M557">
            <v>11617.89</v>
          </cell>
          <cell r="O557">
            <v>11925.54</v>
          </cell>
          <cell r="Q557">
            <v>11773.57</v>
          </cell>
          <cell r="S557">
            <v>11982.73</v>
          </cell>
        </row>
        <row r="558">
          <cell r="A558" t="str">
            <v>2 S 04 221 03</v>
          </cell>
          <cell r="B558" t="str">
            <v>Boca BTCC 2,50 x 2,50 m normal</v>
          </cell>
          <cell r="E558" t="str">
            <v>und</v>
          </cell>
          <cell r="G558">
            <v>14778.85</v>
          </cell>
          <cell r="M558">
            <v>16452.62</v>
          </cell>
          <cell r="O558">
            <v>16899.830000000002</v>
          </cell>
          <cell r="Q558">
            <v>16686.86</v>
          </cell>
          <cell r="S558">
            <v>16978.09</v>
          </cell>
        </row>
        <row r="559">
          <cell r="A559" t="str">
            <v>2 S 04 221 04</v>
          </cell>
          <cell r="B559" t="str">
            <v>Boca BTCC 3,00 x 3,00 m normal</v>
          </cell>
          <cell r="E559" t="str">
            <v>und</v>
          </cell>
          <cell r="G559">
            <v>20968.3</v>
          </cell>
          <cell r="M559">
            <v>23347.09</v>
          </cell>
          <cell r="O559">
            <v>23995.86</v>
          </cell>
          <cell r="Q559">
            <v>23683.61</v>
          </cell>
          <cell r="S559">
            <v>24106.81</v>
          </cell>
        </row>
        <row r="560">
          <cell r="A560" t="str">
            <v>2 S 04 221 05</v>
          </cell>
          <cell r="B560" t="str">
            <v>Boca BTCC 1,50 x 1,50 m esc=15</v>
          </cell>
          <cell r="E560" t="str">
            <v>und</v>
          </cell>
          <cell r="G560">
            <v>7397.26</v>
          </cell>
          <cell r="M560">
            <v>8231.84</v>
          </cell>
          <cell r="O560">
            <v>8445.08</v>
          </cell>
          <cell r="Q560">
            <v>8350.2199999999993</v>
          </cell>
          <cell r="S560">
            <v>8483.83</v>
          </cell>
        </row>
        <row r="561">
          <cell r="A561" t="str">
            <v>2 S 04 221 06</v>
          </cell>
          <cell r="B561" t="str">
            <v>Boca BTCC 2,00 x 2,00 m esc=15</v>
          </cell>
          <cell r="E561" t="str">
            <v>und</v>
          </cell>
          <cell r="G561">
            <v>11225.72</v>
          </cell>
          <cell r="M561">
            <v>12491.76</v>
          </cell>
          <cell r="O561">
            <v>12824.04</v>
          </cell>
          <cell r="Q561">
            <v>12669.76</v>
          </cell>
          <cell r="S561">
            <v>12883.6</v>
          </cell>
        </row>
        <row r="562">
          <cell r="A562" t="str">
            <v>2 S 04 221 07</v>
          </cell>
          <cell r="B562" t="str">
            <v>Boca BTCC 2,50 x 2,50 m esc=15</v>
          </cell>
          <cell r="E562" t="str">
            <v>und</v>
          </cell>
          <cell r="G562">
            <v>15934.13</v>
          </cell>
          <cell r="M562">
            <v>17744.04</v>
          </cell>
          <cell r="O562">
            <v>18228.060000000001</v>
          </cell>
          <cell r="Q562">
            <v>18010.16</v>
          </cell>
          <cell r="S562">
            <v>18309.91</v>
          </cell>
        </row>
        <row r="563">
          <cell r="A563" t="str">
            <v>2 S 04 221 08</v>
          </cell>
          <cell r="B563" t="str">
            <v>Boca BTCC 3,00 x 3,00 m esc=15</v>
          </cell>
          <cell r="E563" t="str">
            <v>und</v>
          </cell>
          <cell r="G563">
            <v>20385.79</v>
          </cell>
          <cell r="M563">
            <v>22727.27</v>
          </cell>
          <cell r="O563">
            <v>23361.34</v>
          </cell>
          <cell r="Q563">
            <v>23106.97</v>
          </cell>
          <cell r="S563">
            <v>23457.64</v>
          </cell>
        </row>
        <row r="564">
          <cell r="A564" t="str">
            <v>2 S 04 221 09</v>
          </cell>
          <cell r="B564" t="str">
            <v>Boca BTCC 1,50 x 1,50 m esc=30</v>
          </cell>
          <cell r="E564" t="str">
            <v>und</v>
          </cell>
          <cell r="G564">
            <v>7769.9</v>
          </cell>
          <cell r="M564">
            <v>8638.36</v>
          </cell>
          <cell r="O564">
            <v>8856.08</v>
          </cell>
          <cell r="Q564">
            <v>8750.32</v>
          </cell>
          <cell r="S564">
            <v>8899.2000000000007</v>
          </cell>
        </row>
        <row r="565">
          <cell r="A565" t="str">
            <v>2 S 04 221 10</v>
          </cell>
          <cell r="B565" t="str">
            <v>Boca BTCC 2,00 x 2,00 m exc.=30</v>
          </cell>
          <cell r="E565" t="str">
            <v>und</v>
          </cell>
          <cell r="G565">
            <v>12407.74</v>
          </cell>
          <cell r="M565">
            <v>13805.31</v>
          </cell>
          <cell r="O565">
            <v>14169.67</v>
          </cell>
          <cell r="Q565">
            <v>13995.46</v>
          </cell>
          <cell r="S565">
            <v>14236.63</v>
          </cell>
        </row>
        <row r="566">
          <cell r="A566" t="str">
            <v>2 S 04 221 11</v>
          </cell>
          <cell r="B566" t="str">
            <v>Boca BTCC 2,50 x 2,50 m esc=30</v>
          </cell>
          <cell r="E566" t="str">
            <v>und</v>
          </cell>
          <cell r="G566">
            <v>18141.84</v>
          </cell>
          <cell r="M566">
            <v>20209.45</v>
          </cell>
          <cell r="O566">
            <v>20764.759999999998</v>
          </cell>
          <cell r="Q566">
            <v>20520.7</v>
          </cell>
          <cell r="S566">
            <v>20856.25</v>
          </cell>
        </row>
        <row r="567">
          <cell r="A567" t="str">
            <v>2 S 04 221 12</v>
          </cell>
          <cell r="B567" t="str">
            <v>Boca BTCC 3,00 x 3,00 m esc=30</v>
          </cell>
          <cell r="E567" t="str">
            <v>und</v>
          </cell>
          <cell r="G567">
            <v>26122.78</v>
          </cell>
          <cell r="M567">
            <v>29122.06</v>
          </cell>
          <cell r="O567">
            <v>29949.200000000001</v>
          </cell>
          <cell r="Q567">
            <v>29600.32</v>
          </cell>
          <cell r="S567">
            <v>30075.55</v>
          </cell>
        </row>
        <row r="568">
          <cell r="A568" t="str">
            <v>2 S 04 221 13</v>
          </cell>
          <cell r="B568" t="str">
            <v>Boca BTCC 1,50 x 1,50 m esc.=45</v>
          </cell>
          <cell r="E568" t="str">
            <v>und</v>
          </cell>
          <cell r="G568">
            <v>9797.1299999999992</v>
          </cell>
          <cell r="M568">
            <v>10898.18</v>
          </cell>
          <cell r="O568">
            <v>11176.09</v>
          </cell>
          <cell r="Q568">
            <v>11045.71</v>
          </cell>
          <cell r="S568">
            <v>11229.12</v>
          </cell>
        </row>
        <row r="569">
          <cell r="A569" t="str">
            <v>2 S 04 221 14</v>
          </cell>
          <cell r="B569" t="str">
            <v>Boca BTCC 2,00 x 2,00 m esc=45</v>
          </cell>
          <cell r="E569" t="str">
            <v>und</v>
          </cell>
          <cell r="G569">
            <v>15697.17</v>
          </cell>
          <cell r="M569">
            <v>17473.490000000002</v>
          </cell>
          <cell r="O569">
            <v>17941.25</v>
          </cell>
          <cell r="Q569">
            <v>17726.71</v>
          </cell>
          <cell r="S569">
            <v>18023.490000000002</v>
          </cell>
        </row>
        <row r="570">
          <cell r="A570" t="str">
            <v>2 S 04 221 15</v>
          </cell>
          <cell r="B570" t="str">
            <v>Boca BTCC 2,50 x 2,50 m esc=45</v>
          </cell>
          <cell r="E570" t="str">
            <v>und</v>
          </cell>
          <cell r="G570">
            <v>22932.6</v>
          </cell>
          <cell r="M570">
            <v>25557.73</v>
          </cell>
          <cell r="O570">
            <v>26268.53</v>
          </cell>
          <cell r="Q570">
            <v>25969.21</v>
          </cell>
          <cell r="S570">
            <v>26380.68</v>
          </cell>
        </row>
        <row r="571">
          <cell r="A571" t="str">
            <v>2 S 04 221 16</v>
          </cell>
          <cell r="B571" t="str">
            <v>Boca BTCC 3,00 x 3,00 m esc=45</v>
          </cell>
          <cell r="E571" t="str">
            <v>und</v>
          </cell>
          <cell r="G571">
            <v>33087.33</v>
          </cell>
          <cell r="M571">
            <v>36898.26</v>
          </cell>
          <cell r="O571">
            <v>37956.39</v>
          </cell>
          <cell r="Q571">
            <v>37523.9</v>
          </cell>
          <cell r="S571">
            <v>38112.68</v>
          </cell>
        </row>
        <row r="572">
          <cell r="A572" t="str">
            <v>2 S 04 300 16</v>
          </cell>
          <cell r="B572" t="str">
            <v>Bueiro met. chapas múltiplas D=1,60 m galv.</v>
          </cell>
          <cell r="E572" t="str">
            <v>m</v>
          </cell>
          <cell r="G572">
            <v>845.64</v>
          </cell>
          <cell r="M572">
            <v>981.36</v>
          </cell>
          <cell r="O572">
            <v>1028.1099999999999</v>
          </cell>
          <cell r="Q572">
            <v>1026.23</v>
          </cell>
          <cell r="S572">
            <v>1027.33</v>
          </cell>
        </row>
        <row r="573">
          <cell r="A573" t="str">
            <v>2 S 04 300 20</v>
          </cell>
          <cell r="B573" t="str">
            <v>Bueiro met.chapas múltiplas D=2,00 m galv.</v>
          </cell>
          <cell r="E573" t="str">
            <v>m</v>
          </cell>
          <cell r="G573">
            <v>1056.94</v>
          </cell>
          <cell r="M573">
            <v>1210.78</v>
          </cell>
          <cell r="O573">
            <v>1279.3399999999999</v>
          </cell>
          <cell r="Q573">
            <v>1277.26</v>
          </cell>
          <cell r="S573">
            <v>1278.49</v>
          </cell>
        </row>
        <row r="574">
          <cell r="A574" t="str">
            <v>2 S 04 301 16</v>
          </cell>
          <cell r="B574" t="str">
            <v>Bueiro met. chapas múltiplas D=1,60 m rev. epoxy</v>
          </cell>
          <cell r="E574" t="str">
            <v>m</v>
          </cell>
          <cell r="G574">
            <v>921.74</v>
          </cell>
          <cell r="M574">
            <v>1066.28</v>
          </cell>
          <cell r="O574">
            <v>1076.94</v>
          </cell>
          <cell r="Q574">
            <v>1075.6600000000001</v>
          </cell>
          <cell r="S574">
            <v>1076.77</v>
          </cell>
        </row>
        <row r="575">
          <cell r="A575" t="str">
            <v>2 S 04 301 20</v>
          </cell>
          <cell r="B575" t="str">
            <v>Bueiro met. chapa múltipla D=2,00 m rev. epoxy</v>
          </cell>
          <cell r="E575" t="str">
            <v>m</v>
          </cell>
          <cell r="G575">
            <v>1150.75</v>
          </cell>
          <cell r="M575">
            <v>1315.77</v>
          </cell>
          <cell r="O575">
            <v>1339.98</v>
          </cell>
          <cell r="Q575">
            <v>1337.99</v>
          </cell>
          <cell r="S575">
            <v>1339.22</v>
          </cell>
        </row>
        <row r="576">
          <cell r="A576" t="str">
            <v>2 S 04 310 16</v>
          </cell>
          <cell r="B576" t="str">
            <v>Bueiro met.s/ interrupção tráf. D=1,60m galv.</v>
          </cell>
          <cell r="E576" t="str">
            <v>m</v>
          </cell>
          <cell r="G576">
            <v>1667.71</v>
          </cell>
          <cell r="M576">
            <v>1957.4</v>
          </cell>
          <cell r="O576">
            <v>1958.05</v>
          </cell>
          <cell r="Q576">
            <v>1892.17</v>
          </cell>
          <cell r="S576">
            <v>1893.36</v>
          </cell>
        </row>
        <row r="577">
          <cell r="A577" t="str">
            <v>2 S 04 310 20</v>
          </cell>
          <cell r="B577" t="str">
            <v>Bueiro met.s/ interrupção tráf. D=2,00m galv.</v>
          </cell>
          <cell r="E577" t="str">
            <v>m</v>
          </cell>
          <cell r="G577">
            <v>2013.11</v>
          </cell>
          <cell r="M577">
            <v>2434.67</v>
          </cell>
          <cell r="O577">
            <v>2435.4499999999998</v>
          </cell>
          <cell r="Q577">
            <v>2282.92</v>
          </cell>
          <cell r="S577">
            <v>2284.36</v>
          </cell>
        </row>
        <row r="578">
          <cell r="A578" t="str">
            <v>2 S 04 311 16</v>
          </cell>
          <cell r="B578" t="str">
            <v>Bueiro met.s/interrupção tráf.D=1,60 m rev.epoxy</v>
          </cell>
          <cell r="E578" t="str">
            <v>m</v>
          </cell>
          <cell r="G578">
            <v>1700.88</v>
          </cell>
          <cell r="M578">
            <v>2030.38</v>
          </cell>
          <cell r="O578">
            <v>2031.03</v>
          </cell>
          <cell r="Q578">
            <v>1828.85</v>
          </cell>
          <cell r="S578">
            <v>1830.05</v>
          </cell>
        </row>
        <row r="579">
          <cell r="A579" t="str">
            <v>2 S 04 311 20</v>
          </cell>
          <cell r="B579" t="str">
            <v>Bueiro met.s/interrupção traf.D=2,00 m rev.epoxy</v>
          </cell>
          <cell r="E579" t="str">
            <v>m</v>
          </cell>
          <cell r="G579">
            <v>2222.9899999999998</v>
          </cell>
          <cell r="M579">
            <v>2441.5700000000002</v>
          </cell>
          <cell r="O579">
            <v>2442.35</v>
          </cell>
          <cell r="Q579">
            <v>2288.87</v>
          </cell>
          <cell r="S579">
            <v>2290.3000000000002</v>
          </cell>
        </row>
        <row r="580">
          <cell r="A580" t="str">
            <v>2 S 04 400 01</v>
          </cell>
          <cell r="B580" t="str">
            <v>Valeta prot.cortes c/revest. vegetal - VPC 01</v>
          </cell>
          <cell r="E580" t="str">
            <v>m</v>
          </cell>
          <cell r="G580">
            <v>34.69</v>
          </cell>
          <cell r="M580">
            <v>41.23</v>
          </cell>
          <cell r="O580">
            <v>41.27</v>
          </cell>
          <cell r="Q580">
            <v>41.16</v>
          </cell>
          <cell r="S580">
            <v>41.16</v>
          </cell>
        </row>
        <row r="581">
          <cell r="A581" t="str">
            <v>2 S 04 400 02</v>
          </cell>
          <cell r="B581" t="str">
            <v>Valeta prot.cortes c/revest. vegetal - VPC 02</v>
          </cell>
          <cell r="E581" t="str">
            <v>m</v>
          </cell>
          <cell r="G581">
            <v>25.86</v>
          </cell>
          <cell r="M581">
            <v>30.72</v>
          </cell>
          <cell r="O581">
            <v>30.75</v>
          </cell>
          <cell r="Q581">
            <v>30.65</v>
          </cell>
          <cell r="S581">
            <v>30.65</v>
          </cell>
        </row>
        <row r="582">
          <cell r="A582" t="str">
            <v>2 S 04 400 03</v>
          </cell>
          <cell r="B582" t="str">
            <v>Valeta prot.cortes c/revest.concreto - VPC 03</v>
          </cell>
          <cell r="E582" t="str">
            <v>m</v>
          </cell>
          <cell r="G582">
            <v>51.72</v>
          </cell>
          <cell r="M582">
            <v>59.04</v>
          </cell>
          <cell r="O582">
            <v>59.73</v>
          </cell>
          <cell r="Q582">
            <v>58.59</v>
          </cell>
          <cell r="S582">
            <v>59.99</v>
          </cell>
        </row>
        <row r="583">
          <cell r="A583" t="str">
            <v>2 S 04 400 04</v>
          </cell>
          <cell r="B583" t="str">
            <v>Valeta prot.cortes c/revest.concreto - VPC 04</v>
          </cell>
          <cell r="E583" t="str">
            <v>m</v>
          </cell>
          <cell r="G583">
            <v>40.29</v>
          </cell>
          <cell r="M583">
            <v>45.99</v>
          </cell>
          <cell r="O583">
            <v>46.54</v>
          </cell>
          <cell r="Q583">
            <v>45.64</v>
          </cell>
          <cell r="S583">
            <v>46.73</v>
          </cell>
        </row>
        <row r="584">
          <cell r="A584" t="str">
            <v>2 S 04 401 01</v>
          </cell>
          <cell r="B584" t="str">
            <v>Valeta prot.aterros c/revest. vegetal - VPA 01</v>
          </cell>
          <cell r="E584" t="str">
            <v>m</v>
          </cell>
          <cell r="G584">
            <v>35.89</v>
          </cell>
          <cell r="M584">
            <v>42.6</v>
          </cell>
          <cell r="O584">
            <v>42.65</v>
          </cell>
          <cell r="Q584">
            <v>42.51</v>
          </cell>
          <cell r="S584">
            <v>42.51</v>
          </cell>
        </row>
        <row r="585">
          <cell r="A585" t="str">
            <v>2 S 04 401 02</v>
          </cell>
          <cell r="B585" t="str">
            <v>Valeta prot.aterros c/revest. vegetal - VPA 02</v>
          </cell>
          <cell r="E585" t="str">
            <v>m</v>
          </cell>
          <cell r="G585">
            <v>26.91</v>
          </cell>
          <cell r="M585">
            <v>31.98</v>
          </cell>
          <cell r="O585">
            <v>32.01</v>
          </cell>
          <cell r="Q585">
            <v>31.91</v>
          </cell>
          <cell r="S585">
            <v>31.91</v>
          </cell>
        </row>
        <row r="586">
          <cell r="A586" t="str">
            <v>2 S 04 401 03</v>
          </cell>
          <cell r="B586" t="str">
            <v>Valeta prot.aterro c/revest. concreto - VPA 03</v>
          </cell>
          <cell r="E586" t="str">
            <v>m</v>
          </cell>
          <cell r="G586">
            <v>51.82</v>
          </cell>
          <cell r="M586">
            <v>59.31</v>
          </cell>
          <cell r="O586">
            <v>59.97</v>
          </cell>
          <cell r="Q586">
            <v>58.88</v>
          </cell>
          <cell r="S586">
            <v>60.16</v>
          </cell>
        </row>
        <row r="587">
          <cell r="A587" t="str">
            <v>2 S 04 401 04</v>
          </cell>
          <cell r="B587" t="str">
            <v>Valeta prot.aterro c/revest. concreto - VPA 04</v>
          </cell>
          <cell r="E587" t="str">
            <v>m</v>
          </cell>
          <cell r="G587">
            <v>39.229999999999997</v>
          </cell>
          <cell r="M587">
            <v>44.9</v>
          </cell>
          <cell r="O587">
            <v>45.4</v>
          </cell>
          <cell r="Q587">
            <v>44.57</v>
          </cell>
          <cell r="S587">
            <v>45.57</v>
          </cell>
        </row>
        <row r="588">
          <cell r="A588" t="str">
            <v>2 S 04 401 05</v>
          </cell>
          <cell r="B588" t="str">
            <v>Valeta prot.corte/aterro s/rev. - VPC 05/VPA 05</v>
          </cell>
          <cell r="E588" t="str">
            <v>m</v>
          </cell>
          <cell r="G588">
            <v>20.6</v>
          </cell>
          <cell r="M588">
            <v>24.52</v>
          </cell>
          <cell r="O588">
            <v>24.52</v>
          </cell>
          <cell r="Q588">
            <v>24.5</v>
          </cell>
          <cell r="S588">
            <v>24.5</v>
          </cell>
        </row>
        <row r="589">
          <cell r="A589" t="str">
            <v>2 S 04 401 06</v>
          </cell>
          <cell r="B589" t="str">
            <v>Valeta prot.corte/aterro s/rev. - VPC 06/VPA 06</v>
          </cell>
          <cell r="E589" t="str">
            <v>m</v>
          </cell>
          <cell r="G589">
            <v>14.72</v>
          </cell>
          <cell r="M589">
            <v>17.53</v>
          </cell>
          <cell r="O589">
            <v>17.53</v>
          </cell>
          <cell r="Q589">
            <v>17.52</v>
          </cell>
          <cell r="S589">
            <v>17.52</v>
          </cell>
        </row>
        <row r="590">
          <cell r="A590" t="str">
            <v>2 S 04 500 01</v>
          </cell>
          <cell r="B590" t="str">
            <v>Dreno longitudinal prof. p/corte em solo - DPS 01</v>
          </cell>
          <cell r="E590" t="str">
            <v>m</v>
          </cell>
          <cell r="G590">
            <v>23.79</v>
          </cell>
          <cell r="M590">
            <v>27.1</v>
          </cell>
          <cell r="O590">
            <v>27.55</v>
          </cell>
          <cell r="Q590">
            <v>27.16</v>
          </cell>
          <cell r="S590">
            <v>27.57</v>
          </cell>
        </row>
        <row r="591">
          <cell r="A591" t="str">
            <v>2 S 04 500 02</v>
          </cell>
          <cell r="B591" t="str">
            <v>Dreno longitudinal prof. p/corte em solo - DPS 02</v>
          </cell>
          <cell r="E591" t="str">
            <v>m</v>
          </cell>
          <cell r="G591">
            <v>23.47</v>
          </cell>
          <cell r="M591">
            <v>26.64</v>
          </cell>
          <cell r="O591">
            <v>27.14</v>
          </cell>
          <cell r="Q591">
            <v>26.74</v>
          </cell>
          <cell r="S591">
            <v>27.14</v>
          </cell>
        </row>
        <row r="592">
          <cell r="A592" t="str">
            <v>2 S 04 500 03</v>
          </cell>
          <cell r="B592" t="str">
            <v>Dreno longitudinal prof. p/corte em solo - DPS 03</v>
          </cell>
          <cell r="E592" t="str">
            <v>m</v>
          </cell>
          <cell r="G592">
            <v>33.57</v>
          </cell>
          <cell r="M592">
            <v>38.21</v>
          </cell>
          <cell r="O592">
            <v>38.75</v>
          </cell>
          <cell r="Q592">
            <v>38.299999999999997</v>
          </cell>
          <cell r="S592">
            <v>38.840000000000003</v>
          </cell>
        </row>
        <row r="593">
          <cell r="A593" t="str">
            <v>2 S 04 500 04</v>
          </cell>
          <cell r="B593" t="str">
            <v>Dreno longitudinal prof. p/corte em solo - DPS 04</v>
          </cell>
          <cell r="E593" t="str">
            <v>m</v>
          </cell>
          <cell r="G593">
            <v>33.18</v>
          </cell>
          <cell r="M593">
            <v>37.67</v>
          </cell>
          <cell r="O593">
            <v>38.26</v>
          </cell>
          <cell r="Q593">
            <v>37.79</v>
          </cell>
          <cell r="S593">
            <v>38.340000000000003</v>
          </cell>
        </row>
        <row r="594">
          <cell r="A594" t="str">
            <v>2 S 04 500 05</v>
          </cell>
          <cell r="B594" t="str">
            <v>Dreno longitudinal prof. p/corte em solo - DPS 05</v>
          </cell>
          <cell r="E594" t="str">
            <v>m</v>
          </cell>
          <cell r="G594">
            <v>36.200000000000003</v>
          </cell>
          <cell r="M594">
            <v>40.58</v>
          </cell>
          <cell r="O594">
            <v>44.31</v>
          </cell>
          <cell r="Q594">
            <v>40.57</v>
          </cell>
          <cell r="S594">
            <v>41.33</v>
          </cell>
        </row>
        <row r="595">
          <cell r="A595" t="str">
            <v>2 S 04 500 06</v>
          </cell>
          <cell r="B595" t="str">
            <v>Dreno longitudinal prof. p/corte em solo - DPS 06</v>
          </cell>
          <cell r="E595" t="str">
            <v>m</v>
          </cell>
          <cell r="G595">
            <v>41.64</v>
          </cell>
          <cell r="M595">
            <v>46.52</v>
          </cell>
          <cell r="O595">
            <v>50.88</v>
          </cell>
          <cell r="Q595">
            <v>46.48</v>
          </cell>
          <cell r="S595">
            <v>47.4</v>
          </cell>
        </row>
        <row r="596">
          <cell r="A596" t="str">
            <v>2 S 04 500 07</v>
          </cell>
          <cell r="B596" t="str">
            <v>Dreno longitudinal prof. p/corte em solo - DPS 07</v>
          </cell>
          <cell r="E596" t="str">
            <v>m</v>
          </cell>
          <cell r="G596">
            <v>50.87</v>
          </cell>
          <cell r="M596">
            <v>57.29</v>
          </cell>
          <cell r="O596">
            <v>61.18</v>
          </cell>
          <cell r="Q596">
            <v>57.17</v>
          </cell>
          <cell r="S596">
            <v>58.24</v>
          </cell>
        </row>
        <row r="597">
          <cell r="A597" t="str">
            <v>2 S 04 500 08</v>
          </cell>
          <cell r="B597" t="str">
            <v>Dreno longitudinal prof. p/corte em solo - DPS 08</v>
          </cell>
          <cell r="E597" t="str">
            <v>m</v>
          </cell>
          <cell r="G597">
            <v>56.3</v>
          </cell>
          <cell r="M597">
            <v>63.23</v>
          </cell>
          <cell r="O597">
            <v>67.75</v>
          </cell>
          <cell r="Q597">
            <v>63.08</v>
          </cell>
          <cell r="S597">
            <v>64.319999999999993</v>
          </cell>
        </row>
        <row r="598">
          <cell r="A598" t="str">
            <v>2 S 04 501 01</v>
          </cell>
          <cell r="B598" t="str">
            <v>Dreno longitudinal prof. p/corte em rocha - DPR 01</v>
          </cell>
          <cell r="E598" t="str">
            <v>m</v>
          </cell>
          <cell r="G598">
            <v>20.65</v>
          </cell>
          <cell r="M598">
            <v>23.64</v>
          </cell>
          <cell r="O598">
            <v>23.89</v>
          </cell>
          <cell r="Q598">
            <v>23.52</v>
          </cell>
          <cell r="S598">
            <v>24.08</v>
          </cell>
        </row>
        <row r="599">
          <cell r="A599" t="str">
            <v>2 S 04 501 02</v>
          </cell>
          <cell r="B599" t="str">
            <v>Dreno longitudinal prof. p/corte em rocha - DPR 02</v>
          </cell>
          <cell r="E599" t="str">
            <v>m</v>
          </cell>
          <cell r="G599">
            <v>32.01</v>
          </cell>
          <cell r="M599">
            <v>36.14</v>
          </cell>
          <cell r="O599">
            <v>38.26</v>
          </cell>
          <cell r="Q599">
            <v>36.03</v>
          </cell>
          <cell r="S599">
            <v>36.590000000000003</v>
          </cell>
        </row>
        <row r="600">
          <cell r="A600" t="str">
            <v>2 S 04 501 03</v>
          </cell>
          <cell r="B600" t="str">
            <v>Dreno longitudinal prof. p/corte em rocha - DPR 03</v>
          </cell>
          <cell r="E600" t="str">
            <v>m</v>
          </cell>
          <cell r="G600">
            <v>17.760000000000002</v>
          </cell>
          <cell r="M600">
            <v>19.940000000000001</v>
          </cell>
          <cell r="O600">
            <v>21.89</v>
          </cell>
          <cell r="Q600">
            <v>19.940000000000001</v>
          </cell>
          <cell r="S600">
            <v>20.18</v>
          </cell>
        </row>
        <row r="601">
          <cell r="A601" t="str">
            <v>2 S 04 501 04</v>
          </cell>
          <cell r="B601" t="str">
            <v>Dreno longitudinal prof. p/corte em rocha - DPR 04</v>
          </cell>
          <cell r="E601" t="str">
            <v>m</v>
          </cell>
          <cell r="G601">
            <v>6.21</v>
          </cell>
          <cell r="M601">
            <v>7.2</v>
          </cell>
          <cell r="O601">
            <v>7.29</v>
          </cell>
          <cell r="Q601">
            <v>7.19</v>
          </cell>
          <cell r="S601">
            <v>7.44</v>
          </cell>
        </row>
        <row r="602">
          <cell r="A602" t="str">
            <v>2 S 04 501 05</v>
          </cell>
          <cell r="B602" t="str">
            <v>Dreno longitudinal prof. p/corte em rocha - DPR 05</v>
          </cell>
          <cell r="E602" t="str">
            <v>m</v>
          </cell>
          <cell r="G602">
            <v>18.64</v>
          </cell>
          <cell r="M602">
            <v>21.3</v>
          </cell>
          <cell r="O602">
            <v>21.55</v>
          </cell>
          <cell r="Q602">
            <v>21.23</v>
          </cell>
          <cell r="S602">
            <v>21.63</v>
          </cell>
        </row>
        <row r="603">
          <cell r="A603" t="str">
            <v>2 S 04 502 01</v>
          </cell>
          <cell r="B603" t="str">
            <v>Boca saída p/dreno longitudinal prof. BSD 01</v>
          </cell>
          <cell r="E603" t="str">
            <v>und</v>
          </cell>
          <cell r="G603">
            <v>62.93</v>
          </cell>
          <cell r="M603">
            <v>70.08</v>
          </cell>
          <cell r="O603">
            <v>71.16</v>
          </cell>
          <cell r="Q603">
            <v>69.53</v>
          </cell>
          <cell r="S603">
            <v>71.72</v>
          </cell>
        </row>
        <row r="604">
          <cell r="A604" t="str">
            <v>2 S 04 502 02</v>
          </cell>
          <cell r="B604" t="str">
            <v>Boca saída p/dreno longitudinal prof. BSD 02</v>
          </cell>
          <cell r="E604" t="str">
            <v>und</v>
          </cell>
          <cell r="G604">
            <v>73.39</v>
          </cell>
          <cell r="M604">
            <v>81.55</v>
          </cell>
          <cell r="O604">
            <v>82.9</v>
          </cell>
          <cell r="Q604">
            <v>80.84</v>
          </cell>
          <cell r="S604">
            <v>83.59</v>
          </cell>
        </row>
        <row r="605">
          <cell r="A605" t="str">
            <v>2 S 04 510 01</v>
          </cell>
          <cell r="B605" t="str">
            <v>Dreno sub-superficial - DSS 01</v>
          </cell>
          <cell r="E605" t="str">
            <v>m</v>
          </cell>
          <cell r="G605">
            <v>6.99</v>
          </cell>
          <cell r="M605">
            <v>7.36</v>
          </cell>
          <cell r="O605">
            <v>7.42</v>
          </cell>
          <cell r="Q605">
            <v>7.62</v>
          </cell>
          <cell r="S605">
            <v>7.62</v>
          </cell>
        </row>
        <row r="606">
          <cell r="A606" t="str">
            <v>2 S 04 510 02</v>
          </cell>
          <cell r="B606" t="str">
            <v>Dreno sub-superficial - DSS 02</v>
          </cell>
          <cell r="E606" t="str">
            <v>m</v>
          </cell>
          <cell r="G606">
            <v>16.21</v>
          </cell>
          <cell r="M606">
            <v>18.05</v>
          </cell>
          <cell r="O606">
            <v>20.12</v>
          </cell>
          <cell r="Q606">
            <v>18.05</v>
          </cell>
          <cell r="S606">
            <v>18.239999999999998</v>
          </cell>
        </row>
        <row r="607">
          <cell r="A607" t="str">
            <v>2 S 04 510 03</v>
          </cell>
          <cell r="B607" t="str">
            <v>Dreno sub-superficial - DSS 03</v>
          </cell>
          <cell r="E607" t="str">
            <v>m</v>
          </cell>
          <cell r="G607">
            <v>4.33</v>
          </cell>
          <cell r="M607">
            <v>4.99</v>
          </cell>
          <cell r="O607">
            <v>5.0599999999999996</v>
          </cell>
          <cell r="Q607">
            <v>4.9800000000000004</v>
          </cell>
          <cell r="S607">
            <v>5.18</v>
          </cell>
        </row>
        <row r="608">
          <cell r="A608" t="str">
            <v>2 S 04 510 04</v>
          </cell>
          <cell r="B608" t="str">
            <v>Dreno sub-superficial - DSS 04</v>
          </cell>
          <cell r="E608" t="str">
            <v>m</v>
          </cell>
          <cell r="G608">
            <v>22.31</v>
          </cell>
          <cell r="M608">
            <v>24.45</v>
          </cell>
          <cell r="O608">
            <v>26.52</v>
          </cell>
          <cell r="Q608">
            <v>24.66</v>
          </cell>
          <cell r="S608">
            <v>24.85</v>
          </cell>
        </row>
        <row r="609">
          <cell r="A609" t="str">
            <v>2 S 04 511 01</v>
          </cell>
          <cell r="B609" t="str">
            <v>Boca saída p/dreno sub-superficial - BSD 03</v>
          </cell>
          <cell r="E609" t="str">
            <v>und</v>
          </cell>
          <cell r="G609">
            <v>29.17</v>
          </cell>
          <cell r="M609">
            <v>32.25</v>
          </cell>
          <cell r="O609">
            <v>32.799999999999997</v>
          </cell>
          <cell r="Q609">
            <v>31.98</v>
          </cell>
          <cell r="S609">
            <v>33.090000000000003</v>
          </cell>
        </row>
        <row r="610">
          <cell r="A610" t="str">
            <v>2 S 04 520 01</v>
          </cell>
          <cell r="B610" t="str">
            <v>Dreno sub-horizontal - DSH 01</v>
          </cell>
          <cell r="E610" t="str">
            <v>m</v>
          </cell>
          <cell r="G610">
            <v>106.82</v>
          </cell>
          <cell r="M610">
            <v>127</v>
          </cell>
          <cell r="O610">
            <v>127.19</v>
          </cell>
          <cell r="Q610">
            <v>127</v>
          </cell>
          <cell r="S610">
            <v>126.96</v>
          </cell>
        </row>
        <row r="611">
          <cell r="A611" t="str">
            <v>2 S 04 521 01</v>
          </cell>
          <cell r="B611" t="str">
            <v>Boca saída p/dreno sub-horizontal - BSD 04</v>
          </cell>
          <cell r="E611" t="str">
            <v>und</v>
          </cell>
          <cell r="G611">
            <v>7.51</v>
          </cell>
          <cell r="M611">
            <v>8.34</v>
          </cell>
          <cell r="O611">
            <v>8.4700000000000006</v>
          </cell>
          <cell r="Q611">
            <v>8.2799999999999994</v>
          </cell>
          <cell r="S611">
            <v>8.5299999999999994</v>
          </cell>
        </row>
        <row r="612">
          <cell r="A612" t="str">
            <v>2 S 04 900 01</v>
          </cell>
          <cell r="B612" t="str">
            <v>Sarjeta triangular de concreto - STC 01</v>
          </cell>
          <cell r="E612" t="str">
            <v>m</v>
          </cell>
          <cell r="G612">
            <v>32.65</v>
          </cell>
          <cell r="M612">
            <v>36.340000000000003</v>
          </cell>
          <cell r="O612">
            <v>37.07</v>
          </cell>
          <cell r="Q612">
            <v>35.979999999999997</v>
          </cell>
          <cell r="S612">
            <v>37.369999999999997</v>
          </cell>
        </row>
        <row r="613">
          <cell r="A613" t="str">
            <v>2 S 04 900 02</v>
          </cell>
          <cell r="B613" t="str">
            <v>Sarjeta triangular de concreto - STC 02</v>
          </cell>
          <cell r="E613" t="str">
            <v>m</v>
          </cell>
          <cell r="G613">
            <v>22</v>
          </cell>
          <cell r="M613">
            <v>24.56</v>
          </cell>
          <cell r="O613">
            <v>25.03</v>
          </cell>
          <cell r="Q613">
            <v>24.34</v>
          </cell>
          <cell r="S613">
            <v>25.22</v>
          </cell>
        </row>
        <row r="614">
          <cell r="A614" t="str">
            <v>2 S 04 900 03</v>
          </cell>
          <cell r="B614" t="str">
            <v>Sarjeta triangular de concreto - STC 03</v>
          </cell>
          <cell r="E614" t="str">
            <v>m</v>
          </cell>
          <cell r="G614">
            <v>19.07</v>
          </cell>
          <cell r="M614">
            <v>21.27</v>
          </cell>
          <cell r="O614">
            <v>21.69</v>
          </cell>
          <cell r="Q614">
            <v>21.08</v>
          </cell>
          <cell r="S614">
            <v>21.85</v>
          </cell>
        </row>
        <row r="615">
          <cell r="A615" t="str">
            <v>2 S 04 900 04</v>
          </cell>
          <cell r="B615" t="str">
            <v>Sarjeta triangular de concreto - STC 04</v>
          </cell>
          <cell r="E615" t="str">
            <v>m</v>
          </cell>
          <cell r="G615">
            <v>15.49</v>
          </cell>
          <cell r="M615">
            <v>17.25</v>
          </cell>
          <cell r="O615">
            <v>17.600000000000001</v>
          </cell>
          <cell r="Q615">
            <v>17.100000000000001</v>
          </cell>
          <cell r="S615">
            <v>17.73</v>
          </cell>
        </row>
        <row r="616">
          <cell r="A616" t="str">
            <v>2 S 04 900 05</v>
          </cell>
          <cell r="B616" t="str">
            <v>Sarjeta triangular de concreto - STC 05</v>
          </cell>
          <cell r="E616" t="str">
            <v>m</v>
          </cell>
          <cell r="G616">
            <v>26.9</v>
          </cell>
          <cell r="M616">
            <v>29.55</v>
          </cell>
          <cell r="O616">
            <v>30.24</v>
          </cell>
          <cell r="Q616">
            <v>29.23</v>
          </cell>
          <cell r="S616">
            <v>30.52</v>
          </cell>
        </row>
        <row r="617">
          <cell r="A617" t="str">
            <v>2 S 04 900 06</v>
          </cell>
          <cell r="B617" t="str">
            <v>Sarjeta triangular de concreto - STC 06</v>
          </cell>
          <cell r="E617" t="str">
            <v>m</v>
          </cell>
          <cell r="G617">
            <v>18.13</v>
          </cell>
          <cell r="M617">
            <v>19.98</v>
          </cell>
          <cell r="O617">
            <v>20.420000000000002</v>
          </cell>
          <cell r="Q617">
            <v>19.78</v>
          </cell>
          <cell r="S617">
            <v>20.6</v>
          </cell>
        </row>
        <row r="618">
          <cell r="A618" t="str">
            <v>2 S 04 900 07</v>
          </cell>
          <cell r="B618" t="str">
            <v>Sarjeta triangular de concreto - STC 07</v>
          </cell>
          <cell r="E618" t="str">
            <v>m</v>
          </cell>
          <cell r="G618">
            <v>15.65</v>
          </cell>
          <cell r="M618">
            <v>17.22</v>
          </cell>
          <cell r="O618">
            <v>17.61</v>
          </cell>
          <cell r="Q618">
            <v>17.059999999999999</v>
          </cell>
          <cell r="S618">
            <v>17.760000000000002</v>
          </cell>
        </row>
        <row r="619">
          <cell r="A619" t="str">
            <v>2 S 04 900 08</v>
          </cell>
          <cell r="B619" t="str">
            <v>Sarjeta triangular de concreto - STC 08</v>
          </cell>
          <cell r="E619" t="str">
            <v>m</v>
          </cell>
          <cell r="G619">
            <v>13.06</v>
          </cell>
          <cell r="M619">
            <v>14.38</v>
          </cell>
          <cell r="O619">
            <v>14.71</v>
          </cell>
          <cell r="Q619">
            <v>14.25</v>
          </cell>
          <cell r="S619">
            <v>14.83</v>
          </cell>
        </row>
        <row r="620">
          <cell r="A620" t="str">
            <v>2 S 04 900 21</v>
          </cell>
          <cell r="B620" t="str">
            <v>Sarjeta canteiro central concreto - SCC 01</v>
          </cell>
          <cell r="E620" t="str">
            <v>m</v>
          </cell>
          <cell r="G620">
            <v>19</v>
          </cell>
          <cell r="M620">
            <v>21.01</v>
          </cell>
          <cell r="O620">
            <v>21.45</v>
          </cell>
          <cell r="Q620">
            <v>20.77</v>
          </cell>
          <cell r="S620">
            <v>21.64</v>
          </cell>
        </row>
        <row r="621">
          <cell r="A621" t="str">
            <v>2 S 04 900 22</v>
          </cell>
          <cell r="B621" t="str">
            <v>Sarjeta canteiro central concreto - SCC 02</v>
          </cell>
          <cell r="E621" t="str">
            <v>m</v>
          </cell>
          <cell r="G621">
            <v>26.2</v>
          </cell>
          <cell r="M621">
            <v>29.11</v>
          </cell>
          <cell r="O621">
            <v>29.69</v>
          </cell>
          <cell r="Q621">
            <v>28.79</v>
          </cell>
          <cell r="S621">
            <v>29.95</v>
          </cell>
        </row>
        <row r="622">
          <cell r="A622" t="str">
            <v>2 S 04 900 31</v>
          </cell>
          <cell r="B622" t="str">
            <v>Sarjeta triangular de grama - STG 01</v>
          </cell>
          <cell r="E622" t="str">
            <v>m</v>
          </cell>
          <cell r="G622">
            <v>11.64</v>
          </cell>
          <cell r="M622">
            <v>13.82</v>
          </cell>
          <cell r="O622">
            <v>13.88</v>
          </cell>
          <cell r="Q622">
            <v>13.86</v>
          </cell>
          <cell r="S622">
            <v>13.86</v>
          </cell>
        </row>
        <row r="623">
          <cell r="A623" t="str">
            <v>2 S 04 900 32</v>
          </cell>
          <cell r="B623" t="str">
            <v>Sarjeta triangular de grama - STG 02</v>
          </cell>
          <cell r="E623" t="str">
            <v>m</v>
          </cell>
          <cell r="G623">
            <v>9.65</v>
          </cell>
          <cell r="M623">
            <v>11.45</v>
          </cell>
          <cell r="O623">
            <v>11.5</v>
          </cell>
          <cell r="Q623">
            <v>11.48</v>
          </cell>
          <cell r="S623">
            <v>11.48</v>
          </cell>
        </row>
        <row r="624">
          <cell r="A624" t="str">
            <v>2 S 04 900 33</v>
          </cell>
          <cell r="B624" t="str">
            <v>Sarjeta triangular de grama - STG 03</v>
          </cell>
          <cell r="E624" t="str">
            <v>m</v>
          </cell>
          <cell r="G624">
            <v>8.31</v>
          </cell>
          <cell r="M624">
            <v>9.85</v>
          </cell>
          <cell r="O624">
            <v>9.89</v>
          </cell>
          <cell r="Q624">
            <v>9.8800000000000008</v>
          </cell>
          <cell r="S624">
            <v>9.8800000000000008</v>
          </cell>
        </row>
        <row r="625">
          <cell r="A625" t="str">
            <v>2 S 04 900 34</v>
          </cell>
          <cell r="B625" t="str">
            <v>Sarjeta triangular de grama - STG 04</v>
          </cell>
          <cell r="E625" t="str">
            <v>m</v>
          </cell>
          <cell r="G625">
            <v>6.39</v>
          </cell>
          <cell r="M625">
            <v>7.55</v>
          </cell>
          <cell r="O625">
            <v>7.59</v>
          </cell>
          <cell r="Q625">
            <v>7.58</v>
          </cell>
          <cell r="S625">
            <v>7.58</v>
          </cell>
        </row>
        <row r="626">
          <cell r="A626" t="str">
            <v>2 S 04 900 41</v>
          </cell>
          <cell r="B626" t="str">
            <v>Sarjeta triangular não revestida - STT 01</v>
          </cell>
          <cell r="E626" t="str">
            <v>m</v>
          </cell>
          <cell r="G626">
            <v>6.45</v>
          </cell>
          <cell r="M626">
            <v>7.6</v>
          </cell>
          <cell r="O626">
            <v>7.66</v>
          </cell>
          <cell r="Q626">
            <v>7.64</v>
          </cell>
          <cell r="S626">
            <v>7.64</v>
          </cell>
        </row>
        <row r="627">
          <cell r="A627" t="str">
            <v>2 S 04 900 42</v>
          </cell>
          <cell r="B627" t="str">
            <v>Sarjeta triangular não revestida - STT 02</v>
          </cell>
          <cell r="E627" t="str">
            <v>m</v>
          </cell>
          <cell r="G627">
            <v>5.38</v>
          </cell>
          <cell r="M627">
            <v>6.35</v>
          </cell>
          <cell r="O627">
            <v>6.4</v>
          </cell>
          <cell r="Q627">
            <v>6.39</v>
          </cell>
          <cell r="S627">
            <v>6.39</v>
          </cell>
        </row>
        <row r="628">
          <cell r="A628" t="str">
            <v>2 S 04 900 43</v>
          </cell>
          <cell r="B628" t="str">
            <v>Sarjeta triangular não revestida - STT 03</v>
          </cell>
          <cell r="E628" t="str">
            <v>m</v>
          </cell>
          <cell r="G628">
            <v>4.58</v>
          </cell>
          <cell r="M628">
            <v>5.39</v>
          </cell>
          <cell r="O628">
            <v>5.44</v>
          </cell>
          <cell r="Q628">
            <v>5.42</v>
          </cell>
          <cell r="S628">
            <v>5.42</v>
          </cell>
        </row>
        <row r="629">
          <cell r="A629" t="str">
            <v>2 S 04 900 44</v>
          </cell>
          <cell r="B629" t="str">
            <v>Sarjeta triangular não revestida - STT 04</v>
          </cell>
          <cell r="E629" t="str">
            <v>m</v>
          </cell>
          <cell r="G629">
            <v>3.38</v>
          </cell>
          <cell r="M629">
            <v>3.94</v>
          </cell>
          <cell r="O629">
            <v>3.99</v>
          </cell>
          <cell r="Q629">
            <v>3.98</v>
          </cell>
          <cell r="S629">
            <v>3.98</v>
          </cell>
        </row>
        <row r="630">
          <cell r="A630" t="str">
            <v>2 S 04 901 01</v>
          </cell>
          <cell r="B630" t="str">
            <v>Sarjeta trapezoidal de concreto - SZC 01</v>
          </cell>
          <cell r="E630" t="str">
            <v>m</v>
          </cell>
          <cell r="G630">
            <v>26.16</v>
          </cell>
          <cell r="M630">
            <v>29.12</v>
          </cell>
          <cell r="O630">
            <v>29.78</v>
          </cell>
          <cell r="Q630">
            <v>29.04</v>
          </cell>
          <cell r="S630">
            <v>29.93</v>
          </cell>
        </row>
        <row r="631">
          <cell r="A631" t="str">
            <v>2 S 04 901 02</v>
          </cell>
          <cell r="B631" t="str">
            <v>Sarjeta trapezoidal de concreto - SZC 02</v>
          </cell>
          <cell r="E631" t="str">
            <v>m</v>
          </cell>
          <cell r="G631">
            <v>16.03</v>
          </cell>
          <cell r="M631">
            <v>17.89</v>
          </cell>
          <cell r="O631">
            <v>18.239999999999998</v>
          </cell>
          <cell r="Q631">
            <v>17.75</v>
          </cell>
          <cell r="S631">
            <v>18.37</v>
          </cell>
        </row>
        <row r="632">
          <cell r="A632" t="str">
            <v>2 S 04 901 21</v>
          </cell>
          <cell r="B632" t="str">
            <v>Sarjeta de canteiro central de concreto - SCC 03</v>
          </cell>
          <cell r="E632" t="str">
            <v>m</v>
          </cell>
          <cell r="G632">
            <v>21.05</v>
          </cell>
          <cell r="M632">
            <v>23.4</v>
          </cell>
          <cell r="O632">
            <v>23.88</v>
          </cell>
          <cell r="Q632">
            <v>23.17</v>
          </cell>
          <cell r="S632">
            <v>24.08</v>
          </cell>
        </row>
        <row r="633">
          <cell r="A633" t="str">
            <v>2 S 04 901 22</v>
          </cell>
          <cell r="B633" t="str">
            <v>Sarjeta de canteiro central de cocnreto - SCC 04</v>
          </cell>
          <cell r="E633" t="str">
            <v>m</v>
          </cell>
          <cell r="G633">
            <v>38.590000000000003</v>
          </cell>
          <cell r="M633">
            <v>42.83</v>
          </cell>
          <cell r="O633">
            <v>43.71</v>
          </cell>
          <cell r="Q633">
            <v>42.36</v>
          </cell>
          <cell r="S633">
            <v>44.09</v>
          </cell>
        </row>
        <row r="634">
          <cell r="A634" t="str">
            <v>2 S 04 901 31</v>
          </cell>
          <cell r="B634" t="str">
            <v>Sarjeta trapezoidal de grama - SZG 01</v>
          </cell>
          <cell r="E634" t="str">
            <v>m</v>
          </cell>
          <cell r="G634">
            <v>10.44</v>
          </cell>
          <cell r="M634">
            <v>12.41</v>
          </cell>
          <cell r="O634">
            <v>12.46</v>
          </cell>
          <cell r="Q634">
            <v>12.44</v>
          </cell>
          <cell r="S634">
            <v>12.44</v>
          </cell>
        </row>
        <row r="635">
          <cell r="A635" t="str">
            <v>2 S 04 901 32</v>
          </cell>
          <cell r="B635" t="str">
            <v>Sarjeta trapezoidal de grama - SZG 02</v>
          </cell>
          <cell r="E635" t="str">
            <v>m</v>
          </cell>
          <cell r="G635">
            <v>6.75</v>
          </cell>
          <cell r="M635">
            <v>7.99</v>
          </cell>
          <cell r="O635">
            <v>8.0299999999999994</v>
          </cell>
          <cell r="Q635">
            <v>8.02</v>
          </cell>
          <cell r="S635">
            <v>8.02</v>
          </cell>
        </row>
        <row r="636">
          <cell r="A636" t="str">
            <v>2 S 04 901 41</v>
          </cell>
          <cell r="B636" t="str">
            <v>Sarjeta trapezoidal não revestida - SZT 01</v>
          </cell>
          <cell r="E636" t="str">
            <v>m</v>
          </cell>
          <cell r="G636">
            <v>6.34</v>
          </cell>
          <cell r="M636">
            <v>7.5</v>
          </cell>
          <cell r="O636">
            <v>7.55</v>
          </cell>
          <cell r="Q636">
            <v>7.54</v>
          </cell>
          <cell r="S636">
            <v>7.54</v>
          </cell>
        </row>
        <row r="637">
          <cell r="A637" t="str">
            <v>2 S 04 901 42</v>
          </cell>
          <cell r="B637" t="str">
            <v>Sarjeta trapezoidal não revestida - SZT 02</v>
          </cell>
          <cell r="E637" t="str">
            <v>m</v>
          </cell>
          <cell r="G637">
            <v>3.93</v>
          </cell>
          <cell r="M637">
            <v>4.6100000000000003</v>
          </cell>
          <cell r="O637">
            <v>4.66</v>
          </cell>
          <cell r="Q637">
            <v>4.6500000000000004</v>
          </cell>
          <cell r="S637">
            <v>4.6500000000000004</v>
          </cell>
        </row>
        <row r="638">
          <cell r="A638" t="str">
            <v>2 S 04 910 01</v>
          </cell>
          <cell r="B638" t="str">
            <v>Meio fio de concreto - MFC 01</v>
          </cell>
          <cell r="E638" t="str">
            <v>m</v>
          </cell>
          <cell r="G638">
            <v>34.21</v>
          </cell>
          <cell r="M638">
            <v>37.880000000000003</v>
          </cell>
          <cell r="O638">
            <v>38.630000000000003</v>
          </cell>
          <cell r="Q638">
            <v>37.479999999999997</v>
          </cell>
          <cell r="S638">
            <v>39.04</v>
          </cell>
        </row>
        <row r="639">
          <cell r="A639" t="str">
            <v>2 S 04 910 02</v>
          </cell>
          <cell r="B639" t="str">
            <v>Meio fio de concreto - MFC 02</v>
          </cell>
          <cell r="E639" t="str">
            <v>m</v>
          </cell>
          <cell r="G639">
            <v>27.19</v>
          </cell>
          <cell r="M639">
            <v>30.16</v>
          </cell>
          <cell r="O639">
            <v>30.75</v>
          </cell>
          <cell r="Q639">
            <v>29.84</v>
          </cell>
          <cell r="S639">
            <v>31.09</v>
          </cell>
        </row>
        <row r="640">
          <cell r="A640" t="str">
            <v>2 S 04 910 03</v>
          </cell>
          <cell r="B640" t="str">
            <v>Meio fio de concreto - MFC 03</v>
          </cell>
          <cell r="E640" t="str">
            <v>m</v>
          </cell>
          <cell r="G640">
            <v>15.95</v>
          </cell>
          <cell r="M640">
            <v>17.72</v>
          </cell>
          <cell r="O640">
            <v>18.04</v>
          </cell>
          <cell r="Q640">
            <v>17.55</v>
          </cell>
          <cell r="S640">
            <v>18.23</v>
          </cell>
        </row>
        <row r="641">
          <cell r="A641" t="str">
            <v>2 S 04 910 04</v>
          </cell>
          <cell r="B641" t="str">
            <v>Meio fio de concreto - MFC 04</v>
          </cell>
          <cell r="E641" t="str">
            <v>m</v>
          </cell>
          <cell r="G641">
            <v>11.19</v>
          </cell>
          <cell r="M641">
            <v>12.46</v>
          </cell>
          <cell r="O641">
            <v>12.69</v>
          </cell>
          <cell r="Q641">
            <v>12.35</v>
          </cell>
          <cell r="S641">
            <v>12.83</v>
          </cell>
        </row>
        <row r="642">
          <cell r="A642" t="str">
            <v>2 S 04 910 05</v>
          </cell>
          <cell r="B642" t="str">
            <v>Meio fio de concreto - MFC 05</v>
          </cell>
          <cell r="E642" t="str">
            <v>m</v>
          </cell>
          <cell r="G642">
            <v>15.64</v>
          </cell>
          <cell r="M642">
            <v>17.420000000000002</v>
          </cell>
          <cell r="O642">
            <v>17.72</v>
          </cell>
          <cell r="Q642">
            <v>17.27</v>
          </cell>
          <cell r="S642">
            <v>17.89</v>
          </cell>
        </row>
        <row r="643">
          <cell r="A643" t="str">
            <v>2 S 04 910 06</v>
          </cell>
          <cell r="B643" t="str">
            <v>Meio fio de concreto - MFC 06</v>
          </cell>
          <cell r="E643" t="str">
            <v>m</v>
          </cell>
          <cell r="G643">
            <v>9.75</v>
          </cell>
          <cell r="M643">
            <v>10.89</v>
          </cell>
          <cell r="O643">
            <v>11.07</v>
          </cell>
          <cell r="Q643">
            <v>10.8</v>
          </cell>
          <cell r="S643">
            <v>11.18</v>
          </cell>
        </row>
        <row r="644">
          <cell r="A644" t="str">
            <v>2 S 04 910 07</v>
          </cell>
          <cell r="B644" t="str">
            <v>Meio fio de concreto - MFC 07</v>
          </cell>
          <cell r="E644" t="str">
            <v>m</v>
          </cell>
          <cell r="G644">
            <v>15.4</v>
          </cell>
          <cell r="M644">
            <v>17.12</v>
          </cell>
          <cell r="O644">
            <v>17.420000000000002</v>
          </cell>
          <cell r="Q644">
            <v>16.96</v>
          </cell>
          <cell r="S644">
            <v>17.600000000000001</v>
          </cell>
        </row>
        <row r="645">
          <cell r="A645" t="str">
            <v>2 S 04 910 08</v>
          </cell>
          <cell r="B645" t="str">
            <v>Meio fio de concreto - MFC 08</v>
          </cell>
          <cell r="E645" t="str">
            <v>m</v>
          </cell>
          <cell r="G645">
            <v>25.94</v>
          </cell>
          <cell r="M645">
            <v>28.71</v>
          </cell>
          <cell r="O645">
            <v>29.27</v>
          </cell>
          <cell r="Q645">
            <v>28.4</v>
          </cell>
          <cell r="S645">
            <v>29.57</v>
          </cell>
        </row>
        <row r="646">
          <cell r="A646" t="str">
            <v>2 S 04 930 01</v>
          </cell>
          <cell r="B646" t="str">
            <v>Caixa coletora de sarjeta - CCS 01</v>
          </cell>
          <cell r="E646" t="str">
            <v>und</v>
          </cell>
          <cell r="G646">
            <v>806.61</v>
          </cell>
          <cell r="M646">
            <v>897.18</v>
          </cell>
          <cell r="O646">
            <v>909.9</v>
          </cell>
          <cell r="Q646">
            <v>891.81</v>
          </cell>
          <cell r="S646">
            <v>917.04</v>
          </cell>
        </row>
        <row r="647">
          <cell r="A647" t="str">
            <v>2 S 04 930 02</v>
          </cell>
          <cell r="B647" t="str">
            <v>Caixa coletora de sarjeta - CCS 02</v>
          </cell>
          <cell r="E647" t="str">
            <v>und</v>
          </cell>
          <cell r="G647">
            <v>785.39</v>
          </cell>
          <cell r="M647">
            <v>873.99</v>
          </cell>
          <cell r="O647">
            <v>886.15</v>
          </cell>
          <cell r="Q647">
            <v>868.96</v>
          </cell>
          <cell r="S647">
            <v>893.02</v>
          </cell>
        </row>
        <row r="648">
          <cell r="A648" t="str">
            <v>2 S 04 930 03</v>
          </cell>
          <cell r="B648" t="str">
            <v>Caixa coletora de sarjeta - CCS 03</v>
          </cell>
          <cell r="E648" t="str">
            <v>und</v>
          </cell>
          <cell r="G648">
            <v>764.18</v>
          </cell>
          <cell r="M648">
            <v>850.8</v>
          </cell>
          <cell r="O648">
            <v>862.39</v>
          </cell>
          <cell r="Q648">
            <v>846.11</v>
          </cell>
          <cell r="S648">
            <v>869</v>
          </cell>
        </row>
        <row r="649">
          <cell r="A649" t="str">
            <v>2 S 04 930 04</v>
          </cell>
          <cell r="B649" t="str">
            <v>Caixa coletora de sarjeta - CCS 04</v>
          </cell>
          <cell r="E649" t="str">
            <v>und</v>
          </cell>
          <cell r="G649">
            <v>742.06</v>
          </cell>
          <cell r="M649">
            <v>826.53</v>
          </cell>
          <cell r="O649">
            <v>837.56</v>
          </cell>
          <cell r="Q649">
            <v>822.17</v>
          </cell>
          <cell r="S649">
            <v>843.91</v>
          </cell>
        </row>
        <row r="650">
          <cell r="A650" t="str">
            <v>2 S 04 930 05</v>
          </cell>
          <cell r="B650" t="str">
            <v>Caixa coletora de sarjeta - CCS 05</v>
          </cell>
          <cell r="E650" t="str">
            <v>und</v>
          </cell>
          <cell r="G650">
            <v>1013.22</v>
          </cell>
          <cell r="M650">
            <v>1127.2</v>
          </cell>
          <cell r="O650">
            <v>1143.0899999999999</v>
          </cell>
          <cell r="Q650">
            <v>1120.5</v>
          </cell>
          <cell r="S650">
            <v>1152.03</v>
          </cell>
        </row>
        <row r="651">
          <cell r="A651" t="str">
            <v>2 S 04 930 06</v>
          </cell>
          <cell r="B651" t="str">
            <v>Caixa coletora de sarjeta - CCS 06</v>
          </cell>
          <cell r="E651" t="str">
            <v>und</v>
          </cell>
          <cell r="G651">
            <v>991.1</v>
          </cell>
          <cell r="M651">
            <v>1102.93</v>
          </cell>
          <cell r="O651">
            <v>1118.26</v>
          </cell>
          <cell r="Q651">
            <v>1096.57</v>
          </cell>
          <cell r="S651">
            <v>1126.93</v>
          </cell>
        </row>
        <row r="652">
          <cell r="A652" t="str">
            <v>2 S 04 930 07</v>
          </cell>
          <cell r="B652" t="str">
            <v>Caixa coletora de sarjeta - CCS 07</v>
          </cell>
          <cell r="E652" t="str">
            <v>und</v>
          </cell>
          <cell r="G652">
            <v>968.98</v>
          </cell>
          <cell r="M652">
            <v>1078.6500000000001</v>
          </cell>
          <cell r="O652">
            <v>1093.43</v>
          </cell>
          <cell r="Q652">
            <v>1072.6400000000001</v>
          </cell>
          <cell r="S652">
            <v>1101.8399999999999</v>
          </cell>
        </row>
        <row r="653">
          <cell r="A653" t="str">
            <v>2 S 04 930 08</v>
          </cell>
          <cell r="B653" t="str">
            <v>Caixa coletora de sarjeta - CCS 08</v>
          </cell>
          <cell r="E653" t="str">
            <v>und</v>
          </cell>
          <cell r="G653">
            <v>947.77</v>
          </cell>
          <cell r="M653">
            <v>1055.46</v>
          </cell>
          <cell r="O653">
            <v>1069.67</v>
          </cell>
          <cell r="Q653">
            <v>1049.78</v>
          </cell>
          <cell r="S653">
            <v>1077.82</v>
          </cell>
        </row>
        <row r="654">
          <cell r="A654" t="str">
            <v>2 S 04 930 09</v>
          </cell>
          <cell r="B654" t="str">
            <v>Caixa coletora de sarjeta - CCS 09</v>
          </cell>
          <cell r="E654" t="str">
            <v>und</v>
          </cell>
          <cell r="G654">
            <v>1218.93</v>
          </cell>
          <cell r="M654">
            <v>1356.13</v>
          </cell>
          <cell r="O654">
            <v>1375.21</v>
          </cell>
          <cell r="Q654">
            <v>1348.12</v>
          </cell>
          <cell r="S654">
            <v>1385.95</v>
          </cell>
        </row>
        <row r="655">
          <cell r="A655" t="str">
            <v>2 S 04 930 10</v>
          </cell>
          <cell r="B655" t="str">
            <v>Caixa coletora de sarjeta - CCS 10</v>
          </cell>
          <cell r="E655" t="str">
            <v>und</v>
          </cell>
          <cell r="G655">
            <v>1196.81</v>
          </cell>
          <cell r="M655">
            <v>1331.86</v>
          </cell>
          <cell r="O655">
            <v>1350.38</v>
          </cell>
          <cell r="Q655">
            <v>1324.18</v>
          </cell>
          <cell r="S655">
            <v>1360.85</v>
          </cell>
        </row>
        <row r="656">
          <cell r="A656" t="str">
            <v>2 S 04 930 11</v>
          </cell>
          <cell r="B656" t="str">
            <v>Caixa coletora de sarjeta - CCS 11</v>
          </cell>
          <cell r="E656" t="str">
            <v>und</v>
          </cell>
          <cell r="G656">
            <v>1174.69</v>
          </cell>
          <cell r="M656">
            <v>1307.5899999999999</v>
          </cell>
          <cell r="O656">
            <v>1325.54</v>
          </cell>
          <cell r="Q656">
            <v>1300.25</v>
          </cell>
          <cell r="S656">
            <v>1335.75</v>
          </cell>
        </row>
        <row r="657">
          <cell r="A657" t="str">
            <v>2 S 04 930 12</v>
          </cell>
          <cell r="B657" t="str">
            <v>Caixa coletora de sarjeta - CCS 12</v>
          </cell>
          <cell r="E657" t="str">
            <v>und</v>
          </cell>
          <cell r="G657">
            <v>1152.58</v>
          </cell>
          <cell r="M657">
            <v>1283.32</v>
          </cell>
          <cell r="O657">
            <v>1300.71</v>
          </cell>
          <cell r="Q657">
            <v>1276.32</v>
          </cell>
          <cell r="S657">
            <v>1310.6500000000001</v>
          </cell>
        </row>
        <row r="658">
          <cell r="A658" t="str">
            <v>2 S 04 930 13</v>
          </cell>
          <cell r="B658" t="str">
            <v>Caixa coletora de sarjeta - CCS 13</v>
          </cell>
          <cell r="E658" t="str">
            <v>und</v>
          </cell>
          <cell r="G658">
            <v>1420.13</v>
          </cell>
          <cell r="M658">
            <v>1579.66</v>
          </cell>
          <cell r="O658">
            <v>1601.92</v>
          </cell>
          <cell r="Q658">
            <v>1570.32</v>
          </cell>
          <cell r="S658">
            <v>1614.46</v>
          </cell>
        </row>
        <row r="659">
          <cell r="A659" t="str">
            <v>2 S 04 930 14</v>
          </cell>
          <cell r="B659" t="str">
            <v>Caixa coletora de sarjeta - CCS14</v>
          </cell>
          <cell r="E659" t="str">
            <v>und</v>
          </cell>
          <cell r="G659">
            <v>1398.01</v>
          </cell>
          <cell r="M659">
            <v>1555.39</v>
          </cell>
          <cell r="O659">
            <v>1577.09</v>
          </cell>
          <cell r="Q659">
            <v>1546.39</v>
          </cell>
          <cell r="S659">
            <v>1589.36</v>
          </cell>
        </row>
        <row r="660">
          <cell r="A660" t="str">
            <v>2 S 04 930 15</v>
          </cell>
          <cell r="B660" t="str">
            <v>Caixa coletora de sarjeta - CCS 15</v>
          </cell>
          <cell r="E660" t="str">
            <v>und</v>
          </cell>
          <cell r="G660">
            <v>1375.9</v>
          </cell>
          <cell r="M660">
            <v>1531.12</v>
          </cell>
          <cell r="O660">
            <v>1552.25</v>
          </cell>
          <cell r="Q660">
            <v>1522.46</v>
          </cell>
          <cell r="S660">
            <v>1564.26</v>
          </cell>
        </row>
        <row r="661">
          <cell r="A661" t="str">
            <v>2 S 04 930 16</v>
          </cell>
          <cell r="B661" t="str">
            <v>Caixa coletora de sarjeta - CCS 16</v>
          </cell>
          <cell r="E661" t="str">
            <v>und</v>
          </cell>
          <cell r="G661">
            <v>1353.78</v>
          </cell>
          <cell r="M661">
            <v>1506.84</v>
          </cell>
          <cell r="O661">
            <v>1527.42</v>
          </cell>
          <cell r="Q661">
            <v>1498.52</v>
          </cell>
          <cell r="S661">
            <v>1539.16</v>
          </cell>
        </row>
        <row r="662">
          <cell r="A662" t="str">
            <v>2 S 04 930 17</v>
          </cell>
          <cell r="B662" t="str">
            <v>Caixa coletora de sarjeta - CCS 17</v>
          </cell>
          <cell r="E662" t="str">
            <v>und</v>
          </cell>
          <cell r="G662">
            <v>1625.84</v>
          </cell>
          <cell r="M662">
            <v>1808.59</v>
          </cell>
          <cell r="O662">
            <v>1834.04</v>
          </cell>
          <cell r="Q662">
            <v>1797.94</v>
          </cell>
          <cell r="S662">
            <v>1848.37</v>
          </cell>
        </row>
        <row r="663">
          <cell r="A663" t="str">
            <v>2 S 04 930 18</v>
          </cell>
          <cell r="B663" t="str">
            <v>Caixa coletora de sarjeta - CCS 18</v>
          </cell>
          <cell r="E663" t="str">
            <v>und</v>
          </cell>
          <cell r="G663">
            <v>1603.72</v>
          </cell>
          <cell r="M663">
            <v>1784.32</v>
          </cell>
          <cell r="O663">
            <v>1809.2</v>
          </cell>
          <cell r="Q663">
            <v>1774</v>
          </cell>
          <cell r="S663">
            <v>1823.27</v>
          </cell>
        </row>
        <row r="664">
          <cell r="A664" t="str">
            <v>2 S 04 930 19</v>
          </cell>
          <cell r="B664" t="str">
            <v>Caixa coletora de sarjeta - CCS 19</v>
          </cell>
          <cell r="E664" t="str">
            <v>und</v>
          </cell>
          <cell r="G664">
            <v>1581.61</v>
          </cell>
          <cell r="M664">
            <v>1760.05</v>
          </cell>
          <cell r="O664">
            <v>1784.37</v>
          </cell>
          <cell r="Q664">
            <v>1750.07</v>
          </cell>
          <cell r="S664">
            <v>1798.18</v>
          </cell>
        </row>
        <row r="665">
          <cell r="A665" t="str">
            <v>2 S 04 930 20</v>
          </cell>
          <cell r="B665" t="str">
            <v>Caixa coletora de sarjeta - CCS 20</v>
          </cell>
          <cell r="E665" t="str">
            <v>und</v>
          </cell>
          <cell r="G665">
            <v>1559.49</v>
          </cell>
          <cell r="M665">
            <v>1735.78</v>
          </cell>
          <cell r="O665">
            <v>1759.53</v>
          </cell>
          <cell r="Q665">
            <v>1726.14</v>
          </cell>
          <cell r="S665">
            <v>1773.08</v>
          </cell>
        </row>
        <row r="666">
          <cell r="A666" t="str">
            <v>2 S 04 931 01</v>
          </cell>
          <cell r="B666" t="str">
            <v>Caixa coletora de talvegue - CCT 01</v>
          </cell>
          <cell r="E666" t="str">
            <v>und</v>
          </cell>
          <cell r="G666">
            <v>821.14</v>
          </cell>
          <cell r="M666">
            <v>913.26</v>
          </cell>
          <cell r="O666">
            <v>926.31</v>
          </cell>
          <cell r="Q666">
            <v>907.68</v>
          </cell>
          <cell r="S666">
            <v>933.61</v>
          </cell>
        </row>
        <row r="667">
          <cell r="A667" t="str">
            <v>2 S 04 931 02</v>
          </cell>
          <cell r="B667" t="str">
            <v>Caixa coletora de talvegue - CCT 02</v>
          </cell>
          <cell r="E667" t="str">
            <v>und</v>
          </cell>
          <cell r="G667">
            <v>799.02</v>
          </cell>
          <cell r="M667">
            <v>888.99</v>
          </cell>
          <cell r="O667">
            <v>901.48</v>
          </cell>
          <cell r="Q667">
            <v>883.75</v>
          </cell>
          <cell r="S667">
            <v>908.51</v>
          </cell>
        </row>
        <row r="668">
          <cell r="A668" t="str">
            <v>2 S 04 931 03</v>
          </cell>
          <cell r="B668" t="str">
            <v>Caixa coletora de talvegue - CCT 03</v>
          </cell>
          <cell r="E668" t="str">
            <v>und</v>
          </cell>
          <cell r="G668">
            <v>779.03</v>
          </cell>
          <cell r="M668">
            <v>867.04</v>
          </cell>
          <cell r="O668">
            <v>879.02</v>
          </cell>
          <cell r="Q668">
            <v>862.1</v>
          </cell>
          <cell r="S668">
            <v>885.82</v>
          </cell>
        </row>
        <row r="669">
          <cell r="A669" t="str">
            <v>2 S 04 931 04</v>
          </cell>
          <cell r="B669" t="str">
            <v>Caixa coletora de talvegue - CCT 04</v>
          </cell>
          <cell r="E669" t="str">
            <v>und</v>
          </cell>
          <cell r="G669">
            <v>754.79</v>
          </cell>
          <cell r="M669">
            <v>840.45</v>
          </cell>
          <cell r="O669">
            <v>851.81</v>
          </cell>
          <cell r="Q669">
            <v>835.88</v>
          </cell>
          <cell r="S669">
            <v>858.32</v>
          </cell>
        </row>
        <row r="670">
          <cell r="A670" t="str">
            <v>2 S 04 931 05</v>
          </cell>
          <cell r="B670" t="str">
            <v>Caixa coletora de talvegue - CCT 05</v>
          </cell>
          <cell r="E670" t="str">
            <v>und</v>
          </cell>
          <cell r="G670">
            <v>1025.95</v>
          </cell>
          <cell r="M670">
            <v>1141.1099999999999</v>
          </cell>
          <cell r="O670">
            <v>1157.3499999999999</v>
          </cell>
          <cell r="Q670">
            <v>1134.21</v>
          </cell>
          <cell r="S670">
            <v>1166.44</v>
          </cell>
        </row>
        <row r="671">
          <cell r="A671" t="str">
            <v>2 S 04 931 06</v>
          </cell>
          <cell r="B671" t="str">
            <v>Caixa coletora de talvegue - CCT 06</v>
          </cell>
          <cell r="E671" t="str">
            <v>und</v>
          </cell>
          <cell r="G671">
            <v>1004.73</v>
          </cell>
          <cell r="M671">
            <v>1117.92</v>
          </cell>
          <cell r="O671">
            <v>1133.5899999999999</v>
          </cell>
          <cell r="Q671">
            <v>1111.3599999999999</v>
          </cell>
          <cell r="S671">
            <v>1142.43</v>
          </cell>
        </row>
        <row r="672">
          <cell r="A672" t="str">
            <v>2 S 04 931 07</v>
          </cell>
          <cell r="B672" t="str">
            <v>Caixa coletora de talvegue - CCT 07</v>
          </cell>
          <cell r="E672" t="str">
            <v>und</v>
          </cell>
          <cell r="G672">
            <v>984.74</v>
          </cell>
          <cell r="M672">
            <v>1095.97</v>
          </cell>
          <cell r="O672">
            <v>1111.1400000000001</v>
          </cell>
          <cell r="Q672">
            <v>1089.71</v>
          </cell>
          <cell r="S672">
            <v>1119.73</v>
          </cell>
        </row>
        <row r="673">
          <cell r="A673" t="str">
            <v>2 S 04 931 08</v>
          </cell>
          <cell r="B673" t="str">
            <v>Caixa coletora de talvegue - CCT 08</v>
          </cell>
          <cell r="E673" t="str">
            <v>und</v>
          </cell>
          <cell r="G673">
            <v>1048.06</v>
          </cell>
          <cell r="M673">
            <v>1165.3800000000001</v>
          </cell>
          <cell r="O673">
            <v>1182.18</v>
          </cell>
          <cell r="Q673">
            <v>1158.1500000000001</v>
          </cell>
          <cell r="S673">
            <v>1191.54</v>
          </cell>
        </row>
        <row r="674">
          <cell r="A674" t="str">
            <v>2 S 04 931 09</v>
          </cell>
          <cell r="B674" t="str">
            <v>Caixa coletora de talvegue - CCT 09</v>
          </cell>
          <cell r="E674" t="str">
            <v>und</v>
          </cell>
          <cell r="G674">
            <v>1231.6500000000001</v>
          </cell>
          <cell r="M674">
            <v>1370.04</v>
          </cell>
          <cell r="O674">
            <v>1389.46</v>
          </cell>
          <cell r="Q674">
            <v>1361.83</v>
          </cell>
          <cell r="S674">
            <v>1400.36</v>
          </cell>
        </row>
        <row r="675">
          <cell r="A675" t="str">
            <v>2 S 04 931 10</v>
          </cell>
          <cell r="B675" t="str">
            <v>Caixa coletora de talvegue - CCT 10</v>
          </cell>
          <cell r="E675" t="str">
            <v>und</v>
          </cell>
          <cell r="G675">
            <v>1210.44</v>
          </cell>
          <cell r="M675">
            <v>1346.85</v>
          </cell>
          <cell r="O675">
            <v>1365.71</v>
          </cell>
          <cell r="Q675">
            <v>1338.97</v>
          </cell>
          <cell r="S675">
            <v>1376.34</v>
          </cell>
        </row>
        <row r="676">
          <cell r="A676" t="str">
            <v>2 S 04 931 11</v>
          </cell>
          <cell r="B676" t="str">
            <v>Caixa coletora de talvegue - CCT 11</v>
          </cell>
          <cell r="E676" t="str">
            <v>und</v>
          </cell>
          <cell r="G676">
            <v>1190.45</v>
          </cell>
          <cell r="M676">
            <v>1324.9</v>
          </cell>
          <cell r="O676">
            <v>1343.25</v>
          </cell>
          <cell r="Q676">
            <v>1317.33</v>
          </cell>
          <cell r="S676">
            <v>1353.64</v>
          </cell>
        </row>
        <row r="677">
          <cell r="A677" t="str">
            <v>2 S 04 931 12</v>
          </cell>
          <cell r="B677" t="str">
            <v>Caixa coletora de talvegue - CCT 12</v>
          </cell>
          <cell r="E677" t="str">
            <v>und</v>
          </cell>
          <cell r="G677">
            <v>1166.21</v>
          </cell>
          <cell r="M677">
            <v>1298.31</v>
          </cell>
          <cell r="O677">
            <v>1316.04</v>
          </cell>
          <cell r="Q677">
            <v>1291.1099999999999</v>
          </cell>
          <cell r="S677">
            <v>1326.15</v>
          </cell>
        </row>
        <row r="678">
          <cell r="A678" t="str">
            <v>2 S 04 931 13</v>
          </cell>
          <cell r="B678" t="str">
            <v>Caixa coletora de talvegue - CCT 13</v>
          </cell>
          <cell r="E678" t="str">
            <v>und</v>
          </cell>
          <cell r="G678">
            <v>1432.86</v>
          </cell>
          <cell r="M678">
            <v>1593.57</v>
          </cell>
          <cell r="O678">
            <v>1616.17</v>
          </cell>
          <cell r="Q678">
            <v>1584.03</v>
          </cell>
          <cell r="S678">
            <v>1628.87</v>
          </cell>
        </row>
        <row r="679">
          <cell r="A679" t="str">
            <v>2 S 04 931 14</v>
          </cell>
          <cell r="B679" t="str">
            <v>Caixa coletora de talvegue - CCT 14</v>
          </cell>
          <cell r="E679" t="str">
            <v>und</v>
          </cell>
          <cell r="G679">
            <v>1410.74</v>
          </cell>
          <cell r="M679">
            <v>1569.3</v>
          </cell>
          <cell r="O679">
            <v>1591.34</v>
          </cell>
          <cell r="Q679">
            <v>1560.1</v>
          </cell>
          <cell r="S679">
            <v>1603.77</v>
          </cell>
        </row>
        <row r="680">
          <cell r="A680" t="str">
            <v>2 S 04 931 15</v>
          </cell>
          <cell r="B680" t="str">
            <v>Caixa coletora de talvegue - CCT 15</v>
          </cell>
          <cell r="E680" t="str">
            <v>und</v>
          </cell>
          <cell r="G680">
            <v>1391.65</v>
          </cell>
          <cell r="M680">
            <v>1548.43</v>
          </cell>
          <cell r="O680">
            <v>1569.96</v>
          </cell>
          <cell r="Q680">
            <v>1539.53</v>
          </cell>
          <cell r="S680">
            <v>1582.15</v>
          </cell>
        </row>
        <row r="681">
          <cell r="A681" t="str">
            <v>2 S 04 931 16</v>
          </cell>
          <cell r="B681" t="str">
            <v>Caixa coletora de talvegue - CCT 16</v>
          </cell>
          <cell r="E681" t="str">
            <v>und</v>
          </cell>
          <cell r="G681">
            <v>1367.41</v>
          </cell>
          <cell r="M681">
            <v>1521.84</v>
          </cell>
          <cell r="O681">
            <v>1542.75</v>
          </cell>
          <cell r="Q681">
            <v>1513.32</v>
          </cell>
          <cell r="S681">
            <v>1554.66</v>
          </cell>
        </row>
        <row r="682">
          <cell r="A682" t="str">
            <v>2 S 04 931 17</v>
          </cell>
          <cell r="B682" t="str">
            <v>Caixa coletora de talvegue - CCT 17</v>
          </cell>
          <cell r="E682" t="str">
            <v>und</v>
          </cell>
          <cell r="G682">
            <v>1638.57</v>
          </cell>
          <cell r="M682">
            <v>1822.51</v>
          </cell>
          <cell r="O682">
            <v>1848.29</v>
          </cell>
          <cell r="Q682">
            <v>1811.65</v>
          </cell>
          <cell r="S682">
            <v>1862.78</v>
          </cell>
        </row>
        <row r="683">
          <cell r="A683" t="str">
            <v>2 S 04 931 18</v>
          </cell>
          <cell r="B683" t="str">
            <v>Caixa coletora de talvegue - CCT 18</v>
          </cell>
          <cell r="E683" t="str">
            <v>und</v>
          </cell>
          <cell r="G683">
            <v>1616.45</v>
          </cell>
          <cell r="M683">
            <v>1798.23</v>
          </cell>
          <cell r="O683">
            <v>1823.45</v>
          </cell>
          <cell r="Q683">
            <v>1787.71</v>
          </cell>
          <cell r="S683">
            <v>1837.68</v>
          </cell>
        </row>
        <row r="684">
          <cell r="A684" t="str">
            <v>2 S 04 931 19</v>
          </cell>
          <cell r="B684" t="str">
            <v>Caixa coletora de talvegue - CCT 19</v>
          </cell>
          <cell r="E684" t="str">
            <v>und</v>
          </cell>
          <cell r="G684">
            <v>1597.36</v>
          </cell>
          <cell r="M684">
            <v>1777.36</v>
          </cell>
          <cell r="O684">
            <v>1802.08</v>
          </cell>
          <cell r="Q684">
            <v>1767.15</v>
          </cell>
          <cell r="S684">
            <v>1816.07</v>
          </cell>
        </row>
        <row r="685">
          <cell r="A685" t="str">
            <v>2 S 04 931 20</v>
          </cell>
          <cell r="B685" t="str">
            <v>Caixa coletora de talvegue - CCT 20</v>
          </cell>
          <cell r="E685" t="str">
            <v>und</v>
          </cell>
          <cell r="G685">
            <v>1573.12</v>
          </cell>
          <cell r="M685">
            <v>1750.77</v>
          </cell>
          <cell r="O685">
            <v>1774.87</v>
          </cell>
          <cell r="Q685">
            <v>1740.93</v>
          </cell>
          <cell r="S685">
            <v>1788.57</v>
          </cell>
        </row>
        <row r="686">
          <cell r="A686" t="str">
            <v>2 S 04 940 01</v>
          </cell>
          <cell r="B686" t="str">
            <v>Descida d'água tipo rap. - calha concr. - DAR 01</v>
          </cell>
          <cell r="E686" t="str">
            <v>m</v>
          </cell>
          <cell r="G686">
            <v>89.54</v>
          </cell>
          <cell r="M686">
            <v>97.74</v>
          </cell>
          <cell r="O686">
            <v>98.8</v>
          </cell>
          <cell r="Q686">
            <v>97.11</v>
          </cell>
          <cell r="S686">
            <v>99.3</v>
          </cell>
        </row>
        <row r="687">
          <cell r="A687" t="str">
            <v>2 S 04 940 02</v>
          </cell>
          <cell r="B687" t="str">
            <v>Descida d'água tipo rap. - canal retang.- DAR 02</v>
          </cell>
          <cell r="E687" t="str">
            <v>m</v>
          </cell>
          <cell r="G687">
            <v>44.36</v>
          </cell>
          <cell r="M687">
            <v>49.51</v>
          </cell>
          <cell r="O687">
            <v>50.34</v>
          </cell>
          <cell r="Q687">
            <v>49.03</v>
          </cell>
          <cell r="S687">
            <v>50.74</v>
          </cell>
        </row>
        <row r="688">
          <cell r="A688" t="str">
            <v>2 S 04 940 03</v>
          </cell>
          <cell r="B688" t="str">
            <v>Descida d'água tipo rap. - canal retang.- DAR 03</v>
          </cell>
          <cell r="E688" t="str">
            <v>m</v>
          </cell>
          <cell r="G688">
            <v>64.510000000000005</v>
          </cell>
          <cell r="M688">
            <v>72.08</v>
          </cell>
          <cell r="O688">
            <v>73.92</v>
          </cell>
          <cell r="Q688">
            <v>72.61</v>
          </cell>
          <cell r="S688">
            <v>74.319999999999993</v>
          </cell>
        </row>
        <row r="689">
          <cell r="A689" t="str">
            <v>2 S 04 940 04</v>
          </cell>
          <cell r="B689" t="str">
            <v>Descida d'água tipo rap. - calha metálica - DAR</v>
          </cell>
          <cell r="E689" t="str">
            <v>m</v>
          </cell>
          <cell r="G689">
            <v>99.1</v>
          </cell>
          <cell r="M689">
            <v>119.12</v>
          </cell>
          <cell r="O689">
            <v>131.97999999999999</v>
          </cell>
          <cell r="Q689">
            <v>132.58000000000001</v>
          </cell>
          <cell r="S689">
            <v>132.83000000000001</v>
          </cell>
        </row>
        <row r="690">
          <cell r="A690" t="str">
            <v>2 S 04 941 01</v>
          </cell>
          <cell r="B690" t="str">
            <v>Descida d'água aterros em degraus - DAD 01</v>
          </cell>
          <cell r="E690" t="str">
            <v>m</v>
          </cell>
          <cell r="G690">
            <v>59.41</v>
          </cell>
          <cell r="M690">
            <v>66.69</v>
          </cell>
          <cell r="O690">
            <v>67.7</v>
          </cell>
          <cell r="Q690">
            <v>66.11</v>
          </cell>
          <cell r="S690">
            <v>68.19</v>
          </cell>
        </row>
        <row r="691">
          <cell r="A691" t="str">
            <v>2 S 04 941 02</v>
          </cell>
          <cell r="B691" t="str">
            <v>Descida d'água aterros em degraus - arm - DAD</v>
          </cell>
          <cell r="E691" t="str">
            <v>m</v>
          </cell>
          <cell r="G691">
            <v>84.63</v>
          </cell>
          <cell r="M691">
            <v>94.91</v>
          </cell>
          <cell r="O691">
            <v>97.2</v>
          </cell>
          <cell r="Q691">
            <v>95.62</v>
          </cell>
          <cell r="S691">
            <v>97.69</v>
          </cell>
        </row>
        <row r="692">
          <cell r="A692" t="str">
            <v>2 S 04 941 03</v>
          </cell>
          <cell r="B692" t="str">
            <v>Descida d'água aterros em degraus - DAD 03</v>
          </cell>
          <cell r="E692" t="str">
            <v>m</v>
          </cell>
          <cell r="G692">
            <v>155.47</v>
          </cell>
          <cell r="M692">
            <v>174.49</v>
          </cell>
          <cell r="O692">
            <v>177.28</v>
          </cell>
          <cell r="Q692">
            <v>172.86</v>
          </cell>
          <cell r="S692">
            <v>178.62</v>
          </cell>
        </row>
        <row r="693">
          <cell r="A693" t="str">
            <v>2 S 04 941 04</v>
          </cell>
          <cell r="B693" t="str">
            <v>Descida d'água aterros em degraus - arm - DAD</v>
          </cell>
          <cell r="E693" t="str">
            <v>m</v>
          </cell>
          <cell r="G693">
            <v>197.66</v>
          </cell>
          <cell r="M693">
            <v>220.43</v>
          </cell>
          <cell r="O693">
            <v>226.16</v>
          </cell>
          <cell r="Q693">
            <v>221.75</v>
          </cell>
          <cell r="S693">
            <v>227.5</v>
          </cell>
        </row>
        <row r="694">
          <cell r="A694" t="str">
            <v>2 S 04 941 05</v>
          </cell>
          <cell r="B694" t="str">
            <v>Descida d'água aterros em degraus - DAD 05</v>
          </cell>
          <cell r="E694" t="str">
            <v>m</v>
          </cell>
          <cell r="G694">
            <v>187.9</v>
          </cell>
          <cell r="M694">
            <v>211.03</v>
          </cell>
          <cell r="O694">
            <v>214.38</v>
          </cell>
          <cell r="Q694">
            <v>209.08</v>
          </cell>
          <cell r="S694">
            <v>215.98</v>
          </cell>
        </row>
        <row r="695">
          <cell r="A695" t="str">
            <v>2 S 04 941 06</v>
          </cell>
          <cell r="B695" t="str">
            <v>Descida d'água aterros em degraus - arm - DAD</v>
          </cell>
          <cell r="E695" t="str">
            <v>m</v>
          </cell>
          <cell r="G695">
            <v>261.95999999999998</v>
          </cell>
          <cell r="M695">
            <v>293.89</v>
          </cell>
          <cell r="O695">
            <v>301.01</v>
          </cell>
          <cell r="Q695">
            <v>295.72000000000003</v>
          </cell>
          <cell r="S695">
            <v>302.62</v>
          </cell>
        </row>
        <row r="696">
          <cell r="A696" t="str">
            <v>2 S 04 941 07</v>
          </cell>
          <cell r="B696" t="str">
            <v>Descida d'água aterros em degraus - DAD 07</v>
          </cell>
          <cell r="E696" t="str">
            <v>m</v>
          </cell>
          <cell r="G696">
            <v>221.32</v>
          </cell>
          <cell r="M696">
            <v>248.68</v>
          </cell>
          <cell r="O696">
            <v>252.6</v>
          </cell>
          <cell r="Q696">
            <v>246.39</v>
          </cell>
          <cell r="S696">
            <v>254.48</v>
          </cell>
        </row>
        <row r="697">
          <cell r="A697" t="str">
            <v>2 S 04 941 08</v>
          </cell>
          <cell r="B697" t="str">
            <v>Descida d'água aterros em degraus - arm - DAD</v>
          </cell>
          <cell r="E697" t="str">
            <v>m</v>
          </cell>
          <cell r="G697">
            <v>304.54000000000002</v>
          </cell>
          <cell r="M697">
            <v>341.79</v>
          </cell>
          <cell r="O697">
            <v>349.95</v>
          </cell>
          <cell r="Q697">
            <v>343.74</v>
          </cell>
          <cell r="S697">
            <v>351.84</v>
          </cell>
        </row>
        <row r="698">
          <cell r="A698" t="str">
            <v>2 S 04 941 09</v>
          </cell>
          <cell r="B698" t="str">
            <v>Descida d'água aterros em degraus - DAD 09</v>
          </cell>
          <cell r="E698" t="str">
            <v>m</v>
          </cell>
          <cell r="G698">
            <v>252.54</v>
          </cell>
          <cell r="M698">
            <v>283.95</v>
          </cell>
          <cell r="O698">
            <v>288.38</v>
          </cell>
          <cell r="Q698">
            <v>281.36</v>
          </cell>
          <cell r="S698">
            <v>290.52</v>
          </cell>
        </row>
        <row r="699">
          <cell r="A699" t="str">
            <v>2 S 04 941 10</v>
          </cell>
          <cell r="B699" t="str">
            <v>Descida d'água aterros em degraus - arm - DAD</v>
          </cell>
          <cell r="E699" t="str">
            <v>m</v>
          </cell>
          <cell r="G699">
            <v>346.89</v>
          </cell>
          <cell r="M699">
            <v>389.52</v>
          </cell>
          <cell r="O699">
            <v>398.76</v>
          </cell>
          <cell r="Q699">
            <v>391.73</v>
          </cell>
          <cell r="S699">
            <v>400.89</v>
          </cell>
        </row>
        <row r="700">
          <cell r="A700" t="str">
            <v>2 S 04 941 11</v>
          </cell>
          <cell r="B700" t="str">
            <v>Descida d'água aterros em degraus - DAD 11</v>
          </cell>
          <cell r="E700" t="str">
            <v>m</v>
          </cell>
          <cell r="G700">
            <v>331.9</v>
          </cell>
          <cell r="M700">
            <v>373.46</v>
          </cell>
          <cell r="O700">
            <v>379.25</v>
          </cell>
          <cell r="Q700">
            <v>370.06</v>
          </cell>
          <cell r="S700">
            <v>382.03</v>
          </cell>
        </row>
        <row r="701">
          <cell r="A701" t="str">
            <v>2 S 04 941 12</v>
          </cell>
          <cell r="B701" t="str">
            <v>Descida d'água aterros em degraus - arm - dad 12</v>
          </cell>
          <cell r="E701" t="str">
            <v>m</v>
          </cell>
          <cell r="G701">
            <v>453.41</v>
          </cell>
          <cell r="M701">
            <v>509.39</v>
          </cell>
          <cell r="O701">
            <v>521.38</v>
          </cell>
          <cell r="Q701">
            <v>512.20000000000005</v>
          </cell>
          <cell r="S701">
            <v>524.16999999999996</v>
          </cell>
        </row>
        <row r="702">
          <cell r="A702" t="str">
            <v>2 S 04 941 13</v>
          </cell>
          <cell r="B702" t="str">
            <v>Descida d'água aterros em degraus - DAD 13</v>
          </cell>
          <cell r="E702" t="str">
            <v>m</v>
          </cell>
          <cell r="G702">
            <v>311.99</v>
          </cell>
          <cell r="M702">
            <v>350.83</v>
          </cell>
          <cell r="O702">
            <v>356.33</v>
          </cell>
          <cell r="Q702">
            <v>347.6</v>
          </cell>
          <cell r="S702">
            <v>358.98</v>
          </cell>
        </row>
        <row r="703">
          <cell r="A703" t="str">
            <v>2 S 04 941 14</v>
          </cell>
          <cell r="B703" t="str">
            <v>Descida d'água aterros em degraus - arm - DAD 14</v>
          </cell>
          <cell r="E703" t="str">
            <v>m</v>
          </cell>
          <cell r="G703">
            <v>426.18</v>
          </cell>
          <cell r="M703">
            <v>478.59</v>
          </cell>
          <cell r="O703">
            <v>489.91</v>
          </cell>
          <cell r="Q703">
            <v>481.19</v>
          </cell>
          <cell r="S703">
            <v>492.56</v>
          </cell>
        </row>
        <row r="704">
          <cell r="A704" t="str">
            <v>2 S 04 941 15</v>
          </cell>
          <cell r="B704" t="str">
            <v>Descida d'água aterros em degraus - DAD 15</v>
          </cell>
          <cell r="E704" t="str">
            <v>m</v>
          </cell>
          <cell r="G704">
            <v>356.8</v>
          </cell>
          <cell r="M704">
            <v>401.49</v>
          </cell>
          <cell r="O704">
            <v>407.72</v>
          </cell>
          <cell r="Q704">
            <v>397.83</v>
          </cell>
          <cell r="S704">
            <v>410.72</v>
          </cell>
        </row>
        <row r="705">
          <cell r="A705" t="str">
            <v>2 S 04 941 16</v>
          </cell>
          <cell r="B705" t="str">
            <v>Descida d'água aterros em degraus - arm - DAD 16</v>
          </cell>
          <cell r="E705" t="str">
            <v>m</v>
          </cell>
          <cell r="G705">
            <v>486.35</v>
          </cell>
          <cell r="M705">
            <v>546.44000000000005</v>
          </cell>
          <cell r="O705">
            <v>559.28</v>
          </cell>
          <cell r="Q705">
            <v>549.39</v>
          </cell>
          <cell r="S705">
            <v>562.28</v>
          </cell>
        </row>
        <row r="706">
          <cell r="A706" t="str">
            <v>2 S 04 941 17</v>
          </cell>
          <cell r="B706" t="str">
            <v>Descida d'água aterros em degraus - DAD 17</v>
          </cell>
          <cell r="E706" t="str">
            <v>m</v>
          </cell>
          <cell r="G706">
            <v>456.27</v>
          </cell>
          <cell r="M706">
            <v>513.77</v>
          </cell>
          <cell r="O706">
            <v>521.67999999999995</v>
          </cell>
          <cell r="Q706">
            <v>509.11</v>
          </cell>
          <cell r="S706">
            <v>525.49</v>
          </cell>
        </row>
        <row r="707">
          <cell r="A707" t="str">
            <v>2 S 04 941 18</v>
          </cell>
          <cell r="B707" t="str">
            <v>Descida d'água aterros em degraus - arm - DAD 18</v>
          </cell>
          <cell r="E707" t="str">
            <v>m</v>
          </cell>
          <cell r="G707">
            <v>617.5</v>
          </cell>
          <cell r="M707">
            <v>694.14</v>
          </cell>
          <cell r="O707">
            <v>710.29</v>
          </cell>
          <cell r="Q707">
            <v>697.72</v>
          </cell>
          <cell r="S707">
            <v>714.1</v>
          </cell>
        </row>
        <row r="708">
          <cell r="A708" t="str">
            <v>2 S 04 941 31</v>
          </cell>
          <cell r="B708" t="str">
            <v>Descida d'água cortes em degraus - DCD 01</v>
          </cell>
          <cell r="E708" t="str">
            <v>m</v>
          </cell>
          <cell r="G708">
            <v>60.11</v>
          </cell>
          <cell r="M708">
            <v>67.47</v>
          </cell>
          <cell r="O708">
            <v>68.489999999999995</v>
          </cell>
          <cell r="Q708">
            <v>66.89</v>
          </cell>
          <cell r="S708">
            <v>68.989999999999995</v>
          </cell>
        </row>
        <row r="709">
          <cell r="A709" t="str">
            <v>2 S 04 941 32</v>
          </cell>
          <cell r="B709" t="str">
            <v>Descida d'água cortes em degraus - arm - DCD 02</v>
          </cell>
          <cell r="E709" t="str">
            <v>m</v>
          </cell>
          <cell r="G709">
            <v>85.42</v>
          </cell>
          <cell r="M709">
            <v>95.78</v>
          </cell>
          <cell r="O709">
            <v>98.09</v>
          </cell>
          <cell r="Q709">
            <v>96.49</v>
          </cell>
          <cell r="S709">
            <v>98.59</v>
          </cell>
        </row>
        <row r="710">
          <cell r="A710" t="str">
            <v>2 S 04 941 33</v>
          </cell>
          <cell r="B710" t="str">
            <v>Descida d'água cortes em degraus - DCD 03</v>
          </cell>
          <cell r="E710" t="str">
            <v>m</v>
          </cell>
          <cell r="G710">
            <v>94.5</v>
          </cell>
          <cell r="M710">
            <v>106.12</v>
          </cell>
          <cell r="O710">
            <v>107.74</v>
          </cell>
          <cell r="Q710">
            <v>105.19</v>
          </cell>
          <cell r="S710">
            <v>108.52</v>
          </cell>
        </row>
        <row r="711">
          <cell r="A711" t="str">
            <v>2 S 04 941 34</v>
          </cell>
          <cell r="B711" t="str">
            <v>Descida d'água cortes em degraus - arm - DCD 04</v>
          </cell>
          <cell r="E711" t="str">
            <v>m</v>
          </cell>
          <cell r="G711">
            <v>134.63</v>
          </cell>
          <cell r="M711">
            <v>151.02000000000001</v>
          </cell>
          <cell r="O711">
            <v>154.69</v>
          </cell>
          <cell r="Q711">
            <v>152.13999999999999</v>
          </cell>
          <cell r="S711">
            <v>155.47</v>
          </cell>
        </row>
        <row r="712">
          <cell r="A712" t="str">
            <v>2 S 04 942 01</v>
          </cell>
          <cell r="B712" t="str">
            <v>Entrada d'água - EDA 01</v>
          </cell>
          <cell r="E712" t="str">
            <v>und</v>
          </cell>
          <cell r="G712">
            <v>25.42</v>
          </cell>
          <cell r="M712">
            <v>27.93</v>
          </cell>
          <cell r="O712">
            <v>28.55</v>
          </cell>
          <cell r="Q712">
            <v>27.57</v>
          </cell>
          <cell r="S712">
            <v>28.85</v>
          </cell>
        </row>
        <row r="713">
          <cell r="A713" t="str">
            <v>2 S 04 942 02</v>
          </cell>
          <cell r="B713" t="str">
            <v>Entrada d'água - EDA 02</v>
          </cell>
          <cell r="E713" t="str">
            <v>und</v>
          </cell>
          <cell r="G713">
            <v>31.14</v>
          </cell>
          <cell r="M713">
            <v>34.17</v>
          </cell>
          <cell r="O713">
            <v>34.96</v>
          </cell>
          <cell r="Q713">
            <v>33.700000000000003</v>
          </cell>
          <cell r="S713">
            <v>35.33</v>
          </cell>
        </row>
        <row r="714">
          <cell r="A714" t="str">
            <v>2 S 04 950 01</v>
          </cell>
          <cell r="B714" t="str">
            <v>Dissipador de energia - DES 01</v>
          </cell>
          <cell r="E714" t="str">
            <v>und</v>
          </cell>
          <cell r="G714">
            <v>109.52</v>
          </cell>
          <cell r="M714">
            <v>122.7</v>
          </cell>
          <cell r="O714">
            <v>124.94</v>
          </cell>
          <cell r="Q714">
            <v>121.49</v>
          </cell>
          <cell r="S714">
            <v>126.17</v>
          </cell>
        </row>
        <row r="715">
          <cell r="A715" t="str">
            <v>2 S 04 950 02</v>
          </cell>
          <cell r="B715" t="str">
            <v>Dissipador de energia - DES 02</v>
          </cell>
          <cell r="E715" t="str">
            <v>und</v>
          </cell>
          <cell r="G715">
            <v>130.26</v>
          </cell>
          <cell r="M715">
            <v>145.93</v>
          </cell>
          <cell r="O715">
            <v>148.59</v>
          </cell>
          <cell r="Q715">
            <v>144.49</v>
          </cell>
          <cell r="S715">
            <v>150.05000000000001</v>
          </cell>
        </row>
        <row r="716">
          <cell r="A716" t="str">
            <v>2 S 04 950 03</v>
          </cell>
          <cell r="B716" t="str">
            <v>Dissipador de energia - DES 03</v>
          </cell>
          <cell r="E716" t="str">
            <v>und</v>
          </cell>
          <cell r="G716">
            <v>155.27000000000001</v>
          </cell>
          <cell r="M716">
            <v>173.95</v>
          </cell>
          <cell r="O716">
            <v>177.12</v>
          </cell>
          <cell r="Q716">
            <v>172.24</v>
          </cell>
          <cell r="S716">
            <v>178.87</v>
          </cell>
        </row>
        <row r="717">
          <cell r="A717" t="str">
            <v>2 S 04 950 04</v>
          </cell>
          <cell r="B717" t="str">
            <v>Dissipador de energia - DES04</v>
          </cell>
          <cell r="E717" t="str">
            <v>und</v>
          </cell>
          <cell r="G717">
            <v>189.74</v>
          </cell>
          <cell r="M717">
            <v>212.56</v>
          </cell>
          <cell r="O717">
            <v>216.44</v>
          </cell>
          <cell r="Q717">
            <v>210.46</v>
          </cell>
          <cell r="S717">
            <v>218.57</v>
          </cell>
        </row>
        <row r="718">
          <cell r="A718" t="str">
            <v>2 S 04 950 21</v>
          </cell>
          <cell r="B718" t="str">
            <v>Dissipador de energia - DEB 01</v>
          </cell>
          <cell r="E718" t="str">
            <v>und</v>
          </cell>
          <cell r="G718">
            <v>133.94999999999999</v>
          </cell>
          <cell r="M718">
            <v>149.51</v>
          </cell>
          <cell r="O718">
            <v>152.07</v>
          </cell>
          <cell r="Q718">
            <v>148.12</v>
          </cell>
          <cell r="S718">
            <v>153.38</v>
          </cell>
        </row>
        <row r="719">
          <cell r="A719" t="str">
            <v>2 S 04 950 22</v>
          </cell>
          <cell r="B719" t="str">
            <v>Dissipador de energia - DEB 02</v>
          </cell>
          <cell r="E719" t="str">
            <v>und</v>
          </cell>
          <cell r="G719">
            <v>438.54</v>
          </cell>
          <cell r="M719">
            <v>489.69</v>
          </cell>
          <cell r="O719">
            <v>498.54</v>
          </cell>
          <cell r="Q719">
            <v>484.76</v>
          </cell>
          <cell r="S719">
            <v>503.09</v>
          </cell>
        </row>
        <row r="720">
          <cell r="A720" t="str">
            <v>2 S 04 950 23</v>
          </cell>
          <cell r="B720" t="str">
            <v>Dissipador de energia - DEB 03</v>
          </cell>
          <cell r="E720" t="str">
            <v>und</v>
          </cell>
          <cell r="G720">
            <v>702.27</v>
          </cell>
          <cell r="M720">
            <v>784.07</v>
          </cell>
          <cell r="O720">
            <v>798.34</v>
          </cell>
          <cell r="Q720">
            <v>776.11</v>
          </cell>
          <cell r="S720">
            <v>805.69</v>
          </cell>
        </row>
        <row r="721">
          <cell r="A721" t="str">
            <v>2 S 04 950 24</v>
          </cell>
          <cell r="B721" t="str">
            <v>Dissipador de energia - DEB 04</v>
          </cell>
          <cell r="E721" t="str">
            <v>und</v>
          </cell>
          <cell r="G721">
            <v>1031.04</v>
          </cell>
          <cell r="M721">
            <v>1151.06</v>
          </cell>
          <cell r="O721">
            <v>1172.0999999999999</v>
          </cell>
          <cell r="Q721">
            <v>1139.32</v>
          </cell>
          <cell r="S721">
            <v>1182.95</v>
          </cell>
        </row>
        <row r="722">
          <cell r="A722" t="str">
            <v>2 S 04 950 25</v>
          </cell>
          <cell r="B722" t="str">
            <v>Dissipador de energia - DEB 05</v>
          </cell>
          <cell r="E722" t="str">
            <v>und</v>
          </cell>
          <cell r="G722">
            <v>1398.85</v>
          </cell>
          <cell r="M722">
            <v>1561.63</v>
          </cell>
          <cell r="O722">
            <v>1590.25</v>
          </cell>
          <cell r="Q722">
            <v>1545.66</v>
          </cell>
          <cell r="S722">
            <v>1605.01</v>
          </cell>
        </row>
        <row r="723">
          <cell r="A723" t="str">
            <v>2 S 04 950 26</v>
          </cell>
          <cell r="B723" t="str">
            <v>Dissipador de energia - DEB 06</v>
          </cell>
          <cell r="E723" t="str">
            <v>und</v>
          </cell>
          <cell r="G723">
            <v>2297.1799999999998</v>
          </cell>
          <cell r="M723">
            <v>2564.4899999999998</v>
          </cell>
          <cell r="O723">
            <v>2611.79</v>
          </cell>
          <cell r="Q723">
            <v>2538.0500000000002</v>
          </cell>
          <cell r="S723">
            <v>2636.21</v>
          </cell>
        </row>
        <row r="724">
          <cell r="A724" t="str">
            <v>2 S 04 950 27</v>
          </cell>
          <cell r="B724" t="str">
            <v>Dissipador de energia - DEB 07</v>
          </cell>
          <cell r="E724" t="str">
            <v>und</v>
          </cell>
          <cell r="G724">
            <v>1460.18</v>
          </cell>
          <cell r="M724">
            <v>1630.2</v>
          </cell>
          <cell r="O724">
            <v>1660.19</v>
          </cell>
          <cell r="Q724">
            <v>1613.43</v>
          </cell>
          <cell r="S724">
            <v>1675.67</v>
          </cell>
        </row>
        <row r="725">
          <cell r="A725" t="str">
            <v>2 S 04 950 28</v>
          </cell>
          <cell r="B725" t="str">
            <v>Dissipador de energia - DEB 08</v>
          </cell>
          <cell r="E725" t="str">
            <v>und</v>
          </cell>
          <cell r="G725">
            <v>1985.57</v>
          </cell>
          <cell r="M725">
            <v>2216.66</v>
          </cell>
          <cell r="O725">
            <v>2257.5500000000002</v>
          </cell>
          <cell r="Q725">
            <v>2193.79</v>
          </cell>
          <cell r="S725">
            <v>2278.66</v>
          </cell>
        </row>
        <row r="726">
          <cell r="A726" t="str">
            <v>2 S 04 950 29</v>
          </cell>
          <cell r="B726" t="str">
            <v>Dissipador de energia - DEB 09</v>
          </cell>
          <cell r="E726" t="str">
            <v>und</v>
          </cell>
          <cell r="G726">
            <v>3156.44</v>
          </cell>
          <cell r="M726">
            <v>3523.93</v>
          </cell>
          <cell r="O726">
            <v>3589.18</v>
          </cell>
          <cell r="Q726">
            <v>3487.38</v>
          </cell>
          <cell r="S726">
            <v>3622.88</v>
          </cell>
        </row>
        <row r="727">
          <cell r="A727" t="str">
            <v>2 S 04 950 30</v>
          </cell>
          <cell r="B727" t="str">
            <v>Dissipador de energia - DEB 10</v>
          </cell>
          <cell r="E727" t="str">
            <v>und</v>
          </cell>
          <cell r="G727">
            <v>1890.25</v>
          </cell>
          <cell r="M727">
            <v>2110.37</v>
          </cell>
          <cell r="O727">
            <v>2149.31</v>
          </cell>
          <cell r="Q727">
            <v>2088.58</v>
          </cell>
          <cell r="S727">
            <v>2169.42</v>
          </cell>
        </row>
        <row r="728">
          <cell r="A728" t="str">
            <v>2 S 04 950 31</v>
          </cell>
          <cell r="B728" t="str">
            <v>Dissipador de energia - DEB 11</v>
          </cell>
          <cell r="E728" t="str">
            <v>und</v>
          </cell>
          <cell r="G728">
            <v>2572.0700000000002</v>
          </cell>
          <cell r="M728">
            <v>2871.58</v>
          </cell>
          <cell r="O728">
            <v>2924.69</v>
          </cell>
          <cell r="Q728">
            <v>2841.84</v>
          </cell>
          <cell r="S728">
            <v>2952.11</v>
          </cell>
        </row>
        <row r="729">
          <cell r="A729" t="str">
            <v>2 S 04 950 32</v>
          </cell>
          <cell r="B729" t="str">
            <v>Dissipador de energia - DEB 12</v>
          </cell>
          <cell r="E729" t="str">
            <v>und</v>
          </cell>
          <cell r="G729">
            <v>4015.3</v>
          </cell>
          <cell r="M729">
            <v>4482.91</v>
          </cell>
          <cell r="O729">
            <v>4566.1099999999997</v>
          </cell>
          <cell r="Q729">
            <v>4436.26</v>
          </cell>
          <cell r="S729">
            <v>4609.09</v>
          </cell>
        </row>
        <row r="730">
          <cell r="A730" t="str">
            <v>2 S 04 950 51</v>
          </cell>
          <cell r="B730" t="str">
            <v>Dissipador de energia - DED 01</v>
          </cell>
          <cell r="E730" t="str">
            <v>und</v>
          </cell>
          <cell r="G730">
            <v>149.19</v>
          </cell>
          <cell r="M730">
            <v>166.8</v>
          </cell>
          <cell r="O730">
            <v>169.25</v>
          </cell>
          <cell r="Q730">
            <v>165.54</v>
          </cell>
          <cell r="S730">
            <v>170.51</v>
          </cell>
        </row>
        <row r="731">
          <cell r="A731" t="str">
            <v>2 S 04 960 01</v>
          </cell>
          <cell r="B731" t="str">
            <v>Boca de lobo simples grelha concr. - BLS 01</v>
          </cell>
          <cell r="E731" t="str">
            <v>und</v>
          </cell>
          <cell r="G731">
            <v>266.39</v>
          </cell>
          <cell r="M731">
            <v>309.48</v>
          </cell>
          <cell r="O731">
            <v>313.18</v>
          </cell>
          <cell r="Q731">
            <v>309.02</v>
          </cell>
          <cell r="S731">
            <v>314.64999999999998</v>
          </cell>
        </row>
        <row r="732">
          <cell r="A732" t="str">
            <v>2 S 04 960 02</v>
          </cell>
          <cell r="B732" t="str">
            <v>Boca de lobo simples grelha concr. - BLS 02</v>
          </cell>
          <cell r="E732" t="str">
            <v>und</v>
          </cell>
          <cell r="G732">
            <v>329.01</v>
          </cell>
          <cell r="M732">
            <v>385.68</v>
          </cell>
          <cell r="O732">
            <v>389.8</v>
          </cell>
          <cell r="Q732">
            <v>384.99</v>
          </cell>
          <cell r="S732">
            <v>391.44</v>
          </cell>
        </row>
        <row r="733">
          <cell r="A733" t="str">
            <v>2 S 04 960 03</v>
          </cell>
          <cell r="B733" t="str">
            <v>Boca de lobo simples grelha concr. - BLS 03</v>
          </cell>
          <cell r="E733" t="str">
            <v>und</v>
          </cell>
          <cell r="G733">
            <v>391.72</v>
          </cell>
          <cell r="M733">
            <v>461.98</v>
          </cell>
          <cell r="O733">
            <v>466.53</v>
          </cell>
          <cell r="Q733">
            <v>461.06</v>
          </cell>
          <cell r="S733">
            <v>468.34</v>
          </cell>
        </row>
        <row r="734">
          <cell r="A734" t="str">
            <v>2 S 04 960 04</v>
          </cell>
          <cell r="B734" t="str">
            <v>Boca de lobo simples grelha concr. - BLS 04</v>
          </cell>
          <cell r="E734" t="str">
            <v>und</v>
          </cell>
          <cell r="G734">
            <v>442.58</v>
          </cell>
          <cell r="M734">
            <v>525.03</v>
          </cell>
          <cell r="O734">
            <v>529.41</v>
          </cell>
          <cell r="Q734">
            <v>523.29</v>
          </cell>
          <cell r="S734">
            <v>531.39</v>
          </cell>
        </row>
        <row r="735">
          <cell r="A735" t="str">
            <v>2 S 04 960 05</v>
          </cell>
          <cell r="B735" t="str">
            <v>Boca de lobo simples grelha concr. - BLS 05</v>
          </cell>
          <cell r="E735" t="str">
            <v>und</v>
          </cell>
          <cell r="G735">
            <v>513.99</v>
          </cell>
          <cell r="M735">
            <v>611.13</v>
          </cell>
          <cell r="O735">
            <v>616.46</v>
          </cell>
          <cell r="Q735">
            <v>609.80999999999995</v>
          </cell>
          <cell r="S735">
            <v>618.58000000000004</v>
          </cell>
        </row>
        <row r="736">
          <cell r="A736" t="str">
            <v>2 S 04 960 06</v>
          </cell>
          <cell r="B736" t="str">
            <v>Boca de lobo simples grelha concr. - BLS 06</v>
          </cell>
          <cell r="E736" t="str">
            <v>und</v>
          </cell>
          <cell r="G736">
            <v>576.61</v>
          </cell>
          <cell r="M736">
            <v>687.33</v>
          </cell>
          <cell r="O736">
            <v>693.08</v>
          </cell>
          <cell r="Q736">
            <v>685.78</v>
          </cell>
          <cell r="S736">
            <v>695.38</v>
          </cell>
        </row>
        <row r="737">
          <cell r="A737" t="str">
            <v>2 S 04 960 07</v>
          </cell>
          <cell r="B737" t="str">
            <v>Boca de lobo simples grelha concr. - BLS 07</v>
          </cell>
          <cell r="E737" t="str">
            <v>und</v>
          </cell>
          <cell r="G737">
            <v>639.30999999999995</v>
          </cell>
          <cell r="M737">
            <v>763.63</v>
          </cell>
          <cell r="O737">
            <v>769.81</v>
          </cell>
          <cell r="Q737">
            <v>761.86</v>
          </cell>
          <cell r="S737">
            <v>772.28</v>
          </cell>
        </row>
        <row r="738">
          <cell r="A738" t="str">
            <v>2 S 04 961 01</v>
          </cell>
          <cell r="B738" t="str">
            <v>Boca de lobo dupla com grelha de concreto - BLD 01</v>
          </cell>
          <cell r="E738" t="str">
            <v>und</v>
          </cell>
          <cell r="G738">
            <v>515.27</v>
          </cell>
          <cell r="M738">
            <v>595.47</v>
          </cell>
          <cell r="O738">
            <v>603.79999999999995</v>
          </cell>
          <cell r="Q738">
            <v>596.32000000000005</v>
          </cell>
          <cell r="S738">
            <v>606.53</v>
          </cell>
        </row>
        <row r="739">
          <cell r="A739" t="str">
            <v>2 S 04 961 02</v>
          </cell>
          <cell r="B739" t="str">
            <v>Boca de lobo dupla com grelha de concreto - BLD 02</v>
          </cell>
          <cell r="E739" t="str">
            <v>und</v>
          </cell>
          <cell r="G739">
            <v>618.04999999999995</v>
          </cell>
          <cell r="M739">
            <v>720.51</v>
          </cell>
          <cell r="O739">
            <v>729.55</v>
          </cell>
          <cell r="Q739">
            <v>721</v>
          </cell>
          <cell r="S739">
            <v>732.57</v>
          </cell>
        </row>
        <row r="740">
          <cell r="A740" t="str">
            <v>2 S 04 961 03</v>
          </cell>
          <cell r="B740" t="str">
            <v>Boca de lobo dupla com grelha de concreto - BLD 03</v>
          </cell>
          <cell r="E740" t="str">
            <v>und</v>
          </cell>
          <cell r="G740">
            <v>723.89</v>
          </cell>
          <cell r="M740">
            <v>848.91</v>
          </cell>
          <cell r="O740">
            <v>858.72</v>
          </cell>
          <cell r="Q740">
            <v>848.97</v>
          </cell>
          <cell r="S740">
            <v>862.06</v>
          </cell>
        </row>
        <row r="741">
          <cell r="A741" t="str">
            <v>2 S 04 961 04</v>
          </cell>
          <cell r="B741" t="str">
            <v>Boca de lobo dupla com grelha de concreto - BLD 04</v>
          </cell>
          <cell r="E741" t="str">
            <v>und</v>
          </cell>
          <cell r="G741">
            <v>826.68</v>
          </cell>
          <cell r="M741">
            <v>973.96</v>
          </cell>
          <cell r="O741">
            <v>984.47</v>
          </cell>
          <cell r="Q741">
            <v>973.64</v>
          </cell>
          <cell r="S741">
            <v>988.09</v>
          </cell>
        </row>
        <row r="742">
          <cell r="A742" t="str">
            <v>2 S 04 961 05</v>
          </cell>
          <cell r="B742" t="str">
            <v>Boca de lobo dupla com grelha de concreto - BLD 05</v>
          </cell>
          <cell r="E742" t="str">
            <v>und</v>
          </cell>
          <cell r="G742">
            <v>929.47</v>
          </cell>
          <cell r="M742">
            <v>1099.01</v>
          </cell>
          <cell r="O742">
            <v>1110.22</v>
          </cell>
          <cell r="Q742">
            <v>1098.31</v>
          </cell>
          <cell r="S742">
            <v>1114.1300000000001</v>
          </cell>
        </row>
        <row r="743">
          <cell r="A743" t="str">
            <v>2 S 04 961 06</v>
          </cell>
          <cell r="B743" t="str">
            <v>Boca de lobo dupla com grelha de concreto - BLD 06</v>
          </cell>
          <cell r="E743" t="str">
            <v>und</v>
          </cell>
          <cell r="G743">
            <v>1035.3</v>
          </cell>
          <cell r="M743">
            <v>1227.4000000000001</v>
          </cell>
          <cell r="O743">
            <v>1239.4000000000001</v>
          </cell>
          <cell r="Q743">
            <v>1226.29</v>
          </cell>
          <cell r="S743">
            <v>1243.6099999999999</v>
          </cell>
        </row>
        <row r="744">
          <cell r="A744" t="str">
            <v>2 S 04 961 07</v>
          </cell>
          <cell r="B744" t="str">
            <v>Boca de lobo dupla com grelha de concreto - BLD 07</v>
          </cell>
          <cell r="E744" t="str">
            <v>und</v>
          </cell>
          <cell r="G744">
            <v>1138.0899999999999</v>
          </cell>
          <cell r="M744">
            <v>1352.45</v>
          </cell>
          <cell r="O744">
            <v>1365.15</v>
          </cell>
          <cell r="Q744">
            <v>1350.96</v>
          </cell>
          <cell r="S744">
            <v>1369.65</v>
          </cell>
        </row>
        <row r="745">
          <cell r="A745" t="str">
            <v>2 S 04 962 01</v>
          </cell>
          <cell r="B745" t="str">
            <v>Caixa de ligação e passagem - CLP 01</v>
          </cell>
          <cell r="E745" t="str">
            <v>und</v>
          </cell>
          <cell r="G745">
            <v>540.91</v>
          </cell>
          <cell r="M745">
            <v>601.1</v>
          </cell>
          <cell r="O745">
            <v>610.66</v>
          </cell>
          <cell r="Q745">
            <v>598.01</v>
          </cell>
          <cell r="S745">
            <v>615.46</v>
          </cell>
        </row>
        <row r="746">
          <cell r="A746" t="str">
            <v>2 S 04 962 02</v>
          </cell>
          <cell r="B746" t="str">
            <v>Caixa de ligação e passagem - CLP 02</v>
          </cell>
          <cell r="E746" t="str">
            <v>und</v>
          </cell>
          <cell r="G746">
            <v>524.20000000000005</v>
          </cell>
          <cell r="M746">
            <v>582.51</v>
          </cell>
          <cell r="O746">
            <v>591.71</v>
          </cell>
          <cell r="Q746">
            <v>579.64</v>
          </cell>
          <cell r="S746">
            <v>596.34</v>
          </cell>
        </row>
        <row r="747">
          <cell r="A747" t="str">
            <v>2 S 04 962 03</v>
          </cell>
          <cell r="B747" t="str">
            <v>Caixa de ligação e passagem - CLP 03</v>
          </cell>
          <cell r="E747" t="str">
            <v>und</v>
          </cell>
          <cell r="G747">
            <v>737.95</v>
          </cell>
          <cell r="M747">
            <v>820.1</v>
          </cell>
          <cell r="O747">
            <v>833.32</v>
          </cell>
          <cell r="Q747">
            <v>815.85</v>
          </cell>
          <cell r="S747">
            <v>839.88</v>
          </cell>
        </row>
        <row r="748">
          <cell r="A748" t="str">
            <v>2 S 04 962 04</v>
          </cell>
          <cell r="B748" t="str">
            <v>Caixa de ligação e passagem - CLP 04</v>
          </cell>
          <cell r="E748" t="str">
            <v>und</v>
          </cell>
          <cell r="G748">
            <v>938.94</v>
          </cell>
          <cell r="M748">
            <v>1043.45</v>
          </cell>
          <cell r="O748">
            <v>1060.18</v>
          </cell>
          <cell r="Q748">
            <v>1038.28</v>
          </cell>
          <cell r="S748">
            <v>1068.48</v>
          </cell>
        </row>
        <row r="749">
          <cell r="A749" t="str">
            <v>2 S 04 962 05</v>
          </cell>
          <cell r="B749" t="str">
            <v>Caixa de ligação e passagem - CLP 05</v>
          </cell>
          <cell r="E749" t="str">
            <v>und</v>
          </cell>
          <cell r="G749">
            <v>1104.49</v>
          </cell>
          <cell r="M749">
            <v>1227.46</v>
          </cell>
          <cell r="O749">
            <v>1247.31</v>
          </cell>
          <cell r="Q749">
            <v>1222.07</v>
          </cell>
          <cell r="S749">
            <v>1256.96</v>
          </cell>
        </row>
        <row r="750">
          <cell r="A750" t="str">
            <v>2 S 04 962 06</v>
          </cell>
          <cell r="B750" t="str">
            <v>Caixa de ligação e passagem - CLP 06</v>
          </cell>
          <cell r="E750" t="str">
            <v>und</v>
          </cell>
          <cell r="G750">
            <v>1376.38</v>
          </cell>
          <cell r="M750">
            <v>1529.53</v>
          </cell>
          <cell r="O750">
            <v>1554.04</v>
          </cell>
          <cell r="Q750">
            <v>1523.76</v>
          </cell>
          <cell r="S750">
            <v>1565.9</v>
          </cell>
        </row>
        <row r="751">
          <cell r="A751" t="str">
            <v>2 S 04 962 07</v>
          </cell>
          <cell r="B751" t="str">
            <v>Caixa de ligação e passagem - CLP 07</v>
          </cell>
          <cell r="E751" t="str">
            <v>und</v>
          </cell>
          <cell r="G751">
            <v>643.64</v>
          </cell>
          <cell r="M751">
            <v>715.22</v>
          </cell>
          <cell r="O751">
            <v>726.46</v>
          </cell>
          <cell r="Q751">
            <v>711.4</v>
          </cell>
          <cell r="S751">
            <v>732.19</v>
          </cell>
        </row>
        <row r="752">
          <cell r="A752" t="str">
            <v>2 S 04 962 08</v>
          </cell>
          <cell r="B752" t="str">
            <v>Caixa de ligação e passagem - CLP 08</v>
          </cell>
          <cell r="E752" t="str">
            <v>und</v>
          </cell>
          <cell r="G752">
            <v>624.15</v>
          </cell>
          <cell r="M752">
            <v>693.54</v>
          </cell>
          <cell r="O752">
            <v>704.35</v>
          </cell>
          <cell r="Q752">
            <v>689.97</v>
          </cell>
          <cell r="S752">
            <v>709.88</v>
          </cell>
        </row>
        <row r="753">
          <cell r="A753" t="str">
            <v>2 S 04 962 09</v>
          </cell>
          <cell r="B753" t="str">
            <v>Caixa de ligação e passagem - CLP 09</v>
          </cell>
          <cell r="E753" t="str">
            <v>und</v>
          </cell>
          <cell r="G753">
            <v>860.14</v>
          </cell>
          <cell r="M753">
            <v>955.86</v>
          </cell>
          <cell r="O753">
            <v>971.12</v>
          </cell>
          <cell r="Q753">
            <v>950.68</v>
          </cell>
          <cell r="S753">
            <v>978.8</v>
          </cell>
        </row>
        <row r="754">
          <cell r="A754" t="str">
            <v>2 S 04 962 10</v>
          </cell>
          <cell r="B754" t="str">
            <v>Caixa de ligação e passagem - CLP 10</v>
          </cell>
          <cell r="E754" t="str">
            <v>und</v>
          </cell>
          <cell r="G754">
            <v>1068.9000000000001</v>
          </cell>
          <cell r="M754">
            <v>1187.8399999999999</v>
          </cell>
          <cell r="O754">
            <v>1206.74</v>
          </cell>
          <cell r="Q754">
            <v>1181.69</v>
          </cell>
          <cell r="S754">
            <v>1216.23</v>
          </cell>
        </row>
        <row r="755">
          <cell r="A755" t="str">
            <v>2 S 04 962 11</v>
          </cell>
          <cell r="B755" t="str">
            <v>Caixa de ligação e passagem - CLP 11</v>
          </cell>
          <cell r="E755" t="str">
            <v>und</v>
          </cell>
          <cell r="G755">
            <v>1245.02</v>
          </cell>
          <cell r="M755">
            <v>1383.59</v>
          </cell>
          <cell r="O755">
            <v>1405.78</v>
          </cell>
          <cell r="Q755">
            <v>1377.12</v>
          </cell>
          <cell r="S755">
            <v>1416.72</v>
          </cell>
        </row>
        <row r="756">
          <cell r="A756" t="str">
            <v>2 S 04 962 12</v>
          </cell>
          <cell r="B756" t="str">
            <v>Caixa de ligação e passagem - CLP 12</v>
          </cell>
          <cell r="E756" t="str">
            <v>und</v>
          </cell>
          <cell r="G756">
            <v>1513.9</v>
          </cell>
          <cell r="M756">
            <v>1682.39</v>
          </cell>
          <cell r="O756">
            <v>1709.41</v>
          </cell>
          <cell r="Q756">
            <v>1675.34</v>
          </cell>
          <cell r="S756">
            <v>1722.57</v>
          </cell>
        </row>
        <row r="757">
          <cell r="A757" t="str">
            <v>2 S 04 962 13</v>
          </cell>
          <cell r="B757" t="str">
            <v>Caixa de ligação e passagem - CLP 13</v>
          </cell>
          <cell r="E757" t="str">
            <v>und</v>
          </cell>
          <cell r="G757">
            <v>749.15</v>
          </cell>
          <cell r="M757">
            <v>832.45</v>
          </cell>
          <cell r="O757">
            <v>845.41</v>
          </cell>
          <cell r="Q757">
            <v>827.85</v>
          </cell>
          <cell r="S757">
            <v>852.1</v>
          </cell>
        </row>
        <row r="758">
          <cell r="A758" t="str">
            <v>2 S 04 962 14</v>
          </cell>
          <cell r="B758" t="str">
            <v>Caixa de ligação e passagem - CLP 14</v>
          </cell>
          <cell r="E758" t="str">
            <v>und</v>
          </cell>
          <cell r="G758">
            <v>732.45</v>
          </cell>
          <cell r="M758">
            <v>813.86</v>
          </cell>
          <cell r="O758">
            <v>826.46</v>
          </cell>
          <cell r="Q758">
            <v>809.48</v>
          </cell>
          <cell r="S758">
            <v>832.98</v>
          </cell>
        </row>
        <row r="759">
          <cell r="A759" t="str">
            <v>2 S 04 962 15</v>
          </cell>
          <cell r="B759" t="str">
            <v>Caixa de ligação e passagem - CLP 15</v>
          </cell>
          <cell r="E759" t="str">
            <v>und</v>
          </cell>
          <cell r="G759">
            <v>990.68</v>
          </cell>
          <cell r="M759">
            <v>1100.92</v>
          </cell>
          <cell r="O759">
            <v>1118.3900000000001</v>
          </cell>
          <cell r="Q759">
            <v>1094.7</v>
          </cell>
          <cell r="S759">
            <v>1127.27</v>
          </cell>
        </row>
        <row r="760">
          <cell r="A760" t="str">
            <v>2 S 04 962 16</v>
          </cell>
          <cell r="B760" t="str">
            <v>Caixa de ligação e passagem - CLP 16</v>
          </cell>
          <cell r="E760" t="str">
            <v>und</v>
          </cell>
          <cell r="G760">
            <v>1212.79</v>
          </cell>
          <cell r="M760">
            <v>1347.73</v>
          </cell>
          <cell r="O760">
            <v>1369.08</v>
          </cell>
          <cell r="Q760">
            <v>1340.41</v>
          </cell>
          <cell r="S760">
            <v>1379.9</v>
          </cell>
        </row>
        <row r="761">
          <cell r="A761" t="str">
            <v>2 S 04 962 17</v>
          </cell>
          <cell r="B761" t="str">
            <v>Caixa de ligação e passagem - CLP 17</v>
          </cell>
          <cell r="E761" t="str">
            <v>und</v>
          </cell>
          <cell r="G761">
            <v>1396.68</v>
          </cell>
          <cell r="M761">
            <v>1552.1</v>
          </cell>
          <cell r="O761">
            <v>1576.88</v>
          </cell>
          <cell r="Q761">
            <v>1544.42</v>
          </cell>
          <cell r="S761">
            <v>1589.22</v>
          </cell>
        </row>
        <row r="762">
          <cell r="A762" t="str">
            <v>2 S 04 962 18</v>
          </cell>
          <cell r="B762" t="str">
            <v>Caixa de ligação e passagem - CLP 18</v>
          </cell>
          <cell r="E762" t="str">
            <v>und</v>
          </cell>
          <cell r="G762">
            <v>1682.79</v>
          </cell>
          <cell r="M762">
            <v>1870.06</v>
          </cell>
          <cell r="O762">
            <v>1899.96</v>
          </cell>
          <cell r="Q762">
            <v>1861.63</v>
          </cell>
          <cell r="S762">
            <v>1914.69</v>
          </cell>
        </row>
        <row r="763">
          <cell r="A763" t="str">
            <v>2 S 04 963 01</v>
          </cell>
          <cell r="B763" t="str">
            <v>Poço de visita - PVI 01</v>
          </cell>
          <cell r="E763" t="str">
            <v>und</v>
          </cell>
          <cell r="G763">
            <v>721.97</v>
          </cell>
          <cell r="M763">
            <v>802.82</v>
          </cell>
          <cell r="O763">
            <v>817.12</v>
          </cell>
          <cell r="Q763">
            <v>801.54</v>
          </cell>
          <cell r="S763">
            <v>823.07</v>
          </cell>
        </row>
        <row r="764">
          <cell r="A764" t="str">
            <v>2 S 04 963 02</v>
          </cell>
          <cell r="B764" t="str">
            <v>Poço de visita - PVI 02</v>
          </cell>
          <cell r="E764" t="str">
            <v>und</v>
          </cell>
          <cell r="G764">
            <v>700.67</v>
          </cell>
          <cell r="M764">
            <v>778.97</v>
          </cell>
          <cell r="O764">
            <v>792.86</v>
          </cell>
          <cell r="Q764">
            <v>777.95</v>
          </cell>
          <cell r="S764">
            <v>798.6</v>
          </cell>
        </row>
        <row r="765">
          <cell r="A765" t="str">
            <v>2 S 04 963 03</v>
          </cell>
          <cell r="B765" t="str">
            <v>Poço de visita - PVI 03</v>
          </cell>
          <cell r="E765" t="str">
            <v>und</v>
          </cell>
          <cell r="G765">
            <v>834.3</v>
          </cell>
          <cell r="M765">
            <v>927.54</v>
          </cell>
          <cell r="O765">
            <v>944.03</v>
          </cell>
          <cell r="Q765">
            <v>925.28</v>
          </cell>
          <cell r="S765">
            <v>951.05</v>
          </cell>
        </row>
        <row r="766">
          <cell r="A766" t="str">
            <v>2 S 04 963 04</v>
          </cell>
          <cell r="B766" t="str">
            <v>Poço de visita - PVI 04</v>
          </cell>
          <cell r="E766" t="str">
            <v>und</v>
          </cell>
          <cell r="G766">
            <v>1001.03</v>
          </cell>
          <cell r="M766">
            <v>1112.97</v>
          </cell>
          <cell r="O766">
            <v>1133.06</v>
          </cell>
          <cell r="Q766">
            <v>1110.69</v>
          </cell>
          <cell r="S766">
            <v>1141.4100000000001</v>
          </cell>
        </row>
        <row r="767">
          <cell r="A767" t="str">
            <v>2 S 04 963 05</v>
          </cell>
          <cell r="B767" t="str">
            <v>Poço de visita - PVI 05</v>
          </cell>
          <cell r="E767" t="str">
            <v>und</v>
          </cell>
          <cell r="G767">
            <v>1170.56</v>
          </cell>
          <cell r="M767">
            <v>1301.3800000000001</v>
          </cell>
          <cell r="O767">
            <v>1324.59</v>
          </cell>
          <cell r="Q767">
            <v>1298.58</v>
          </cell>
          <cell r="S767">
            <v>1334.37</v>
          </cell>
        </row>
        <row r="768">
          <cell r="A768" t="str">
            <v>2 S 04 963 06</v>
          </cell>
          <cell r="B768" t="str">
            <v>Poço de visita - PVI 06</v>
          </cell>
          <cell r="E768" t="str">
            <v>und</v>
          </cell>
          <cell r="G768">
            <v>1437.04</v>
          </cell>
          <cell r="M768">
            <v>1597.58</v>
          </cell>
          <cell r="O768">
            <v>1625.81</v>
          </cell>
          <cell r="Q768">
            <v>1594.45</v>
          </cell>
          <cell r="S768">
            <v>1637.76</v>
          </cell>
        </row>
        <row r="769">
          <cell r="A769" t="str">
            <v>2 S 04 963 07</v>
          </cell>
          <cell r="B769" t="str">
            <v>Poço de visita - PVI 07</v>
          </cell>
          <cell r="E769" t="str">
            <v>und</v>
          </cell>
          <cell r="G769">
            <v>831.77</v>
          </cell>
          <cell r="M769">
            <v>924.63</v>
          </cell>
          <cell r="O769">
            <v>940.74</v>
          </cell>
          <cell r="Q769">
            <v>922.58</v>
          </cell>
          <cell r="S769">
            <v>947.69</v>
          </cell>
        </row>
        <row r="770">
          <cell r="A770" t="str">
            <v>2 S 04 963 08</v>
          </cell>
          <cell r="B770" t="str">
            <v>Poço de visita - PVI 08</v>
          </cell>
          <cell r="E770" t="str">
            <v>und</v>
          </cell>
          <cell r="G770">
            <v>815.06</v>
          </cell>
          <cell r="M770">
            <v>906.05</v>
          </cell>
          <cell r="O770">
            <v>921.79</v>
          </cell>
          <cell r="Q770">
            <v>904.21</v>
          </cell>
          <cell r="S770">
            <v>928.57</v>
          </cell>
        </row>
        <row r="771">
          <cell r="A771" t="str">
            <v>2 S 04 963 09</v>
          </cell>
          <cell r="B771" t="str">
            <v>Poço de visita - PVI 09</v>
          </cell>
          <cell r="E771" t="str">
            <v>und</v>
          </cell>
          <cell r="G771">
            <v>960.38</v>
          </cell>
          <cell r="M771">
            <v>1067.6199999999999</v>
          </cell>
          <cell r="O771">
            <v>1086.21</v>
          </cell>
          <cell r="Q771">
            <v>1064.4000000000001</v>
          </cell>
          <cell r="S771">
            <v>1094.3800000000001</v>
          </cell>
        </row>
        <row r="772">
          <cell r="A772" t="str">
            <v>2 S 04 963 10</v>
          </cell>
          <cell r="B772" t="str">
            <v>Poço de visita - PVI 10</v>
          </cell>
          <cell r="E772" t="str">
            <v>und</v>
          </cell>
          <cell r="G772">
            <v>1111.52</v>
          </cell>
          <cell r="M772">
            <v>1235.83</v>
          </cell>
          <cell r="O772">
            <v>1258.0999999999999</v>
          </cell>
          <cell r="Q772">
            <v>1232.32</v>
          </cell>
          <cell r="S772">
            <v>1267.54</v>
          </cell>
        </row>
        <row r="773">
          <cell r="A773" t="str">
            <v>2 S 04 963 11</v>
          </cell>
          <cell r="B773" t="str">
            <v>Poço de visita - PVI 11</v>
          </cell>
          <cell r="E773" t="str">
            <v>und</v>
          </cell>
          <cell r="G773">
            <v>1311.08</v>
          </cell>
          <cell r="M773">
            <v>1457.51</v>
          </cell>
          <cell r="O773">
            <v>1483.06</v>
          </cell>
          <cell r="Q773">
            <v>1453.64</v>
          </cell>
          <cell r="S773">
            <v>1494.13</v>
          </cell>
        </row>
        <row r="774">
          <cell r="A774" t="str">
            <v>2 S 04 963 12</v>
          </cell>
          <cell r="B774" t="str">
            <v>Poço de visita - PVI 12</v>
          </cell>
          <cell r="E774" t="str">
            <v>und</v>
          </cell>
          <cell r="G774">
            <v>1592.01</v>
          </cell>
          <cell r="M774">
            <v>1769.75</v>
          </cell>
          <cell r="O774">
            <v>1800.58</v>
          </cell>
          <cell r="Q774">
            <v>1765.44</v>
          </cell>
          <cell r="S774">
            <v>1813.95</v>
          </cell>
        </row>
        <row r="775">
          <cell r="A775" t="str">
            <v>2 S 04 963 13</v>
          </cell>
          <cell r="B775" t="str">
            <v>Poço de visita - PVI 13</v>
          </cell>
          <cell r="E775" t="str">
            <v>und</v>
          </cell>
          <cell r="G775">
            <v>986.4</v>
          </cell>
          <cell r="M775">
            <v>1099.27</v>
          </cell>
          <cell r="O775">
            <v>1117.4100000000001</v>
          </cell>
          <cell r="Q775">
            <v>1096.29</v>
          </cell>
          <cell r="S775">
            <v>1125.48</v>
          </cell>
        </row>
        <row r="776">
          <cell r="A776" t="str">
            <v>2 S 04 963 14</v>
          </cell>
          <cell r="B776" t="str">
            <v>Poço de visita - PVI 14</v>
          </cell>
          <cell r="E776" t="str">
            <v>und</v>
          </cell>
          <cell r="G776">
            <v>937.81</v>
          </cell>
          <cell r="M776">
            <v>1042.42</v>
          </cell>
          <cell r="O776">
            <v>1060.2</v>
          </cell>
          <cell r="Q776">
            <v>1039.6600000000001</v>
          </cell>
          <cell r="S776">
            <v>1068.0999999999999</v>
          </cell>
        </row>
        <row r="777">
          <cell r="A777" t="str">
            <v>2 S 04 963 15</v>
          </cell>
          <cell r="B777" t="str">
            <v>Poço de visita - PVI 15</v>
          </cell>
          <cell r="E777" t="str">
            <v>und</v>
          </cell>
          <cell r="G777">
            <v>1097.5999999999999</v>
          </cell>
          <cell r="M777">
            <v>1220.0899999999999</v>
          </cell>
          <cell r="O777">
            <v>1241.01</v>
          </cell>
          <cell r="Q777">
            <v>1215.77</v>
          </cell>
          <cell r="S777">
            <v>1250.45</v>
          </cell>
        </row>
        <row r="778">
          <cell r="A778" t="str">
            <v>2 S 04 963 16</v>
          </cell>
          <cell r="B778" t="str">
            <v>Poço de visita - PVI 16</v>
          </cell>
          <cell r="E778" t="str">
            <v>und</v>
          </cell>
          <cell r="G778">
            <v>1277.67</v>
          </cell>
          <cell r="M778">
            <v>1420.35</v>
          </cell>
          <cell r="O778">
            <v>1445.11</v>
          </cell>
          <cell r="Q778">
            <v>1415.88</v>
          </cell>
          <cell r="S778">
            <v>1456.02</v>
          </cell>
        </row>
        <row r="779">
          <cell r="A779" t="str">
            <v>2 S 04 963 17</v>
          </cell>
          <cell r="B779" t="str">
            <v>Poço de visita - PVI 17</v>
          </cell>
          <cell r="E779" t="str">
            <v>und</v>
          </cell>
          <cell r="G779">
            <v>1462.74</v>
          </cell>
          <cell r="M779">
            <v>1626.03</v>
          </cell>
          <cell r="O779">
            <v>1654.16</v>
          </cell>
          <cell r="Q779">
            <v>1620.94</v>
          </cell>
          <cell r="S779">
            <v>1666.64</v>
          </cell>
        </row>
        <row r="780">
          <cell r="A780" t="str">
            <v>2 S 04 963 18</v>
          </cell>
          <cell r="B780" t="str">
            <v>Poço de visita - PVI 18</v>
          </cell>
          <cell r="E780" t="str">
            <v>und</v>
          </cell>
          <cell r="G780">
            <v>1758.11</v>
          </cell>
          <cell r="M780">
            <v>1954.32</v>
          </cell>
          <cell r="O780">
            <v>1987.98</v>
          </cell>
          <cell r="Q780">
            <v>1948.67</v>
          </cell>
          <cell r="S780">
            <v>2002.88</v>
          </cell>
        </row>
        <row r="781">
          <cell r="A781" t="str">
            <v>2 S 04 963 31</v>
          </cell>
          <cell r="B781" t="str">
            <v>Chaminé dos poços de visita - CPV 01</v>
          </cell>
          <cell r="E781" t="str">
            <v>und</v>
          </cell>
          <cell r="G781">
            <v>442.45</v>
          </cell>
          <cell r="M781">
            <v>509.54</v>
          </cell>
          <cell r="O781">
            <v>562.11</v>
          </cell>
          <cell r="Q781">
            <v>537.12</v>
          </cell>
          <cell r="S781">
            <v>554.4</v>
          </cell>
        </row>
        <row r="782">
          <cell r="A782" t="str">
            <v>2 S 04 963 32</v>
          </cell>
          <cell r="B782" t="str">
            <v>Chaminé dos poços de visita - CPV 02</v>
          </cell>
          <cell r="E782" t="str">
            <v>und</v>
          </cell>
          <cell r="G782">
            <v>511.03</v>
          </cell>
          <cell r="M782">
            <v>592.39</v>
          </cell>
          <cell r="O782">
            <v>645.38</v>
          </cell>
          <cell r="Q782">
            <v>620.66999999999996</v>
          </cell>
          <cell r="S782">
            <v>638.73</v>
          </cell>
        </row>
        <row r="783">
          <cell r="A783" t="str">
            <v>2 S 04 963 33</v>
          </cell>
          <cell r="B783" t="str">
            <v>Chaminé dos poços de visita - CPV 03</v>
          </cell>
          <cell r="E783" t="str">
            <v>und</v>
          </cell>
          <cell r="G783">
            <v>576.21</v>
          </cell>
          <cell r="M783">
            <v>671.46</v>
          </cell>
          <cell r="O783">
            <v>724.79</v>
          </cell>
          <cell r="Q783">
            <v>700.49</v>
          </cell>
          <cell r="S783">
            <v>719.18</v>
          </cell>
        </row>
        <row r="784">
          <cell r="A784" t="str">
            <v>2 S 04 963 34</v>
          </cell>
          <cell r="B784" t="str">
            <v>Chaminé dos poços de visita - CPV 04</v>
          </cell>
          <cell r="E784" t="str">
            <v>und</v>
          </cell>
          <cell r="G784">
            <v>645.29</v>
          </cell>
          <cell r="M784">
            <v>754.91</v>
          </cell>
          <cell r="O784">
            <v>808.65</v>
          </cell>
          <cell r="Q784">
            <v>784.67</v>
          </cell>
          <cell r="S784">
            <v>804.14</v>
          </cell>
        </row>
        <row r="785">
          <cell r="A785" t="str">
            <v>2 S 04 963 35</v>
          </cell>
          <cell r="B785" t="str">
            <v>Chaminé dos poços de visita - CPV 05</v>
          </cell>
          <cell r="E785" t="str">
            <v>und</v>
          </cell>
          <cell r="G785">
            <v>710.83</v>
          </cell>
          <cell r="M785">
            <v>834.37</v>
          </cell>
          <cell r="O785">
            <v>888.46</v>
          </cell>
          <cell r="Q785">
            <v>864.87</v>
          </cell>
          <cell r="S785">
            <v>884.98</v>
          </cell>
        </row>
        <row r="786">
          <cell r="A786" t="str">
            <v>2 S 04 963 36</v>
          </cell>
          <cell r="B786" t="str">
            <v>Chaminé dos poços de visita - CPV 06</v>
          </cell>
          <cell r="E786" t="str">
            <v>und</v>
          </cell>
          <cell r="G786">
            <v>779.05</v>
          </cell>
          <cell r="M786">
            <v>916.83</v>
          </cell>
          <cell r="O786">
            <v>971.33</v>
          </cell>
          <cell r="Q786">
            <v>948.04</v>
          </cell>
          <cell r="S786">
            <v>968.91</v>
          </cell>
        </row>
        <row r="787">
          <cell r="A787" t="str">
            <v>2 S 04 963 37</v>
          </cell>
          <cell r="B787" t="str">
            <v>Chaminé dos poços de visita - CPV 07</v>
          </cell>
          <cell r="E787" t="str">
            <v>und</v>
          </cell>
          <cell r="G787">
            <v>844.73</v>
          </cell>
          <cell r="M787">
            <v>996.49</v>
          </cell>
          <cell r="O787">
            <v>1051.33</v>
          </cell>
          <cell r="Q787">
            <v>1028.49</v>
          </cell>
          <cell r="S787">
            <v>1049.98</v>
          </cell>
        </row>
        <row r="788">
          <cell r="A788" t="str">
            <v>2 S 04 964 01</v>
          </cell>
          <cell r="B788" t="str">
            <v>Tubulação de drenagem urbana - D=0,40 m s/ berço</v>
          </cell>
          <cell r="E788" t="str">
            <v>m</v>
          </cell>
          <cell r="G788">
            <v>59.04</v>
          </cell>
          <cell r="M788">
            <v>68.3</v>
          </cell>
          <cell r="O788">
            <v>68.849999999999994</v>
          </cell>
          <cell r="Q788">
            <v>67.930000000000007</v>
          </cell>
          <cell r="S788">
            <v>69.08</v>
          </cell>
        </row>
        <row r="789">
          <cell r="A789" t="str">
            <v>2 S 04 964 02</v>
          </cell>
          <cell r="B789" t="str">
            <v>Tubulação de drenagem urbana - D=0,60 m s/ berço</v>
          </cell>
          <cell r="E789" t="str">
            <v>m</v>
          </cell>
          <cell r="G789">
            <v>141.44999999999999</v>
          </cell>
          <cell r="M789">
            <v>156.36000000000001</v>
          </cell>
          <cell r="O789">
            <v>160.61000000000001</v>
          </cell>
          <cell r="Q789">
            <v>158.63</v>
          </cell>
          <cell r="S789">
            <v>160.9</v>
          </cell>
        </row>
        <row r="790">
          <cell r="A790" t="str">
            <v>2 S 04 964 03</v>
          </cell>
          <cell r="B790" t="str">
            <v>Tubulação de drenagem urbana - D=0,80 m s/ berço</v>
          </cell>
          <cell r="E790" t="str">
            <v>m</v>
          </cell>
          <cell r="G790">
            <v>200.51</v>
          </cell>
          <cell r="M790">
            <v>219.69</v>
          </cell>
          <cell r="O790">
            <v>226.37</v>
          </cell>
          <cell r="Q790">
            <v>223.11</v>
          </cell>
          <cell r="S790">
            <v>226.87</v>
          </cell>
        </row>
        <row r="791">
          <cell r="A791" t="str">
            <v>2 S 04 964 04</v>
          </cell>
          <cell r="B791" t="str">
            <v>Tubulação de drenagem urbana - D=1,00 m s/ berço</v>
          </cell>
          <cell r="E791" t="str">
            <v>m</v>
          </cell>
          <cell r="G791">
            <v>290.27</v>
          </cell>
          <cell r="M791">
            <v>316.49</v>
          </cell>
          <cell r="O791">
            <v>326.72000000000003</v>
          </cell>
          <cell r="Q791">
            <v>321.83</v>
          </cell>
          <cell r="S791">
            <v>327.41000000000003</v>
          </cell>
        </row>
        <row r="792">
          <cell r="A792" t="str">
            <v>2 S 04 964 05</v>
          </cell>
          <cell r="B792" t="str">
            <v>Tubulação de drenagem urbana - D=1,20 m s/ berço</v>
          </cell>
          <cell r="E792" t="str">
            <v>m</v>
          </cell>
          <cell r="G792">
            <v>392.57</v>
          </cell>
          <cell r="M792">
            <v>426.67</v>
          </cell>
          <cell r="O792">
            <v>441.13</v>
          </cell>
          <cell r="Q792">
            <v>434.7</v>
          </cell>
          <cell r="S792">
            <v>441.96</v>
          </cell>
        </row>
        <row r="793">
          <cell r="A793" t="str">
            <v>2 S 04 964 06</v>
          </cell>
          <cell r="B793" t="str">
            <v>Tubulação de drenagem urbana - D=1,50 m s/ berço</v>
          </cell>
          <cell r="E793" t="str">
            <v>m</v>
          </cell>
          <cell r="G793">
            <v>589.83000000000004</v>
          </cell>
          <cell r="M793">
            <v>638.17999999999995</v>
          </cell>
          <cell r="O793">
            <v>661.36</v>
          </cell>
          <cell r="Q793">
            <v>652.57000000000005</v>
          </cell>
          <cell r="S793">
            <v>662.25</v>
          </cell>
        </row>
        <row r="794">
          <cell r="A794" t="str">
            <v>2 S 04 990 01</v>
          </cell>
          <cell r="B794" t="str">
            <v>Transposição de segmento de sarjetas - TSS 01</v>
          </cell>
          <cell r="E794" t="str">
            <v>m</v>
          </cell>
          <cell r="G794">
            <v>90.17</v>
          </cell>
          <cell r="M794">
            <v>99.78</v>
          </cell>
          <cell r="O794">
            <v>101.81</v>
          </cell>
          <cell r="Q794">
            <v>98.56</v>
          </cell>
          <cell r="S794">
            <v>102.76</v>
          </cell>
        </row>
        <row r="795">
          <cell r="A795" t="str">
            <v>2 S 04 990 02</v>
          </cell>
          <cell r="B795" t="str">
            <v>Transposição de segmento de sarjetas - TSS 02</v>
          </cell>
          <cell r="E795" t="str">
            <v>m</v>
          </cell>
          <cell r="G795">
            <v>109.42</v>
          </cell>
          <cell r="M795">
            <v>120.95</v>
          </cell>
          <cell r="O795">
            <v>123.46</v>
          </cell>
          <cell r="Q795">
            <v>119.44</v>
          </cell>
          <cell r="S795">
            <v>124.64</v>
          </cell>
        </row>
        <row r="796">
          <cell r="A796" t="str">
            <v>2 S 04 990 03</v>
          </cell>
          <cell r="B796" t="str">
            <v>Transposição de segmento de sarjetas - TSS 03</v>
          </cell>
          <cell r="E796" t="str">
            <v>m</v>
          </cell>
          <cell r="G796">
            <v>158.63999999999999</v>
          </cell>
          <cell r="M796">
            <v>176.2</v>
          </cell>
          <cell r="O796">
            <v>181.44</v>
          </cell>
          <cell r="Q796">
            <v>178.45</v>
          </cell>
          <cell r="S796">
            <v>182.42</v>
          </cell>
        </row>
        <row r="797">
          <cell r="A797" t="str">
            <v>2 S 04 990 04</v>
          </cell>
          <cell r="B797" t="str">
            <v>Transposição de segmento de sarjetas - TSS 04</v>
          </cell>
          <cell r="E797" t="str">
            <v>m</v>
          </cell>
          <cell r="G797">
            <v>137.9</v>
          </cell>
          <cell r="M797">
            <v>153.11000000000001</v>
          </cell>
          <cell r="O797">
            <v>157.61000000000001</v>
          </cell>
          <cell r="Q797">
            <v>154.88999999999999</v>
          </cell>
          <cell r="S797">
            <v>158.49</v>
          </cell>
        </row>
        <row r="798">
          <cell r="A798" t="str">
            <v>2 S 04 990 05</v>
          </cell>
          <cell r="B798" t="str">
            <v>Transposição de segmento de sarjetas - TSS 05</v>
          </cell>
          <cell r="E798" t="str">
            <v>m</v>
          </cell>
          <cell r="G798">
            <v>124.09</v>
          </cell>
          <cell r="M798">
            <v>137.72999999999999</v>
          </cell>
          <cell r="O798">
            <v>141.74</v>
          </cell>
          <cell r="Q798">
            <v>139.21</v>
          </cell>
          <cell r="S798">
            <v>142.56</v>
          </cell>
        </row>
        <row r="799">
          <cell r="A799" t="str">
            <v>2 S 04 990 06</v>
          </cell>
          <cell r="B799" t="str">
            <v>Transposição de segmento de sarjetas - TSS 06</v>
          </cell>
          <cell r="E799" t="str">
            <v>m</v>
          </cell>
          <cell r="G799">
            <v>117.12</v>
          </cell>
          <cell r="M799">
            <v>129.96</v>
          </cell>
          <cell r="O799">
            <v>133.72999999999999</v>
          </cell>
          <cell r="Q799">
            <v>131.29</v>
          </cell>
          <cell r="S799">
            <v>134.52000000000001</v>
          </cell>
        </row>
        <row r="800">
          <cell r="A800" t="str">
            <v>2 S 04 991 01</v>
          </cell>
          <cell r="B800" t="str">
            <v>Tampa concr. p/caixa colet. (4 nervuras) - TCC 01</v>
          </cell>
          <cell r="E800" t="str">
            <v>und</v>
          </cell>
          <cell r="G800">
            <v>79.02</v>
          </cell>
          <cell r="M800">
            <v>88.19</v>
          </cell>
          <cell r="O800">
            <v>91.29</v>
          </cell>
          <cell r="Q800">
            <v>90.43</v>
          </cell>
          <cell r="S800">
            <v>91.57</v>
          </cell>
        </row>
        <row r="801">
          <cell r="A801" t="str">
            <v>2 S 04 991 02</v>
          </cell>
          <cell r="B801" t="str">
            <v>Tampa de ferro p/ caixa coletora - TCC 02</v>
          </cell>
          <cell r="E801" t="str">
            <v>und</v>
          </cell>
          <cell r="G801">
            <v>148.72999999999999</v>
          </cell>
          <cell r="M801">
            <v>188.86</v>
          </cell>
          <cell r="O801">
            <v>194.39</v>
          </cell>
          <cell r="Q801">
            <v>192.07</v>
          </cell>
          <cell r="S801">
            <v>192.14</v>
          </cell>
        </row>
        <row r="802">
          <cell r="A802" t="str">
            <v>2 S 04 999 03</v>
          </cell>
          <cell r="B802" t="str">
            <v>Escoramento de bueiros celulares</v>
          </cell>
          <cell r="E802" t="str">
            <v>m3</v>
          </cell>
          <cell r="G802">
            <v>25.9</v>
          </cell>
          <cell r="M802">
            <v>30.26</v>
          </cell>
          <cell r="O802">
            <v>30.27</v>
          </cell>
          <cell r="Q802">
            <v>29.95</v>
          </cell>
          <cell r="S802">
            <v>29.82</v>
          </cell>
        </row>
        <row r="803">
          <cell r="A803" t="str">
            <v>2 S 04 999 06</v>
          </cell>
          <cell r="B803" t="str">
            <v>Solo local / selo de argila apiloado</v>
          </cell>
          <cell r="E803" t="str">
            <v>m3</v>
          </cell>
          <cell r="G803">
            <v>8.43</v>
          </cell>
          <cell r="M803">
            <v>10.119999999999999</v>
          </cell>
          <cell r="O803">
            <v>10.119999999999999</v>
          </cell>
          <cell r="Q803">
            <v>10.119999999999999</v>
          </cell>
          <cell r="S803">
            <v>10.119999999999999</v>
          </cell>
        </row>
        <row r="804">
          <cell r="A804" t="str">
            <v>2 S 04 999 07</v>
          </cell>
          <cell r="B804" t="str">
            <v>Lastro de brita</v>
          </cell>
          <cell r="E804" t="str">
            <v>m3</v>
          </cell>
          <cell r="G804">
            <v>27.8</v>
          </cell>
          <cell r="M804">
            <v>31.46</v>
          </cell>
          <cell r="O804">
            <v>32.03</v>
          </cell>
          <cell r="Q804">
            <v>31.41</v>
          </cell>
          <cell r="S804">
            <v>32.880000000000003</v>
          </cell>
        </row>
        <row r="805">
          <cell r="A805" t="str">
            <v>2 S 05 000 06</v>
          </cell>
          <cell r="B805" t="str">
            <v>Calha metálica semi-circular D=0,40 m</v>
          </cell>
          <cell r="E805" t="str">
            <v>m</v>
          </cell>
          <cell r="G805">
            <v>93.01</v>
          </cell>
          <cell r="M805">
            <v>112.33</v>
          </cell>
          <cell r="O805">
            <v>125.07</v>
          </cell>
          <cell r="Q805">
            <v>125.87</v>
          </cell>
          <cell r="S805">
            <v>125.87</v>
          </cell>
        </row>
        <row r="806">
          <cell r="A806" t="str">
            <v>2 S 05 000 09</v>
          </cell>
          <cell r="B806" t="str">
            <v>Dentes para bueiros simples D=0,60 m</v>
          </cell>
          <cell r="E806" t="str">
            <v>und</v>
          </cell>
          <cell r="G806">
            <v>31.33</v>
          </cell>
          <cell r="M806">
            <v>34.75</v>
          </cell>
          <cell r="O806">
            <v>35.590000000000003</v>
          </cell>
          <cell r="Q806">
            <v>34.590000000000003</v>
          </cell>
          <cell r="S806">
            <v>35.909999999999997</v>
          </cell>
        </row>
        <row r="807">
          <cell r="A807" t="str">
            <v>2 S 05 000 10</v>
          </cell>
          <cell r="B807" t="str">
            <v>Dentes para bueiros simples D=0,80 m</v>
          </cell>
          <cell r="E807" t="str">
            <v>und</v>
          </cell>
          <cell r="G807">
            <v>39</v>
          </cell>
          <cell r="M807">
            <v>43.21</v>
          </cell>
          <cell r="O807">
            <v>44.28</v>
          </cell>
          <cell r="Q807">
            <v>43.04</v>
          </cell>
          <cell r="S807">
            <v>44.69</v>
          </cell>
        </row>
        <row r="808">
          <cell r="A808" t="str">
            <v>2 S 05 000 11</v>
          </cell>
          <cell r="B808" t="str">
            <v>Dentes para bueiros simples D=1,00 m</v>
          </cell>
          <cell r="E808" t="str">
            <v>und</v>
          </cell>
          <cell r="G808">
            <v>46.37</v>
          </cell>
          <cell r="M808">
            <v>51.38</v>
          </cell>
          <cell r="O808">
            <v>52.64</v>
          </cell>
          <cell r="Q808">
            <v>51.15</v>
          </cell>
          <cell r="S808">
            <v>53.12</v>
          </cell>
        </row>
        <row r="809">
          <cell r="A809" t="str">
            <v>2 S 05 000 12</v>
          </cell>
          <cell r="B809" t="str">
            <v>Dentes para bueiros simples D=1,20 m</v>
          </cell>
          <cell r="E809" t="str">
            <v>und</v>
          </cell>
          <cell r="G809">
            <v>52.65</v>
          </cell>
          <cell r="M809">
            <v>58.29</v>
          </cell>
          <cell r="O809">
            <v>59.73</v>
          </cell>
          <cell r="Q809">
            <v>58</v>
          </cell>
          <cell r="S809">
            <v>60.28</v>
          </cell>
        </row>
        <row r="810">
          <cell r="A810" t="str">
            <v>2 S 05 000 13</v>
          </cell>
          <cell r="B810" t="str">
            <v>Dentes para bueiros simples D=1,50 m</v>
          </cell>
          <cell r="E810" t="str">
            <v>und</v>
          </cell>
          <cell r="G810">
            <v>66.75</v>
          </cell>
          <cell r="M810">
            <v>73.989999999999995</v>
          </cell>
          <cell r="O810">
            <v>75.87</v>
          </cell>
          <cell r="Q810">
            <v>73.819999999999993</v>
          </cell>
          <cell r="S810">
            <v>76.540000000000006</v>
          </cell>
        </row>
        <row r="811">
          <cell r="A811" t="str">
            <v>2 S 05 000 14</v>
          </cell>
          <cell r="B811" t="str">
            <v>Dentes para bueiros duplos D=1,00 m</v>
          </cell>
          <cell r="E811" t="str">
            <v>und</v>
          </cell>
          <cell r="G811">
            <v>92.9</v>
          </cell>
          <cell r="M811">
            <v>102.94</v>
          </cell>
          <cell r="O811">
            <v>105.47</v>
          </cell>
          <cell r="Q811">
            <v>102.48</v>
          </cell>
          <cell r="S811">
            <v>106.44</v>
          </cell>
        </row>
        <row r="812">
          <cell r="A812" t="str">
            <v>2 S 05 000 15</v>
          </cell>
          <cell r="B812" t="str">
            <v>Dentes para bueiros duplos D=1,20 m</v>
          </cell>
          <cell r="E812" t="str">
            <v>und</v>
          </cell>
          <cell r="G812">
            <v>105.15</v>
          </cell>
          <cell r="M812">
            <v>116.41</v>
          </cell>
          <cell r="O812">
            <v>119.28</v>
          </cell>
          <cell r="Q812">
            <v>115.84</v>
          </cell>
          <cell r="S812">
            <v>120.39</v>
          </cell>
        </row>
        <row r="813">
          <cell r="A813" t="str">
            <v>2 S 05 000 16</v>
          </cell>
          <cell r="B813" t="str">
            <v>Dentes para bueiros duplos D=1,50 m</v>
          </cell>
          <cell r="E813" t="str">
            <v>und</v>
          </cell>
          <cell r="G813">
            <v>129.72</v>
          </cell>
          <cell r="M813">
            <v>143.77000000000001</v>
          </cell>
          <cell r="O813">
            <v>147.33000000000001</v>
          </cell>
          <cell r="Q813">
            <v>143.22999999999999</v>
          </cell>
          <cell r="S813">
            <v>148.66</v>
          </cell>
        </row>
        <row r="814">
          <cell r="A814" t="str">
            <v>2 S 05 000 17</v>
          </cell>
          <cell r="B814" t="str">
            <v>Dentes para bueiros triplos D=1,00 m</v>
          </cell>
          <cell r="E814" t="str">
            <v>und</v>
          </cell>
          <cell r="G814">
            <v>136.16999999999999</v>
          </cell>
          <cell r="M814">
            <v>150.86000000000001</v>
          </cell>
          <cell r="O814">
            <v>154.47999999999999</v>
          </cell>
          <cell r="Q814">
            <v>150.01</v>
          </cell>
          <cell r="S814">
            <v>155.93</v>
          </cell>
        </row>
        <row r="815">
          <cell r="A815" t="str">
            <v>2 S 05 000 18</v>
          </cell>
          <cell r="B815" t="str">
            <v>Dentes para bueiros triplos D=1,20</v>
          </cell>
          <cell r="E815" t="str">
            <v>und</v>
          </cell>
          <cell r="G815">
            <v>157.81</v>
          </cell>
          <cell r="M815">
            <v>174.71</v>
          </cell>
          <cell r="O815">
            <v>179.01</v>
          </cell>
          <cell r="Q815">
            <v>173.85</v>
          </cell>
          <cell r="S815">
            <v>180.68</v>
          </cell>
        </row>
        <row r="816">
          <cell r="A816" t="str">
            <v>2 S 05 000 19</v>
          </cell>
          <cell r="B816" t="str">
            <v>Dentes para bueiros triplos D=1,50 m</v>
          </cell>
          <cell r="E816" t="str">
            <v>und</v>
          </cell>
          <cell r="G816">
            <v>192.19</v>
          </cell>
          <cell r="M816">
            <v>212.96</v>
          </cell>
          <cell r="O816">
            <v>218.2</v>
          </cell>
          <cell r="Q816">
            <v>212.05</v>
          </cell>
          <cell r="S816">
            <v>220.2</v>
          </cell>
        </row>
        <row r="817">
          <cell r="A817" t="str">
            <v>2 S 05 100 00</v>
          </cell>
          <cell r="B817" t="str">
            <v>Enleivamento</v>
          </cell>
          <cell r="E817" t="str">
            <v>m2</v>
          </cell>
          <cell r="G817">
            <v>3.36</v>
          </cell>
          <cell r="M817">
            <v>3.92</v>
          </cell>
          <cell r="O817">
            <v>3.92</v>
          </cell>
          <cell r="Q817">
            <v>3.85</v>
          </cell>
          <cell r="S817">
            <v>3.85</v>
          </cell>
        </row>
        <row r="818">
          <cell r="A818" t="str">
            <v>2 S 05 102 00</v>
          </cell>
          <cell r="B818" t="str">
            <v>Hidrossemeadura</v>
          </cell>
          <cell r="E818" t="str">
            <v>m2</v>
          </cell>
          <cell r="G818">
            <v>1.1399999999999999</v>
          </cell>
          <cell r="M818">
            <v>0.84</v>
          </cell>
          <cell r="O818">
            <v>0.86</v>
          </cell>
          <cell r="Q818">
            <v>0.84</v>
          </cell>
          <cell r="S818">
            <v>0.85</v>
          </cell>
        </row>
        <row r="819">
          <cell r="A819" t="str">
            <v>2 S 05 300 01</v>
          </cell>
          <cell r="B819" t="str">
            <v>Alvenaria de pedra arrumada</v>
          </cell>
          <cell r="E819" t="str">
            <v>m3</v>
          </cell>
          <cell r="G819">
            <v>47.78</v>
          </cell>
          <cell r="M819">
            <v>55.63</v>
          </cell>
          <cell r="O819">
            <v>56.22</v>
          </cell>
          <cell r="Q819">
            <v>55.59</v>
          </cell>
          <cell r="S819">
            <v>57.06</v>
          </cell>
        </row>
        <row r="820">
          <cell r="A820" t="str">
            <v>2 S 05 300 02</v>
          </cell>
          <cell r="B820" t="str">
            <v>Enrocamento de pedra jogada</v>
          </cell>
          <cell r="E820" t="str">
            <v>m3</v>
          </cell>
          <cell r="G820">
            <v>27.48</v>
          </cell>
          <cell r="M820">
            <v>31.54</v>
          </cell>
          <cell r="O820">
            <v>32.03</v>
          </cell>
          <cell r="Q820">
            <v>31.5</v>
          </cell>
          <cell r="S820">
            <v>32.729999999999997</v>
          </cell>
        </row>
        <row r="821">
          <cell r="A821" t="str">
            <v>2 S 05 301 00</v>
          </cell>
          <cell r="B821" t="str">
            <v>Alvenaria de pedra argamassada</v>
          </cell>
          <cell r="E821" t="str">
            <v>m3</v>
          </cell>
          <cell r="G821">
            <v>123.04</v>
          </cell>
          <cell r="M821">
            <v>136.59</v>
          </cell>
          <cell r="O821">
            <v>139.43</v>
          </cell>
          <cell r="Q821">
            <v>135.06</v>
          </cell>
          <cell r="S821">
            <v>140.97999999999999</v>
          </cell>
        </row>
        <row r="822">
          <cell r="A822" t="str">
            <v>2 S 05 301 01</v>
          </cell>
          <cell r="B822" t="str">
            <v>Alvenaria tijolos de 20 cm de espessura</v>
          </cell>
          <cell r="E822" t="str">
            <v>m2</v>
          </cell>
          <cell r="G822">
            <v>26.67</v>
          </cell>
          <cell r="M822">
            <v>33.06</v>
          </cell>
          <cell r="O822">
            <v>33.17</v>
          </cell>
          <cell r="Q822">
            <v>33.01</v>
          </cell>
          <cell r="S822">
            <v>33.21</v>
          </cell>
        </row>
        <row r="823">
          <cell r="A823" t="str">
            <v>2 S 05 302 01</v>
          </cell>
          <cell r="B823" t="str">
            <v>Muro gabião tipo caixa</v>
          </cell>
          <cell r="E823" t="str">
            <v>m3</v>
          </cell>
          <cell r="G823">
            <v>124.7</v>
          </cell>
          <cell r="M823">
            <v>145.96</v>
          </cell>
          <cell r="O823">
            <v>138.34</v>
          </cell>
          <cell r="Q823">
            <v>137.43</v>
          </cell>
          <cell r="S823">
            <v>138.84</v>
          </cell>
        </row>
        <row r="824">
          <cell r="A824" t="str">
            <v>2 S 05 303 01</v>
          </cell>
          <cell r="B824" t="str">
            <v>Terra armada - ECE - greide 0,0&lt;h&lt;6,00m</v>
          </cell>
          <cell r="E824" t="str">
            <v>m2</v>
          </cell>
          <cell r="G824">
            <v>185.44</v>
          </cell>
          <cell r="M824">
            <v>196.56</v>
          </cell>
          <cell r="O824">
            <v>196.56</v>
          </cell>
          <cell r="Q824">
            <v>218.81</v>
          </cell>
          <cell r="S824">
            <v>218.81</v>
          </cell>
        </row>
        <row r="825">
          <cell r="A825" t="str">
            <v>2 S 05 303 02</v>
          </cell>
          <cell r="B825" t="str">
            <v>Terra armada - ECE - greide 6,0&lt;h&lt;9,00m</v>
          </cell>
          <cell r="E825" t="str">
            <v>m2</v>
          </cell>
          <cell r="G825">
            <v>208.05</v>
          </cell>
          <cell r="M825">
            <v>220.52</v>
          </cell>
          <cell r="O825">
            <v>220.52</v>
          </cell>
          <cell r="Q825">
            <v>245.49</v>
          </cell>
          <cell r="S825">
            <v>245.49</v>
          </cell>
        </row>
        <row r="826">
          <cell r="A826" t="str">
            <v>2 S 05 303 03</v>
          </cell>
          <cell r="B826" t="str">
            <v>Terra armada - ECE - greide 9,0&lt;h&lt;12,00m</v>
          </cell>
          <cell r="E826" t="str">
            <v>m2</v>
          </cell>
          <cell r="G826">
            <v>230.67</v>
          </cell>
          <cell r="M826">
            <v>244.38</v>
          </cell>
          <cell r="O826">
            <v>244.38</v>
          </cell>
          <cell r="Q826">
            <v>272.19</v>
          </cell>
          <cell r="S826">
            <v>272.19</v>
          </cell>
        </row>
        <row r="827">
          <cell r="A827" t="str">
            <v>2 S 05 303 04</v>
          </cell>
          <cell r="B827" t="str">
            <v>Terra armada - ECE - pé de talude 0,0&lt;h&lt;6,00m</v>
          </cell>
          <cell r="E827" t="str">
            <v>m2</v>
          </cell>
          <cell r="G827">
            <v>218.61</v>
          </cell>
          <cell r="M827">
            <v>231.72</v>
          </cell>
          <cell r="O827">
            <v>231.72</v>
          </cell>
          <cell r="Q827">
            <v>257.95</v>
          </cell>
          <cell r="S827">
            <v>257.95</v>
          </cell>
        </row>
        <row r="828">
          <cell r="A828" t="str">
            <v>2 S 05 303 05</v>
          </cell>
          <cell r="B828" t="str">
            <v>Terra armada - ECE - pé de talude 6,0&lt;h&lt;9,00m</v>
          </cell>
          <cell r="E828" t="str">
            <v>m2</v>
          </cell>
          <cell r="G828">
            <v>245.74</v>
          </cell>
          <cell r="M828">
            <v>260.49</v>
          </cell>
          <cell r="O828">
            <v>260.49</v>
          </cell>
          <cell r="Q828">
            <v>289.97000000000003</v>
          </cell>
          <cell r="S828">
            <v>289.97000000000003</v>
          </cell>
        </row>
        <row r="829">
          <cell r="A829" t="str">
            <v>2 S 05 303 06</v>
          </cell>
          <cell r="B829" t="str">
            <v>Terra armada - ECE - pé de talude 9,0&lt;h&lt;12,00m</v>
          </cell>
          <cell r="E829" t="str">
            <v>m2</v>
          </cell>
          <cell r="G829">
            <v>271.38</v>
          </cell>
          <cell r="M829">
            <v>287.66000000000003</v>
          </cell>
          <cell r="O829">
            <v>287.66000000000003</v>
          </cell>
          <cell r="Q829">
            <v>324.2</v>
          </cell>
          <cell r="S829">
            <v>324.2</v>
          </cell>
        </row>
        <row r="830">
          <cell r="A830" t="str">
            <v>2 S 05 303 07</v>
          </cell>
          <cell r="B830" t="str">
            <v>Terra armada - ECE - encontro portante 0,0&lt;h&lt;6,00m</v>
          </cell>
          <cell r="E830" t="str">
            <v>m2</v>
          </cell>
          <cell r="G830">
            <v>398.04</v>
          </cell>
          <cell r="M830">
            <v>421.92</v>
          </cell>
          <cell r="O830">
            <v>421.92</v>
          </cell>
          <cell r="Q830">
            <v>469.68</v>
          </cell>
          <cell r="S830">
            <v>469.68</v>
          </cell>
        </row>
        <row r="831">
          <cell r="A831" t="str">
            <v>2 S 05 303 08</v>
          </cell>
          <cell r="B831" t="str">
            <v>Terra armada - ECE - encontro portante 6,0&lt;h&lt;9,00m</v>
          </cell>
          <cell r="E831" t="str">
            <v>m2</v>
          </cell>
          <cell r="G831">
            <v>530.41999999999996</v>
          </cell>
          <cell r="M831">
            <v>562.24</v>
          </cell>
          <cell r="O831">
            <v>562.24</v>
          </cell>
          <cell r="Q831">
            <v>625.9</v>
          </cell>
          <cell r="S831">
            <v>625.9</v>
          </cell>
        </row>
        <row r="832">
          <cell r="A832" t="str">
            <v>2 S 05 303 09</v>
          </cell>
          <cell r="B832" t="str">
            <v>Escamas de concreto armado para terra armada</v>
          </cell>
          <cell r="E832" t="str">
            <v>m3</v>
          </cell>
          <cell r="G832">
            <v>470.28</v>
          </cell>
          <cell r="M832">
            <v>517.65</v>
          </cell>
          <cell r="O832">
            <v>535.33000000000004</v>
          </cell>
          <cell r="Q832">
            <v>524.22</v>
          </cell>
          <cell r="S832">
            <v>539.16999999999996</v>
          </cell>
        </row>
        <row r="833">
          <cell r="A833" t="str">
            <v>2 S 05 303 10</v>
          </cell>
          <cell r="B833" t="str">
            <v>Concr. soleira e arremates de maciço terra armada</v>
          </cell>
          <cell r="E833" t="str">
            <v>m3</v>
          </cell>
          <cell r="G833">
            <v>227.24</v>
          </cell>
          <cell r="M833">
            <v>248.06</v>
          </cell>
          <cell r="O833">
            <v>254.14</v>
          </cell>
          <cell r="Q833">
            <v>244.32</v>
          </cell>
          <cell r="S833">
            <v>256.86</v>
          </cell>
        </row>
        <row r="834">
          <cell r="A834" t="str">
            <v>2 S 05 303 11</v>
          </cell>
          <cell r="B834" t="str">
            <v>Montagem de maciço terra armada</v>
          </cell>
          <cell r="E834" t="str">
            <v>m2</v>
          </cell>
          <cell r="G834">
            <v>54.44</v>
          </cell>
          <cell r="M834">
            <v>63.72</v>
          </cell>
          <cell r="O834">
            <v>63.72</v>
          </cell>
          <cell r="Q834">
            <v>62.93</v>
          </cell>
          <cell r="S834">
            <v>62.93</v>
          </cell>
        </row>
        <row r="835">
          <cell r="A835" t="str">
            <v>2 S 05 340 01</v>
          </cell>
          <cell r="B835" t="str">
            <v>Execução cortina atirantada conc.armado fck=15 MPa</v>
          </cell>
          <cell r="E835" t="str">
            <v>m2</v>
          </cell>
          <cell r="G835">
            <v>776.35</v>
          </cell>
          <cell r="M835">
            <v>859.06</v>
          </cell>
          <cell r="O835">
            <v>882.36</v>
          </cell>
          <cell r="Q835">
            <v>881.64</v>
          </cell>
          <cell r="S835">
            <v>893.71</v>
          </cell>
        </row>
        <row r="836">
          <cell r="A836" t="str">
            <v>2 S 05 900 01</v>
          </cell>
          <cell r="B836" t="str">
            <v>Tirante protendido p/ cort. aço st 85/105 D= 32mm</v>
          </cell>
          <cell r="E836" t="str">
            <v>m</v>
          </cell>
          <cell r="G836">
            <v>75.650000000000006</v>
          </cell>
          <cell r="M836">
            <v>85.2</v>
          </cell>
          <cell r="O836">
            <v>86.05</v>
          </cell>
          <cell r="Q836">
            <v>86.03</v>
          </cell>
          <cell r="S836">
            <v>86.08</v>
          </cell>
        </row>
        <row r="837">
          <cell r="A837" t="str">
            <v>2 S 06 210 01</v>
          </cell>
          <cell r="B837" t="str">
            <v>Pórtico metálico</v>
          </cell>
          <cell r="E837" t="str">
            <v>und</v>
          </cell>
          <cell r="G837">
            <v>39739.339999999997</v>
          </cell>
          <cell r="M837">
            <v>40019.26</v>
          </cell>
          <cell r="O837">
            <v>40044.01</v>
          </cell>
          <cell r="Q837">
            <v>40004.67</v>
          </cell>
          <cell r="S837">
            <v>40055.39</v>
          </cell>
        </row>
        <row r="838">
          <cell r="A838" t="str">
            <v>2 S 06 400 01</v>
          </cell>
          <cell r="B838" t="str">
            <v>Cerca arame farp. c/ mourão concr. seção quadrada</v>
          </cell>
          <cell r="E838" t="str">
            <v>m</v>
          </cell>
          <cell r="G838">
            <v>12.2</v>
          </cell>
          <cell r="M838">
            <v>14.91</v>
          </cell>
          <cell r="O838">
            <v>15.13</v>
          </cell>
          <cell r="Q838">
            <v>15.44</v>
          </cell>
          <cell r="S838">
            <v>14.52</v>
          </cell>
        </row>
        <row r="839">
          <cell r="A839" t="str">
            <v>2 S 06 400 02</v>
          </cell>
          <cell r="B839" t="str">
            <v>Cerca arame farp. c/ mourão concr. seção triang.</v>
          </cell>
          <cell r="E839" t="str">
            <v>m</v>
          </cell>
          <cell r="G839">
            <v>9.64</v>
          </cell>
          <cell r="M839">
            <v>11.54</v>
          </cell>
          <cell r="O839">
            <v>11.7</v>
          </cell>
          <cell r="Q839">
            <v>12.02</v>
          </cell>
          <cell r="S839">
            <v>11.56</v>
          </cell>
        </row>
        <row r="840">
          <cell r="A840" t="str">
            <v>2 S 06 410 00</v>
          </cell>
          <cell r="B840" t="str">
            <v>Cercas de arame farpado com suportes de madeira</v>
          </cell>
          <cell r="E840" t="str">
            <v>m</v>
          </cell>
          <cell r="G840">
            <v>5.53</v>
          </cell>
          <cell r="M840">
            <v>7.8</v>
          </cell>
          <cell r="O840">
            <v>7.83</v>
          </cell>
          <cell r="Q840">
            <v>8.1199999999999992</v>
          </cell>
          <cell r="S840">
            <v>8.1199999999999992</v>
          </cell>
        </row>
        <row r="841">
          <cell r="A841" t="str">
            <v>2 S 09 001 05</v>
          </cell>
          <cell r="B841" t="str">
            <v>Transporte local em rodov. não pav. (const.)</v>
          </cell>
          <cell r="E841" t="str">
            <v>tkm</v>
          </cell>
          <cell r="G841">
            <v>0.42</v>
          </cell>
          <cell r="M841">
            <v>0.46</v>
          </cell>
          <cell r="O841">
            <v>0.47</v>
          </cell>
          <cell r="Q841">
            <v>0.45</v>
          </cell>
          <cell r="S841">
            <v>0.45</v>
          </cell>
        </row>
        <row r="842">
          <cell r="A842" t="str">
            <v>2 S 09 001 40</v>
          </cell>
          <cell r="B842" t="str">
            <v>Transporte local c/ carroceria em rodovia não pav.</v>
          </cell>
          <cell r="E842" t="str">
            <v>tkm</v>
          </cell>
          <cell r="G842">
            <v>0.47</v>
          </cell>
          <cell r="M842">
            <v>0.53</v>
          </cell>
          <cell r="O842">
            <v>0.53</v>
          </cell>
          <cell r="Q842">
            <v>0.51</v>
          </cell>
          <cell r="S842">
            <v>0.51</v>
          </cell>
        </row>
        <row r="843">
          <cell r="A843" t="str">
            <v>2 S 09 001 90</v>
          </cell>
          <cell r="B843" t="str">
            <v>Transporte comercial c/ carr. rodov. não pav.</v>
          </cell>
          <cell r="E843" t="str">
            <v>tkm</v>
          </cell>
          <cell r="G843">
            <v>0.32</v>
          </cell>
          <cell r="M843">
            <v>0.35</v>
          </cell>
          <cell r="O843">
            <v>0.36</v>
          </cell>
          <cell r="Q843">
            <v>0.35</v>
          </cell>
          <cell r="S843">
            <v>0.35</v>
          </cell>
        </row>
        <row r="844">
          <cell r="A844" t="str">
            <v>2 S 09 002 05</v>
          </cell>
          <cell r="B844" t="str">
            <v>Transporte local em rodov. pavim. (const.)</v>
          </cell>
          <cell r="E844" t="str">
            <v>tkm</v>
          </cell>
          <cell r="G844">
            <v>0.32</v>
          </cell>
          <cell r="M844">
            <v>0.36</v>
          </cell>
          <cell r="O844">
            <v>0.36</v>
          </cell>
          <cell r="Q844">
            <v>0.35</v>
          </cell>
          <cell r="S844">
            <v>0.35</v>
          </cell>
        </row>
        <row r="845">
          <cell r="A845" t="str">
            <v>2 S 09 002 40</v>
          </cell>
          <cell r="B845" t="str">
            <v>Transporte local c/ carroceria em rodov. pavim.</v>
          </cell>
          <cell r="E845" t="str">
            <v>tkm</v>
          </cell>
          <cell r="G845">
            <v>0.35</v>
          </cell>
          <cell r="M845">
            <v>0.39</v>
          </cell>
          <cell r="O845">
            <v>0.4</v>
          </cell>
          <cell r="Q845">
            <v>0.38</v>
          </cell>
          <cell r="S845">
            <v>0.38</v>
          </cell>
        </row>
        <row r="846">
          <cell r="A846" t="str">
            <v>2 S 09 002 90</v>
          </cell>
          <cell r="B846" t="str">
            <v>Transporte comerc. c/ carr. rodov. pavim.</v>
          </cell>
          <cell r="E846" t="str">
            <v>tkm</v>
          </cell>
          <cell r="G846">
            <v>0.21</v>
          </cell>
          <cell r="M846">
            <v>0.23</v>
          </cell>
          <cell r="O846">
            <v>0.24</v>
          </cell>
          <cell r="Q846">
            <v>0.23</v>
          </cell>
          <cell r="S846">
            <v>0.23</v>
          </cell>
        </row>
        <row r="847">
          <cell r="B847" t="str">
            <v>Conservação</v>
          </cell>
        </row>
        <row r="848">
          <cell r="A848" t="str">
            <v>3 S 01 200 00</v>
          </cell>
          <cell r="B848" t="str">
            <v>Escavação e carga mat. jazida (consv)</v>
          </cell>
          <cell r="E848" t="str">
            <v>m3</v>
          </cell>
          <cell r="G848">
            <v>6.5</v>
          </cell>
          <cell r="M848">
            <v>6.73</v>
          </cell>
          <cell r="O848">
            <v>6.81</v>
          </cell>
          <cell r="Q848">
            <v>6.71</v>
          </cell>
          <cell r="S848">
            <v>6.71</v>
          </cell>
        </row>
        <row r="849">
          <cell r="A849" t="str">
            <v>3 S 01 401 00</v>
          </cell>
          <cell r="B849" t="str">
            <v>Recomposição de revestimento primário</v>
          </cell>
          <cell r="E849" t="str">
            <v>m3</v>
          </cell>
          <cell r="G849">
            <v>9.89</v>
          </cell>
          <cell r="M849">
            <v>10.41</v>
          </cell>
          <cell r="O849">
            <v>10.57</v>
          </cell>
          <cell r="Q849">
            <v>10.37</v>
          </cell>
          <cell r="S849">
            <v>10.37</v>
          </cell>
        </row>
        <row r="850">
          <cell r="A850" t="str">
            <v>3 S 01 930 00</v>
          </cell>
          <cell r="B850" t="str">
            <v>Regularização mecânica da faixa de domínio</v>
          </cell>
          <cell r="E850" t="str">
            <v>m2</v>
          </cell>
          <cell r="G850">
            <v>0.15</v>
          </cell>
          <cell r="M850">
            <v>0.15</v>
          </cell>
          <cell r="O850">
            <v>0.15</v>
          </cell>
          <cell r="Q850">
            <v>0.15</v>
          </cell>
          <cell r="S850">
            <v>0.15</v>
          </cell>
        </row>
        <row r="851">
          <cell r="A851" t="str">
            <v>3 S 02 200 00</v>
          </cell>
          <cell r="B851" t="str">
            <v>Solo p/ base de remendo profundo</v>
          </cell>
          <cell r="E851" t="str">
            <v>m3</v>
          </cell>
          <cell r="G851">
            <v>7.48</v>
          </cell>
          <cell r="M851">
            <v>7.74</v>
          </cell>
          <cell r="O851">
            <v>7.84</v>
          </cell>
          <cell r="Q851">
            <v>7.72</v>
          </cell>
          <cell r="S851">
            <v>7.72</v>
          </cell>
        </row>
        <row r="852">
          <cell r="A852" t="str">
            <v>3 S 02 200 01</v>
          </cell>
          <cell r="B852" t="str">
            <v>Recomposição de camada granular do pavimento</v>
          </cell>
          <cell r="E852" t="str">
            <v>m3</v>
          </cell>
          <cell r="G852">
            <v>11.61</v>
          </cell>
          <cell r="M852">
            <v>12.45</v>
          </cell>
          <cell r="O852">
            <v>12.57</v>
          </cell>
          <cell r="Q852">
            <v>12.32</v>
          </cell>
          <cell r="S852">
            <v>12.32</v>
          </cell>
        </row>
        <row r="853">
          <cell r="A853" t="str">
            <v>3 S 02 220 00</v>
          </cell>
          <cell r="B853" t="str">
            <v>Solo brita p/ base de rem. profundo</v>
          </cell>
          <cell r="E853" t="str">
            <v>m3</v>
          </cell>
          <cell r="G853">
            <v>17.2</v>
          </cell>
          <cell r="M853">
            <v>19.63</v>
          </cell>
          <cell r="O853">
            <v>19.899999999999999</v>
          </cell>
          <cell r="Q853">
            <v>19.63</v>
          </cell>
          <cell r="S853">
            <v>20.28</v>
          </cell>
        </row>
        <row r="854">
          <cell r="A854" t="str">
            <v>3 S 02 230 00</v>
          </cell>
          <cell r="B854" t="str">
            <v>Brita para base de remendo profundo</v>
          </cell>
          <cell r="E854" t="str">
            <v>m3</v>
          </cell>
          <cell r="G854">
            <v>37.79</v>
          </cell>
          <cell r="M854">
            <v>44.64</v>
          </cell>
          <cell r="O854">
            <v>45.27</v>
          </cell>
          <cell r="Q854">
            <v>44.67</v>
          </cell>
          <cell r="S854">
            <v>46.63</v>
          </cell>
        </row>
        <row r="855">
          <cell r="A855" t="str">
            <v>3 S 02 241 00</v>
          </cell>
          <cell r="B855" t="str">
            <v>Solo melhorado c/ cimento p/ base rem. profundo</v>
          </cell>
          <cell r="E855" t="str">
            <v>m3</v>
          </cell>
          <cell r="G855">
            <v>35.979999999999997</v>
          </cell>
          <cell r="M855">
            <v>37.99</v>
          </cell>
          <cell r="O855">
            <v>39.04</v>
          </cell>
          <cell r="Q855">
            <v>37.33</v>
          </cell>
          <cell r="S855">
            <v>39.4</v>
          </cell>
        </row>
        <row r="856">
          <cell r="A856" t="str">
            <v>3 S 02 300 00</v>
          </cell>
          <cell r="B856" t="str">
            <v>Imprimação</v>
          </cell>
          <cell r="E856" t="str">
            <v>m2</v>
          </cell>
          <cell r="G856">
            <v>0.13</v>
          </cell>
          <cell r="M856">
            <v>0.14000000000000001</v>
          </cell>
          <cell r="O856">
            <v>0.14000000000000001</v>
          </cell>
          <cell r="Q856">
            <v>0.14000000000000001</v>
          </cell>
          <cell r="S856">
            <v>0.14000000000000001</v>
          </cell>
        </row>
        <row r="857">
          <cell r="A857" t="str">
            <v>3 S 02 400 00</v>
          </cell>
          <cell r="B857" t="str">
            <v>Pintura de ligação</v>
          </cell>
          <cell r="E857" t="str">
            <v>m2</v>
          </cell>
          <cell r="G857">
            <v>0.09</v>
          </cell>
          <cell r="M857">
            <v>0.1</v>
          </cell>
          <cell r="O857">
            <v>0.1</v>
          </cell>
          <cell r="Q857">
            <v>0.1</v>
          </cell>
          <cell r="S857">
            <v>0.1</v>
          </cell>
        </row>
        <row r="858">
          <cell r="A858" t="str">
            <v>3 S 02 500 00</v>
          </cell>
          <cell r="B858" t="str">
            <v>Capa selante com pedrisco</v>
          </cell>
          <cell r="E858" t="str">
            <v>m2</v>
          </cell>
          <cell r="G858">
            <v>0.35</v>
          </cell>
          <cell r="M858">
            <v>0.41</v>
          </cell>
          <cell r="O858">
            <v>0.41</v>
          </cell>
          <cell r="Q858">
            <v>0.4</v>
          </cell>
          <cell r="S858">
            <v>0.41</v>
          </cell>
        </row>
        <row r="859">
          <cell r="A859" t="str">
            <v>3 S 02 500 01</v>
          </cell>
          <cell r="B859" t="str">
            <v>Capa selante com areia</v>
          </cell>
          <cell r="E859" t="str">
            <v>m2</v>
          </cell>
          <cell r="G859">
            <v>0.18</v>
          </cell>
          <cell r="M859">
            <v>0.21</v>
          </cell>
          <cell r="O859">
            <v>0.21</v>
          </cell>
          <cell r="Q859">
            <v>0.2</v>
          </cell>
          <cell r="S859">
            <v>0.2</v>
          </cell>
        </row>
        <row r="860">
          <cell r="A860" t="str">
            <v>3 S 02 500 02</v>
          </cell>
          <cell r="B860" t="str">
            <v>Tratamento superficial simples com CAP</v>
          </cell>
          <cell r="E860" t="str">
            <v>m2</v>
          </cell>
          <cell r="G860">
            <v>0.49</v>
          </cell>
          <cell r="M860">
            <v>0.56999999999999995</v>
          </cell>
          <cell r="O860">
            <v>0.56999999999999995</v>
          </cell>
          <cell r="Q860">
            <v>0.56000000000000005</v>
          </cell>
          <cell r="S860">
            <v>0.56999999999999995</v>
          </cell>
        </row>
        <row r="861">
          <cell r="A861" t="str">
            <v>3 S 02 500 03</v>
          </cell>
          <cell r="B861" t="str">
            <v>Tratamento superficial simples com emulsão</v>
          </cell>
          <cell r="E861" t="str">
            <v>m2</v>
          </cell>
          <cell r="G861">
            <v>0.46</v>
          </cell>
          <cell r="M861">
            <v>0.53</v>
          </cell>
          <cell r="O861">
            <v>0.54</v>
          </cell>
          <cell r="Q861">
            <v>0.53</v>
          </cell>
          <cell r="S861">
            <v>0.54</v>
          </cell>
        </row>
        <row r="862">
          <cell r="A862" t="str">
            <v>3 S 02 500 04</v>
          </cell>
          <cell r="B862" t="str">
            <v>Tratamento superficial simples c/ banho diluído</v>
          </cell>
          <cell r="E862" t="str">
            <v>m2</v>
          </cell>
          <cell r="G862">
            <v>0.52</v>
          </cell>
          <cell r="M862">
            <v>0.6</v>
          </cell>
          <cell r="O862">
            <v>0.61</v>
          </cell>
          <cell r="Q862">
            <v>0.6</v>
          </cell>
          <cell r="S862">
            <v>0.61</v>
          </cell>
        </row>
        <row r="863">
          <cell r="A863" t="str">
            <v>3 S 02 501 00</v>
          </cell>
          <cell r="B863" t="str">
            <v>Tratamento superficial duplo c/ CAP</v>
          </cell>
          <cell r="E863" t="str">
            <v>m2</v>
          </cell>
          <cell r="G863">
            <v>1.48</v>
          </cell>
          <cell r="M863">
            <v>1.71</v>
          </cell>
          <cell r="O863">
            <v>1.72</v>
          </cell>
          <cell r="Q863">
            <v>1.68</v>
          </cell>
          <cell r="S863">
            <v>1.72</v>
          </cell>
        </row>
        <row r="864">
          <cell r="A864" t="str">
            <v>3 S 02 501 01</v>
          </cell>
          <cell r="B864" t="str">
            <v>Tratamento superficial duplo com emulsão</v>
          </cell>
          <cell r="E864" t="str">
            <v>m2</v>
          </cell>
          <cell r="G864">
            <v>1.47</v>
          </cell>
          <cell r="M864">
            <v>1.69</v>
          </cell>
          <cell r="O864">
            <v>1.7</v>
          </cell>
          <cell r="Q864">
            <v>1.67</v>
          </cell>
          <cell r="S864">
            <v>1.71</v>
          </cell>
        </row>
        <row r="865">
          <cell r="A865" t="str">
            <v>3 S 02 501 02</v>
          </cell>
          <cell r="B865" t="str">
            <v>Tratamento superficial duplo com banho diluído</v>
          </cell>
          <cell r="E865" t="str">
            <v>m2</v>
          </cell>
          <cell r="G865">
            <v>1.6</v>
          </cell>
          <cell r="M865">
            <v>1.85</v>
          </cell>
          <cell r="O865">
            <v>1.86</v>
          </cell>
          <cell r="Q865">
            <v>1.82</v>
          </cell>
          <cell r="S865">
            <v>1.86</v>
          </cell>
        </row>
        <row r="866">
          <cell r="A866" t="str">
            <v>3 S 02 502 00</v>
          </cell>
          <cell r="B866" t="str">
            <v>Tratamento superficial triplo com c.a.p.</v>
          </cell>
          <cell r="E866" t="str">
            <v>m2</v>
          </cell>
          <cell r="G866">
            <v>2.11</v>
          </cell>
          <cell r="M866">
            <v>2.4300000000000002</v>
          </cell>
          <cell r="O866">
            <v>2.44</v>
          </cell>
          <cell r="Q866">
            <v>2.39</v>
          </cell>
          <cell r="S866">
            <v>2.44</v>
          </cell>
        </row>
        <row r="867">
          <cell r="A867" t="str">
            <v>3 S 02 502 01</v>
          </cell>
          <cell r="B867" t="str">
            <v>Tratamento superficial triplo com emulsão</v>
          </cell>
          <cell r="E867" t="str">
            <v>m2</v>
          </cell>
          <cell r="G867">
            <v>2.13</v>
          </cell>
          <cell r="M867">
            <v>2.4500000000000002</v>
          </cell>
          <cell r="O867">
            <v>2.4700000000000002</v>
          </cell>
          <cell r="Q867">
            <v>2.41</v>
          </cell>
          <cell r="S867">
            <v>2.46</v>
          </cell>
        </row>
        <row r="868">
          <cell r="A868" t="str">
            <v>3 S 02 502 02</v>
          </cell>
          <cell r="B868" t="str">
            <v>Tratamento superficial triplo com banho diluído</v>
          </cell>
          <cell r="E868" t="str">
            <v>m2</v>
          </cell>
          <cell r="G868">
            <v>2.2799999999999998</v>
          </cell>
          <cell r="M868">
            <v>2.62</v>
          </cell>
          <cell r="O868">
            <v>2.64</v>
          </cell>
          <cell r="Q868">
            <v>2.58</v>
          </cell>
          <cell r="S868">
            <v>2.63</v>
          </cell>
        </row>
        <row r="869">
          <cell r="A869" t="str">
            <v>3 S 02 510 00</v>
          </cell>
          <cell r="B869" t="str">
            <v>Lama asfáltica fina (granulometrias I e II )</v>
          </cell>
          <cell r="E869" t="str">
            <v>m2</v>
          </cell>
          <cell r="G869">
            <v>0.51</v>
          </cell>
          <cell r="M869">
            <v>0.59</v>
          </cell>
          <cell r="O869">
            <v>0.59</v>
          </cell>
          <cell r="Q869">
            <v>0.57999999999999996</v>
          </cell>
          <cell r="S869">
            <v>0.59</v>
          </cell>
        </row>
        <row r="870">
          <cell r="A870" t="str">
            <v>3 S 02 510 01</v>
          </cell>
          <cell r="B870" t="str">
            <v>Lama asfáltica grossa (granulometrias III e IV)</v>
          </cell>
          <cell r="E870" t="str">
            <v>m2</v>
          </cell>
          <cell r="G870">
            <v>0.92</v>
          </cell>
          <cell r="M870">
            <v>1.07</v>
          </cell>
          <cell r="O870">
            <v>1.07</v>
          </cell>
          <cell r="Q870">
            <v>1.05</v>
          </cell>
          <cell r="S870">
            <v>1.06</v>
          </cell>
        </row>
        <row r="871">
          <cell r="A871" t="str">
            <v>3 S 02 520 00</v>
          </cell>
          <cell r="B871" t="str">
            <v>Mistura areia-asfalto em betoneira</v>
          </cell>
          <cell r="E871" t="str">
            <v>m3</v>
          </cell>
          <cell r="G871">
            <v>26</v>
          </cell>
          <cell r="M871">
            <v>29.71</v>
          </cell>
          <cell r="O871">
            <v>29.78</v>
          </cell>
          <cell r="Q871">
            <v>29.51</v>
          </cell>
          <cell r="S871">
            <v>29.51</v>
          </cell>
        </row>
        <row r="872">
          <cell r="A872" t="str">
            <v>3 S 02 520 01</v>
          </cell>
          <cell r="B872" t="str">
            <v>Mistura areia-asfalto usinada a frio</v>
          </cell>
          <cell r="E872" t="str">
            <v>m3</v>
          </cell>
          <cell r="G872">
            <v>17.82</v>
          </cell>
          <cell r="M872">
            <v>19.87</v>
          </cell>
          <cell r="O872">
            <v>19.96</v>
          </cell>
          <cell r="Q872">
            <v>19.559999999999999</v>
          </cell>
          <cell r="S872">
            <v>19.559999999999999</v>
          </cell>
        </row>
        <row r="873">
          <cell r="A873" t="str">
            <v>3 S 02 520 02</v>
          </cell>
          <cell r="B873" t="str">
            <v>Rec.do rev. com areia asfalto a frio</v>
          </cell>
          <cell r="E873" t="str">
            <v>m3</v>
          </cell>
          <cell r="G873">
            <v>20.87</v>
          </cell>
          <cell r="M873">
            <v>23.8</v>
          </cell>
          <cell r="O873">
            <v>23.8</v>
          </cell>
          <cell r="Q873">
            <v>23.26</v>
          </cell>
          <cell r="S873">
            <v>23.26</v>
          </cell>
        </row>
        <row r="874">
          <cell r="A874" t="str">
            <v>3 S 02 521 00</v>
          </cell>
          <cell r="B874" t="str">
            <v>Mistura areia-asfalto usinada a quente</v>
          </cell>
          <cell r="E874" t="str">
            <v>m3</v>
          </cell>
          <cell r="G874">
            <v>60.43</v>
          </cell>
          <cell r="M874">
            <v>64.95</v>
          </cell>
          <cell r="O874">
            <v>65.11</v>
          </cell>
          <cell r="Q874">
            <v>78.69</v>
          </cell>
          <cell r="S874">
            <v>62.94</v>
          </cell>
        </row>
        <row r="875">
          <cell r="A875" t="str">
            <v>3 S 02 521 01</v>
          </cell>
          <cell r="B875" t="str">
            <v>Rec. do rev. com areia asfalto a quente</v>
          </cell>
          <cell r="E875" t="str">
            <v>m3</v>
          </cell>
          <cell r="G875">
            <v>14.12</v>
          </cell>
          <cell r="M875">
            <v>16.22</v>
          </cell>
          <cell r="O875">
            <v>16.22</v>
          </cell>
          <cell r="Q875">
            <v>15.89</v>
          </cell>
          <cell r="S875">
            <v>15.89</v>
          </cell>
        </row>
        <row r="876">
          <cell r="A876" t="str">
            <v>3 S 02 530 00</v>
          </cell>
          <cell r="B876" t="str">
            <v>Mistura betuminosa em betoneira</v>
          </cell>
          <cell r="E876" t="str">
            <v>m3</v>
          </cell>
          <cell r="G876">
            <v>36.840000000000003</v>
          </cell>
          <cell r="M876">
            <v>43.11</v>
          </cell>
          <cell r="O876">
            <v>43.5</v>
          </cell>
          <cell r="Q876">
            <v>43</v>
          </cell>
          <cell r="S876">
            <v>44.07</v>
          </cell>
        </row>
        <row r="877">
          <cell r="A877" t="str">
            <v>3 S 02 530 01</v>
          </cell>
          <cell r="B877" t="str">
            <v>Mistura betuminosa usinada a frio</v>
          </cell>
          <cell r="E877" t="str">
            <v>m3</v>
          </cell>
          <cell r="G877">
            <v>35.82</v>
          </cell>
          <cell r="M877">
            <v>41.72</v>
          </cell>
          <cell r="O877">
            <v>42.13</v>
          </cell>
          <cell r="Q877">
            <v>41.43</v>
          </cell>
          <cell r="S877">
            <v>42.51</v>
          </cell>
        </row>
        <row r="878">
          <cell r="A878" t="str">
            <v>3 S 02 530 02</v>
          </cell>
          <cell r="B878" t="str">
            <v>Rec.do rev. com mistura betuminosa a frio</v>
          </cell>
          <cell r="E878" t="str">
            <v>m3</v>
          </cell>
          <cell r="G878">
            <v>23.66</v>
          </cell>
          <cell r="M878">
            <v>26.99</v>
          </cell>
          <cell r="O878">
            <v>26.99</v>
          </cell>
          <cell r="Q878">
            <v>26.39</v>
          </cell>
          <cell r="S878">
            <v>26.39</v>
          </cell>
        </row>
        <row r="879">
          <cell r="A879" t="str">
            <v>3 S 02 540 00</v>
          </cell>
          <cell r="B879" t="str">
            <v>Mistura betuminosa usinada a quente</v>
          </cell>
          <cell r="E879" t="str">
            <v>m3</v>
          </cell>
          <cell r="G879">
            <v>75.17</v>
          </cell>
          <cell r="M879">
            <v>83.64</v>
          </cell>
          <cell r="O879">
            <v>84.21</v>
          </cell>
          <cell r="Q879">
            <v>92.85</v>
          </cell>
          <cell r="S879">
            <v>83.6</v>
          </cell>
        </row>
        <row r="880">
          <cell r="A880" t="str">
            <v>3 S 02 540 01</v>
          </cell>
          <cell r="B880" t="str">
            <v>Rec.do rev.com mistura betuminosa a quente</v>
          </cell>
          <cell r="E880" t="str">
            <v>m3</v>
          </cell>
          <cell r="G880">
            <v>16.399999999999999</v>
          </cell>
          <cell r="M880">
            <v>18.84</v>
          </cell>
          <cell r="O880">
            <v>18.84</v>
          </cell>
          <cell r="Q880">
            <v>18.46</v>
          </cell>
          <cell r="S880">
            <v>18.46</v>
          </cell>
        </row>
        <row r="881">
          <cell r="A881" t="str">
            <v>3 S 02 601 00</v>
          </cell>
          <cell r="B881" t="str">
            <v>Recomposição de placa de concreto</v>
          </cell>
          <cell r="E881" t="str">
            <v>m3</v>
          </cell>
          <cell r="G881">
            <v>218.14</v>
          </cell>
          <cell r="M881">
            <v>237.8</v>
          </cell>
          <cell r="O881">
            <v>243.59</v>
          </cell>
          <cell r="Q881">
            <v>233.72</v>
          </cell>
          <cell r="S881">
            <v>246.49</v>
          </cell>
        </row>
        <row r="882">
          <cell r="A882" t="str">
            <v>3 S 02 900 00</v>
          </cell>
          <cell r="B882" t="str">
            <v>Remoção mecanizada de revestimento betuminoso</v>
          </cell>
          <cell r="E882" t="str">
            <v>m3</v>
          </cell>
          <cell r="G882">
            <v>5.77</v>
          </cell>
          <cell r="M882">
            <v>6.35</v>
          </cell>
          <cell r="O882">
            <v>6.65</v>
          </cell>
          <cell r="Q882">
            <v>6.48</v>
          </cell>
          <cell r="S882">
            <v>6.48</v>
          </cell>
        </row>
        <row r="883">
          <cell r="A883" t="str">
            <v>3 S 02 901 00</v>
          </cell>
          <cell r="B883" t="str">
            <v>Remoção manual de revestimento betuminoso</v>
          </cell>
          <cell r="E883" t="str">
            <v>m3</v>
          </cell>
          <cell r="G883">
            <v>94.96</v>
          </cell>
          <cell r="M883">
            <v>110.07</v>
          </cell>
          <cell r="O883">
            <v>110.91</v>
          </cell>
          <cell r="Q883">
            <v>109.05</v>
          </cell>
          <cell r="S883">
            <v>109.05</v>
          </cell>
        </row>
        <row r="884">
          <cell r="A884" t="str">
            <v>3 S 02 902 00</v>
          </cell>
          <cell r="B884" t="str">
            <v>Remoção mecanizada da camada granular do pavimento</v>
          </cell>
          <cell r="E884" t="str">
            <v>m3</v>
          </cell>
          <cell r="G884">
            <v>3.69</v>
          </cell>
          <cell r="M884">
            <v>4.03</v>
          </cell>
          <cell r="O884">
            <v>4.24</v>
          </cell>
          <cell r="Q884">
            <v>4.13</v>
          </cell>
          <cell r="S884">
            <v>4.13</v>
          </cell>
        </row>
        <row r="885">
          <cell r="A885" t="str">
            <v>3 S 02 903 00</v>
          </cell>
          <cell r="B885" t="str">
            <v>Remoção manual da camada granular do pavimento</v>
          </cell>
          <cell r="E885" t="str">
            <v>m3</v>
          </cell>
          <cell r="G885">
            <v>49.73</v>
          </cell>
          <cell r="M885">
            <v>58.21</v>
          </cell>
          <cell r="O885">
            <v>58.52</v>
          </cell>
          <cell r="Q885">
            <v>57.82</v>
          </cell>
          <cell r="S885">
            <v>57.82</v>
          </cell>
        </row>
        <row r="886">
          <cell r="A886" t="str">
            <v>3 S 02 999 00</v>
          </cell>
          <cell r="B886" t="str">
            <v>Peneiramento</v>
          </cell>
          <cell r="E886" t="str">
            <v>m3</v>
          </cell>
          <cell r="G886">
            <v>5.81</v>
          </cell>
          <cell r="M886">
            <v>6.98</v>
          </cell>
          <cell r="O886">
            <v>6.98</v>
          </cell>
          <cell r="Q886">
            <v>6.98</v>
          </cell>
          <cell r="S886">
            <v>6.98</v>
          </cell>
        </row>
        <row r="887">
          <cell r="A887" t="str">
            <v>3 S 03 310 00</v>
          </cell>
          <cell r="B887" t="str">
            <v>Concreto ciclópico</v>
          </cell>
          <cell r="E887" t="str">
            <v>m3</v>
          </cell>
          <cell r="G887">
            <v>166.47</v>
          </cell>
          <cell r="M887">
            <v>183.45</v>
          </cell>
          <cell r="O887">
            <v>187.34</v>
          </cell>
          <cell r="Q887">
            <v>180.79</v>
          </cell>
          <cell r="S887">
            <v>189.32</v>
          </cell>
        </row>
        <row r="888">
          <cell r="A888" t="str">
            <v>3 S 03 329 00</v>
          </cell>
          <cell r="B888" t="str">
            <v>Concreto de cimento (confecção e lançamento)</v>
          </cell>
          <cell r="E888" t="str">
            <v>m3</v>
          </cell>
          <cell r="G888">
            <v>209.35</v>
          </cell>
          <cell r="M888">
            <v>229.42</v>
          </cell>
          <cell r="O888">
            <v>234.67</v>
          </cell>
          <cell r="Q888">
            <v>225.85</v>
          </cell>
          <cell r="S888">
            <v>237.3</v>
          </cell>
        </row>
        <row r="889">
          <cell r="A889" t="str">
            <v>3 S 03 329 01</v>
          </cell>
          <cell r="B889" t="str">
            <v>Concreto de cimento(confecção manual e lançamento)</v>
          </cell>
          <cell r="E889" t="str">
            <v>m3</v>
          </cell>
          <cell r="G889">
            <v>242.57</v>
          </cell>
          <cell r="M889">
            <v>268.77999999999997</v>
          </cell>
          <cell r="O889">
            <v>274.27</v>
          </cell>
          <cell r="Q889">
            <v>265.27</v>
          </cell>
          <cell r="S889">
            <v>277.31</v>
          </cell>
        </row>
        <row r="890">
          <cell r="A890" t="str">
            <v>3 S 03 340 02</v>
          </cell>
          <cell r="B890" t="str">
            <v>Argamassa cimento areia 1-6</v>
          </cell>
          <cell r="E890" t="str">
            <v>m3</v>
          </cell>
          <cell r="G890">
            <v>180.21</v>
          </cell>
          <cell r="M890">
            <v>196.36</v>
          </cell>
          <cell r="O890">
            <v>200.78</v>
          </cell>
          <cell r="Q890">
            <v>193</v>
          </cell>
          <cell r="S890">
            <v>202.39</v>
          </cell>
        </row>
        <row r="891">
          <cell r="A891" t="str">
            <v>3 S 03 340 03</v>
          </cell>
          <cell r="B891" t="str">
            <v>Argamassa cimento solo 1:10</v>
          </cell>
          <cell r="E891" t="str">
            <v>m3</v>
          </cell>
          <cell r="G891">
            <v>113.44</v>
          </cell>
          <cell r="M891">
            <v>125.25</v>
          </cell>
          <cell r="O891">
            <v>127.58</v>
          </cell>
          <cell r="Q891">
            <v>123.54</v>
          </cell>
          <cell r="S891">
            <v>128.30000000000001</v>
          </cell>
        </row>
        <row r="892">
          <cell r="A892" t="str">
            <v>3 S 03 353 00</v>
          </cell>
          <cell r="B892" t="str">
            <v>Dobragem e colocação de armadura</v>
          </cell>
          <cell r="E892" t="str">
            <v>kg</v>
          </cell>
          <cell r="G892">
            <v>3.89</v>
          </cell>
          <cell r="M892">
            <v>4.34</v>
          </cell>
          <cell r="O892">
            <v>4.55</v>
          </cell>
          <cell r="Q892">
            <v>4.55</v>
          </cell>
          <cell r="S892">
            <v>4.55</v>
          </cell>
        </row>
        <row r="893">
          <cell r="A893" t="str">
            <v>3 S 03 370 00</v>
          </cell>
          <cell r="B893" t="str">
            <v>Forma comum de madeira</v>
          </cell>
          <cell r="E893" t="str">
            <v>m2</v>
          </cell>
          <cell r="G893">
            <v>27.81</v>
          </cell>
          <cell r="M893">
            <v>30.76</v>
          </cell>
          <cell r="O893">
            <v>30.84</v>
          </cell>
          <cell r="Q893">
            <v>31.06</v>
          </cell>
          <cell r="S893">
            <v>31.01</v>
          </cell>
        </row>
        <row r="894">
          <cell r="A894" t="str">
            <v>3 S 03 940 01</v>
          </cell>
          <cell r="B894" t="str">
            <v>Reaterro e compactação p/ bueiro</v>
          </cell>
          <cell r="E894" t="str">
            <v>m3</v>
          </cell>
          <cell r="G894">
            <v>13.94</v>
          </cell>
          <cell r="M894">
            <v>16.04</v>
          </cell>
          <cell r="O894">
            <v>16.04</v>
          </cell>
          <cell r="Q894">
            <v>15.98</v>
          </cell>
          <cell r="S894">
            <v>15.98</v>
          </cell>
        </row>
        <row r="895">
          <cell r="A895" t="str">
            <v>3 S 03 940 02</v>
          </cell>
          <cell r="B895" t="str">
            <v>Reaterro apiloado</v>
          </cell>
          <cell r="E895" t="str">
            <v>m3</v>
          </cell>
          <cell r="G895">
            <v>8.75</v>
          </cell>
          <cell r="M895">
            <v>10.5</v>
          </cell>
          <cell r="O895">
            <v>10.5</v>
          </cell>
          <cell r="Q895">
            <v>10.5</v>
          </cell>
          <cell r="S895">
            <v>10.5</v>
          </cell>
        </row>
        <row r="896">
          <cell r="A896" t="str">
            <v>3 S 03 950 00</v>
          </cell>
          <cell r="B896" t="str">
            <v>Limpeza de ponte</v>
          </cell>
          <cell r="E896" t="str">
            <v>m</v>
          </cell>
          <cell r="G896">
            <v>2.14</v>
          </cell>
          <cell r="M896">
            <v>2.52</v>
          </cell>
          <cell r="O896">
            <v>2.5299999999999998</v>
          </cell>
          <cell r="Q896">
            <v>2.5</v>
          </cell>
          <cell r="S896">
            <v>2.5</v>
          </cell>
        </row>
        <row r="897">
          <cell r="A897" t="str">
            <v>3 S 04 000 00</v>
          </cell>
          <cell r="B897" t="str">
            <v>Escavação manual em material de 1a categoria</v>
          </cell>
          <cell r="E897" t="str">
            <v>m3</v>
          </cell>
          <cell r="G897">
            <v>15.79</v>
          </cell>
          <cell r="M897">
            <v>18.95</v>
          </cell>
          <cell r="O897">
            <v>18.95</v>
          </cell>
          <cell r="Q897">
            <v>18.95</v>
          </cell>
          <cell r="S897">
            <v>18.95</v>
          </cell>
        </row>
        <row r="898">
          <cell r="A898" t="str">
            <v>3 S 04 000 01</v>
          </cell>
          <cell r="B898" t="str">
            <v>Escavação manual em material de 2a categoria</v>
          </cell>
          <cell r="E898" t="str">
            <v>m3</v>
          </cell>
          <cell r="G898">
            <v>21.06</v>
          </cell>
          <cell r="M898">
            <v>25.27</v>
          </cell>
          <cell r="O898">
            <v>25.27</v>
          </cell>
          <cell r="Q898">
            <v>25.27</v>
          </cell>
          <cell r="S898">
            <v>25.27</v>
          </cell>
        </row>
        <row r="899">
          <cell r="A899" t="str">
            <v>3 S 04 001 00</v>
          </cell>
          <cell r="B899" t="str">
            <v>Escavação mecaniz. de vala em mater. de 1a cat.</v>
          </cell>
          <cell r="E899" t="str">
            <v>m3</v>
          </cell>
          <cell r="G899">
            <v>3.82</v>
          </cell>
          <cell r="M899">
            <v>4.37</v>
          </cell>
          <cell r="O899">
            <v>4.37</v>
          </cell>
          <cell r="Q899">
            <v>4.26</v>
          </cell>
          <cell r="S899">
            <v>4.26</v>
          </cell>
        </row>
        <row r="900">
          <cell r="A900" t="str">
            <v>3 S 04 010 00</v>
          </cell>
          <cell r="B900" t="str">
            <v>Escavação mecaniz.de vala em material de 2a cat.</v>
          </cell>
          <cell r="E900" t="str">
            <v>m3</v>
          </cell>
          <cell r="G900">
            <v>4.7699999999999996</v>
          </cell>
          <cell r="M900">
            <v>5.46</v>
          </cell>
          <cell r="O900">
            <v>5.46</v>
          </cell>
          <cell r="Q900">
            <v>5.32</v>
          </cell>
          <cell r="S900">
            <v>5.32</v>
          </cell>
        </row>
        <row r="901">
          <cell r="A901" t="str">
            <v>3 S 04 020 00</v>
          </cell>
          <cell r="B901" t="str">
            <v>Escavação e carga de material de 3a cat. em valas</v>
          </cell>
          <cell r="E901" t="str">
            <v>m3</v>
          </cell>
          <cell r="G901">
            <v>46.48</v>
          </cell>
          <cell r="M901">
            <v>50.78</v>
          </cell>
          <cell r="O901">
            <v>52.49</v>
          </cell>
          <cell r="Q901">
            <v>51.87</v>
          </cell>
          <cell r="S901">
            <v>62.39</v>
          </cell>
        </row>
        <row r="902">
          <cell r="A902" t="str">
            <v>3 S 04 300 16</v>
          </cell>
          <cell r="B902" t="str">
            <v>Bueiro met. chapa múltipla D=1,60m galv.</v>
          </cell>
          <cell r="E902" t="str">
            <v>m</v>
          </cell>
          <cell r="G902">
            <v>852.26</v>
          </cell>
          <cell r="M902">
            <v>990.04</v>
          </cell>
          <cell r="O902">
            <v>1036.74</v>
          </cell>
          <cell r="Q902">
            <v>1034.93</v>
          </cell>
          <cell r="S902">
            <v>1036.1500000000001</v>
          </cell>
        </row>
        <row r="903">
          <cell r="A903" t="str">
            <v>3 S 04 300 20</v>
          </cell>
          <cell r="B903" t="str">
            <v>Bueiro met. chapa múltipla D=2,00m galv.</v>
          </cell>
          <cell r="E903" t="str">
            <v>m</v>
          </cell>
          <cell r="G903">
            <v>1061.68</v>
          </cell>
          <cell r="M903">
            <v>1217.3399999999999</v>
          </cell>
          <cell r="O903">
            <v>1285.8</v>
          </cell>
          <cell r="Q903">
            <v>1283.8499999999999</v>
          </cell>
          <cell r="S903">
            <v>1285.08</v>
          </cell>
        </row>
        <row r="904">
          <cell r="A904" t="str">
            <v>3 S 04 301 16</v>
          </cell>
          <cell r="B904" t="str">
            <v>Bueiro met.chapas múlt. D=1,60 m rev. epoxy</v>
          </cell>
          <cell r="E904" t="str">
            <v>m</v>
          </cell>
          <cell r="G904">
            <v>928.35</v>
          </cell>
          <cell r="M904">
            <v>1074.95</v>
          </cell>
          <cell r="O904">
            <v>1085.56</v>
          </cell>
          <cell r="Q904">
            <v>1084.3599999999999</v>
          </cell>
          <cell r="S904">
            <v>1085.5899999999999</v>
          </cell>
        </row>
        <row r="905">
          <cell r="A905" t="str">
            <v>3 S 04 301 20</v>
          </cell>
          <cell r="B905" t="str">
            <v>Bueiro met. chapas múlt. D=2,00 m rev. epoxy</v>
          </cell>
          <cell r="E905" t="str">
            <v>m</v>
          </cell>
          <cell r="G905">
            <v>1155.49</v>
          </cell>
          <cell r="M905">
            <v>1322.33</v>
          </cell>
          <cell r="O905">
            <v>1346.44</v>
          </cell>
          <cell r="Q905">
            <v>1344.58</v>
          </cell>
          <cell r="S905">
            <v>1345.8</v>
          </cell>
        </row>
        <row r="906">
          <cell r="A906" t="str">
            <v>3 S 04 310 16</v>
          </cell>
          <cell r="B906" t="str">
            <v>Bueiro met. s/interrupção tráf. D=1,60 m galv.</v>
          </cell>
          <cell r="E906" t="str">
            <v>m</v>
          </cell>
          <cell r="G906">
            <v>1667.71</v>
          </cell>
          <cell r="M906">
            <v>1957.4</v>
          </cell>
          <cell r="O906">
            <v>1958.05</v>
          </cell>
          <cell r="Q906">
            <v>1892.17</v>
          </cell>
          <cell r="S906">
            <v>1893.36</v>
          </cell>
        </row>
        <row r="907">
          <cell r="A907" t="str">
            <v>3 S 04 310 20</v>
          </cell>
          <cell r="B907" t="str">
            <v>Bueiro met. s/interrupção tráf. D=2,00 m galv.</v>
          </cell>
          <cell r="E907" t="str">
            <v>m</v>
          </cell>
          <cell r="G907">
            <v>2013.11</v>
          </cell>
          <cell r="M907">
            <v>2434.67</v>
          </cell>
          <cell r="O907">
            <v>2435.4499999999998</v>
          </cell>
          <cell r="Q907">
            <v>2282.92</v>
          </cell>
          <cell r="S907">
            <v>2284.36</v>
          </cell>
        </row>
        <row r="908">
          <cell r="A908" t="str">
            <v>3 S 04 311 16</v>
          </cell>
          <cell r="B908" t="str">
            <v>Bueiro met.s/interrupção tráf. D=1,60 m rev. epoxy</v>
          </cell>
          <cell r="E908" t="str">
            <v>m</v>
          </cell>
          <cell r="G908">
            <v>1700.88</v>
          </cell>
          <cell r="M908">
            <v>2030.38</v>
          </cell>
          <cell r="O908">
            <v>2031.03</v>
          </cell>
          <cell r="Q908">
            <v>1828.85</v>
          </cell>
          <cell r="S908">
            <v>1830.05</v>
          </cell>
        </row>
        <row r="909">
          <cell r="A909" t="str">
            <v>3 S 04 311 20</v>
          </cell>
          <cell r="B909" t="str">
            <v>Bueiro met.s/interrupção tráf. D=2,00 m rev. epoxy</v>
          </cell>
          <cell r="E909" t="str">
            <v>m</v>
          </cell>
          <cell r="G909">
            <v>2222.9899999999998</v>
          </cell>
          <cell r="M909">
            <v>2441.5700000000002</v>
          </cell>
          <cell r="O909">
            <v>2442.35</v>
          </cell>
          <cell r="Q909">
            <v>2288.87</v>
          </cell>
          <cell r="S909">
            <v>2290.3000000000002</v>
          </cell>
        </row>
        <row r="910">
          <cell r="A910" t="str">
            <v>3 S 04 590 00</v>
          </cell>
          <cell r="B910" t="str">
            <v>Assentamento de dreno profundo</v>
          </cell>
          <cell r="E910" t="str">
            <v>m</v>
          </cell>
          <cell r="G910">
            <v>34.85</v>
          </cell>
          <cell r="M910">
            <v>40.54</v>
          </cell>
          <cell r="O910">
            <v>40.96</v>
          </cell>
          <cell r="Q910">
            <v>40.409999999999997</v>
          </cell>
          <cell r="S910">
            <v>41.48</v>
          </cell>
        </row>
        <row r="911">
          <cell r="A911" t="str">
            <v>3 S 04 999 08</v>
          </cell>
          <cell r="B911" t="str">
            <v>Selo de argila apiloado com solo local</v>
          </cell>
          <cell r="E911" t="str">
            <v>m3</v>
          </cell>
          <cell r="G911">
            <v>8.75</v>
          </cell>
          <cell r="M911">
            <v>10.5</v>
          </cell>
          <cell r="O911">
            <v>10.5</v>
          </cell>
          <cell r="Q911">
            <v>10.5</v>
          </cell>
          <cell r="S911">
            <v>10.5</v>
          </cell>
        </row>
        <row r="912">
          <cell r="A912" t="str">
            <v>3 S 05 000 00</v>
          </cell>
          <cell r="B912" t="str">
            <v>Enrocamento de pedra arrumada</v>
          </cell>
          <cell r="E912" t="str">
            <v>m3</v>
          </cell>
          <cell r="G912">
            <v>61.59</v>
          </cell>
          <cell r="M912">
            <v>72.58</v>
          </cell>
          <cell r="O912">
            <v>73.02</v>
          </cell>
          <cell r="Q912">
            <v>72.75</v>
          </cell>
          <cell r="S912">
            <v>74.23</v>
          </cell>
        </row>
        <row r="913">
          <cell r="A913" t="str">
            <v>3 S 05 001 00</v>
          </cell>
          <cell r="B913" t="str">
            <v>Enrocamento de pedra jogada</v>
          </cell>
          <cell r="E913" t="str">
            <v>m3</v>
          </cell>
          <cell r="G913">
            <v>40.799999999999997</v>
          </cell>
          <cell r="M913">
            <v>47.86</v>
          </cell>
          <cell r="O913">
            <v>48.23</v>
          </cell>
          <cell r="Q913">
            <v>48</v>
          </cell>
          <cell r="S913">
            <v>49.23</v>
          </cell>
        </row>
        <row r="914">
          <cell r="A914" t="str">
            <v>3 S 05 101 01</v>
          </cell>
          <cell r="B914" t="str">
            <v>Revestimento vegetal com mudas</v>
          </cell>
          <cell r="E914" t="str">
            <v>m2</v>
          </cell>
          <cell r="G914">
            <v>2.96</v>
          </cell>
          <cell r="M914">
            <v>3.46</v>
          </cell>
          <cell r="O914">
            <v>3.47</v>
          </cell>
          <cell r="Q914">
            <v>3.42</v>
          </cell>
          <cell r="S914">
            <v>3.42</v>
          </cell>
        </row>
        <row r="915">
          <cell r="A915" t="str">
            <v>3 S 05 101 02</v>
          </cell>
          <cell r="B915" t="str">
            <v>Revestimento vegetal com grama em leivas</v>
          </cell>
          <cell r="E915" t="str">
            <v>m2</v>
          </cell>
          <cell r="G915">
            <v>3.17</v>
          </cell>
          <cell r="M915">
            <v>3.69</v>
          </cell>
          <cell r="O915">
            <v>3.7</v>
          </cell>
          <cell r="Q915">
            <v>3.64</v>
          </cell>
          <cell r="S915">
            <v>3.64</v>
          </cell>
        </row>
        <row r="916">
          <cell r="A916" t="str">
            <v>3 S 08 001 00</v>
          </cell>
          <cell r="B916" t="str">
            <v>Reconformação da plataforma</v>
          </cell>
          <cell r="E916" t="str">
            <v>ha</v>
          </cell>
          <cell r="G916">
            <v>105.07</v>
          </cell>
          <cell r="M916">
            <v>110.09</v>
          </cell>
          <cell r="O916">
            <v>120.63</v>
          </cell>
          <cell r="Q916">
            <v>117.37</v>
          </cell>
          <cell r="S916">
            <v>117.37</v>
          </cell>
        </row>
        <row r="917">
          <cell r="A917" t="str">
            <v>3 S 08 100 00</v>
          </cell>
          <cell r="B917" t="str">
            <v>Tapa buraco</v>
          </cell>
          <cell r="E917" t="str">
            <v>m3</v>
          </cell>
          <cell r="G917">
            <v>92.24</v>
          </cell>
          <cell r="M917">
            <v>110.38</v>
          </cell>
          <cell r="O917">
            <v>110.38</v>
          </cell>
          <cell r="Q917">
            <v>110.34</v>
          </cell>
          <cell r="S917">
            <v>110.34</v>
          </cell>
        </row>
        <row r="918">
          <cell r="A918" t="str">
            <v>3 S 08 101 01</v>
          </cell>
          <cell r="B918" t="str">
            <v>Remendo profundo com demolição manual</v>
          </cell>
          <cell r="E918" t="str">
            <v>m3</v>
          </cell>
          <cell r="G918">
            <v>109.06</v>
          </cell>
          <cell r="M918">
            <v>129.85</v>
          </cell>
          <cell r="O918">
            <v>129.85</v>
          </cell>
          <cell r="Q918">
            <v>129.75</v>
          </cell>
          <cell r="S918">
            <v>129.75</v>
          </cell>
        </row>
        <row r="919">
          <cell r="A919" t="str">
            <v>3 S 08 101 02</v>
          </cell>
          <cell r="B919" t="str">
            <v>Remendo profundo com demolição mecanizada</v>
          </cell>
          <cell r="E919" t="str">
            <v>m3</v>
          </cell>
          <cell r="G919">
            <v>80</v>
          </cell>
          <cell r="M919">
            <v>94.79</v>
          </cell>
          <cell r="O919">
            <v>94.79</v>
          </cell>
          <cell r="Q919">
            <v>94.15</v>
          </cell>
          <cell r="S919">
            <v>94.15</v>
          </cell>
        </row>
        <row r="920">
          <cell r="A920" t="str">
            <v>3 S 08 102 00</v>
          </cell>
          <cell r="B920" t="str">
            <v>Limpeza ench. juntas pav. concr. a quente (consv)</v>
          </cell>
          <cell r="E920" t="str">
            <v>m</v>
          </cell>
          <cell r="G920">
            <v>1.32</v>
          </cell>
          <cell r="M920">
            <v>1.53</v>
          </cell>
          <cell r="O920">
            <v>1.54</v>
          </cell>
          <cell r="Q920">
            <v>1.51</v>
          </cell>
          <cell r="S920">
            <v>1.52</v>
          </cell>
        </row>
        <row r="921">
          <cell r="A921" t="str">
            <v>3 S 08 102 01</v>
          </cell>
          <cell r="B921" t="str">
            <v>Limpeza ench. juntas pav. concr. a frio (consv)</v>
          </cell>
          <cell r="E921" t="str">
            <v>m</v>
          </cell>
          <cell r="G921">
            <v>1.06</v>
          </cell>
          <cell r="M921">
            <v>1.23</v>
          </cell>
          <cell r="O921">
            <v>1.23</v>
          </cell>
          <cell r="Q921">
            <v>1.2</v>
          </cell>
          <cell r="S921">
            <v>1.2</v>
          </cell>
        </row>
        <row r="922">
          <cell r="A922" t="str">
            <v>3 S 08 103 00</v>
          </cell>
          <cell r="B922" t="str">
            <v>Selagem de trinca</v>
          </cell>
          <cell r="E922" t="str">
            <v>l</v>
          </cell>
          <cell r="G922">
            <v>0.82</v>
          </cell>
          <cell r="M922">
            <v>0.96</v>
          </cell>
          <cell r="O922">
            <v>0.96</v>
          </cell>
          <cell r="Q922">
            <v>0.94</v>
          </cell>
          <cell r="S922">
            <v>0.94</v>
          </cell>
        </row>
        <row r="923">
          <cell r="A923" t="str">
            <v>3 S 08 104 01</v>
          </cell>
          <cell r="B923" t="str">
            <v>Combate à exsudação com areia</v>
          </cell>
          <cell r="E923" t="str">
            <v>m2</v>
          </cell>
          <cell r="G923">
            <v>0.28999999999999998</v>
          </cell>
          <cell r="M923">
            <v>0.32</v>
          </cell>
          <cell r="O923">
            <v>0.32</v>
          </cell>
          <cell r="Q923">
            <v>0.32</v>
          </cell>
          <cell r="S923">
            <v>0.32</v>
          </cell>
        </row>
        <row r="924">
          <cell r="A924" t="str">
            <v>3 S 08 104 02</v>
          </cell>
          <cell r="B924" t="str">
            <v>Combate à exsudação com pedrisco</v>
          </cell>
          <cell r="E924" t="str">
            <v>m2</v>
          </cell>
          <cell r="G924">
            <v>0.34</v>
          </cell>
          <cell r="M924">
            <v>0.39</v>
          </cell>
          <cell r="O924">
            <v>0.39</v>
          </cell>
          <cell r="Q924">
            <v>0.39</v>
          </cell>
          <cell r="S924">
            <v>0.39</v>
          </cell>
        </row>
        <row r="925">
          <cell r="A925" t="str">
            <v>3 S 08 109 00</v>
          </cell>
          <cell r="B925" t="str">
            <v>Correção de defeitos com mistura betuminosa</v>
          </cell>
          <cell r="E925" t="str">
            <v>m3</v>
          </cell>
          <cell r="G925">
            <v>61.12</v>
          </cell>
          <cell r="M925">
            <v>69.45</v>
          </cell>
          <cell r="O925">
            <v>69.45</v>
          </cell>
          <cell r="Q925">
            <v>68.17</v>
          </cell>
          <cell r="S925">
            <v>68.17</v>
          </cell>
        </row>
        <row r="926">
          <cell r="A926" t="str">
            <v>3 S 08 109 12</v>
          </cell>
          <cell r="B926" t="str">
            <v>Correção de defeitos por fresagem descontínua</v>
          </cell>
          <cell r="E926" t="str">
            <v>m3</v>
          </cell>
          <cell r="G926">
            <v>155.58000000000001</v>
          </cell>
          <cell r="M926">
            <v>152.16</v>
          </cell>
          <cell r="O926">
            <v>152.65</v>
          </cell>
          <cell r="Q926">
            <v>151.75</v>
          </cell>
          <cell r="S926">
            <v>147.24</v>
          </cell>
        </row>
        <row r="927">
          <cell r="A927" t="str">
            <v>3 S 08 110 00</v>
          </cell>
          <cell r="B927" t="str">
            <v>Correção de defeitos por penetração</v>
          </cell>
          <cell r="E927" t="str">
            <v>m2</v>
          </cell>
          <cell r="G927">
            <v>6.73</v>
          </cell>
          <cell r="M927">
            <v>7.66</v>
          </cell>
          <cell r="O927">
            <v>7.66</v>
          </cell>
          <cell r="Q927">
            <v>7.52</v>
          </cell>
          <cell r="S927">
            <v>7.53</v>
          </cell>
        </row>
        <row r="928">
          <cell r="A928" t="str">
            <v>3 S 08 200 00</v>
          </cell>
          <cell r="B928" t="str">
            <v>Recomp. de guarda corpo</v>
          </cell>
          <cell r="E928" t="str">
            <v>m</v>
          </cell>
          <cell r="G928">
            <v>57.3</v>
          </cell>
          <cell r="M928">
            <v>65.900000000000006</v>
          </cell>
          <cell r="O928">
            <v>67</v>
          </cell>
          <cell r="Q928">
            <v>66.03</v>
          </cell>
          <cell r="S928">
            <v>66.64</v>
          </cell>
        </row>
        <row r="929">
          <cell r="A929" t="str">
            <v>3 S 08 200 01</v>
          </cell>
          <cell r="B929" t="str">
            <v>Recomposição de sarjeta em alvenaria de tijolo</v>
          </cell>
          <cell r="E929" t="str">
            <v>m2</v>
          </cell>
          <cell r="G929">
            <v>25.78</v>
          </cell>
          <cell r="M929">
            <v>29.96</v>
          </cell>
          <cell r="O929">
            <v>30.01</v>
          </cell>
          <cell r="Q929">
            <v>29.93</v>
          </cell>
          <cell r="S929">
            <v>30.03</v>
          </cell>
        </row>
        <row r="930">
          <cell r="A930" t="str">
            <v>3 S 08 300 01</v>
          </cell>
          <cell r="B930" t="str">
            <v>Limpeza de sarjeta e meio fio</v>
          </cell>
          <cell r="E930" t="str">
            <v>m</v>
          </cell>
          <cell r="G930">
            <v>0.17</v>
          </cell>
          <cell r="M930">
            <v>0.21</v>
          </cell>
          <cell r="O930">
            <v>0.21</v>
          </cell>
          <cell r="Q930">
            <v>0.21</v>
          </cell>
          <cell r="S930">
            <v>0.21</v>
          </cell>
        </row>
        <row r="931">
          <cell r="A931" t="str">
            <v>3 S 08 301 01</v>
          </cell>
          <cell r="B931" t="str">
            <v>Limpeza de valeta de corte</v>
          </cell>
          <cell r="E931" t="str">
            <v>m</v>
          </cell>
          <cell r="G931">
            <v>0.26</v>
          </cell>
          <cell r="M931">
            <v>0.32</v>
          </cell>
          <cell r="O931">
            <v>0.32</v>
          </cell>
          <cell r="Q931">
            <v>0.32</v>
          </cell>
          <cell r="S931">
            <v>0.32</v>
          </cell>
        </row>
        <row r="932">
          <cell r="A932" t="str">
            <v>3 S 08 301 02</v>
          </cell>
          <cell r="B932" t="str">
            <v>Limpeza de vala de drenagem</v>
          </cell>
          <cell r="E932" t="str">
            <v>m</v>
          </cell>
          <cell r="G932">
            <v>1.06</v>
          </cell>
          <cell r="M932">
            <v>1.28</v>
          </cell>
          <cell r="O932">
            <v>1.28</v>
          </cell>
          <cell r="Q932">
            <v>1.28</v>
          </cell>
          <cell r="S932">
            <v>1.28</v>
          </cell>
        </row>
        <row r="933">
          <cell r="A933" t="str">
            <v>3 S 08 301 03</v>
          </cell>
          <cell r="B933" t="str">
            <v>Limpeza de descida d'água</v>
          </cell>
          <cell r="E933" t="str">
            <v>m</v>
          </cell>
          <cell r="G933">
            <v>0.35</v>
          </cell>
          <cell r="M933">
            <v>0.42</v>
          </cell>
          <cell r="O933">
            <v>0.42</v>
          </cell>
          <cell r="Q933">
            <v>0.42</v>
          </cell>
          <cell r="S933">
            <v>0.42</v>
          </cell>
        </row>
        <row r="934">
          <cell r="A934" t="str">
            <v>3 S 08 302 01</v>
          </cell>
          <cell r="B934" t="str">
            <v>Limpeza de bueiro</v>
          </cell>
          <cell r="E934" t="str">
            <v>m3</v>
          </cell>
          <cell r="G934">
            <v>5.81</v>
          </cell>
          <cell r="M934">
            <v>6.98</v>
          </cell>
          <cell r="O934">
            <v>6.98</v>
          </cell>
          <cell r="Q934">
            <v>6.98</v>
          </cell>
          <cell r="S934">
            <v>6.98</v>
          </cell>
        </row>
        <row r="935">
          <cell r="A935" t="str">
            <v>3 S 08 302 02</v>
          </cell>
          <cell r="B935" t="str">
            <v>Desobstrução de bueiro</v>
          </cell>
          <cell r="E935" t="str">
            <v>m3</v>
          </cell>
          <cell r="G935">
            <v>16.98</v>
          </cell>
          <cell r="M935">
            <v>20.37</v>
          </cell>
          <cell r="O935">
            <v>20.37</v>
          </cell>
          <cell r="Q935">
            <v>20.37</v>
          </cell>
          <cell r="S935">
            <v>20.37</v>
          </cell>
        </row>
        <row r="936">
          <cell r="A936" t="str">
            <v>3 S 08 302 03</v>
          </cell>
          <cell r="B936" t="str">
            <v>Assentamento de tubo D=0,60 m</v>
          </cell>
          <cell r="E936" t="str">
            <v>m</v>
          </cell>
          <cell r="G936">
            <v>123.51</v>
          </cell>
          <cell r="M936">
            <v>134.66999999999999</v>
          </cell>
          <cell r="O936">
            <v>138.94</v>
          </cell>
          <cell r="Q936">
            <v>136.88</v>
          </cell>
          <cell r="S936">
            <v>139.09</v>
          </cell>
        </row>
        <row r="937">
          <cell r="A937" t="str">
            <v>3 S 08 302 04</v>
          </cell>
          <cell r="B937" t="str">
            <v>Assentamento de tubo D=0,80 m</v>
          </cell>
          <cell r="E937" t="str">
            <v>m</v>
          </cell>
          <cell r="G937">
            <v>186.91</v>
          </cell>
          <cell r="M937">
            <v>203.38</v>
          </cell>
          <cell r="O937">
            <v>210.07</v>
          </cell>
          <cell r="Q937">
            <v>206.79</v>
          </cell>
          <cell r="S937">
            <v>210.44</v>
          </cell>
        </row>
        <row r="938">
          <cell r="A938" t="str">
            <v>3 S 08 302 05</v>
          </cell>
          <cell r="B938" t="str">
            <v>Assentamento de tubo D=1,0 m</v>
          </cell>
          <cell r="E938" t="str">
            <v>m</v>
          </cell>
          <cell r="G938">
            <v>275.91000000000003</v>
          </cell>
          <cell r="M938">
            <v>299.38</v>
          </cell>
          <cell r="O938">
            <v>309.63</v>
          </cell>
          <cell r="Q938">
            <v>304.77</v>
          </cell>
          <cell r="S938">
            <v>310.23</v>
          </cell>
        </row>
        <row r="939">
          <cell r="A939" t="str">
            <v>3 S 08 302 06</v>
          </cell>
          <cell r="B939" t="str">
            <v>Assentamento de tubo D=1,20 m</v>
          </cell>
          <cell r="E939" t="str">
            <v>m</v>
          </cell>
          <cell r="G939">
            <v>396.82</v>
          </cell>
          <cell r="M939">
            <v>432.17</v>
          </cell>
          <cell r="O939">
            <v>446.58</v>
          </cell>
          <cell r="Q939">
            <v>440.3</v>
          </cell>
          <cell r="S939">
            <v>447.32</v>
          </cell>
        </row>
        <row r="940">
          <cell r="A940" t="str">
            <v>3 S 08 400 00</v>
          </cell>
          <cell r="B940" t="str">
            <v>Limpeza de placa de sinalização</v>
          </cell>
          <cell r="E940" t="str">
            <v>m2</v>
          </cell>
          <cell r="G940">
            <v>2.6</v>
          </cell>
          <cell r="M940">
            <v>3.06</v>
          </cell>
          <cell r="O940">
            <v>3.06</v>
          </cell>
          <cell r="Q940">
            <v>3.02</v>
          </cell>
          <cell r="S940">
            <v>3.02</v>
          </cell>
        </row>
        <row r="941">
          <cell r="A941" t="str">
            <v>3 S 08 400 01</v>
          </cell>
          <cell r="B941" t="str">
            <v>Recomposição placa de sinalização</v>
          </cell>
          <cell r="E941" t="str">
            <v>m2</v>
          </cell>
          <cell r="G941">
            <v>10.85</v>
          </cell>
          <cell r="M941">
            <v>12.72</v>
          </cell>
          <cell r="O941">
            <v>12.73</v>
          </cell>
          <cell r="Q941">
            <v>12.55</v>
          </cell>
          <cell r="S941">
            <v>12.55</v>
          </cell>
        </row>
        <row r="942">
          <cell r="A942" t="str">
            <v>3 S 08 400 02</v>
          </cell>
          <cell r="B942" t="str">
            <v>Substituição de balizador</v>
          </cell>
          <cell r="E942" t="str">
            <v>un</v>
          </cell>
          <cell r="G942">
            <v>13.4</v>
          </cell>
          <cell r="M942">
            <v>15.4</v>
          </cell>
          <cell r="O942">
            <v>15.52</v>
          </cell>
          <cell r="Q942">
            <v>15.31</v>
          </cell>
          <cell r="S942">
            <v>15.41</v>
          </cell>
        </row>
        <row r="943">
          <cell r="A943" t="str">
            <v>3 S 08 401 00</v>
          </cell>
          <cell r="B943" t="str">
            <v>Recomposição de defensa metálica</v>
          </cell>
          <cell r="E943" t="str">
            <v>m</v>
          </cell>
          <cell r="G943">
            <v>104.13</v>
          </cell>
          <cell r="M943">
            <v>125.77</v>
          </cell>
          <cell r="O943">
            <v>127.92</v>
          </cell>
          <cell r="Q943">
            <v>127.96</v>
          </cell>
          <cell r="S943">
            <v>127.96</v>
          </cell>
        </row>
        <row r="944">
          <cell r="A944" t="str">
            <v>3 S 08 402 00</v>
          </cell>
          <cell r="B944" t="str">
            <v>Caiação</v>
          </cell>
          <cell r="E944" t="str">
            <v>m2</v>
          </cell>
          <cell r="G944">
            <v>0.8</v>
          </cell>
          <cell r="M944">
            <v>0.98</v>
          </cell>
          <cell r="O944">
            <v>0.97</v>
          </cell>
          <cell r="Q944">
            <v>0.97</v>
          </cell>
          <cell r="S944">
            <v>0.97</v>
          </cell>
        </row>
        <row r="945">
          <cell r="A945" t="str">
            <v>3 S 08 403 00</v>
          </cell>
          <cell r="B945" t="str">
            <v>Renovação de sinalização horizontal</v>
          </cell>
          <cell r="E945" t="str">
            <v>m2</v>
          </cell>
          <cell r="G945">
            <v>17.86</v>
          </cell>
          <cell r="M945">
            <v>19.66</v>
          </cell>
          <cell r="O945">
            <v>19.87</v>
          </cell>
          <cell r="Q945">
            <v>19.72</v>
          </cell>
          <cell r="S945">
            <v>19.72</v>
          </cell>
        </row>
        <row r="946">
          <cell r="A946" t="str">
            <v>3 S 08 404 00</v>
          </cell>
          <cell r="B946" t="str">
            <v>Recomp. tot. cerca c/ mourão de conc. secção quad.</v>
          </cell>
          <cell r="E946" t="str">
            <v>m</v>
          </cell>
          <cell r="G946">
            <v>11.94</v>
          </cell>
          <cell r="M946">
            <v>14.47</v>
          </cell>
          <cell r="O946">
            <v>14.72</v>
          </cell>
          <cell r="Q946">
            <v>14.97</v>
          </cell>
          <cell r="S946">
            <v>14.05</v>
          </cell>
        </row>
        <row r="947">
          <cell r="A947" t="str">
            <v>3 S 08 404 01</v>
          </cell>
          <cell r="B947" t="str">
            <v>Recomp. parc. cerca de conc. seção quad. - mourão</v>
          </cell>
          <cell r="E947" t="str">
            <v>m</v>
          </cell>
          <cell r="G947">
            <v>9.98</v>
          </cell>
          <cell r="M947">
            <v>12.39</v>
          </cell>
          <cell r="O947">
            <v>12.62</v>
          </cell>
          <cell r="Q947">
            <v>12.57</v>
          </cell>
          <cell r="S947">
            <v>11.65</v>
          </cell>
        </row>
        <row r="948">
          <cell r="A948" t="str">
            <v>3 S 08 404 02</v>
          </cell>
          <cell r="B948" t="str">
            <v>Recomp. parc. cerca c/ mourão de concr.-arame</v>
          </cell>
          <cell r="E948" t="str">
            <v>m</v>
          </cell>
          <cell r="G948">
            <v>2.42</v>
          </cell>
          <cell r="M948">
            <v>2.7</v>
          </cell>
          <cell r="O948">
            <v>2.71</v>
          </cell>
          <cell r="Q948">
            <v>3.03</v>
          </cell>
          <cell r="S948">
            <v>3.03</v>
          </cell>
        </row>
        <row r="949">
          <cell r="A949" t="str">
            <v>3 S 08 404 03</v>
          </cell>
          <cell r="B949" t="str">
            <v>Recomp. tot. cerca c/ mourão concr. seção triang.</v>
          </cell>
          <cell r="E949" t="str">
            <v>m</v>
          </cell>
          <cell r="G949">
            <v>10.06</v>
          </cell>
          <cell r="M949">
            <v>11.95</v>
          </cell>
          <cell r="O949">
            <v>12.13</v>
          </cell>
          <cell r="Q949">
            <v>12.41</v>
          </cell>
          <cell r="S949">
            <v>11.95</v>
          </cell>
        </row>
        <row r="950">
          <cell r="A950" t="str">
            <v>3 S 08 404 04</v>
          </cell>
          <cell r="B950" t="str">
            <v>Recomp. parc. cerca c/ mourão concr. seção triang.</v>
          </cell>
          <cell r="E950" t="str">
            <v>m</v>
          </cell>
          <cell r="G950">
            <v>8.44</v>
          </cell>
          <cell r="M950">
            <v>10.15</v>
          </cell>
          <cell r="O950">
            <v>10.34</v>
          </cell>
          <cell r="Q950">
            <v>10.26</v>
          </cell>
          <cell r="S950">
            <v>9.7899999999999991</v>
          </cell>
        </row>
        <row r="951">
          <cell r="A951" t="str">
            <v>3 S 08 414 00</v>
          </cell>
          <cell r="B951" t="str">
            <v>Recomposição total de cerca com mourão de madeira</v>
          </cell>
          <cell r="E951" t="str">
            <v>m</v>
          </cell>
          <cell r="G951">
            <v>4.66</v>
          </cell>
          <cell r="M951">
            <v>6.83</v>
          </cell>
          <cell r="O951">
            <v>6.84</v>
          </cell>
          <cell r="Q951">
            <v>7.16</v>
          </cell>
          <cell r="S951">
            <v>7.16</v>
          </cell>
        </row>
        <row r="952">
          <cell r="A952" t="str">
            <v>3 S 08 414 01</v>
          </cell>
          <cell r="B952" t="str">
            <v>Recomposição parcial cerca de madeira - mourão</v>
          </cell>
          <cell r="E952" t="str">
            <v>m</v>
          </cell>
          <cell r="G952">
            <v>3.53</v>
          </cell>
          <cell r="M952">
            <v>5.62</v>
          </cell>
          <cell r="O952">
            <v>5.64</v>
          </cell>
          <cell r="Q952">
            <v>5.61</v>
          </cell>
          <cell r="S952">
            <v>5.61</v>
          </cell>
        </row>
        <row r="953">
          <cell r="A953" t="str">
            <v>3 S 08 414 02</v>
          </cell>
          <cell r="B953" t="str">
            <v>Recomp. parcial cerca c/ mourão de madeira - arame</v>
          </cell>
          <cell r="E953" t="str">
            <v>m</v>
          </cell>
          <cell r="G953">
            <v>1.9</v>
          </cell>
          <cell r="M953">
            <v>2.0699999999999998</v>
          </cell>
          <cell r="O953">
            <v>2.0699999999999998</v>
          </cell>
          <cell r="Q953">
            <v>2.4</v>
          </cell>
          <cell r="S953">
            <v>2.4</v>
          </cell>
        </row>
        <row r="954">
          <cell r="A954" t="str">
            <v>3 S 08 500 00</v>
          </cell>
          <cell r="B954" t="str">
            <v>Recomposição manual de aterro</v>
          </cell>
          <cell r="E954" t="str">
            <v>m3</v>
          </cell>
          <cell r="G954">
            <v>45.61</v>
          </cell>
          <cell r="M954">
            <v>51.9</v>
          </cell>
          <cell r="O954">
            <v>52</v>
          </cell>
          <cell r="Q954">
            <v>51.45</v>
          </cell>
          <cell r="S954">
            <v>51.45</v>
          </cell>
        </row>
        <row r="955">
          <cell r="A955" t="str">
            <v>3 S 08 501 00</v>
          </cell>
          <cell r="B955" t="str">
            <v>Recomposição mecanizada de aterro</v>
          </cell>
          <cell r="E955" t="str">
            <v>m3</v>
          </cell>
          <cell r="G955">
            <v>14.25</v>
          </cell>
          <cell r="M955">
            <v>14.94</v>
          </cell>
          <cell r="O955">
            <v>15.04</v>
          </cell>
          <cell r="Q955">
            <v>14.76</v>
          </cell>
          <cell r="S955">
            <v>14.76</v>
          </cell>
        </row>
        <row r="956">
          <cell r="A956" t="str">
            <v>3 S 08 510 00</v>
          </cell>
          <cell r="B956" t="str">
            <v>Remoção manual de barreira em solo</v>
          </cell>
          <cell r="E956" t="str">
            <v>m3</v>
          </cell>
          <cell r="G956">
            <v>11.4</v>
          </cell>
          <cell r="M956">
            <v>13</v>
          </cell>
          <cell r="O956">
            <v>13</v>
          </cell>
          <cell r="Q956">
            <v>12.73</v>
          </cell>
          <cell r="S956">
            <v>12.73</v>
          </cell>
        </row>
        <row r="957">
          <cell r="A957" t="str">
            <v>3 S 08 510 01</v>
          </cell>
          <cell r="B957" t="str">
            <v>Remoção manual de barreira em rocha</v>
          </cell>
          <cell r="E957" t="str">
            <v>m3</v>
          </cell>
          <cell r="G957">
            <v>14.25</v>
          </cell>
          <cell r="M957">
            <v>16.260000000000002</v>
          </cell>
          <cell r="O957">
            <v>16.260000000000002</v>
          </cell>
          <cell r="Q957">
            <v>15.91</v>
          </cell>
          <cell r="S957">
            <v>15.91</v>
          </cell>
        </row>
        <row r="958">
          <cell r="A958" t="str">
            <v>3 S 08 511 00</v>
          </cell>
          <cell r="B958" t="str">
            <v>Remoção mecanizada de barreira - solo</v>
          </cell>
          <cell r="E958" t="str">
            <v>m3</v>
          </cell>
          <cell r="G958">
            <v>2.9</v>
          </cell>
          <cell r="M958">
            <v>3.16</v>
          </cell>
          <cell r="O958">
            <v>3.23</v>
          </cell>
          <cell r="Q958">
            <v>3.13</v>
          </cell>
          <cell r="S958">
            <v>3.13</v>
          </cell>
        </row>
        <row r="959">
          <cell r="A959" t="str">
            <v>3 S 08 512 00</v>
          </cell>
          <cell r="B959" t="str">
            <v>Remoção mecanizada de barreira - rocha</v>
          </cell>
          <cell r="E959" t="str">
            <v>m3</v>
          </cell>
          <cell r="G959">
            <v>4.45</v>
          </cell>
          <cell r="M959">
            <v>4.84</v>
          </cell>
          <cell r="O959">
            <v>4.95</v>
          </cell>
          <cell r="Q959">
            <v>4.79</v>
          </cell>
          <cell r="S959">
            <v>4.79</v>
          </cell>
        </row>
        <row r="960">
          <cell r="A960" t="str">
            <v>3 S 08 513 00</v>
          </cell>
          <cell r="B960" t="str">
            <v>Remoção de matacões</v>
          </cell>
          <cell r="E960" t="str">
            <v>m3</v>
          </cell>
          <cell r="G960">
            <v>37</v>
          </cell>
          <cell r="M960">
            <v>42.05</v>
          </cell>
          <cell r="O960">
            <v>43.7</v>
          </cell>
          <cell r="Q960">
            <v>43.09</v>
          </cell>
          <cell r="S960">
            <v>46.84</v>
          </cell>
        </row>
        <row r="961">
          <cell r="A961" t="str">
            <v>3 S 08 900 00</v>
          </cell>
          <cell r="B961" t="str">
            <v>Roçada manual</v>
          </cell>
          <cell r="E961" t="str">
            <v>ha</v>
          </cell>
          <cell r="G961">
            <v>484.84</v>
          </cell>
          <cell r="M961">
            <v>581.79999999999995</v>
          </cell>
          <cell r="O961">
            <v>581.79999999999995</v>
          </cell>
          <cell r="Q961">
            <v>581.79999999999995</v>
          </cell>
          <cell r="S961">
            <v>581.79999999999995</v>
          </cell>
        </row>
        <row r="962">
          <cell r="A962" t="str">
            <v>3 S 08 900 01</v>
          </cell>
          <cell r="B962" t="str">
            <v>Roçada de capim colonião</v>
          </cell>
          <cell r="E962" t="str">
            <v>ha</v>
          </cell>
          <cell r="G962">
            <v>1163.6300000000001</v>
          </cell>
          <cell r="M962">
            <v>1396.33</v>
          </cell>
          <cell r="O962">
            <v>1396.33</v>
          </cell>
          <cell r="Q962">
            <v>1396.33</v>
          </cell>
          <cell r="S962">
            <v>1396.33</v>
          </cell>
        </row>
        <row r="963">
          <cell r="A963" t="str">
            <v>3 S 08 901 00</v>
          </cell>
          <cell r="B963" t="str">
            <v>Roçada mecanizada</v>
          </cell>
          <cell r="E963" t="str">
            <v>ha</v>
          </cell>
          <cell r="G963">
            <v>169.16</v>
          </cell>
          <cell r="M963">
            <v>189.77</v>
          </cell>
          <cell r="O963">
            <v>189.77</v>
          </cell>
          <cell r="Q963">
            <v>183.79</v>
          </cell>
          <cell r="S963">
            <v>183.79</v>
          </cell>
        </row>
        <row r="964">
          <cell r="A964" t="str">
            <v>3 S 08 901 01</v>
          </cell>
          <cell r="B964" t="str">
            <v>Corte e limpeza de áreas gramadas</v>
          </cell>
          <cell r="E964" t="str">
            <v>m2</v>
          </cell>
          <cell r="G964">
            <v>0.05</v>
          </cell>
          <cell r="M964">
            <v>0.06</v>
          </cell>
          <cell r="O964">
            <v>0.06</v>
          </cell>
          <cell r="Q964">
            <v>0.05</v>
          </cell>
          <cell r="S964">
            <v>0.05</v>
          </cell>
        </row>
        <row r="965">
          <cell r="A965" t="str">
            <v>3 S 08 910 00</v>
          </cell>
          <cell r="B965" t="str">
            <v>Capina manual</v>
          </cell>
          <cell r="E965" t="str">
            <v>m2</v>
          </cell>
          <cell r="G965">
            <v>0.19</v>
          </cell>
          <cell r="M965">
            <v>0.23</v>
          </cell>
          <cell r="O965">
            <v>0.23</v>
          </cell>
          <cell r="Q965">
            <v>0.23</v>
          </cell>
          <cell r="S965">
            <v>0.23</v>
          </cell>
        </row>
        <row r="966">
          <cell r="A966" t="str">
            <v>3 S 09 001 00</v>
          </cell>
          <cell r="B966" t="str">
            <v>Transporte local c/ basc. 5m3 em rodov. não pav.</v>
          </cell>
          <cell r="E966" t="str">
            <v>tkm</v>
          </cell>
          <cell r="G966">
            <v>0.49</v>
          </cell>
          <cell r="M966">
            <v>0.54</v>
          </cell>
          <cell r="O966">
            <v>0.54</v>
          </cell>
          <cell r="Q966">
            <v>0.52</v>
          </cell>
          <cell r="S966">
            <v>0.52</v>
          </cell>
        </row>
        <row r="967">
          <cell r="A967" t="str">
            <v>3 S 09 001 06</v>
          </cell>
          <cell r="B967" t="str">
            <v>Transporte local c/ basc. 10m3 em rodov. não pav.</v>
          </cell>
          <cell r="E967" t="str">
            <v>tkm</v>
          </cell>
          <cell r="G967">
            <v>0.49</v>
          </cell>
          <cell r="M967">
            <v>0.54</v>
          </cell>
          <cell r="O967">
            <v>0.55000000000000004</v>
          </cell>
          <cell r="Q967">
            <v>0.53</v>
          </cell>
          <cell r="S967">
            <v>0.53</v>
          </cell>
        </row>
        <row r="968">
          <cell r="A968" t="str">
            <v>3 S 09 001 41</v>
          </cell>
          <cell r="B968" t="str">
            <v>Transp. local c/ carroceria 4t em rodov. não pav.</v>
          </cell>
          <cell r="E968" t="str">
            <v>tkm</v>
          </cell>
          <cell r="G968">
            <v>0.68</v>
          </cell>
          <cell r="M968">
            <v>0.77</v>
          </cell>
          <cell r="O968">
            <v>0.78</v>
          </cell>
          <cell r="Q968">
            <v>0.75</v>
          </cell>
          <cell r="S968">
            <v>0.75</v>
          </cell>
        </row>
        <row r="969">
          <cell r="A969" t="str">
            <v>3 S 09 001 90</v>
          </cell>
          <cell r="B969" t="str">
            <v>Transporte comercial c/ carroc. rodov. não pav.</v>
          </cell>
          <cell r="E969" t="str">
            <v>tkm</v>
          </cell>
          <cell r="G969">
            <v>0.32</v>
          </cell>
          <cell r="M969">
            <v>0.35</v>
          </cell>
          <cell r="O969">
            <v>0.36</v>
          </cell>
          <cell r="Q969">
            <v>0.35</v>
          </cell>
          <cell r="S969">
            <v>0.35</v>
          </cell>
        </row>
        <row r="970">
          <cell r="A970" t="str">
            <v>3 S 09 002 00</v>
          </cell>
          <cell r="B970" t="str">
            <v>Transporte local basc. 5m3 em rodov. pav.</v>
          </cell>
          <cell r="E970" t="str">
            <v>tkm</v>
          </cell>
          <cell r="G970">
            <v>0.39</v>
          </cell>
          <cell r="M970">
            <v>0.43</v>
          </cell>
          <cell r="O970">
            <v>0.43</v>
          </cell>
          <cell r="Q970">
            <v>0.41</v>
          </cell>
          <cell r="S970">
            <v>0.41</v>
          </cell>
        </row>
        <row r="971">
          <cell r="A971" t="str">
            <v>3 S 09 002 03</v>
          </cell>
          <cell r="B971" t="str">
            <v>Transporte local de material para remendos</v>
          </cell>
          <cell r="E971" t="str">
            <v>tkm</v>
          </cell>
          <cell r="G971">
            <v>0.56000000000000005</v>
          </cell>
          <cell r="M971">
            <v>0.64</v>
          </cell>
          <cell r="O971">
            <v>0.64</v>
          </cell>
          <cell r="Q971">
            <v>0.62</v>
          </cell>
          <cell r="S971">
            <v>0.62</v>
          </cell>
        </row>
        <row r="972">
          <cell r="A972" t="str">
            <v>3 S 09 002 06</v>
          </cell>
          <cell r="B972" t="str">
            <v>Transporte local c/ basc. 10m3 em rodov. pav.</v>
          </cell>
          <cell r="E972" t="str">
            <v>tkm</v>
          </cell>
          <cell r="G972">
            <v>0.36</v>
          </cell>
          <cell r="M972">
            <v>0.4</v>
          </cell>
          <cell r="O972">
            <v>0.41</v>
          </cell>
          <cell r="Q972">
            <v>0.39</v>
          </cell>
          <cell r="S972">
            <v>0.39</v>
          </cell>
        </row>
        <row r="973">
          <cell r="A973" t="str">
            <v>3 S 09 002 41</v>
          </cell>
          <cell r="B973" t="str">
            <v>Transp. local c/ carroceria 4t em rodov. pav.</v>
          </cell>
          <cell r="E973" t="str">
            <v>tkm</v>
          </cell>
          <cell r="G973">
            <v>0.53</v>
          </cell>
          <cell r="M973">
            <v>0.6</v>
          </cell>
          <cell r="O973">
            <v>0.6</v>
          </cell>
          <cell r="Q973">
            <v>0.59</v>
          </cell>
          <cell r="S973">
            <v>0.59</v>
          </cell>
        </row>
        <row r="974">
          <cell r="A974" t="str">
            <v>3 S 09 002 90</v>
          </cell>
          <cell r="B974" t="str">
            <v>Transporte comercial c/ carroceria rodov. pav.</v>
          </cell>
          <cell r="E974" t="str">
            <v>tkm</v>
          </cell>
          <cell r="G974">
            <v>0.21</v>
          </cell>
          <cell r="M974">
            <v>0.23</v>
          </cell>
          <cell r="O974">
            <v>0.24</v>
          </cell>
          <cell r="Q974">
            <v>0.23</v>
          </cell>
          <cell r="S974">
            <v>0.23</v>
          </cell>
        </row>
        <row r="975">
          <cell r="A975" t="str">
            <v>3 S 09 102 00</v>
          </cell>
          <cell r="B975" t="str">
            <v>Transporte local material betuminoso</v>
          </cell>
          <cell r="E975" t="str">
            <v>tkm</v>
          </cell>
          <cell r="G975">
            <v>0.91</v>
          </cell>
          <cell r="M975">
            <v>1.03</v>
          </cell>
          <cell r="O975">
            <v>1.03</v>
          </cell>
          <cell r="Q975">
            <v>0.99</v>
          </cell>
          <cell r="S975">
            <v>0.99</v>
          </cell>
        </row>
        <row r="976">
          <cell r="A976" t="str">
            <v>3 S 09 201 70</v>
          </cell>
          <cell r="B976" t="str">
            <v>Transp. local água c/ cam. tanque rodov. não pav.</v>
          </cell>
          <cell r="E976" t="str">
            <v>tkm</v>
          </cell>
          <cell r="G976">
            <v>0.95</v>
          </cell>
          <cell r="M976">
            <v>1.07</v>
          </cell>
          <cell r="O976">
            <v>1.07</v>
          </cell>
          <cell r="Q976">
            <v>1.03</v>
          </cell>
          <cell r="S976">
            <v>1.03</v>
          </cell>
        </row>
        <row r="977">
          <cell r="A977" t="str">
            <v>3 S 09 202 70</v>
          </cell>
          <cell r="B977" t="str">
            <v>Transp. local água c/ cam. tanque em rodov. pav.</v>
          </cell>
          <cell r="E977" t="str">
            <v>tkm</v>
          </cell>
          <cell r="G977">
            <v>0.74</v>
          </cell>
          <cell r="M977">
            <v>0.84</v>
          </cell>
          <cell r="O977">
            <v>0.84</v>
          </cell>
          <cell r="Q977">
            <v>0.8</v>
          </cell>
          <cell r="S977">
            <v>0.8</v>
          </cell>
        </row>
        <row r="978">
          <cell r="B978" t="str">
            <v>Sinalização</v>
          </cell>
        </row>
        <row r="979">
          <cell r="A979" t="str">
            <v>4 S 03 300 01</v>
          </cell>
          <cell r="B979" t="str">
            <v>Confecção e lanç. de concreto magro em betoneira</v>
          </cell>
          <cell r="E979" t="str">
            <v>m3</v>
          </cell>
          <cell r="G979">
            <v>161.72999999999999</v>
          </cell>
          <cell r="M979">
            <v>179.41</v>
          </cell>
          <cell r="O979">
            <v>182.92</v>
          </cell>
          <cell r="Q979">
            <v>177.03</v>
          </cell>
          <cell r="S979">
            <v>184.74</v>
          </cell>
        </row>
        <row r="980">
          <cell r="A980" t="str">
            <v>4 S 03 323 01</v>
          </cell>
          <cell r="B980" t="str">
            <v>Conc.estr.fck=22 MPa contr.raz.uso ger.conf.e lanç</v>
          </cell>
          <cell r="E980" t="str">
            <v>m3</v>
          </cell>
          <cell r="G980">
            <v>260.76</v>
          </cell>
          <cell r="M980">
            <v>284.55</v>
          </cell>
          <cell r="O980">
            <v>291.39</v>
          </cell>
          <cell r="Q980">
            <v>279.93</v>
          </cell>
          <cell r="S980">
            <v>294.89</v>
          </cell>
        </row>
        <row r="981">
          <cell r="A981" t="str">
            <v>4 S 03 353 00</v>
          </cell>
          <cell r="B981" t="str">
            <v>Fornecimento, preparo colocação aço CA-50</v>
          </cell>
          <cell r="E981" t="str">
            <v>kg</v>
          </cell>
          <cell r="G981">
            <v>4.0999999999999996</v>
          </cell>
          <cell r="M981">
            <v>4.59</v>
          </cell>
          <cell r="O981">
            <v>4.8</v>
          </cell>
          <cell r="Q981">
            <v>4.8</v>
          </cell>
          <cell r="S981">
            <v>4.8</v>
          </cell>
        </row>
        <row r="982">
          <cell r="A982" t="str">
            <v>4 S 03 370 00</v>
          </cell>
          <cell r="B982" t="str">
            <v>Forma comum de madeira</v>
          </cell>
          <cell r="E982" t="str">
            <v>m2</v>
          </cell>
          <cell r="G982">
            <v>27.81</v>
          </cell>
          <cell r="M982">
            <v>30.76</v>
          </cell>
          <cell r="O982">
            <v>30.84</v>
          </cell>
          <cell r="Q982">
            <v>31.06</v>
          </cell>
          <cell r="S982">
            <v>31.01</v>
          </cell>
        </row>
        <row r="983">
          <cell r="A983" t="str">
            <v>4 S 06 000 01</v>
          </cell>
          <cell r="B983" t="str">
            <v>Defensa maleável simples (forn./ impl.)</v>
          </cell>
          <cell r="E983" t="str">
            <v>m</v>
          </cell>
          <cell r="G983">
            <v>149.19999999999999</v>
          </cell>
          <cell r="M983">
            <v>179.88</v>
          </cell>
          <cell r="O983">
            <v>183.82</v>
          </cell>
          <cell r="Q983">
            <v>183.55</v>
          </cell>
          <cell r="S983">
            <v>183.55</v>
          </cell>
        </row>
        <row r="984">
          <cell r="A984" t="str">
            <v>4 S 06 000 02</v>
          </cell>
          <cell r="B984" t="str">
            <v>Ancoragem de defensa maleável simples (forn/ impl)</v>
          </cell>
          <cell r="E984" t="str">
            <v>m</v>
          </cell>
          <cell r="G984">
            <v>164.22</v>
          </cell>
          <cell r="M984">
            <v>197.45</v>
          </cell>
          <cell r="O984">
            <v>201.4</v>
          </cell>
          <cell r="Q984">
            <v>200.75</v>
          </cell>
          <cell r="S984">
            <v>200.75</v>
          </cell>
        </row>
        <row r="985">
          <cell r="A985" t="str">
            <v>4 S 06 000 11</v>
          </cell>
          <cell r="B985" t="str">
            <v>Defensa maleável dupla (forn./ impl.)</v>
          </cell>
          <cell r="E985" t="str">
            <v>m</v>
          </cell>
          <cell r="G985">
            <v>186.7</v>
          </cell>
          <cell r="M985">
            <v>223.83</v>
          </cell>
          <cell r="O985">
            <v>228.84</v>
          </cell>
          <cell r="Q985">
            <v>228.76</v>
          </cell>
          <cell r="S985">
            <v>228.76</v>
          </cell>
        </row>
        <row r="986">
          <cell r="A986" t="str">
            <v>4 S 06 000 12</v>
          </cell>
          <cell r="B986" t="str">
            <v>Ancoragem de defensa maleável dupla (forn./ impl.)</v>
          </cell>
          <cell r="E986" t="str">
            <v>m</v>
          </cell>
          <cell r="G986">
            <v>204.49</v>
          </cell>
          <cell r="M986">
            <v>244.64</v>
          </cell>
          <cell r="O986">
            <v>249.65</v>
          </cell>
          <cell r="Q986">
            <v>249.13</v>
          </cell>
          <cell r="S986">
            <v>249.13</v>
          </cell>
        </row>
        <row r="987">
          <cell r="A987" t="str">
            <v>4 S 06 010 01</v>
          </cell>
          <cell r="B987" t="str">
            <v>Defensa semi-maleável simples (forn./ impl.)</v>
          </cell>
          <cell r="E987" t="str">
            <v>m</v>
          </cell>
          <cell r="G987">
            <v>103.56</v>
          </cell>
          <cell r="M987">
            <v>125.09</v>
          </cell>
          <cell r="O987">
            <v>127.24</v>
          </cell>
          <cell r="Q987">
            <v>127.25</v>
          </cell>
          <cell r="S987">
            <v>127.25</v>
          </cell>
        </row>
        <row r="988">
          <cell r="A988" t="str">
            <v>4 S 06 010 02</v>
          </cell>
          <cell r="B988" t="str">
            <v>Ancoragem defensa semi-maleável simples (forn/imp)</v>
          </cell>
          <cell r="E988" t="str">
            <v>m</v>
          </cell>
          <cell r="G988">
            <v>114.43</v>
          </cell>
          <cell r="M988">
            <v>137.81</v>
          </cell>
          <cell r="O988">
            <v>139.97</v>
          </cell>
          <cell r="Q988">
            <v>139.69999999999999</v>
          </cell>
          <cell r="S988">
            <v>139.69999999999999</v>
          </cell>
        </row>
        <row r="989">
          <cell r="A989" t="str">
            <v>4 S 06 010 11</v>
          </cell>
          <cell r="B989" t="str">
            <v>Defensa semi-maleável dupla (forn./ impl.)</v>
          </cell>
          <cell r="E989" t="str">
            <v>m</v>
          </cell>
          <cell r="G989">
            <v>176.82</v>
          </cell>
          <cell r="M989">
            <v>213.25</v>
          </cell>
          <cell r="O989">
            <v>217.45</v>
          </cell>
          <cell r="Q989">
            <v>217.42</v>
          </cell>
          <cell r="S989">
            <v>217.42</v>
          </cell>
        </row>
        <row r="990">
          <cell r="A990" t="str">
            <v>4 S 06 010 12</v>
          </cell>
          <cell r="B990" t="str">
            <v>Ancoragem defensa semi-maleável dupla (forn/ impl)</v>
          </cell>
          <cell r="E990" t="str">
            <v>m</v>
          </cell>
          <cell r="G990">
            <v>194.2</v>
          </cell>
          <cell r="M990">
            <v>233.57</v>
          </cell>
          <cell r="O990">
            <v>237.78</v>
          </cell>
          <cell r="Q990">
            <v>237.3</v>
          </cell>
          <cell r="S990">
            <v>237.3</v>
          </cell>
        </row>
        <row r="991">
          <cell r="A991" t="str">
            <v>4 S 06 030 11</v>
          </cell>
          <cell r="B991" t="str">
            <v>Barreira de segurança dupla DNER PRO 176/86</v>
          </cell>
          <cell r="E991" t="str">
            <v>m</v>
          </cell>
          <cell r="G991">
            <v>180.32</v>
          </cell>
          <cell r="M991">
            <v>197.95</v>
          </cell>
          <cell r="O991">
            <v>201.42</v>
          </cell>
          <cell r="Q991">
            <v>196.95</v>
          </cell>
          <cell r="S991">
            <v>202.92</v>
          </cell>
        </row>
        <row r="992">
          <cell r="A992" t="str">
            <v>4 S 06 100 11</v>
          </cell>
          <cell r="B992" t="str">
            <v>Pintura de faixa - tinta durabilidade - 1 ano</v>
          </cell>
          <cell r="E992" t="str">
            <v>m2</v>
          </cell>
          <cell r="G992">
            <v>6.47</v>
          </cell>
          <cell r="M992">
            <v>6.69</v>
          </cell>
          <cell r="O992">
            <v>6.87</v>
          </cell>
          <cell r="Q992">
            <v>6.85</v>
          </cell>
          <cell r="S992">
            <v>6.85</v>
          </cell>
        </row>
        <row r="993">
          <cell r="A993" t="str">
            <v>4 S 06 100 12</v>
          </cell>
          <cell r="B993" t="str">
            <v>Pint. setas e zebrado - tinta durabilidade - 1 ano</v>
          </cell>
          <cell r="E993" t="str">
            <v>m2</v>
          </cell>
          <cell r="G993">
            <v>9.74</v>
          </cell>
          <cell r="M993">
            <v>10.44</v>
          </cell>
          <cell r="O993">
            <v>10.66</v>
          </cell>
          <cell r="Q993">
            <v>10.57</v>
          </cell>
          <cell r="S993">
            <v>10.57</v>
          </cell>
        </row>
        <row r="994">
          <cell r="A994" t="str">
            <v>4 S 06 100 21</v>
          </cell>
          <cell r="B994" t="str">
            <v>Pintura faixa - tinta durabilidade - 2 anos</v>
          </cell>
          <cell r="E994" t="str">
            <v>m2</v>
          </cell>
          <cell r="G994">
            <v>9.5</v>
          </cell>
          <cell r="M994">
            <v>9.74</v>
          </cell>
          <cell r="O994">
            <v>9.9499999999999993</v>
          </cell>
          <cell r="Q994">
            <v>9.92</v>
          </cell>
          <cell r="S994">
            <v>9.92</v>
          </cell>
        </row>
        <row r="995">
          <cell r="A995" t="str">
            <v>4 S 06 100 22</v>
          </cell>
          <cell r="B995" t="str">
            <v>Pintura setas e zebrado - 2 anos</v>
          </cell>
          <cell r="E995" t="str">
            <v>m2</v>
          </cell>
          <cell r="G995">
            <v>12.61</v>
          </cell>
          <cell r="M995">
            <v>13.31</v>
          </cell>
          <cell r="O995">
            <v>13.56</v>
          </cell>
          <cell r="Q995">
            <v>13.47</v>
          </cell>
          <cell r="S995">
            <v>13.47</v>
          </cell>
        </row>
        <row r="996">
          <cell r="A996" t="str">
            <v>4 S 06 110 01</v>
          </cell>
          <cell r="B996" t="str">
            <v>Pintura faixa c/termoplástico-3 anos (p/ aspersão)</v>
          </cell>
          <cell r="E996" t="str">
            <v>m2</v>
          </cell>
          <cell r="G996">
            <v>22.73</v>
          </cell>
          <cell r="M996">
            <v>27.63</v>
          </cell>
          <cell r="O996">
            <v>27.8</v>
          </cell>
          <cell r="Q996">
            <v>27.16</v>
          </cell>
          <cell r="S996">
            <v>27.16</v>
          </cell>
        </row>
        <row r="997">
          <cell r="A997" t="str">
            <v>4 S 06 110 02</v>
          </cell>
          <cell r="B997" t="str">
            <v>Pintura setas e zebrado term.-3 anos (p/ aspersão)</v>
          </cell>
          <cell r="E997" t="str">
            <v>m2</v>
          </cell>
          <cell r="G997">
            <v>28.38</v>
          </cell>
          <cell r="M997">
            <v>34.22</v>
          </cell>
          <cell r="O997">
            <v>34.42</v>
          </cell>
          <cell r="Q997">
            <v>33.69</v>
          </cell>
          <cell r="S997">
            <v>33.69</v>
          </cell>
        </row>
        <row r="998">
          <cell r="A998" t="str">
            <v>4 S 06 110 03</v>
          </cell>
          <cell r="B998" t="str">
            <v>Pintura setas e zebrado term.-5 anos (p/ extrusão)</v>
          </cell>
          <cell r="E998" t="str">
            <v>m2</v>
          </cell>
          <cell r="G998">
            <v>32.29</v>
          </cell>
          <cell r="M998">
            <v>38.83</v>
          </cell>
          <cell r="O998">
            <v>39.03</v>
          </cell>
          <cell r="Q998">
            <v>38.159999999999997</v>
          </cell>
          <cell r="S998">
            <v>38.159999999999997</v>
          </cell>
        </row>
        <row r="999">
          <cell r="A999" t="str">
            <v>4 S 06 120 01</v>
          </cell>
          <cell r="B999" t="str">
            <v>Forn. e colocação de tacha reflet. monodirecional</v>
          </cell>
          <cell r="E999" t="str">
            <v>und</v>
          </cell>
          <cell r="G999">
            <v>8.09</v>
          </cell>
          <cell r="M999">
            <v>8.3000000000000007</v>
          </cell>
          <cell r="O999">
            <v>8.3000000000000007</v>
          </cell>
          <cell r="Q999">
            <v>8.26</v>
          </cell>
          <cell r="S999">
            <v>9.98</v>
          </cell>
        </row>
        <row r="1000">
          <cell r="A1000" t="str">
            <v>4 S 06 120 11</v>
          </cell>
          <cell r="B1000" t="str">
            <v>Forn. e colocação de tachão reflet. monodirecional</v>
          </cell>
          <cell r="E1000" t="str">
            <v>und</v>
          </cell>
          <cell r="G1000">
            <v>22.75</v>
          </cell>
          <cell r="M1000">
            <v>23.2</v>
          </cell>
          <cell r="O1000">
            <v>23.2</v>
          </cell>
          <cell r="Q1000">
            <v>23.1</v>
          </cell>
          <cell r="S1000">
            <v>25.09</v>
          </cell>
        </row>
        <row r="1001">
          <cell r="A1001" t="str">
            <v>4 S 06 121 01</v>
          </cell>
          <cell r="B1001" t="str">
            <v>Forn. e colocação de tacha reflet. bidirecional</v>
          </cell>
          <cell r="E1001" t="str">
            <v>und</v>
          </cell>
          <cell r="G1001">
            <v>8.76</v>
          </cell>
          <cell r="M1001">
            <v>8.9600000000000009</v>
          </cell>
          <cell r="O1001">
            <v>8.9600000000000009</v>
          </cell>
          <cell r="Q1001">
            <v>8.92</v>
          </cell>
          <cell r="S1001">
            <v>10.64</v>
          </cell>
        </row>
        <row r="1002">
          <cell r="A1002" t="str">
            <v>4 S 06 121 11</v>
          </cell>
          <cell r="B1002" t="str">
            <v>Forn. e colocação de tachão reflet. bidirecional</v>
          </cell>
          <cell r="E1002" t="str">
            <v>und</v>
          </cell>
          <cell r="G1002">
            <v>24.07</v>
          </cell>
          <cell r="M1002">
            <v>24.52</v>
          </cell>
          <cell r="O1002">
            <v>24.53</v>
          </cell>
          <cell r="Q1002">
            <v>24.42</v>
          </cell>
          <cell r="S1002">
            <v>26.41</v>
          </cell>
        </row>
        <row r="1003">
          <cell r="A1003" t="str">
            <v>4 S 06 200 01</v>
          </cell>
          <cell r="B1003" t="str">
            <v>Forn. e implantação placa sinaliz. semi-refletiva</v>
          </cell>
          <cell r="E1003" t="str">
            <v>m2</v>
          </cell>
          <cell r="G1003">
            <v>179.37</v>
          </cell>
          <cell r="M1003">
            <v>186.49</v>
          </cell>
          <cell r="O1003">
            <v>186.91</v>
          </cell>
          <cell r="Q1003">
            <v>190.43</v>
          </cell>
          <cell r="S1003">
            <v>190.43</v>
          </cell>
        </row>
        <row r="1004">
          <cell r="A1004" t="str">
            <v>4 S 06 200 02</v>
          </cell>
          <cell r="B1004" t="str">
            <v>Forn. e implantação placa sinaliz. tot.refletiva</v>
          </cell>
          <cell r="E1004" t="str">
            <v>m2</v>
          </cell>
          <cell r="G1004">
            <v>235.42</v>
          </cell>
          <cell r="M1004">
            <v>244.14</v>
          </cell>
          <cell r="O1004">
            <v>246.95</v>
          </cell>
          <cell r="Q1004">
            <v>247.75</v>
          </cell>
          <cell r="S1004">
            <v>247.75</v>
          </cell>
        </row>
        <row r="1005">
          <cell r="A1005" t="str">
            <v>4 S 06 200 91</v>
          </cell>
          <cell r="B1005" t="str">
            <v>Remoção de placa de sinalização</v>
          </cell>
          <cell r="E1005" t="str">
            <v>m2</v>
          </cell>
          <cell r="G1005">
            <v>10.210000000000001</v>
          </cell>
          <cell r="M1005">
            <v>11.74</v>
          </cell>
          <cell r="O1005">
            <v>11.76</v>
          </cell>
          <cell r="Q1005">
            <v>11.47</v>
          </cell>
          <cell r="S1005">
            <v>11.47</v>
          </cell>
        </row>
        <row r="1006">
          <cell r="A1006" t="str">
            <v>4 S 06 200 92</v>
          </cell>
          <cell r="B1006" t="str">
            <v>Recuperação de chapa p/placa de sinalização</v>
          </cell>
          <cell r="E1006" t="str">
            <v>m2</v>
          </cell>
          <cell r="G1006">
            <v>16.34</v>
          </cell>
          <cell r="M1006">
            <v>19.260000000000002</v>
          </cell>
          <cell r="O1006">
            <v>18.73</v>
          </cell>
          <cell r="Q1006">
            <v>18.73</v>
          </cell>
          <cell r="S1006">
            <v>18.87</v>
          </cell>
        </row>
        <row r="1007">
          <cell r="A1007" t="str">
            <v>4 S 06 202 01</v>
          </cell>
          <cell r="B1007" t="str">
            <v>Confecção de placa sinalização semi-refletiva</v>
          </cell>
          <cell r="E1007" t="str">
            <v>m2</v>
          </cell>
          <cell r="G1007">
            <v>143.52000000000001</v>
          </cell>
          <cell r="M1007">
            <v>147.25</v>
          </cell>
          <cell r="O1007">
            <v>147.65</v>
          </cell>
          <cell r="Q1007">
            <v>150.28</v>
          </cell>
          <cell r="S1007">
            <v>150.28</v>
          </cell>
        </row>
        <row r="1008">
          <cell r="A1008" t="str">
            <v>4 S 06 202 11</v>
          </cell>
          <cell r="B1008" t="str">
            <v>Confecção placa sinalização tot.refletiva</v>
          </cell>
          <cell r="E1008" t="str">
            <v>m2</v>
          </cell>
          <cell r="G1008">
            <v>199.57</v>
          </cell>
          <cell r="M1008">
            <v>204.9</v>
          </cell>
          <cell r="O1008">
            <v>207.69</v>
          </cell>
          <cell r="Q1008">
            <v>207.6</v>
          </cell>
          <cell r="S1008">
            <v>207.6</v>
          </cell>
        </row>
        <row r="1009">
          <cell r="A1009" t="str">
            <v>4 S 06 202 21</v>
          </cell>
          <cell r="B1009" t="str">
            <v>Conf.placa sinal.semi-refletiva chapa recuperada</v>
          </cell>
          <cell r="E1009" t="str">
            <v>m2</v>
          </cell>
          <cell r="G1009">
            <v>62.27</v>
          </cell>
          <cell r="M1009">
            <v>67.98</v>
          </cell>
          <cell r="O1009">
            <v>67.849999999999994</v>
          </cell>
          <cell r="Q1009">
            <v>70.48</v>
          </cell>
          <cell r="S1009">
            <v>70.61</v>
          </cell>
        </row>
        <row r="1010">
          <cell r="A1010" t="str">
            <v>4 S 06 202 31</v>
          </cell>
          <cell r="B1010" t="str">
            <v>Conf.placa sinal.tot.refletiva - chapa recuperada</v>
          </cell>
          <cell r="E1010" t="str">
            <v>m2</v>
          </cell>
          <cell r="G1010">
            <v>116.74</v>
          </cell>
          <cell r="M1010">
            <v>123.73</v>
          </cell>
          <cell r="O1010">
            <v>125.99</v>
          </cell>
          <cell r="Q1010">
            <v>125.9</v>
          </cell>
          <cell r="S1010">
            <v>126.03</v>
          </cell>
        </row>
        <row r="1011">
          <cell r="A1011" t="str">
            <v>4 S 06 203 01</v>
          </cell>
          <cell r="B1011" t="str">
            <v>Confecção suporte e travessa p/placa sinaliz.</v>
          </cell>
          <cell r="E1011" t="str">
            <v>und</v>
          </cell>
          <cell r="G1011">
            <v>23.11</v>
          </cell>
          <cell r="M1011">
            <v>24.73</v>
          </cell>
          <cell r="O1011">
            <v>24.73</v>
          </cell>
          <cell r="Q1011">
            <v>25.84</v>
          </cell>
          <cell r="S1011">
            <v>25.84</v>
          </cell>
        </row>
        <row r="1012">
          <cell r="A1012" t="str">
            <v>4 S 06 230 01</v>
          </cell>
          <cell r="B1012" t="str">
            <v>Forn. e implantação de balizador de concreto</v>
          </cell>
          <cell r="E1012" t="str">
            <v>und</v>
          </cell>
          <cell r="G1012">
            <v>15.37</v>
          </cell>
          <cell r="M1012">
            <v>17.28</v>
          </cell>
          <cell r="O1012">
            <v>17.399999999999999</v>
          </cell>
          <cell r="Q1012">
            <v>17.09</v>
          </cell>
          <cell r="S1012">
            <v>17.18</v>
          </cell>
        </row>
        <row r="1013">
          <cell r="A1013" t="str">
            <v>4 S 09 002 00</v>
          </cell>
          <cell r="B1013" t="str">
            <v>Transporte local c/ basc. 5 m3 rodov. pav.</v>
          </cell>
          <cell r="E1013" t="str">
            <v>tkm</v>
          </cell>
          <cell r="G1013">
            <v>0.39</v>
          </cell>
          <cell r="M1013">
            <v>0.43</v>
          </cell>
          <cell r="O1013">
            <v>0.43</v>
          </cell>
          <cell r="Q1013">
            <v>0.41</v>
          </cell>
          <cell r="S1013">
            <v>0.41</v>
          </cell>
        </row>
        <row r="1014">
          <cell r="A1014" t="str">
            <v>4 S 09 002 41</v>
          </cell>
          <cell r="B1014" t="str">
            <v>Transporte local c/ carroceria 4t rodov. pav.</v>
          </cell>
          <cell r="E1014" t="str">
            <v>tkm</v>
          </cell>
          <cell r="G1014">
            <v>0.53</v>
          </cell>
          <cell r="M1014">
            <v>0.6</v>
          </cell>
          <cell r="O1014">
            <v>0.6</v>
          </cell>
          <cell r="Q1014">
            <v>0.59</v>
          </cell>
          <cell r="S1014">
            <v>0.59</v>
          </cell>
        </row>
        <row r="1015">
          <cell r="A1015" t="str">
            <v>4 S 09 202 70</v>
          </cell>
          <cell r="B1015" t="str">
            <v>Transp. local de água c/ cam. tanque rodov. pav.</v>
          </cell>
          <cell r="E1015" t="str">
            <v>tkm</v>
          </cell>
          <cell r="G1015">
            <v>0.74</v>
          </cell>
          <cell r="M1015">
            <v>0.84</v>
          </cell>
          <cell r="O1015">
            <v>0.84</v>
          </cell>
          <cell r="Q1015">
            <v>0.8</v>
          </cell>
          <cell r="S1015">
            <v>0.8</v>
          </cell>
        </row>
        <row r="1016">
          <cell r="B1016" t="str">
            <v>Restauração</v>
          </cell>
        </row>
        <row r="1017">
          <cell r="A1017" t="str">
            <v>5 S 01 000 00</v>
          </cell>
          <cell r="B1017" t="str">
            <v>Desm. dest. e limp. áreas c/ arv. diam. até 0,15m</v>
          </cell>
          <cell r="E1017" t="str">
            <v>m2</v>
          </cell>
          <cell r="G1017">
            <v>0.21</v>
          </cell>
          <cell r="M1017">
            <v>0.22</v>
          </cell>
          <cell r="O1017">
            <v>0.24</v>
          </cell>
          <cell r="Q1017">
            <v>0.23</v>
          </cell>
          <cell r="S1017">
            <v>0.23</v>
          </cell>
        </row>
        <row r="1018">
          <cell r="A1018" t="str">
            <v>5 S 01 010 00</v>
          </cell>
          <cell r="B1018" t="str">
            <v>Destocamento de árvores c/ diâm. 0,15 a 030m</v>
          </cell>
          <cell r="E1018" t="str">
            <v>und</v>
          </cell>
          <cell r="G1018">
            <v>18.46</v>
          </cell>
          <cell r="M1018">
            <v>19.72</v>
          </cell>
          <cell r="O1018">
            <v>21.1</v>
          </cell>
          <cell r="Q1018">
            <v>20.57</v>
          </cell>
          <cell r="S1018">
            <v>20.57</v>
          </cell>
        </row>
        <row r="1019">
          <cell r="A1019" t="str">
            <v>5 S 01 011 00</v>
          </cell>
          <cell r="B1019" t="str">
            <v>Destocamento de árvores c/ diâm. &gt; 0,30m</v>
          </cell>
          <cell r="E1019" t="str">
            <v>und</v>
          </cell>
          <cell r="G1019">
            <v>46.15</v>
          </cell>
          <cell r="M1019">
            <v>49.3</v>
          </cell>
          <cell r="O1019">
            <v>52.76</v>
          </cell>
          <cell r="Q1019">
            <v>51.43</v>
          </cell>
          <cell r="S1019">
            <v>51.43</v>
          </cell>
        </row>
        <row r="1020">
          <cell r="A1020" t="str">
            <v>5 S 01 100 01</v>
          </cell>
          <cell r="B1020" t="str">
            <v>Esc. carga transp. mat 1a cat DMT 50m</v>
          </cell>
          <cell r="E1020" t="str">
            <v>m3</v>
          </cell>
          <cell r="G1020">
            <v>1.0900000000000001</v>
          </cell>
          <cell r="M1020">
            <v>1.1599999999999999</v>
          </cell>
          <cell r="O1020">
            <v>1.24</v>
          </cell>
          <cell r="Q1020">
            <v>1.21</v>
          </cell>
          <cell r="S1020">
            <v>1.21</v>
          </cell>
        </row>
        <row r="1021">
          <cell r="A1021" t="str">
            <v>5 S 01 100 09</v>
          </cell>
          <cell r="B1021" t="str">
            <v>Esc. carga tr. mat 1a c. DMT 50 a 200m c/carreg</v>
          </cell>
          <cell r="E1021" t="str">
            <v>m3</v>
          </cell>
          <cell r="G1021">
            <v>3.49</v>
          </cell>
          <cell r="M1021">
            <v>3.81</v>
          </cell>
          <cell r="O1021">
            <v>4</v>
          </cell>
          <cell r="Q1021">
            <v>3.88</v>
          </cell>
          <cell r="S1021">
            <v>3.88</v>
          </cell>
        </row>
        <row r="1022">
          <cell r="A1022" t="str">
            <v>5 S 01 100 10</v>
          </cell>
          <cell r="B1022" t="str">
            <v>Esc. carga tr. mat 1a c. DMT 200 a 400m c/carreg</v>
          </cell>
          <cell r="E1022" t="str">
            <v>m3</v>
          </cell>
          <cell r="G1022">
            <v>3.8</v>
          </cell>
          <cell r="M1022">
            <v>4.1399999999999997</v>
          </cell>
          <cell r="O1022">
            <v>4.33</v>
          </cell>
          <cell r="Q1022">
            <v>4.2</v>
          </cell>
          <cell r="S1022">
            <v>4.2</v>
          </cell>
        </row>
        <row r="1023">
          <cell r="A1023" t="str">
            <v>5 S 01 100 11</v>
          </cell>
          <cell r="B1023" t="str">
            <v>Esc. carga tr. mat 1a c. DMT 400 a 600m c/carreg</v>
          </cell>
          <cell r="E1023" t="str">
            <v>m3</v>
          </cell>
          <cell r="G1023">
            <v>4.03</v>
          </cell>
          <cell r="M1023">
            <v>4.4000000000000004</v>
          </cell>
          <cell r="O1023">
            <v>4.59</v>
          </cell>
          <cell r="Q1023">
            <v>4.45</v>
          </cell>
          <cell r="S1023">
            <v>4.45</v>
          </cell>
        </row>
        <row r="1024">
          <cell r="A1024" t="str">
            <v>5 S 01 100 12</v>
          </cell>
          <cell r="B1024" t="str">
            <v>Esc. carga tr. mat 1a c. DMT 600 a 800m c/carreg</v>
          </cell>
          <cell r="E1024" t="str">
            <v>m3</v>
          </cell>
          <cell r="G1024">
            <v>4.33</v>
          </cell>
          <cell r="M1024">
            <v>4.72</v>
          </cell>
          <cell r="O1024">
            <v>4.92</v>
          </cell>
          <cell r="Q1024">
            <v>4.7699999999999996</v>
          </cell>
          <cell r="S1024">
            <v>4.7699999999999996</v>
          </cell>
        </row>
        <row r="1025">
          <cell r="A1025" t="str">
            <v>5 S 01 100 13</v>
          </cell>
          <cell r="B1025" t="str">
            <v>Esc. carga tr. mat 1a c. DMT 800 a 1000m c/carreg</v>
          </cell>
          <cell r="E1025" t="str">
            <v>m3</v>
          </cell>
          <cell r="G1025">
            <v>4.57</v>
          </cell>
          <cell r="M1025">
            <v>4.9800000000000004</v>
          </cell>
          <cell r="O1025">
            <v>5.18</v>
          </cell>
          <cell r="Q1025">
            <v>5.0199999999999996</v>
          </cell>
          <cell r="S1025">
            <v>5.0199999999999996</v>
          </cell>
        </row>
        <row r="1026">
          <cell r="A1026" t="str">
            <v>5 S 01 100 14</v>
          </cell>
          <cell r="B1026" t="str">
            <v>Esc. carga tr. mat 1a c. DMT 1000 a 1200m c/carreg</v>
          </cell>
          <cell r="E1026" t="str">
            <v>m3</v>
          </cell>
          <cell r="G1026">
            <v>4.8600000000000003</v>
          </cell>
          <cell r="M1026">
            <v>5.3</v>
          </cell>
          <cell r="O1026">
            <v>5.49</v>
          </cell>
          <cell r="Q1026">
            <v>5.33</v>
          </cell>
          <cell r="S1026">
            <v>5.33</v>
          </cell>
        </row>
        <row r="1027">
          <cell r="A1027" t="str">
            <v>5 S 01 100 15</v>
          </cell>
          <cell r="B1027" t="str">
            <v>Esc. carga tr. mat 1a c. DMT 1200 a 1400m c/carreg</v>
          </cell>
          <cell r="E1027" t="str">
            <v>m3</v>
          </cell>
          <cell r="G1027">
            <v>5.04</v>
          </cell>
          <cell r="M1027">
            <v>5.49</v>
          </cell>
          <cell r="O1027">
            <v>5.69</v>
          </cell>
          <cell r="Q1027">
            <v>5.51</v>
          </cell>
          <cell r="S1027">
            <v>5.51</v>
          </cell>
        </row>
        <row r="1028">
          <cell r="A1028" t="str">
            <v>5 S 01 100 16</v>
          </cell>
          <cell r="B1028" t="str">
            <v>Esc. carga tr. mat 1a c. DMT 1400 a 1600m c/carreg</v>
          </cell>
          <cell r="E1028" t="str">
            <v>m3</v>
          </cell>
          <cell r="G1028">
            <v>5.18</v>
          </cell>
          <cell r="M1028">
            <v>5.64</v>
          </cell>
          <cell r="O1028">
            <v>5.84</v>
          </cell>
          <cell r="Q1028">
            <v>5.65</v>
          </cell>
          <cell r="S1028">
            <v>5.65</v>
          </cell>
        </row>
        <row r="1029">
          <cell r="A1029" t="str">
            <v>5 S 01 100 17</v>
          </cell>
          <cell r="B1029" t="str">
            <v>Esc. carga tr. mat 1a c. DMT 1600 a 1800m c/carreg</v>
          </cell>
          <cell r="E1029" t="str">
            <v>m3</v>
          </cell>
          <cell r="G1029">
            <v>5.41</v>
          </cell>
          <cell r="M1029">
            <v>5.88</v>
          </cell>
          <cell r="O1029">
            <v>6.09</v>
          </cell>
          <cell r="Q1029">
            <v>5.89</v>
          </cell>
          <cell r="S1029">
            <v>5.89</v>
          </cell>
        </row>
        <row r="1030">
          <cell r="A1030" t="str">
            <v>5 S 01 100 18</v>
          </cell>
          <cell r="B1030" t="str">
            <v>Esc. carga tr. mat 1a c. DMT 1800 a 2000m c/carreg</v>
          </cell>
          <cell r="E1030" t="str">
            <v>m3</v>
          </cell>
          <cell r="G1030">
            <v>5.62</v>
          </cell>
          <cell r="M1030">
            <v>6.12</v>
          </cell>
          <cell r="O1030">
            <v>6.33</v>
          </cell>
          <cell r="Q1030">
            <v>6.13</v>
          </cell>
          <cell r="S1030">
            <v>6.13</v>
          </cell>
        </row>
        <row r="1031">
          <cell r="A1031" t="str">
            <v>5 S 01 100 19</v>
          </cell>
          <cell r="B1031" t="str">
            <v>Esc. carga tr. mat 1a c. DMT 2000 a 3000m c/carreg</v>
          </cell>
          <cell r="E1031" t="str">
            <v>m3</v>
          </cell>
          <cell r="G1031">
            <v>6.41</v>
          </cell>
          <cell r="M1031">
            <v>6.98</v>
          </cell>
          <cell r="O1031">
            <v>7.19</v>
          </cell>
          <cell r="Q1031">
            <v>6.96</v>
          </cell>
          <cell r="S1031">
            <v>6.96</v>
          </cell>
        </row>
        <row r="1032">
          <cell r="A1032" t="str">
            <v>5 S 01 100 20</v>
          </cell>
          <cell r="B1032" t="str">
            <v>Esc. carga tr. mat 1a c. DMT 3000 a 5000m c/carreg</v>
          </cell>
          <cell r="E1032" t="str">
            <v>m3</v>
          </cell>
          <cell r="G1032">
            <v>8.51</v>
          </cell>
          <cell r="M1032">
            <v>9.25</v>
          </cell>
          <cell r="O1032">
            <v>9.48</v>
          </cell>
          <cell r="Q1032">
            <v>9.17</v>
          </cell>
          <cell r="S1032">
            <v>9.17</v>
          </cell>
        </row>
        <row r="1033">
          <cell r="A1033" t="str">
            <v>5 S 01 100 22</v>
          </cell>
          <cell r="B1033" t="str">
            <v>Esc. carga transp. mat 1a cat DMT 50 a 200m c/e</v>
          </cell>
          <cell r="E1033" t="str">
            <v>m3</v>
          </cell>
          <cell r="G1033">
            <v>3.73</v>
          </cell>
          <cell r="M1033">
            <v>3.89</v>
          </cell>
          <cell r="O1033">
            <v>3.89</v>
          </cell>
          <cell r="Q1033">
            <v>3.35</v>
          </cell>
          <cell r="S1033">
            <v>3.35</v>
          </cell>
        </row>
        <row r="1034">
          <cell r="A1034" t="str">
            <v>5 S 01 100 23</v>
          </cell>
          <cell r="B1034" t="str">
            <v>Esc. carga transp. mat 1a cat DMT 200 a 400m c/e</v>
          </cell>
          <cell r="E1034" t="str">
            <v>m3</v>
          </cell>
          <cell r="G1034">
            <v>4.08</v>
          </cell>
          <cell r="M1034">
            <v>4.28</v>
          </cell>
          <cell r="O1034">
            <v>4.28</v>
          </cell>
          <cell r="Q1034">
            <v>3.73</v>
          </cell>
          <cell r="S1034">
            <v>3.73</v>
          </cell>
        </row>
        <row r="1035">
          <cell r="A1035" t="str">
            <v>5 S 01 100 24</v>
          </cell>
          <cell r="B1035" t="str">
            <v>Esc. carga transp. mat 1a cat DMT 400 a 600m c/e</v>
          </cell>
          <cell r="E1035" t="str">
            <v>m3</v>
          </cell>
          <cell r="G1035">
            <v>4.3</v>
          </cell>
          <cell r="M1035">
            <v>4.5199999999999996</v>
          </cell>
          <cell r="O1035">
            <v>4.5199999999999996</v>
          </cell>
          <cell r="Q1035">
            <v>3.96</v>
          </cell>
          <cell r="S1035">
            <v>3.96</v>
          </cell>
        </row>
        <row r="1036">
          <cell r="A1036" t="str">
            <v>5 S 01 100 25</v>
          </cell>
          <cell r="B1036" t="str">
            <v>Esc. carga transp. mat 1a cat DMT 600 a 800m c/e</v>
          </cell>
          <cell r="E1036" t="str">
            <v>m3</v>
          </cell>
          <cell r="G1036">
            <v>4.57</v>
          </cell>
          <cell r="M1036">
            <v>4.8099999999999996</v>
          </cell>
          <cell r="O1036">
            <v>4.82</v>
          </cell>
          <cell r="Q1036">
            <v>4.24</v>
          </cell>
          <cell r="S1036">
            <v>4.24</v>
          </cell>
        </row>
        <row r="1037">
          <cell r="A1037" t="str">
            <v>5 S 01 100 26</v>
          </cell>
          <cell r="B1037" t="str">
            <v>Esc. carga transp. mat 1a cat DMT 800 a 1000m c/e</v>
          </cell>
          <cell r="E1037" t="str">
            <v>m3</v>
          </cell>
          <cell r="G1037">
            <v>4.8600000000000003</v>
          </cell>
          <cell r="M1037">
            <v>5.12</v>
          </cell>
          <cell r="O1037">
            <v>5.13</v>
          </cell>
          <cell r="Q1037">
            <v>4.55</v>
          </cell>
          <cell r="S1037">
            <v>4.55</v>
          </cell>
        </row>
        <row r="1038">
          <cell r="A1038" t="str">
            <v>5 S 01 100 27</v>
          </cell>
          <cell r="B1038" t="str">
            <v>Esc. carga transp. mat 1a cat DMT 1000 a 1200m c/e</v>
          </cell>
          <cell r="E1038" t="str">
            <v>m3</v>
          </cell>
          <cell r="G1038">
            <v>5.0999999999999996</v>
          </cell>
          <cell r="M1038">
            <v>5.38</v>
          </cell>
          <cell r="O1038">
            <v>5.39</v>
          </cell>
          <cell r="Q1038">
            <v>4.8</v>
          </cell>
          <cell r="S1038">
            <v>4.8</v>
          </cell>
        </row>
        <row r="1039">
          <cell r="A1039" t="str">
            <v>5 S 01 100 28</v>
          </cell>
          <cell r="B1039" t="str">
            <v>Esc. carga transp. mat 1a cat DMT 1200 a 1400m c/e</v>
          </cell>
          <cell r="E1039" t="str">
            <v>m3</v>
          </cell>
          <cell r="G1039">
            <v>5.29</v>
          </cell>
          <cell r="M1039">
            <v>5.58</v>
          </cell>
          <cell r="O1039">
            <v>5.6</v>
          </cell>
          <cell r="Q1039">
            <v>5</v>
          </cell>
          <cell r="S1039">
            <v>5</v>
          </cell>
        </row>
        <row r="1040">
          <cell r="A1040" t="str">
            <v>5 S 01 100 29</v>
          </cell>
          <cell r="B1040" t="str">
            <v>Esc. carga transp. mat 1a cat DMT 1400 a 1600m c/e</v>
          </cell>
          <cell r="E1040" t="str">
            <v>m3</v>
          </cell>
          <cell r="G1040">
            <v>5.53</v>
          </cell>
          <cell r="M1040">
            <v>5.85</v>
          </cell>
          <cell r="O1040">
            <v>5.87</v>
          </cell>
          <cell r="Q1040">
            <v>5.26</v>
          </cell>
          <cell r="S1040">
            <v>5.26</v>
          </cell>
        </row>
        <row r="1041">
          <cell r="A1041" t="str">
            <v>5 S 01 100 30</v>
          </cell>
          <cell r="B1041" t="str">
            <v>Esc. carga transp .mat 1a cat DMT 1600 a 1800m c/e</v>
          </cell>
          <cell r="E1041" t="str">
            <v>m3</v>
          </cell>
          <cell r="G1041">
            <v>5.69</v>
          </cell>
          <cell r="M1041">
            <v>6.02</v>
          </cell>
          <cell r="O1041">
            <v>6.04</v>
          </cell>
          <cell r="Q1041">
            <v>5.42</v>
          </cell>
          <cell r="S1041">
            <v>5.42</v>
          </cell>
        </row>
        <row r="1042">
          <cell r="A1042" t="str">
            <v>5 S 01 100 31</v>
          </cell>
          <cell r="B1042" t="str">
            <v>Esc. carga transp. mat 1a cat DMT 1800 a 2000m c/e</v>
          </cell>
          <cell r="E1042" t="str">
            <v>m3</v>
          </cell>
          <cell r="G1042">
            <v>5.88</v>
          </cell>
          <cell r="M1042">
            <v>6.23</v>
          </cell>
          <cell r="O1042">
            <v>6.25</v>
          </cell>
          <cell r="Q1042">
            <v>5.62</v>
          </cell>
          <cell r="S1042">
            <v>5.62</v>
          </cell>
        </row>
        <row r="1043">
          <cell r="A1043" t="str">
            <v>5 S 01 100 32</v>
          </cell>
          <cell r="B1043" t="str">
            <v>Esc. carga transp. mat 1a cat DMT 2000 a 3000m c/e</v>
          </cell>
          <cell r="E1043" t="str">
            <v>m3</v>
          </cell>
          <cell r="G1043">
            <v>6.66</v>
          </cell>
          <cell r="M1043">
            <v>7.07</v>
          </cell>
          <cell r="O1043">
            <v>7.1</v>
          </cell>
          <cell r="Q1043">
            <v>6.44</v>
          </cell>
          <cell r="S1043">
            <v>6.44</v>
          </cell>
        </row>
        <row r="1044">
          <cell r="A1044" t="str">
            <v>5 S 01 100 33</v>
          </cell>
          <cell r="B1044" t="str">
            <v>Esc. carga transp. mat 1a cat DMT 3000 a 5000m c/e</v>
          </cell>
          <cell r="E1044" t="str">
            <v>m3</v>
          </cell>
          <cell r="G1044">
            <v>8.81</v>
          </cell>
          <cell r="M1044">
            <v>9.39</v>
          </cell>
          <cell r="O1044">
            <v>9.44</v>
          </cell>
          <cell r="Q1044">
            <v>8.6999999999999993</v>
          </cell>
          <cell r="S1044">
            <v>8.6999999999999993</v>
          </cell>
        </row>
        <row r="1045">
          <cell r="A1045" t="str">
            <v>5 S 01 101 01</v>
          </cell>
          <cell r="B1045" t="str">
            <v>Esc. carga transp. mat 2a cat DMT 50m</v>
          </cell>
          <cell r="E1045" t="str">
            <v>m3</v>
          </cell>
          <cell r="G1045">
            <v>1.89</v>
          </cell>
          <cell r="M1045">
            <v>2.0099999999999998</v>
          </cell>
          <cell r="O1045">
            <v>2.16</v>
          </cell>
          <cell r="Q1045">
            <v>2.1</v>
          </cell>
          <cell r="S1045">
            <v>2.1</v>
          </cell>
        </row>
        <row r="1046">
          <cell r="A1046" t="str">
            <v>5 S 01 101 09</v>
          </cell>
          <cell r="B1046" t="str">
            <v>Esc. carga tr. mat 2a c. DMT 50 a 200m c/carreg</v>
          </cell>
          <cell r="E1046" t="str">
            <v>m3</v>
          </cell>
          <cell r="G1046">
            <v>5.58</v>
          </cell>
          <cell r="M1046">
            <v>6.06</v>
          </cell>
          <cell r="O1046">
            <v>6.39</v>
          </cell>
          <cell r="Q1046">
            <v>6.21</v>
          </cell>
          <cell r="S1046">
            <v>6.21</v>
          </cell>
        </row>
        <row r="1047">
          <cell r="A1047" t="str">
            <v>5 S 01 101 10</v>
          </cell>
          <cell r="B1047" t="str">
            <v>Esc. carga tr. mat 2a c. DMT 200 a 400m c/carreg</v>
          </cell>
          <cell r="E1047" t="str">
            <v>m3</v>
          </cell>
          <cell r="G1047">
            <v>6.03</v>
          </cell>
          <cell r="M1047">
            <v>6.55</v>
          </cell>
          <cell r="O1047">
            <v>6.89</v>
          </cell>
          <cell r="Q1047">
            <v>6.69</v>
          </cell>
          <cell r="S1047">
            <v>6.69</v>
          </cell>
        </row>
        <row r="1048">
          <cell r="A1048" t="str">
            <v>5 S 01 101 11</v>
          </cell>
          <cell r="B1048" t="str">
            <v>Esc. carga tr. mat 2a c. DMT 400 a 600m c/carreg</v>
          </cell>
          <cell r="E1048" t="str">
            <v>m3</v>
          </cell>
          <cell r="G1048">
            <v>6.29</v>
          </cell>
          <cell r="M1048">
            <v>6.84</v>
          </cell>
          <cell r="O1048">
            <v>7.17</v>
          </cell>
          <cell r="Q1048">
            <v>6.96</v>
          </cell>
          <cell r="S1048">
            <v>6.96</v>
          </cell>
        </row>
        <row r="1049">
          <cell r="A1049" t="str">
            <v>5 S 01 101 12</v>
          </cell>
          <cell r="B1049" t="str">
            <v>Esc. carga tr. mat 2a c. DMT 600 a 800m c/carreg</v>
          </cell>
          <cell r="E1049" t="str">
            <v>m3</v>
          </cell>
          <cell r="G1049">
            <v>6.7</v>
          </cell>
          <cell r="M1049">
            <v>7.28</v>
          </cell>
          <cell r="O1049">
            <v>7.62</v>
          </cell>
          <cell r="Q1049">
            <v>7.4</v>
          </cell>
          <cell r="S1049">
            <v>7.4</v>
          </cell>
        </row>
        <row r="1050">
          <cell r="A1050" t="str">
            <v>5 S 01 101 13</v>
          </cell>
          <cell r="B1050" t="str">
            <v>Esc. carga tr. mat 2a c. DMT 800 a 1000m c/carreg</v>
          </cell>
          <cell r="E1050" t="str">
            <v>m3</v>
          </cell>
          <cell r="G1050">
            <v>6.99</v>
          </cell>
          <cell r="M1050">
            <v>7.59</v>
          </cell>
          <cell r="O1050">
            <v>7.93</v>
          </cell>
          <cell r="Q1050">
            <v>7.7</v>
          </cell>
          <cell r="S1050">
            <v>7.7</v>
          </cell>
        </row>
        <row r="1051">
          <cell r="A1051" t="str">
            <v>5 S 01 101 14</v>
          </cell>
          <cell r="B1051" t="str">
            <v>Esc. carga tr. mat 2a c. DMT 1000 a 1200m c/carreg</v>
          </cell>
          <cell r="E1051" t="str">
            <v>m3</v>
          </cell>
          <cell r="G1051">
            <v>7.17</v>
          </cell>
          <cell r="M1051">
            <v>7.78</v>
          </cell>
          <cell r="O1051">
            <v>8.1300000000000008</v>
          </cell>
          <cell r="Q1051">
            <v>7.89</v>
          </cell>
          <cell r="S1051">
            <v>7.89</v>
          </cell>
        </row>
        <row r="1052">
          <cell r="A1052" t="str">
            <v>5 S 01 101 15</v>
          </cell>
          <cell r="B1052" t="str">
            <v>Esc. carga tr. mat 2a c. DMT 1200 a 1400m c/carreg</v>
          </cell>
          <cell r="E1052" t="str">
            <v>m3</v>
          </cell>
          <cell r="G1052">
            <v>7.46</v>
          </cell>
          <cell r="M1052">
            <v>8.1</v>
          </cell>
          <cell r="O1052">
            <v>8.4499999999999993</v>
          </cell>
          <cell r="Q1052">
            <v>8.19</v>
          </cell>
          <cell r="S1052">
            <v>8.19</v>
          </cell>
        </row>
        <row r="1053">
          <cell r="A1053" t="str">
            <v>5 S 01 101 16</v>
          </cell>
          <cell r="B1053" t="str">
            <v>Esc. carga tr. mat 2a c. DMT 1400 a 1600m c/carreg</v>
          </cell>
          <cell r="E1053" t="str">
            <v>m3</v>
          </cell>
          <cell r="G1053">
            <v>7.7</v>
          </cell>
          <cell r="M1053">
            <v>8.36</v>
          </cell>
          <cell r="O1053">
            <v>8.7100000000000009</v>
          </cell>
          <cell r="Q1053">
            <v>8.4499999999999993</v>
          </cell>
          <cell r="S1053">
            <v>8.4499999999999993</v>
          </cell>
        </row>
        <row r="1054">
          <cell r="A1054" t="str">
            <v>5 S 01 101 17</v>
          </cell>
          <cell r="B1054" t="str">
            <v>Esc. carga tr. mat 2a c. DMT 1600 a 1800m c/carreg</v>
          </cell>
          <cell r="E1054" t="str">
            <v>m3</v>
          </cell>
          <cell r="G1054">
            <v>7.84</v>
          </cell>
          <cell r="M1054">
            <v>8.51</v>
          </cell>
          <cell r="O1054">
            <v>8.86</v>
          </cell>
          <cell r="Q1054">
            <v>8.59</v>
          </cell>
          <cell r="S1054">
            <v>8.59</v>
          </cell>
        </row>
        <row r="1055">
          <cell r="A1055" t="str">
            <v>5 S 01 101 18</v>
          </cell>
          <cell r="B1055" t="str">
            <v>Esc. carga tr. mat 2a c. DMT 1800 a 2000m c/carreg</v>
          </cell>
          <cell r="E1055" t="str">
            <v>m3</v>
          </cell>
          <cell r="G1055">
            <v>8.19</v>
          </cell>
          <cell r="M1055">
            <v>8.89</v>
          </cell>
          <cell r="O1055">
            <v>9.25</v>
          </cell>
          <cell r="Q1055">
            <v>8.9600000000000009</v>
          </cell>
          <cell r="S1055">
            <v>8.9600000000000009</v>
          </cell>
        </row>
        <row r="1056">
          <cell r="A1056" t="str">
            <v>5 S 01 101 19</v>
          </cell>
          <cell r="B1056" t="str">
            <v>Esc. carga tr. mat 2a c. DMT 2000 a 3000m c/carreg</v>
          </cell>
          <cell r="E1056" t="str">
            <v>m3</v>
          </cell>
          <cell r="G1056">
            <v>9.08</v>
          </cell>
          <cell r="M1056">
            <v>9.86</v>
          </cell>
          <cell r="O1056">
            <v>10.220000000000001</v>
          </cell>
          <cell r="Q1056">
            <v>9.9</v>
          </cell>
          <cell r="S1056">
            <v>9.9</v>
          </cell>
        </row>
        <row r="1057">
          <cell r="A1057" t="str">
            <v>5 S 01 101 20</v>
          </cell>
          <cell r="B1057" t="str">
            <v>Esc. carga tr. mat 2a c. DMT 3000 a 5000m c/carreg</v>
          </cell>
          <cell r="E1057" t="str">
            <v>m3</v>
          </cell>
          <cell r="G1057">
            <v>11.46</v>
          </cell>
          <cell r="M1057">
            <v>12.43</v>
          </cell>
          <cell r="O1057">
            <v>12.81</v>
          </cell>
          <cell r="Q1057">
            <v>12.4</v>
          </cell>
          <cell r="S1057">
            <v>12.4</v>
          </cell>
        </row>
        <row r="1058">
          <cell r="A1058" t="str">
            <v>5 S 01 101 22</v>
          </cell>
          <cell r="B1058" t="str">
            <v>Esc. carga transp. mat 2a cat DMT 50 a 200m c/e</v>
          </cell>
          <cell r="E1058" t="str">
            <v>m3</v>
          </cell>
          <cell r="G1058">
            <v>5.24</v>
          </cell>
          <cell r="M1058">
            <v>5.45</v>
          </cell>
          <cell r="O1058">
            <v>5.46</v>
          </cell>
          <cell r="Q1058">
            <v>4.6500000000000004</v>
          </cell>
          <cell r="S1058">
            <v>4.6500000000000004</v>
          </cell>
        </row>
        <row r="1059">
          <cell r="A1059" t="str">
            <v>5 S 01 101 23</v>
          </cell>
          <cell r="B1059" t="str">
            <v>Esc. carga transp. mat 2a cat DMT 200 a 400m c/e</v>
          </cell>
          <cell r="E1059" t="str">
            <v>m3</v>
          </cell>
          <cell r="G1059">
            <v>5.58</v>
          </cell>
          <cell r="M1059">
            <v>5.82</v>
          </cell>
          <cell r="O1059">
            <v>5.83</v>
          </cell>
          <cell r="Q1059">
            <v>5.01</v>
          </cell>
          <cell r="S1059">
            <v>5.01</v>
          </cell>
        </row>
        <row r="1060">
          <cell r="A1060" t="str">
            <v>5 S 01 101 24</v>
          </cell>
          <cell r="B1060" t="str">
            <v>Esc. carga transp. mat 2a cat DMT 400 a 600m c/e</v>
          </cell>
          <cell r="E1060" t="str">
            <v>m3</v>
          </cell>
          <cell r="G1060">
            <v>5.96</v>
          </cell>
          <cell r="M1060">
            <v>6.24</v>
          </cell>
          <cell r="O1060">
            <v>6.26</v>
          </cell>
          <cell r="Q1060">
            <v>5.42</v>
          </cell>
          <cell r="S1060">
            <v>5.42</v>
          </cell>
        </row>
        <row r="1061">
          <cell r="A1061" t="str">
            <v>5 S 01 101 25</v>
          </cell>
          <cell r="B1061" t="str">
            <v>Esc. carga transp. mat 2a cat DMT 600 a 800m c/e</v>
          </cell>
          <cell r="E1061" t="str">
            <v>m3</v>
          </cell>
          <cell r="G1061">
            <v>6.31</v>
          </cell>
          <cell r="M1061">
            <v>6.62</v>
          </cell>
          <cell r="O1061">
            <v>6.63</v>
          </cell>
          <cell r="Q1061">
            <v>5.79</v>
          </cell>
          <cell r="S1061">
            <v>5.79</v>
          </cell>
        </row>
        <row r="1062">
          <cell r="A1062" t="str">
            <v>5 S 01 101 26</v>
          </cell>
          <cell r="B1062" t="str">
            <v>Esc. carga transp. mat 2a cat DMT 800 a 1000m c/e</v>
          </cell>
          <cell r="E1062" t="str">
            <v>m3</v>
          </cell>
          <cell r="G1062">
            <v>6.56</v>
          </cell>
          <cell r="M1062">
            <v>6.89</v>
          </cell>
          <cell r="O1062">
            <v>6.91</v>
          </cell>
          <cell r="Q1062">
            <v>6.05</v>
          </cell>
          <cell r="S1062">
            <v>6.05</v>
          </cell>
        </row>
        <row r="1063">
          <cell r="A1063" t="str">
            <v>5 S 01 101 27</v>
          </cell>
          <cell r="B1063" t="str">
            <v>Esc. carga transp. mat 2a cat DMT 1000 a 1200m c/e</v>
          </cell>
          <cell r="E1063" t="str">
            <v>m3</v>
          </cell>
          <cell r="G1063">
            <v>6.87</v>
          </cell>
          <cell r="M1063">
            <v>7.22</v>
          </cell>
          <cell r="O1063">
            <v>7.24</v>
          </cell>
          <cell r="Q1063">
            <v>6.37</v>
          </cell>
          <cell r="S1063">
            <v>6.37</v>
          </cell>
        </row>
        <row r="1064">
          <cell r="A1064" t="str">
            <v>5 S 01 101 28</v>
          </cell>
          <cell r="B1064" t="str">
            <v>Esc. carga transp. mat 2a cat DMT 1200 a 1400m c/e</v>
          </cell>
          <cell r="E1064" t="str">
            <v>m3</v>
          </cell>
          <cell r="G1064">
            <v>7.23</v>
          </cell>
          <cell r="M1064">
            <v>7.61</v>
          </cell>
          <cell r="O1064">
            <v>7.64</v>
          </cell>
          <cell r="Q1064">
            <v>6.76</v>
          </cell>
          <cell r="S1064">
            <v>6.76</v>
          </cell>
        </row>
        <row r="1065">
          <cell r="A1065" t="str">
            <v>5 S 01 101 29</v>
          </cell>
          <cell r="B1065" t="str">
            <v>Esc. carga transp. mat 2a cat DMT 1400 a 1600m c/e</v>
          </cell>
          <cell r="E1065" t="str">
            <v>m3</v>
          </cell>
          <cell r="G1065">
            <v>7.42</v>
          </cell>
          <cell r="M1065">
            <v>7.82</v>
          </cell>
          <cell r="O1065">
            <v>7.85</v>
          </cell>
          <cell r="Q1065">
            <v>6.96</v>
          </cell>
          <cell r="S1065">
            <v>6.96</v>
          </cell>
        </row>
        <row r="1066">
          <cell r="A1066" t="str">
            <v>5 S 01 101 30</v>
          </cell>
          <cell r="B1066" t="str">
            <v>Esc. carga transp. mat 2a cat DMT 1600 a 1800m c/e</v>
          </cell>
          <cell r="E1066" t="str">
            <v>m3</v>
          </cell>
          <cell r="G1066">
            <v>7.57</v>
          </cell>
          <cell r="M1066">
            <v>7.98</v>
          </cell>
          <cell r="O1066">
            <v>8.01</v>
          </cell>
          <cell r="Q1066">
            <v>7.11</v>
          </cell>
          <cell r="S1066">
            <v>7.11</v>
          </cell>
        </row>
        <row r="1067">
          <cell r="A1067" t="str">
            <v>5 S 01 101 31</v>
          </cell>
          <cell r="B1067" t="str">
            <v>Esc. carga transp. mat 2a cat DMT 1800 a 2000m c/e</v>
          </cell>
          <cell r="E1067" t="str">
            <v>m3</v>
          </cell>
          <cell r="G1067">
            <v>7.9</v>
          </cell>
          <cell r="M1067">
            <v>8.33</v>
          </cell>
          <cell r="O1067">
            <v>8.36</v>
          </cell>
          <cell r="Q1067">
            <v>7.45</v>
          </cell>
          <cell r="S1067">
            <v>7.45</v>
          </cell>
        </row>
        <row r="1068">
          <cell r="A1068" t="str">
            <v>5 S 01 101 32</v>
          </cell>
          <cell r="B1068" t="str">
            <v>Esc. carga transp. mat 2a cat DMT 2000 a 3000m c/e</v>
          </cell>
          <cell r="E1068" t="str">
            <v>m3</v>
          </cell>
          <cell r="G1068">
            <v>8.85</v>
          </cell>
          <cell r="M1068">
            <v>9.36</v>
          </cell>
          <cell r="O1068">
            <v>9.41</v>
          </cell>
          <cell r="Q1068">
            <v>8.4600000000000009</v>
          </cell>
          <cell r="S1068">
            <v>8.4600000000000009</v>
          </cell>
        </row>
        <row r="1069">
          <cell r="A1069" t="str">
            <v>5 S 01 101 33</v>
          </cell>
          <cell r="B1069" t="str">
            <v>Esc. carga transp. mat 2a cat DMT 3000 a 5000m c/e</v>
          </cell>
          <cell r="E1069" t="str">
            <v>m3</v>
          </cell>
          <cell r="G1069">
            <v>11.22</v>
          </cell>
          <cell r="M1069">
            <v>11.93</v>
          </cell>
          <cell r="O1069">
            <v>12</v>
          </cell>
          <cell r="Q1069">
            <v>10.96</v>
          </cell>
          <cell r="S1069">
            <v>10.96</v>
          </cell>
        </row>
        <row r="1070">
          <cell r="A1070" t="str">
            <v>5 S 01 102 01</v>
          </cell>
          <cell r="B1070" t="str">
            <v>Esc. carga transp. mat 3a cat DMT até 50m</v>
          </cell>
          <cell r="E1070" t="str">
            <v>m3</v>
          </cell>
          <cell r="G1070">
            <v>17.010000000000002</v>
          </cell>
          <cell r="M1070">
            <v>18.600000000000001</v>
          </cell>
          <cell r="O1070">
            <v>19.3</v>
          </cell>
          <cell r="Q1070">
            <v>18.73</v>
          </cell>
          <cell r="S1070">
            <v>20.89</v>
          </cell>
        </row>
        <row r="1071">
          <cell r="A1071" t="str">
            <v>5 S 01 102 02</v>
          </cell>
          <cell r="B1071" t="str">
            <v>Esc. carga transp. mat 3a cat DMT 50 a 200m</v>
          </cell>
          <cell r="E1071" t="str">
            <v>m3</v>
          </cell>
          <cell r="G1071">
            <v>19.05</v>
          </cell>
          <cell r="M1071">
            <v>21.02</v>
          </cell>
          <cell r="O1071">
            <v>21.71</v>
          </cell>
          <cell r="Q1071">
            <v>21.04</v>
          </cell>
          <cell r="S1071">
            <v>23.2</v>
          </cell>
        </row>
        <row r="1072">
          <cell r="A1072" t="str">
            <v>5 S 01 102 03</v>
          </cell>
          <cell r="B1072" t="str">
            <v>Esc. carga transp. mat 3a cat DMT 200 a 400m</v>
          </cell>
          <cell r="E1072" t="str">
            <v>m3</v>
          </cell>
          <cell r="G1072">
            <v>19.63</v>
          </cell>
          <cell r="M1072">
            <v>21.67</v>
          </cell>
          <cell r="O1072">
            <v>22.35</v>
          </cell>
          <cell r="Q1072">
            <v>21.66</v>
          </cell>
          <cell r="S1072">
            <v>23.82</v>
          </cell>
        </row>
        <row r="1073">
          <cell r="A1073" t="str">
            <v>5 S 01 102 04</v>
          </cell>
          <cell r="B1073" t="str">
            <v>Esc. carga transp. mat 3a cat DMT 400 a 600m</v>
          </cell>
          <cell r="E1073" t="str">
            <v>m3</v>
          </cell>
          <cell r="G1073">
            <v>20.309999999999999</v>
          </cell>
          <cell r="M1073">
            <v>22.44</v>
          </cell>
          <cell r="O1073">
            <v>23.12</v>
          </cell>
          <cell r="Q1073">
            <v>22.42</v>
          </cell>
          <cell r="S1073">
            <v>24.57</v>
          </cell>
        </row>
        <row r="1074">
          <cell r="A1074" t="str">
            <v>5 S 01 102 05</v>
          </cell>
          <cell r="B1074" t="str">
            <v>Esc. carga transp. mat 3a cat DMT 600 a 800m</v>
          </cell>
          <cell r="E1074" t="str">
            <v>m3</v>
          </cell>
          <cell r="G1074">
            <v>20.93</v>
          </cell>
          <cell r="M1074">
            <v>23.12</v>
          </cell>
          <cell r="O1074">
            <v>23.81</v>
          </cell>
          <cell r="Q1074">
            <v>23.08</v>
          </cell>
          <cell r="S1074">
            <v>25.24</v>
          </cell>
        </row>
        <row r="1075">
          <cell r="A1075" t="str">
            <v>5 S 01 102 06</v>
          </cell>
          <cell r="B1075" t="str">
            <v>Esc. carga transp. mat 3a cat DMT 800 a 1000m</v>
          </cell>
          <cell r="E1075" t="str">
            <v>m3</v>
          </cell>
          <cell r="G1075">
            <v>21.32</v>
          </cell>
          <cell r="M1075">
            <v>23.55</v>
          </cell>
          <cell r="O1075">
            <v>24.25</v>
          </cell>
          <cell r="Q1075">
            <v>23.5</v>
          </cell>
          <cell r="S1075">
            <v>25.65</v>
          </cell>
        </row>
        <row r="1076">
          <cell r="A1076" t="str">
            <v>5 S 01 102 07</v>
          </cell>
          <cell r="B1076" t="str">
            <v>Esc. carga transp. mat 3a cat DMT 1000 a 1200m</v>
          </cell>
          <cell r="E1076" t="str">
            <v>m3</v>
          </cell>
          <cell r="G1076">
            <v>21.71</v>
          </cell>
          <cell r="M1076">
            <v>23.98</v>
          </cell>
          <cell r="O1076">
            <v>24.68</v>
          </cell>
          <cell r="Q1076">
            <v>23.91</v>
          </cell>
          <cell r="S1076">
            <v>26.06</v>
          </cell>
        </row>
        <row r="1077">
          <cell r="A1077" t="str">
            <v>5 S 01 510 00</v>
          </cell>
          <cell r="B1077" t="str">
            <v>Compactação de aterros a 95% proctor normal</v>
          </cell>
          <cell r="E1077" t="str">
            <v>m3</v>
          </cell>
          <cell r="G1077">
            <v>1.5</v>
          </cell>
          <cell r="M1077">
            <v>1.67</v>
          </cell>
          <cell r="O1077">
            <v>1.7</v>
          </cell>
          <cell r="Q1077">
            <v>1.65</v>
          </cell>
          <cell r="S1077">
            <v>1.65</v>
          </cell>
        </row>
        <row r="1078">
          <cell r="A1078" t="str">
            <v>5 S 01 511 00</v>
          </cell>
          <cell r="B1078" t="str">
            <v>Compactação de aterros a 100% proctor normal</v>
          </cell>
          <cell r="E1078" t="str">
            <v>m3</v>
          </cell>
          <cell r="G1078">
            <v>1.78</v>
          </cell>
          <cell r="M1078">
            <v>1.99</v>
          </cell>
          <cell r="O1078">
            <v>2.02</v>
          </cell>
          <cell r="Q1078">
            <v>1.96</v>
          </cell>
          <cell r="S1078">
            <v>1.96</v>
          </cell>
        </row>
        <row r="1079">
          <cell r="A1079" t="str">
            <v>5 S 01 513 01</v>
          </cell>
          <cell r="B1079" t="str">
            <v>Compactação de material de "bota-fora"</v>
          </cell>
          <cell r="E1079" t="str">
            <v>m3</v>
          </cell>
          <cell r="G1079">
            <v>1.1499999999999999</v>
          </cell>
          <cell r="M1079">
            <v>1.28</v>
          </cell>
          <cell r="O1079">
            <v>1.3</v>
          </cell>
          <cell r="Q1079">
            <v>1.26</v>
          </cell>
          <cell r="S1079">
            <v>1.26</v>
          </cell>
        </row>
        <row r="1080">
          <cell r="A1080" t="str">
            <v>5 S 02 100 00</v>
          </cell>
          <cell r="B1080" t="str">
            <v>Reforço do subleito</v>
          </cell>
          <cell r="E1080" t="str">
            <v>m3</v>
          </cell>
          <cell r="G1080">
            <v>7.62</v>
          </cell>
          <cell r="M1080">
            <v>8.16</v>
          </cell>
          <cell r="O1080">
            <v>8.57</v>
          </cell>
          <cell r="Q1080">
            <v>8.3800000000000008</v>
          </cell>
          <cell r="S1080">
            <v>8.3800000000000008</v>
          </cell>
        </row>
        <row r="1081">
          <cell r="A1081" t="str">
            <v>5 S 02 110 00</v>
          </cell>
          <cell r="B1081" t="str">
            <v>Regularização do subleito</v>
          </cell>
          <cell r="E1081" t="str">
            <v>m2</v>
          </cell>
          <cell r="G1081">
            <v>0.46</v>
          </cell>
          <cell r="M1081">
            <v>0.52</v>
          </cell>
          <cell r="O1081">
            <v>0.53</v>
          </cell>
          <cell r="Q1081">
            <v>0.51</v>
          </cell>
          <cell r="S1081">
            <v>0.51</v>
          </cell>
        </row>
        <row r="1082">
          <cell r="A1082" t="str">
            <v>5 S 02 110 01</v>
          </cell>
          <cell r="B1082" t="str">
            <v>Regul. subleito c/ fresa. corte contr. aut. greide</v>
          </cell>
          <cell r="E1082" t="str">
            <v>m2</v>
          </cell>
          <cell r="G1082">
            <v>0.77</v>
          </cell>
          <cell r="M1082">
            <v>0.83</v>
          </cell>
          <cell r="O1082">
            <v>0.83</v>
          </cell>
          <cell r="Q1082">
            <v>0.81</v>
          </cell>
          <cell r="S1082">
            <v>0.81</v>
          </cell>
        </row>
        <row r="1083">
          <cell r="A1083" t="str">
            <v>5 S 02 200 00</v>
          </cell>
          <cell r="B1083" t="str">
            <v>Sub-base solo estabilizado granul. s/ mistura</v>
          </cell>
          <cell r="E1083" t="str">
            <v>m3</v>
          </cell>
          <cell r="G1083">
            <v>7.62</v>
          </cell>
          <cell r="M1083">
            <v>8.16</v>
          </cell>
          <cell r="O1083">
            <v>8.57</v>
          </cell>
          <cell r="Q1083">
            <v>8.3800000000000008</v>
          </cell>
          <cell r="S1083">
            <v>8.3800000000000008</v>
          </cell>
        </row>
        <row r="1084">
          <cell r="A1084" t="str">
            <v>5 S 02 200 01</v>
          </cell>
          <cell r="B1084" t="str">
            <v>Base solo estabilizado granul. s/ mistura</v>
          </cell>
          <cell r="E1084" t="str">
            <v>m3</v>
          </cell>
          <cell r="G1084">
            <v>7.62</v>
          </cell>
          <cell r="M1084">
            <v>8.16</v>
          </cell>
          <cell r="O1084">
            <v>8.57</v>
          </cell>
          <cell r="Q1084">
            <v>8.3800000000000008</v>
          </cell>
          <cell r="S1084">
            <v>8.3800000000000008</v>
          </cell>
        </row>
        <row r="1085">
          <cell r="A1085" t="str">
            <v>5 S 02 201 00</v>
          </cell>
          <cell r="B1085" t="str">
            <v>Recomposição camada de base s/ adição de material</v>
          </cell>
          <cell r="E1085" t="str">
            <v>m2</v>
          </cell>
          <cell r="G1085">
            <v>0.46</v>
          </cell>
          <cell r="M1085">
            <v>0.52</v>
          </cell>
          <cell r="O1085">
            <v>0.53</v>
          </cell>
          <cell r="Q1085">
            <v>0.51</v>
          </cell>
          <cell r="S1085">
            <v>0.51</v>
          </cell>
        </row>
        <row r="1086">
          <cell r="A1086" t="str">
            <v>5 S 02 210 00</v>
          </cell>
          <cell r="B1086" t="str">
            <v>Sub-base estabiliz. granul. c/ mist. solo na pista</v>
          </cell>
          <cell r="E1086" t="str">
            <v>m3</v>
          </cell>
          <cell r="G1086">
            <v>8.06</v>
          </cell>
          <cell r="M1086">
            <v>8.6300000000000008</v>
          </cell>
          <cell r="O1086">
            <v>9.07</v>
          </cell>
          <cell r="Q1086">
            <v>8.86</v>
          </cell>
          <cell r="S1086">
            <v>8.86</v>
          </cell>
        </row>
        <row r="1087">
          <cell r="A1087" t="str">
            <v>5 S 02 210 01</v>
          </cell>
          <cell r="B1087" t="str">
            <v>Sub-base estab. granul.c/mist. solo-areia na pista</v>
          </cell>
          <cell r="E1087" t="str">
            <v>m3</v>
          </cell>
          <cell r="G1087">
            <v>9.2200000000000006</v>
          </cell>
          <cell r="M1087">
            <v>9.89</v>
          </cell>
          <cell r="O1087">
            <v>10.43</v>
          </cell>
          <cell r="Q1087">
            <v>10.210000000000001</v>
          </cell>
          <cell r="S1087">
            <v>10.210000000000001</v>
          </cell>
        </row>
        <row r="1088">
          <cell r="A1088" t="str">
            <v>5 S 02 210 02</v>
          </cell>
          <cell r="B1088" t="str">
            <v>Base estabiliz.granul.c/ mist. solo areia na pista</v>
          </cell>
          <cell r="E1088" t="str">
            <v>m3</v>
          </cell>
          <cell r="G1088">
            <v>9.2200000000000006</v>
          </cell>
          <cell r="M1088">
            <v>9.89</v>
          </cell>
          <cell r="O1088">
            <v>10.43</v>
          </cell>
          <cell r="Q1088">
            <v>10.210000000000001</v>
          </cell>
          <cell r="S1088">
            <v>10.210000000000001</v>
          </cell>
        </row>
        <row r="1089">
          <cell r="A1089" t="str">
            <v>5 S 02 220 00</v>
          </cell>
          <cell r="B1089" t="str">
            <v>Base estabilizada granul. c/ mistura solo-brita</v>
          </cell>
          <cell r="E1089" t="str">
            <v>m3</v>
          </cell>
          <cell r="G1089">
            <v>24.16</v>
          </cell>
          <cell r="M1089">
            <v>26.7</v>
          </cell>
          <cell r="O1089">
            <v>27.52</v>
          </cell>
          <cell r="Q1089">
            <v>26.84</v>
          </cell>
          <cell r="S1089">
            <v>27.63</v>
          </cell>
        </row>
        <row r="1090">
          <cell r="A1090" t="str">
            <v>5 S 02 230 00</v>
          </cell>
          <cell r="B1090" t="str">
            <v>Base de brita graduada</v>
          </cell>
          <cell r="E1090" t="str">
            <v>m3</v>
          </cell>
          <cell r="G1090">
            <v>37.76</v>
          </cell>
          <cell r="M1090">
            <v>42.45</v>
          </cell>
          <cell r="O1090">
            <v>43.43</v>
          </cell>
          <cell r="Q1090">
            <v>42.37</v>
          </cell>
          <cell r="S1090">
            <v>44.33</v>
          </cell>
        </row>
        <row r="1091">
          <cell r="A1091" t="str">
            <v>5 S 02 230 01</v>
          </cell>
          <cell r="B1091" t="str">
            <v>Base brita grad.c/distr.agreg. contr. autom.greide</v>
          </cell>
          <cell r="E1091" t="str">
            <v>m3</v>
          </cell>
          <cell r="G1091">
            <v>38.92</v>
          </cell>
          <cell r="M1091">
            <v>43.59</v>
          </cell>
          <cell r="O1091">
            <v>44.54</v>
          </cell>
          <cell r="Q1091">
            <v>43.48</v>
          </cell>
          <cell r="S1091">
            <v>45.44</v>
          </cell>
        </row>
        <row r="1092">
          <cell r="A1092" t="str">
            <v>5 S 02 231 00</v>
          </cell>
          <cell r="B1092" t="str">
            <v>Base de macadame hidraúlico</v>
          </cell>
          <cell r="E1092" t="str">
            <v>m3</v>
          </cell>
          <cell r="G1092">
            <v>33.340000000000003</v>
          </cell>
          <cell r="M1092">
            <v>37.42</v>
          </cell>
          <cell r="O1092">
            <v>38.22</v>
          </cell>
          <cell r="Q1092">
            <v>37.299999999999997</v>
          </cell>
          <cell r="S1092">
            <v>39.14</v>
          </cell>
        </row>
        <row r="1093">
          <cell r="A1093" t="str">
            <v>5 S 02 240 11</v>
          </cell>
          <cell r="B1093" t="str">
            <v>Recomposição camada de base c/ adição de cimento</v>
          </cell>
          <cell r="E1093" t="str">
            <v>m3</v>
          </cell>
          <cell r="G1093">
            <v>47.94</v>
          </cell>
          <cell r="M1093">
            <v>50.71</v>
          </cell>
          <cell r="O1093">
            <v>52.12</v>
          </cell>
          <cell r="Q1093">
            <v>49.73</v>
          </cell>
          <cell r="S1093">
            <v>52.63</v>
          </cell>
        </row>
        <row r="1094">
          <cell r="A1094" t="str">
            <v>5 S 02 241 01</v>
          </cell>
          <cell r="B1094" t="str">
            <v>Base de solo cimento com mistura em usina</v>
          </cell>
          <cell r="E1094" t="str">
            <v>m3</v>
          </cell>
          <cell r="G1094">
            <v>100.06</v>
          </cell>
          <cell r="M1094">
            <v>106.26</v>
          </cell>
          <cell r="O1094">
            <v>109.61</v>
          </cell>
          <cell r="Q1094">
            <v>104.53</v>
          </cell>
          <cell r="S1094">
            <v>110.6</v>
          </cell>
        </row>
        <row r="1095">
          <cell r="A1095" t="str">
            <v>5 S 02 243 01</v>
          </cell>
          <cell r="B1095" t="str">
            <v>Sub-base solo melhorado c/cimento c/mist. em usina</v>
          </cell>
          <cell r="E1095" t="str">
            <v>m3</v>
          </cell>
          <cell r="G1095">
            <v>58.51</v>
          </cell>
          <cell r="M1095">
            <v>62.16</v>
          </cell>
          <cell r="O1095">
            <v>64.09</v>
          </cell>
          <cell r="Q1095">
            <v>61.33</v>
          </cell>
          <cell r="S1095">
            <v>64.37</v>
          </cell>
        </row>
        <row r="1096">
          <cell r="A1096" t="str">
            <v>5 S 02 249 11</v>
          </cell>
          <cell r="B1096" t="str">
            <v>Recomp. base c/ demol. do rev. e incorp. à base</v>
          </cell>
          <cell r="E1096" t="str">
            <v>m3</v>
          </cell>
          <cell r="G1096">
            <v>11.45</v>
          </cell>
          <cell r="M1096">
            <v>12.76</v>
          </cell>
          <cell r="O1096">
            <v>12.8</v>
          </cell>
          <cell r="Q1096">
            <v>12.65</v>
          </cell>
          <cell r="S1096">
            <v>12.65</v>
          </cell>
        </row>
        <row r="1097">
          <cell r="A1097" t="str">
            <v>5 S 02 300 00</v>
          </cell>
          <cell r="B1097" t="str">
            <v>Imprimação</v>
          </cell>
          <cell r="E1097" t="str">
            <v>m2</v>
          </cell>
          <cell r="G1097">
            <v>0.15</v>
          </cell>
          <cell r="M1097">
            <v>0.17</v>
          </cell>
          <cell r="O1097">
            <v>0.17</v>
          </cell>
          <cell r="Q1097">
            <v>0.16</v>
          </cell>
          <cell r="S1097">
            <v>0.16</v>
          </cell>
        </row>
        <row r="1098">
          <cell r="A1098" t="str">
            <v>5 S 02 400 00</v>
          </cell>
          <cell r="B1098" t="str">
            <v>Pintura de ligação</v>
          </cell>
          <cell r="E1098" t="str">
            <v>m2</v>
          </cell>
          <cell r="G1098">
            <v>0.09</v>
          </cell>
          <cell r="M1098">
            <v>0.1</v>
          </cell>
          <cell r="O1098">
            <v>0.1</v>
          </cell>
          <cell r="Q1098">
            <v>0.09</v>
          </cell>
          <cell r="S1098">
            <v>0.09</v>
          </cell>
        </row>
        <row r="1099">
          <cell r="A1099" t="str">
            <v>5 S 02 500 00</v>
          </cell>
          <cell r="B1099" t="str">
            <v>Tratamento superficial simples c/ CAP</v>
          </cell>
          <cell r="E1099" t="str">
            <v>m2</v>
          </cell>
          <cell r="G1099">
            <v>0.44</v>
          </cell>
          <cell r="M1099">
            <v>0.5</v>
          </cell>
          <cell r="O1099">
            <v>0.5</v>
          </cell>
          <cell r="Q1099">
            <v>0.49</v>
          </cell>
          <cell r="S1099">
            <v>0.5</v>
          </cell>
        </row>
        <row r="1100">
          <cell r="A1100" t="str">
            <v>5 S 02 500 01</v>
          </cell>
          <cell r="B1100" t="str">
            <v>Tratamento superficial simples c/ emulsão</v>
          </cell>
          <cell r="E1100" t="str">
            <v>m2</v>
          </cell>
          <cell r="G1100">
            <v>0.41</v>
          </cell>
          <cell r="M1100">
            <v>0.46</v>
          </cell>
          <cell r="O1100">
            <v>0.47</v>
          </cell>
          <cell r="Q1100">
            <v>0.46</v>
          </cell>
          <cell r="S1100">
            <v>0.47</v>
          </cell>
        </row>
        <row r="1101">
          <cell r="A1101" t="str">
            <v>5 S 02 500 02</v>
          </cell>
          <cell r="B1101" t="str">
            <v>Tratamento superficial simples c/ banho diluído</v>
          </cell>
          <cell r="E1101" t="str">
            <v>m2</v>
          </cell>
          <cell r="G1101">
            <v>0.47</v>
          </cell>
          <cell r="M1101">
            <v>0.53</v>
          </cell>
          <cell r="O1101">
            <v>0.54</v>
          </cell>
          <cell r="Q1101">
            <v>0.53</v>
          </cell>
          <cell r="S1101">
            <v>0.54</v>
          </cell>
        </row>
        <row r="1102">
          <cell r="A1102" t="str">
            <v>5 S 02 501 00</v>
          </cell>
          <cell r="B1102" t="str">
            <v>Tratamento superficial duplo c/ CAP</v>
          </cell>
          <cell r="E1102" t="str">
            <v>m2</v>
          </cell>
          <cell r="G1102">
            <v>1.3</v>
          </cell>
          <cell r="M1102">
            <v>1.48</v>
          </cell>
          <cell r="O1102">
            <v>1.49</v>
          </cell>
          <cell r="Q1102">
            <v>1.45</v>
          </cell>
          <cell r="S1102">
            <v>1.49</v>
          </cell>
        </row>
        <row r="1103">
          <cell r="A1103" t="str">
            <v>5 S 02 501 01</v>
          </cell>
          <cell r="B1103" t="str">
            <v>Tratamento superficial duplo c/ emulsão</v>
          </cell>
          <cell r="E1103" t="str">
            <v>m2</v>
          </cell>
          <cell r="G1103">
            <v>1.29</v>
          </cell>
          <cell r="M1103">
            <v>1.47</v>
          </cell>
          <cell r="O1103">
            <v>1.49</v>
          </cell>
          <cell r="Q1103">
            <v>1.45</v>
          </cell>
          <cell r="S1103">
            <v>1.49</v>
          </cell>
        </row>
        <row r="1104">
          <cell r="A1104" t="str">
            <v>5 S 02 501 02</v>
          </cell>
          <cell r="B1104" t="str">
            <v>Tratamento superficial duplo c/ banho diluído</v>
          </cell>
          <cell r="E1104" t="str">
            <v>m2</v>
          </cell>
          <cell r="G1104">
            <v>1.42</v>
          </cell>
          <cell r="M1104">
            <v>1.61</v>
          </cell>
          <cell r="O1104">
            <v>1.63</v>
          </cell>
          <cell r="Q1104">
            <v>1.59</v>
          </cell>
          <cell r="S1104">
            <v>1.63</v>
          </cell>
        </row>
        <row r="1105">
          <cell r="A1105" t="str">
            <v>5 S 02 502 00</v>
          </cell>
          <cell r="B1105" t="str">
            <v>Tratamento superficial triplo c/ CAP</v>
          </cell>
          <cell r="E1105" t="str">
            <v>m2</v>
          </cell>
          <cell r="G1105">
            <v>1.86</v>
          </cell>
          <cell r="M1105">
            <v>2.12</v>
          </cell>
          <cell r="O1105">
            <v>2.14</v>
          </cell>
          <cell r="Q1105">
            <v>2.09</v>
          </cell>
          <cell r="S1105">
            <v>2.13</v>
          </cell>
        </row>
        <row r="1106">
          <cell r="A1106" t="str">
            <v>5 S 02 502 01</v>
          </cell>
          <cell r="B1106" t="str">
            <v>Tratamento superficial triplo c/ emulsão</v>
          </cell>
          <cell r="E1106" t="str">
            <v>m2</v>
          </cell>
          <cell r="G1106">
            <v>1.88</v>
          </cell>
          <cell r="M1106">
            <v>2.14</v>
          </cell>
          <cell r="O1106">
            <v>2.16</v>
          </cell>
          <cell r="Q1106">
            <v>2.1</v>
          </cell>
          <cell r="S1106">
            <v>2.15</v>
          </cell>
        </row>
        <row r="1107">
          <cell r="A1107" t="str">
            <v>5 S 02 502 02</v>
          </cell>
          <cell r="B1107" t="str">
            <v>Tratamento superficial triplo c/ banho diluído</v>
          </cell>
          <cell r="E1107" t="str">
            <v>m2</v>
          </cell>
          <cell r="G1107">
            <v>2.04</v>
          </cell>
          <cell r="M1107">
            <v>2.33</v>
          </cell>
          <cell r="O1107">
            <v>2.34</v>
          </cell>
          <cell r="Q1107">
            <v>2.29</v>
          </cell>
          <cell r="S1107">
            <v>2.34</v>
          </cell>
        </row>
        <row r="1108">
          <cell r="A1108" t="str">
            <v>5 S 02 511 01</v>
          </cell>
          <cell r="B1108" t="str">
            <v>Micro-revestimento a frio - Microflex 0,8cm</v>
          </cell>
          <cell r="E1108" t="str">
            <v>m2</v>
          </cell>
          <cell r="G1108">
            <v>1.17</v>
          </cell>
          <cell r="M1108">
            <v>1.24</v>
          </cell>
          <cell r="O1108">
            <v>1.22</v>
          </cell>
          <cell r="Q1108">
            <v>1.21</v>
          </cell>
          <cell r="S1108">
            <v>1.22</v>
          </cell>
        </row>
        <row r="1109">
          <cell r="A1109" t="str">
            <v>5 S 02 511 02</v>
          </cell>
          <cell r="B1109" t="str">
            <v>Micro-revestimento a frio - Microflex 1,5 cm</v>
          </cell>
          <cell r="E1109" t="str">
            <v>m2</v>
          </cell>
          <cell r="G1109">
            <v>2.2999999999999998</v>
          </cell>
          <cell r="M1109">
            <v>2.42</v>
          </cell>
          <cell r="O1109">
            <v>2.39</v>
          </cell>
          <cell r="Q1109">
            <v>2.36</v>
          </cell>
          <cell r="S1109">
            <v>2.38</v>
          </cell>
        </row>
        <row r="1110">
          <cell r="A1110" t="str">
            <v>5 S 02 511 03</v>
          </cell>
          <cell r="B1110" t="str">
            <v>Micro-revestimento a frio - Microflex 2,0 cm</v>
          </cell>
          <cell r="E1110" t="str">
            <v>m2</v>
          </cell>
          <cell r="G1110">
            <v>3.05</v>
          </cell>
          <cell r="M1110">
            <v>3.2</v>
          </cell>
          <cell r="O1110">
            <v>3.17</v>
          </cell>
          <cell r="Q1110">
            <v>3.13</v>
          </cell>
          <cell r="S1110">
            <v>3.16</v>
          </cell>
        </row>
        <row r="1111">
          <cell r="A1111" t="str">
            <v>5 S 02 511 04</v>
          </cell>
          <cell r="B1111" t="str">
            <v>Micro-revestimento a frio - Microflex - 2,5 cm</v>
          </cell>
          <cell r="E1111" t="str">
            <v>m2</v>
          </cell>
          <cell r="G1111">
            <v>3.59</v>
          </cell>
          <cell r="M1111">
            <v>3.78</v>
          </cell>
          <cell r="O1111">
            <v>3.73</v>
          </cell>
          <cell r="Q1111">
            <v>3.69</v>
          </cell>
          <cell r="S1111">
            <v>3.72</v>
          </cell>
        </row>
        <row r="1112">
          <cell r="A1112" t="str">
            <v>5 S 02 512 01</v>
          </cell>
          <cell r="B1112" t="str">
            <v>Lama asfáltica fina (granulometrias I e II)</v>
          </cell>
          <cell r="E1112" t="str">
            <v>m2</v>
          </cell>
          <cell r="G1112">
            <v>0.45</v>
          </cell>
          <cell r="M1112">
            <v>0.52</v>
          </cell>
          <cell r="O1112">
            <v>0.52</v>
          </cell>
          <cell r="Q1112">
            <v>0.51</v>
          </cell>
          <cell r="S1112">
            <v>0.51</v>
          </cell>
        </row>
        <row r="1113">
          <cell r="A1113" t="str">
            <v>5 S 02 512 02</v>
          </cell>
          <cell r="B1113" t="str">
            <v>Lama asfáltica grossa (granulometrias III e IV)</v>
          </cell>
          <cell r="E1113" t="str">
            <v>m2</v>
          </cell>
          <cell r="G1113">
            <v>0.81</v>
          </cell>
          <cell r="M1113">
            <v>0.93</v>
          </cell>
          <cell r="O1113">
            <v>0.93</v>
          </cell>
          <cell r="Q1113">
            <v>0.91</v>
          </cell>
          <cell r="S1113">
            <v>0.92</v>
          </cell>
        </row>
        <row r="1114">
          <cell r="A1114" t="str">
            <v>5 S 02 530 00</v>
          </cell>
          <cell r="B1114" t="str">
            <v>Pré-misturado a frio</v>
          </cell>
          <cell r="E1114" t="str">
            <v>m3</v>
          </cell>
          <cell r="G1114">
            <v>53.68</v>
          </cell>
          <cell r="M1114">
            <v>60.15</v>
          </cell>
          <cell r="O1114">
            <v>61.21</v>
          </cell>
          <cell r="Q1114">
            <v>59.74</v>
          </cell>
          <cell r="S1114">
            <v>61.29</v>
          </cell>
        </row>
        <row r="1115">
          <cell r="A1115" t="str">
            <v>5 S 02 531 00</v>
          </cell>
          <cell r="B1115" t="str">
            <v>Macadame betuminoso por penetração</v>
          </cell>
          <cell r="E1115" t="str">
            <v>m3</v>
          </cell>
          <cell r="G1115">
            <v>45.14</v>
          </cell>
          <cell r="M1115">
            <v>50.85</v>
          </cell>
          <cell r="O1115">
            <v>51.61</v>
          </cell>
          <cell r="Q1115">
            <v>50.49</v>
          </cell>
          <cell r="S1115">
            <v>52.38</v>
          </cell>
        </row>
        <row r="1116">
          <cell r="A1116" t="str">
            <v>5 S 02 532 00</v>
          </cell>
          <cell r="B1116" t="str">
            <v>Areia-asfalto a quente</v>
          </cell>
          <cell r="E1116" t="str">
            <v>t</v>
          </cell>
          <cell r="G1116">
            <v>36.270000000000003</v>
          </cell>
          <cell r="M1116">
            <v>38.81</v>
          </cell>
          <cell r="O1116">
            <v>39.270000000000003</v>
          </cell>
          <cell r="Q1116">
            <v>46.27</v>
          </cell>
          <cell r="S1116">
            <v>37.94</v>
          </cell>
        </row>
        <row r="1117">
          <cell r="A1117" t="str">
            <v>5 S 02 540 01</v>
          </cell>
          <cell r="B1117" t="str">
            <v>Conc. betumin.usinado a quente - capa de rolamento</v>
          </cell>
          <cell r="E1117" t="str">
            <v>t</v>
          </cell>
          <cell r="G1117">
            <v>31.51</v>
          </cell>
          <cell r="M1117">
            <v>34.35</v>
          </cell>
          <cell r="O1117">
            <v>34.75</v>
          </cell>
          <cell r="Q1117">
            <v>38.18</v>
          </cell>
          <cell r="S1117">
            <v>34.299999999999997</v>
          </cell>
        </row>
        <row r="1118">
          <cell r="A1118" t="str">
            <v>5 S 02 540 02</v>
          </cell>
          <cell r="B1118" t="str">
            <v>Concreto betuminoso usinado a quente - binder</v>
          </cell>
          <cell r="E1118" t="str">
            <v>t</v>
          </cell>
          <cell r="G1118">
            <v>30.9</v>
          </cell>
          <cell r="M1118">
            <v>33.799999999999997</v>
          </cell>
          <cell r="O1118">
            <v>34.22</v>
          </cell>
          <cell r="Q1118">
            <v>37.630000000000003</v>
          </cell>
          <cell r="S1118">
            <v>33.78</v>
          </cell>
        </row>
        <row r="1119">
          <cell r="A1119" t="str">
            <v>5 S 02 540 11</v>
          </cell>
          <cell r="B1119" t="str">
            <v>CBUQ reciclado a quente no local</v>
          </cell>
          <cell r="E1119" t="str">
            <v>t</v>
          </cell>
          <cell r="G1119">
            <v>67.680000000000007</v>
          </cell>
          <cell r="M1119">
            <v>68.760000000000005</v>
          </cell>
          <cell r="O1119" t="str">
            <v>excluído</v>
          </cell>
          <cell r="Q1119" t="str">
            <v>excluído</v>
          </cell>
          <cell r="S1119" t="str">
            <v>excluído</v>
          </cell>
        </row>
        <row r="1120">
          <cell r="A1120" t="str">
            <v>5 S 02 540 12</v>
          </cell>
          <cell r="B1120" t="str">
            <v>CBUQ reciclado em usina fixa</v>
          </cell>
          <cell r="E1120" t="str">
            <v>t</v>
          </cell>
          <cell r="G1120">
            <v>27.12</v>
          </cell>
          <cell r="M1120">
            <v>29.6</v>
          </cell>
          <cell r="O1120">
            <v>29.87</v>
          </cell>
          <cell r="Q1120">
            <v>33.380000000000003</v>
          </cell>
          <cell r="S1120">
            <v>29.35</v>
          </cell>
        </row>
        <row r="1121">
          <cell r="A1121" t="str">
            <v>5 S 02 600 00</v>
          </cell>
          <cell r="B1121" t="str">
            <v>Manta sintét. p/ recap.asfál.- fornec. e aplicação</v>
          </cell>
          <cell r="E1121" t="str">
            <v>m2</v>
          </cell>
          <cell r="G1121">
            <v>4.05</v>
          </cell>
          <cell r="M1121">
            <v>4.21</v>
          </cell>
          <cell r="O1121">
            <v>4.68</v>
          </cell>
          <cell r="Q1121">
            <v>4.21</v>
          </cell>
          <cell r="S1121">
            <v>4.21</v>
          </cell>
        </row>
        <row r="1122">
          <cell r="A1122" t="str">
            <v>5 S 02 607 00</v>
          </cell>
          <cell r="B1122" t="str">
            <v>Concreto cimento portland c/ equip. pequeno porte</v>
          </cell>
          <cell r="E1122" t="str">
            <v>m3</v>
          </cell>
          <cell r="G1122">
            <v>280.62</v>
          </cell>
          <cell r="M1122">
            <v>304.66000000000003</v>
          </cell>
          <cell r="O1122">
            <v>312.11</v>
          </cell>
          <cell r="Q1122">
            <v>299.72000000000003</v>
          </cell>
          <cell r="S1122">
            <v>315.47000000000003</v>
          </cell>
        </row>
        <row r="1123">
          <cell r="A1123" t="str">
            <v>5 S 02 702 00</v>
          </cell>
          <cell r="B1123" t="str">
            <v>Limpeza e enchimento de junta de pavimento de conc</v>
          </cell>
          <cell r="E1123" t="str">
            <v>m</v>
          </cell>
          <cell r="G1123">
            <v>2.87</v>
          </cell>
          <cell r="M1123">
            <v>2.8</v>
          </cell>
          <cell r="O1123">
            <v>2.64</v>
          </cell>
          <cell r="Q1123">
            <v>2.5099999999999998</v>
          </cell>
          <cell r="S1123">
            <v>2.52</v>
          </cell>
        </row>
        <row r="1124">
          <cell r="A1124" t="str">
            <v>5 S 02 905 00</v>
          </cell>
          <cell r="B1124" t="str">
            <v>Remoção mecanizada de revestimento betuminoso</v>
          </cell>
          <cell r="E1124" t="str">
            <v>m3</v>
          </cell>
          <cell r="G1124">
            <v>5.33</v>
          </cell>
          <cell r="M1124">
            <v>5.88</v>
          </cell>
          <cell r="O1124">
            <v>6.16</v>
          </cell>
          <cell r="Q1124">
            <v>6</v>
          </cell>
          <cell r="S1124">
            <v>6</v>
          </cell>
        </row>
        <row r="1125">
          <cell r="A1125" t="str">
            <v>5 S 02 905 01</v>
          </cell>
          <cell r="B1125" t="str">
            <v>Remoção manual de revestimento betuminoso</v>
          </cell>
          <cell r="E1125" t="str">
            <v>m3</v>
          </cell>
          <cell r="G1125">
            <v>89.15</v>
          </cell>
          <cell r="M1125">
            <v>103.64</v>
          </cell>
          <cell r="O1125">
            <v>104.36</v>
          </cell>
          <cell r="Q1125">
            <v>102.76</v>
          </cell>
          <cell r="S1125">
            <v>102.76</v>
          </cell>
        </row>
        <row r="1126">
          <cell r="A1126" t="str">
            <v>5 S 02 906 00</v>
          </cell>
          <cell r="B1126" t="str">
            <v>Remoção mecanizada da camada granular pavimento</v>
          </cell>
          <cell r="E1126" t="str">
            <v>m3</v>
          </cell>
          <cell r="G1126">
            <v>3.43</v>
          </cell>
          <cell r="M1126">
            <v>3.74</v>
          </cell>
          <cell r="O1126">
            <v>3.95</v>
          </cell>
          <cell r="Q1126">
            <v>3.84</v>
          </cell>
          <cell r="S1126">
            <v>3.84</v>
          </cell>
        </row>
        <row r="1127">
          <cell r="A1127" t="str">
            <v>5 S 02 906 01</v>
          </cell>
          <cell r="B1127" t="str">
            <v>Remoção manual da camada granular do pavimento</v>
          </cell>
          <cell r="E1127" t="str">
            <v>m3</v>
          </cell>
          <cell r="G1127">
            <v>48.07</v>
          </cell>
          <cell r="M1127">
            <v>56.37</v>
          </cell>
          <cell r="O1127">
            <v>56.65</v>
          </cell>
          <cell r="Q1127">
            <v>56.02</v>
          </cell>
          <cell r="S1127">
            <v>56.02</v>
          </cell>
        </row>
        <row r="1128">
          <cell r="A1128" t="str">
            <v>5 S 02 907 00</v>
          </cell>
          <cell r="B1128" t="str">
            <v>Remoção mecanizada material de baixa capac.suporte</v>
          </cell>
          <cell r="E1128" t="str">
            <v>m3</v>
          </cell>
          <cell r="G1128">
            <v>3.37</v>
          </cell>
          <cell r="M1128">
            <v>3.69</v>
          </cell>
          <cell r="O1128">
            <v>3.89</v>
          </cell>
          <cell r="Q1128">
            <v>3.78</v>
          </cell>
          <cell r="S1128">
            <v>3.78</v>
          </cell>
        </row>
        <row r="1129">
          <cell r="A1129" t="str">
            <v>5 S 02 907 01</v>
          </cell>
          <cell r="B1129" t="str">
            <v>Remoção manual de material de baixa capac.suporte</v>
          </cell>
          <cell r="E1129" t="str">
            <v>m3</v>
          </cell>
          <cell r="G1129">
            <v>40.71</v>
          </cell>
          <cell r="M1129">
            <v>47.77</v>
          </cell>
          <cell r="O1129">
            <v>48</v>
          </cell>
          <cell r="Q1129">
            <v>47.48</v>
          </cell>
          <cell r="S1129">
            <v>47.48</v>
          </cell>
        </row>
        <row r="1130">
          <cell r="A1130" t="str">
            <v>5 S 02 908 00</v>
          </cell>
          <cell r="B1130" t="str">
            <v>Arrancamento e remoção de paralelepípedos</v>
          </cell>
          <cell r="E1130" t="str">
            <v>m2</v>
          </cell>
          <cell r="G1130">
            <v>11.4</v>
          </cell>
          <cell r="M1130">
            <v>13.14</v>
          </cell>
          <cell r="O1130">
            <v>13.14</v>
          </cell>
          <cell r="Q1130">
            <v>12.81</v>
          </cell>
          <cell r="S1130">
            <v>12.81</v>
          </cell>
        </row>
        <row r="1131">
          <cell r="A1131" t="str">
            <v>5 S 02 909 00</v>
          </cell>
          <cell r="B1131" t="str">
            <v>Arrancamento e remoção de meios-fios</v>
          </cell>
          <cell r="E1131" t="str">
            <v>m3</v>
          </cell>
          <cell r="G1131">
            <v>61.88</v>
          </cell>
          <cell r="M1131">
            <v>71.58</v>
          </cell>
          <cell r="O1131">
            <v>71.58</v>
          </cell>
          <cell r="Q1131">
            <v>69.930000000000007</v>
          </cell>
          <cell r="S1131">
            <v>69.930000000000007</v>
          </cell>
        </row>
        <row r="1132">
          <cell r="A1132" t="str">
            <v>5 S 02 990 11</v>
          </cell>
          <cell r="B1132" t="str">
            <v>Fresagem contínua do revest. betuminoso</v>
          </cell>
          <cell r="E1132" t="str">
            <v>m3</v>
          </cell>
          <cell r="G1132">
            <v>86.17</v>
          </cell>
          <cell r="M1132">
            <v>92</v>
          </cell>
          <cell r="O1132">
            <v>93.45</v>
          </cell>
          <cell r="Q1132">
            <v>93.07</v>
          </cell>
          <cell r="S1132">
            <v>93.58</v>
          </cell>
        </row>
        <row r="1133">
          <cell r="A1133" t="str">
            <v>5 S 02 990 12</v>
          </cell>
          <cell r="B1133" t="str">
            <v>Fresagem descontínua revest. betuminoso</v>
          </cell>
          <cell r="E1133" t="str">
            <v>m3</v>
          </cell>
          <cell r="G1133">
            <v>116.14</v>
          </cell>
          <cell r="M1133">
            <v>128.27000000000001</v>
          </cell>
          <cell r="O1133">
            <v>129.79</v>
          </cell>
          <cell r="Q1133">
            <v>128.9</v>
          </cell>
          <cell r="S1133">
            <v>129.41999999999999</v>
          </cell>
        </row>
        <row r="1134">
          <cell r="A1134" t="str">
            <v>5 S 04 300 16</v>
          </cell>
          <cell r="B1134" t="str">
            <v>Bueiro met. chapas múltiplas D=1,60m galv.</v>
          </cell>
          <cell r="E1134" t="str">
            <v>m</v>
          </cell>
          <cell r="G1134">
            <v>845.64</v>
          </cell>
          <cell r="M1134">
            <v>981.36</v>
          </cell>
          <cell r="O1134">
            <v>1028.1099999999999</v>
          </cell>
          <cell r="Q1134">
            <v>1026.23</v>
          </cell>
          <cell r="S1134">
            <v>1027.33</v>
          </cell>
        </row>
        <row r="1135">
          <cell r="A1135" t="str">
            <v>5 S 04 300 20</v>
          </cell>
          <cell r="B1135" t="str">
            <v>Bueiro met. chapas múltiplas D=2,00m galv.</v>
          </cell>
          <cell r="E1135" t="str">
            <v>m</v>
          </cell>
          <cell r="G1135">
            <v>1056.94</v>
          </cell>
          <cell r="M1135">
            <v>1210.78</v>
          </cell>
          <cell r="O1135">
            <v>1279.3399999999999</v>
          </cell>
          <cell r="Q1135">
            <v>1277.26</v>
          </cell>
          <cell r="S1135">
            <v>1278.49</v>
          </cell>
        </row>
        <row r="1136">
          <cell r="A1136" t="str">
            <v>5 S 04 301 16</v>
          </cell>
          <cell r="B1136" t="str">
            <v>Bueiro met. chapas múltiplas D=1,60m rev. epoxy</v>
          </cell>
          <cell r="E1136" t="str">
            <v>m</v>
          </cell>
          <cell r="G1136">
            <v>921.74</v>
          </cell>
          <cell r="M1136">
            <v>1066.28</v>
          </cell>
          <cell r="O1136">
            <v>1076.94</v>
          </cell>
          <cell r="Q1136">
            <v>1075.6600000000001</v>
          </cell>
          <cell r="S1136">
            <v>1076.77</v>
          </cell>
        </row>
        <row r="1137">
          <cell r="A1137" t="str">
            <v>5 S 04 301 20</v>
          </cell>
          <cell r="B1137" t="str">
            <v>Bueiro met. chapas múltiplas D=2,00m rev. epoxy</v>
          </cell>
          <cell r="E1137" t="str">
            <v>m</v>
          </cell>
          <cell r="G1137">
            <v>1150.75</v>
          </cell>
          <cell r="M1137">
            <v>1315.77</v>
          </cell>
          <cell r="O1137">
            <v>1339.98</v>
          </cell>
          <cell r="Q1137">
            <v>1337.99</v>
          </cell>
          <cell r="S1137">
            <v>1339.22</v>
          </cell>
        </row>
        <row r="1138">
          <cell r="A1138" t="str">
            <v>5 S 04 310 16</v>
          </cell>
          <cell r="B1138" t="str">
            <v>Bueiro met. s/ interrup. de tráf. D=1,60m galv.</v>
          </cell>
          <cell r="E1138" t="str">
            <v>m</v>
          </cell>
          <cell r="G1138">
            <v>1667.71</v>
          </cell>
          <cell r="M1138">
            <v>1957.4</v>
          </cell>
          <cell r="O1138">
            <v>1958.05</v>
          </cell>
          <cell r="Q1138">
            <v>1892.17</v>
          </cell>
          <cell r="S1138">
            <v>1893.36</v>
          </cell>
        </row>
        <row r="1139">
          <cell r="A1139" t="str">
            <v>5 S 04 310 20</v>
          </cell>
          <cell r="B1139" t="str">
            <v>Bueiro met. s/ interrup. de tráf. D=2,00m galv.</v>
          </cell>
          <cell r="E1139" t="str">
            <v>m</v>
          </cell>
          <cell r="G1139">
            <v>2013.11</v>
          </cell>
          <cell r="M1139">
            <v>2434.67</v>
          </cell>
          <cell r="O1139">
            <v>2435.4499999999998</v>
          </cell>
          <cell r="Q1139">
            <v>2282.92</v>
          </cell>
          <cell r="S1139">
            <v>2284.36</v>
          </cell>
        </row>
        <row r="1140">
          <cell r="A1140" t="str">
            <v>5 S 04 311 16</v>
          </cell>
          <cell r="B1140" t="str">
            <v>Bueiro met.s/interrupção traf. D=1,60 m rev.epoxy</v>
          </cell>
          <cell r="E1140" t="str">
            <v>m</v>
          </cell>
          <cell r="G1140">
            <v>1700.88</v>
          </cell>
          <cell r="M1140">
            <v>2030.38</v>
          </cell>
          <cell r="O1140">
            <v>2031.03</v>
          </cell>
          <cell r="Q1140">
            <v>1828.85</v>
          </cell>
          <cell r="S1140">
            <v>1830.05</v>
          </cell>
        </row>
        <row r="1141">
          <cell r="A1141" t="str">
            <v>5 S 04 311 20</v>
          </cell>
          <cell r="B1141" t="str">
            <v>Bueiro met.s/interrupção tráf. D=2,00 m rev. epoxy</v>
          </cell>
          <cell r="E1141" t="str">
            <v>m</v>
          </cell>
          <cell r="G1141">
            <v>2222.9899999999998</v>
          </cell>
          <cell r="M1141">
            <v>2441.5700000000002</v>
          </cell>
          <cell r="O1141">
            <v>2442.35</v>
          </cell>
          <cell r="Q1141">
            <v>2288.87</v>
          </cell>
          <cell r="S1141">
            <v>2290.3000000000002</v>
          </cell>
        </row>
        <row r="1142">
          <cell r="A1142" t="str">
            <v>5 S 04 999 01</v>
          </cell>
          <cell r="B1142" t="str">
            <v>Remoção de bueiros existentes</v>
          </cell>
          <cell r="E1142" t="str">
            <v>m</v>
          </cell>
          <cell r="G1142">
            <v>31.23</v>
          </cell>
          <cell r="M1142">
            <v>36.700000000000003</v>
          </cell>
          <cell r="O1142">
            <v>36.86</v>
          </cell>
          <cell r="Q1142">
            <v>36.49</v>
          </cell>
          <cell r="S1142">
            <v>36.49</v>
          </cell>
        </row>
        <row r="1143">
          <cell r="A1143" t="str">
            <v>5 S 04 999 04</v>
          </cell>
          <cell r="B1143" t="str">
            <v>Restauração de disp. danif. com concr. fck=12 MPa</v>
          </cell>
          <cell r="E1143" t="str">
            <v>m3</v>
          </cell>
          <cell r="G1143">
            <v>219.35</v>
          </cell>
          <cell r="M1143">
            <v>240.55</v>
          </cell>
          <cell r="O1143">
            <v>246.17</v>
          </cell>
          <cell r="Q1143">
            <v>237.17</v>
          </cell>
          <cell r="S1143">
            <v>248.81</v>
          </cell>
        </row>
        <row r="1144">
          <cell r="A1144" t="str">
            <v>5 S 04 999 07</v>
          </cell>
          <cell r="B1144" t="str">
            <v>Demolição de dispositivos de concreto simples</v>
          </cell>
          <cell r="E1144" t="str">
            <v>m3</v>
          </cell>
          <cell r="G1144">
            <v>56.73</v>
          </cell>
          <cell r="M1144">
            <v>67.31</v>
          </cell>
          <cell r="O1144">
            <v>67.47</v>
          </cell>
          <cell r="Q1144">
            <v>67.099999999999994</v>
          </cell>
          <cell r="S1144">
            <v>67.099999999999994</v>
          </cell>
        </row>
        <row r="1145">
          <cell r="A1145" t="str">
            <v>5 S 04 999 08</v>
          </cell>
          <cell r="B1145" t="str">
            <v>Demolição de dispositivos de concreto armado</v>
          </cell>
          <cell r="E1145" t="str">
            <v>m3</v>
          </cell>
          <cell r="G1145">
            <v>269.33</v>
          </cell>
          <cell r="M1145">
            <v>306.11</v>
          </cell>
          <cell r="O1145">
            <v>306.33</v>
          </cell>
          <cell r="Q1145">
            <v>299.20999999999998</v>
          </cell>
          <cell r="S1145">
            <v>299.20999999999998</v>
          </cell>
        </row>
        <row r="1146">
          <cell r="A1146" t="str">
            <v>5 S 05 100 00</v>
          </cell>
          <cell r="B1146" t="str">
            <v>Enleivamento</v>
          </cell>
          <cell r="E1146" t="str">
            <v>m2</v>
          </cell>
          <cell r="G1146">
            <v>3.36</v>
          </cell>
          <cell r="M1146">
            <v>3.92</v>
          </cell>
          <cell r="O1146">
            <v>3.92</v>
          </cell>
          <cell r="Q1146">
            <v>3.85</v>
          </cell>
          <cell r="S1146">
            <v>3.85</v>
          </cell>
        </row>
        <row r="1147">
          <cell r="A1147" t="str">
            <v>5 S 05 102 00</v>
          </cell>
          <cell r="B1147" t="str">
            <v>Hidrossemeadura</v>
          </cell>
          <cell r="E1147" t="str">
            <v>m2</v>
          </cell>
          <cell r="G1147">
            <v>1.1399999999999999</v>
          </cell>
          <cell r="M1147">
            <v>0.84</v>
          </cell>
          <cell r="O1147">
            <v>0.86</v>
          </cell>
          <cell r="Q1147">
            <v>0.84</v>
          </cell>
          <cell r="S1147">
            <v>0.85</v>
          </cell>
        </row>
        <row r="1148">
          <cell r="A1148" t="str">
            <v>5 S 05 300 01</v>
          </cell>
          <cell r="B1148" t="str">
            <v>Alvenaria de pedra arrumada</v>
          </cell>
          <cell r="E1148" t="str">
            <v>m3</v>
          </cell>
          <cell r="G1148">
            <v>47.78</v>
          </cell>
          <cell r="M1148">
            <v>55.63</v>
          </cell>
          <cell r="O1148">
            <v>56.22</v>
          </cell>
          <cell r="Q1148">
            <v>55.59</v>
          </cell>
          <cell r="S1148">
            <v>57.06</v>
          </cell>
        </row>
        <row r="1149">
          <cell r="A1149" t="str">
            <v>5 S 05 300 02</v>
          </cell>
          <cell r="B1149" t="str">
            <v>Enrocamento de pedra jogada</v>
          </cell>
          <cell r="E1149" t="str">
            <v>m3</v>
          </cell>
          <cell r="G1149">
            <v>27.48</v>
          </cell>
          <cell r="M1149">
            <v>31.54</v>
          </cell>
          <cell r="O1149">
            <v>32.03</v>
          </cell>
          <cell r="Q1149">
            <v>31.5</v>
          </cell>
          <cell r="S1149">
            <v>32.729999999999997</v>
          </cell>
        </row>
        <row r="1150">
          <cell r="A1150" t="str">
            <v>5 S 05 301 00</v>
          </cell>
          <cell r="B1150" t="str">
            <v>Alvenaria de pedra argamassada</v>
          </cell>
          <cell r="E1150" t="str">
            <v>m3</v>
          </cell>
          <cell r="G1150">
            <v>123.04</v>
          </cell>
          <cell r="M1150">
            <v>136.59</v>
          </cell>
          <cell r="O1150">
            <v>139.43</v>
          </cell>
          <cell r="Q1150">
            <v>135.06</v>
          </cell>
          <cell r="S1150">
            <v>140.97999999999999</v>
          </cell>
        </row>
        <row r="1151">
          <cell r="A1151" t="str">
            <v>5 S 05 302 01</v>
          </cell>
          <cell r="B1151" t="str">
            <v>Muro de gabião tipo caixa</v>
          </cell>
          <cell r="E1151" t="str">
            <v>m3</v>
          </cell>
          <cell r="G1151">
            <v>124.7</v>
          </cell>
          <cell r="M1151">
            <v>145.96</v>
          </cell>
          <cell r="O1151">
            <v>138.34</v>
          </cell>
          <cell r="Q1151">
            <v>137.43</v>
          </cell>
          <cell r="S1151">
            <v>138.84</v>
          </cell>
        </row>
        <row r="1152">
          <cell r="A1152" t="str">
            <v>5 S 05 303 01</v>
          </cell>
          <cell r="B1152" t="str">
            <v>Terra armada - ECE - greide 0,0&lt;h&lt;6,00m</v>
          </cell>
          <cell r="E1152" t="str">
            <v>m2</v>
          </cell>
          <cell r="G1152">
            <v>185.44</v>
          </cell>
          <cell r="M1152">
            <v>196.56</v>
          </cell>
          <cell r="O1152">
            <v>196.56</v>
          </cell>
          <cell r="Q1152">
            <v>218.81</v>
          </cell>
          <cell r="S1152">
            <v>218.81</v>
          </cell>
        </row>
        <row r="1153">
          <cell r="A1153" t="str">
            <v>5 S 05 303 02</v>
          </cell>
          <cell r="B1153" t="str">
            <v>Terra armada - ECE - greide 6,0&lt;h&lt;9,00</v>
          </cell>
          <cell r="E1153" t="str">
            <v>m2</v>
          </cell>
          <cell r="G1153">
            <v>208.05</v>
          </cell>
          <cell r="M1153">
            <v>220.52</v>
          </cell>
          <cell r="O1153">
            <v>220.52</v>
          </cell>
          <cell r="Q1153">
            <v>245.49</v>
          </cell>
          <cell r="S1153">
            <v>245.49</v>
          </cell>
        </row>
        <row r="1154">
          <cell r="A1154" t="str">
            <v>5 S 05 303 03</v>
          </cell>
          <cell r="B1154" t="str">
            <v>Terra armada - ECE - greide 9,0&lt;h&lt;12,00m</v>
          </cell>
          <cell r="E1154" t="str">
            <v>m2</v>
          </cell>
          <cell r="G1154">
            <v>230.67</v>
          </cell>
          <cell r="M1154">
            <v>244.38</v>
          </cell>
          <cell r="O1154">
            <v>244.38</v>
          </cell>
          <cell r="Q1154">
            <v>272.19</v>
          </cell>
          <cell r="S1154">
            <v>272.19</v>
          </cell>
        </row>
        <row r="1155">
          <cell r="A1155" t="str">
            <v>5 S 05 303 04</v>
          </cell>
          <cell r="B1155" t="str">
            <v>Terra armada - ECE - pé de talude 0,0&lt;h&lt;6,00m</v>
          </cell>
          <cell r="E1155" t="str">
            <v>m2</v>
          </cell>
          <cell r="G1155">
            <v>218.61</v>
          </cell>
          <cell r="M1155">
            <v>231.72</v>
          </cell>
          <cell r="O1155">
            <v>231.72</v>
          </cell>
          <cell r="Q1155">
            <v>257.95</v>
          </cell>
          <cell r="S1155">
            <v>257.95</v>
          </cell>
        </row>
        <row r="1156">
          <cell r="A1156" t="str">
            <v>5 S 05 303 05</v>
          </cell>
          <cell r="B1156" t="str">
            <v>Terra armada - ECE - pé de talude 6,0&lt;h&lt;9,00m</v>
          </cell>
          <cell r="E1156" t="str">
            <v>m2</v>
          </cell>
          <cell r="G1156">
            <v>245.74</v>
          </cell>
          <cell r="M1156">
            <v>260.49</v>
          </cell>
          <cell r="O1156">
            <v>260.49</v>
          </cell>
          <cell r="Q1156">
            <v>289.97000000000003</v>
          </cell>
          <cell r="S1156">
            <v>289.97000000000003</v>
          </cell>
        </row>
        <row r="1157">
          <cell r="A1157" t="str">
            <v>5 S 05 303 06</v>
          </cell>
          <cell r="B1157" t="str">
            <v>Terra armada - ECE - pé de talude 9,0&lt;h&lt;12,00m</v>
          </cell>
          <cell r="E1157" t="str">
            <v>m2</v>
          </cell>
          <cell r="G1157">
            <v>271.38</v>
          </cell>
          <cell r="M1157">
            <v>287.66000000000003</v>
          </cell>
          <cell r="O1157">
            <v>287.66000000000003</v>
          </cell>
          <cell r="Q1157">
            <v>324.2</v>
          </cell>
          <cell r="S1157">
            <v>324.2</v>
          </cell>
        </row>
        <row r="1158">
          <cell r="A1158" t="str">
            <v>5 S 05 303 07</v>
          </cell>
          <cell r="B1158" t="str">
            <v>Terra armada - ECE - encontro portante 0,0&lt;h&lt;6,0m</v>
          </cell>
          <cell r="E1158" t="str">
            <v>m2</v>
          </cell>
          <cell r="G1158">
            <v>398.04</v>
          </cell>
          <cell r="M1158">
            <v>421.92</v>
          </cell>
          <cell r="O1158">
            <v>421.92</v>
          </cell>
          <cell r="Q1158">
            <v>469.68</v>
          </cell>
          <cell r="S1158">
            <v>469.68</v>
          </cell>
        </row>
        <row r="1159">
          <cell r="A1159" t="str">
            <v>5 S 05 303 08</v>
          </cell>
          <cell r="B1159" t="str">
            <v>Terra armada - ECE - encontro portante 6,0&lt;h&lt;9,00m</v>
          </cell>
          <cell r="E1159" t="str">
            <v>m2</v>
          </cell>
          <cell r="G1159">
            <v>530.41999999999996</v>
          </cell>
          <cell r="M1159">
            <v>562.24</v>
          </cell>
          <cell r="O1159">
            <v>562.24</v>
          </cell>
          <cell r="Q1159">
            <v>625.9</v>
          </cell>
          <cell r="S1159">
            <v>625.9</v>
          </cell>
        </row>
        <row r="1160">
          <cell r="A1160" t="str">
            <v>5 S 05 303 09</v>
          </cell>
          <cell r="B1160" t="str">
            <v>Escamas de concreto armado para terra armada</v>
          </cell>
          <cell r="E1160" t="str">
            <v>m3</v>
          </cell>
          <cell r="G1160">
            <v>470.28</v>
          </cell>
          <cell r="M1160">
            <v>517.65</v>
          </cell>
          <cell r="O1160">
            <v>535.33000000000004</v>
          </cell>
          <cell r="Q1160">
            <v>524.22</v>
          </cell>
          <cell r="S1160">
            <v>539.16999999999996</v>
          </cell>
        </row>
        <row r="1161">
          <cell r="A1161" t="str">
            <v>5 S 05 303 10</v>
          </cell>
          <cell r="B1161" t="str">
            <v>Conc. de soleira e arrem. de maciço de terra arm.</v>
          </cell>
          <cell r="E1161" t="str">
            <v>m3</v>
          </cell>
          <cell r="G1161">
            <v>227.24</v>
          </cell>
          <cell r="M1161">
            <v>248.06</v>
          </cell>
          <cell r="O1161">
            <v>254.14</v>
          </cell>
          <cell r="Q1161">
            <v>244.32</v>
          </cell>
          <cell r="S1161">
            <v>256.86</v>
          </cell>
        </row>
        <row r="1162">
          <cell r="A1162" t="str">
            <v>5 S 05 303 11</v>
          </cell>
          <cell r="B1162" t="str">
            <v>Montagem de maciço terra armada</v>
          </cell>
          <cell r="E1162" t="str">
            <v>m2</v>
          </cell>
          <cell r="G1162">
            <v>52.96</v>
          </cell>
          <cell r="M1162">
            <v>61.95</v>
          </cell>
          <cell r="O1162">
            <v>61.95</v>
          </cell>
          <cell r="Q1162">
            <v>61.16</v>
          </cell>
          <cell r="S1162">
            <v>61.16</v>
          </cell>
        </row>
        <row r="1163">
          <cell r="A1163" t="str">
            <v>5 S 05 340 01</v>
          </cell>
          <cell r="B1163" t="str">
            <v>Execução cortina atirantada conc.armado fck=15 MPa</v>
          </cell>
          <cell r="E1163" t="str">
            <v>m3</v>
          </cell>
          <cell r="G1163">
            <v>776.35</v>
          </cell>
          <cell r="M1163">
            <v>859.06</v>
          </cell>
          <cell r="O1163">
            <v>882.36</v>
          </cell>
          <cell r="Q1163">
            <v>881.64</v>
          </cell>
          <cell r="S1163">
            <v>893.71</v>
          </cell>
        </row>
        <row r="1164">
          <cell r="A1164" t="str">
            <v>5 S 05 900 01</v>
          </cell>
          <cell r="B1164" t="str">
            <v>Execução tirante protendido cortina atirantada</v>
          </cell>
          <cell r="E1164" t="str">
            <v>m</v>
          </cell>
          <cell r="G1164">
            <v>81.75</v>
          </cell>
          <cell r="M1164">
            <v>91.9</v>
          </cell>
          <cell r="O1164">
            <v>92.75</v>
          </cell>
          <cell r="Q1164">
            <v>92.73</v>
          </cell>
          <cell r="S1164">
            <v>92.78</v>
          </cell>
        </row>
        <row r="1165">
          <cell r="A1165" t="str">
            <v>5 S 06 400 01</v>
          </cell>
          <cell r="B1165" t="str">
            <v>Cêrcas arame farp. c/ mourão conc. seção quadr.</v>
          </cell>
          <cell r="E1165" t="str">
            <v>m</v>
          </cell>
          <cell r="G1165">
            <v>12.2</v>
          </cell>
          <cell r="M1165">
            <v>14.91</v>
          </cell>
          <cell r="O1165">
            <v>15.13</v>
          </cell>
          <cell r="Q1165">
            <v>15.44</v>
          </cell>
          <cell r="S1165">
            <v>14.52</v>
          </cell>
        </row>
        <row r="1166">
          <cell r="A1166" t="str">
            <v>5 S 06 400 02</v>
          </cell>
          <cell r="B1166" t="str">
            <v>Cerca arame farp. c/ mourão de conc. seção triang</v>
          </cell>
          <cell r="E1166" t="str">
            <v>m</v>
          </cell>
          <cell r="G1166">
            <v>9.64</v>
          </cell>
          <cell r="M1166">
            <v>11.54</v>
          </cell>
          <cell r="O1166">
            <v>11.7</v>
          </cell>
          <cell r="Q1166">
            <v>12.02</v>
          </cell>
          <cell r="S1166">
            <v>11.56</v>
          </cell>
        </row>
        <row r="1167">
          <cell r="A1167" t="str">
            <v>5 S 06 410 00</v>
          </cell>
          <cell r="B1167" t="str">
            <v>Cêrcas arame farpado com suporte madeira</v>
          </cell>
          <cell r="E1167" t="str">
            <v>m</v>
          </cell>
          <cell r="G1167">
            <v>14.63</v>
          </cell>
          <cell r="M1167">
            <v>18.72</v>
          </cell>
          <cell r="O1167">
            <v>18.739999999999998</v>
          </cell>
          <cell r="Q1167">
            <v>19.04</v>
          </cell>
          <cell r="S1167">
            <v>19.04</v>
          </cell>
        </row>
        <row r="1168">
          <cell r="A1168" t="str">
            <v>5 S 09 001 07</v>
          </cell>
          <cell r="B1168" t="str">
            <v>Transporte local em rodov. não pavim.</v>
          </cell>
          <cell r="E1168" t="str">
            <v>tkm</v>
          </cell>
          <cell r="G1168">
            <v>0.49</v>
          </cell>
          <cell r="M1168">
            <v>0.54</v>
          </cell>
          <cell r="O1168">
            <v>0.55000000000000004</v>
          </cell>
          <cell r="Q1168">
            <v>0.53</v>
          </cell>
          <cell r="S1168">
            <v>0.53</v>
          </cell>
        </row>
        <row r="1169">
          <cell r="A1169" t="str">
            <v>5 S 09 001 90</v>
          </cell>
          <cell r="B1169" t="str">
            <v>Transporte comercial c/ carroc. rodov. não pav.</v>
          </cell>
          <cell r="E1169" t="str">
            <v>tkm</v>
          </cell>
          <cell r="G1169">
            <v>0.32</v>
          </cell>
          <cell r="M1169">
            <v>0.35</v>
          </cell>
          <cell r="O1169">
            <v>0.36</v>
          </cell>
          <cell r="Q1169">
            <v>0.35</v>
          </cell>
          <cell r="S1169">
            <v>0.35</v>
          </cell>
        </row>
        <row r="1170">
          <cell r="A1170" t="str">
            <v>5 S 09 002 07</v>
          </cell>
          <cell r="B1170" t="str">
            <v>Transporte local em rodov. pavim.</v>
          </cell>
          <cell r="E1170" t="str">
            <v>tkm</v>
          </cell>
          <cell r="G1170">
            <v>0.36</v>
          </cell>
          <cell r="M1170">
            <v>0.4</v>
          </cell>
          <cell r="O1170">
            <v>0.41</v>
          </cell>
          <cell r="Q1170">
            <v>0.39</v>
          </cell>
          <cell r="S1170">
            <v>0.39</v>
          </cell>
        </row>
        <row r="1171">
          <cell r="A1171" t="str">
            <v>5 S 09 002 90</v>
          </cell>
          <cell r="B1171" t="str">
            <v>Transporte comercial c/ carroceria rodov. pav.</v>
          </cell>
          <cell r="E1171" t="str">
            <v>tkm</v>
          </cell>
          <cell r="G1171">
            <v>0.21</v>
          </cell>
          <cell r="M1171">
            <v>0.23</v>
          </cell>
          <cell r="O1171">
            <v>0.24</v>
          </cell>
          <cell r="Q1171">
            <v>0.23</v>
          </cell>
          <cell r="S1171">
            <v>0.23</v>
          </cell>
        </row>
        <row r="1173">
          <cell r="B1173" t="str">
            <v>MATERIAIS</v>
          </cell>
          <cell r="C1173" t="str">
            <v>Und Com</v>
          </cell>
          <cell r="D1173" t="str">
            <v>Fator de Conversão</v>
          </cell>
          <cell r="E1173" t="str">
            <v>Und</v>
          </cell>
        </row>
        <row r="1174">
          <cell r="A1174" t="str">
            <v>AM01</v>
          </cell>
          <cell r="B1174" t="str">
            <v>Aço D=4,2 mm CA 25</v>
          </cell>
          <cell r="C1174" t="str">
            <v>kg</v>
          </cell>
          <cell r="D1174">
            <v>1</v>
          </cell>
          <cell r="E1174" t="str">
            <v>kg</v>
          </cell>
          <cell r="F1174">
            <v>1.92</v>
          </cell>
          <cell r="G1174">
            <v>1.92</v>
          </cell>
          <cell r="I1174">
            <v>0</v>
          </cell>
          <cell r="AD1174">
            <v>1.92</v>
          </cell>
        </row>
        <row r="1175">
          <cell r="A1175" t="str">
            <v>AM02</v>
          </cell>
          <cell r="B1175" t="str">
            <v>Aço D=6,3 mm CA 25</v>
          </cell>
          <cell r="C1175" t="str">
            <v>kg</v>
          </cell>
          <cell r="D1175">
            <v>1</v>
          </cell>
          <cell r="E1175" t="str">
            <v>kg</v>
          </cell>
          <cell r="F1175">
            <v>1.93</v>
          </cell>
          <cell r="G1175">
            <v>1.93</v>
          </cell>
          <cell r="I1175">
            <v>0</v>
          </cell>
          <cell r="AD1175">
            <v>1.93</v>
          </cell>
        </row>
        <row r="1176">
          <cell r="A1176" t="str">
            <v>AM03</v>
          </cell>
          <cell r="B1176" t="str">
            <v>Aço D=10 mm CA 25</v>
          </cell>
          <cell r="C1176" t="str">
            <v>kg</v>
          </cell>
          <cell r="D1176">
            <v>1</v>
          </cell>
          <cell r="E1176" t="str">
            <v>kg</v>
          </cell>
          <cell r="F1176">
            <v>1.6</v>
          </cell>
          <cell r="G1176">
            <v>1.6</v>
          </cell>
          <cell r="I1176">
            <v>0</v>
          </cell>
          <cell r="AD1176">
            <v>1.6</v>
          </cell>
        </row>
        <row r="1177">
          <cell r="A1177" t="str">
            <v>AM04</v>
          </cell>
          <cell r="B1177" t="str">
            <v>Aço D=6,3 mm CA 50</v>
          </cell>
          <cell r="C1177" t="str">
            <v>kg</v>
          </cell>
          <cell r="D1177">
            <v>1</v>
          </cell>
          <cell r="E1177" t="str">
            <v>kg</v>
          </cell>
          <cell r="F1177">
            <v>1.98</v>
          </cell>
          <cell r="G1177">
            <v>1.98</v>
          </cell>
          <cell r="I1177">
            <v>0</v>
          </cell>
          <cell r="AD1177">
            <v>1.98</v>
          </cell>
        </row>
        <row r="1178">
          <cell r="A1178" t="str">
            <v>AM05</v>
          </cell>
          <cell r="B1178" t="str">
            <v>Aço D=10 mm CA 50</v>
          </cell>
          <cell r="C1178" t="str">
            <v>kg</v>
          </cell>
          <cell r="D1178">
            <v>1</v>
          </cell>
          <cell r="E1178" t="str">
            <v>kg</v>
          </cell>
          <cell r="F1178">
            <v>1.65</v>
          </cell>
          <cell r="G1178">
            <v>1.65</v>
          </cell>
          <cell r="I1178">
            <v>0</v>
          </cell>
          <cell r="AD1178">
            <v>1.3</v>
          </cell>
        </row>
        <row r="1179">
          <cell r="A1179" t="str">
            <v>AM06</v>
          </cell>
          <cell r="B1179" t="str">
            <v>Aço D=4,2 mm CA 60</v>
          </cell>
          <cell r="C1179" t="str">
            <v>kg</v>
          </cell>
          <cell r="D1179">
            <v>1</v>
          </cell>
          <cell r="E1179" t="str">
            <v>kg</v>
          </cell>
          <cell r="F1179">
            <v>2.1</v>
          </cell>
          <cell r="G1179">
            <v>2.1</v>
          </cell>
          <cell r="I1179">
            <v>0</v>
          </cell>
          <cell r="AD1179">
            <v>2.1</v>
          </cell>
        </row>
        <row r="1180">
          <cell r="A1180" t="str">
            <v>AM07</v>
          </cell>
          <cell r="B1180" t="str">
            <v>Aço D=5,0 mm CA 60</v>
          </cell>
          <cell r="C1180" t="str">
            <v>kg</v>
          </cell>
          <cell r="D1180">
            <v>1</v>
          </cell>
          <cell r="E1180" t="str">
            <v>kg</v>
          </cell>
          <cell r="F1180">
            <v>2.1</v>
          </cell>
          <cell r="G1180">
            <v>2.1</v>
          </cell>
          <cell r="I1180">
            <v>0</v>
          </cell>
          <cell r="AD1180">
            <v>2.1</v>
          </cell>
        </row>
        <row r="1181">
          <cell r="A1181" t="str">
            <v>AM08</v>
          </cell>
          <cell r="B1181" t="str">
            <v>Aço D=6,0 mm CA 60</v>
          </cell>
          <cell r="C1181" t="str">
            <v>kg</v>
          </cell>
          <cell r="D1181">
            <v>1</v>
          </cell>
          <cell r="E1181" t="str">
            <v>kg</v>
          </cell>
          <cell r="F1181">
            <v>2.17</v>
          </cell>
          <cell r="G1181">
            <v>2.17</v>
          </cell>
          <cell r="I1181">
            <v>0</v>
          </cell>
          <cell r="AD1181">
            <v>2.17</v>
          </cell>
        </row>
        <row r="1182">
          <cell r="A1182" t="str">
            <v>AM09</v>
          </cell>
          <cell r="B1182" t="str">
            <v>Mandíbula móvel p/ britador 6240C</v>
          </cell>
          <cell r="C1182" t="str">
            <v>un</v>
          </cell>
          <cell r="D1182">
            <v>216</v>
          </cell>
          <cell r="E1182" t="str">
            <v>u/h</v>
          </cell>
          <cell r="F1182">
            <v>1090.2</v>
          </cell>
          <cell r="G1182">
            <v>5.0472222222222225</v>
          </cell>
          <cell r="I1182">
            <v>0</v>
          </cell>
          <cell r="AD1182">
            <v>5.0472000000000001</v>
          </cell>
        </row>
        <row r="1183">
          <cell r="A1183" t="str">
            <v>AM10</v>
          </cell>
          <cell r="B1183" t="str">
            <v>Mandíbula fixa p/ britador 6240C</v>
          </cell>
          <cell r="C1183" t="str">
            <v>un</v>
          </cell>
          <cell r="D1183">
            <v>133</v>
          </cell>
          <cell r="E1183" t="str">
            <v>u/h</v>
          </cell>
          <cell r="F1183">
            <v>1190.2</v>
          </cell>
          <cell r="G1183">
            <v>8.9488721804511275</v>
          </cell>
          <cell r="I1183">
            <v>0</v>
          </cell>
          <cell r="AD1183">
            <v>8.9489000000000001</v>
          </cell>
        </row>
        <row r="1184">
          <cell r="A1184" t="str">
            <v>AM11</v>
          </cell>
          <cell r="B1184" t="str">
            <v>Revestimento móvel p/ britador 60TS</v>
          </cell>
          <cell r="C1184" t="str">
            <v>un</v>
          </cell>
          <cell r="D1184">
            <v>381</v>
          </cell>
          <cell r="E1184" t="str">
            <v>u/h</v>
          </cell>
          <cell r="F1184">
            <v>980.01</v>
          </cell>
          <cell r="G1184">
            <v>2.5722047244094486</v>
          </cell>
          <cell r="I1184">
            <v>0</v>
          </cell>
          <cell r="AD1184">
            <v>2.5722</v>
          </cell>
        </row>
        <row r="1185">
          <cell r="A1185" t="str">
            <v>AM12</v>
          </cell>
          <cell r="B1185" t="str">
            <v>Revestimento fixo p/ britador 60TS</v>
          </cell>
          <cell r="C1185" t="str">
            <v>un</v>
          </cell>
          <cell r="D1185">
            <v>395</v>
          </cell>
          <cell r="E1185" t="str">
            <v>u/h</v>
          </cell>
          <cell r="F1185">
            <v>1325.3</v>
          </cell>
          <cell r="G1185">
            <v>3.3551898734177215</v>
          </cell>
          <cell r="I1185">
            <v>0</v>
          </cell>
          <cell r="AD1185">
            <v>3.3552</v>
          </cell>
        </row>
        <row r="1186">
          <cell r="A1186" t="str">
            <v>AM19</v>
          </cell>
          <cell r="B1186" t="str">
            <v>Mandíbula fixa p/ britador 4230</v>
          </cell>
          <cell r="C1186" t="str">
            <v>un</v>
          </cell>
          <cell r="D1186">
            <v>150</v>
          </cell>
          <cell r="E1186" t="str">
            <v>u/h</v>
          </cell>
          <cell r="F1186">
            <v>536.13</v>
          </cell>
          <cell r="G1186">
            <v>3.5741999999999998</v>
          </cell>
          <cell r="I1186">
            <v>0</v>
          </cell>
          <cell r="AD1186">
            <v>3.5741999999999998</v>
          </cell>
        </row>
        <row r="1187">
          <cell r="A1187" t="str">
            <v>AM20</v>
          </cell>
          <cell r="B1187" t="str">
            <v>Mandíbula móvel p/ britador 4230</v>
          </cell>
          <cell r="C1187" t="str">
            <v>un</v>
          </cell>
          <cell r="D1187">
            <v>100</v>
          </cell>
          <cell r="E1187" t="str">
            <v>u/h</v>
          </cell>
          <cell r="F1187">
            <v>548.82000000000005</v>
          </cell>
          <cell r="G1187">
            <v>5.4882000000000009</v>
          </cell>
          <cell r="I1187">
            <v>0</v>
          </cell>
          <cell r="AD1187">
            <v>5.4882999999999997</v>
          </cell>
        </row>
        <row r="1188">
          <cell r="A1188" t="str">
            <v>AM25</v>
          </cell>
          <cell r="B1188" t="str">
            <v>Mandíbula móvel para britador 80x50</v>
          </cell>
          <cell r="C1188" t="str">
            <v>un</v>
          </cell>
          <cell r="D1188">
            <v>250</v>
          </cell>
          <cell r="E1188" t="str">
            <v>u/h</v>
          </cell>
          <cell r="F1188">
            <v>2908.5</v>
          </cell>
          <cell r="G1188">
            <v>11.634</v>
          </cell>
          <cell r="I1188">
            <v>0</v>
          </cell>
          <cell r="AD1188">
            <v>9.6</v>
          </cell>
        </row>
        <row r="1189">
          <cell r="A1189" t="str">
            <v>AM26</v>
          </cell>
          <cell r="B1189" t="str">
            <v>Mandíbula fixa para britador 80x50</v>
          </cell>
          <cell r="C1189" t="str">
            <v>un</v>
          </cell>
          <cell r="D1189">
            <v>437</v>
          </cell>
          <cell r="E1189" t="str">
            <v>u/h</v>
          </cell>
          <cell r="F1189">
            <v>2814.02</v>
          </cell>
          <cell r="G1189">
            <v>6.4394050343249427</v>
          </cell>
          <cell r="I1189">
            <v>0</v>
          </cell>
          <cell r="AD1189">
            <v>5.2403000000000004</v>
          </cell>
        </row>
        <row r="1190">
          <cell r="A1190" t="str">
            <v>AM27</v>
          </cell>
          <cell r="B1190" t="str">
            <v>Revestimento móvel p/ britador 90TS</v>
          </cell>
          <cell r="C1190" t="str">
            <v>un</v>
          </cell>
          <cell r="D1190">
            <v>338</v>
          </cell>
          <cell r="E1190" t="str">
            <v>u/h</v>
          </cell>
          <cell r="F1190">
            <v>2036.99</v>
          </cell>
          <cell r="G1190">
            <v>6.0265976331360944</v>
          </cell>
          <cell r="I1190">
            <v>0</v>
          </cell>
          <cell r="AD1190">
            <v>4.9112</v>
          </cell>
        </row>
        <row r="1191">
          <cell r="A1191" t="str">
            <v>AM28</v>
          </cell>
          <cell r="B1191" t="str">
            <v>Revestimento fixo p/ britador 90TS</v>
          </cell>
          <cell r="C1191" t="str">
            <v>un</v>
          </cell>
          <cell r="D1191">
            <v>440</v>
          </cell>
          <cell r="E1191" t="str">
            <v>u/h</v>
          </cell>
          <cell r="F1191">
            <v>2729.98</v>
          </cell>
          <cell r="G1191">
            <v>6.2045000000000003</v>
          </cell>
          <cell r="I1191">
            <v>0</v>
          </cell>
          <cell r="AD1191">
            <v>4.7272999999999996</v>
          </cell>
        </row>
        <row r="1192">
          <cell r="A1192" t="str">
            <v>AM29</v>
          </cell>
          <cell r="B1192" t="str">
            <v>Revestimento móvel p/ britador 90TF</v>
          </cell>
          <cell r="C1192" t="str">
            <v>un</v>
          </cell>
          <cell r="D1192">
            <v>99</v>
          </cell>
          <cell r="E1192" t="str">
            <v>u/h</v>
          </cell>
          <cell r="F1192">
            <v>1795.5</v>
          </cell>
          <cell r="G1192">
            <v>18.136363636363637</v>
          </cell>
          <cell r="I1192">
            <v>0</v>
          </cell>
          <cell r="AD1192">
            <v>14.7475</v>
          </cell>
        </row>
        <row r="1193">
          <cell r="A1193" t="str">
            <v>AM30</v>
          </cell>
          <cell r="B1193" t="str">
            <v>Revestimento fixo p/ britador 90TF</v>
          </cell>
          <cell r="C1193" t="str">
            <v>un</v>
          </cell>
          <cell r="D1193">
            <v>125</v>
          </cell>
          <cell r="E1193" t="str">
            <v>u/h</v>
          </cell>
          <cell r="F1193">
            <v>1617</v>
          </cell>
          <cell r="G1193">
            <v>12.936</v>
          </cell>
          <cell r="I1193">
            <v>0</v>
          </cell>
          <cell r="AD1193">
            <v>10.8</v>
          </cell>
        </row>
        <row r="1194">
          <cell r="A1194" t="str">
            <v>AM35</v>
          </cell>
          <cell r="B1194" t="str">
            <v>Brita 1</v>
          </cell>
          <cell r="C1194" t="str">
            <v>m3</v>
          </cell>
          <cell r="D1194">
            <v>1</v>
          </cell>
          <cell r="E1194" t="str">
            <v>m3</v>
          </cell>
          <cell r="F1194">
            <v>22</v>
          </cell>
          <cell r="G1194">
            <v>22</v>
          </cell>
          <cell r="I1194">
            <v>0</v>
          </cell>
          <cell r="AD1194">
            <v>19</v>
          </cell>
        </row>
        <row r="1195">
          <cell r="A1195" t="str">
            <v>AM36</v>
          </cell>
          <cell r="B1195" t="str">
            <v>Brita 2</v>
          </cell>
          <cell r="C1195" t="str">
            <v>m3</v>
          </cell>
          <cell r="D1195">
            <v>1</v>
          </cell>
          <cell r="E1195" t="str">
            <v>m3</v>
          </cell>
          <cell r="F1195">
            <v>22</v>
          </cell>
          <cell r="G1195">
            <v>22</v>
          </cell>
          <cell r="I1195">
            <v>0</v>
          </cell>
          <cell r="AD1195">
            <v>19</v>
          </cell>
        </row>
        <row r="1196">
          <cell r="A1196" t="str">
            <v>AM37</v>
          </cell>
          <cell r="B1196" t="str">
            <v>Brita 3</v>
          </cell>
          <cell r="C1196" t="str">
            <v>m3</v>
          </cell>
          <cell r="D1196">
            <v>1</v>
          </cell>
          <cell r="E1196" t="str">
            <v>m3</v>
          </cell>
          <cell r="F1196">
            <v>22</v>
          </cell>
          <cell r="G1196">
            <v>22</v>
          </cell>
          <cell r="I1196">
            <v>0</v>
          </cell>
          <cell r="AD1196">
            <v>19</v>
          </cell>
        </row>
        <row r="1197">
          <cell r="A1197" t="str">
            <v>F801</v>
          </cell>
          <cell r="B1197" t="str">
            <v>Bomba hidráulica alta pressão MAC</v>
          </cell>
          <cell r="C1197" t="str">
            <v>dia</v>
          </cell>
          <cell r="D1197">
            <v>8</v>
          </cell>
          <cell r="E1197" t="str">
            <v>h</v>
          </cell>
          <cell r="F1197">
            <v>265</v>
          </cell>
          <cell r="G1197">
            <v>33.125</v>
          </cell>
          <cell r="I1197">
            <v>0</v>
          </cell>
          <cell r="AD1197">
            <v>33.125</v>
          </cell>
        </row>
        <row r="1198">
          <cell r="A1198" t="str">
            <v>F802</v>
          </cell>
          <cell r="B1198" t="str">
            <v>Bomba eletr p/ injeção de nata MAC</v>
          </cell>
          <cell r="C1198" t="str">
            <v>dia</v>
          </cell>
          <cell r="D1198">
            <v>8</v>
          </cell>
          <cell r="E1198" t="str">
            <v>h</v>
          </cell>
          <cell r="F1198">
            <v>285</v>
          </cell>
          <cell r="G1198">
            <v>35.625</v>
          </cell>
          <cell r="I1198">
            <v>0</v>
          </cell>
          <cell r="AD1198">
            <v>35.625</v>
          </cell>
        </row>
        <row r="1199">
          <cell r="A1199" t="str">
            <v>F803</v>
          </cell>
          <cell r="B1199" t="str">
            <v>Macaco p/ protensão MAC 7</v>
          </cell>
          <cell r="C1199" t="str">
            <v>dia</v>
          </cell>
          <cell r="D1199">
            <v>8</v>
          </cell>
          <cell r="E1199" t="str">
            <v>h</v>
          </cell>
          <cell r="F1199">
            <v>265</v>
          </cell>
          <cell r="G1199">
            <v>33.125</v>
          </cell>
          <cell r="I1199">
            <v>0</v>
          </cell>
          <cell r="AD1199">
            <v>33.125</v>
          </cell>
        </row>
        <row r="1200">
          <cell r="A1200" t="str">
            <v>F804</v>
          </cell>
          <cell r="B1200" t="str">
            <v>Macaco p/ protensão MAC 12</v>
          </cell>
          <cell r="C1200" t="str">
            <v>dia</v>
          </cell>
          <cell r="D1200">
            <v>8</v>
          </cell>
          <cell r="E1200" t="str">
            <v>h</v>
          </cell>
          <cell r="F1200">
            <v>275</v>
          </cell>
          <cell r="G1200">
            <v>34.375</v>
          </cell>
          <cell r="I1200">
            <v>0</v>
          </cell>
          <cell r="AD1200">
            <v>34.375</v>
          </cell>
        </row>
        <row r="1201">
          <cell r="A1201" t="str">
            <v>F805</v>
          </cell>
          <cell r="B1201" t="str">
            <v>Macaco p/ protensão MAC 4</v>
          </cell>
          <cell r="C1201" t="str">
            <v>dia</v>
          </cell>
          <cell r="D1201">
            <v>8</v>
          </cell>
          <cell r="E1201" t="str">
            <v>h</v>
          </cell>
          <cell r="F1201">
            <v>257.2</v>
          </cell>
          <cell r="G1201">
            <v>32.15</v>
          </cell>
          <cell r="I1201">
            <v>0</v>
          </cell>
          <cell r="AD1201">
            <v>32.15</v>
          </cell>
        </row>
        <row r="1202">
          <cell r="A1202" t="str">
            <v>F807</v>
          </cell>
          <cell r="B1202" t="str">
            <v>Bomba hidr. alta pressão STUP</v>
          </cell>
          <cell r="C1202" t="str">
            <v>dia</v>
          </cell>
          <cell r="D1202">
            <v>8</v>
          </cell>
          <cell r="E1202" t="str">
            <v>h</v>
          </cell>
          <cell r="F1202">
            <v>373</v>
          </cell>
          <cell r="G1202">
            <v>46.625</v>
          </cell>
          <cell r="I1202">
            <v>0</v>
          </cell>
          <cell r="AD1202">
            <v>46.625</v>
          </cell>
        </row>
        <row r="1203">
          <cell r="A1203" t="str">
            <v>F808</v>
          </cell>
          <cell r="B1203" t="str">
            <v>Bomba eletr. injeção de nata STUP</v>
          </cell>
          <cell r="C1203" t="str">
            <v>dia</v>
          </cell>
          <cell r="D1203">
            <v>8</v>
          </cell>
          <cell r="E1203" t="str">
            <v>h</v>
          </cell>
          <cell r="F1203">
            <v>385</v>
          </cell>
          <cell r="G1203">
            <v>48.125</v>
          </cell>
          <cell r="I1203">
            <v>0</v>
          </cell>
          <cell r="AD1203">
            <v>48.125</v>
          </cell>
        </row>
        <row r="1204">
          <cell r="A1204" t="str">
            <v>F809</v>
          </cell>
          <cell r="B1204" t="str">
            <v>Macaco p/ protensão STUP</v>
          </cell>
          <cell r="C1204" t="str">
            <v>dia</v>
          </cell>
          <cell r="D1204">
            <v>8</v>
          </cell>
          <cell r="E1204" t="str">
            <v>h</v>
          </cell>
          <cell r="F1204">
            <v>368</v>
          </cell>
          <cell r="G1204">
            <v>46</v>
          </cell>
          <cell r="I1204">
            <v>0</v>
          </cell>
          <cell r="AD1204">
            <v>46</v>
          </cell>
        </row>
        <row r="1205">
          <cell r="A1205" t="str">
            <v>F810</v>
          </cell>
          <cell r="B1205" t="str">
            <v>Macaco p/ protensão STUP</v>
          </cell>
          <cell r="C1205" t="str">
            <v>dia</v>
          </cell>
          <cell r="D1205">
            <v>8</v>
          </cell>
          <cell r="E1205" t="str">
            <v>h</v>
          </cell>
          <cell r="F1205">
            <v>426</v>
          </cell>
          <cell r="G1205">
            <v>53.25</v>
          </cell>
          <cell r="I1205">
            <v>0</v>
          </cell>
          <cell r="AD1205">
            <v>53.25</v>
          </cell>
        </row>
        <row r="1206">
          <cell r="A1206" t="str">
            <v>F811</v>
          </cell>
          <cell r="B1206" t="str">
            <v>Macaco p/ protensão STUP</v>
          </cell>
          <cell r="C1206" t="str">
            <v>dia</v>
          </cell>
          <cell r="D1206">
            <v>8</v>
          </cell>
          <cell r="E1206" t="str">
            <v>h</v>
          </cell>
          <cell r="F1206">
            <v>378</v>
          </cell>
          <cell r="G1206">
            <v>47.25</v>
          </cell>
          <cell r="I1206">
            <v>0</v>
          </cell>
          <cell r="AD1206">
            <v>47.25</v>
          </cell>
        </row>
        <row r="1207">
          <cell r="A1207" t="str">
            <v>F812</v>
          </cell>
          <cell r="B1207" t="str">
            <v>Macaco p/ protensão STUP</v>
          </cell>
          <cell r="C1207" t="str">
            <v>dia</v>
          </cell>
          <cell r="D1207">
            <v>8</v>
          </cell>
          <cell r="E1207" t="str">
            <v>h</v>
          </cell>
          <cell r="F1207">
            <v>352</v>
          </cell>
          <cell r="G1207">
            <v>44</v>
          </cell>
          <cell r="I1207">
            <v>0</v>
          </cell>
          <cell r="AD1207">
            <v>44</v>
          </cell>
        </row>
        <row r="1208">
          <cell r="A1208" t="str">
            <v>F813</v>
          </cell>
          <cell r="B1208" t="str">
            <v>Macaco p/ prot. de tirante D=32mm</v>
          </cell>
          <cell r="C1208" t="str">
            <v>dia</v>
          </cell>
          <cell r="D1208">
            <v>8</v>
          </cell>
          <cell r="E1208" t="str">
            <v>h</v>
          </cell>
          <cell r="F1208">
            <v>51.5</v>
          </cell>
          <cell r="G1208">
            <v>6.4375</v>
          </cell>
          <cell r="I1208">
            <v>0</v>
          </cell>
          <cell r="AD1208">
            <v>5.665</v>
          </cell>
        </row>
        <row r="1209">
          <cell r="A1209" t="str">
            <v>F814</v>
          </cell>
          <cell r="B1209" t="str">
            <v>Injeção de nata de cimento</v>
          </cell>
          <cell r="C1209" t="str">
            <v>m</v>
          </cell>
          <cell r="D1209">
            <v>1</v>
          </cell>
          <cell r="E1209" t="str">
            <v>m</v>
          </cell>
          <cell r="F1209">
            <v>5.25</v>
          </cell>
          <cell r="G1209">
            <v>5.25</v>
          </cell>
          <cell r="I1209">
            <v>0</v>
          </cell>
          <cell r="AD1209">
            <v>4.53</v>
          </cell>
        </row>
        <row r="1210">
          <cell r="A1210" t="str">
            <v>F943</v>
          </cell>
          <cell r="B1210" t="str">
            <v>Terra Armada - moldes metálicos</v>
          </cell>
          <cell r="C1210" t="str">
            <v>cj</v>
          </cell>
          <cell r="D1210">
            <v>1</v>
          </cell>
          <cell r="E1210" t="str">
            <v>m3</v>
          </cell>
          <cell r="F1210">
            <v>2.6</v>
          </cell>
          <cell r="G1210">
            <v>2.6</v>
          </cell>
          <cell r="I1210">
            <v>0</v>
          </cell>
          <cell r="AD1210">
            <v>2.6</v>
          </cell>
        </row>
        <row r="1211">
          <cell r="A1211" t="str">
            <v>M001</v>
          </cell>
          <cell r="B1211" t="str">
            <v>Gasolina</v>
          </cell>
          <cell r="C1211" t="str">
            <v>l</v>
          </cell>
          <cell r="D1211">
            <v>1</v>
          </cell>
          <cell r="E1211" t="str">
            <v>l</v>
          </cell>
          <cell r="F1211">
            <v>2.1</v>
          </cell>
          <cell r="G1211">
            <v>2.1</v>
          </cell>
          <cell r="I1211">
            <v>0</v>
          </cell>
          <cell r="AD1211">
            <v>1.68</v>
          </cell>
        </row>
        <row r="1212">
          <cell r="A1212" t="str">
            <v>M002</v>
          </cell>
          <cell r="B1212" t="str">
            <v>Diesel</v>
          </cell>
          <cell r="C1212" t="str">
            <v>l</v>
          </cell>
          <cell r="D1212">
            <v>1</v>
          </cell>
          <cell r="E1212" t="str">
            <v>l</v>
          </cell>
          <cell r="F1212">
            <v>1.39</v>
          </cell>
          <cell r="G1212">
            <v>1.39</v>
          </cell>
          <cell r="I1212">
            <v>0</v>
          </cell>
          <cell r="AD1212">
            <v>1.07</v>
          </cell>
        </row>
        <row r="1213">
          <cell r="A1213" t="str">
            <v>M003</v>
          </cell>
          <cell r="B1213" t="str">
            <v>Óleo combustível 1A</v>
          </cell>
          <cell r="C1213" t="str">
            <v>l</v>
          </cell>
          <cell r="D1213">
            <v>1</v>
          </cell>
          <cell r="E1213" t="str">
            <v>l</v>
          </cell>
          <cell r="F1213">
            <v>0.99</v>
          </cell>
          <cell r="G1213">
            <v>0.99</v>
          </cell>
          <cell r="I1213">
            <v>0</v>
          </cell>
          <cell r="AD1213">
            <v>0.8</v>
          </cell>
        </row>
        <row r="1214">
          <cell r="A1214" t="str">
            <v>M004</v>
          </cell>
          <cell r="B1214" t="str">
            <v>Álcool</v>
          </cell>
          <cell r="C1214" t="str">
            <v>l</v>
          </cell>
          <cell r="D1214">
            <v>1</v>
          </cell>
          <cell r="E1214" t="str">
            <v>l</v>
          </cell>
          <cell r="F1214">
            <v>1.52</v>
          </cell>
          <cell r="G1214">
            <v>1.52</v>
          </cell>
          <cell r="I1214">
            <v>0</v>
          </cell>
          <cell r="AD1214">
            <v>0.91</v>
          </cell>
        </row>
        <row r="1215">
          <cell r="A1215" t="str">
            <v>M005</v>
          </cell>
          <cell r="B1215" t="str">
            <v>Energia elétrica</v>
          </cell>
          <cell r="C1215" t="str">
            <v>kwh</v>
          </cell>
          <cell r="D1215">
            <v>1</v>
          </cell>
          <cell r="E1215" t="str">
            <v>kwh</v>
          </cell>
          <cell r="F1215">
            <v>0.34</v>
          </cell>
          <cell r="G1215">
            <v>0.34</v>
          </cell>
          <cell r="I1215">
            <v>0</v>
          </cell>
          <cell r="AD1215">
            <v>0.33</v>
          </cell>
        </row>
        <row r="1216">
          <cell r="A1216" t="str">
            <v>M101</v>
          </cell>
          <cell r="B1216" t="str">
            <v>Cimento asfáltico CAP-20</v>
          </cell>
          <cell r="C1216" t="str">
            <v>t</v>
          </cell>
          <cell r="D1216">
            <v>1</v>
          </cell>
          <cell r="E1216" t="str">
            <v>t</v>
          </cell>
          <cell r="F1216">
            <v>0</v>
          </cell>
          <cell r="G1216">
            <v>0</v>
          </cell>
          <cell r="I1216">
            <v>0</v>
          </cell>
          <cell r="AD1216">
            <v>0</v>
          </cell>
        </row>
        <row r="1217">
          <cell r="A1217" t="str">
            <v>M102</v>
          </cell>
          <cell r="B1217" t="str">
            <v>Cimento asfáltico CAP-40</v>
          </cell>
          <cell r="C1217" t="str">
            <v>t</v>
          </cell>
          <cell r="D1217">
            <v>1</v>
          </cell>
          <cell r="E1217" t="str">
            <v>t</v>
          </cell>
          <cell r="F1217">
            <v>0</v>
          </cell>
          <cell r="G1217">
            <v>0</v>
          </cell>
          <cell r="I1217">
            <v>0</v>
          </cell>
          <cell r="AD1217">
            <v>0</v>
          </cell>
        </row>
        <row r="1218">
          <cell r="A1218" t="str">
            <v>M103</v>
          </cell>
          <cell r="B1218" t="str">
            <v>Asfalto diluído CM-30</v>
          </cell>
          <cell r="C1218" t="str">
            <v>t</v>
          </cell>
          <cell r="D1218">
            <v>1</v>
          </cell>
          <cell r="E1218" t="str">
            <v>t</v>
          </cell>
          <cell r="F1218">
            <v>0</v>
          </cell>
          <cell r="G1218">
            <v>0</v>
          </cell>
          <cell r="I1218">
            <v>0</v>
          </cell>
          <cell r="AD1218">
            <v>0</v>
          </cell>
        </row>
        <row r="1219">
          <cell r="A1219" t="str">
            <v>M104</v>
          </cell>
          <cell r="B1219" t="str">
            <v>Emulsão asfáltica RR-1C</v>
          </cell>
          <cell r="C1219" t="str">
            <v>t</v>
          </cell>
          <cell r="D1219">
            <v>1</v>
          </cell>
          <cell r="E1219" t="str">
            <v>t</v>
          </cell>
          <cell r="F1219">
            <v>0</v>
          </cell>
          <cell r="G1219">
            <v>0</v>
          </cell>
          <cell r="I1219">
            <v>0</v>
          </cell>
          <cell r="AD1219">
            <v>0</v>
          </cell>
        </row>
        <row r="1220">
          <cell r="A1220" t="str">
            <v>M105</v>
          </cell>
          <cell r="B1220" t="str">
            <v>Emulsão asfáltica RR-2C</v>
          </cell>
          <cell r="C1220" t="str">
            <v>t</v>
          </cell>
          <cell r="D1220">
            <v>1</v>
          </cell>
          <cell r="E1220" t="str">
            <v>t</v>
          </cell>
          <cell r="F1220">
            <v>0</v>
          </cell>
          <cell r="G1220">
            <v>0</v>
          </cell>
          <cell r="I1220">
            <v>0</v>
          </cell>
          <cell r="AD1220">
            <v>0</v>
          </cell>
        </row>
        <row r="1221">
          <cell r="A1221" t="str">
            <v>M106</v>
          </cell>
          <cell r="B1221" t="str">
            <v>Cimento asfáltico CAP 7</v>
          </cell>
          <cell r="C1221" t="str">
            <v>t</v>
          </cell>
          <cell r="D1221">
            <v>1</v>
          </cell>
          <cell r="E1221" t="str">
            <v>t</v>
          </cell>
          <cell r="F1221">
            <v>0</v>
          </cell>
          <cell r="G1221">
            <v>0</v>
          </cell>
          <cell r="I1221">
            <v>0</v>
          </cell>
          <cell r="AD1221">
            <v>0</v>
          </cell>
        </row>
        <row r="1222">
          <cell r="A1222" t="str">
            <v>M107</v>
          </cell>
          <cell r="B1222" t="str">
            <v>Emulsão asfáltica RM-1C</v>
          </cell>
          <cell r="C1222" t="str">
            <v>t</v>
          </cell>
          <cell r="D1222">
            <v>1</v>
          </cell>
          <cell r="E1222" t="str">
            <v>t</v>
          </cell>
          <cell r="F1222">
            <v>0</v>
          </cell>
          <cell r="G1222">
            <v>0</v>
          </cell>
          <cell r="I1222">
            <v>0</v>
          </cell>
          <cell r="AD1222">
            <v>0</v>
          </cell>
        </row>
        <row r="1223">
          <cell r="A1223" t="str">
            <v>M108</v>
          </cell>
          <cell r="B1223" t="str">
            <v>Emulsão asfáltica RM-2C</v>
          </cell>
          <cell r="C1223" t="str">
            <v>t</v>
          </cell>
          <cell r="D1223">
            <v>1</v>
          </cell>
          <cell r="E1223" t="str">
            <v>t</v>
          </cell>
          <cell r="F1223">
            <v>0</v>
          </cell>
          <cell r="G1223">
            <v>0</v>
          </cell>
          <cell r="I1223">
            <v>0</v>
          </cell>
          <cell r="AD1223">
            <v>0</v>
          </cell>
        </row>
        <row r="1224">
          <cell r="A1224" t="str">
            <v>M109</v>
          </cell>
          <cell r="B1224" t="str">
            <v>Emulsão asfáltica RL-1C</v>
          </cell>
          <cell r="C1224" t="str">
            <v>t</v>
          </cell>
          <cell r="D1224">
            <v>1</v>
          </cell>
          <cell r="E1224" t="str">
            <v>t</v>
          </cell>
          <cell r="F1224">
            <v>0</v>
          </cell>
          <cell r="G1224">
            <v>0</v>
          </cell>
          <cell r="I1224">
            <v>0</v>
          </cell>
          <cell r="AD1224">
            <v>0</v>
          </cell>
        </row>
        <row r="1225">
          <cell r="A1225" t="str">
            <v>M110</v>
          </cell>
          <cell r="B1225" t="str">
            <v>Emulsão polim. p/ micro-rev. a frio</v>
          </cell>
          <cell r="C1225" t="str">
            <v>t</v>
          </cell>
          <cell r="D1225">
            <v>1</v>
          </cell>
          <cell r="E1225" t="str">
            <v>t</v>
          </cell>
          <cell r="F1225">
            <v>0</v>
          </cell>
          <cell r="G1225">
            <v>0</v>
          </cell>
          <cell r="I1225">
            <v>0</v>
          </cell>
          <cell r="AD1225">
            <v>0</v>
          </cell>
        </row>
        <row r="1226">
          <cell r="A1226" t="str">
            <v>M111</v>
          </cell>
          <cell r="B1226" t="str">
            <v>Aditivo p/ controle de ruptura</v>
          </cell>
          <cell r="C1226" t="str">
            <v>kg</v>
          </cell>
          <cell r="D1226">
            <v>1</v>
          </cell>
          <cell r="E1226" t="str">
            <v>kg</v>
          </cell>
          <cell r="F1226">
            <v>2.41</v>
          </cell>
          <cell r="G1226">
            <v>2.41</v>
          </cell>
          <cell r="I1226">
            <v>0</v>
          </cell>
          <cell r="AD1226">
            <v>1.92</v>
          </cell>
        </row>
        <row r="1227">
          <cell r="A1227" t="str">
            <v>M112</v>
          </cell>
          <cell r="B1227" t="str">
            <v>Aditivo sólido (fibras)</v>
          </cell>
          <cell r="C1227" t="str">
            <v>kg</v>
          </cell>
          <cell r="D1227">
            <v>1</v>
          </cell>
          <cell r="E1227" t="str">
            <v>kg</v>
          </cell>
          <cell r="F1227">
            <v>2.4900000000000002</v>
          </cell>
          <cell r="G1227">
            <v>2.4900000000000002</v>
          </cell>
          <cell r="I1227">
            <v>0</v>
          </cell>
          <cell r="AD1227">
            <v>2.39</v>
          </cell>
        </row>
        <row r="1228">
          <cell r="A1228" t="str">
            <v>M114</v>
          </cell>
          <cell r="B1228" t="str">
            <v>Agente rejuv. p/ recicl. a quente</v>
          </cell>
          <cell r="C1228" t="str">
            <v>t</v>
          </cell>
          <cell r="D1228">
            <v>1</v>
          </cell>
          <cell r="E1228" t="str">
            <v>t</v>
          </cell>
          <cell r="F1228">
            <v>0</v>
          </cell>
          <cell r="G1228">
            <v>0</v>
          </cell>
          <cell r="I1228">
            <v>0</v>
          </cell>
          <cell r="AD1228">
            <v>0</v>
          </cell>
        </row>
        <row r="1229">
          <cell r="A1229" t="str">
            <v>M201</v>
          </cell>
          <cell r="B1229" t="str">
            <v>Cimento portland CP-32 (a granel)</v>
          </cell>
          <cell r="C1229" t="str">
            <v>kg</v>
          </cell>
          <cell r="D1229">
            <v>1</v>
          </cell>
          <cell r="E1229" t="str">
            <v>kg</v>
          </cell>
          <cell r="F1229">
            <v>0.28000000000000003</v>
          </cell>
          <cell r="G1229">
            <v>0.28000000000000003</v>
          </cell>
          <cell r="I1229">
            <v>0</v>
          </cell>
          <cell r="AD1229">
            <v>0.23</v>
          </cell>
        </row>
        <row r="1230">
          <cell r="A1230" t="str">
            <v>M202</v>
          </cell>
          <cell r="B1230" t="str">
            <v>Cimento portland CP-32</v>
          </cell>
          <cell r="C1230" t="str">
            <v>sc</v>
          </cell>
          <cell r="D1230">
            <v>50</v>
          </cell>
          <cell r="E1230" t="str">
            <v>kg</v>
          </cell>
          <cell r="F1230">
            <v>17.899999999999999</v>
          </cell>
          <cell r="G1230">
            <v>0.35799999999999998</v>
          </cell>
          <cell r="I1230">
            <v>0</v>
          </cell>
          <cell r="AD1230">
            <v>0.29599999999999999</v>
          </cell>
        </row>
        <row r="1231">
          <cell r="A1231" t="str">
            <v>M307</v>
          </cell>
          <cell r="B1231" t="str">
            <v>Cordoalha CP-190 RB D=12,7mm</v>
          </cell>
          <cell r="C1231" t="str">
            <v>kg</v>
          </cell>
          <cell r="D1231">
            <v>1</v>
          </cell>
          <cell r="E1231" t="str">
            <v>kg</v>
          </cell>
          <cell r="F1231">
            <v>3.1</v>
          </cell>
          <cell r="G1231">
            <v>3.1</v>
          </cell>
          <cell r="I1231">
            <v>0</v>
          </cell>
          <cell r="AD1231">
            <v>2.9</v>
          </cell>
        </row>
        <row r="1232">
          <cell r="A1232" t="str">
            <v>M319</v>
          </cell>
          <cell r="B1232" t="str">
            <v>Arame recozido nº. 18</v>
          </cell>
          <cell r="C1232" t="str">
            <v>kg</v>
          </cell>
          <cell r="D1232">
            <v>1</v>
          </cell>
          <cell r="E1232" t="str">
            <v>kg</v>
          </cell>
          <cell r="F1232">
            <v>2.8</v>
          </cell>
          <cell r="G1232">
            <v>2.8</v>
          </cell>
          <cell r="I1232">
            <v>0</v>
          </cell>
          <cell r="AD1232">
            <v>2.4</v>
          </cell>
        </row>
        <row r="1233">
          <cell r="A1233" t="str">
            <v>M320</v>
          </cell>
          <cell r="B1233" t="str">
            <v>Pregos (18x30)</v>
          </cell>
          <cell r="C1233" t="str">
            <v>kg</v>
          </cell>
          <cell r="D1233">
            <v>1</v>
          </cell>
          <cell r="E1233" t="str">
            <v>kg</v>
          </cell>
          <cell r="F1233">
            <v>2.0499999999999998</v>
          </cell>
          <cell r="G1233">
            <v>2.0499999999999998</v>
          </cell>
          <cell r="I1233">
            <v>0</v>
          </cell>
          <cell r="AD1233">
            <v>2</v>
          </cell>
        </row>
        <row r="1234">
          <cell r="A1234" t="str">
            <v>M321</v>
          </cell>
          <cell r="B1234" t="str">
            <v>Arame farpado nº. 16 galv. simples</v>
          </cell>
          <cell r="C1234" t="str">
            <v>rl</v>
          </cell>
          <cell r="D1234">
            <v>250</v>
          </cell>
          <cell r="E1234" t="str">
            <v>m</v>
          </cell>
          <cell r="F1234">
            <v>40</v>
          </cell>
          <cell r="G1234">
            <v>0.16</v>
          </cell>
          <cell r="I1234">
            <v>0</v>
          </cell>
          <cell r="AD1234">
            <v>0.1512</v>
          </cell>
        </row>
        <row r="1235">
          <cell r="A1235" t="str">
            <v>M322</v>
          </cell>
          <cell r="B1235" t="str">
            <v>Grampo para cerca galvanizado 1 x 9</v>
          </cell>
          <cell r="C1235" t="str">
            <v>kg</v>
          </cell>
          <cell r="D1235">
            <v>1</v>
          </cell>
          <cell r="E1235" t="str">
            <v>kg</v>
          </cell>
          <cell r="F1235">
            <v>3.6</v>
          </cell>
          <cell r="G1235">
            <v>3.6</v>
          </cell>
          <cell r="I1235">
            <v>0</v>
          </cell>
          <cell r="AD1235">
            <v>3.54</v>
          </cell>
        </row>
        <row r="1236">
          <cell r="A1236" t="str">
            <v>M323</v>
          </cell>
          <cell r="B1236" t="str">
            <v>Cantoneira de aço 4" x 4" x 3/8"</v>
          </cell>
          <cell r="C1236" t="str">
            <v>kg</v>
          </cell>
          <cell r="D1236">
            <v>1</v>
          </cell>
          <cell r="E1236" t="str">
            <v>kg</v>
          </cell>
          <cell r="F1236">
            <v>2.12</v>
          </cell>
          <cell r="G1236">
            <v>2.12</v>
          </cell>
          <cell r="I1236">
            <v>0</v>
          </cell>
          <cell r="AD1236">
            <v>1.9</v>
          </cell>
        </row>
        <row r="1237">
          <cell r="A1237" t="str">
            <v>M324</v>
          </cell>
          <cell r="B1237" t="str">
            <v>Pórtico metálico (15 a 17m de vão)</v>
          </cell>
          <cell r="C1237" t="str">
            <v>un</v>
          </cell>
          <cell r="D1237">
            <v>1</v>
          </cell>
          <cell r="E1237" t="str">
            <v>un</v>
          </cell>
          <cell r="F1237">
            <v>28500</v>
          </cell>
          <cell r="G1237">
            <v>28500</v>
          </cell>
          <cell r="I1237">
            <v>0</v>
          </cell>
          <cell r="AD1237">
            <v>21000</v>
          </cell>
        </row>
        <row r="1238">
          <cell r="A1238" t="str">
            <v>M325</v>
          </cell>
          <cell r="B1238" t="str">
            <v>Trilho metálico TR-37 (usado)</v>
          </cell>
          <cell r="C1238" t="str">
            <v>kg</v>
          </cell>
          <cell r="D1238">
            <v>1</v>
          </cell>
          <cell r="E1238" t="str">
            <v>kg</v>
          </cell>
          <cell r="F1238">
            <v>0.7</v>
          </cell>
          <cell r="G1238">
            <v>0.7</v>
          </cell>
          <cell r="I1238">
            <v>0</v>
          </cell>
          <cell r="AD1238">
            <v>0.72</v>
          </cell>
        </row>
        <row r="1239">
          <cell r="A1239" t="str">
            <v>M326</v>
          </cell>
          <cell r="B1239" t="str">
            <v>Série de brocas S-12 D=22 mm</v>
          </cell>
          <cell r="C1239" t="str">
            <v>un</v>
          </cell>
          <cell r="D1239">
            <v>1</v>
          </cell>
          <cell r="E1239" t="str">
            <v>un</v>
          </cell>
          <cell r="F1239">
            <v>1320.8</v>
          </cell>
          <cell r="G1239">
            <v>1320.8</v>
          </cell>
          <cell r="I1239">
            <v>0</v>
          </cell>
          <cell r="AD1239">
            <v>1320.8</v>
          </cell>
        </row>
        <row r="1240">
          <cell r="A1240" t="str">
            <v>M328</v>
          </cell>
          <cell r="B1240" t="str">
            <v>Luva de emenda D=32mm</v>
          </cell>
          <cell r="C1240" t="str">
            <v>un</v>
          </cell>
          <cell r="D1240">
            <v>1</v>
          </cell>
          <cell r="E1240" t="str">
            <v>un</v>
          </cell>
          <cell r="F1240">
            <v>41.5</v>
          </cell>
          <cell r="G1240">
            <v>41.5</v>
          </cell>
          <cell r="I1240">
            <v>0</v>
          </cell>
          <cell r="AD1240">
            <v>41.5</v>
          </cell>
        </row>
        <row r="1241">
          <cell r="A1241" t="str">
            <v>M330</v>
          </cell>
          <cell r="B1241" t="str">
            <v>Calha met. semicircular D=40 cm</v>
          </cell>
          <cell r="C1241" t="str">
            <v>m</v>
          </cell>
          <cell r="D1241">
            <v>1</v>
          </cell>
          <cell r="E1241" t="str">
            <v>m</v>
          </cell>
          <cell r="F1241">
            <v>61.9</v>
          </cell>
          <cell r="G1241">
            <v>61.9</v>
          </cell>
          <cell r="I1241">
            <v>0</v>
          </cell>
          <cell r="AD1241">
            <v>56</v>
          </cell>
        </row>
        <row r="1242">
          <cell r="A1242" t="str">
            <v>M331</v>
          </cell>
          <cell r="B1242" t="str">
            <v>Paraf. fixação calha met. (1/2"x1")</v>
          </cell>
          <cell r="C1242" t="str">
            <v>un</v>
          </cell>
          <cell r="D1242">
            <v>1</v>
          </cell>
          <cell r="E1242" t="str">
            <v>un</v>
          </cell>
          <cell r="F1242">
            <v>3.65</v>
          </cell>
          <cell r="G1242">
            <v>3.65</v>
          </cell>
          <cell r="I1242">
            <v>0</v>
          </cell>
          <cell r="AD1242">
            <v>3.2</v>
          </cell>
        </row>
        <row r="1243">
          <cell r="A1243" t="str">
            <v>M332</v>
          </cell>
          <cell r="B1243" t="str">
            <v>Paraf. forma de madeira (1/2"x3")</v>
          </cell>
          <cell r="C1243" t="str">
            <v>kg</v>
          </cell>
          <cell r="D1243">
            <v>1</v>
          </cell>
          <cell r="E1243" t="str">
            <v>kg</v>
          </cell>
          <cell r="F1243">
            <v>14.5</v>
          </cell>
          <cell r="G1243">
            <v>14.5</v>
          </cell>
          <cell r="I1243">
            <v>0</v>
          </cell>
          <cell r="AD1243">
            <v>15</v>
          </cell>
        </row>
        <row r="1244">
          <cell r="A1244" t="str">
            <v>M334</v>
          </cell>
          <cell r="B1244" t="str">
            <v>Paraf. zinc. c/ fenda 1 1/2"x3/16"</v>
          </cell>
          <cell r="C1244" t="str">
            <v>un</v>
          </cell>
          <cell r="D1244">
            <v>1</v>
          </cell>
          <cell r="E1244" t="str">
            <v>un</v>
          </cell>
          <cell r="F1244">
            <v>0.08</v>
          </cell>
          <cell r="G1244">
            <v>0.08</v>
          </cell>
          <cell r="I1244">
            <v>0</v>
          </cell>
          <cell r="AD1244">
            <v>0.08</v>
          </cell>
        </row>
        <row r="1245">
          <cell r="A1245" t="str">
            <v>M335</v>
          </cell>
          <cell r="B1245" t="str">
            <v>Paraf. zincado francês 4" x 5/16"</v>
          </cell>
          <cell r="C1245" t="str">
            <v>un</v>
          </cell>
          <cell r="D1245">
            <v>1</v>
          </cell>
          <cell r="E1245" t="str">
            <v>un</v>
          </cell>
          <cell r="F1245">
            <v>0.34</v>
          </cell>
          <cell r="G1245">
            <v>0.34</v>
          </cell>
          <cell r="I1245">
            <v>0</v>
          </cell>
          <cell r="AD1245">
            <v>0.34</v>
          </cell>
        </row>
        <row r="1246">
          <cell r="A1246" t="str">
            <v>M338</v>
          </cell>
          <cell r="B1246" t="str">
            <v>Cano de ferro D=3/4"</v>
          </cell>
          <cell r="C1246" t="str">
            <v>pç</v>
          </cell>
          <cell r="D1246">
            <v>6</v>
          </cell>
          <cell r="E1246" t="str">
            <v>m</v>
          </cell>
          <cell r="F1246">
            <v>26.5</v>
          </cell>
          <cell r="G1246">
            <v>4.416666666666667</v>
          </cell>
          <cell r="I1246">
            <v>0</v>
          </cell>
          <cell r="AD1246">
            <v>4.7</v>
          </cell>
        </row>
        <row r="1247">
          <cell r="A1247" t="str">
            <v>M339</v>
          </cell>
          <cell r="B1247" t="str">
            <v>Cantoneira ferro (3,0"x3,0"x3/8")</v>
          </cell>
          <cell r="C1247" t="str">
            <v>kg</v>
          </cell>
          <cell r="D1247">
            <v>1</v>
          </cell>
          <cell r="E1247" t="str">
            <v>kg</v>
          </cell>
          <cell r="F1247">
            <v>1.89</v>
          </cell>
          <cell r="G1247">
            <v>1.89</v>
          </cell>
          <cell r="I1247">
            <v>0</v>
          </cell>
          <cell r="AD1247">
            <v>1.72</v>
          </cell>
        </row>
        <row r="1248">
          <cell r="A1248" t="str">
            <v>M340</v>
          </cell>
          <cell r="B1248" t="str">
            <v>Tampão de ferro fundido</v>
          </cell>
          <cell r="C1248" t="str">
            <v>un</v>
          </cell>
          <cell r="D1248">
            <v>1</v>
          </cell>
          <cell r="E1248" t="str">
            <v>un</v>
          </cell>
          <cell r="F1248">
            <v>135.36000000000001</v>
          </cell>
          <cell r="G1248">
            <v>135.36000000000001</v>
          </cell>
          <cell r="I1248">
            <v>0</v>
          </cell>
          <cell r="AD1248">
            <v>135.36000000000001</v>
          </cell>
        </row>
        <row r="1249">
          <cell r="A1249" t="str">
            <v>M341</v>
          </cell>
          <cell r="B1249" t="str">
            <v>Defensa met. maleável simples</v>
          </cell>
          <cell r="C1249" t="str">
            <v>mod</v>
          </cell>
          <cell r="D1249">
            <v>1</v>
          </cell>
          <cell r="E1249" t="str">
            <v>mod</v>
          </cell>
          <cell r="F1249">
            <v>435.52</v>
          </cell>
          <cell r="G1249">
            <v>435.52</v>
          </cell>
          <cell r="I1249">
            <v>0</v>
          </cell>
          <cell r="AD1249">
            <v>395</v>
          </cell>
        </row>
        <row r="1250">
          <cell r="A1250" t="str">
            <v>M342</v>
          </cell>
          <cell r="B1250" t="str">
            <v>Defensa met. maleável dupla</v>
          </cell>
          <cell r="C1250" t="str">
            <v>mod</v>
          </cell>
          <cell r="D1250">
            <v>1</v>
          </cell>
          <cell r="E1250" t="str">
            <v>mod</v>
          </cell>
          <cell r="F1250">
            <v>545</v>
          </cell>
          <cell r="G1250">
            <v>545</v>
          </cell>
          <cell r="I1250">
            <v>0</v>
          </cell>
          <cell r="AD1250">
            <v>489</v>
          </cell>
        </row>
        <row r="1251">
          <cell r="A1251" t="str">
            <v>M343</v>
          </cell>
          <cell r="B1251" t="str">
            <v>Defensa met. semi-maleável simples</v>
          </cell>
          <cell r="C1251" t="str">
            <v>mod</v>
          </cell>
          <cell r="D1251">
            <v>1</v>
          </cell>
          <cell r="E1251" t="str">
            <v>mod</v>
          </cell>
          <cell r="F1251">
            <v>300.3</v>
          </cell>
          <cell r="G1251">
            <v>300.3</v>
          </cell>
          <cell r="I1251">
            <v>0</v>
          </cell>
          <cell r="AD1251">
            <v>270</v>
          </cell>
        </row>
        <row r="1252">
          <cell r="A1252" t="str">
            <v>M344</v>
          </cell>
          <cell r="B1252" t="str">
            <v>Defensa met. semi-maleável dupla</v>
          </cell>
          <cell r="C1252" t="str">
            <v>mod</v>
          </cell>
          <cell r="D1252">
            <v>1</v>
          </cell>
          <cell r="E1252" t="str">
            <v>mod</v>
          </cell>
          <cell r="F1252">
            <v>515.20000000000005</v>
          </cell>
          <cell r="G1252">
            <v>515.20000000000005</v>
          </cell>
          <cell r="I1252">
            <v>0</v>
          </cell>
          <cell r="AD1252">
            <v>463</v>
          </cell>
        </row>
        <row r="1253">
          <cell r="A1253" t="str">
            <v>M345</v>
          </cell>
          <cell r="B1253" t="str">
            <v>Chapa de aço n. 28 (fina)</v>
          </cell>
          <cell r="C1253" t="str">
            <v>kg</v>
          </cell>
          <cell r="D1253">
            <v>1</v>
          </cell>
          <cell r="E1253" t="str">
            <v>kg</v>
          </cell>
          <cell r="F1253">
            <v>3.1</v>
          </cell>
          <cell r="G1253">
            <v>3.1</v>
          </cell>
          <cell r="I1253">
            <v>0</v>
          </cell>
          <cell r="AD1253">
            <v>2.9</v>
          </cell>
        </row>
        <row r="1254">
          <cell r="A1254" t="str">
            <v>M346</v>
          </cell>
          <cell r="B1254" t="str">
            <v>Chapa de aço n. 16 (tratada)</v>
          </cell>
          <cell r="C1254" t="str">
            <v>m2</v>
          </cell>
          <cell r="D1254">
            <v>1</v>
          </cell>
          <cell r="E1254" t="str">
            <v>m2</v>
          </cell>
          <cell r="F1254">
            <v>69.900000000000006</v>
          </cell>
          <cell r="G1254">
            <v>69.900000000000006</v>
          </cell>
          <cell r="I1254">
            <v>0</v>
          </cell>
          <cell r="AD1254">
            <v>62</v>
          </cell>
        </row>
        <row r="1255">
          <cell r="A1255" t="str">
            <v>M347</v>
          </cell>
          <cell r="B1255" t="str">
            <v>Dente p/ fresadora 1000 C</v>
          </cell>
          <cell r="C1255" t="str">
            <v>un</v>
          </cell>
          <cell r="D1255">
            <v>1</v>
          </cell>
          <cell r="E1255" t="str">
            <v>un</v>
          </cell>
          <cell r="F1255">
            <v>24.1</v>
          </cell>
          <cell r="G1255">
            <v>24.1</v>
          </cell>
          <cell r="I1255">
            <v>0</v>
          </cell>
          <cell r="AD1255">
            <v>20.5</v>
          </cell>
        </row>
        <row r="1256">
          <cell r="A1256" t="str">
            <v>M348</v>
          </cell>
          <cell r="B1256" t="str">
            <v>Porta dente p/ fresadora 1000 C</v>
          </cell>
          <cell r="C1256" t="str">
            <v>un</v>
          </cell>
          <cell r="D1256">
            <v>1</v>
          </cell>
          <cell r="E1256" t="str">
            <v>un</v>
          </cell>
          <cell r="F1256">
            <v>75.150000000000006</v>
          </cell>
          <cell r="G1256">
            <v>75.150000000000006</v>
          </cell>
          <cell r="I1256">
            <v>0</v>
          </cell>
          <cell r="AD1256">
            <v>55</v>
          </cell>
        </row>
        <row r="1257">
          <cell r="A1257" t="str">
            <v>M349</v>
          </cell>
          <cell r="B1257" t="str">
            <v>Dente p/ fresadora 2000 DC</v>
          </cell>
          <cell r="C1257" t="str">
            <v>un</v>
          </cell>
          <cell r="D1257">
            <v>1</v>
          </cell>
          <cell r="E1257" t="str">
            <v>un</v>
          </cell>
          <cell r="F1257">
            <v>24.1</v>
          </cell>
          <cell r="G1257">
            <v>24.1</v>
          </cell>
          <cell r="I1257">
            <v>0</v>
          </cell>
          <cell r="AD1257">
            <v>20.5</v>
          </cell>
        </row>
        <row r="1258">
          <cell r="A1258" t="str">
            <v>M350</v>
          </cell>
          <cell r="B1258" t="str">
            <v>Porta dente p/ fresadora 2000 DC</v>
          </cell>
          <cell r="C1258" t="str">
            <v>un</v>
          </cell>
          <cell r="D1258">
            <v>1</v>
          </cell>
          <cell r="E1258" t="str">
            <v>un</v>
          </cell>
          <cell r="F1258">
            <v>205.4</v>
          </cell>
          <cell r="G1258">
            <v>205.4</v>
          </cell>
          <cell r="I1258">
            <v>0</v>
          </cell>
          <cell r="AD1258">
            <v>188</v>
          </cell>
        </row>
        <row r="1259">
          <cell r="A1259" t="str">
            <v>M351</v>
          </cell>
          <cell r="B1259" t="str">
            <v>Estrut. (tunnel liner) D=1,6m galv.</v>
          </cell>
          <cell r="C1259" t="str">
            <v>m</v>
          </cell>
          <cell r="D1259">
            <v>1</v>
          </cell>
          <cell r="E1259" t="str">
            <v>m</v>
          </cell>
          <cell r="F1259">
            <v>1125</v>
          </cell>
          <cell r="G1259">
            <v>1125</v>
          </cell>
          <cell r="I1259">
            <v>0</v>
          </cell>
          <cell r="AD1259">
            <v>981.68</v>
          </cell>
        </row>
        <row r="1260">
          <cell r="A1260" t="str">
            <v>M352</v>
          </cell>
          <cell r="B1260" t="str">
            <v>Estrut. (tunnel liner) D=2,0m galv.</v>
          </cell>
          <cell r="C1260" t="str">
            <v>m</v>
          </cell>
          <cell r="D1260">
            <v>1</v>
          </cell>
          <cell r="E1260" t="str">
            <v>m</v>
          </cell>
          <cell r="F1260">
            <v>1360.24</v>
          </cell>
          <cell r="G1260">
            <v>1360.24</v>
          </cell>
          <cell r="I1260">
            <v>0</v>
          </cell>
          <cell r="AD1260">
            <v>1255.3</v>
          </cell>
        </row>
        <row r="1261">
          <cell r="A1261" t="str">
            <v>M353</v>
          </cell>
          <cell r="B1261" t="str">
            <v>Estrut. (tunnel liner) D=1,6m epoxy</v>
          </cell>
          <cell r="C1261" t="str">
            <v>m</v>
          </cell>
          <cell r="D1261">
            <v>1</v>
          </cell>
          <cell r="E1261" t="str">
            <v>m</v>
          </cell>
          <cell r="F1261">
            <v>1150</v>
          </cell>
          <cell r="G1261">
            <v>1150</v>
          </cell>
          <cell r="I1261">
            <v>0</v>
          </cell>
          <cell r="AD1261">
            <v>1090</v>
          </cell>
        </row>
        <row r="1262">
          <cell r="A1262" t="str">
            <v>M354</v>
          </cell>
          <cell r="B1262" t="str">
            <v>Estrut, (tunnel liner) D=2,0m epoxy</v>
          </cell>
          <cell r="C1262" t="str">
            <v>m</v>
          </cell>
          <cell r="D1262">
            <v>1</v>
          </cell>
          <cell r="E1262" t="str">
            <v>m</v>
          </cell>
          <cell r="F1262">
            <v>1518.43</v>
          </cell>
          <cell r="G1262">
            <v>1518.43</v>
          </cell>
          <cell r="I1262">
            <v>0</v>
          </cell>
          <cell r="AD1262">
            <v>1335.6</v>
          </cell>
        </row>
        <row r="1263">
          <cell r="A1263" t="str">
            <v>M355</v>
          </cell>
          <cell r="B1263" t="str">
            <v>Chapa mult. D=1,60 m rev. galv.</v>
          </cell>
          <cell r="C1263" t="str">
            <v>m</v>
          </cell>
          <cell r="D1263">
            <v>1</v>
          </cell>
          <cell r="E1263" t="str">
            <v>m</v>
          </cell>
          <cell r="F1263">
            <v>502.6</v>
          </cell>
          <cell r="G1263">
            <v>502.6</v>
          </cell>
          <cell r="I1263">
            <v>0</v>
          </cell>
          <cell r="AD1263">
            <v>471.2</v>
          </cell>
        </row>
        <row r="1264">
          <cell r="A1264" t="str">
            <v>M356</v>
          </cell>
          <cell r="B1264" t="str">
            <v>Chapa mult. D=2,00 m rev. galv.</v>
          </cell>
          <cell r="C1264" t="str">
            <v>m</v>
          </cell>
          <cell r="D1264">
            <v>1</v>
          </cell>
          <cell r="E1264" t="str">
            <v>m</v>
          </cell>
          <cell r="F1264">
            <v>620.20000000000005</v>
          </cell>
          <cell r="G1264">
            <v>620.20000000000005</v>
          </cell>
          <cell r="I1264">
            <v>0</v>
          </cell>
          <cell r="AD1264">
            <v>598.6</v>
          </cell>
        </row>
        <row r="1265">
          <cell r="A1265" t="str">
            <v>M357</v>
          </cell>
          <cell r="B1265" t="str">
            <v>Chapa mult. D=1,60 m rev. epoxy</v>
          </cell>
          <cell r="C1265" t="str">
            <v>m</v>
          </cell>
          <cell r="D1265">
            <v>1</v>
          </cell>
          <cell r="E1265" t="str">
            <v>m</v>
          </cell>
          <cell r="F1265">
            <v>559.95000000000005</v>
          </cell>
          <cell r="G1265">
            <v>559.95000000000005</v>
          </cell>
          <cell r="I1265">
            <v>0</v>
          </cell>
          <cell r="AD1265">
            <v>541.1</v>
          </cell>
        </row>
        <row r="1266">
          <cell r="A1266" t="str">
            <v>M358</v>
          </cell>
          <cell r="B1266" t="str">
            <v>Chapa mult. D=2,00 m rev. epoxy</v>
          </cell>
          <cell r="C1266" t="str">
            <v>m</v>
          </cell>
          <cell r="D1266">
            <v>1</v>
          </cell>
          <cell r="E1266" t="str">
            <v>m</v>
          </cell>
          <cell r="F1266">
            <v>690.9</v>
          </cell>
          <cell r="G1266">
            <v>690.9</v>
          </cell>
          <cell r="I1266">
            <v>0</v>
          </cell>
          <cell r="AD1266">
            <v>660.45</v>
          </cell>
        </row>
        <row r="1267">
          <cell r="A1267" t="str">
            <v>M359</v>
          </cell>
          <cell r="B1267" t="str">
            <v>Vigas "I" 254 x 117,5mm - 1ª alma</v>
          </cell>
          <cell r="C1267" t="str">
            <v>kg</v>
          </cell>
          <cell r="D1267">
            <v>1</v>
          </cell>
          <cell r="E1267" t="str">
            <v>kg</v>
          </cell>
          <cell r="F1267">
            <v>2.58</v>
          </cell>
          <cell r="G1267">
            <v>2.58</v>
          </cell>
          <cell r="I1267">
            <v>0</v>
          </cell>
          <cell r="AD1267">
            <v>1.68</v>
          </cell>
        </row>
        <row r="1268">
          <cell r="A1268" t="str">
            <v>M361</v>
          </cell>
          <cell r="B1268" t="str">
            <v>Estrut.(tunnel liner) D=1,2m galv.</v>
          </cell>
          <cell r="C1268" t="str">
            <v>m</v>
          </cell>
          <cell r="D1268">
            <v>1</v>
          </cell>
          <cell r="E1268" t="str">
            <v>m</v>
          </cell>
          <cell r="F1268">
            <v>930.8</v>
          </cell>
          <cell r="G1268">
            <v>930.8</v>
          </cell>
          <cell r="I1268">
            <v>0</v>
          </cell>
          <cell r="AD1268">
            <v>808.13</v>
          </cell>
        </row>
        <row r="1269">
          <cell r="A1269" t="str">
            <v>M362</v>
          </cell>
          <cell r="B1269" t="str">
            <v>Estrut. (tunnel liner) D=1,2m epoxy</v>
          </cell>
          <cell r="C1269" t="str">
            <v>m</v>
          </cell>
          <cell r="D1269">
            <v>1</v>
          </cell>
          <cell r="E1269" t="str">
            <v>m</v>
          </cell>
          <cell r="F1269">
            <v>979.5</v>
          </cell>
          <cell r="G1269">
            <v>979.5</v>
          </cell>
          <cell r="I1269">
            <v>0</v>
          </cell>
          <cell r="AD1269">
            <v>849.62</v>
          </cell>
        </row>
        <row r="1270">
          <cell r="A1270" t="str">
            <v>M370</v>
          </cell>
          <cell r="B1270" t="str">
            <v>Bainha metálica diam. int.=45mm MAC</v>
          </cell>
          <cell r="C1270" t="str">
            <v>m</v>
          </cell>
          <cell r="D1270">
            <v>1</v>
          </cell>
          <cell r="E1270" t="str">
            <v>m</v>
          </cell>
          <cell r="F1270">
            <v>8</v>
          </cell>
          <cell r="G1270">
            <v>8</v>
          </cell>
          <cell r="I1270">
            <v>0</v>
          </cell>
          <cell r="AD1270">
            <v>8</v>
          </cell>
        </row>
        <row r="1271">
          <cell r="A1271" t="str">
            <v>M371</v>
          </cell>
          <cell r="B1271" t="str">
            <v>Bainha metálica diam. int.=60mm MAC</v>
          </cell>
          <cell r="C1271" t="str">
            <v>m</v>
          </cell>
          <cell r="D1271">
            <v>1</v>
          </cell>
          <cell r="E1271" t="str">
            <v>m</v>
          </cell>
          <cell r="F1271">
            <v>12.19</v>
          </cell>
          <cell r="G1271">
            <v>12.19</v>
          </cell>
          <cell r="I1271">
            <v>0</v>
          </cell>
          <cell r="AD1271">
            <v>12.19</v>
          </cell>
        </row>
        <row r="1272">
          <cell r="A1272" t="str">
            <v>M372</v>
          </cell>
          <cell r="B1272" t="str">
            <v>Bainha metálica diam. int.=55mm MAC</v>
          </cell>
          <cell r="C1272" t="str">
            <v>m</v>
          </cell>
          <cell r="D1272">
            <v>1</v>
          </cell>
          <cell r="E1272" t="str">
            <v>m</v>
          </cell>
          <cell r="F1272">
            <v>10.45</v>
          </cell>
          <cell r="G1272">
            <v>10.45</v>
          </cell>
          <cell r="I1272">
            <v>0</v>
          </cell>
          <cell r="AD1272">
            <v>10.45</v>
          </cell>
        </row>
        <row r="1273">
          <cell r="A1273" t="str">
            <v>M373</v>
          </cell>
          <cell r="B1273" t="str">
            <v>Bainha metálica diam. int.=70mm MAC</v>
          </cell>
          <cell r="C1273" t="str">
            <v>m</v>
          </cell>
          <cell r="D1273">
            <v>1</v>
          </cell>
          <cell r="E1273" t="str">
            <v>m</v>
          </cell>
          <cell r="F1273">
            <v>13.7</v>
          </cell>
          <cell r="G1273">
            <v>13.7</v>
          </cell>
          <cell r="I1273">
            <v>0</v>
          </cell>
          <cell r="AD1273">
            <v>13.7</v>
          </cell>
        </row>
        <row r="1274">
          <cell r="A1274" t="str">
            <v>M374</v>
          </cell>
          <cell r="B1274" t="str">
            <v>Ancoragem p/ cabo 4V D=1/2" MAC</v>
          </cell>
          <cell r="C1274" t="str">
            <v>cj</v>
          </cell>
          <cell r="D1274">
            <v>1</v>
          </cell>
          <cell r="E1274" t="str">
            <v>cj</v>
          </cell>
          <cell r="F1274">
            <v>155.24</v>
          </cell>
          <cell r="G1274">
            <v>155.24</v>
          </cell>
          <cell r="I1274">
            <v>0</v>
          </cell>
          <cell r="AD1274">
            <v>155.24</v>
          </cell>
        </row>
        <row r="1275">
          <cell r="A1275" t="str">
            <v>M375</v>
          </cell>
          <cell r="B1275" t="str">
            <v>Ancoragem p/ cabo 6V D=1/2" MAC</v>
          </cell>
          <cell r="C1275" t="str">
            <v>cj</v>
          </cell>
          <cell r="D1275">
            <v>1</v>
          </cell>
          <cell r="E1275" t="str">
            <v>cj</v>
          </cell>
          <cell r="F1275">
            <v>243.46</v>
          </cell>
          <cell r="G1275">
            <v>243.46</v>
          </cell>
          <cell r="I1275">
            <v>0</v>
          </cell>
          <cell r="AD1275">
            <v>243.46</v>
          </cell>
        </row>
        <row r="1276">
          <cell r="A1276" t="str">
            <v>M376</v>
          </cell>
          <cell r="B1276" t="str">
            <v>Ancoragem p/ cabo 7V D=1/2" MAC</v>
          </cell>
          <cell r="C1276" t="str">
            <v>cj</v>
          </cell>
          <cell r="D1276">
            <v>1</v>
          </cell>
          <cell r="E1276" t="str">
            <v>cj</v>
          </cell>
          <cell r="F1276">
            <v>243.46</v>
          </cell>
          <cell r="G1276">
            <v>243.46</v>
          </cell>
          <cell r="I1276">
            <v>0</v>
          </cell>
          <cell r="AD1276">
            <v>243.46</v>
          </cell>
        </row>
        <row r="1277">
          <cell r="A1277" t="str">
            <v>M377</v>
          </cell>
          <cell r="B1277" t="str">
            <v>Ancoragem p/ cabo 12V D=1/2" MAC</v>
          </cell>
          <cell r="C1277" t="str">
            <v>cj</v>
          </cell>
          <cell r="D1277">
            <v>1</v>
          </cell>
          <cell r="E1277" t="str">
            <v>cj</v>
          </cell>
          <cell r="F1277">
            <v>493.41</v>
          </cell>
          <cell r="G1277">
            <v>493.41</v>
          </cell>
          <cell r="I1277">
            <v>0</v>
          </cell>
          <cell r="AD1277">
            <v>493.41</v>
          </cell>
        </row>
        <row r="1278">
          <cell r="A1278" t="str">
            <v>M378</v>
          </cell>
          <cell r="B1278" t="str">
            <v>Apoio do porta dente frezad. 2000DC</v>
          </cell>
          <cell r="C1278" t="str">
            <v>un</v>
          </cell>
          <cell r="D1278">
            <v>1</v>
          </cell>
          <cell r="E1278" t="str">
            <v>un</v>
          </cell>
          <cell r="F1278">
            <v>495.02</v>
          </cell>
          <cell r="G1278">
            <v>495.02</v>
          </cell>
          <cell r="I1278">
            <v>0</v>
          </cell>
          <cell r="AD1278">
            <v>495.02</v>
          </cell>
        </row>
        <row r="1279">
          <cell r="A1279" t="str">
            <v>M380</v>
          </cell>
          <cell r="B1279" t="str">
            <v>Bainha metálica D=45mm STUP</v>
          </cell>
          <cell r="C1279" t="str">
            <v>m</v>
          </cell>
          <cell r="D1279">
            <v>1</v>
          </cell>
          <cell r="E1279" t="str">
            <v>m</v>
          </cell>
          <cell r="F1279">
            <v>7.6</v>
          </cell>
          <cell r="G1279">
            <v>7.6</v>
          </cell>
          <cell r="I1279">
            <v>0</v>
          </cell>
          <cell r="AD1279">
            <v>7.6</v>
          </cell>
        </row>
        <row r="1280">
          <cell r="A1280" t="str">
            <v>M381</v>
          </cell>
          <cell r="B1280" t="str">
            <v>Bainha metálica D=60mm STUP</v>
          </cell>
          <cell r="C1280" t="str">
            <v>m</v>
          </cell>
          <cell r="D1280">
            <v>1</v>
          </cell>
          <cell r="E1280" t="str">
            <v>m</v>
          </cell>
          <cell r="F1280">
            <v>9.1999999999999993</v>
          </cell>
          <cell r="G1280">
            <v>9.1999999999999993</v>
          </cell>
          <cell r="I1280">
            <v>0</v>
          </cell>
          <cell r="AD1280">
            <v>9.1999999999999993</v>
          </cell>
        </row>
        <row r="1281">
          <cell r="A1281" t="str">
            <v>M382</v>
          </cell>
          <cell r="B1281" t="str">
            <v>Bainha metálica D=55mm STUP</v>
          </cell>
          <cell r="C1281" t="str">
            <v>m</v>
          </cell>
          <cell r="D1281">
            <v>1</v>
          </cell>
          <cell r="E1281" t="str">
            <v>m</v>
          </cell>
          <cell r="F1281">
            <v>8.9</v>
          </cell>
          <cell r="G1281">
            <v>8.9</v>
          </cell>
          <cell r="I1281">
            <v>0</v>
          </cell>
          <cell r="AD1281">
            <v>8.9</v>
          </cell>
        </row>
        <row r="1282">
          <cell r="A1282" t="str">
            <v>M383</v>
          </cell>
          <cell r="B1282" t="str">
            <v>Bainha metálica D=70mm STUP</v>
          </cell>
          <cell r="C1282" t="str">
            <v>m</v>
          </cell>
          <cell r="D1282">
            <v>1</v>
          </cell>
          <cell r="E1282" t="str">
            <v>m</v>
          </cell>
          <cell r="F1282">
            <v>10.15</v>
          </cell>
          <cell r="G1282">
            <v>10.15</v>
          </cell>
          <cell r="I1282">
            <v>0</v>
          </cell>
          <cell r="AD1282">
            <v>10.15</v>
          </cell>
        </row>
        <row r="1283">
          <cell r="A1283" t="str">
            <v>M384</v>
          </cell>
          <cell r="B1283" t="str">
            <v>Ancoragem p/ cabo 4V D=1/2" STUP</v>
          </cell>
          <cell r="C1283" t="str">
            <v>cj</v>
          </cell>
          <cell r="D1283">
            <v>1</v>
          </cell>
          <cell r="E1283" t="str">
            <v>cj</v>
          </cell>
          <cell r="F1283">
            <v>121.1</v>
          </cell>
          <cell r="G1283">
            <v>121.1</v>
          </cell>
          <cell r="I1283">
            <v>0</v>
          </cell>
          <cell r="AD1283">
            <v>121.1</v>
          </cell>
        </row>
        <row r="1284">
          <cell r="A1284" t="str">
            <v>M385</v>
          </cell>
          <cell r="B1284" t="str">
            <v>Ancoragem p/ cabo 6V D=1/2" STUP</v>
          </cell>
          <cell r="C1284" t="str">
            <v>cj</v>
          </cell>
          <cell r="D1284">
            <v>1</v>
          </cell>
          <cell r="E1284" t="str">
            <v>cj</v>
          </cell>
          <cell r="F1284">
            <v>181</v>
          </cell>
          <cell r="G1284">
            <v>181</v>
          </cell>
          <cell r="I1284">
            <v>0</v>
          </cell>
          <cell r="AD1284">
            <v>181</v>
          </cell>
        </row>
        <row r="1285">
          <cell r="A1285" t="str">
            <v>M386</v>
          </cell>
          <cell r="B1285" t="str">
            <v>Ancoragem p/ cabo 7V D=1/2" STUP</v>
          </cell>
          <cell r="C1285" t="str">
            <v>cj</v>
          </cell>
          <cell r="D1285">
            <v>1</v>
          </cell>
          <cell r="E1285" t="str">
            <v>cj</v>
          </cell>
          <cell r="F1285">
            <v>216</v>
          </cell>
          <cell r="G1285">
            <v>216</v>
          </cell>
          <cell r="I1285">
            <v>0</v>
          </cell>
          <cell r="AD1285">
            <v>216</v>
          </cell>
        </row>
        <row r="1286">
          <cell r="A1286" t="str">
            <v>M387</v>
          </cell>
          <cell r="B1286" t="str">
            <v>Ancoragem p/ cabo 12V D=1/2" STUP</v>
          </cell>
          <cell r="C1286" t="str">
            <v>cj</v>
          </cell>
          <cell r="D1286">
            <v>1</v>
          </cell>
          <cell r="E1286" t="str">
            <v>cj</v>
          </cell>
          <cell r="F1286">
            <v>430</v>
          </cell>
          <cell r="G1286">
            <v>430</v>
          </cell>
          <cell r="I1286">
            <v>0</v>
          </cell>
          <cell r="AD1286">
            <v>430</v>
          </cell>
        </row>
        <row r="1287">
          <cell r="A1287" t="str">
            <v>M390</v>
          </cell>
          <cell r="B1287" t="str">
            <v>Porca de ancoragem D=32mm</v>
          </cell>
          <cell r="C1287" t="str">
            <v>un</v>
          </cell>
          <cell r="D1287">
            <v>1</v>
          </cell>
          <cell r="E1287" t="str">
            <v>un</v>
          </cell>
          <cell r="F1287">
            <v>28.05</v>
          </cell>
          <cell r="G1287">
            <v>28.05</v>
          </cell>
          <cell r="I1287">
            <v>0</v>
          </cell>
          <cell r="AD1287">
            <v>24.75</v>
          </cell>
        </row>
        <row r="1288">
          <cell r="A1288" t="str">
            <v>M391</v>
          </cell>
          <cell r="B1288" t="str">
            <v>Contra porca h=35mm D=32mm</v>
          </cell>
          <cell r="C1288" t="str">
            <v>un</v>
          </cell>
          <cell r="D1288">
            <v>1</v>
          </cell>
          <cell r="E1288" t="str">
            <v>un</v>
          </cell>
          <cell r="F1288">
            <v>12.65</v>
          </cell>
          <cell r="G1288">
            <v>12.65</v>
          </cell>
          <cell r="I1288">
            <v>0</v>
          </cell>
          <cell r="AD1288">
            <v>11.55</v>
          </cell>
        </row>
        <row r="1289">
          <cell r="A1289" t="str">
            <v>M392</v>
          </cell>
          <cell r="B1289" t="str">
            <v>Aço ST 85/105 D=32mm</v>
          </cell>
          <cell r="C1289" t="str">
            <v>m</v>
          </cell>
          <cell r="D1289">
            <v>1</v>
          </cell>
          <cell r="E1289" t="str">
            <v>m</v>
          </cell>
          <cell r="F1289">
            <v>27.83</v>
          </cell>
          <cell r="G1289">
            <v>27.83</v>
          </cell>
          <cell r="I1289">
            <v>0</v>
          </cell>
          <cell r="AD1289">
            <v>24.15</v>
          </cell>
        </row>
        <row r="1290">
          <cell r="A1290" t="str">
            <v>M393</v>
          </cell>
          <cell r="B1290" t="str">
            <v>Placa de ancoragem - 200x200x38mm</v>
          </cell>
          <cell r="C1290" t="str">
            <v>un</v>
          </cell>
          <cell r="D1290">
            <v>1</v>
          </cell>
          <cell r="E1290" t="str">
            <v>un</v>
          </cell>
          <cell r="F1290">
            <v>60.38</v>
          </cell>
          <cell r="G1290">
            <v>60.38</v>
          </cell>
          <cell r="I1290">
            <v>0</v>
          </cell>
          <cell r="AD1290">
            <v>54.07</v>
          </cell>
        </row>
        <row r="1291">
          <cell r="A1291" t="str">
            <v>M394</v>
          </cell>
          <cell r="B1291" t="str">
            <v>Bainha metálica D=38mm</v>
          </cell>
          <cell r="C1291" t="str">
            <v>m</v>
          </cell>
          <cell r="D1291">
            <v>1</v>
          </cell>
          <cell r="E1291" t="str">
            <v>m</v>
          </cell>
          <cell r="F1291">
            <v>7.15</v>
          </cell>
          <cell r="G1291">
            <v>7.15</v>
          </cell>
          <cell r="I1291">
            <v>0</v>
          </cell>
          <cell r="AD1291">
            <v>7.15</v>
          </cell>
        </row>
        <row r="1292">
          <cell r="A1292" t="str">
            <v>M395</v>
          </cell>
          <cell r="B1292" t="str">
            <v>Bits p/ estabil. e recicl. RR/SS250</v>
          </cell>
          <cell r="C1292" t="str">
            <v>un</v>
          </cell>
          <cell r="D1292">
            <v>1</v>
          </cell>
          <cell r="E1292" t="str">
            <v>un</v>
          </cell>
          <cell r="F1292">
            <v>22.08</v>
          </cell>
          <cell r="G1292">
            <v>22.08</v>
          </cell>
          <cell r="I1292">
            <v>0</v>
          </cell>
          <cell r="AD1292">
            <v>22.08</v>
          </cell>
        </row>
        <row r="1293">
          <cell r="A1293" t="str">
            <v>M396</v>
          </cell>
          <cell r="B1293" t="str">
            <v>Porta dente p/ est. e rec. RR/SS250</v>
          </cell>
          <cell r="C1293" t="str">
            <v>un</v>
          </cell>
          <cell r="D1293">
            <v>1</v>
          </cell>
          <cell r="E1293" t="str">
            <v>un</v>
          </cell>
          <cell r="F1293">
            <v>165.99</v>
          </cell>
          <cell r="G1293">
            <v>165.99</v>
          </cell>
          <cell r="I1293">
            <v>0</v>
          </cell>
          <cell r="AD1293">
            <v>165.99</v>
          </cell>
        </row>
        <row r="1294">
          <cell r="A1294" t="str">
            <v>M397</v>
          </cell>
          <cell r="B1294" t="str">
            <v>Dente de corte para equip. recicl.</v>
          </cell>
          <cell r="C1294" t="str">
            <v>un</v>
          </cell>
          <cell r="D1294">
            <v>1</v>
          </cell>
          <cell r="E1294" t="str">
            <v>un</v>
          </cell>
          <cell r="F1294">
            <v>40</v>
          </cell>
          <cell r="G1294">
            <v>40</v>
          </cell>
          <cell r="I1294">
            <v>0</v>
          </cell>
          <cell r="AD1294">
            <v>40</v>
          </cell>
        </row>
        <row r="1295">
          <cell r="A1295" t="str">
            <v>M398</v>
          </cell>
          <cell r="B1295" t="str">
            <v>Chapa de 8,00 mm</v>
          </cell>
          <cell r="C1295" t="str">
            <v>kg</v>
          </cell>
          <cell r="D1295">
            <v>1</v>
          </cell>
          <cell r="E1295" t="str">
            <v>kg</v>
          </cell>
          <cell r="F1295">
            <v>1.89</v>
          </cell>
          <cell r="G1295">
            <v>1.89</v>
          </cell>
          <cell r="I1295">
            <v>0</v>
          </cell>
          <cell r="AD1295">
            <v>1.89</v>
          </cell>
        </row>
        <row r="1296">
          <cell r="A1296" t="str">
            <v>M401</v>
          </cell>
          <cell r="B1296" t="str">
            <v>Pontaletes D=15 cm (tronco p/ esc.)</v>
          </cell>
          <cell r="C1296" t="str">
            <v>m</v>
          </cell>
          <cell r="D1296">
            <v>1</v>
          </cell>
          <cell r="E1296" t="str">
            <v>m</v>
          </cell>
          <cell r="F1296">
            <v>1.1000000000000001</v>
          </cell>
          <cell r="G1296">
            <v>1.1000000000000001</v>
          </cell>
          <cell r="I1296">
            <v>0</v>
          </cell>
          <cell r="AD1296">
            <v>0.92</v>
          </cell>
        </row>
        <row r="1297">
          <cell r="A1297" t="str">
            <v>M402</v>
          </cell>
          <cell r="B1297" t="str">
            <v>Pontaletes D=20 cm (tronco p/ esc.)</v>
          </cell>
          <cell r="C1297" t="str">
            <v>m</v>
          </cell>
          <cell r="D1297">
            <v>1</v>
          </cell>
          <cell r="E1297" t="str">
            <v>m</v>
          </cell>
          <cell r="F1297">
            <v>1.1499999999999999</v>
          </cell>
          <cell r="G1297">
            <v>1.1499999999999999</v>
          </cell>
          <cell r="I1297">
            <v>0</v>
          </cell>
          <cell r="AD1297">
            <v>0.92</v>
          </cell>
        </row>
        <row r="1298">
          <cell r="A1298" t="str">
            <v>M403</v>
          </cell>
          <cell r="B1298" t="str">
            <v>Mourão madeira H=2,15 m D=9 cm</v>
          </cell>
          <cell r="C1298" t="str">
            <v>un</v>
          </cell>
          <cell r="D1298">
            <v>1</v>
          </cell>
          <cell r="E1298" t="str">
            <v>un</v>
          </cell>
          <cell r="F1298">
            <v>2.75</v>
          </cell>
          <cell r="G1298">
            <v>2.75</v>
          </cell>
          <cell r="I1298">
            <v>0</v>
          </cell>
          <cell r="AD1298">
            <v>6.1</v>
          </cell>
        </row>
        <row r="1299">
          <cell r="A1299" t="str">
            <v>M404</v>
          </cell>
          <cell r="B1299" t="str">
            <v>Mourão madeira H=2,50 m D=12 cm</v>
          </cell>
          <cell r="C1299" t="str">
            <v>un</v>
          </cell>
          <cell r="D1299">
            <v>1</v>
          </cell>
          <cell r="E1299" t="str">
            <v>un</v>
          </cell>
          <cell r="F1299">
            <v>2.75</v>
          </cell>
          <cell r="G1299">
            <v>2.75</v>
          </cell>
          <cell r="I1299">
            <v>0</v>
          </cell>
          <cell r="AD1299">
            <v>6.1</v>
          </cell>
        </row>
        <row r="1300">
          <cell r="A1300" t="str">
            <v>M405</v>
          </cell>
          <cell r="B1300" t="str">
            <v>Ripas de 2,5 cm x 5,0 cm</v>
          </cell>
          <cell r="C1300" t="str">
            <v>m</v>
          </cell>
          <cell r="D1300">
            <v>1</v>
          </cell>
          <cell r="E1300" t="str">
            <v>m</v>
          </cell>
          <cell r="F1300">
            <v>0.46</v>
          </cell>
          <cell r="G1300">
            <v>0.46</v>
          </cell>
          <cell r="I1300">
            <v>0</v>
          </cell>
          <cell r="AD1300">
            <v>0.46</v>
          </cell>
        </row>
        <row r="1301">
          <cell r="A1301" t="str">
            <v>M406</v>
          </cell>
          <cell r="B1301" t="str">
            <v>Caibros de 7,5 cm x 7,5 cm</v>
          </cell>
          <cell r="C1301" t="str">
            <v>m</v>
          </cell>
          <cell r="D1301">
            <v>1</v>
          </cell>
          <cell r="E1301" t="str">
            <v>m</v>
          </cell>
          <cell r="F1301">
            <v>2.1</v>
          </cell>
          <cell r="G1301">
            <v>2.1</v>
          </cell>
          <cell r="I1301">
            <v>0</v>
          </cell>
          <cell r="AD1301">
            <v>2.1</v>
          </cell>
        </row>
        <row r="1302">
          <cell r="A1302" t="str">
            <v>M407</v>
          </cell>
          <cell r="B1302" t="str">
            <v>Tábua pinho de 1ª 2,5 cm x 15,0 cm</v>
          </cell>
          <cell r="C1302" t="str">
            <v>m</v>
          </cell>
          <cell r="D1302">
            <v>1</v>
          </cell>
          <cell r="E1302" t="str">
            <v>m</v>
          </cell>
          <cell r="F1302">
            <v>1.35</v>
          </cell>
          <cell r="G1302">
            <v>1.35</v>
          </cell>
          <cell r="I1302">
            <v>0</v>
          </cell>
          <cell r="AD1302">
            <v>1.35</v>
          </cell>
        </row>
        <row r="1303">
          <cell r="A1303" t="str">
            <v>M408</v>
          </cell>
          <cell r="B1303" t="str">
            <v>Tábua de 5ª 2,5 cm x 30,0 cm</v>
          </cell>
          <cell r="C1303" t="str">
            <v>m</v>
          </cell>
          <cell r="D1303">
            <v>1</v>
          </cell>
          <cell r="E1303" t="str">
            <v>m</v>
          </cell>
          <cell r="F1303">
            <v>2.7</v>
          </cell>
          <cell r="G1303">
            <v>2.7</v>
          </cell>
          <cell r="I1303">
            <v>0</v>
          </cell>
          <cell r="AD1303">
            <v>2.7</v>
          </cell>
        </row>
        <row r="1304">
          <cell r="A1304" t="str">
            <v>M409</v>
          </cell>
          <cell r="B1304" t="str">
            <v>Pranchão de 1ª de 5,0 cm x 30,0 cm</v>
          </cell>
          <cell r="C1304" t="str">
            <v>m</v>
          </cell>
          <cell r="D1304">
            <v>1</v>
          </cell>
          <cell r="E1304" t="str">
            <v>m</v>
          </cell>
          <cell r="F1304">
            <v>12.8</v>
          </cell>
          <cell r="G1304">
            <v>12.8</v>
          </cell>
          <cell r="I1304">
            <v>0</v>
          </cell>
          <cell r="AD1304">
            <v>12.8</v>
          </cell>
        </row>
        <row r="1305">
          <cell r="A1305" t="str">
            <v>M410</v>
          </cell>
          <cell r="B1305" t="str">
            <v>Compensado resinado de 17 mm</v>
          </cell>
          <cell r="C1305" t="str">
            <v>un</v>
          </cell>
          <cell r="D1305">
            <v>2.42</v>
          </cell>
          <cell r="E1305" t="str">
            <v>m2</v>
          </cell>
          <cell r="F1305">
            <v>26</v>
          </cell>
          <cell r="G1305">
            <v>10.743801652892563</v>
          </cell>
          <cell r="I1305">
            <v>0</v>
          </cell>
          <cell r="AD1305">
            <v>9.0908999999999995</v>
          </cell>
        </row>
        <row r="1306">
          <cell r="A1306" t="str">
            <v>M411</v>
          </cell>
          <cell r="B1306" t="str">
            <v>Compensado plastificado de 17 mm</v>
          </cell>
          <cell r="C1306" t="str">
            <v>un</v>
          </cell>
          <cell r="D1306">
            <v>2.97</v>
          </cell>
          <cell r="E1306" t="str">
            <v>m2</v>
          </cell>
          <cell r="F1306">
            <v>47</v>
          </cell>
          <cell r="G1306">
            <v>15.824915824915823</v>
          </cell>
          <cell r="I1306">
            <v>0</v>
          </cell>
          <cell r="AD1306">
            <v>17.3064</v>
          </cell>
        </row>
        <row r="1307">
          <cell r="A1307" t="str">
            <v>M412</v>
          </cell>
          <cell r="B1307" t="str">
            <v>Gastalho 10 x 2,0 cm</v>
          </cell>
          <cell r="C1307" t="str">
            <v>m</v>
          </cell>
          <cell r="D1307">
            <v>1</v>
          </cell>
          <cell r="E1307" t="str">
            <v>m</v>
          </cell>
          <cell r="F1307">
            <v>2.9</v>
          </cell>
          <cell r="G1307">
            <v>2.9</v>
          </cell>
          <cell r="I1307">
            <v>0</v>
          </cell>
          <cell r="AD1307">
            <v>2.6</v>
          </cell>
        </row>
        <row r="1308">
          <cell r="A1308" t="str">
            <v>M413</v>
          </cell>
          <cell r="B1308" t="str">
            <v>Gastalho 10 x 2,5 cm</v>
          </cell>
          <cell r="C1308" t="str">
            <v>m</v>
          </cell>
          <cell r="D1308">
            <v>1</v>
          </cell>
          <cell r="E1308" t="str">
            <v>m</v>
          </cell>
          <cell r="F1308">
            <v>0.9</v>
          </cell>
          <cell r="G1308">
            <v>0.9</v>
          </cell>
          <cell r="I1308">
            <v>0</v>
          </cell>
          <cell r="AD1308">
            <v>0.9</v>
          </cell>
        </row>
        <row r="1309">
          <cell r="A1309" t="str">
            <v>M414</v>
          </cell>
          <cell r="B1309" t="str">
            <v>Pranchão 7,5 x 30,0 cm</v>
          </cell>
          <cell r="C1309" t="str">
            <v>un</v>
          </cell>
          <cell r="D1309">
            <v>1</v>
          </cell>
          <cell r="E1309" t="str">
            <v>m</v>
          </cell>
          <cell r="F1309">
            <v>18</v>
          </cell>
          <cell r="G1309">
            <v>18</v>
          </cell>
          <cell r="I1309">
            <v>0</v>
          </cell>
          <cell r="AD1309">
            <v>18</v>
          </cell>
        </row>
        <row r="1310">
          <cell r="A1310" t="str">
            <v>M415</v>
          </cell>
          <cell r="B1310" t="str">
            <v>Tábua 2,5 x 22,5 cm</v>
          </cell>
          <cell r="C1310" t="str">
            <v>un</v>
          </cell>
          <cell r="D1310">
            <v>1</v>
          </cell>
          <cell r="E1310" t="str">
            <v>m</v>
          </cell>
          <cell r="F1310">
            <v>2.2000000000000002</v>
          </cell>
          <cell r="G1310">
            <v>2.2000000000000002</v>
          </cell>
          <cell r="I1310">
            <v>0</v>
          </cell>
          <cell r="AD1310">
            <v>2.2000000000000002</v>
          </cell>
        </row>
        <row r="1311">
          <cell r="A1311" t="str">
            <v>M501</v>
          </cell>
          <cell r="B1311" t="str">
            <v>Dinamite a 60% (gelatina especial)</v>
          </cell>
          <cell r="C1311" t="str">
            <v>kg</v>
          </cell>
          <cell r="D1311">
            <v>1</v>
          </cell>
          <cell r="E1311" t="str">
            <v>kg</v>
          </cell>
          <cell r="F1311">
            <v>3.58</v>
          </cell>
          <cell r="G1311">
            <v>3.58</v>
          </cell>
          <cell r="I1311">
            <v>0</v>
          </cell>
          <cell r="AD1311">
            <v>3.25</v>
          </cell>
        </row>
        <row r="1312">
          <cell r="A1312" t="str">
            <v>M503</v>
          </cell>
          <cell r="B1312" t="str">
            <v>Espoleta comum n. 8</v>
          </cell>
          <cell r="C1312" t="str">
            <v>un</v>
          </cell>
          <cell r="D1312">
            <v>1</v>
          </cell>
          <cell r="E1312" t="str">
            <v>un</v>
          </cell>
          <cell r="F1312">
            <v>0.39</v>
          </cell>
          <cell r="G1312">
            <v>0.39</v>
          </cell>
          <cell r="I1312">
            <v>0</v>
          </cell>
          <cell r="AD1312">
            <v>0.39</v>
          </cell>
        </row>
        <row r="1313">
          <cell r="A1313" t="str">
            <v>M505</v>
          </cell>
          <cell r="B1313" t="str">
            <v>Cordel detonante NP 10</v>
          </cell>
          <cell r="C1313" t="str">
            <v>m</v>
          </cell>
          <cell r="D1313">
            <v>1</v>
          </cell>
          <cell r="E1313" t="str">
            <v>m</v>
          </cell>
          <cell r="F1313">
            <v>0.55000000000000004</v>
          </cell>
          <cell r="G1313">
            <v>0.55000000000000004</v>
          </cell>
          <cell r="I1313">
            <v>0</v>
          </cell>
          <cell r="AD1313">
            <v>0.5</v>
          </cell>
        </row>
        <row r="1314">
          <cell r="A1314" t="str">
            <v>M507</v>
          </cell>
          <cell r="B1314" t="str">
            <v>Retardador de cordel</v>
          </cell>
          <cell r="C1314" t="str">
            <v>un</v>
          </cell>
          <cell r="D1314">
            <v>1</v>
          </cell>
          <cell r="E1314" t="str">
            <v>un</v>
          </cell>
          <cell r="F1314">
            <v>6.37</v>
          </cell>
          <cell r="G1314">
            <v>6.37</v>
          </cell>
          <cell r="I1314">
            <v>0</v>
          </cell>
          <cell r="AD1314">
            <v>6.37</v>
          </cell>
        </row>
        <row r="1315">
          <cell r="A1315" t="str">
            <v>M508</v>
          </cell>
          <cell r="B1315" t="str">
            <v>Estopim</v>
          </cell>
          <cell r="C1315" t="str">
            <v>m</v>
          </cell>
          <cell r="D1315">
            <v>1</v>
          </cell>
          <cell r="E1315" t="str">
            <v>m</v>
          </cell>
          <cell r="F1315">
            <v>0.55000000000000004</v>
          </cell>
          <cell r="G1315">
            <v>0.55000000000000004</v>
          </cell>
          <cell r="I1315">
            <v>0</v>
          </cell>
          <cell r="AD1315">
            <v>0.52</v>
          </cell>
        </row>
        <row r="1316">
          <cell r="A1316" t="str">
            <v>M600</v>
          </cell>
          <cell r="B1316" t="str">
            <v>Tinta refletiva alquídica p/ 1 ano</v>
          </cell>
          <cell r="C1316" t="str">
            <v>ba</v>
          </cell>
          <cell r="D1316">
            <v>18</v>
          </cell>
          <cell r="E1316" t="str">
            <v>l</v>
          </cell>
          <cell r="F1316">
            <v>119</v>
          </cell>
          <cell r="G1316">
            <v>6.6111111111111107</v>
          </cell>
          <cell r="I1316">
            <v>0</v>
          </cell>
          <cell r="AD1316">
            <v>5</v>
          </cell>
        </row>
        <row r="1317">
          <cell r="A1317" t="str">
            <v>M601</v>
          </cell>
          <cell r="B1317" t="str">
            <v>Tinta refletiva acrílica p/ 2 anos</v>
          </cell>
          <cell r="C1317" t="str">
            <v>ba</v>
          </cell>
          <cell r="D1317">
            <v>18</v>
          </cell>
          <cell r="E1317" t="str">
            <v>l</v>
          </cell>
          <cell r="F1317">
            <v>140</v>
          </cell>
          <cell r="G1317">
            <v>7.7777777777777777</v>
          </cell>
          <cell r="I1317">
            <v>0</v>
          </cell>
          <cell r="AD1317">
            <v>5.6666999999999996</v>
          </cell>
        </row>
        <row r="1318">
          <cell r="A1318" t="str">
            <v>M602</v>
          </cell>
          <cell r="B1318" t="str">
            <v>Adubo NPK (4.14.8)</v>
          </cell>
          <cell r="C1318" t="str">
            <v>kg</v>
          </cell>
          <cell r="D1318">
            <v>1</v>
          </cell>
          <cell r="E1318" t="str">
            <v>kg</v>
          </cell>
          <cell r="F1318">
            <v>0.5</v>
          </cell>
          <cell r="G1318">
            <v>0.5</v>
          </cell>
          <cell r="I1318">
            <v>0</v>
          </cell>
          <cell r="AD1318">
            <v>0.5</v>
          </cell>
        </row>
        <row r="1319">
          <cell r="A1319" t="str">
            <v>M603</v>
          </cell>
          <cell r="B1319" t="str">
            <v>Inseticida</v>
          </cell>
          <cell r="C1319" t="str">
            <v>l</v>
          </cell>
          <cell r="D1319">
            <v>1</v>
          </cell>
          <cell r="E1319" t="str">
            <v>l</v>
          </cell>
          <cell r="F1319">
            <v>19</v>
          </cell>
          <cell r="G1319">
            <v>19</v>
          </cell>
          <cell r="I1319">
            <v>0</v>
          </cell>
          <cell r="AD1319">
            <v>16</v>
          </cell>
        </row>
        <row r="1320">
          <cell r="A1320" t="str">
            <v>M604</v>
          </cell>
          <cell r="B1320" t="str">
            <v>Aditivo plastiment BV-40</v>
          </cell>
          <cell r="C1320" t="str">
            <v>tam</v>
          </cell>
          <cell r="D1320">
            <v>200</v>
          </cell>
          <cell r="E1320" t="str">
            <v>kg</v>
          </cell>
          <cell r="F1320">
            <v>590.1</v>
          </cell>
          <cell r="G1320">
            <v>2.9504999999999999</v>
          </cell>
          <cell r="I1320">
            <v>0</v>
          </cell>
          <cell r="AD1320">
            <v>2.9344999999999999</v>
          </cell>
        </row>
        <row r="1321">
          <cell r="A1321" t="str">
            <v>M605</v>
          </cell>
          <cell r="B1321" t="str">
            <v>Cola para tubo PVC</v>
          </cell>
          <cell r="C1321" t="str">
            <v>tb</v>
          </cell>
          <cell r="D1321">
            <v>75</v>
          </cell>
          <cell r="E1321" t="str">
            <v>gr</v>
          </cell>
          <cell r="F1321">
            <v>1.19</v>
          </cell>
          <cell r="G1321">
            <v>1.5866666666666664E-2</v>
          </cell>
          <cell r="I1321">
            <v>0</v>
          </cell>
          <cell r="AD1321">
            <v>1.47E-2</v>
          </cell>
        </row>
        <row r="1322">
          <cell r="A1322" t="str">
            <v>M606</v>
          </cell>
          <cell r="B1322" t="str">
            <v>Tinta anti-corrosiva</v>
          </cell>
          <cell r="C1322" t="str">
            <v>ba</v>
          </cell>
          <cell r="D1322">
            <v>18</v>
          </cell>
          <cell r="E1322" t="str">
            <v>l</v>
          </cell>
          <cell r="F1322">
            <v>144.54</v>
          </cell>
          <cell r="G1322">
            <v>8.0299999999999994</v>
          </cell>
          <cell r="I1322">
            <v>0</v>
          </cell>
          <cell r="AD1322">
            <v>7.15</v>
          </cell>
        </row>
        <row r="1323">
          <cell r="A1323" t="str">
            <v>M607</v>
          </cell>
          <cell r="B1323" t="str">
            <v>Óleo de linhaça</v>
          </cell>
          <cell r="C1323" t="str">
            <v>tam</v>
          </cell>
          <cell r="D1323">
            <v>200</v>
          </cell>
          <cell r="E1323" t="str">
            <v>l</v>
          </cell>
          <cell r="F1323">
            <v>824</v>
          </cell>
          <cell r="G1323">
            <v>4.12</v>
          </cell>
          <cell r="I1323">
            <v>0</v>
          </cell>
          <cell r="AD1323">
            <v>4.12</v>
          </cell>
        </row>
        <row r="1324">
          <cell r="A1324" t="str">
            <v>M608</v>
          </cell>
          <cell r="B1324" t="str">
            <v>Detergente</v>
          </cell>
          <cell r="C1324" t="str">
            <v>ba</v>
          </cell>
          <cell r="D1324">
            <v>18</v>
          </cell>
          <cell r="E1324" t="str">
            <v>l</v>
          </cell>
          <cell r="F1324">
            <v>16.899999999999999</v>
          </cell>
          <cell r="G1324">
            <v>0.93888888888888877</v>
          </cell>
          <cell r="I1324">
            <v>0</v>
          </cell>
          <cell r="AD1324">
            <v>0.93889999999999996</v>
          </cell>
        </row>
        <row r="1325">
          <cell r="A1325" t="str">
            <v>M609</v>
          </cell>
          <cell r="B1325" t="str">
            <v>Tinta esmalte sintético fosco</v>
          </cell>
          <cell r="C1325" t="str">
            <v>ba</v>
          </cell>
          <cell r="D1325">
            <v>18</v>
          </cell>
          <cell r="E1325" t="str">
            <v>l</v>
          </cell>
          <cell r="F1325">
            <v>130.25</v>
          </cell>
          <cell r="G1325">
            <v>7.2361111111111107</v>
          </cell>
          <cell r="I1325">
            <v>0</v>
          </cell>
          <cell r="AD1325">
            <v>6.3888999999999996</v>
          </cell>
        </row>
        <row r="1326">
          <cell r="A1326" t="str">
            <v>M610</v>
          </cell>
          <cell r="B1326" t="str">
            <v>Pintura epóxica - barra D= 32mm</v>
          </cell>
          <cell r="C1326" t="str">
            <v>m</v>
          </cell>
          <cell r="D1326">
            <v>1</v>
          </cell>
          <cell r="E1326" t="str">
            <v>m</v>
          </cell>
          <cell r="F1326">
            <v>4.2</v>
          </cell>
          <cell r="G1326">
            <v>4.2</v>
          </cell>
          <cell r="I1326">
            <v>0</v>
          </cell>
          <cell r="AD1326">
            <v>4.2</v>
          </cell>
        </row>
        <row r="1327">
          <cell r="A1327" t="str">
            <v>M611</v>
          </cell>
          <cell r="B1327" t="str">
            <v>Redutor tipo 2002 prim. qualidade</v>
          </cell>
          <cell r="C1327" t="str">
            <v>l</v>
          </cell>
          <cell r="D1327">
            <v>1</v>
          </cell>
          <cell r="E1327" t="str">
            <v>l</v>
          </cell>
          <cell r="F1327">
            <v>3.45</v>
          </cell>
          <cell r="G1327">
            <v>3.45</v>
          </cell>
          <cell r="I1327">
            <v>0</v>
          </cell>
          <cell r="AD1327">
            <v>2.75</v>
          </cell>
        </row>
        <row r="1328">
          <cell r="A1328" t="str">
            <v>M612</v>
          </cell>
          <cell r="B1328" t="str">
            <v>Lixa para ferro n. 100</v>
          </cell>
          <cell r="C1328" t="str">
            <v>un</v>
          </cell>
          <cell r="D1328">
            <v>1</v>
          </cell>
          <cell r="E1328" t="str">
            <v>un</v>
          </cell>
          <cell r="F1328">
            <v>1</v>
          </cell>
          <cell r="G1328">
            <v>1</v>
          </cell>
          <cell r="I1328">
            <v>0</v>
          </cell>
          <cell r="AD1328">
            <v>1</v>
          </cell>
        </row>
        <row r="1329">
          <cell r="A1329" t="str">
            <v>M613</v>
          </cell>
          <cell r="B1329" t="str">
            <v>Base de resina alquídica (primer)</v>
          </cell>
          <cell r="C1329" t="str">
            <v>l</v>
          </cell>
          <cell r="D1329">
            <v>1</v>
          </cell>
          <cell r="E1329" t="str">
            <v>l</v>
          </cell>
          <cell r="F1329">
            <v>7.1</v>
          </cell>
          <cell r="G1329">
            <v>7.1</v>
          </cell>
          <cell r="I1329">
            <v>0</v>
          </cell>
          <cell r="AD1329">
            <v>6.5</v>
          </cell>
        </row>
        <row r="1330">
          <cell r="A1330" t="str">
            <v>M615</v>
          </cell>
          <cell r="B1330" t="str">
            <v>Microesferas PRE-MIX</v>
          </cell>
          <cell r="C1330" t="str">
            <v>kg</v>
          </cell>
          <cell r="D1330">
            <v>1</v>
          </cell>
          <cell r="E1330" t="str">
            <v>kg</v>
          </cell>
          <cell r="F1330">
            <v>2.9</v>
          </cell>
          <cell r="G1330">
            <v>2.9</v>
          </cell>
          <cell r="I1330">
            <v>0</v>
          </cell>
          <cell r="AD1330">
            <v>2.9</v>
          </cell>
        </row>
        <row r="1331">
          <cell r="A1331" t="str">
            <v>M616</v>
          </cell>
          <cell r="B1331" t="str">
            <v>Microesferas DROP-ON</v>
          </cell>
          <cell r="C1331" t="str">
            <v>kg</v>
          </cell>
          <cell r="D1331">
            <v>1</v>
          </cell>
          <cell r="E1331" t="str">
            <v>kg</v>
          </cell>
          <cell r="F1331">
            <v>2.9</v>
          </cell>
          <cell r="G1331">
            <v>2.9</v>
          </cell>
          <cell r="I1331">
            <v>0</v>
          </cell>
          <cell r="AD1331">
            <v>2.9</v>
          </cell>
        </row>
        <row r="1332">
          <cell r="A1332" t="str">
            <v>M617</v>
          </cell>
          <cell r="B1332" t="str">
            <v>Massa termoplástica para extrusão</v>
          </cell>
          <cell r="C1332" t="str">
            <v>kg</v>
          </cell>
          <cell r="D1332">
            <v>1</v>
          </cell>
          <cell r="E1332" t="str">
            <v>kg</v>
          </cell>
          <cell r="F1332">
            <v>4.0999999999999996</v>
          </cell>
          <cell r="G1332">
            <v>4.0999999999999996</v>
          </cell>
          <cell r="I1332">
            <v>0</v>
          </cell>
          <cell r="AD1332">
            <v>3.52</v>
          </cell>
        </row>
        <row r="1333">
          <cell r="A1333" t="str">
            <v>M618</v>
          </cell>
          <cell r="B1333" t="str">
            <v>Massa termoplástica para aspersão</v>
          </cell>
          <cell r="C1333" t="str">
            <v>kg</v>
          </cell>
          <cell r="D1333">
            <v>1</v>
          </cell>
          <cell r="E1333" t="str">
            <v>kg</v>
          </cell>
          <cell r="F1333">
            <v>4.0999999999999996</v>
          </cell>
          <cell r="G1333">
            <v>4.0999999999999996</v>
          </cell>
          <cell r="I1333">
            <v>0</v>
          </cell>
          <cell r="AD1333">
            <v>3.52</v>
          </cell>
        </row>
        <row r="1334">
          <cell r="A1334" t="str">
            <v>M619</v>
          </cell>
          <cell r="B1334" t="str">
            <v>Cola poliester</v>
          </cell>
          <cell r="C1334" t="str">
            <v>kg</v>
          </cell>
          <cell r="D1334">
            <v>1</v>
          </cell>
          <cell r="E1334" t="str">
            <v>kg</v>
          </cell>
          <cell r="F1334">
            <v>7.5</v>
          </cell>
          <cell r="G1334">
            <v>7.5</v>
          </cell>
          <cell r="I1334">
            <v>0</v>
          </cell>
          <cell r="AD1334">
            <v>8.3000000000000007</v>
          </cell>
        </row>
        <row r="1335">
          <cell r="A1335" t="str">
            <v>M620</v>
          </cell>
          <cell r="B1335" t="str">
            <v>Protetor de cura do concreto</v>
          </cell>
          <cell r="C1335" t="str">
            <v>tam</v>
          </cell>
          <cell r="D1335">
            <v>180</v>
          </cell>
          <cell r="E1335" t="str">
            <v>kg</v>
          </cell>
          <cell r="F1335">
            <v>855.09</v>
          </cell>
          <cell r="G1335">
            <v>4.7505000000000006</v>
          </cell>
          <cell r="I1335">
            <v>0</v>
          </cell>
          <cell r="AD1335">
            <v>3.85</v>
          </cell>
        </row>
        <row r="1336">
          <cell r="A1336" t="str">
            <v>M621</v>
          </cell>
          <cell r="B1336" t="str">
            <v>Desmoldante</v>
          </cell>
          <cell r="C1336" t="str">
            <v>tam</v>
          </cell>
          <cell r="D1336">
            <v>180</v>
          </cell>
          <cell r="E1336" t="str">
            <v>kg</v>
          </cell>
          <cell r="F1336">
            <v>903.96</v>
          </cell>
          <cell r="G1336">
            <v>5.0220000000000002</v>
          </cell>
          <cell r="I1336">
            <v>0</v>
          </cell>
          <cell r="AD1336">
            <v>3.4897</v>
          </cell>
        </row>
        <row r="1337">
          <cell r="A1337" t="str">
            <v>M622</v>
          </cell>
          <cell r="B1337" t="str">
            <v>Interplast N</v>
          </cell>
          <cell r="C1337" t="str">
            <v>sc</v>
          </cell>
          <cell r="D1337">
            <v>50</v>
          </cell>
          <cell r="E1337" t="str">
            <v>kg</v>
          </cell>
          <cell r="F1337">
            <v>107.6</v>
          </cell>
          <cell r="G1337">
            <v>2.1519999999999997</v>
          </cell>
          <cell r="I1337">
            <v>0</v>
          </cell>
          <cell r="AD1337">
            <v>5.38</v>
          </cell>
        </row>
        <row r="1338">
          <cell r="A1338" t="str">
            <v>M623</v>
          </cell>
          <cell r="B1338" t="str">
            <v>Gás propano</v>
          </cell>
          <cell r="C1338" t="str">
            <v>kg</v>
          </cell>
          <cell r="D1338">
            <v>1</v>
          </cell>
          <cell r="E1338" t="str">
            <v>kg</v>
          </cell>
          <cell r="F1338">
            <v>3.28</v>
          </cell>
          <cell r="G1338">
            <v>3.28</v>
          </cell>
          <cell r="I1338">
            <v>0</v>
          </cell>
          <cell r="AD1338">
            <v>2.56</v>
          </cell>
        </row>
        <row r="1339">
          <cell r="A1339" t="str">
            <v>M624</v>
          </cell>
          <cell r="B1339" t="str">
            <v>Tinta para pré-marcação</v>
          </cell>
          <cell r="C1339" t="str">
            <v>l</v>
          </cell>
          <cell r="D1339">
            <v>1</v>
          </cell>
          <cell r="E1339" t="str">
            <v>l</v>
          </cell>
          <cell r="F1339">
            <v>6.83</v>
          </cell>
          <cell r="G1339">
            <v>6.83</v>
          </cell>
          <cell r="I1339">
            <v>0</v>
          </cell>
          <cell r="AD1339">
            <v>6.83</v>
          </cell>
        </row>
        <row r="1340">
          <cell r="A1340" t="str">
            <v>M625</v>
          </cell>
          <cell r="B1340" t="str">
            <v>Acetileno</v>
          </cell>
          <cell r="C1340" t="str">
            <v>m3</v>
          </cell>
          <cell r="D1340">
            <v>1</v>
          </cell>
          <cell r="E1340" t="str">
            <v>m3</v>
          </cell>
          <cell r="F1340">
            <v>21</v>
          </cell>
          <cell r="G1340">
            <v>21</v>
          </cell>
          <cell r="I1340">
            <v>0</v>
          </cell>
          <cell r="AD1340">
            <v>18.899999999999999</v>
          </cell>
        </row>
        <row r="1341">
          <cell r="A1341" t="str">
            <v>M626</v>
          </cell>
          <cell r="B1341" t="str">
            <v>Oxigênio</v>
          </cell>
          <cell r="C1341" t="str">
            <v>m3</v>
          </cell>
          <cell r="D1341">
            <v>1</v>
          </cell>
          <cell r="E1341" t="str">
            <v>m3</v>
          </cell>
          <cell r="F1341">
            <v>11</v>
          </cell>
          <cell r="G1341">
            <v>11</v>
          </cell>
          <cell r="I1341">
            <v>0</v>
          </cell>
          <cell r="AD1341">
            <v>7.9</v>
          </cell>
        </row>
        <row r="1342">
          <cell r="A1342" t="str">
            <v>M700</v>
          </cell>
          <cell r="B1342" t="str">
            <v>Tijolo comum maciço (5,5x9x19) cm</v>
          </cell>
          <cell r="C1342" t="str">
            <v>mlh</v>
          </cell>
          <cell r="D1342">
            <v>1000</v>
          </cell>
          <cell r="E1342" t="str">
            <v>un</v>
          </cell>
          <cell r="F1342">
            <v>220</v>
          </cell>
          <cell r="G1342">
            <v>0.22</v>
          </cell>
          <cell r="I1342">
            <v>0</v>
          </cell>
          <cell r="AD1342">
            <v>0.18</v>
          </cell>
        </row>
        <row r="1343">
          <cell r="A1343" t="str">
            <v>M702</v>
          </cell>
          <cell r="B1343" t="str">
            <v>Cal hidratada</v>
          </cell>
          <cell r="C1343" t="str">
            <v>sc</v>
          </cell>
          <cell r="D1343">
            <v>20</v>
          </cell>
          <cell r="E1343" t="str">
            <v>kg</v>
          </cell>
          <cell r="F1343">
            <v>7.5</v>
          </cell>
          <cell r="G1343">
            <v>0.375</v>
          </cell>
          <cell r="I1343">
            <v>0</v>
          </cell>
          <cell r="AD1343">
            <v>0.3</v>
          </cell>
        </row>
        <row r="1344">
          <cell r="A1344" t="str">
            <v>M703</v>
          </cell>
          <cell r="B1344" t="str">
            <v>Tijolo 20 x 30 cm</v>
          </cell>
          <cell r="C1344" t="str">
            <v>mlh</v>
          </cell>
          <cell r="D1344">
            <v>1000</v>
          </cell>
          <cell r="E1344" t="str">
            <v>un</v>
          </cell>
          <cell r="F1344">
            <v>210</v>
          </cell>
          <cell r="G1344">
            <v>0.21</v>
          </cell>
          <cell r="I1344">
            <v>0</v>
          </cell>
          <cell r="AD1344">
            <v>0.21</v>
          </cell>
        </row>
        <row r="1345">
          <cell r="A1345" t="str">
            <v>M704</v>
          </cell>
          <cell r="B1345" t="str">
            <v>Areia Lavada Comercial</v>
          </cell>
          <cell r="C1345" t="str">
            <v>m3</v>
          </cell>
          <cell r="D1345">
            <v>1</v>
          </cell>
          <cell r="E1345" t="str">
            <v>m3</v>
          </cell>
          <cell r="F1345">
            <v>12</v>
          </cell>
          <cell r="G1345">
            <v>12</v>
          </cell>
          <cell r="I1345">
            <v>0</v>
          </cell>
          <cell r="AD1345">
            <v>12</v>
          </cell>
        </row>
        <row r="1346">
          <cell r="A1346" t="str">
            <v>M705</v>
          </cell>
          <cell r="B1346" t="str">
            <v>Pó de pedra</v>
          </cell>
          <cell r="C1346" t="str">
            <v>m3</v>
          </cell>
          <cell r="D1346">
            <v>1</v>
          </cell>
          <cell r="E1346" t="str">
            <v>m3</v>
          </cell>
          <cell r="F1346">
            <v>17</v>
          </cell>
          <cell r="G1346">
            <v>17</v>
          </cell>
          <cell r="I1346">
            <v>0</v>
          </cell>
          <cell r="AD1346">
            <v>18</v>
          </cell>
        </row>
        <row r="1347">
          <cell r="A1347" t="str">
            <v>M709</v>
          </cell>
          <cell r="B1347" t="str">
            <v>Brita Comercial</v>
          </cell>
          <cell r="C1347" t="str">
            <v>m3</v>
          </cell>
          <cell r="D1347">
            <v>1</v>
          </cell>
          <cell r="E1347" t="str">
            <v>m3</v>
          </cell>
          <cell r="F1347">
            <v>19</v>
          </cell>
          <cell r="G1347">
            <v>19</v>
          </cell>
          <cell r="I1347">
            <v>0</v>
          </cell>
          <cell r="AD1347">
            <v>19</v>
          </cell>
        </row>
        <row r="1348">
          <cell r="A1348" t="str">
            <v>M710</v>
          </cell>
          <cell r="B1348" t="str">
            <v>Pedra de mão</v>
          </cell>
          <cell r="C1348" t="str">
            <v>m3</v>
          </cell>
          <cell r="D1348">
            <v>1</v>
          </cell>
          <cell r="E1348" t="str">
            <v>m3</v>
          </cell>
          <cell r="F1348">
            <v>19</v>
          </cell>
          <cell r="G1348">
            <v>19</v>
          </cell>
          <cell r="I1348">
            <v>0</v>
          </cell>
          <cell r="AD1348">
            <v>19</v>
          </cell>
        </row>
        <row r="1349">
          <cell r="A1349" t="str">
            <v>M715</v>
          </cell>
          <cell r="B1349" t="str">
            <v>Pó calcário dolomítico</v>
          </cell>
          <cell r="C1349" t="str">
            <v>kg</v>
          </cell>
          <cell r="D1349">
            <v>1</v>
          </cell>
          <cell r="E1349" t="str">
            <v>kg</v>
          </cell>
          <cell r="F1349">
            <v>0.03</v>
          </cell>
          <cell r="G1349">
            <v>0.03</v>
          </cell>
          <cell r="I1349">
            <v>0</v>
          </cell>
          <cell r="AD1349">
            <v>0.02</v>
          </cell>
        </row>
        <row r="1350">
          <cell r="A1350" t="str">
            <v>M901</v>
          </cell>
          <cell r="B1350" t="str">
            <v>Aparelho de apoio neoprene fretado</v>
          </cell>
          <cell r="C1350" t="str">
            <v>dm3</v>
          </cell>
          <cell r="D1350">
            <v>1</v>
          </cell>
          <cell r="E1350" t="str">
            <v>dm3</v>
          </cell>
          <cell r="F1350">
            <v>88</v>
          </cell>
          <cell r="G1350">
            <v>88</v>
          </cell>
          <cell r="I1350">
            <v>0</v>
          </cell>
          <cell r="AD1350">
            <v>70</v>
          </cell>
        </row>
        <row r="1351">
          <cell r="A1351" t="str">
            <v>M902</v>
          </cell>
          <cell r="B1351" t="str">
            <v>Tubo de PVC D=75 mm</v>
          </cell>
          <cell r="C1351" t="str">
            <v>vr</v>
          </cell>
          <cell r="D1351">
            <v>6</v>
          </cell>
          <cell r="E1351" t="str">
            <v>m</v>
          </cell>
          <cell r="F1351">
            <v>26.8</v>
          </cell>
          <cell r="G1351">
            <v>4.4666666666666668</v>
          </cell>
          <cell r="I1351">
            <v>0</v>
          </cell>
          <cell r="AD1351">
            <v>3.6667000000000001</v>
          </cell>
        </row>
        <row r="1352">
          <cell r="A1352" t="str">
            <v>M903</v>
          </cell>
          <cell r="B1352" t="str">
            <v>Manta sintética (Bidim) OP-20</v>
          </cell>
          <cell r="C1352" t="str">
            <v>m2</v>
          </cell>
          <cell r="D1352">
            <v>1</v>
          </cell>
          <cell r="E1352" t="str">
            <v>m2</v>
          </cell>
          <cell r="F1352">
            <v>2.99</v>
          </cell>
          <cell r="G1352">
            <v>2.99</v>
          </cell>
          <cell r="I1352">
            <v>0</v>
          </cell>
          <cell r="AD1352">
            <v>2.99</v>
          </cell>
        </row>
        <row r="1353">
          <cell r="A1353" t="str">
            <v>M904</v>
          </cell>
          <cell r="B1353" t="str">
            <v>Manta sintética (Bidim) OP-30</v>
          </cell>
          <cell r="C1353" t="str">
            <v>m2</v>
          </cell>
          <cell r="D1353">
            <v>1</v>
          </cell>
          <cell r="E1353" t="str">
            <v>m2</v>
          </cell>
          <cell r="F1353">
            <v>4.0999999999999996</v>
          </cell>
          <cell r="G1353">
            <v>4.0999999999999996</v>
          </cell>
          <cell r="I1353">
            <v>0</v>
          </cell>
          <cell r="AD1353">
            <v>4.0999999999999996</v>
          </cell>
        </row>
        <row r="1354">
          <cell r="A1354" t="str">
            <v>M905</v>
          </cell>
          <cell r="B1354" t="str">
            <v>Filler</v>
          </cell>
          <cell r="C1354" t="str">
            <v>kg</v>
          </cell>
          <cell r="D1354">
            <v>1</v>
          </cell>
          <cell r="E1354" t="str">
            <v>kg</v>
          </cell>
          <cell r="F1354">
            <v>0.03</v>
          </cell>
          <cell r="G1354">
            <v>0.03</v>
          </cell>
          <cell r="I1354">
            <v>0</v>
          </cell>
          <cell r="AD1354">
            <v>0.02</v>
          </cell>
        </row>
        <row r="1355">
          <cell r="A1355" t="str">
            <v>M906</v>
          </cell>
          <cell r="B1355" t="str">
            <v>Sementes p/ hidrossemeadura</v>
          </cell>
          <cell r="C1355" t="str">
            <v>kg</v>
          </cell>
          <cell r="D1355">
            <v>1</v>
          </cell>
          <cell r="E1355" t="str">
            <v>kg</v>
          </cell>
          <cell r="F1355">
            <v>22.8</v>
          </cell>
          <cell r="G1355">
            <v>22.8</v>
          </cell>
          <cell r="I1355">
            <v>0</v>
          </cell>
          <cell r="AD1355">
            <v>22.8</v>
          </cell>
        </row>
        <row r="1356">
          <cell r="A1356" t="str">
            <v>M907</v>
          </cell>
          <cell r="B1356" t="str">
            <v>Adubo orgânico</v>
          </cell>
          <cell r="C1356" t="str">
            <v>t</v>
          </cell>
          <cell r="D1356">
            <v>1000</v>
          </cell>
          <cell r="E1356" t="str">
            <v>kg</v>
          </cell>
          <cell r="F1356">
            <v>60</v>
          </cell>
          <cell r="G1356">
            <v>0.06</v>
          </cell>
          <cell r="I1356">
            <v>0</v>
          </cell>
          <cell r="AD1356">
            <v>0.06</v>
          </cell>
        </row>
        <row r="1357">
          <cell r="A1357" t="str">
            <v>M908</v>
          </cell>
          <cell r="B1357" t="str">
            <v>Eletrodo p/ solda eletr. OK 46.00</v>
          </cell>
          <cell r="C1357" t="str">
            <v>kg</v>
          </cell>
          <cell r="D1357">
            <v>1</v>
          </cell>
          <cell r="E1357" t="str">
            <v>kg</v>
          </cell>
          <cell r="F1357">
            <v>6</v>
          </cell>
          <cell r="G1357">
            <v>6</v>
          </cell>
          <cell r="I1357">
            <v>0</v>
          </cell>
          <cell r="AD1357">
            <v>4.7</v>
          </cell>
        </row>
        <row r="1358">
          <cell r="A1358" t="str">
            <v>M909</v>
          </cell>
          <cell r="B1358" t="str">
            <v>Tubo de PVC perfurado D=50 mm</v>
          </cell>
          <cell r="C1358" t="str">
            <v>vr</v>
          </cell>
          <cell r="D1358">
            <v>6</v>
          </cell>
          <cell r="E1358" t="str">
            <v>m</v>
          </cell>
          <cell r="F1358">
            <v>21.81</v>
          </cell>
          <cell r="G1358">
            <v>3.6349999999999998</v>
          </cell>
          <cell r="I1358">
            <v>0</v>
          </cell>
          <cell r="AD1358">
            <v>3.4967000000000001</v>
          </cell>
        </row>
        <row r="1359">
          <cell r="A1359" t="str">
            <v>M910</v>
          </cell>
          <cell r="B1359" t="str">
            <v>Tubo de PVC rígido D=50 mm</v>
          </cell>
          <cell r="C1359" t="str">
            <v>vr</v>
          </cell>
          <cell r="D1359">
            <v>6</v>
          </cell>
          <cell r="E1359" t="str">
            <v>m</v>
          </cell>
          <cell r="F1359">
            <v>21.8</v>
          </cell>
          <cell r="G1359">
            <v>3.6333333333333333</v>
          </cell>
          <cell r="I1359">
            <v>0</v>
          </cell>
          <cell r="AD1359">
            <v>3.2</v>
          </cell>
        </row>
        <row r="1360">
          <cell r="A1360" t="str">
            <v>M911</v>
          </cell>
          <cell r="B1360" t="str">
            <v>Tubo de PVC D=100 mm</v>
          </cell>
          <cell r="C1360" t="str">
            <v>vr</v>
          </cell>
          <cell r="D1360">
            <v>6</v>
          </cell>
          <cell r="E1360" t="str">
            <v>m</v>
          </cell>
          <cell r="F1360">
            <v>33</v>
          </cell>
          <cell r="G1360">
            <v>5.5</v>
          </cell>
          <cell r="I1360">
            <v>0</v>
          </cell>
          <cell r="AD1360">
            <v>4.7</v>
          </cell>
        </row>
        <row r="1361">
          <cell r="A1361" t="str">
            <v>M920</v>
          </cell>
          <cell r="B1361" t="str">
            <v>Meio tubo de concreto D=40 cm</v>
          </cell>
          <cell r="C1361" t="str">
            <v>m</v>
          </cell>
          <cell r="D1361">
            <v>1</v>
          </cell>
          <cell r="E1361" t="str">
            <v>m</v>
          </cell>
          <cell r="F1361">
            <v>19.3</v>
          </cell>
          <cell r="G1361">
            <v>19.3</v>
          </cell>
          <cell r="I1361">
            <v>0</v>
          </cell>
          <cell r="AD1361">
            <v>15.1</v>
          </cell>
        </row>
        <row r="1362">
          <cell r="A1362" t="str">
            <v>M930</v>
          </cell>
          <cell r="B1362" t="str">
            <v>Gabião caixa 2x1x1m galvanizado</v>
          </cell>
          <cell r="C1362" t="str">
            <v>un</v>
          </cell>
          <cell r="D1362">
            <v>1</v>
          </cell>
          <cell r="E1362" t="str">
            <v>un</v>
          </cell>
          <cell r="F1362">
            <v>132.87</v>
          </cell>
          <cell r="G1362">
            <v>132.87</v>
          </cell>
          <cell r="I1362">
            <v>0</v>
          </cell>
          <cell r="AD1362">
            <v>115.51</v>
          </cell>
        </row>
        <row r="1363">
          <cell r="A1363" t="str">
            <v>M935</v>
          </cell>
          <cell r="B1363" t="str">
            <v>Terra arm. ECE - greide 0&lt;h&lt;6m</v>
          </cell>
          <cell r="C1363" t="str">
            <v>m2</v>
          </cell>
          <cell r="D1363">
            <v>1</v>
          </cell>
          <cell r="E1363" t="str">
            <v>m2</v>
          </cell>
          <cell r="F1363">
            <v>139.77000000000001</v>
          </cell>
          <cell r="G1363">
            <v>139.77000000000001</v>
          </cell>
          <cell r="I1363">
            <v>0</v>
          </cell>
          <cell r="AD1363">
            <v>139.77000000000001</v>
          </cell>
        </row>
        <row r="1364">
          <cell r="A1364" t="str">
            <v>M936</v>
          </cell>
          <cell r="B1364" t="str">
            <v>Terra arm. ECE - greide 6&lt;h&lt;9m</v>
          </cell>
          <cell r="C1364" t="str">
            <v>m2</v>
          </cell>
          <cell r="D1364">
            <v>1</v>
          </cell>
          <cell r="E1364" t="str">
            <v>m2</v>
          </cell>
          <cell r="F1364">
            <v>156.81</v>
          </cell>
          <cell r="G1364">
            <v>156.81</v>
          </cell>
          <cell r="I1364">
            <v>0</v>
          </cell>
          <cell r="AD1364">
            <v>156.81</v>
          </cell>
        </row>
        <row r="1365">
          <cell r="A1365" t="str">
            <v>M937</v>
          </cell>
          <cell r="B1365" t="str">
            <v>Terra arm. ECE - greide 9&lt;h&lt;12m</v>
          </cell>
          <cell r="C1365" t="str">
            <v>m2</v>
          </cell>
          <cell r="D1365">
            <v>1</v>
          </cell>
          <cell r="E1365" t="str">
            <v>m2</v>
          </cell>
          <cell r="F1365">
            <v>173.86</v>
          </cell>
          <cell r="G1365">
            <v>173.86</v>
          </cell>
          <cell r="I1365">
            <v>0</v>
          </cell>
          <cell r="AD1365">
            <v>173.86</v>
          </cell>
        </row>
        <row r="1366">
          <cell r="A1366" t="str">
            <v>M938</v>
          </cell>
          <cell r="B1366" t="str">
            <v>Terra arm. ECE- pé talude 0&lt;h&lt;6m</v>
          </cell>
          <cell r="C1366" t="str">
            <v>m2</v>
          </cell>
          <cell r="D1366">
            <v>1</v>
          </cell>
          <cell r="E1366" t="str">
            <v>m2</v>
          </cell>
          <cell r="F1366">
            <v>164.77</v>
          </cell>
          <cell r="G1366">
            <v>164.77</v>
          </cell>
          <cell r="I1366">
            <v>0</v>
          </cell>
          <cell r="AD1366">
            <v>164.77</v>
          </cell>
        </row>
        <row r="1367">
          <cell r="A1367" t="str">
            <v>M939</v>
          </cell>
          <cell r="B1367" t="str">
            <v>Terra arm. ECE- pé talude 6&lt;h&lt;9m</v>
          </cell>
          <cell r="C1367" t="str">
            <v>m2</v>
          </cell>
          <cell r="D1367">
            <v>1</v>
          </cell>
          <cell r="E1367" t="str">
            <v>m2</v>
          </cell>
          <cell r="F1367">
            <v>185.22</v>
          </cell>
          <cell r="G1367">
            <v>185.22</v>
          </cell>
          <cell r="I1367">
            <v>0</v>
          </cell>
          <cell r="AD1367">
            <v>185.22</v>
          </cell>
        </row>
        <row r="1368">
          <cell r="A1368" t="str">
            <v>M940</v>
          </cell>
          <cell r="B1368" t="str">
            <v>Terra arm. ECE- pé talude 9&lt;h&lt;12m</v>
          </cell>
          <cell r="C1368" t="str">
            <v>m2</v>
          </cell>
          <cell r="D1368">
            <v>1</v>
          </cell>
          <cell r="E1368" t="str">
            <v>m2</v>
          </cell>
          <cell r="F1368">
            <v>204.54</v>
          </cell>
          <cell r="G1368">
            <v>204.54</v>
          </cell>
          <cell r="I1368">
            <v>0</v>
          </cell>
          <cell r="AD1368">
            <v>204.54</v>
          </cell>
        </row>
        <row r="1369">
          <cell r="A1369" t="str">
            <v>M941</v>
          </cell>
          <cell r="B1369" t="str">
            <v>Terra arm. ECE-enc. portante 0&lt;h&lt;6m</v>
          </cell>
          <cell r="C1369" t="str">
            <v>m2</v>
          </cell>
          <cell r="D1369">
            <v>1</v>
          </cell>
          <cell r="E1369" t="str">
            <v>m2</v>
          </cell>
          <cell r="F1369">
            <v>300</v>
          </cell>
          <cell r="G1369">
            <v>300</v>
          </cell>
          <cell r="I1369">
            <v>0</v>
          </cell>
          <cell r="AD1369">
            <v>300</v>
          </cell>
        </row>
        <row r="1370">
          <cell r="A1370" t="str">
            <v>M942</v>
          </cell>
          <cell r="B1370" t="str">
            <v>Terra arm. ECE-enc. portante 6&lt;h&lt;9m</v>
          </cell>
          <cell r="C1370" t="str">
            <v>m2</v>
          </cell>
          <cell r="D1370">
            <v>1</v>
          </cell>
          <cell r="E1370" t="str">
            <v>m2</v>
          </cell>
          <cell r="F1370">
            <v>399.78</v>
          </cell>
          <cell r="G1370">
            <v>399.78</v>
          </cell>
          <cell r="I1370">
            <v>0</v>
          </cell>
          <cell r="AD1370">
            <v>339.78</v>
          </cell>
        </row>
        <row r="1371">
          <cell r="A1371" t="str">
            <v>M945</v>
          </cell>
          <cell r="B1371" t="str">
            <v>Haste para perfuratriz de esteira</v>
          </cell>
          <cell r="C1371" t="str">
            <v>un</v>
          </cell>
          <cell r="D1371">
            <v>1</v>
          </cell>
          <cell r="E1371" t="str">
            <v>un</v>
          </cell>
          <cell r="F1371">
            <v>743.87</v>
          </cell>
          <cell r="G1371">
            <v>743.87</v>
          </cell>
          <cell r="I1371">
            <v>0</v>
          </cell>
          <cell r="AD1371">
            <v>553.97</v>
          </cell>
        </row>
        <row r="1372">
          <cell r="A1372" t="str">
            <v>M946</v>
          </cell>
          <cell r="B1372" t="str">
            <v>Luva para perfuratriz de esteira</v>
          </cell>
          <cell r="C1372" t="str">
            <v>un</v>
          </cell>
          <cell r="D1372">
            <v>1</v>
          </cell>
          <cell r="E1372" t="str">
            <v>un</v>
          </cell>
          <cell r="F1372">
            <v>197.85</v>
          </cell>
          <cell r="G1372">
            <v>197.85</v>
          </cell>
          <cell r="I1372">
            <v>0</v>
          </cell>
          <cell r="AD1372">
            <v>120.39</v>
          </cell>
        </row>
        <row r="1373">
          <cell r="A1373" t="str">
            <v>M947</v>
          </cell>
          <cell r="B1373" t="str">
            <v>Punho para perfuratriz de esteira</v>
          </cell>
          <cell r="C1373" t="str">
            <v>un</v>
          </cell>
          <cell r="D1373">
            <v>1</v>
          </cell>
          <cell r="E1373" t="str">
            <v>un</v>
          </cell>
          <cell r="F1373">
            <v>452.61</v>
          </cell>
          <cell r="G1373">
            <v>452.61</v>
          </cell>
          <cell r="I1373">
            <v>0</v>
          </cell>
          <cell r="AD1373">
            <v>263.5</v>
          </cell>
        </row>
        <row r="1374">
          <cell r="A1374" t="str">
            <v>M948</v>
          </cell>
          <cell r="B1374" t="str">
            <v>Coroa para perfuratriz de esteira</v>
          </cell>
          <cell r="C1374" t="str">
            <v>un</v>
          </cell>
          <cell r="D1374">
            <v>1</v>
          </cell>
          <cell r="E1374" t="str">
            <v>un</v>
          </cell>
          <cell r="F1374">
            <v>873.79</v>
          </cell>
          <cell r="G1374">
            <v>873.79</v>
          </cell>
          <cell r="I1374">
            <v>0</v>
          </cell>
          <cell r="AD1374">
            <v>546.32000000000005</v>
          </cell>
        </row>
        <row r="1375">
          <cell r="A1375" t="str">
            <v>M949</v>
          </cell>
          <cell r="B1375" t="str">
            <v>Disco diam. p/ máq. de disco 48kW</v>
          </cell>
          <cell r="C1375" t="str">
            <v>un</v>
          </cell>
          <cell r="D1375">
            <v>1</v>
          </cell>
          <cell r="E1375" t="str">
            <v>un</v>
          </cell>
          <cell r="F1375">
            <v>1950</v>
          </cell>
          <cell r="G1375">
            <v>1950</v>
          </cell>
          <cell r="I1375">
            <v>0</v>
          </cell>
          <cell r="AD1375">
            <v>1200</v>
          </cell>
        </row>
        <row r="1376">
          <cell r="A1376" t="str">
            <v>M950</v>
          </cell>
          <cell r="B1376" t="str">
            <v>Coroa de diamante linha NX</v>
          </cell>
          <cell r="C1376" t="str">
            <v>un</v>
          </cell>
          <cell r="D1376">
            <v>1</v>
          </cell>
          <cell r="E1376" t="str">
            <v>un</v>
          </cell>
          <cell r="F1376">
            <v>319.68</v>
          </cell>
          <cell r="G1376">
            <v>319.68</v>
          </cell>
          <cell r="I1376">
            <v>0</v>
          </cell>
          <cell r="AD1376">
            <v>319.68</v>
          </cell>
        </row>
        <row r="1377">
          <cell r="A1377" t="str">
            <v>M951</v>
          </cell>
          <cell r="B1377" t="str">
            <v>Calibrador de diamante linha NX</v>
          </cell>
          <cell r="C1377" t="str">
            <v>un</v>
          </cell>
          <cell r="D1377">
            <v>1</v>
          </cell>
          <cell r="E1377" t="str">
            <v>un</v>
          </cell>
          <cell r="F1377">
            <v>327.24</v>
          </cell>
          <cell r="G1377">
            <v>327.24</v>
          </cell>
          <cell r="I1377">
            <v>0</v>
          </cell>
          <cell r="AD1377">
            <v>327.24</v>
          </cell>
        </row>
        <row r="1378">
          <cell r="A1378" t="str">
            <v>M952</v>
          </cell>
          <cell r="B1378" t="str">
            <v>Mola comum linha NX</v>
          </cell>
          <cell r="C1378" t="str">
            <v>un</v>
          </cell>
          <cell r="D1378">
            <v>1</v>
          </cell>
          <cell r="E1378" t="str">
            <v>un</v>
          </cell>
          <cell r="F1378">
            <v>24.84</v>
          </cell>
          <cell r="G1378">
            <v>24.84</v>
          </cell>
          <cell r="I1378">
            <v>0</v>
          </cell>
          <cell r="AD1378">
            <v>24.84</v>
          </cell>
        </row>
        <row r="1379">
          <cell r="A1379" t="str">
            <v>M953</v>
          </cell>
          <cell r="B1379" t="str">
            <v>Barrilete simples linha NX</v>
          </cell>
          <cell r="C1379" t="str">
            <v>un</v>
          </cell>
          <cell r="D1379">
            <v>1</v>
          </cell>
          <cell r="E1379" t="str">
            <v>un</v>
          </cell>
          <cell r="F1379">
            <v>205.2</v>
          </cell>
          <cell r="G1379">
            <v>205.2</v>
          </cell>
          <cell r="I1379">
            <v>0</v>
          </cell>
          <cell r="AD1379">
            <v>233.28</v>
          </cell>
        </row>
        <row r="1380">
          <cell r="A1380" t="str">
            <v>M954</v>
          </cell>
          <cell r="B1380" t="str">
            <v>Haste paredes paraleleas c/ niples</v>
          </cell>
          <cell r="C1380" t="str">
            <v>un</v>
          </cell>
          <cell r="D1380">
            <v>1</v>
          </cell>
          <cell r="E1380" t="str">
            <v>un</v>
          </cell>
          <cell r="F1380">
            <v>215.2</v>
          </cell>
          <cell r="G1380">
            <v>215.2</v>
          </cell>
          <cell r="I1380">
            <v>0</v>
          </cell>
          <cell r="AD1380">
            <v>215.2</v>
          </cell>
        </row>
        <row r="1381">
          <cell r="A1381" t="str">
            <v>M955</v>
          </cell>
          <cell r="B1381" t="str">
            <v>Coroa de widia linha NX</v>
          </cell>
          <cell r="C1381" t="str">
            <v>un</v>
          </cell>
          <cell r="D1381">
            <v>1</v>
          </cell>
          <cell r="E1381" t="str">
            <v>un</v>
          </cell>
          <cell r="F1381">
            <v>95.2</v>
          </cell>
          <cell r="G1381">
            <v>95.2</v>
          </cell>
          <cell r="I1381">
            <v>0</v>
          </cell>
          <cell r="AD1381">
            <v>95.2</v>
          </cell>
        </row>
        <row r="1382">
          <cell r="A1382" t="str">
            <v>M956</v>
          </cell>
          <cell r="B1382" t="str">
            <v>Sapata de widia linha NX</v>
          </cell>
          <cell r="C1382" t="str">
            <v>un</v>
          </cell>
          <cell r="D1382">
            <v>1</v>
          </cell>
          <cell r="E1382" t="str">
            <v>un</v>
          </cell>
          <cell r="F1382">
            <v>77.8</v>
          </cell>
          <cell r="G1382">
            <v>77.8</v>
          </cell>
          <cell r="I1382">
            <v>0</v>
          </cell>
          <cell r="AD1382">
            <v>77.8</v>
          </cell>
        </row>
        <row r="1383">
          <cell r="A1383" t="str">
            <v>M957</v>
          </cell>
          <cell r="B1383" t="str">
            <v>Revestimento c/ conector linha NX</v>
          </cell>
          <cell r="C1383" t="str">
            <v>un</v>
          </cell>
          <cell r="D1383">
            <v>1</v>
          </cell>
          <cell r="E1383" t="str">
            <v>un</v>
          </cell>
          <cell r="F1383">
            <v>180.3</v>
          </cell>
          <cell r="G1383">
            <v>180.3</v>
          </cell>
          <cell r="I1383">
            <v>0</v>
          </cell>
          <cell r="AD1383">
            <v>180.3</v>
          </cell>
        </row>
        <row r="1384">
          <cell r="A1384" t="str">
            <v>M958</v>
          </cell>
          <cell r="B1384" t="str">
            <v>Calibrador de widia simples linh NX</v>
          </cell>
          <cell r="C1384" t="str">
            <v>un</v>
          </cell>
          <cell r="D1384">
            <v>1</v>
          </cell>
          <cell r="E1384" t="str">
            <v>un</v>
          </cell>
          <cell r="F1384">
            <v>95.57</v>
          </cell>
          <cell r="G1384">
            <v>95.57</v>
          </cell>
          <cell r="I1384">
            <v>0</v>
          </cell>
          <cell r="AD1384">
            <v>95.57</v>
          </cell>
        </row>
        <row r="1385">
          <cell r="A1385" t="str">
            <v>M960</v>
          </cell>
          <cell r="B1385" t="str">
            <v>Fio de nylon n. 40</v>
          </cell>
          <cell r="C1385" t="str">
            <v>rl</v>
          </cell>
          <cell r="D1385">
            <v>100</v>
          </cell>
          <cell r="E1385" t="str">
            <v>m</v>
          </cell>
          <cell r="F1385">
            <v>1.2</v>
          </cell>
          <cell r="G1385">
            <v>1.2E-2</v>
          </cell>
          <cell r="I1385">
            <v>0</v>
          </cell>
          <cell r="AD1385">
            <v>1.2E-2</v>
          </cell>
        </row>
        <row r="1386">
          <cell r="A1386" t="str">
            <v>M969</v>
          </cell>
          <cell r="B1386" t="str">
            <v>Película refletiva lentes expostas</v>
          </cell>
          <cell r="C1386" t="str">
            <v>m2</v>
          </cell>
          <cell r="D1386">
            <v>1</v>
          </cell>
          <cell r="E1386" t="str">
            <v>m2</v>
          </cell>
          <cell r="F1386">
            <v>60</v>
          </cell>
          <cell r="G1386">
            <v>60</v>
          </cell>
          <cell r="I1386">
            <v>0</v>
          </cell>
          <cell r="AD1386">
            <v>49.5</v>
          </cell>
        </row>
        <row r="1387">
          <cell r="A1387" t="str">
            <v>M970</v>
          </cell>
          <cell r="B1387" t="str">
            <v>Película refletiva lentes inclusas</v>
          </cell>
          <cell r="C1387" t="str">
            <v>m2</v>
          </cell>
          <cell r="D1387">
            <v>1</v>
          </cell>
          <cell r="E1387" t="str">
            <v>m2</v>
          </cell>
          <cell r="F1387">
            <v>49.5</v>
          </cell>
          <cell r="G1387">
            <v>49.5</v>
          </cell>
          <cell r="I1387">
            <v>0</v>
          </cell>
          <cell r="AD1387">
            <v>49.5</v>
          </cell>
        </row>
        <row r="1388">
          <cell r="A1388" t="str">
            <v>M971</v>
          </cell>
          <cell r="B1388" t="str">
            <v>Dispositivo anti-ofuscante</v>
          </cell>
          <cell r="C1388" t="str">
            <v>m</v>
          </cell>
          <cell r="D1388">
            <v>1</v>
          </cell>
          <cell r="E1388" t="str">
            <v>m</v>
          </cell>
          <cell r="F1388">
            <v>49</v>
          </cell>
          <cell r="G1388">
            <v>49</v>
          </cell>
          <cell r="I1388">
            <v>0</v>
          </cell>
          <cell r="AD1388">
            <v>49</v>
          </cell>
        </row>
        <row r="1389">
          <cell r="A1389" t="str">
            <v>M972</v>
          </cell>
          <cell r="B1389" t="str">
            <v>Tacha refletiva monodirecional</v>
          </cell>
          <cell r="C1389" t="str">
            <v>un</v>
          </cell>
          <cell r="D1389">
            <v>1</v>
          </cell>
          <cell r="E1389" t="str">
            <v>un</v>
          </cell>
          <cell r="F1389">
            <v>4.2</v>
          </cell>
          <cell r="G1389">
            <v>4.2</v>
          </cell>
          <cell r="I1389">
            <v>0</v>
          </cell>
          <cell r="AD1389">
            <v>3.8</v>
          </cell>
        </row>
        <row r="1390">
          <cell r="A1390" t="str">
            <v>M973</v>
          </cell>
          <cell r="B1390" t="str">
            <v>Tacha refletiva bidirecional</v>
          </cell>
          <cell r="C1390" t="str">
            <v>un</v>
          </cell>
          <cell r="D1390">
            <v>1</v>
          </cell>
          <cell r="E1390" t="str">
            <v>un</v>
          </cell>
          <cell r="F1390">
            <v>4.7</v>
          </cell>
          <cell r="G1390">
            <v>4.7</v>
          </cell>
          <cell r="I1390">
            <v>0</v>
          </cell>
          <cell r="AD1390">
            <v>4.2</v>
          </cell>
        </row>
        <row r="1391">
          <cell r="A1391" t="str">
            <v>M974</v>
          </cell>
          <cell r="B1391" t="str">
            <v>Tachão refletivo monodirecional</v>
          </cell>
          <cell r="C1391" t="str">
            <v>un</v>
          </cell>
          <cell r="D1391">
            <v>1</v>
          </cell>
          <cell r="E1391" t="str">
            <v>un</v>
          </cell>
          <cell r="F1391">
            <v>12.5</v>
          </cell>
          <cell r="G1391">
            <v>12.5</v>
          </cell>
          <cell r="I1391">
            <v>0</v>
          </cell>
          <cell r="AD1391">
            <v>11.5</v>
          </cell>
        </row>
        <row r="1392">
          <cell r="A1392" t="str">
            <v>M975</v>
          </cell>
          <cell r="B1392" t="str">
            <v>Tachão refletivo bidirecional</v>
          </cell>
          <cell r="C1392" t="str">
            <v>un</v>
          </cell>
          <cell r="D1392">
            <v>1</v>
          </cell>
          <cell r="E1392" t="str">
            <v>un</v>
          </cell>
          <cell r="F1392">
            <v>13.5</v>
          </cell>
          <cell r="G1392">
            <v>13.5</v>
          </cell>
          <cell r="I1392">
            <v>0</v>
          </cell>
          <cell r="AD1392">
            <v>12</v>
          </cell>
        </row>
        <row r="1393">
          <cell r="A1393" t="str">
            <v>M976</v>
          </cell>
          <cell r="B1393" t="str">
            <v>Baguete limitador de polietileno</v>
          </cell>
          <cell r="C1393" t="str">
            <v>m</v>
          </cell>
          <cell r="D1393">
            <v>1</v>
          </cell>
          <cell r="E1393" t="str">
            <v>m</v>
          </cell>
          <cell r="F1393">
            <v>1.1200000000000001</v>
          </cell>
          <cell r="G1393">
            <v>1.1200000000000001</v>
          </cell>
          <cell r="I1393">
            <v>0</v>
          </cell>
          <cell r="AD1393">
            <v>0.88</v>
          </cell>
        </row>
        <row r="1394">
          <cell r="A1394" t="str">
            <v>M977</v>
          </cell>
          <cell r="B1394" t="str">
            <v>Selante asfáltico polimerizado</v>
          </cell>
          <cell r="C1394" t="str">
            <v>l</v>
          </cell>
          <cell r="D1394">
            <v>1</v>
          </cell>
          <cell r="E1394" t="str">
            <v>l</v>
          </cell>
          <cell r="F1394">
            <v>1.53</v>
          </cell>
          <cell r="G1394">
            <v>1.53</v>
          </cell>
          <cell r="I1394">
            <v>0</v>
          </cell>
          <cell r="AD1394">
            <v>5.21</v>
          </cell>
        </row>
        <row r="1395">
          <cell r="A1395" t="str">
            <v>M980</v>
          </cell>
          <cell r="B1395" t="str">
            <v>Indenização de jazida</v>
          </cell>
          <cell r="C1395" t="str">
            <v>m3</v>
          </cell>
          <cell r="D1395">
            <v>1</v>
          </cell>
          <cell r="E1395" t="str">
            <v>m3</v>
          </cell>
          <cell r="F1395">
            <v>1.04</v>
          </cell>
          <cell r="G1395">
            <v>1.04</v>
          </cell>
          <cell r="I1395">
            <v>0</v>
          </cell>
          <cell r="AD1395">
            <v>1.04</v>
          </cell>
        </row>
        <row r="1396">
          <cell r="A1396" t="str">
            <v>M982</v>
          </cell>
          <cell r="B1396" t="str">
            <v>Isopor de 5cm de espessura</v>
          </cell>
          <cell r="C1396" t="str">
            <v>m2</v>
          </cell>
          <cell r="D1396">
            <v>1</v>
          </cell>
          <cell r="E1396" t="str">
            <v>m2</v>
          </cell>
          <cell r="F1396">
            <v>6.5</v>
          </cell>
          <cell r="G1396">
            <v>6.5</v>
          </cell>
          <cell r="I1396">
            <v>0</v>
          </cell>
          <cell r="AD1396">
            <v>6.5</v>
          </cell>
        </row>
        <row r="1397">
          <cell r="A1397" t="str">
            <v>M983</v>
          </cell>
          <cell r="B1397" t="str">
            <v>Disco diam. p/ máq. de disco 6kW</v>
          </cell>
          <cell r="C1397" t="str">
            <v>un</v>
          </cell>
          <cell r="D1397">
            <v>1</v>
          </cell>
          <cell r="E1397" t="str">
            <v>un</v>
          </cell>
          <cell r="F1397">
            <v>300</v>
          </cell>
          <cell r="G1397">
            <v>300</v>
          </cell>
          <cell r="I1397">
            <v>0</v>
          </cell>
          <cell r="AD1397">
            <v>300</v>
          </cell>
        </row>
        <row r="1398">
          <cell r="A1398" t="str">
            <v>M984</v>
          </cell>
          <cell r="B1398" t="str">
            <v>Chumbadores</v>
          </cell>
          <cell r="C1398" t="str">
            <v>pç</v>
          </cell>
          <cell r="D1398">
            <v>0.3</v>
          </cell>
          <cell r="E1398" t="str">
            <v>kg</v>
          </cell>
          <cell r="F1398">
            <v>2.2999999999999998</v>
          </cell>
          <cell r="G1398">
            <v>7.6666666666666661</v>
          </cell>
          <cell r="I1398">
            <v>0</v>
          </cell>
          <cell r="AD1398">
            <v>10.333299999999999</v>
          </cell>
        </row>
        <row r="1399">
          <cell r="A1399" t="str">
            <v>M985</v>
          </cell>
          <cell r="B1399" t="str">
            <v>Tubo plástico para purgadores</v>
          </cell>
          <cell r="C1399" t="str">
            <v>m</v>
          </cell>
          <cell r="D1399">
            <v>1</v>
          </cell>
          <cell r="E1399" t="str">
            <v>m</v>
          </cell>
          <cell r="F1399">
            <v>0.79</v>
          </cell>
          <cell r="G1399">
            <v>0.79</v>
          </cell>
          <cell r="I1399">
            <v>0</v>
          </cell>
          <cell r="AD1399">
            <v>0.73</v>
          </cell>
        </row>
        <row r="1400">
          <cell r="A1400" t="str">
            <v>M996</v>
          </cell>
          <cell r="B1400" t="str">
            <v>Material Demolido</v>
          </cell>
          <cell r="C1400" t="str">
            <v>t</v>
          </cell>
          <cell r="D1400">
            <v>1</v>
          </cell>
          <cell r="E1400" t="str">
            <v>t</v>
          </cell>
          <cell r="F1400">
            <v>0</v>
          </cell>
          <cell r="G1400">
            <v>0</v>
          </cell>
          <cell r="I1400">
            <v>0</v>
          </cell>
          <cell r="AD1400">
            <v>0</v>
          </cell>
        </row>
        <row r="1401">
          <cell r="A1401" t="str">
            <v>M997</v>
          </cell>
          <cell r="B1401" t="str">
            <v>Material Fresado</v>
          </cell>
          <cell r="C1401" t="str">
            <v>t</v>
          </cell>
          <cell r="D1401">
            <v>1</v>
          </cell>
          <cell r="E1401" t="str">
            <v>t</v>
          </cell>
          <cell r="F1401">
            <v>0</v>
          </cell>
          <cell r="G1401">
            <v>0</v>
          </cell>
          <cell r="I1401">
            <v>0</v>
          </cell>
          <cell r="AD1401">
            <v>0</v>
          </cell>
        </row>
        <row r="1402">
          <cell r="A1402" t="str">
            <v>M998</v>
          </cell>
          <cell r="B1402" t="str">
            <v>Madeira</v>
          </cell>
          <cell r="C1402" t="str">
            <v>t</v>
          </cell>
          <cell r="D1402">
            <v>1</v>
          </cell>
          <cell r="E1402" t="str">
            <v>t</v>
          </cell>
          <cell r="F1402">
            <v>0</v>
          </cell>
          <cell r="G1402">
            <v>0</v>
          </cell>
          <cell r="I1402">
            <v>0</v>
          </cell>
          <cell r="AD1402">
            <v>0</v>
          </cell>
        </row>
        <row r="1403">
          <cell r="A1403" t="str">
            <v>M999</v>
          </cell>
          <cell r="B1403" t="str">
            <v>Material retirado da pista</v>
          </cell>
          <cell r="C1403" t="str">
            <v>t</v>
          </cell>
          <cell r="D1403">
            <v>1</v>
          </cell>
          <cell r="E1403" t="str">
            <v>t</v>
          </cell>
          <cell r="F1403">
            <v>0</v>
          </cell>
          <cell r="G1403">
            <v>0</v>
          </cell>
          <cell r="I1403">
            <v>0</v>
          </cell>
          <cell r="AD1403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  <sheetData sheetId="102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AND"/>
      <sheetName val="ICATU"/>
    </sheetNames>
    <sheetDataSet>
      <sheetData sheetId="0"/>
      <sheetData sheetId="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Resumo 30-11"/>
      <sheetName val="Emp. Nacionais"/>
      <sheetName val="Swap"/>
      <sheetName val="Moeda Estrangeira"/>
      <sheetName val="Finame Bandeirantes"/>
      <sheetName val="Finame Brad. e BB"/>
      <sheetName val="Juros Total"/>
      <sheetName val="XREF"/>
      <sheetName val="Tickmarks"/>
      <sheetName val="Parâmetro Mov Final"/>
      <sheetName val="Circularizaçao"/>
      <sheetName val="Empr CityBank"/>
      <sheetName val="Threshold Calc"/>
      <sheetName val="Passivo Omisso"/>
      <sheetName val="31-03-09"/>
      <sheetName val="31-12-08"/>
      <sheetName val="Anexo 15 - Moeda Estrangeira"/>
      <sheetName val="Anexo 15 - Swap"/>
      <sheetName val="Conciliação Custos - Guarani"/>
      <sheetName val="Intercompany BP"/>
      <sheetName val="PAS Vendas"/>
      <sheetName val="DMPL"/>
      <sheetName val="Parâmetro de receita"/>
      <sheetName val="Saldos Bancos"/>
      <sheetName val="Abertura de saldos"/>
      <sheetName val="Abertura Saldos"/>
      <sheetName val="I. INICIO"/>
      <sheetName val="Const"/>
      <sheetName val="Anexo 6"/>
      <sheetName val="AUXILIAR DOAR"/>
      <sheetName val="ICATU"/>
      <sheetName val="Fopag"/>
      <sheetName val=" Global fopag"/>
      <sheetName val="FINANCIAMENTO COFACE SUDAMERIS"/>
      <sheetName val="BP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Lead"/>
      <sheetName val="Links"/>
      <sheetName val="Flutuação"/>
      <sheetName val="Var Func"/>
      <sheetName val="Prov. Férias"/>
      <sheetName val="PAS Provisão 13o"/>
      <sheetName val="Detalhe Férias 30.06"/>
      <sheetName val="Detalhe Prov. 13o. 30.09"/>
      <sheetName val="INSS FGTS Ltda"/>
      <sheetName val="INSS FGTS Coml"/>
      <sheetName val="CPMF a Rec"/>
      <sheetName val="Outas Ctas a Pagar"/>
      <sheetName val="Liabilities"/>
      <sheetName val="Relatório"/>
      <sheetName val="XREF"/>
      <sheetName val="Tickmarks"/>
      <sheetName val="Intercompany BP"/>
      <sheetName val="Moeda Estrangeir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uxo Consolidado Total"/>
      <sheetName val="Fluxo Consolidado Holding"/>
      <sheetName val="Ajustes"/>
      <sheetName val="Bradespar"/>
      <sheetName val="Antares"/>
      <sheetName val="Brumado"/>
      <sheetName val="Millennium"/>
      <sheetName val="Tickmarks"/>
      <sheetName val="DRE"/>
      <sheetName val="Commercial Papers"/>
      <sheetName val="Capital Giro"/>
      <sheetName val="CPMF a Rec"/>
      <sheetName val="Lead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P"/>
      <sheetName val="DRE"/>
      <sheetName val="DMPL"/>
      <sheetName val="Lead"/>
      <sheetName val="Fluxo Consolidado Hol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rm Sheet"/>
      <sheetName val="Nota Explicativa Rel - CPLP"/>
      <sheetName val="Quadro Critical"/>
      <sheetName val="Mapa Doar Ajustado"/>
      <sheetName val="Mapa de Movimentação"/>
      <sheetName val="Mapa de Movimentação Ajuste"/>
      <sheetName val="Commercial Papers"/>
      <sheetName val="Resumo Títulos"/>
      <sheetName val="Juros Capital Giro Rep"/>
      <sheetName val="Capital Giro"/>
      <sheetName val="Debêntures Reperfilamento"/>
      <sheetName val="Resumo Financ Máquinas"/>
      <sheetName val="Miller Martini"/>
      <sheetName val="Polar MOR"/>
      <sheetName val="Heidelberg"/>
      <sheetName val="Heidelberg Globo"/>
      <sheetName val="Hedge"/>
      <sheetName val="Tabela CDI"/>
      <sheetName val="XREF"/>
      <sheetName val="Tickmarks"/>
      <sheetName val="Mapa Doar"/>
      <sheetName val="Quadro Análise de Variação"/>
      <sheetName val="Mapa de Movimentação PPC"/>
      <sheetName val="Debêntures Reperfilamento Anual"/>
      <sheetName val="BP"/>
      <sheetName val="Mapa de Resultado"/>
      <sheetName val="Deposito Judici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40">
          <cell r="D40" t="str">
            <v>!</v>
          </cell>
        </row>
        <row r="41">
          <cell r="D41" t="str">
            <v>!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Saldos"/>
      <sheetName val="População STAR_IP"/>
      <sheetName val="Checklist"/>
      <sheetName val="STAR Receitas"/>
      <sheetName val="STAR Custos"/>
      <sheetName val="STAR Impostos sobre Vendas"/>
      <sheetName val="Cut-off"/>
      <sheetName val="PAS Vendas"/>
      <sheetName val="IPBrasil - Sales"/>
      <sheetName val="PAS Deducoes_1otrim"/>
      <sheetName val="Variações"/>
      <sheetName val="XREF"/>
      <sheetName val="Tickmarks"/>
      <sheetName val="Receitas Vendas Inpacel"/>
      <sheetName val="Deducoes venda IP"/>
      <sheetName val="PAS Deduções venda Inpacel"/>
      <sheetName val="BP"/>
      <sheetName val="Circularização Aplicações"/>
      <sheetName val="Mapa"/>
      <sheetName val="Prov. Férias"/>
      <sheetName val="Mapa Mov. Empréstimos {ppc}"/>
      <sheetName val="DRE"/>
      <sheetName val="Resultado Setembro"/>
      <sheetName val="Circularização Emprestimos"/>
      <sheetName val="PAS Despesa pessoal"/>
      <sheetName val="FIF"/>
      <sheetName val="Debêntures Reperfilamento"/>
      <sheetName val="BANCO"/>
      <sheetName val="ICATU"/>
      <sheetName val="E1020"/>
      <sheetName val="Conciliação Custos - Guaran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"/>
      <sheetName val="Mútuos não realizáveis"/>
      <sheetName val="Quadro Critical"/>
      <sheetName val="PAS de juros"/>
      <sheetName val="XREF"/>
      <sheetName val="Tickmarks"/>
      <sheetName val="Anexo 15 - Moeda Estrangeira"/>
      <sheetName val="Anexo 15 - Swap"/>
      <sheetName val="PAS depreciação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ovenants Reperfilamento"/>
      <sheetName val="Mapa"/>
      <sheetName val="Mútuos não realizáveis"/>
      <sheetName val="Quadro critical"/>
      <sheetName val="XREF"/>
      <sheetName val="Tickmark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P"/>
      <sheetName val="DRE"/>
      <sheetName val="DMPL"/>
      <sheetName val="DOAR"/>
      <sheetName val="movimentação Doar"/>
      <sheetName val="movimentação"/>
      <sheetName val="XREF"/>
      <sheetName val="PAS Vendas"/>
      <sheetName val="Receitas Vendas Inpacel"/>
      <sheetName val="Deducoes venda IP"/>
      <sheetName val="PAS Deduções venda Inpace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- Salários"/>
      <sheetName val="PAS - Férias e 13º sal."/>
      <sheetName val="Detalhe - Benefícios "/>
      <sheetName val="PPR"/>
      <sheetName val="FGTS"/>
      <sheetName val="INSS"/>
      <sheetName val="PPC-Mapa Sindical"/>
      <sheetName val="XREF"/>
      <sheetName val="Tickmarks"/>
      <sheetName val="PAS Vendas"/>
      <sheetName val="DRE"/>
      <sheetName val="Circularização Emprestim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útuos não realizáveis"/>
      <sheetName val="Movimentação"/>
      <sheetName val="ND.NC"/>
      <sheetName val="CLC"/>
      <sheetName val="Terceiros"/>
      <sheetName val="XREF"/>
      <sheetName val="Tickmarks"/>
      <sheetName val="Resp. CLC Comunic"/>
      <sheetName val="Resp. Símbolo"/>
      <sheetName val="Circularização Emprestimos"/>
      <sheetName val="FGTS"/>
      <sheetName val="Mútuo {ppc}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atos"/>
      <sheetName val="Reperfilamento Term-Sheet"/>
      <sheetName val="XREF"/>
      <sheetName val="Tickmarks"/>
      <sheetName val="Lead"/>
      <sheetName val="A"/>
    </sheetNames>
    <sheetDataSet>
      <sheetData sheetId="0" refreshError="1"/>
      <sheetData sheetId="1" refreshError="1"/>
      <sheetData sheetId="2" refreshError="1">
        <row r="14">
          <cell r="A14">
            <v>4172058</v>
          </cell>
          <cell r="B14">
            <v>4172058</v>
          </cell>
          <cell r="D14" t="str">
            <v>INSTITUIÇÕES FINANCEIRAS Combined Leadsheet</v>
          </cell>
          <cell r="E14" t="str">
            <v>!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IS - COFINS"/>
      <sheetName val="Cálculo DTT"/>
      <sheetName val="PPC-PISeCOFINS Não cumulativo"/>
      <sheetName val="Parcel. PIS"/>
      <sheetName val="Parcel. INSS"/>
      <sheetName val="PAES Tributos Federais"/>
      <sheetName val="PAES INSS"/>
      <sheetName val="Movimentação"/>
      <sheetName val="XREF"/>
      <sheetName val="Tickmar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S Receitas de Pedágio"/>
      <sheetName val="Receitas Acessórias"/>
      <sheetName val="Impostos"/>
      <sheetName val="Cálculo Parâmetro"/>
      <sheetName val="XREF"/>
      <sheetName val="Tickmarks"/>
      <sheetName val="PIS, Cofins e Out Variav. 31.03"/>
      <sheetName val="Comissões"/>
      <sheetName val="PAES Tributos Federais"/>
      <sheetName val="Fluxo de Caixa CF"/>
      <sheetName val="PAES INSS"/>
      <sheetName val="compos1"/>
      <sheetName val="aux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"/>
      <sheetName val="PAES Tributos Federais"/>
      <sheetName val="Resumo PIS_COFINS"/>
      <sheetName val="PIS_COFINS(PPC)"/>
      <sheetName val="ISS A RECOLHER(PPC)"/>
      <sheetName val="ICMS (PPC)"/>
      <sheetName val="Tickmarks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CO"/>
      <sheetName val="RESULTADO"/>
      <sheetName val="Bancos e aplicação"/>
      <sheetName val="Contas a Receber"/>
      <sheetName val="Aging Jun-06{PPC}"/>
      <sheetName val="Aging para Nota Explicativa"/>
      <sheetName val="Investimentos"/>
      <sheetName val="Outros ativos"/>
      <sheetName val="Deposito Judicial"/>
      <sheetName val="Permanente"/>
      <sheetName val="Empresas ligadas"/>
      <sheetName val="Fornecedores"/>
      <sheetName val="Empréstimos"/>
      <sheetName val="Obrigações Fiscais "/>
      <sheetName val="Salários e Encargos"/>
      <sheetName val="Provisões e Aluguel de Poste"/>
      <sheetName val="Outras Contas a Pagar"/>
      <sheetName val="Contingências"/>
      <sheetName val="Receitas"/>
      <sheetName val="Mapa de Resultado"/>
      <sheetName val="Outros custos"/>
      <sheetName val="Testes Resultado"/>
      <sheetName val="Explicações"/>
      <sheetName val="XREF"/>
      <sheetName val="Tickmarks"/>
      <sheetName val="Balanço"/>
      <sheetName val="Covenants 30.06.06"/>
      <sheetName val="Deduções"/>
      <sheetName val="Custos Programação e Outros"/>
      <sheetName val="Desp. gerais e adm e vendas"/>
      <sheetName val="#REF"/>
      <sheetName val="Tickmarks "/>
      <sheetName val="BP"/>
      <sheetName val="DRE"/>
      <sheetName val="Suporte DOAR"/>
      <sheetName val="Lead"/>
      <sheetName val="ATIVO"/>
      <sheetName val="Mapas de Movimentação"/>
      <sheetName val="DRE consolidada 09_03"/>
      <sheetName val="PAS Despesa pessoal"/>
      <sheetName val="Reconciliações Setembro"/>
      <sheetName val="circularização"/>
      <sheetName val="AA-10(Op.63)"/>
      <sheetName val="Variação Cambial"/>
      <sheetName val="Depreciação"/>
      <sheetName val=" SC grains"/>
      <sheetName val="Pas Juros e V.M.C."/>
      <sheetName val="Versao 1b ($=R$2,13)"/>
      <sheetName val="Consolidado_1999"/>
      <sheetName val="Assfin"/>
      <sheetName val="Mapa 31.08.02"/>
      <sheetName val="Cálculo Global Desp.Folha"/>
      <sheetName val="tabela"/>
      <sheetName val="integral"/>
      <sheetName val="Lead2"/>
      <sheetName val="Aging"/>
      <sheetName val="PDD-Movimentação"/>
      <sheetName val="Plan1"/>
      <sheetName val="Depleção"/>
      <sheetName val="CAERN"/>
      <sheetName val="Mining Schedule"/>
      <sheetName val="Plan1 (2)"/>
      <sheetName val="Paraná"/>
      <sheetName val="Amarre de AF"/>
      <sheetName val="ce"/>
      <sheetName val="Solver"/>
      <sheetName val="FLUXO_ENDIVIDAMENTO"/>
      <sheetName val="N"/>
      <sheetName val="ÍNDICE"/>
      <sheetName val="COMP_CX"/>
      <sheetName val="A11"/>
      <sheetName val="CF"/>
      <sheetName val="PAES Tributos Federais"/>
      <sheetName val="Resumo"/>
      <sheetName val="Mapa Imobilizado"/>
      <sheetName val="mapa doar consolidado"/>
      <sheetName val="Mapa"/>
      <sheetName val="Rev Anal"/>
      <sheetName val="local"/>
      <sheetName val="Mov. Empréstimos FY2008"/>
      <sheetName val="PAS Moeda Nacional"/>
      <sheetName val="Tab.Daten"/>
      <sheetName val="TAB.Hauptmenue"/>
      <sheetName val="Equity set 04"/>
      <sheetName val="Ágio"/>
      <sheetName val="Equity dez 04"/>
      <sheetName val="MES"/>
      <sheetName val="Intercompany BP"/>
      <sheetName val="NTN_NBCE_SWAP"/>
      <sheetName val="PDD"/>
      <sheetName val="{PPC}Mapa de movimentação"/>
      <sheetName val="Worksheet in (C) 1602 Revisão a"/>
      <sheetName val="Data 1 - NPV"/>
      <sheetName val="Aging List"/>
      <sheetName val="Mapa Consórcios"/>
      <sheetName val="BLP"/>
      <sheetName val="HIST"/>
      <sheetName val="JAN"/>
      <sheetName val="HC"/>
      <sheetName val="Conciliação RH"/>
      <sheetName val="Estoques"/>
      <sheetName val="P3 - Millennium"/>
      <sheetName val="CORP e SUDECAP"/>
      <sheetName val="VBC"/>
      <sheetName val="RGR Semesa"/>
      <sheetName val="Dep acumulada"/>
      <sheetName val="Movimiento"/>
      <sheetName val="Dep ejercicio"/>
      <sheetName val="F-2 ANÁLISE"/>
      <sheetName val=""/>
      <sheetName val="Compra Energia CP"/>
      <sheetName val="Movimentação"/>
      <sheetName val="Bridge EBITDA"/>
      <sheetName val="Debêntures Reperfilamento"/>
      <sheetName val="Analisis dc real 2006"/>
      <sheetName val="Equivalência - 09"/>
      <sheetName val="Deferred 30.09.05"/>
      <sheetName val="LUCRO REAL"/>
      <sheetName val="Premissas"/>
      <sheetName val="DRE Consolidada"/>
      <sheetName val="Códigos"/>
      <sheetName val="ACUMULADO"/>
      <sheetName val="bal"/>
      <sheetName val="Prova do CTA"/>
      <sheetName val="Lista"/>
      <sheetName val="Biblioteca"/>
      <sheetName val="D"/>
      <sheetName val="D-1"/>
      <sheetName val="Partes Relacionadas"/>
      <sheetName val="201904 ATIVO"/>
      <sheetName val="201904 PASSIVO"/>
      <sheetName val="201904 RESULTADO"/>
      <sheetName val="042019 Balancete"/>
      <sheetName val="Julho"/>
      <sheetName val="IS"/>
      <sheetName val="DMPL03"/>
      <sheetName val="Shares"/>
      <sheetName val="Pivot"/>
      <sheetName val="Mov. Aplicação"/>
      <sheetName val="Teste"/>
      <sheetName val="#Financeiro"/>
      <sheetName val="Contingências "/>
      <sheetName val="Sheet1"/>
      <sheetName val="DMPL"/>
      <sheetName val="Sispec99"/>
      <sheetName val="STATO "/>
      <sheetName val="OutrosCreditos"/>
      <sheetName val="xxx"/>
      <sheetName val="Feuil1"/>
      <sheetName val="Feuil3"/>
      <sheetName val="FMO"/>
      <sheetName val="Ecat PC1 Vs PC2"/>
      <sheetName val="DRAFT "/>
      <sheetName val="BDD"/>
      <sheetName val="BRIDGT"/>
      <sheetName val="AMORT INTAN"/>
      <sheetName val="INTERCO"/>
      <sheetName val="Link501_FRCM"/>
      <sheetName val="Link501_FRCM_1"/>
      <sheetName val="Link501_FRCM_2"/>
      <sheetName val="Link501_FRCM_3"/>
      <sheetName val="FRCM530"/>
      <sheetName val="FRCM540"/>
      <sheetName val="이자비용 overall test"/>
      <sheetName val="Jul-09 SA"/>
      <sheetName val="Jul-09 Coperativa"/>
      <sheetName val="XLR_NoRangeSheet"/>
      <sheetName val="Checklist"/>
      <sheetName val="Bco Dados"/>
      <sheetName val="DEPARA"/>
      <sheetName val="Ajustes manuais_Balancete"/>
      <sheetName val="DRE_Gerencial"/>
      <sheetName val="Bridge"/>
      <sheetName val="P&amp;L Gerencial"/>
      <sheetName val="KP´I Balanço"/>
      <sheetName val="Indices Balanço"/>
      <sheetName val="Planilha1"/>
      <sheetName val="KP´I DRE"/>
      <sheetName val="SI_01_Bal"/>
      <sheetName val="SI_02_Bal"/>
      <sheetName val="SI_03_Bal"/>
      <sheetName val="01_Bal_01"/>
      <sheetName val="01_Bal_02"/>
      <sheetName val="01_Bal_03"/>
      <sheetName val="01_Bal_04"/>
      <sheetName val="01_Bal_05"/>
      <sheetName val="01_Bal_06"/>
      <sheetName val="01_Bal_07"/>
      <sheetName val="01_Bal_08"/>
      <sheetName val="01_Bal_09"/>
      <sheetName val="01_Bal_10"/>
      <sheetName val="01_Bal_11"/>
      <sheetName val="01_Bal_12"/>
      <sheetName val="02_Bal_01"/>
      <sheetName val="02_Bal_02"/>
      <sheetName val="02_Bal_03"/>
      <sheetName val="02_Bal_04"/>
      <sheetName val="02_Bal_05"/>
      <sheetName val="02_Bal_06"/>
      <sheetName val="02_Bal_07"/>
      <sheetName val="02_Bal_08"/>
      <sheetName val="02_Bal_09"/>
      <sheetName val="02_Bal_10"/>
      <sheetName val="02_Bal_11"/>
      <sheetName val="02_Bal_12"/>
      <sheetName val="03_Bal_01"/>
      <sheetName val="03_Bal_02"/>
      <sheetName val="03_Bal_03"/>
      <sheetName val="03_Bal_04"/>
      <sheetName val="03_Bal_05"/>
      <sheetName val="03_Bal_06"/>
      <sheetName val="03_Bal_07"/>
      <sheetName val="03_Bal_08"/>
      <sheetName val="03_Bal_09"/>
      <sheetName val="03_Bal_10"/>
      <sheetName val="03_Bal_11"/>
      <sheetName val="03_Bal_12"/>
      <sheetName val="2 - Ativo LP"/>
      <sheetName val="COMP"/>
      <sheetName val="Links"/>
      <sheetName val="back"/>
      <sheetName val="Global PIS  Cofins"/>
      <sheetName val="감가상각누계액"/>
      <sheetName val="BRL Market"/>
      <sheetName val="BBG Links"/>
      <sheetName val="Razao manual"/>
      <sheetName val="Razao SIS"/>
      <sheetName val=" DOE model"/>
      <sheetName val="cathayforecasts"/>
      <sheetName val="Calculo global Depr."/>
      <sheetName val="Acomp"/>
      <sheetName val="DRE_OUTPUT"/>
      <sheetName val="Quarters"/>
      <sheetName val="oldSEG"/>
      <sheetName val="RES"/>
      <sheetName val="Calculo"/>
      <sheetName val="Ativo Analitico"/>
      <sheetName val="Passivo Analitico"/>
      <sheetName val="Resultado Analitico"/>
      <sheetName val="Ativo Sintetico"/>
      <sheetName val="Passivo Sintetico"/>
      <sheetName val="Resultado Sintetico"/>
      <sheetName val="DFC2"/>
      <sheetName val="D.V.A."/>
      <sheetName val="Passivo"/>
      <sheetName val="Empresas"/>
      <sheetName val="Goodwill"/>
      <sheetName val=" Global fopag"/>
      <sheetName val="Apoio"/>
      <sheetName val="Análisis IVA"/>
      <sheetName val="REVISÃO COML"/>
      <sheetName val="VENDA LÍQ"/>
      <sheetName val="BANDEIRAS"/>
      <sheetName val="MERCEARIA"/>
      <sheetName val="NÃO ALIMENTOS"/>
      <sheetName val="PERECIVEIS"/>
      <sheetName val="REGIÕES"/>
      <sheetName val="Auxiliar"/>
      <sheetName val="MUG"/>
      <sheetName val="sapactivexlhiddensheet"/>
      <sheetName val="Vente d'elec A "/>
      <sheetName val="SFC-5D"/>
      <sheetName val="CMAI 04_08_04"/>
      <sheetName val="Chemsystem"/>
      <sheetName val="ICMS LIQ"/>
      <sheetName val="Library Procedures"/>
      <sheetName val="Entity &amp; Environment"/>
      <sheetName val="Minutes review"/>
      <sheetName val="Contracts review "/>
      <sheetName val="Global Férias"/>
      <sheetName val="Global 13  Salário"/>
      <sheetName val="Plan2"/>
      <sheetName val="Painel de Controle"/>
      <sheetName val="Posição financeira"/>
      <sheetName val="Posição de pagamentos"/>
      <sheetName val="Index Extratos"/>
      <sheetName val="Index"/>
      <sheetName val="Expenses Details DOTCOM"/>
      <sheetName val="DIN TOTAL DOTCOM"/>
      <sheetName val="TOTAL DOTCOM"/>
      <sheetName val="Citibank DOTCOM"/>
      <sheetName val="Bradesco DOTCOM"/>
      <sheetName val="Santander DOTCOM"/>
      <sheetName val="ITAU"/>
      <sheetName val="BNP DOTCOM"/>
      <sheetName val="DIN SALDOS BANCARIOS DOTCOM"/>
      <sheetName val="DOTCOM Actual"/>
      <sheetName val="DOTCOM Forecast"/>
      <sheetName val="Actual X Forecast "/>
      <sheetName val="Interest Expenses "/>
      <sheetName val="DOTCOM Projection"/>
      <sheetName val="July Total"/>
      <sheetName val="Folha JULHO"/>
      <sheetName val="SYRUS CONGELADO"/>
      <sheetName val="DOTCOM Forecast Congelado"/>
      <sheetName val="A"/>
      <sheetName val="Quadro DFC "/>
      <sheetName val="Operações West LB"/>
      <sheetName val="Parâmetros"/>
      <sheetName val="ROM 21"/>
      <sheetName val="ROM 22"/>
      <sheetName val="FORMULÁRIO DE SPS"/>
      <sheetName val="DIAGNOSTICO"/>
      <sheetName val="COTAÇÃO"/>
      <sheetName val="QQP ADITIVO"/>
      <sheetName val="shtLookup"/>
      <sheetName val="Teste de Adições"/>
      <sheetName val="Listas"/>
      <sheetName val="qryActiveJobsList_report"/>
      <sheetName val="Prejuízos Acumul. 30.09 e 31.12"/>
      <sheetName val="Diferido {PPC}"/>
      <sheetName val="E2.1_Brapelco"/>
      <sheetName val="Duplicate Rate"/>
      <sheetName val="NAV"/>
      <sheetName val="Série EMBI"/>
      <sheetName val="OUTPUT"/>
      <sheetName val="dinamica (2)"/>
      <sheetName val="Custo Variável"/>
      <sheetName val="Inputs"/>
      <sheetName val="PIS, Cofins e Out Variav. 31.03"/>
      <sheetName val="Master FIF Flutuação"/>
      <sheetName val="FRA"/>
      <sheetName val="COUPOM"/>
      <sheetName val="outros indicadores"/>
      <sheetName val="Seguros 2001-2002 {ppc}"/>
      <sheetName val="Bancos_e_aplicação"/>
      <sheetName val="Contas_a_Receber"/>
      <sheetName val="Aging_Jun-06{PPC}"/>
      <sheetName val="Aging_para_Nota_Explicativa"/>
      <sheetName val="Outros_ativos"/>
      <sheetName val="Deposito_Judicial"/>
      <sheetName val="Empresas_ligadas"/>
      <sheetName val="Obrigações_Fiscais_"/>
      <sheetName val="Salários_e_Encargos"/>
      <sheetName val="Provisões_e_Aluguel_de_Poste"/>
      <sheetName val="Outras_Contas_a_Pagar"/>
      <sheetName val="Mapa_de_Resultado"/>
      <sheetName val="Outros_custos"/>
      <sheetName val="Testes_Resultado"/>
      <sheetName val="Covenants_30_06_06"/>
      <sheetName val="Custos_Programação_e_Outros"/>
      <sheetName val="Desp__gerais_e_adm_e_vendas"/>
      <sheetName val="Tickmarks_"/>
      <sheetName val="Suporte_DOAR"/>
      <sheetName val="Bridge_EBITDA"/>
      <sheetName val="_SC_grains"/>
      <sheetName val="Mapas_de_Movimentação"/>
      <sheetName val="Cálculo_Global_Desp_Folha"/>
      <sheetName val="Reconciliações_Setembro"/>
      <sheetName val="Intercompany_BP"/>
      <sheetName val="Mapa_Imobilizado"/>
      <sheetName val="mapa_doar_consolidado"/>
      <sheetName val="Variação_Cambial"/>
      <sheetName val="DRE_consolidada_09_03"/>
      <sheetName val="AA-10(Op_63)"/>
      <sheetName val="Rev_Anal"/>
      <sheetName val="Versao_1b_($=R$2,13)"/>
      <sheetName val="Mining_Schedule"/>
      <sheetName val="PAS_Despesa_pessoal"/>
      <sheetName val="Plan1_(2)"/>
      <sheetName val="Pas_Juros_e_V_M_C_"/>
      <sheetName val="Mapa_31_08_02"/>
      <sheetName val="Data_1_-_NPV"/>
      <sheetName val="Worksheet_in_(C)_1602_Revisão_a"/>
      <sheetName val="{PPC}Mapa_de_movimentação"/>
      <sheetName val="Mov__Empréstimos_FY2008"/>
      <sheetName val="Equity_set_04"/>
      <sheetName val="Equity_dez_04"/>
      <sheetName val="Aging_List"/>
      <sheetName val="Tab_Daten"/>
      <sheetName val="TAB_Hauptmenue"/>
      <sheetName val="PAS_Moeda_Nacional"/>
      <sheetName val="Mapa_Consórcios"/>
      <sheetName val="Amarre_de_AF"/>
      <sheetName val="Conciliação_RH"/>
      <sheetName val="F-2_ANÁLISE"/>
      <sheetName val="Equivalência_-_09"/>
      <sheetName val="P3_-_Millennium"/>
      <sheetName val="RGR_Semesa"/>
      <sheetName val="Dep_acumulada"/>
      <sheetName val="Dep_ejercicio"/>
      <sheetName val="Deferred_30_09_05"/>
      <sheetName val="PAES_Tributos_Federais"/>
      <sheetName val="Prova_do_CTA"/>
      <sheetName val="Debêntures_Reperfilamento"/>
      <sheetName val="LUCRO_REAL"/>
      <sheetName val="Partes_Relacionadas"/>
      <sheetName val="201904_ATIVO"/>
      <sheetName val="201904_PASSIVO"/>
      <sheetName val="201904_RESULTADO"/>
      <sheetName val="042019_Balancete"/>
      <sheetName val="CORP_e_SUDECAP"/>
      <sheetName val="Compra_Energia_CP"/>
      <sheetName val="Analisis_dc_real_2006"/>
      <sheetName val="DRE_Consolidada"/>
      <sheetName val="Mov__Aplicação"/>
      <sheetName val="Contingências_"/>
      <sheetName val="Jul-09_SA"/>
      <sheetName val="Jul-09_Coperativa"/>
      <sheetName val="이자비용_overall_test"/>
      <sheetName val="Ecat_PC1_Vs_PC2"/>
      <sheetName val="DRAFT_"/>
      <sheetName val="AMORT_INTAN"/>
      <sheetName val="2_-_Ativo_LP"/>
      <sheetName val="STATO_"/>
      <sheetName val="Razao_manual"/>
      <sheetName val="Razao_SIS"/>
      <sheetName val="Bco_Dados"/>
      <sheetName val="Ajustes_manuais_Balancete"/>
      <sheetName val="P&amp;L_Gerencial"/>
      <sheetName val="KP´I_Balanço"/>
      <sheetName val="Indices_Balanço"/>
      <sheetName val="KP´I_DRE"/>
      <sheetName val="_DOE_model"/>
      <sheetName val="BRL_Market"/>
      <sheetName val="BBG_Links"/>
      <sheetName val="Global_PIS__Cofins"/>
      <sheetName val="Balanço+DRE"/>
      <sheetName val="VENDAS_P_SUBSIDIÁRIA"/>
      <sheetName val="Sheet2"/>
      <sheetName val="DOAR"/>
      <sheetName val="Cockpit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 refreshError="1"/>
      <sheetData sheetId="17"/>
      <sheetData sheetId="18" refreshError="1"/>
      <sheetData sheetId="19"/>
      <sheetData sheetId="20" refreshError="1"/>
      <sheetData sheetId="2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 refreshError="1"/>
      <sheetData sheetId="164" refreshError="1"/>
      <sheetData sheetId="165" refreshError="1"/>
      <sheetData sheetId="166" refreshError="1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/>
      <sheetData sheetId="266"/>
      <sheetData sheetId="267"/>
      <sheetData sheetId="268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 refreshError="1"/>
      <sheetData sheetId="296" refreshError="1"/>
      <sheetData sheetId="297" refreshError="1"/>
      <sheetData sheetId="298" refreshError="1"/>
      <sheetData sheetId="299"/>
      <sheetData sheetId="300"/>
      <sheetData sheetId="301"/>
      <sheetData sheetId="302"/>
      <sheetData sheetId="303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3"/>
    </xxl21:alternateUrls>
    <sheetNames>
      <sheetName val="Lead"/>
      <sheetName val="2003"/>
      <sheetName val="2002"/>
      <sheetName val="PAES Tributos Federais"/>
      <sheetName val="Mapa de Resultado"/>
      <sheetName val="Deposito Judicial"/>
    </sheetNames>
    <sheetDataSet>
      <sheetData sheetId="0" refreshError="1"/>
      <sheetData sheetId="1" refreshError="1"/>
      <sheetData sheetId="2" refreshError="1">
        <row r="159">
          <cell r="F159">
            <v>492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Abertura de Saldos"/>
      <sheetName val="PAS Vendas"/>
      <sheetName val="PAS Deducoes de Vendas"/>
      <sheetName val="XREF"/>
      <sheetName val="Variacoes"/>
      <sheetName val="Tickmarks"/>
      <sheetName val="Capitalização"/>
      <sheetName val="STAR Receitas"/>
      <sheetName val="Receitas Vendas Inpacel"/>
      <sheetName val="Deducoes venda IP"/>
      <sheetName val="PAS Deduções venda Inpacel"/>
      <sheetName val="BP"/>
      <sheetName val="Anexo IV.2004"/>
      <sheetName val="2002"/>
      <sheetName val="Matriz"/>
      <sheetName val="ce"/>
      <sheetName val="DMPL"/>
      <sheetName val="Xrate"/>
      <sheetName val="Prueba global del IMSS"/>
      <sheetName val="B9831944101"/>
      <sheetName val="Emprestimos 102003 {ppc}"/>
      <sheetName val="Report"/>
      <sheetName val="1"/>
    </sheetNames>
    <sheetDataSet>
      <sheetData sheetId="0" refreshError="1"/>
      <sheetData sheetId="1" refreshError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Flutuação"/>
      <sheetName val="Links"/>
      <sheetName val="Var Func"/>
      <sheetName val="Prov. férias"/>
      <sheetName val="Provisão de 13o  30.09"/>
      <sheetName val="INSS FGTS Int"/>
      <sheetName val="INSS FGTS Coml"/>
      <sheetName val="Detalhe de Férias BC"/>
      <sheetName val=" IOC Worms"/>
      <sheetName val="Cta Pg Diversos"/>
      <sheetName val="XREF"/>
      <sheetName val="Tickmarks"/>
      <sheetName val="PAES INSS"/>
      <sheetName val="Balanço"/>
      <sheetName val="PAS Vendas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apa movimentação"/>
      <sheetName val="rz01a10mpme"/>
      <sheetName val="rz01a10pa"/>
      <sheetName val="Seleções Efetuadas"/>
      <sheetName val="Teste de Valorização"/>
      <sheetName val="Realiz. PA e PR"/>
      <sheetName val="LOg's"/>
      <sheetName val="Custeio PA e PR"/>
      <sheetName val="Obsoletos"/>
      <sheetName val="Estoque outubro"/>
      <sheetName val="XREF"/>
      <sheetName val="Tickmarks"/>
      <sheetName val="selembalagens"/>
      <sheetName val="Logembal"/>
      <sheetName val="selmp"/>
      <sheetName val="Log"/>
      <sheetName val="selpa"/>
      <sheetName val="Log pa"/>
      <sheetName val="selrevenda"/>
      <sheetName val="Logrevenda"/>
      <sheetName val="selrotulos"/>
      <sheetName val="Logrotulos"/>
      <sheetName val="Anexo 7"/>
      <sheetName val="Inventár. 31.12 {PPC}"/>
      <sheetName val="Mapa Mov. {PPC}"/>
      <sheetName val="CM. Out x Dez"/>
      <sheetName val="MP"/>
      <sheetName val="Realização PA"/>
      <sheetName val="Revenda"/>
      <sheetName val="Custeio PA"/>
      <sheetName val="MO e GGF"/>
      <sheetName val="Materiais 3o {PPC}"/>
      <sheetName val="Mater. Diversos"/>
      <sheetName val="Import. Andamento"/>
      <sheetName val="Pos. Final PA {PPC}"/>
      <sheetName val="Pos. Final Rev. {PPC}"/>
      <sheetName val="Pos. Final MP {PPC}"/>
      <sheetName val="Pos. Final Emb. {PPC}"/>
      <sheetName val="Pos. Final Filiais {PPC}"/>
      <sheetName val="Log seleção Rev."/>
      <sheetName val="Log seleção MP"/>
      <sheetName val="Log seleção Filiais"/>
      <sheetName val="Log seleção PA"/>
      <sheetName val="controle de circularização"/>
      <sheetName val="MP e Em {PPC}"/>
      <sheetName val="PA e PR {PPC}"/>
      <sheetName val="custo out x dez"/>
      <sheetName val="Valoriz. MP "/>
      <sheetName val="Valor. Revenda"/>
      <sheetName val="LOG seleção"/>
      <sheetName val="Mapa"/>
      <sheetName val="Valorização MP"/>
      <sheetName val="Realização PA e PR"/>
      <sheetName val="Log Sel.MP-Emb.-Rev."/>
      <sheetName val="Log Sel.PA e Revenda"/>
      <sheetName val="rz01a09pa (2)"/>
      <sheetName val="Sheet1"/>
      <sheetName val="Valorização"/>
      <sheetName val="Estoque poder 3'os"/>
      <sheetName val="Invetário 05.01.2004"/>
      <sheetName val="Cut Off NF"/>
      <sheetName val="Obsoletos 31.10.03"/>
      <sheetName val="Estoque Dez {ppc}"/>
      <sheetName val="Estoque Dez"/>
      <sheetName val="Abertura Relatório"/>
      <sheetName val="Mapa Movim."/>
      <sheetName val="Teste Contagem"/>
      <sheetName val="Composição Estoques 31.12.2004"/>
      <sheetName val="Obsoletos 31.10.04"/>
      <sheetName val="#REF"/>
      <sheetName val="NE"/>
      <sheetName val="Mapa_Mov_Estoques_Set07{ppc}"/>
      <sheetName val="Teste_Valorização_Set07"/>
      <sheetName val="Teste_Realização_Set07"/>
      <sheetName val="Custeio_Set07"/>
      <sheetName val="Confronto_CPV07"/>
      <sheetName val="Custo_Produção_Set07"/>
      <sheetName val="RA Final"/>
      <sheetName val="Cálculo Parâmetro"/>
      <sheetName val="Níveis Parâmetro"/>
      <sheetName val="Estoques Obsoletos"/>
      <sheetName val="Pontos Identificados"/>
      <sheetName val="Estoquepoder3os"/>
      <sheetName val="Comp_Anal_Estoques_Set07{ppc}"/>
      <sheetName val="Mapa Mov 31.12"/>
      <sheetName val="MapaMovimentação30.11.05 {ppc}"/>
      <sheetName val="Estoques em Poder 3o"/>
      <sheetName val="Teste de Realização"/>
      <sheetName val="PosiçãoAnalítica"/>
      <sheetName val="Obsoletos 30.11.2005 "/>
      <sheetName val="Itens Selecionados Estoques"/>
      <sheetName val="MapaMovimentação30.011.05 {ppc}"/>
      <sheetName val="MapaMovimentação"/>
      <sheetName val="Demais_Estoques"/>
      <sheetName val="Cobertura de seguros"/>
      <sheetName val="PAS Vendas"/>
      <sheetName val="Folha Pagto"/>
      <sheetName val="Conciliações 30.11"/>
      <sheetName val="Anexo 15 - Moeda Estrangeira"/>
      <sheetName val="Anexo 15 - Swap"/>
      <sheetName val="Anexo 6"/>
      <sheetName val="População Res."/>
      <sheetName val="PAS Custo-despesa e Provisão"/>
      <sheetName val="Resumo (x) Contab. "/>
      <sheetName val="Passivo Omisso"/>
      <sheetName val="Referência-Relatório-Resultado"/>
      <sheetName val="Para Refer. - Rev. Analítica"/>
      <sheetName val="Forecast"/>
      <sheetName val="PIS, Cofins e Out Variav. 31.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PARA REF 31.12"/>
      <sheetName val="Remun Líq PAS"/>
      <sheetName val="Composição"/>
      <sheetName val="Teste Detalhe - Provisão Fopag 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"/>
      <sheetName val="DRE"/>
      <sheetName val="Conciliação Bancária"/>
      <sheetName val="Contas a Receber "/>
      <sheetName val="PDD Fornecido Pelo Cliente "/>
      <sheetName val="Salários e Encargos Sociais"/>
      <sheetName val="Fornecedores"/>
      <sheetName val="Passivo Omisso"/>
      <sheetName val="PIS-COFINS"/>
      <sheetName val="Correlação das Contas"/>
      <sheetName val="Faturamento - Custos - Despesas"/>
      <sheetName val="Estoque"/>
      <sheetName val="Contingências"/>
      <sheetName val="Financiamentos"/>
      <sheetName val="PAES Análise"/>
      <sheetName val="Tabela CDI"/>
      <sheetName val="XREF"/>
      <sheetName val="Tickmarks"/>
      <sheetName val="Reconciliações Setembr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Movimentação Imob {PPC}"/>
      <sheetName val="PAS Depreciação"/>
      <sheetName val="Teste de Movimentações"/>
      <sheetName val="Analise das Baixas"/>
      <sheetName val="Bens Penhorados"/>
      <sheetName val="Obras em andamento"/>
      <sheetName val="Imperment"/>
      <sheetName val="XREF"/>
      <sheetName val="Tickmarks"/>
      <sheetName val="Mapa de Movimentação"/>
      <sheetName val="Imob em andamento"/>
      <sheetName val="#REF"/>
      <sheetName val="Mútuos não realizáveis"/>
      <sheetName val="PAS Deprec."/>
      <sheetName val="Balanço"/>
      <sheetName val="A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Teste de Movimentações"/>
      <sheetName val="Movimentação Imob {PPC}"/>
      <sheetName val="Analise das Baixas"/>
      <sheetName val="Bens Penhorados"/>
      <sheetName val="Obras em andamento"/>
      <sheetName val="Imperment"/>
      <sheetName val="XREF"/>
      <sheetName val="Tickmarks"/>
      <sheetName val="au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4">
          <cell r="A4">
            <v>46196.035920000002</v>
          </cell>
          <cell r="B4">
            <v>46196.035920000002</v>
          </cell>
          <cell r="D4" t="str">
            <v>Abril Gráfica</v>
          </cell>
          <cell r="E4" t="str">
            <v>!</v>
          </cell>
        </row>
      </sheetData>
      <sheetData sheetId="9"/>
      <sheetData sheetId="10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Links"/>
      <sheetName val="Circularização"/>
      <sheetName val="Movimentação"/>
      <sheetName val="Cálculo Mútuo"/>
      <sheetName val="XREF"/>
      <sheetName val="Tickmarks"/>
      <sheetName val="Movimentação Consolidada"/>
      <sheetName val="BNDES A"/>
      <sheetName val="BNDES B"/>
      <sheetName val="BNDES C"/>
      <sheetName val="CR. LYONNAIS BUYER 1 AO 07  "/>
      <sheetName val="CR. LYONNAIS BUYER 8 AO 11"/>
      <sheetName val="CR. LYONNAIS BUYER 01 AO 02  "/>
      <sheetName val="IFC TRANCHE A 1 a 7 "/>
      <sheetName val="IFC TRANCHE B 1 a 7.1 "/>
      <sheetName val="DRE"/>
      <sheetName val="Mutação Imobilizado - PPC"/>
      <sheetName val="PAS Despesa pessoal"/>
      <sheetName val="Deduções"/>
      <sheetName val="DMPL"/>
      <sheetName val="BALANÇO"/>
      <sheetName val="Reconciliações Setemb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s"/>
      <sheetName val="LÇTOS PROVISÃO INCENTIVO"/>
      <sheetName val="PREMIO PN ABR-03 1ºCALCULO"/>
      <sheetName val="PREMIO PN ABR-03 2ºCALCULO"/>
      <sheetName val="PREMIO"/>
      <sheetName val="RESUMO PREMIO"/>
      <sheetName val="INCENTIVO-ENSACADO"/>
      <sheetName val="RATEIO RECEITA BRUTA"/>
      <sheetName val="RECEITA-BRUTA-USINAS"/>
      <sheetName val="producao"/>
      <sheetName val="cta movto incentivo"/>
      <sheetName val="lctos incentivo-SAP"/>
      <sheetName val="comercialização"/>
      <sheetName val="comercialização-usinas"/>
      <sheetName val="SUBSIDIO"/>
      <sheetName val="1)gerenciador"/>
      <sheetName val="bonificacao"/>
      <sheetName val="incentivo acucar.me"/>
      <sheetName val="dif.logistico"/>
      <sheetName val="dif.servicos"/>
      <sheetName val="incentivo ducula liquido"/>
      <sheetName val="inc.anidro unif.alcool"/>
      <sheetName val="INC-HIDRATADO"/>
      <sheetName val="INC-ANIDRO"/>
      <sheetName val="2)mapa vendas"/>
      <sheetName val="3)param.mi"/>
      <sheetName val="4)mapa acucar "/>
      <sheetName val="5)mapa alcool"/>
      <sheetName val="5a)incentivo alcool"/>
      <sheetName val="6)qtde coper"/>
      <sheetName val="6a)quebras coper"/>
      <sheetName val="6a)quebras usinas"/>
      <sheetName val="7)lctos"/>
      <sheetName val="planilha-2"/>
      <sheetName val="cabecalho-2"/>
      <sheetName val="8)receita liq"/>
      <sheetName val="9)usina mi sem zl"/>
      <sheetName val="11)usina me"/>
      <sheetName val="12)qtde usinas"/>
      <sheetName val="13)incentivo.mi"/>
      <sheetName val="complem incentivo"/>
      <sheetName val="suporte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10"/>
      <sheetName val="Módulo11"/>
      <sheetName val="Módulo12"/>
      <sheetName val="Módulo14"/>
      <sheetName val="Módulo15"/>
      <sheetName val="Módulo21"/>
      <sheetName val="Módulo22"/>
      <sheetName val="Módulo23"/>
      <sheetName val="Módulo25"/>
      <sheetName val="Módulo27"/>
      <sheetName val="Módulo28"/>
      <sheetName val="Módulo29"/>
      <sheetName val="Módulo31"/>
      <sheetName val="Módulo32"/>
      <sheetName val="Módulo33"/>
      <sheetName val="Módulo35"/>
      <sheetName val="Módulo37"/>
      <sheetName val="Módulo38"/>
      <sheetName val="Módulo39"/>
      <sheetName val="Módulo43"/>
      <sheetName val="Módulo44"/>
      <sheetName val="Módulo45"/>
      <sheetName val="Módulo47"/>
      <sheetName val="PREMIO (2)"/>
      <sheetName val="PREMIO (3)"/>
      <sheetName val="mapa-vendas-anterior"/>
      <sheetName val="Cálculo Parâmetro"/>
      <sheetName val="Lead"/>
      <sheetName val="XREF"/>
      <sheetName val="PREV"/>
      <sheetName val="REAL"/>
      <sheetName val="Macro2"/>
      <sheetName val="Composição {ppc}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 Referência"/>
      <sheetName val="PAS Despesa Pessoal"/>
      <sheetName val="XREF"/>
      <sheetName val="Tickmarks"/>
      <sheetName val="Anexo 15 - Moeda Estrangeira"/>
      <sheetName val="Anexo 15 - Swap"/>
      <sheetName val="D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lanço Patrimonial"/>
      <sheetName val="DRE"/>
      <sheetName val="DMPL"/>
      <sheetName val="Conciliação Bancária"/>
      <sheetName val="Controle de Circularização"/>
      <sheetName val="Contas a Receber "/>
      <sheetName val="PDD"/>
      <sheetName val="Estoques"/>
      <sheetName val="Impostos a Recuperar"/>
      <sheetName val="Depósitos Judiciais"/>
      <sheetName val="Imobilizado"/>
      <sheetName val="Teste de Depreciação"/>
      <sheetName val="Financiamentos"/>
      <sheetName val="Fornecedores"/>
      <sheetName val="Salários e Encargos Sociais"/>
      <sheetName val="IRPJ-CSLL a Pagar"/>
      <sheetName val="Outros Impostos a Recolher"/>
      <sheetName val="PAES Análise"/>
      <sheetName val="Parcelamento ISS"/>
      <sheetName val="Contingências Tributárias"/>
      <sheetName val="Correlação das Contas"/>
      <sheetName val="Passivo Omisso"/>
      <sheetName val="Contingências"/>
      <sheetName val="Tabela CDI"/>
      <sheetName val="XREF"/>
      <sheetName val="Tickmarks"/>
      <sheetName val="Fluxo Consolidado Holding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ória Lançamentos (2)"/>
      <sheetName val="Conciliação Custos - Guarani"/>
      <sheetName val="XREF"/>
    </sheetNames>
    <sheetDataSet>
      <sheetData sheetId="0"/>
      <sheetData sheetId="1" refreshError="1"/>
      <sheetData sheetId="2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ad"/>
      <sheetName val="População Res."/>
      <sheetName val="teste detalhes"/>
      <sheetName val="composicao fopag"/>
      <sheetName val="Comissões"/>
      <sheetName val="pas fopag"/>
      <sheetName val="Excess Calc"/>
      <sheetName val="Threshold Calc"/>
      <sheetName val="Folha Pagamento {ppc}"/>
      <sheetName val="Férias {ppc}"/>
      <sheetName val="Rescisão {ppc}"/>
      <sheetName val="XREF"/>
      <sheetName val="log"/>
      <sheetName val="Tickmarks"/>
      <sheetName val="Links"/>
      <sheetName val="Global Saldos"/>
      <sheetName val="composição"/>
      <sheetName val="contas transitórias"/>
      <sheetName val="PAS"/>
      <sheetName val="FOPAG"/>
      <sheetName val="Férias"/>
      <sheetName val="parametros"/>
      <sheetName val="Log Seleção"/>
      <sheetName val="Seleção"/>
      <sheetName val="Flutuação"/>
      <sheetName val="Honorários - Minatel"/>
      <sheetName val="Cálculo Global - Férias e 13o. "/>
      <sheetName val="Testes"/>
      <sheetName val="População resultado"/>
      <sheetName val="Teste Despesas"/>
      <sheetName val="Teste Detalhes FOPAG"/>
      <sheetName val="Expectativa"/>
      <sheetName val="Log Despesas"/>
      <sheetName val="PAS Despesas "/>
      <sheetName val="Teste "/>
      <sheetName val="LOG  débitos no resultado"/>
      <sheetName val="Composicão"/>
      <sheetName val="Cálculo Global - Salários "/>
      <sheetName val="parâmetro"/>
      <sheetName val="Teste Detalhe"/>
      <sheetName val="Despesa Operacional 31.10.03"/>
      <sheetName val="Seleção Teste Detalhe"/>
      <sheetName val="Projeção"/>
      <sheetName val="Teste de Despesas"/>
      <sheetName val="Descartes"/>
      <sheetName val="interim versus final"/>
      <sheetName val="Teste Débitos"/>
      <sheetName val="fopag {ppc}"/>
      <sheetName val="Composição fopag"/>
      <sheetName val="Royalties Out-05 PPC"/>
      <sheetName val="Royalties Set-05 PPC"/>
      <sheetName val="Royalties Ago-05 PPC"/>
      <sheetName val="Royalties Jul-05 PPC"/>
      <sheetName val="Royalties Jun-05 PPC"/>
      <sheetName val="Royalties Mai-05 PPC"/>
      <sheetName val="Teste de Detalhe"/>
      <sheetName val="VARIAÇÃO"/>
      <sheetName val="População (Star)"/>
      <sheetName val="STAR Fretes Rec. (out.03)"/>
      <sheetName val="STAR Fret Rec. (dez.03)"/>
      <sheetName val="STAR Frete (out.03)"/>
      <sheetName val="STAR Frete (dez.03)"/>
      <sheetName val="pro labore"/>
      <sheetName val="População Res_"/>
      <sheetName val="PAS Pessoal"/>
      <sheetName val="Threshold"/>
      <sheetName val="Variação dez.05"/>
      <sheetName val="Teste despesas operacionais"/>
      <sheetName val="Teste detalhe fopag"/>
      <sheetName val="Journal Entry"/>
      <sheetName val="Log File"/>
      <sheetName val="Sumário"/>
      <sheetName val="Folha de Pagto"/>
      <sheetName val="Cálculo Parâmetro"/>
      <sheetName val="Níveis Parâmetro"/>
      <sheetName val="Resultado Seleção"/>
      <sheetName val="Teste de detalhe "/>
      <sheetName val="Teste de detalhe Débitos no CPV"/>
      <sheetName val="Teste  advogados"/>
      <sheetName val="Débitos Resultado 31.12.2004"/>
      <sheetName val="juros Conta Garantida"/>
      <sheetName val="Débitos no Resultado 31.10.04"/>
      <sheetName val="Base PAS"/>
      <sheetName val="PAS Folha"/>
      <sheetName val="Resultado Abril"/>
      <sheetName val="Teste de Débito Resultado"/>
      <sheetName val="Para Referência"/>
      <sheetName val="projeção saldo 30.04"/>
      <sheetName val="PAS Salarios Resultado 31.01"/>
      <sheetName val="TCalc01"/>
      <sheetName val="Teste Detalhe 31.01"/>
      <sheetName val="Abertura"/>
      <sheetName val="População"/>
      <sheetName val="despesas-selecao"/>
      <sheetName val="Juros"/>
      <sheetName val="Log1"/>
      <sheetName val="Log2"/>
      <sheetName val="PAS-Despesas"/>
      <sheetName val="Teste de detalhes"/>
      <sheetName val="Teste de Rateio"/>
      <sheetName val="Balancete 2006"/>
      <sheetName val="PAS Salarios Resultado"/>
      <sheetName val="projeção saldo"/>
      <sheetName val="Análise de Variação"/>
      <sheetName val="PAS Fopag e Provisões"/>
      <sheetName val="Parâmetro Encargos"/>
      <sheetName val="Parâmetro Férias"/>
      <sheetName val="Parâmetro 13o"/>
      <sheetName val="Referência 08.01"/>
      <sheetName val="Referência 12.01"/>
      <sheetName val="Movimentação"/>
      <sheetName val="Calculo Global Salários"/>
      <sheetName val="Nota Explicativa"/>
      <sheetName val="PAS - Folha de Pagamento"/>
      <sheetName val="Créditos Pis e Cofins 31.12.07"/>
      <sheetName val="Ref. Consol."/>
      <sheetName val="Roll Forward"/>
      <sheetName val="Outros Gastos"/>
      <sheetName val="PAS Folha de Pagamento"/>
      <sheetName val="Anál. de Variação 31.12"/>
      <sheetName val="P1 - Sumário"/>
      <sheetName val="P2 -Lead"/>
      <sheetName val="P3 - PAS - Folha de Pagamento"/>
      <sheetName val="P4 - Parâmetro"/>
      <sheetName val="Seleção Despesas 30.09.04"/>
      <sheetName val="Seleção Despesas 31.12.04"/>
      <sheetName val="PAS Despesas"/>
      <sheetName val="Teste de Detalhe 30.11.06"/>
      <sheetName val="Teste de Detalhe 31.12.06"/>
      <sheetName val="Teste de Folha de Pagamento"/>
      <sheetName val="Teste de detalhe 30.09.07"/>
      <sheetName val="Despesas e Consumo"/>
      <sheetName val="Despesa administ nota explicati"/>
      <sheetName val="PAS Folha de Pagamento 30_09_07"/>
      <sheetName val="PAS Folha de Pagamento 31_12_07"/>
      <sheetName val="Teste de detalhe 31.12.07"/>
      <sheetName val="Teste Detalhe 30.09.06"/>
      <sheetName val="Teste de Detalhe - 31.12.06"/>
      <sheetName val="Logs"/>
      <sheetName val="Teste de Detalhe Mai.Nov.07"/>
      <sheetName val="Teste de Detalhe Dez.Fev.08"/>
      <sheetName val="Teste Débito no Rsultado"/>
      <sheetName val="conciliação"/>
      <sheetName val="Projeção Saldos 31.12.03"/>
      <sheetName val="log resultado"/>
      <sheetName val="seleção de despesa"/>
      <sheetName val="Cipa Brasil"/>
      <sheetName val="Log Cipa Brasil"/>
      <sheetName val="Cipa NE"/>
      <sheetName val="Log Cipa NE"/>
      <sheetName val="Folha - despesas gerais"/>
      <sheetName val="Teste Detalhe 30.09.08"/>
      <sheetName val="PAS Folha de Pgto 30_09_07"/>
      <sheetName val="PAS Folha de Pgto_12_07"/>
      <sheetName val="Teste detalhe 30.09.07"/>
      <sheetName val="Teste detalhe 31.12.07"/>
      <sheetName val="sel_débito_resul_set"/>
      <sheetName val="Teste Detalhe 31.08.08"/>
      <sheetName val="P2 - Lead"/>
      <sheetName val="P3 - PAS Fopag1"/>
      <sheetName val="P4 -  Cálculo Parâmetro"/>
      <sheetName val="{PPC} Juros Capital Próprio"/>
      <sheetName val="Receitas e Despesas financeiras"/>
      <sheetName val="Teste Advogados"/>
      <sheetName val="PAS FOPAG Funcionários"/>
      <sheetName val="PAS Pro-Labore"/>
      <sheetName val="Total Sel"/>
      <sheetName val="P3 - PAS Fopag"/>
      <sheetName val="Global e Detalhe Folha 31.10"/>
      <sheetName val="Férias &amp; 13"/>
      <sheetName val="Parâmetro Folha"/>
      <sheetName val="Global de Fopag"/>
      <sheetName val="Débito resultado"/>
      <sheetName val="Teste de Débitos no Resultado"/>
      <sheetName val="Projeções 31.12.03"/>
      <sheetName val="Composição Resultado"/>
      <sheetName val="Calculo de Paramêtro"/>
      <sheetName val="PAS Folha 30.09.08"/>
      <sheetName val="#REF"/>
      <sheetName val="NE"/>
      <sheetName val="PAS - Folha"/>
      <sheetName val="Teste Resultado"/>
      <sheetName val="Itens selecionados detalhe"/>
      <sheetName val="PAS Despesa com FOPAG"/>
      <sheetName val="Teste de Débito no Resultado"/>
      <sheetName val="PAS - Folha de Pagamento 31.03"/>
      <sheetName val="PAS - Folha de Pagamento 30.06"/>
      <sheetName val="Parâmetro LEAD"/>
      <sheetName val="Rollforward"/>
      <sheetName val="PAS Folha Custos"/>
      <sheetName val="PAS Folha Despesa"/>
      <sheetName val="Débito Resultado "/>
      <sheetName val="Parametro"/>
      <sheetName val="Débito no Resultado"/>
      <sheetName val="Teste Folha"/>
      <sheetName val="Parâmetro "/>
      <sheetName val="Teste Débitos Resultado"/>
      <sheetName val="Advogados"/>
      <sheetName val="Teste Débito no Resultado"/>
      <sheetName val="Teste comissão sobre vendas"/>
      <sheetName val="Tipo de teste"/>
      <sheetName val="PAS Saldos 31.12.08"/>
      <sheetName val="Teste debito no resultado"/>
      <sheetName val="Summary"/>
      <sheetName val="Despesa com Advogados"/>
      <sheetName val="Teste detalhe das depesas"/>
      <sheetName val="Roolforward"/>
      <sheetName val="Teste de Detalhe DR"/>
      <sheetName val="DRE"/>
      <sheetName val="Cálculo Global - Salário"/>
      <sheetName val="Cálculo Global - INSS-FGTS"/>
      <sheetName val="Cálculo Global - Benefícios"/>
      <sheetName val="Sheet1"/>
      <sheetName val="Teste de Detalhe 31.03.08"/>
      <sheetName val="Log ACL"/>
      <sheetName val="PAS de FOPAG"/>
      <sheetName val="Custos FOPAG"/>
      <sheetName val="Teste contas"/>
      <sheetName val="Detalhe FOPAG"/>
      <sheetName val="Calculo Parâmetro"/>
      <sheetName val="Despesas Advogados 31.12.08"/>
      <sheetName val="Folha Pagto"/>
      <sheetName val="Participação no resultado"/>
      <sheetName val="Débito no resultado interim"/>
      <sheetName val="Débito no resultado final"/>
      <sheetName val="Beta"/>
      <sheetName val="Cálculo Global FGTS INSS"/>
      <sheetName val="Variação cambial"/>
      <sheetName val="Sel Deb Resultado"/>
      <sheetName val="Cálculo Global Salários"/>
      <sheetName val="Passos do Programa"/>
      <sheetName val="Log - Resultado"/>
      <sheetName val="Cálculo Global - Salários"/>
      <sheetName val="TCalc"/>
      <sheetName val="Detalhe Folha"/>
      <sheetName val="Abertura Contas"/>
      <sheetName val="Débitos Resultado"/>
      <sheetName val="Composição por tipo de teste"/>
      <sheetName val="Teste detalhe Debito Resultado"/>
      <sheetName val="Teste Débito Resultado 31.10.08"/>
      <sheetName val="Teste  Detalhe"/>
      <sheetName val="PAS FOPAG, 13o, Férias e Encarg"/>
      <sheetName val="Teste Honorários Advocaticios"/>
      <sheetName val="Sheet2"/>
      <sheetName val="Teste débito resultadoe compras"/>
      <sheetName val="Novo Enfoque"/>
      <sheetName val="Sheet3"/>
      <sheetName val="Base Seleção"/>
      <sheetName val="Base Seleção Despesas"/>
      <sheetName val="Despesas com Advogados"/>
      <sheetName val="Teste de débito"/>
      <sheetName val="Rateio Despesas (P&amp;C)"/>
      <sheetName val="Rateio Despesas (Financeiro)"/>
      <sheetName val="Rateio Despesas (Jurídico)"/>
      <sheetName val="Rateio Depesas (Suprimentos)"/>
      <sheetName val="Teste débito resultado"/>
      <sheetName val="Cálculo Global - Encargos"/>
      <sheetName val="Teste de despesa"/>
      <sheetName val="Garantias"/>
      <sheetName val="PAS Despesa pessoal"/>
      <sheetName val="Rollfoward Procedures 31.12.09"/>
      <sheetName val="Parâmetro 31.12.2009"/>
      <sheetName val="Definição do Intervalo"/>
      <sheetName val="Teste de Serv. Terc. Pessoa Jur"/>
      <sheetName val="Apuração Pis e Cofins 31.12"/>
      <sheetName val="PAS - Fopag - Andrade"/>
      <sheetName val="PAS - Fopag - Guarani"/>
      <sheetName val="PAS - Fopag - São José"/>
      <sheetName val="Parâmetro Andrade"/>
      <sheetName val="Parâmetro Guarani"/>
      <sheetName val="Parâmetro CESJ"/>
      <sheetName val="P2 - Sumário"/>
      <sheetName val="P3 - Teste Debitos Resultado"/>
      <sheetName val="P4 - Tabela itens"/>
      <sheetName val="P5 - NE"/>
      <sheetName val="P6 - PAS Folha Pgto"/>
      <sheetName val="Const"/>
      <sheetName val="Balanço Patrimonial"/>
      <sheetName val="PAS Folha Escritório"/>
      <sheetName val="PAS Folha Fazenda"/>
      <sheetName val="PAS (A) 28.02"/>
      <sheetName val="PAS (G) 28.02"/>
      <sheetName val="PAS (S)28.02"/>
      <sheetName val="Tab.Novo Enfoque e Dados Teste"/>
      <sheetName val="Fopag - Andrade 31.12"/>
      <sheetName val="Fopag - Guarani 31.12"/>
      <sheetName val="Fopag - São José 31.12"/>
      <sheetName val="Tab.Novo Enfoque e Dados 31.12"/>
      <sheetName val="Tab.Novo Enfoque e Dados 31.03"/>
      <sheetName val="Teste Debitos Resultado"/>
      <sheetName val="Tabela itens"/>
      <sheetName val="BP"/>
      <sheetName val="ATIVO"/>
      <sheetName val="Circularização Emprestimos"/>
      <sheetName val="Parâmetro 31.12.2009 Rollforwar"/>
      <sheetName val="Análise de contas"/>
      <sheetName val="PAS de Despesas com Fopag"/>
      <sheetName val="Parâmetro Threshold"/>
      <sheetName val="Cálculo Global-Encargos e Fopag"/>
      <sheetName val="Despesas Pessoal 31-12"/>
      <sheetName val="Mov Desp Atica 31-12"/>
      <sheetName val="Mov trim Atica 31-12"/>
      <sheetName val="Mov Desp Scipione 31-12"/>
      <sheetName val="Mov trim Scipione 31-12"/>
      <sheetName val="Teste Despesa 31-12"/>
      <sheetName val="Cálculo dos Itens 30-09"/>
      <sheetName val="Teste despesas 30-09"/>
      <sheetName val="Despesas Pessoal 30-09"/>
      <sheetName val="Selecao"/>
      <sheetName val="Despesas Pessoal"/>
      <sheetName val="Despesas FIN"/>
      <sheetName val="Selecao FINAL"/>
      <sheetName val="Teste de Despesas Final"/>
      <sheetName val="Despesas INT"/>
      <sheetName val="Teste de Despesas Int"/>
      <sheetName val="Projeção 31.12.2004"/>
      <sheetName val="População para teste"/>
      <sheetName val="Impostos Outros - Aços out04"/>
      <sheetName val="Teste Fopag ARMCO"/>
      <sheetName val="Teste Fopag Aços"/>
      <sheetName val="Segregação PAS X Detalhes"/>
      <sheetName val="Teste de Projeção"/>
      <sheetName val="População Teste de Despesas"/>
      <sheetName val="Seleção e Teste de Despesas"/>
      <sheetName val="Mov. Funcionários-set06"/>
      <sheetName val="População Teste Resultado"/>
      <sheetName val="DAAM - 5440"/>
      <sheetName val="Detalhe - Folha"/>
      <sheetName val="Parâmetro RFWD"/>
      <sheetName val="Parâmetro FOPAG"/>
      <sheetName val="LX_Prov Férias e 13º Salário"/>
      <sheetName val="Definições de Amostras"/>
      <sheetName val="PAS de Folha"/>
      <sheetName val="Teste de advogados"/>
      <sheetName val="Emp. e Repasses"/>
      <sheetName val="Royalties"/>
      <sheetName val="Tabela de Parâmetros"/>
      <sheetName val="Desp_Captação"/>
      <sheetName val="Remun adm."/>
      <sheetName val="Mútuo"/>
      <sheetName val="Detalhe Desp. Financ. e Outras"/>
      <sheetName val="Despesa_com_juros"/>
      <sheetName val="Participação"/>
      <sheetName val="PAS Salários"/>
      <sheetName val="Encargos salários"/>
      <sheetName val="PAS 31.12.2009"/>
      <sheetName val="Composição do saldo de despesas"/>
      <sheetName val="Custo X Despesa"/>
      <sheetName val="Global pro-labore"/>
      <sheetName val="T. Detalhe"/>
      <sheetName val="Global Contratos"/>
      <sheetName val="Teste PAS e Detalhe"/>
      <sheetName val="Folha de Pgto."/>
      <sheetName val="Definição de Amostras"/>
      <sheetName val="Novo Parâmetro"/>
      <sheetName val="Receita"/>
      <sheetName val="Despesa Advogados"/>
      <sheetName val="Definição de Intervalo"/>
      <sheetName val="Cálculo Global - Férias e 13o."/>
      <sheetName val="Despesas ADV"/>
      <sheetName val="Débito no Resultado NG"/>
      <sheetName val="Débito no Resultado UPA"/>
      <sheetName val="Definição Amostras"/>
      <sheetName val="Teste Debito Resultado"/>
      <sheetName val="Cálculo Global de Salário"/>
      <sheetName val="Amostra"/>
      <sheetName val="DAAM"/>
      <sheetName val="Teste FOPAG"/>
      <sheetName val="P1 - Teste Débitos no Resultado"/>
      <sheetName val="Débito no Resultado UCE"/>
      <sheetName val="Base Resultado UCE"/>
      <sheetName val="Rollforward 31.12.08"/>
      <sheetName val="Segregação de Testes"/>
      <sheetName val="Direcionamento teste resultado"/>
      <sheetName val="Debito no resultado"/>
      <sheetName val="INSS Cota patronal"/>
      <sheetName val="Teste Advogado"/>
      <sheetName val="Calculo amostra"/>
      <sheetName val="V. Cambial"/>
      <sheetName val="Parametro FOPAG"/>
      <sheetName val="Razão Adv."/>
      <sheetName val="Seleção Despesas"/>
      <sheetName val="Cálculo da Seleção"/>
      <sheetName val="Critérios de Seleção"/>
      <sheetName val="Historical Data"/>
      <sheetName val="Débito Resultado 31.10.12"/>
      <sheetName val="Critério Seleção"/>
      <sheetName val="PAS da Folha"/>
      <sheetName val="Parâmetro Seleção"/>
      <sheetName val="Procedimento substantivo"/>
      <sheetName val="NE 22"/>
      <sheetName val="Abertura Fopag"/>
      <sheetName val="Cálculo da Amostra"/>
      <sheetName val="Critério de Seleção"/>
      <sheetName val="Seleção para teste"/>
      <sheetName val="Procedimentos"/>
      <sheetName val="Conciliação Log x Estratégia"/>
      <sheetName val="Teste Detalhe - Débitos"/>
      <sheetName val="Teste Detalhe - Créditos"/>
      <sheetName val="PAS - Comissões de Cartões"/>
      <sheetName val="Recalculo Comissão - O&amp;M"/>
      <sheetName val="RFD - Sálarios e Ordenados"/>
      <sheetName val="Procedimento"/>
      <sheetName val="Débito - Resultado"/>
      <sheetName val="Crédito Resultado"/>
      <sheetName val="RFD - Sálarios e Ordenados (2)"/>
      <sheetName val="Rollfoward"/>
      <sheetName val="Lead SAP"/>
      <sheetName val="Teste detalhe BB"/>
      <sheetName val="Teste detalhe VV"/>
      <sheetName val="Desp. Honorários Advc."/>
      <sheetName val="Critério Seleção Bombas"/>
      <sheetName val="Critério Seleção Válvulas"/>
      <sheetName val="Base Débito Resultado - Fábrica"/>
      <sheetName val="Base Débito Resultado - Distrib"/>
      <sheetName val="Teste Fábrica"/>
      <sheetName val="Teste Distribuidora"/>
      <sheetName val="Critério de Seleção Débitos"/>
      <sheetName val="Critério de Seleção Grupo"/>
      <sheetName val="PAS de Folha 31.12.2013"/>
      <sheetName val="PAS de Folha 30.09.13"/>
      <sheetName val="Ajustes Propostos"/>
      <sheetName val="Subst. Proced."/>
      <sheetName val="Parametro Rollfoward "/>
      <sheetName val="Parametro "/>
      <sheetName val="Base Teste Resultados 31.08"/>
      <sheetName val="Para seleção"/>
      <sheetName val="PAS - Rollfoward"/>
      <sheetName val="Base débitos"/>
      <sheetName val="Contas débito"/>
      <sheetName val="Teste Deb Result"/>
      <sheetName val="Base sel desp"/>
      <sheetName val="Despesas advogados"/>
      <sheetName val="Conciliação Custos - Guarani"/>
      <sheetName val="Teste Débito Resultado Hotel"/>
      <sheetName val="Teste Débito Resultado Conces."/>
      <sheetName val="Teste Débito Resultado Arcel"/>
      <sheetName val="Plaza Check LX"/>
      <sheetName val="RPPE Check LX"/>
      <sheetName val="R&amp;T Check LX"/>
      <sheetName val="Parâmetro (Bombas)"/>
      <sheetName val="Parâmetro (Válvulas)"/>
      <sheetName val="Teste de Advogado Omisso"/>
      <sheetName val="LX"/>
      <sheetName val="1. Debito no Resultado"/>
      <sheetName val="Tabela seleção"/>
      <sheetName val="2. PAS de Salários"/>
      <sheetName val="Contas - Teste"/>
      <sheetName val="Advogado 31-12-12"/>
      <sheetName val="Teste de compra"/>
      <sheetName val="Razao"/>
      <sheetName val="Jurídico"/>
      <sheetName val="Advogado omisso"/>
      <sheetName val="Base seleção (F)"/>
      <sheetName val="Teste Detalhe (F)"/>
      <sheetName val="Teste Detalhe (I)"/>
      <sheetName val="Mutação do PL Trimestral"/>
      <sheetName val="Aging List"/>
      <sheetName val="Teste Equity 30.09.03"/>
      <sheetName val="Evaluation of Misstatements"/>
      <sheetName val="direitos de concessão"/>
      <sheetName val="Capa"/>
      <sheetName val="FC"/>
      <sheetName val="DRE CID"/>
      <sheetName val="Custo CID"/>
      <sheetName val="Capital de Giro"/>
      <sheetName val="Dashboard CID (3)"/>
      <sheetName val="Cálculo Dissídio"/>
      <sheetName val="Folha de Pagamento CID"/>
      <sheetName val="% Ocupação CID"/>
      <sheetName val="WACC"/>
      <sheetName val="DCF"/>
      <sheetName val="Bases &gt;&gt;"/>
      <sheetName val="Ajuste Gerencial"/>
      <sheetName val="Base BP"/>
      <sheetName val="Base Balancetes CID"/>
      <sheetName val="Base particular 2018"/>
      <sheetName val="Descontos por droga"/>
      <sheetName val="Base Compras CID"/>
      <sheetName val="Base de Dados CID"/>
      <sheetName val="Compras CID - resumo"/>
      <sheetName val="Apoio &gt;&gt;"/>
      <sheetName val="Análise Outros CID"/>
      <sheetName val="Pesquisa Mercado"/>
      <sheetName val="De-Para Operacional CID"/>
      <sheetName val="De-Para Contábil CID"/>
      <sheetName val="Compras CID - apoio"/>
      <sheetName val="Palette"/>
      <sheetName val="Análises"/>
      <sheetName val="CHECKS"/>
      <sheetName val="&gt;&gt;&gt; Apoio apresentação"/>
      <sheetName val="Receita bruta por unidade"/>
      <sheetName val="Receita por droga"/>
      <sheetName val="DRE CID - ppt Hist."/>
      <sheetName val="DRE CID - ppt Hist. - Cons"/>
      <sheetName val="DRE CID - ppt Hist. - Cons (2)"/>
      <sheetName val="DRE CID - ppt Ajustes"/>
      <sheetName val="DRE CID - ppt Proj."/>
      <sheetName val="DRE ppt - U.N."/>
      <sheetName val="DRE ppt - U.N. - proposta"/>
      <sheetName val="Receita por medicamento"/>
      <sheetName val="Base de dados - atend."/>
      <sheetName val="# Atendimentos"/>
      <sheetName val="Margem %"/>
      <sheetName val="DRE-U.N. - sem efeito Remicade"/>
      <sheetName val="Base - P&amp;L Brad."/>
      <sheetName val="P&amp;L Brad."/>
      <sheetName val="Custos e Despesas"/>
      <sheetName val="Análises (2)"/>
      <sheetName val="Comparativo Med"/>
      <sheetName val="Descontos Med"/>
      <sheetName val="Análise 17 vs 18"/>
      <sheetName val="Orçado - Velho"/>
    </sheetNames>
    <sheetDataSet>
      <sheetData sheetId="0">
        <row r="2">
          <cell r="F2" t="str">
            <v>31/12/2013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F1" t="str">
            <v>31/12/2013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/>
      <sheetData sheetId="116"/>
      <sheetData sheetId="117"/>
      <sheetData sheetId="118" refreshError="1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/>
      <sheetData sheetId="175" refreshError="1"/>
      <sheetData sheetId="176" refreshError="1"/>
      <sheetData sheetId="177"/>
      <sheetData sheetId="178"/>
      <sheetData sheetId="179"/>
      <sheetData sheetId="180"/>
      <sheetData sheetId="181" refreshError="1"/>
      <sheetData sheetId="182"/>
      <sheetData sheetId="183" refreshError="1"/>
      <sheetData sheetId="184" refreshError="1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/>
      <sheetData sheetId="216" refreshError="1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/>
      <sheetData sheetId="31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/>
      <sheetData sheetId="333" refreshError="1"/>
      <sheetData sheetId="334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 refreshError="1"/>
      <sheetData sheetId="344" refreshError="1"/>
      <sheetData sheetId="345" refreshError="1"/>
      <sheetData sheetId="346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 refreshError="1"/>
      <sheetData sheetId="380" refreshError="1"/>
      <sheetData sheetId="381" refreshError="1"/>
      <sheetData sheetId="382"/>
      <sheetData sheetId="383" refreshError="1"/>
      <sheetData sheetId="384" refreshError="1"/>
      <sheetData sheetId="385"/>
      <sheetData sheetId="386"/>
      <sheetData sheetId="387" refreshError="1"/>
      <sheetData sheetId="388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 refreshError="1"/>
      <sheetData sheetId="422" refreshError="1"/>
      <sheetData sheetId="423" refreshError="1"/>
      <sheetData sheetId="424" refreshError="1"/>
      <sheetData sheetId="425"/>
      <sheetData sheetId="426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MAND"/>
      <sheetName val="Seguros 2001-2002 {ppc}"/>
      <sheetName val="TEPOTZOTLAN"/>
      <sheetName val="582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2EB90C-3F7F-4D55-BDA6-CFD122BF9BA5}" name="Tabela7" displayName="Tabela7" ref="A3:I84" totalsRowShown="0" headerRowDxfId="18" dataDxfId="16" headerRowBorderDxfId="17">
  <autoFilter ref="A3:I84" xr:uid="{4E2EB90C-3F7F-4D55-BDA6-CFD122BF9BA5}"/>
  <tableColumns count="9">
    <tableColumn id="1" xr3:uid="{B97EBC25-7A6D-41C6-88B5-60D49D390108}" name="Código" dataDxfId="15"/>
    <tableColumn id="2" xr3:uid="{7C2E104A-A698-453A-A240-1E558FF866BF}" name="Função" dataDxfId="14"/>
    <tableColumn id="3" xr3:uid="{7F8DB5B2-C3E7-4DCB-B12A-8200B4FB55FD}" name="Tipo_x000a_(CLT/PJ)" dataDxfId="13"/>
    <tableColumn id="4" xr3:uid="{078EDDFA-C460-4576-8AA9-EF7665B542F0}" name="Salário_x000a_Mensal (R$)" dataDxfId="12"/>
    <tableColumn id="5" xr3:uid="{B89824BA-6FDB-4F1E-9697-549BA8A3E049}" name="Horas_x000a_/Mês" dataDxfId="11"/>
    <tableColumn id="6" xr3:uid="{8CDB5A82-AC81-44C5-9201-C2FF96BCDDD2}" name="Salário_x000a_Base (R$/h)" dataDxfId="10">
      <calculatedColumnFormula>D4/E4</calculatedColumnFormula>
    </tableColumn>
    <tableColumn id="7" xr3:uid="{79D91BD9-F68B-41D1-A8DA-64A7BE97391D}" name="Encargos_x000a_Aplicados" dataDxfId="9"/>
    <tableColumn id="8" xr3:uid="{DDB4929B-8E82-429C-9513-B80DDBB63BE1}" name="Custo Horário_x000a_c/ Encargos" dataDxfId="8">
      <calculatedColumnFormula>F4*(1+G4)</calculatedColumnFormula>
    </tableColumn>
    <tableColumn id="9" xr3:uid="{3A681A60-D7E6-439B-A817-6499EF6DDCFD}" name="Data Atualizaçã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5B2F28-FACD-4FE0-99B7-FD9F1E5DAE92}" name="TblCidades" displayName="TblCidades" ref="A2:E245" totalsRowShown="0" headerRowDxfId="6" dataDxfId="5">
  <autoFilter ref="A2:E245" xr:uid="{815B2F28-FACD-4FE0-99B7-FD9F1E5DAE92}"/>
  <tableColumns count="5">
    <tableColumn id="1" xr3:uid="{BA7D48ED-5D42-4EE5-BD3D-4A6E3637964A}" name="Município" dataDxfId="4"/>
    <tableColumn id="2" xr3:uid="{177EE927-B20E-4CA4-A561-C1E8B5B7A831}" name="UF" dataDxfId="3"/>
    <tableColumn id="3" xr3:uid="{BCD2C3E3-603B-4013-9DB1-3E53D6F3EAC5}" name="Região" dataDxfId="2"/>
    <tableColumn id="4" xr3:uid="{5FE7A0A1-8FAF-44C2-9F82-E0FE8952730D}" name="Fator Regional" dataDxfId="1"/>
    <tableColumn id="5" xr3:uid="{DB06A494-DBCD-4EB5-90E3-2701F4152A10}" name="BDI Ref.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BDB4CAD-7D4D-48F1-BDBF-0F19378298A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8db58eb3-d610-4402-8876-fa0d99201d2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1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1.emf"/><Relationship Id="rId5" Type="http://schemas.openxmlformats.org/officeDocument/2006/relationships/control" Target="../activeX/activeX12.xml"/><Relationship Id="rId4" Type="http://schemas.openxmlformats.org/officeDocument/2006/relationships/image" Target="../media/image1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E65C-2E8C-4727-862D-2512F6641131}">
  <sheetPr codeName="Planilha5">
    <tabColor theme="0" tint="-0.249977111117893"/>
  </sheetPr>
  <dimension ref="A1:O119"/>
  <sheetViews>
    <sheetView view="pageBreakPreview" zoomScale="80" zoomScaleNormal="100" zoomScaleSheetLayoutView="80" workbookViewId="0">
      <pane ySplit="8" topLeftCell="A9" activePane="bottomLeft" state="frozen"/>
      <selection activeCell="F27" sqref="F27:F34"/>
      <selection pane="bottomLeft" activeCell="B23" sqref="B23:D23"/>
    </sheetView>
  </sheetViews>
  <sheetFormatPr defaultColWidth="9.140625" defaultRowHeight="15" x14ac:dyDescent="0.25"/>
  <cols>
    <col min="1" max="1" width="10.42578125" style="9" customWidth="1"/>
    <col min="2" max="2" width="20.28515625" style="9" customWidth="1"/>
    <col min="3" max="3" width="27.140625" style="9" customWidth="1"/>
    <col min="4" max="4" width="41.7109375" style="9" customWidth="1"/>
    <col min="5" max="5" width="15" style="9" bestFit="1" customWidth="1"/>
    <col min="6" max="6" width="11.42578125" style="9" customWidth="1"/>
    <col min="7" max="7" width="17.140625" style="6" customWidth="1"/>
    <col min="8" max="8" width="29.7109375" style="11" customWidth="1"/>
    <col min="9" max="9" width="18" style="7" bestFit="1" customWidth="1"/>
    <col min="10" max="10" width="13.42578125" style="7" bestFit="1" customWidth="1"/>
    <col min="11" max="11" width="14.42578125" style="12" bestFit="1" customWidth="1"/>
    <col min="12" max="12" width="12.28515625" style="7" bestFit="1" customWidth="1"/>
    <col min="13" max="13" width="14.42578125" style="12" bestFit="1" customWidth="1"/>
    <col min="14" max="15" width="12" style="7" customWidth="1"/>
    <col min="16" max="16384" width="9.140625" style="9"/>
  </cols>
  <sheetData>
    <row r="1" spans="1:15" s="7" customFormat="1" ht="24" customHeight="1" x14ac:dyDescent="0.25">
      <c r="A1" s="181"/>
      <c r="B1" s="180"/>
      <c r="C1" s="530" t="s">
        <v>0</v>
      </c>
      <c r="D1" s="531"/>
      <c r="E1" s="180" t="s">
        <v>1</v>
      </c>
      <c r="F1" s="530"/>
      <c r="G1" s="530"/>
      <c r="H1" s="539"/>
      <c r="I1" s="182"/>
      <c r="J1" s="182"/>
      <c r="K1" s="183"/>
      <c r="L1" s="182"/>
      <c r="M1" s="183"/>
      <c r="N1" s="182"/>
      <c r="O1" s="182"/>
    </row>
    <row r="2" spans="1:15" s="7" customFormat="1" ht="18" customHeight="1" thickBot="1" x14ac:dyDescent="0.4">
      <c r="A2" s="184"/>
      <c r="B2" s="185"/>
      <c r="C2" s="532"/>
      <c r="D2" s="533"/>
      <c r="E2" s="186" t="str">
        <f ca="1">UPPER(TEXT(E6,"MMM-AA"))</f>
        <v>MAI-26</v>
      </c>
      <c r="F2" s="540"/>
      <c r="G2" s="540"/>
      <c r="H2" s="541"/>
      <c r="I2" s="187"/>
      <c r="J2" s="187"/>
      <c r="K2" s="188"/>
      <c r="L2" s="187"/>
      <c r="M2" s="188"/>
      <c r="N2" s="187"/>
      <c r="O2" s="187"/>
    </row>
    <row r="3" spans="1:15" s="7" customFormat="1" ht="36" customHeight="1" x14ac:dyDescent="0.25">
      <c r="A3" s="189" t="s">
        <v>2</v>
      </c>
      <c r="B3" s="190"/>
      <c r="C3" s="542" t="s">
        <v>3</v>
      </c>
      <c r="D3" s="543"/>
      <c r="E3" s="544" t="s">
        <v>4</v>
      </c>
      <c r="F3" s="544"/>
      <c r="G3" s="544"/>
      <c r="H3" s="545"/>
      <c r="I3" s="191"/>
      <c r="J3" s="191"/>
      <c r="K3" s="192"/>
      <c r="L3" s="191"/>
      <c r="M3" s="192"/>
      <c r="N3" s="191"/>
      <c r="O3" s="193"/>
    </row>
    <row r="4" spans="1:15" s="7" customFormat="1" ht="18" customHeight="1" thickBot="1" x14ac:dyDescent="0.3">
      <c r="A4" s="197"/>
      <c r="B4" s="194"/>
      <c r="C4" s="546"/>
      <c r="D4" s="547"/>
      <c r="E4" s="546"/>
      <c r="F4" s="546"/>
      <c r="G4" s="546"/>
      <c r="H4" s="548"/>
      <c r="I4" s="195"/>
      <c r="J4" s="195"/>
      <c r="K4" s="196"/>
      <c r="L4" s="195"/>
      <c r="M4" s="196"/>
      <c r="N4" s="195"/>
      <c r="O4" s="198"/>
    </row>
    <row r="5" spans="1:15" s="8" customFormat="1" ht="18" customHeight="1" thickBot="1" x14ac:dyDescent="0.3">
      <c r="A5" s="534" t="s">
        <v>5</v>
      </c>
      <c r="B5" s="535"/>
      <c r="C5" s="536"/>
      <c r="D5" s="199"/>
      <c r="E5" s="537" t="s">
        <v>6</v>
      </c>
      <c r="F5" s="538"/>
      <c r="G5" s="561" t="s">
        <v>7</v>
      </c>
      <c r="H5" s="562"/>
      <c r="I5" s="200"/>
      <c r="J5" s="201"/>
      <c r="K5" s="202"/>
      <c r="L5" s="200"/>
      <c r="M5" s="202"/>
      <c r="N5" s="200"/>
      <c r="O5" s="203"/>
    </row>
    <row r="6" spans="1:15" s="8" customFormat="1" ht="18" customHeight="1" thickBot="1" x14ac:dyDescent="0.3">
      <c r="A6" s="563" t="s">
        <v>8</v>
      </c>
      <c r="B6" s="564"/>
      <c r="C6" s="565"/>
      <c r="D6" s="204"/>
      <c r="E6" s="566">
        <f ca="1">TODAY()</f>
        <v>46161</v>
      </c>
      <c r="F6" s="567"/>
      <c r="G6" s="549">
        <f ca="1">E6+20</f>
        <v>46181</v>
      </c>
      <c r="H6" s="550"/>
      <c r="I6" s="205"/>
      <c r="J6" s="205"/>
      <c r="K6" s="206"/>
      <c r="L6" s="205"/>
      <c r="M6" s="206"/>
      <c r="N6" s="205"/>
      <c r="O6" s="203"/>
    </row>
    <row r="7" spans="1:15" ht="18" customHeight="1" thickBot="1" x14ac:dyDescent="0.3">
      <c r="A7" s="551" t="s">
        <v>9</v>
      </c>
      <c r="B7" s="537" t="s">
        <v>10</v>
      </c>
      <c r="C7" s="553"/>
      <c r="D7" s="538"/>
      <c r="E7" s="557" t="s">
        <v>11</v>
      </c>
      <c r="F7" s="557" t="s">
        <v>12</v>
      </c>
      <c r="G7" s="568" t="s">
        <v>13</v>
      </c>
      <c r="H7" s="569"/>
      <c r="I7" s="207"/>
      <c r="J7" s="207"/>
      <c r="K7" s="208"/>
      <c r="L7" s="207"/>
      <c r="M7" s="202"/>
      <c r="N7" s="200"/>
      <c r="O7" s="203"/>
    </row>
    <row r="8" spans="1:15" ht="18" customHeight="1" thickBot="1" x14ac:dyDescent="0.3">
      <c r="A8" s="552"/>
      <c r="B8" s="554"/>
      <c r="C8" s="555"/>
      <c r="D8" s="556"/>
      <c r="E8" s="558"/>
      <c r="F8" s="558"/>
      <c r="G8" s="209" t="s">
        <v>14</v>
      </c>
      <c r="H8" s="210" t="s">
        <v>15</v>
      </c>
      <c r="I8" s="211"/>
      <c r="J8" s="211"/>
      <c r="K8" s="212"/>
      <c r="L8" s="211"/>
      <c r="M8" s="206"/>
      <c r="N8" s="205"/>
      <c r="O8" s="203"/>
    </row>
    <row r="9" spans="1:15" ht="18" customHeight="1" x14ac:dyDescent="0.25">
      <c r="A9" s="213"/>
      <c r="B9" s="535"/>
      <c r="C9" s="535"/>
      <c r="D9" s="535"/>
      <c r="E9" s="559"/>
      <c r="F9" s="559"/>
      <c r="G9" s="559"/>
      <c r="H9" s="560"/>
      <c r="I9" s="207"/>
      <c r="J9" s="207"/>
      <c r="K9" s="208"/>
      <c r="L9" s="207"/>
      <c r="M9" s="202"/>
      <c r="N9" s="200"/>
      <c r="O9" s="203"/>
    </row>
    <row r="10" spans="1:15" ht="18" customHeight="1" x14ac:dyDescent="0.25">
      <c r="A10" s="221">
        <v>1</v>
      </c>
      <c r="B10" s="214" t="e">
        <f>#REF!</f>
        <v>#REF!</v>
      </c>
      <c r="C10" s="215"/>
      <c r="D10" s="216"/>
      <c r="E10" s="217"/>
      <c r="F10" s="218"/>
      <c r="G10" s="219"/>
      <c r="H10" s="220" t="e">
        <f>SUBTOTAL(9,H11:H15)</f>
        <v>#REF!</v>
      </c>
      <c r="I10" s="211"/>
      <c r="J10" s="211"/>
      <c r="K10" s="212"/>
      <c r="L10" s="211"/>
      <c r="M10" s="206"/>
      <c r="N10" s="205"/>
      <c r="O10" s="203"/>
    </row>
    <row r="11" spans="1:15" ht="18" customHeight="1" x14ac:dyDescent="0.25">
      <c r="A11" s="232" t="s">
        <v>16</v>
      </c>
      <c r="B11" s="510" t="e">
        <f>VLOOKUP($A11,#REF!,2,0)</f>
        <v>#REF!</v>
      </c>
      <c r="C11" s="511"/>
      <c r="D11" s="512"/>
      <c r="E11" s="225" t="e">
        <f>VLOOKUP($A11,#REF!,4,0)</f>
        <v>#REF!</v>
      </c>
      <c r="F11" s="226" t="e">
        <f>VLOOKUP($A11,#REF!,3,0)</f>
        <v>#REF!</v>
      </c>
      <c r="G11" s="227" t="e">
        <f>H11/E11</f>
        <v>#REF!</v>
      </c>
      <c r="H11" s="228" t="e">
        <f>VLOOKUP($A11,#REF!,24,0)</f>
        <v>#REF!</v>
      </c>
      <c r="I11" s="229"/>
      <c r="J11" s="229"/>
      <c r="K11" s="230"/>
      <c r="L11" s="231"/>
      <c r="M11" s="202"/>
      <c r="N11" s="207"/>
      <c r="O11" s="233"/>
    </row>
    <row r="12" spans="1:15" ht="18" customHeight="1" x14ac:dyDescent="0.25">
      <c r="A12" s="240" t="s">
        <v>17</v>
      </c>
      <c r="B12" s="507" t="e">
        <f>VLOOKUP($A12,#REF!,2,0)</f>
        <v>#REF!</v>
      </c>
      <c r="C12" s="508"/>
      <c r="D12" s="509"/>
      <c r="E12" s="217" t="e">
        <f>VLOOKUP($A12,#REF!,4,0)</f>
        <v>#REF!</v>
      </c>
      <c r="F12" s="218" t="e">
        <f>VLOOKUP($A12,#REF!,3,0)</f>
        <v>#REF!</v>
      </c>
      <c r="G12" s="237" t="e">
        <f>H12/E12</f>
        <v>#REF!</v>
      </c>
      <c r="H12" s="238" t="e">
        <f>VLOOKUP($A12,#REF!,24,0)</f>
        <v>#REF!</v>
      </c>
      <c r="I12" s="211"/>
      <c r="J12" s="211"/>
      <c r="K12" s="212"/>
      <c r="L12" s="239"/>
      <c r="M12" s="212"/>
      <c r="N12" s="211"/>
      <c r="O12" s="233"/>
    </row>
    <row r="13" spans="1:15" ht="18" customHeight="1" x14ac:dyDescent="0.25">
      <c r="A13" s="232" t="s">
        <v>18</v>
      </c>
      <c r="B13" s="510" t="e">
        <f>VLOOKUP($A13,#REF!,2,0)</f>
        <v>#REF!</v>
      </c>
      <c r="C13" s="511"/>
      <c r="D13" s="512"/>
      <c r="E13" s="225" t="e">
        <f>VLOOKUP($A13,#REF!,4,0)</f>
        <v>#REF!</v>
      </c>
      <c r="F13" s="226" t="e">
        <f>VLOOKUP($A13,#REF!,3,0)</f>
        <v>#REF!</v>
      </c>
      <c r="G13" s="227" t="e">
        <f>H13/E13</f>
        <v>#REF!</v>
      </c>
      <c r="H13" s="228" t="e">
        <f>VLOOKUP($A13,#REF!,24,0)</f>
        <v>#REF!</v>
      </c>
      <c r="I13" s="207"/>
      <c r="J13" s="207"/>
      <c r="K13" s="208"/>
      <c r="L13" s="231"/>
      <c r="M13" s="208"/>
      <c r="N13" s="207"/>
      <c r="O13" s="233"/>
    </row>
    <row r="14" spans="1:15" ht="18" customHeight="1" x14ac:dyDescent="0.25">
      <c r="A14" s="240" t="s">
        <v>19</v>
      </c>
      <c r="B14" s="507" t="e">
        <f>VLOOKUP($A14,#REF!,2,0)</f>
        <v>#REF!</v>
      </c>
      <c r="C14" s="508"/>
      <c r="D14" s="509"/>
      <c r="E14" s="217" t="e">
        <f>VLOOKUP($A14,#REF!,4,0)</f>
        <v>#REF!</v>
      </c>
      <c r="F14" s="218" t="e">
        <f>VLOOKUP($A14,#REF!,3,0)</f>
        <v>#REF!</v>
      </c>
      <c r="G14" s="237" t="e">
        <f>H14/E14</f>
        <v>#REF!</v>
      </c>
      <c r="H14" s="238" t="e">
        <f>VLOOKUP($A14,#REF!,24,0)</f>
        <v>#REF!</v>
      </c>
      <c r="I14" s="211"/>
      <c r="J14" s="211"/>
      <c r="K14" s="212"/>
      <c r="L14" s="239"/>
      <c r="M14" s="212"/>
      <c r="N14" s="211"/>
      <c r="O14" s="233"/>
    </row>
    <row r="15" spans="1:15" ht="18" customHeight="1" x14ac:dyDescent="0.25">
      <c r="A15" s="232"/>
      <c r="B15" s="510"/>
      <c r="C15" s="511"/>
      <c r="D15" s="512"/>
      <c r="E15" s="225"/>
      <c r="F15" s="226"/>
      <c r="G15" s="227"/>
      <c r="H15" s="228"/>
      <c r="I15" s="207"/>
      <c r="J15" s="207"/>
      <c r="K15" s="208"/>
      <c r="L15" s="231"/>
      <c r="M15" s="208"/>
      <c r="N15" s="207"/>
      <c r="O15" s="233"/>
    </row>
    <row r="16" spans="1:15" ht="18" customHeight="1" x14ac:dyDescent="0.25">
      <c r="A16" s="221">
        <v>2</v>
      </c>
      <c r="B16" s="214" t="e">
        <f>#REF!</f>
        <v>#REF!</v>
      </c>
      <c r="C16" s="215"/>
      <c r="D16" s="216"/>
      <c r="E16" s="217"/>
      <c r="F16" s="218"/>
      <c r="G16" s="241"/>
      <c r="H16" s="220"/>
      <c r="I16" s="242"/>
      <c r="J16" s="211"/>
      <c r="K16" s="212"/>
      <c r="L16" s="239"/>
      <c r="M16" s="206"/>
      <c r="N16" s="205"/>
      <c r="O16" s="203"/>
    </row>
    <row r="17" spans="1:15" ht="18" customHeight="1" x14ac:dyDescent="0.25">
      <c r="A17" s="232" t="s">
        <v>20</v>
      </c>
      <c r="B17" s="510" t="e">
        <f>VLOOKUP($A17,#REF!,2,0)</f>
        <v>#REF!</v>
      </c>
      <c r="C17" s="511"/>
      <c r="D17" s="512"/>
      <c r="E17" s="225" t="e">
        <f>VLOOKUP($A17,#REF!,4,0)</f>
        <v>#REF!</v>
      </c>
      <c r="F17" s="226" t="e">
        <f>VLOOKUP($A17,#REF!,3,0)</f>
        <v>#REF!</v>
      </c>
      <c r="G17" s="227" t="e">
        <f>H17/E17</f>
        <v>#REF!</v>
      </c>
      <c r="H17" s="228" t="e">
        <f>VLOOKUP($A17,#REF!,24,0)</f>
        <v>#REF!</v>
      </c>
      <c r="I17" s="243"/>
      <c r="J17" s="229"/>
      <c r="K17" s="230"/>
      <c r="L17" s="231"/>
      <c r="M17" s="202"/>
      <c r="N17" s="207"/>
      <c r="O17" s="233"/>
    </row>
    <row r="18" spans="1:15" ht="18" customHeight="1" x14ac:dyDescent="0.25">
      <c r="A18" s="240" t="s">
        <v>21</v>
      </c>
      <c r="B18" s="507" t="e">
        <f>VLOOKUP($A18,#REF!,2,0)</f>
        <v>#REF!</v>
      </c>
      <c r="C18" s="508"/>
      <c r="D18" s="509"/>
      <c r="E18" s="217" t="e">
        <f>VLOOKUP($A18,#REF!,4,0)</f>
        <v>#REF!</v>
      </c>
      <c r="F18" s="218" t="e">
        <f>VLOOKUP($A18,#REF!,3,0)</f>
        <v>#REF!</v>
      </c>
      <c r="G18" s="237" t="e">
        <f>H18/E18</f>
        <v>#REF!</v>
      </c>
      <c r="H18" s="238" t="e">
        <f>VLOOKUP($A18,#REF!,24,0)</f>
        <v>#REF!</v>
      </c>
      <c r="I18" s="242"/>
      <c r="J18" s="211"/>
      <c r="K18" s="212"/>
      <c r="L18" s="239"/>
      <c r="M18" s="212"/>
      <c r="N18" s="211"/>
      <c r="O18" s="233"/>
    </row>
    <row r="19" spans="1:15" ht="18" customHeight="1" x14ac:dyDescent="0.25">
      <c r="A19" s="232" t="s">
        <v>22</v>
      </c>
      <c r="B19" s="510" t="e">
        <f>VLOOKUP($A19,#REF!,2,0)</f>
        <v>#REF!</v>
      </c>
      <c r="C19" s="511"/>
      <c r="D19" s="512"/>
      <c r="E19" s="225" t="e">
        <f>VLOOKUP($A19,#REF!,4,0)</f>
        <v>#REF!</v>
      </c>
      <c r="F19" s="226" t="e">
        <f>VLOOKUP($A19,#REF!,3,0)</f>
        <v>#REF!</v>
      </c>
      <c r="G19" s="227" t="e">
        <f>H19/E19</f>
        <v>#REF!</v>
      </c>
      <c r="H19" s="228" t="e">
        <f>VLOOKUP($A19,#REF!,24,0)</f>
        <v>#REF!</v>
      </c>
      <c r="I19" s="244"/>
      <c r="J19" s="207"/>
      <c r="K19" s="208"/>
      <c r="L19" s="231"/>
      <c r="M19" s="208"/>
      <c r="N19" s="207"/>
      <c r="O19" s="233"/>
    </row>
    <row r="20" spans="1:15" ht="18" customHeight="1" x14ac:dyDescent="0.25">
      <c r="A20" s="221">
        <v>3</v>
      </c>
      <c r="B20" s="214" t="e">
        <f>#REF!</f>
        <v>#REF!</v>
      </c>
      <c r="C20" s="215"/>
      <c r="D20" s="216"/>
      <c r="E20" s="217"/>
      <c r="F20" s="218"/>
      <c r="G20" s="241"/>
      <c r="H20" s="220"/>
      <c r="I20" s="211"/>
      <c r="J20" s="211"/>
      <c r="K20" s="212"/>
      <c r="L20" s="239"/>
      <c r="M20" s="206"/>
      <c r="N20" s="205"/>
      <c r="O20" s="203"/>
    </row>
    <row r="21" spans="1:15" ht="18" customHeight="1" x14ac:dyDescent="0.25">
      <c r="A21" s="232" t="s">
        <v>23</v>
      </c>
      <c r="B21" s="510" t="e">
        <f>VLOOKUP($A21,#REF!,2,0)</f>
        <v>#REF!</v>
      </c>
      <c r="C21" s="511"/>
      <c r="D21" s="512"/>
      <c r="E21" s="225" t="e">
        <f>VLOOKUP($A21,#REF!,4,0)</f>
        <v>#REF!</v>
      </c>
      <c r="F21" s="226" t="e">
        <f>VLOOKUP($A21,#REF!,3,0)</f>
        <v>#REF!</v>
      </c>
      <c r="G21" s="227" t="e">
        <f>H21/E21</f>
        <v>#REF!</v>
      </c>
      <c r="H21" s="228" t="e">
        <f>VLOOKUP($A21,#REF!,24,0)</f>
        <v>#REF!</v>
      </c>
      <c r="I21" s="244"/>
      <c r="J21" s="207"/>
      <c r="K21" s="208"/>
      <c r="L21" s="231"/>
      <c r="M21" s="208"/>
      <c r="N21" s="207"/>
      <c r="O21" s="233"/>
    </row>
    <row r="22" spans="1:15" ht="18" customHeight="1" x14ac:dyDescent="0.25">
      <c r="A22" s="240" t="s">
        <v>24</v>
      </c>
      <c r="B22" s="507" t="e">
        <f>VLOOKUP($A22,#REF!,2,0)</f>
        <v>#REF!</v>
      </c>
      <c r="C22" s="508"/>
      <c r="D22" s="509"/>
      <c r="E22" s="217" t="e">
        <f>VLOOKUP($A22,#REF!,4,0)</f>
        <v>#REF!</v>
      </c>
      <c r="F22" s="218" t="e">
        <f>VLOOKUP($A22,#REF!,3,0)</f>
        <v>#REF!</v>
      </c>
      <c r="G22" s="237" t="e">
        <f>H22/E22</f>
        <v>#REF!</v>
      </c>
      <c r="H22" s="238" t="e">
        <f>VLOOKUP($A22,#REF!,24,0)</f>
        <v>#REF!</v>
      </c>
      <c r="I22" s="242"/>
      <c r="J22" s="211"/>
      <c r="K22" s="212"/>
      <c r="L22" s="239"/>
      <c r="M22" s="212"/>
      <c r="N22" s="211"/>
      <c r="O22" s="233"/>
    </row>
    <row r="23" spans="1:15" ht="18" customHeight="1" x14ac:dyDescent="0.25">
      <c r="A23" s="232" t="s">
        <v>25</v>
      </c>
      <c r="B23" s="510" t="e">
        <f>VLOOKUP($A23,#REF!,2,0)</f>
        <v>#REF!</v>
      </c>
      <c r="C23" s="511"/>
      <c r="D23" s="512"/>
      <c r="E23" s="225" t="e">
        <f>VLOOKUP($A23,#REF!,4,0)</f>
        <v>#REF!</v>
      </c>
      <c r="F23" s="226" t="e">
        <f>VLOOKUP($A23,#REF!,3,0)</f>
        <v>#REF!</v>
      </c>
      <c r="G23" s="227" t="e">
        <f>H23/E23</f>
        <v>#REF!</v>
      </c>
      <c r="H23" s="228" t="e">
        <f>VLOOKUP($A23,#REF!,24,0)</f>
        <v>#REF!</v>
      </c>
      <c r="I23" s="244"/>
      <c r="J23" s="207"/>
      <c r="K23" s="208"/>
      <c r="L23" s="231"/>
      <c r="M23" s="208"/>
      <c r="N23" s="207"/>
      <c r="O23" s="233"/>
    </row>
    <row r="24" spans="1:15" ht="18" customHeight="1" x14ac:dyDescent="0.25">
      <c r="A24" s="240"/>
      <c r="B24" s="507"/>
      <c r="C24" s="508"/>
      <c r="D24" s="509"/>
      <c r="E24" s="217"/>
      <c r="F24" s="218"/>
      <c r="G24" s="237"/>
      <c r="H24" s="238"/>
      <c r="I24" s="242"/>
      <c r="J24" s="211"/>
      <c r="K24" s="212"/>
      <c r="L24" s="239"/>
      <c r="M24" s="212"/>
      <c r="N24" s="211"/>
      <c r="O24" s="233"/>
    </row>
    <row r="25" spans="1:15" ht="18" customHeight="1" x14ac:dyDescent="0.25">
      <c r="A25" s="250">
        <v>4</v>
      </c>
      <c r="B25" s="245" t="e">
        <f>#REF!</f>
        <v>#REF!</v>
      </c>
      <c r="C25" s="246"/>
      <c r="D25" s="247"/>
      <c r="E25" s="225"/>
      <c r="F25" s="226"/>
      <c r="G25" s="248"/>
      <c r="H25" s="249"/>
      <c r="I25" s="207"/>
      <c r="J25" s="207"/>
      <c r="K25" s="208"/>
      <c r="L25" s="231"/>
      <c r="M25" s="202"/>
      <c r="N25" s="200"/>
      <c r="O25" s="203"/>
    </row>
    <row r="26" spans="1:15" ht="18" customHeight="1" x14ac:dyDescent="0.25">
      <c r="A26" s="240" t="s">
        <v>26</v>
      </c>
      <c r="B26" s="507" t="e">
        <f>VLOOKUP($A26,#REF!,2,0)</f>
        <v>#REF!</v>
      </c>
      <c r="C26" s="508"/>
      <c r="D26" s="509"/>
      <c r="E26" s="217" t="e">
        <f>VLOOKUP($A26,#REF!,4,0)</f>
        <v>#REF!</v>
      </c>
      <c r="F26" s="218" t="e">
        <f>VLOOKUP($A26,#REF!,3,0)</f>
        <v>#REF!</v>
      </c>
      <c r="G26" s="237" t="e">
        <f t="shared" ref="G26:G35" si="0">H26/E26</f>
        <v>#REF!</v>
      </c>
      <c r="H26" s="238" t="e">
        <f>VLOOKUP($A26,#REF!,24,0)</f>
        <v>#REF!</v>
      </c>
      <c r="I26" s="242"/>
      <c r="J26" s="211"/>
      <c r="K26" s="212"/>
      <c r="L26" s="239"/>
      <c r="M26" s="206"/>
      <c r="N26" s="205"/>
      <c r="O26" s="203"/>
    </row>
    <row r="27" spans="1:15" ht="18" customHeight="1" x14ac:dyDescent="0.25">
      <c r="A27" s="232" t="s">
        <v>27</v>
      </c>
      <c r="B27" s="510" t="e">
        <f>VLOOKUP($A27,#REF!,2,0)</f>
        <v>#REF!</v>
      </c>
      <c r="C27" s="511"/>
      <c r="D27" s="512"/>
      <c r="E27" s="225" t="e">
        <f>VLOOKUP($A27,#REF!,4,0)</f>
        <v>#REF!</v>
      </c>
      <c r="F27" s="226" t="e">
        <f>VLOOKUP($A27,#REF!,3,0)</f>
        <v>#REF!</v>
      </c>
      <c r="G27" s="227" t="e">
        <f t="shared" si="0"/>
        <v>#REF!</v>
      </c>
      <c r="H27" s="228" t="e">
        <f>VLOOKUP($A27,#REF!,24,0)</f>
        <v>#REF!</v>
      </c>
      <c r="I27" s="244"/>
      <c r="J27" s="207"/>
      <c r="K27" s="208"/>
      <c r="L27" s="231"/>
      <c r="M27" s="208"/>
      <c r="N27" s="207"/>
      <c r="O27" s="233"/>
    </row>
    <row r="28" spans="1:15" ht="18" customHeight="1" x14ac:dyDescent="0.25">
      <c r="A28" s="240" t="s">
        <v>28</v>
      </c>
      <c r="B28" s="507" t="e">
        <f>VLOOKUP($A28,#REF!,2,0)</f>
        <v>#REF!</v>
      </c>
      <c r="C28" s="508"/>
      <c r="D28" s="509"/>
      <c r="E28" s="217" t="e">
        <f>VLOOKUP($A28,#REF!,4,0)</f>
        <v>#REF!</v>
      </c>
      <c r="F28" s="218" t="e">
        <f>VLOOKUP($A28,#REF!,3,0)</f>
        <v>#REF!</v>
      </c>
      <c r="G28" s="237" t="e">
        <f t="shared" si="0"/>
        <v>#REF!</v>
      </c>
      <c r="H28" s="238" t="e">
        <f>VLOOKUP($A28,#REF!,24,0)</f>
        <v>#REF!</v>
      </c>
      <c r="I28" s="242"/>
      <c r="J28" s="211"/>
      <c r="K28" s="212"/>
      <c r="L28" s="239"/>
      <c r="M28" s="212"/>
      <c r="N28" s="211"/>
      <c r="O28" s="233"/>
    </row>
    <row r="29" spans="1:15" ht="18" customHeight="1" x14ac:dyDescent="0.25">
      <c r="A29" s="232" t="s">
        <v>29</v>
      </c>
      <c r="B29" s="510" t="e">
        <f>VLOOKUP($A29,#REF!,2,0)</f>
        <v>#REF!</v>
      </c>
      <c r="C29" s="511"/>
      <c r="D29" s="512"/>
      <c r="E29" s="225" t="e">
        <f>VLOOKUP($A29,#REF!,4,0)</f>
        <v>#REF!</v>
      </c>
      <c r="F29" s="226" t="e">
        <f>VLOOKUP($A29,#REF!,3,0)</f>
        <v>#REF!</v>
      </c>
      <c r="G29" s="227" t="e">
        <f t="shared" si="0"/>
        <v>#REF!</v>
      </c>
      <c r="H29" s="228" t="e">
        <f>VLOOKUP($A29,#REF!,24,0)</f>
        <v>#REF!</v>
      </c>
      <c r="I29" s="244"/>
      <c r="J29" s="207"/>
      <c r="K29" s="208"/>
      <c r="L29" s="231"/>
      <c r="M29" s="208"/>
      <c r="N29" s="207"/>
      <c r="O29" s="233"/>
    </row>
    <row r="30" spans="1:15" ht="18" customHeight="1" x14ac:dyDescent="0.25">
      <c r="A30" s="240" t="s">
        <v>30</v>
      </c>
      <c r="B30" s="507" t="e">
        <f>VLOOKUP($A30,#REF!,2,0)</f>
        <v>#REF!</v>
      </c>
      <c r="C30" s="508"/>
      <c r="D30" s="509"/>
      <c r="E30" s="217" t="e">
        <f>VLOOKUP($A30,#REF!,4,0)</f>
        <v>#REF!</v>
      </c>
      <c r="F30" s="218" t="e">
        <f>VLOOKUP($A30,#REF!,3,0)</f>
        <v>#REF!</v>
      </c>
      <c r="G30" s="237" t="e">
        <f t="shared" si="0"/>
        <v>#REF!</v>
      </c>
      <c r="H30" s="238" t="e">
        <f>VLOOKUP($A30,#REF!,24,0)</f>
        <v>#REF!</v>
      </c>
      <c r="I30" s="242"/>
      <c r="J30" s="211"/>
      <c r="K30" s="212"/>
      <c r="L30" s="239"/>
      <c r="M30" s="212"/>
      <c r="N30" s="211"/>
      <c r="O30" s="233"/>
    </row>
    <row r="31" spans="1:15" ht="18" customHeight="1" x14ac:dyDescent="0.25">
      <c r="A31" s="232" t="s">
        <v>31</v>
      </c>
      <c r="B31" s="510" t="e">
        <f>VLOOKUP($A31,#REF!,2,0)</f>
        <v>#REF!</v>
      </c>
      <c r="C31" s="511"/>
      <c r="D31" s="512"/>
      <c r="E31" s="225" t="e">
        <f>VLOOKUP($A31,#REF!,4,0)</f>
        <v>#REF!</v>
      </c>
      <c r="F31" s="226" t="e">
        <f>VLOOKUP($A31,#REF!,3,0)</f>
        <v>#REF!</v>
      </c>
      <c r="G31" s="227" t="e">
        <f t="shared" si="0"/>
        <v>#REF!</v>
      </c>
      <c r="H31" s="228" t="e">
        <f>VLOOKUP($A31,#REF!,24,0)</f>
        <v>#REF!</v>
      </c>
      <c r="I31" s="244"/>
      <c r="J31" s="207"/>
      <c r="K31" s="208"/>
      <c r="L31" s="231"/>
      <c r="M31" s="208"/>
      <c r="N31" s="207"/>
      <c r="O31" s="233"/>
    </row>
    <row r="32" spans="1:15" ht="18" customHeight="1" x14ac:dyDescent="0.25">
      <c r="A32" s="240" t="s">
        <v>32</v>
      </c>
      <c r="B32" s="507" t="e">
        <f>VLOOKUP($A32,#REF!,2,0)</f>
        <v>#REF!</v>
      </c>
      <c r="C32" s="508"/>
      <c r="D32" s="509"/>
      <c r="E32" s="217" t="e">
        <f>VLOOKUP($A32,#REF!,4,0)</f>
        <v>#REF!</v>
      </c>
      <c r="F32" s="218" t="e">
        <f>VLOOKUP($A32,#REF!,3,0)</f>
        <v>#REF!</v>
      </c>
      <c r="G32" s="237" t="e">
        <f t="shared" si="0"/>
        <v>#REF!</v>
      </c>
      <c r="H32" s="238" t="e">
        <f>VLOOKUP($A32,#REF!,24,0)</f>
        <v>#REF!</v>
      </c>
      <c r="I32" s="242"/>
      <c r="J32" s="211"/>
      <c r="K32" s="212"/>
      <c r="L32" s="239"/>
      <c r="M32" s="212"/>
      <c r="N32" s="211"/>
      <c r="O32" s="233"/>
    </row>
    <row r="33" spans="1:15" ht="18" customHeight="1" x14ac:dyDescent="0.25">
      <c r="A33" s="232" t="s">
        <v>33</v>
      </c>
      <c r="B33" s="510" t="e">
        <f>VLOOKUP($A33,#REF!,2,0)</f>
        <v>#REF!</v>
      </c>
      <c r="C33" s="511"/>
      <c r="D33" s="512"/>
      <c r="E33" s="225" t="e">
        <f>VLOOKUP($A33,#REF!,4,0)</f>
        <v>#REF!</v>
      </c>
      <c r="F33" s="226" t="e">
        <f>VLOOKUP($A33,#REF!,3,0)</f>
        <v>#REF!</v>
      </c>
      <c r="G33" s="227" t="e">
        <f t="shared" si="0"/>
        <v>#REF!</v>
      </c>
      <c r="H33" s="228" t="e">
        <f>VLOOKUP($A33,#REF!,24,0)</f>
        <v>#REF!</v>
      </c>
      <c r="I33" s="244"/>
      <c r="J33" s="207"/>
      <c r="K33" s="208"/>
      <c r="L33" s="231"/>
      <c r="M33" s="208"/>
      <c r="N33" s="207"/>
      <c r="O33" s="233"/>
    </row>
    <row r="34" spans="1:15" ht="18" customHeight="1" x14ac:dyDescent="0.25">
      <c r="A34" s="240" t="s">
        <v>34</v>
      </c>
      <c r="B34" s="507" t="e">
        <f>VLOOKUP($A34,#REF!,2,0)</f>
        <v>#REF!</v>
      </c>
      <c r="C34" s="508"/>
      <c r="D34" s="509"/>
      <c r="E34" s="217" t="e">
        <f>VLOOKUP($A34,#REF!,4,0)</f>
        <v>#REF!</v>
      </c>
      <c r="F34" s="218" t="e">
        <f>VLOOKUP($A34,#REF!,3,0)</f>
        <v>#REF!</v>
      </c>
      <c r="G34" s="237" t="e">
        <f t="shared" si="0"/>
        <v>#REF!</v>
      </c>
      <c r="H34" s="238" t="e">
        <f>VLOOKUP($A34,#REF!,24,0)</f>
        <v>#REF!</v>
      </c>
      <c r="I34" s="242"/>
      <c r="J34" s="211"/>
      <c r="K34" s="212"/>
      <c r="L34" s="239"/>
      <c r="M34" s="212"/>
      <c r="N34" s="211"/>
      <c r="O34" s="233"/>
    </row>
    <row r="35" spans="1:15" ht="18" customHeight="1" x14ac:dyDescent="0.25">
      <c r="A35" s="232" t="s">
        <v>35</v>
      </c>
      <c r="B35" s="510" t="e">
        <f>VLOOKUP($A35,#REF!,2,0)</f>
        <v>#REF!</v>
      </c>
      <c r="C35" s="511"/>
      <c r="D35" s="512"/>
      <c r="E35" s="225" t="e">
        <f>VLOOKUP($A35,#REF!,4,0)</f>
        <v>#REF!</v>
      </c>
      <c r="F35" s="226" t="e">
        <f>VLOOKUP($A35,#REF!,3,0)</f>
        <v>#REF!</v>
      </c>
      <c r="G35" s="227" t="e">
        <f t="shared" si="0"/>
        <v>#REF!</v>
      </c>
      <c r="H35" s="228" t="e">
        <f>VLOOKUP($A35,#REF!,24,0)</f>
        <v>#REF!</v>
      </c>
      <c r="I35" s="244"/>
      <c r="J35" s="207"/>
      <c r="K35" s="208"/>
      <c r="L35" s="231"/>
      <c r="M35" s="208"/>
      <c r="N35" s="207"/>
      <c r="O35" s="233"/>
    </row>
    <row r="36" spans="1:15" ht="18" customHeight="1" x14ac:dyDescent="0.25">
      <c r="A36" s="240"/>
      <c r="B36" s="507"/>
      <c r="C36" s="508"/>
      <c r="D36" s="509"/>
      <c r="E36" s="217"/>
      <c r="F36" s="218"/>
      <c r="G36" s="237"/>
      <c r="H36" s="238"/>
      <c r="I36" s="242"/>
      <c r="J36" s="211"/>
      <c r="K36" s="212"/>
      <c r="L36" s="239"/>
      <c r="M36" s="212"/>
      <c r="N36" s="211"/>
      <c r="O36" s="233"/>
    </row>
    <row r="37" spans="1:15" ht="18" customHeight="1" x14ac:dyDescent="0.25">
      <c r="A37" s="250">
        <v>5</v>
      </c>
      <c r="B37" s="245" t="e">
        <f>#REF!</f>
        <v>#REF!</v>
      </c>
      <c r="C37" s="246"/>
      <c r="D37" s="247"/>
      <c r="E37" s="225"/>
      <c r="F37" s="226"/>
      <c r="G37" s="248"/>
      <c r="H37" s="249"/>
      <c r="I37" s="207"/>
      <c r="J37" s="207"/>
      <c r="K37" s="208"/>
      <c r="L37" s="231"/>
      <c r="M37" s="202"/>
      <c r="N37" s="200"/>
      <c r="O37" s="203"/>
    </row>
    <row r="38" spans="1:15" ht="18" customHeight="1" x14ac:dyDescent="0.25">
      <c r="A38" s="240" t="s">
        <v>36</v>
      </c>
      <c r="B38" s="507" t="e">
        <f>VLOOKUP($A38,#REF!,2,0)</f>
        <v>#REF!</v>
      </c>
      <c r="C38" s="508"/>
      <c r="D38" s="509"/>
      <c r="E38" s="217" t="e">
        <f>VLOOKUP($A38,#REF!,4,0)</f>
        <v>#REF!</v>
      </c>
      <c r="F38" s="218" t="e">
        <f>VLOOKUP($A38,#REF!,3,0)</f>
        <v>#REF!</v>
      </c>
      <c r="G38" s="237" t="e">
        <f t="shared" ref="G38:G43" si="1">H38/E38</f>
        <v>#REF!</v>
      </c>
      <c r="H38" s="238" t="e">
        <f>VLOOKUP($A38,#REF!,24,0)</f>
        <v>#REF!</v>
      </c>
      <c r="I38" s="242"/>
      <c r="J38" s="211"/>
      <c r="K38" s="212"/>
      <c r="L38" s="239"/>
      <c r="M38" s="212"/>
      <c r="N38" s="211"/>
      <c r="O38" s="233"/>
    </row>
    <row r="39" spans="1:15" ht="18" customHeight="1" x14ac:dyDescent="0.25">
      <c r="A39" s="232" t="s">
        <v>37</v>
      </c>
      <c r="B39" s="510" t="e">
        <f>VLOOKUP($A39,#REF!,2,0)</f>
        <v>#REF!</v>
      </c>
      <c r="C39" s="511"/>
      <c r="D39" s="512"/>
      <c r="E39" s="225" t="e">
        <f>VLOOKUP($A39,#REF!,4,0)</f>
        <v>#REF!</v>
      </c>
      <c r="F39" s="226" t="e">
        <f>VLOOKUP($A39,#REF!,3,0)</f>
        <v>#REF!</v>
      </c>
      <c r="G39" s="227" t="e">
        <f t="shared" si="1"/>
        <v>#REF!</v>
      </c>
      <c r="H39" s="228" t="e">
        <f>VLOOKUP($A39,#REF!,24,0)</f>
        <v>#REF!</v>
      </c>
      <c r="I39" s="244"/>
      <c r="J39" s="207"/>
      <c r="K39" s="208"/>
      <c r="L39" s="231"/>
      <c r="M39" s="208"/>
      <c r="N39" s="207"/>
      <c r="O39" s="233"/>
    </row>
    <row r="40" spans="1:15" ht="18" customHeight="1" x14ac:dyDescent="0.25">
      <c r="A40" s="240" t="s">
        <v>38</v>
      </c>
      <c r="B40" s="507" t="e">
        <f>VLOOKUP($A40,#REF!,2,0)</f>
        <v>#REF!</v>
      </c>
      <c r="C40" s="508"/>
      <c r="D40" s="509"/>
      <c r="E40" s="217" t="e">
        <f>VLOOKUP($A40,#REF!,4,0)</f>
        <v>#REF!</v>
      </c>
      <c r="F40" s="218" t="e">
        <f>VLOOKUP($A40,#REF!,3,0)</f>
        <v>#REF!</v>
      </c>
      <c r="G40" s="237" t="e">
        <f t="shared" si="1"/>
        <v>#REF!</v>
      </c>
      <c r="H40" s="238" t="e">
        <f>VLOOKUP($A40,#REF!,24,0)</f>
        <v>#REF!</v>
      </c>
      <c r="I40" s="242"/>
      <c r="J40" s="211"/>
      <c r="K40" s="212"/>
      <c r="L40" s="239"/>
      <c r="M40" s="212"/>
      <c r="N40" s="211"/>
      <c r="O40" s="233"/>
    </row>
    <row r="41" spans="1:15" ht="18" customHeight="1" x14ac:dyDescent="0.25">
      <c r="A41" s="232" t="s">
        <v>39</v>
      </c>
      <c r="B41" s="510" t="e">
        <f>VLOOKUP($A41,#REF!,2,0)</f>
        <v>#REF!</v>
      </c>
      <c r="C41" s="511"/>
      <c r="D41" s="512"/>
      <c r="E41" s="225" t="e">
        <f>VLOOKUP($A41,#REF!,4,0)</f>
        <v>#REF!</v>
      </c>
      <c r="F41" s="226" t="e">
        <f>VLOOKUP($A41,#REF!,3,0)</f>
        <v>#REF!</v>
      </c>
      <c r="G41" s="227" t="e">
        <f t="shared" si="1"/>
        <v>#REF!</v>
      </c>
      <c r="H41" s="228" t="e">
        <f>VLOOKUP($A41,#REF!,24,0)</f>
        <v>#REF!</v>
      </c>
      <c r="I41" s="244"/>
      <c r="J41" s="207"/>
      <c r="K41" s="208"/>
      <c r="L41" s="231"/>
      <c r="M41" s="208"/>
      <c r="N41" s="207"/>
      <c r="O41" s="233"/>
    </row>
    <row r="42" spans="1:15" ht="18" customHeight="1" x14ac:dyDescent="0.25">
      <c r="A42" s="240" t="s">
        <v>40</v>
      </c>
      <c r="B42" s="507" t="e">
        <f>VLOOKUP($A42,#REF!,2,0)</f>
        <v>#REF!</v>
      </c>
      <c r="C42" s="508"/>
      <c r="D42" s="509"/>
      <c r="E42" s="217" t="e">
        <f>VLOOKUP($A42,#REF!,4,0)</f>
        <v>#REF!</v>
      </c>
      <c r="F42" s="218" t="e">
        <f>VLOOKUP($A42,#REF!,3,0)</f>
        <v>#REF!</v>
      </c>
      <c r="G42" s="237" t="e">
        <f t="shared" si="1"/>
        <v>#REF!</v>
      </c>
      <c r="H42" s="238" t="e">
        <f>VLOOKUP($A42,#REF!,24,0)</f>
        <v>#REF!</v>
      </c>
      <c r="I42" s="242"/>
      <c r="J42" s="211"/>
      <c r="K42" s="212"/>
      <c r="L42" s="239"/>
      <c r="M42" s="212"/>
      <c r="N42" s="211"/>
      <c r="O42" s="233"/>
    </row>
    <row r="43" spans="1:15" ht="18" customHeight="1" x14ac:dyDescent="0.25">
      <c r="A43" s="232" t="s">
        <v>41</v>
      </c>
      <c r="B43" s="510" t="e">
        <f>VLOOKUP($A43,#REF!,2,0)</f>
        <v>#REF!</v>
      </c>
      <c r="C43" s="511"/>
      <c r="D43" s="512"/>
      <c r="E43" s="225" t="e">
        <f>VLOOKUP($A43,#REF!,4,0)</f>
        <v>#REF!</v>
      </c>
      <c r="F43" s="226" t="e">
        <f>VLOOKUP($A43,#REF!,3,0)</f>
        <v>#REF!</v>
      </c>
      <c r="G43" s="227" t="e">
        <f t="shared" si="1"/>
        <v>#REF!</v>
      </c>
      <c r="H43" s="228" t="e">
        <f>VLOOKUP($A43,#REF!,24,0)</f>
        <v>#REF!</v>
      </c>
      <c r="I43" s="244"/>
      <c r="J43" s="207"/>
      <c r="K43" s="208"/>
      <c r="L43" s="231"/>
      <c r="M43" s="208"/>
      <c r="N43" s="207"/>
      <c r="O43" s="233"/>
    </row>
    <row r="44" spans="1:15" ht="18" customHeight="1" x14ac:dyDescent="0.25">
      <c r="A44" s="240"/>
      <c r="B44" s="507"/>
      <c r="C44" s="508"/>
      <c r="D44" s="509"/>
      <c r="E44" s="217"/>
      <c r="F44" s="218"/>
      <c r="G44" s="237"/>
      <c r="H44" s="238"/>
      <c r="I44" s="242"/>
      <c r="J44" s="211"/>
      <c r="K44" s="212"/>
      <c r="L44" s="239"/>
      <c r="M44" s="212"/>
      <c r="N44" s="211"/>
      <c r="O44" s="233"/>
    </row>
    <row r="45" spans="1:15" ht="18" customHeight="1" x14ac:dyDescent="0.25">
      <c r="A45" s="250">
        <v>6</v>
      </c>
      <c r="B45" s="245" t="e">
        <f>VLOOKUP($A45,#REF!,2,0)</f>
        <v>#REF!</v>
      </c>
      <c r="C45" s="246"/>
      <c r="D45" s="247"/>
      <c r="E45" s="225"/>
      <c r="F45" s="226"/>
      <c r="G45" s="248"/>
      <c r="H45" s="249"/>
      <c r="I45" s="207"/>
      <c r="J45" s="207"/>
      <c r="K45" s="208"/>
      <c r="L45" s="231"/>
      <c r="M45" s="202"/>
      <c r="N45" s="200"/>
      <c r="O45" s="203"/>
    </row>
    <row r="46" spans="1:15" ht="18" customHeight="1" x14ac:dyDescent="0.25">
      <c r="A46" s="221"/>
      <c r="B46" s="524" t="e">
        <f>#REF!</f>
        <v>#REF!</v>
      </c>
      <c r="C46" s="525"/>
      <c r="D46" s="526"/>
      <c r="E46" s="217"/>
      <c r="F46" s="218"/>
      <c r="G46" s="241"/>
      <c r="H46" s="220"/>
      <c r="I46" s="211"/>
      <c r="J46" s="211"/>
      <c r="K46" s="212"/>
      <c r="L46" s="239"/>
      <c r="M46" s="206"/>
      <c r="N46" s="205"/>
      <c r="O46" s="203"/>
    </row>
    <row r="47" spans="1:15" ht="18" customHeight="1" x14ac:dyDescent="0.25">
      <c r="A47" s="232" t="s">
        <v>42</v>
      </c>
      <c r="B47" s="510" t="e">
        <f>VLOOKUP($A47,#REF!,2,0)</f>
        <v>#REF!</v>
      </c>
      <c r="C47" s="511"/>
      <c r="D47" s="512"/>
      <c r="E47" s="225" t="e">
        <f>VLOOKUP($A47,#REF!,4,0)</f>
        <v>#REF!</v>
      </c>
      <c r="F47" s="226" t="e">
        <f>VLOOKUP($A47,#REF!,3,0)</f>
        <v>#REF!</v>
      </c>
      <c r="G47" s="227" t="e">
        <f>H47/E47</f>
        <v>#REF!</v>
      </c>
      <c r="H47" s="228" t="e">
        <f>VLOOKUP($A47,#REF!,24,0)</f>
        <v>#REF!</v>
      </c>
      <c r="I47" s="244"/>
      <c r="J47" s="207"/>
      <c r="K47" s="208"/>
      <c r="L47" s="231"/>
      <c r="M47" s="208"/>
      <c r="N47" s="207"/>
      <c r="O47" s="233"/>
    </row>
    <row r="48" spans="1:15" ht="18" customHeight="1" x14ac:dyDescent="0.25">
      <c r="A48" s="240" t="s">
        <v>43</v>
      </c>
      <c r="B48" s="507" t="e">
        <f>VLOOKUP($A48,#REF!,2,0)</f>
        <v>#REF!</v>
      </c>
      <c r="C48" s="508"/>
      <c r="D48" s="509"/>
      <c r="E48" s="217" t="e">
        <f>VLOOKUP($A48,#REF!,4,0)</f>
        <v>#REF!</v>
      </c>
      <c r="F48" s="218" t="e">
        <f>VLOOKUP($A48,#REF!,3,0)</f>
        <v>#REF!</v>
      </c>
      <c r="G48" s="237" t="e">
        <f>H48/E48</f>
        <v>#REF!</v>
      </c>
      <c r="H48" s="238" t="e">
        <f>VLOOKUP($A48,#REF!,24,0)</f>
        <v>#REF!</v>
      </c>
      <c r="I48" s="242"/>
      <c r="J48" s="211"/>
      <c r="K48" s="212"/>
      <c r="L48" s="239"/>
      <c r="M48" s="212"/>
      <c r="N48" s="211"/>
      <c r="O48" s="233"/>
    </row>
    <row r="49" spans="1:15" ht="18" customHeight="1" x14ac:dyDescent="0.25">
      <c r="A49" s="250"/>
      <c r="B49" s="527" t="e">
        <f>#REF!</f>
        <v>#REF!</v>
      </c>
      <c r="C49" s="528"/>
      <c r="D49" s="529"/>
      <c r="E49" s="225"/>
      <c r="F49" s="226"/>
      <c r="G49" s="248"/>
      <c r="H49" s="249"/>
      <c r="I49" s="207"/>
      <c r="J49" s="207"/>
      <c r="K49" s="208"/>
      <c r="L49" s="231"/>
      <c r="M49" s="202"/>
      <c r="N49" s="200"/>
      <c r="O49" s="203"/>
    </row>
    <row r="50" spans="1:15" ht="18" customHeight="1" x14ac:dyDescent="0.25">
      <c r="A50" s="240" t="s">
        <v>44</v>
      </c>
      <c r="B50" s="507" t="e">
        <f>VLOOKUP($A50,#REF!,2,0)</f>
        <v>#REF!</v>
      </c>
      <c r="C50" s="508"/>
      <c r="D50" s="509"/>
      <c r="E50" s="217" t="e">
        <f>VLOOKUP($A50,#REF!,4,0)</f>
        <v>#REF!</v>
      </c>
      <c r="F50" s="218" t="e">
        <f>VLOOKUP($A50,#REF!,3,0)</f>
        <v>#REF!</v>
      </c>
      <c r="G50" s="237" t="e">
        <f>H50/E50</f>
        <v>#REF!</v>
      </c>
      <c r="H50" s="238" t="e">
        <f>VLOOKUP($A50,#REF!,24,0)</f>
        <v>#REF!</v>
      </c>
      <c r="I50" s="242"/>
      <c r="J50" s="211"/>
      <c r="K50" s="212"/>
      <c r="L50" s="239"/>
      <c r="M50" s="212"/>
      <c r="N50" s="211"/>
      <c r="O50" s="233"/>
    </row>
    <row r="51" spans="1:15" ht="18" customHeight="1" x14ac:dyDescent="0.25">
      <c r="A51" s="232"/>
      <c r="B51" s="510"/>
      <c r="C51" s="511"/>
      <c r="D51" s="512"/>
      <c r="E51" s="225"/>
      <c r="F51" s="226"/>
      <c r="G51" s="227"/>
      <c r="H51" s="228"/>
      <c r="I51" s="244"/>
      <c r="J51" s="207"/>
      <c r="K51" s="208"/>
      <c r="L51" s="231"/>
      <c r="M51" s="208"/>
      <c r="N51" s="207"/>
      <c r="O51" s="233"/>
    </row>
    <row r="52" spans="1:15" ht="18" customHeight="1" x14ac:dyDescent="0.25">
      <c r="A52" s="221">
        <v>7</v>
      </c>
      <c r="B52" s="214" t="e">
        <f>VLOOKUP($A52,#REF!,2,0)</f>
        <v>#REF!</v>
      </c>
      <c r="C52" s="215"/>
      <c r="D52" s="216"/>
      <c r="E52" s="217"/>
      <c r="F52" s="218"/>
      <c r="G52" s="241"/>
      <c r="H52" s="220"/>
      <c r="I52" s="211"/>
      <c r="J52" s="211"/>
      <c r="K52" s="212"/>
      <c r="L52" s="239"/>
      <c r="M52" s="206"/>
      <c r="N52" s="205"/>
      <c r="O52" s="203"/>
    </row>
    <row r="53" spans="1:15" ht="18" customHeight="1" x14ac:dyDescent="0.25">
      <c r="A53" s="232" t="s">
        <v>45</v>
      </c>
      <c r="B53" s="510" t="e">
        <f>VLOOKUP($A53,#REF!,2,0)</f>
        <v>#REF!</v>
      </c>
      <c r="C53" s="511"/>
      <c r="D53" s="512"/>
      <c r="E53" s="225" t="e">
        <f>VLOOKUP($A53,#REF!,4,0)</f>
        <v>#REF!</v>
      </c>
      <c r="F53" s="226" t="e">
        <f>VLOOKUP($A53,#REF!,3,0)</f>
        <v>#REF!</v>
      </c>
      <c r="G53" s="227" t="e">
        <f t="shared" ref="G53:G65" si="2">H53/E53</f>
        <v>#REF!</v>
      </c>
      <c r="H53" s="228" t="e">
        <f>VLOOKUP($A53,#REF!,24,0)</f>
        <v>#REF!</v>
      </c>
      <c r="I53" s="244"/>
      <c r="J53" s="207"/>
      <c r="K53" s="208"/>
      <c r="L53" s="231"/>
      <c r="M53" s="208"/>
      <c r="N53" s="207"/>
      <c r="O53" s="233"/>
    </row>
    <row r="54" spans="1:15" ht="18" customHeight="1" x14ac:dyDescent="0.25">
      <c r="A54" s="240" t="s">
        <v>46</v>
      </c>
      <c r="B54" s="507" t="e">
        <f>VLOOKUP($A54,#REF!,2,0)</f>
        <v>#REF!</v>
      </c>
      <c r="C54" s="508"/>
      <c r="D54" s="509"/>
      <c r="E54" s="217" t="e">
        <f>VLOOKUP($A54,#REF!,4,0)</f>
        <v>#REF!</v>
      </c>
      <c r="F54" s="218" t="e">
        <f>VLOOKUP($A54,#REF!,3,0)</f>
        <v>#REF!</v>
      </c>
      <c r="G54" s="237" t="e">
        <f t="shared" si="2"/>
        <v>#REF!</v>
      </c>
      <c r="H54" s="238" t="e">
        <f>VLOOKUP($A54,#REF!,24,0)</f>
        <v>#REF!</v>
      </c>
      <c r="I54" s="242"/>
      <c r="J54" s="211"/>
      <c r="K54" s="212"/>
      <c r="L54" s="239"/>
      <c r="M54" s="212"/>
      <c r="N54" s="211"/>
      <c r="O54" s="233"/>
    </row>
    <row r="55" spans="1:15" ht="18" customHeight="1" x14ac:dyDescent="0.25">
      <c r="A55" s="232" t="s">
        <v>47</v>
      </c>
      <c r="B55" s="510" t="e">
        <f>VLOOKUP($A55,#REF!,2,0)</f>
        <v>#REF!</v>
      </c>
      <c r="C55" s="511"/>
      <c r="D55" s="512"/>
      <c r="E55" s="225" t="e">
        <f>VLOOKUP($A55,#REF!,4,0)</f>
        <v>#REF!</v>
      </c>
      <c r="F55" s="226" t="e">
        <f>VLOOKUP($A55,#REF!,3,0)</f>
        <v>#REF!</v>
      </c>
      <c r="G55" s="227" t="e">
        <f t="shared" si="2"/>
        <v>#REF!</v>
      </c>
      <c r="H55" s="228" t="e">
        <f>VLOOKUP($A55,#REF!,24,0)</f>
        <v>#REF!</v>
      </c>
      <c r="I55" s="244"/>
      <c r="J55" s="207"/>
      <c r="K55" s="208"/>
      <c r="L55" s="231"/>
      <c r="M55" s="208"/>
      <c r="N55" s="207"/>
      <c r="O55" s="233"/>
    </row>
    <row r="56" spans="1:15" ht="18" customHeight="1" x14ac:dyDescent="0.25">
      <c r="A56" s="240"/>
      <c r="B56" s="507"/>
      <c r="C56" s="508"/>
      <c r="D56" s="509"/>
      <c r="E56" s="217"/>
      <c r="F56" s="218"/>
      <c r="G56" s="237"/>
      <c r="H56" s="238"/>
      <c r="I56" s="242"/>
      <c r="J56" s="211"/>
      <c r="K56" s="212"/>
      <c r="L56" s="239"/>
      <c r="M56" s="212"/>
      <c r="N56" s="211"/>
      <c r="O56" s="233"/>
    </row>
    <row r="57" spans="1:15" ht="18" customHeight="1" x14ac:dyDescent="0.25">
      <c r="A57" s="250">
        <v>8</v>
      </c>
      <c r="B57" s="245" t="e">
        <f>VLOOKUP($A57,#REF!,2,0)</f>
        <v>#REF!</v>
      </c>
      <c r="C57" s="246"/>
      <c r="D57" s="247"/>
      <c r="E57" s="225"/>
      <c r="F57" s="226"/>
      <c r="G57" s="248"/>
      <c r="H57" s="249"/>
      <c r="I57" s="207"/>
      <c r="J57" s="207"/>
      <c r="K57" s="208"/>
      <c r="L57" s="231"/>
      <c r="M57" s="202"/>
      <c r="N57" s="200"/>
      <c r="O57" s="203"/>
    </row>
    <row r="58" spans="1:15" ht="18" customHeight="1" x14ac:dyDescent="0.25">
      <c r="A58" s="240" t="s">
        <v>48</v>
      </c>
      <c r="B58" s="507" t="e">
        <f>VLOOKUP($A58,#REF!,2,0)</f>
        <v>#REF!</v>
      </c>
      <c r="C58" s="508"/>
      <c r="D58" s="509"/>
      <c r="E58" s="217" t="e">
        <f>VLOOKUP($A58,#REF!,4,0)</f>
        <v>#REF!</v>
      </c>
      <c r="F58" s="218" t="e">
        <f>VLOOKUP($A58,#REF!,3,0)</f>
        <v>#REF!</v>
      </c>
      <c r="G58" s="237" t="e">
        <f t="shared" si="2"/>
        <v>#REF!</v>
      </c>
      <c r="H58" s="238" t="e">
        <f>VLOOKUP($A58,#REF!,24,0)</f>
        <v>#REF!</v>
      </c>
      <c r="I58" s="242"/>
      <c r="J58" s="211"/>
      <c r="K58" s="212"/>
      <c r="L58" s="239"/>
      <c r="M58" s="212"/>
      <c r="N58" s="211"/>
      <c r="O58" s="233"/>
    </row>
    <row r="59" spans="1:15" ht="18" customHeight="1" x14ac:dyDescent="0.25">
      <c r="A59" s="232" t="s">
        <v>49</v>
      </c>
      <c r="B59" s="510" t="e">
        <f>VLOOKUP($A59,#REF!,2,0)</f>
        <v>#REF!</v>
      </c>
      <c r="C59" s="511"/>
      <c r="D59" s="512"/>
      <c r="E59" s="225" t="e">
        <f>VLOOKUP($A59,#REF!,4,0)</f>
        <v>#REF!</v>
      </c>
      <c r="F59" s="226" t="e">
        <f>VLOOKUP($A59,#REF!,3,0)</f>
        <v>#REF!</v>
      </c>
      <c r="G59" s="227" t="e">
        <f t="shared" si="2"/>
        <v>#REF!</v>
      </c>
      <c r="H59" s="228" t="e">
        <f>VLOOKUP($A59,#REF!,24,0)</f>
        <v>#REF!</v>
      </c>
      <c r="I59" s="244"/>
      <c r="J59" s="207"/>
      <c r="K59" s="208"/>
      <c r="L59" s="231"/>
      <c r="M59" s="208"/>
      <c r="N59" s="207"/>
      <c r="O59" s="233"/>
    </row>
    <row r="60" spans="1:15" ht="18" customHeight="1" x14ac:dyDescent="0.25">
      <c r="A60" s="240" t="s">
        <v>50</v>
      </c>
      <c r="B60" s="507" t="e">
        <f>VLOOKUP($A60,#REF!,2,0)</f>
        <v>#REF!</v>
      </c>
      <c r="C60" s="508"/>
      <c r="D60" s="509"/>
      <c r="E60" s="217" t="e">
        <f>VLOOKUP($A60,#REF!,4,0)</f>
        <v>#REF!</v>
      </c>
      <c r="F60" s="218" t="e">
        <f>VLOOKUP($A60,#REF!,3,0)</f>
        <v>#REF!</v>
      </c>
      <c r="G60" s="237" t="e">
        <f t="shared" si="2"/>
        <v>#REF!</v>
      </c>
      <c r="H60" s="238" t="e">
        <f>VLOOKUP($A60,#REF!,24,0)</f>
        <v>#REF!</v>
      </c>
      <c r="I60" s="242"/>
      <c r="J60" s="211"/>
      <c r="K60" s="212"/>
      <c r="L60" s="239"/>
      <c r="M60" s="212"/>
      <c r="N60" s="211"/>
      <c r="O60" s="233"/>
    </row>
    <row r="61" spans="1:15" ht="18" customHeight="1" x14ac:dyDescent="0.25">
      <c r="A61" s="232" t="s">
        <v>51</v>
      </c>
      <c r="B61" s="510" t="e">
        <f>VLOOKUP($A61,#REF!,2,0)</f>
        <v>#REF!</v>
      </c>
      <c r="C61" s="511"/>
      <c r="D61" s="512"/>
      <c r="E61" s="225" t="e">
        <f>VLOOKUP($A61,#REF!,4,0)</f>
        <v>#REF!</v>
      </c>
      <c r="F61" s="226" t="e">
        <f>VLOOKUP($A61,#REF!,3,0)</f>
        <v>#REF!</v>
      </c>
      <c r="G61" s="227" t="e">
        <f t="shared" si="2"/>
        <v>#REF!</v>
      </c>
      <c r="H61" s="228" t="e">
        <f>VLOOKUP($A61,#REF!,24,0)</f>
        <v>#REF!</v>
      </c>
      <c r="I61" s="244"/>
      <c r="J61" s="207"/>
      <c r="K61" s="208"/>
      <c r="L61" s="231"/>
      <c r="M61" s="208"/>
      <c r="N61" s="207"/>
      <c r="O61" s="233"/>
    </row>
    <row r="62" spans="1:15" ht="18" customHeight="1" x14ac:dyDescent="0.25">
      <c r="A62" s="240"/>
      <c r="B62" s="507"/>
      <c r="C62" s="508"/>
      <c r="D62" s="509"/>
      <c r="E62" s="217"/>
      <c r="F62" s="218"/>
      <c r="G62" s="237"/>
      <c r="H62" s="238"/>
      <c r="I62" s="242"/>
      <c r="J62" s="211"/>
      <c r="K62" s="212"/>
      <c r="L62" s="239"/>
      <c r="M62" s="212"/>
      <c r="N62" s="211"/>
      <c r="O62" s="233"/>
    </row>
    <row r="63" spans="1:15" ht="18" customHeight="1" x14ac:dyDescent="0.25">
      <c r="A63" s="250">
        <v>9</v>
      </c>
      <c r="B63" s="245" t="e">
        <f>VLOOKUP($A63,#REF!,2,0)</f>
        <v>#REF!</v>
      </c>
      <c r="C63" s="246"/>
      <c r="D63" s="247"/>
      <c r="E63" s="225"/>
      <c r="F63" s="226"/>
      <c r="G63" s="248"/>
      <c r="H63" s="249"/>
      <c r="I63" s="207"/>
      <c r="J63" s="207"/>
      <c r="K63" s="208"/>
      <c r="L63" s="231"/>
      <c r="M63" s="202"/>
      <c r="N63" s="200"/>
      <c r="O63" s="203"/>
    </row>
    <row r="64" spans="1:15" ht="18" customHeight="1" x14ac:dyDescent="0.25">
      <c r="A64" s="240" t="s">
        <v>52</v>
      </c>
      <c r="B64" s="507" t="e">
        <f>VLOOKUP($A64,#REF!,2,0)</f>
        <v>#REF!</v>
      </c>
      <c r="C64" s="508"/>
      <c r="D64" s="509"/>
      <c r="E64" s="217" t="e">
        <f>VLOOKUP($A64,#REF!,4,0)</f>
        <v>#REF!</v>
      </c>
      <c r="F64" s="218" t="e">
        <f>VLOOKUP($A64,#REF!,3,0)</f>
        <v>#REF!</v>
      </c>
      <c r="G64" s="237" t="e">
        <f t="shared" si="2"/>
        <v>#REF!</v>
      </c>
      <c r="H64" s="238" t="e">
        <f>VLOOKUP($A64,#REF!,24,0)</f>
        <v>#REF!</v>
      </c>
      <c r="I64" s="242"/>
      <c r="J64" s="211"/>
      <c r="K64" s="212"/>
      <c r="L64" s="239"/>
      <c r="M64" s="212"/>
      <c r="N64" s="211"/>
      <c r="O64" s="233"/>
    </row>
    <row r="65" spans="1:15" ht="18" customHeight="1" x14ac:dyDescent="0.25">
      <c r="A65" s="232" t="s">
        <v>53</v>
      </c>
      <c r="B65" s="510" t="e">
        <f>VLOOKUP($A65,#REF!,2,0)</f>
        <v>#REF!</v>
      </c>
      <c r="C65" s="511"/>
      <c r="D65" s="512"/>
      <c r="E65" s="225" t="e">
        <f>VLOOKUP($A65,#REF!,4,0)</f>
        <v>#REF!</v>
      </c>
      <c r="F65" s="226" t="e">
        <f>VLOOKUP($A65,#REF!,3,0)</f>
        <v>#REF!</v>
      </c>
      <c r="G65" s="227" t="e">
        <f t="shared" si="2"/>
        <v>#REF!</v>
      </c>
      <c r="H65" s="228" t="e">
        <f>VLOOKUP($A65,#REF!,24,0)</f>
        <v>#REF!</v>
      </c>
      <c r="I65" s="244"/>
      <c r="J65" s="207"/>
      <c r="K65" s="208"/>
      <c r="L65" s="231"/>
      <c r="M65" s="208"/>
      <c r="N65" s="207"/>
      <c r="O65" s="233"/>
    </row>
    <row r="66" spans="1:15" ht="18" customHeight="1" x14ac:dyDescent="0.25">
      <c r="A66" s="240" t="s">
        <v>54</v>
      </c>
      <c r="B66" s="507" t="e">
        <f>VLOOKUP($A66,#REF!,2,0)</f>
        <v>#REF!</v>
      </c>
      <c r="C66" s="508"/>
      <c r="D66" s="509"/>
      <c r="E66" s="217" t="e">
        <f>VLOOKUP($A66,#REF!,4,0)</f>
        <v>#REF!</v>
      </c>
      <c r="F66" s="218" t="e">
        <f>VLOOKUP($A66,#REF!,3,0)</f>
        <v>#REF!</v>
      </c>
      <c r="G66" s="237" t="e">
        <f t="shared" ref="G66:G71" si="3">H66/E66</f>
        <v>#REF!</v>
      </c>
      <c r="H66" s="238" t="e">
        <f>VLOOKUP($A66,#REF!,24,0)</f>
        <v>#REF!</v>
      </c>
      <c r="I66" s="242"/>
      <c r="J66" s="211"/>
      <c r="K66" s="212"/>
      <c r="L66" s="239"/>
      <c r="M66" s="212"/>
      <c r="N66" s="211"/>
      <c r="O66" s="233"/>
    </row>
    <row r="67" spans="1:15" ht="18" customHeight="1" x14ac:dyDescent="0.25">
      <c r="A67" s="232" t="s">
        <v>55</v>
      </c>
      <c r="B67" s="510" t="e">
        <f>VLOOKUP($A67,#REF!,2,0)</f>
        <v>#REF!</v>
      </c>
      <c r="C67" s="511"/>
      <c r="D67" s="512"/>
      <c r="E67" s="225" t="e">
        <f>VLOOKUP($A67,#REF!,4,0)</f>
        <v>#REF!</v>
      </c>
      <c r="F67" s="226" t="e">
        <f>VLOOKUP($A67,#REF!,3,0)</f>
        <v>#REF!</v>
      </c>
      <c r="G67" s="227" t="e">
        <f t="shared" si="3"/>
        <v>#REF!</v>
      </c>
      <c r="H67" s="228" t="e">
        <f>VLOOKUP($A67,#REF!,24,0)</f>
        <v>#REF!</v>
      </c>
      <c r="I67" s="244"/>
      <c r="J67" s="207"/>
      <c r="K67" s="208"/>
      <c r="L67" s="231"/>
      <c r="M67" s="208"/>
      <c r="N67" s="207"/>
      <c r="O67" s="233"/>
    </row>
    <row r="68" spans="1:15" ht="18" customHeight="1" x14ac:dyDescent="0.25">
      <c r="A68" s="240" t="s">
        <v>56</v>
      </c>
      <c r="B68" s="507" t="e">
        <f>VLOOKUP($A68,#REF!,2,0)</f>
        <v>#REF!</v>
      </c>
      <c r="C68" s="508"/>
      <c r="D68" s="509"/>
      <c r="E68" s="217" t="e">
        <f>VLOOKUP($A68,#REF!,4,0)</f>
        <v>#REF!</v>
      </c>
      <c r="F68" s="218" t="e">
        <f>VLOOKUP($A68,#REF!,3,0)</f>
        <v>#REF!</v>
      </c>
      <c r="G68" s="237" t="e">
        <f t="shared" si="3"/>
        <v>#REF!</v>
      </c>
      <c r="H68" s="238" t="e">
        <f>VLOOKUP($A68,#REF!,24,0)</f>
        <v>#REF!</v>
      </c>
      <c r="I68" s="242"/>
      <c r="J68" s="211"/>
      <c r="K68" s="212"/>
      <c r="L68" s="239"/>
      <c r="M68" s="212"/>
      <c r="N68" s="211"/>
      <c r="O68" s="233"/>
    </row>
    <row r="69" spans="1:15" ht="18" customHeight="1" x14ac:dyDescent="0.25">
      <c r="A69" s="232" t="s">
        <v>57</v>
      </c>
      <c r="B69" s="510" t="e">
        <f>VLOOKUP($A69,#REF!,2,0)</f>
        <v>#REF!</v>
      </c>
      <c r="C69" s="511"/>
      <c r="D69" s="512"/>
      <c r="E69" s="225" t="e">
        <f>VLOOKUP($A69,#REF!,4,0)</f>
        <v>#REF!</v>
      </c>
      <c r="F69" s="226" t="e">
        <f>VLOOKUP($A69,#REF!,3,0)</f>
        <v>#REF!</v>
      </c>
      <c r="G69" s="227" t="e">
        <f t="shared" si="3"/>
        <v>#REF!</v>
      </c>
      <c r="H69" s="228" t="e">
        <f>VLOOKUP($A69,#REF!,24,0)</f>
        <v>#REF!</v>
      </c>
      <c r="I69" s="244"/>
      <c r="J69" s="207"/>
      <c r="K69" s="208"/>
      <c r="L69" s="231"/>
      <c r="M69" s="208"/>
      <c r="N69" s="207"/>
      <c r="O69" s="233"/>
    </row>
    <row r="70" spans="1:15" ht="18" customHeight="1" x14ac:dyDescent="0.25">
      <c r="A70" s="240" t="s">
        <v>58</v>
      </c>
      <c r="B70" s="507" t="e">
        <f>VLOOKUP($A70,#REF!,2,0)</f>
        <v>#REF!</v>
      </c>
      <c r="C70" s="508"/>
      <c r="D70" s="509"/>
      <c r="E70" s="217" t="e">
        <f>VLOOKUP($A70,#REF!,4,0)</f>
        <v>#REF!</v>
      </c>
      <c r="F70" s="218" t="e">
        <f>VLOOKUP($A70,#REF!,3,0)</f>
        <v>#REF!</v>
      </c>
      <c r="G70" s="237" t="e">
        <f t="shared" si="3"/>
        <v>#REF!</v>
      </c>
      <c r="H70" s="238" t="e">
        <f>VLOOKUP($A70,#REF!,24,0)</f>
        <v>#REF!</v>
      </c>
      <c r="I70" s="242"/>
      <c r="J70" s="211"/>
      <c r="K70" s="212"/>
      <c r="L70" s="239"/>
      <c r="M70" s="212"/>
      <c r="N70" s="211"/>
      <c r="O70" s="233"/>
    </row>
    <row r="71" spans="1:15" ht="18" customHeight="1" x14ac:dyDescent="0.25">
      <c r="A71" s="232" t="s">
        <v>59</v>
      </c>
      <c r="B71" s="510" t="e">
        <f>VLOOKUP($A71,#REF!,2,0)</f>
        <v>#REF!</v>
      </c>
      <c r="C71" s="511"/>
      <c r="D71" s="512"/>
      <c r="E71" s="225" t="e">
        <f>VLOOKUP($A71,#REF!,4,0)</f>
        <v>#REF!</v>
      </c>
      <c r="F71" s="226" t="e">
        <f>VLOOKUP($A71,#REF!,3,0)</f>
        <v>#REF!</v>
      </c>
      <c r="G71" s="227" t="e">
        <f t="shared" si="3"/>
        <v>#REF!</v>
      </c>
      <c r="H71" s="228" t="e">
        <f>VLOOKUP($A71,#REF!,24,0)</f>
        <v>#REF!</v>
      </c>
      <c r="I71" s="244"/>
      <c r="J71" s="207"/>
      <c r="K71" s="208"/>
      <c r="L71" s="231"/>
      <c r="M71" s="208"/>
      <c r="N71" s="207"/>
      <c r="O71" s="233"/>
    </row>
    <row r="72" spans="1:15" ht="18" customHeight="1" x14ac:dyDescent="0.25">
      <c r="A72" s="240"/>
      <c r="B72" s="507"/>
      <c r="C72" s="508"/>
      <c r="D72" s="509"/>
      <c r="E72" s="217"/>
      <c r="F72" s="218"/>
      <c r="G72" s="237"/>
      <c r="H72" s="238"/>
      <c r="I72" s="242"/>
      <c r="J72" s="211"/>
      <c r="K72" s="212"/>
      <c r="L72" s="239"/>
      <c r="M72" s="212"/>
      <c r="N72" s="211"/>
      <c r="O72" s="233"/>
    </row>
    <row r="73" spans="1:15" ht="18" customHeight="1" x14ac:dyDescent="0.25">
      <c r="A73" s="250">
        <v>10</v>
      </c>
      <c r="B73" s="245" t="e">
        <f>VLOOKUP($A73,#REF!,2,0)</f>
        <v>#REF!</v>
      </c>
      <c r="C73" s="246"/>
      <c r="D73" s="247"/>
      <c r="E73" s="225"/>
      <c r="F73" s="226"/>
      <c r="G73" s="248"/>
      <c r="H73" s="249"/>
      <c r="I73" s="207"/>
      <c r="J73" s="207"/>
      <c r="K73" s="208"/>
      <c r="L73" s="231"/>
      <c r="M73" s="208"/>
      <c r="N73" s="200"/>
      <c r="O73" s="203"/>
    </row>
    <row r="74" spans="1:15" ht="18" customHeight="1" x14ac:dyDescent="0.25">
      <c r="A74" s="240" t="s">
        <v>60</v>
      </c>
      <c r="B74" s="507" t="e">
        <f>VLOOKUP($A74,#REF!,2,0)</f>
        <v>#REF!</v>
      </c>
      <c r="C74" s="508"/>
      <c r="D74" s="509"/>
      <c r="E74" s="217" t="e">
        <f>VLOOKUP($A74,#REF!,4,0)</f>
        <v>#REF!</v>
      </c>
      <c r="F74" s="218" t="e">
        <f>VLOOKUP($A74,#REF!,3,0)</f>
        <v>#REF!</v>
      </c>
      <c r="G74" s="237" t="e">
        <f t="shared" ref="G74:G79" si="4">H74/E74</f>
        <v>#REF!</v>
      </c>
      <c r="H74" s="238" t="e">
        <f>VLOOKUP($A74,#REF!,24,0)</f>
        <v>#REF!</v>
      </c>
      <c r="I74" s="242"/>
      <c r="J74" s="211"/>
      <c r="K74" s="212"/>
      <c r="L74" s="239"/>
      <c r="M74" s="212"/>
      <c r="N74" s="211"/>
      <c r="O74" s="233"/>
    </row>
    <row r="75" spans="1:15" ht="18" customHeight="1" x14ac:dyDescent="0.25">
      <c r="A75" s="232" t="s">
        <v>61</v>
      </c>
      <c r="B75" s="510" t="e">
        <f>VLOOKUP($A75,#REF!,2,0)</f>
        <v>#REF!</v>
      </c>
      <c r="C75" s="511"/>
      <c r="D75" s="512"/>
      <c r="E75" s="225" t="e">
        <f>VLOOKUP($A75,#REF!,4,0)</f>
        <v>#REF!</v>
      </c>
      <c r="F75" s="226" t="e">
        <f>VLOOKUP($A75,#REF!,3,0)</f>
        <v>#REF!</v>
      </c>
      <c r="G75" s="227" t="e">
        <f t="shared" si="4"/>
        <v>#REF!</v>
      </c>
      <c r="H75" s="228" t="e">
        <f>VLOOKUP($A75,#REF!,24,0)</f>
        <v>#REF!</v>
      </c>
      <c r="I75" s="244"/>
      <c r="J75" s="207"/>
      <c r="K75" s="208"/>
      <c r="L75" s="231"/>
      <c r="M75" s="208"/>
      <c r="N75" s="207"/>
      <c r="O75" s="233"/>
    </row>
    <row r="76" spans="1:15" ht="18" customHeight="1" x14ac:dyDescent="0.25">
      <c r="A76" s="240" t="s">
        <v>62</v>
      </c>
      <c r="B76" s="507" t="e">
        <f>VLOOKUP($A76,#REF!,2,0)</f>
        <v>#REF!</v>
      </c>
      <c r="C76" s="508"/>
      <c r="D76" s="509"/>
      <c r="E76" s="217" t="e">
        <f>VLOOKUP($A76,#REF!,4,0)</f>
        <v>#REF!</v>
      </c>
      <c r="F76" s="218" t="e">
        <f>VLOOKUP($A76,#REF!,3,0)</f>
        <v>#REF!</v>
      </c>
      <c r="G76" s="237" t="e">
        <f t="shared" si="4"/>
        <v>#REF!</v>
      </c>
      <c r="H76" s="238" t="e">
        <f>VLOOKUP($A76,#REF!,24,0)</f>
        <v>#REF!</v>
      </c>
      <c r="I76" s="242"/>
      <c r="J76" s="211"/>
      <c r="K76" s="212"/>
      <c r="L76" s="239"/>
      <c r="M76" s="212"/>
      <c r="N76" s="211"/>
      <c r="O76" s="233"/>
    </row>
    <row r="77" spans="1:15" ht="18" customHeight="1" x14ac:dyDescent="0.25">
      <c r="A77" s="232" t="s">
        <v>63</v>
      </c>
      <c r="B77" s="510" t="e">
        <f>VLOOKUP($A77,#REF!,2,0)</f>
        <v>#REF!</v>
      </c>
      <c r="C77" s="511"/>
      <c r="D77" s="512"/>
      <c r="E77" s="225" t="e">
        <f>VLOOKUP($A77,#REF!,4,0)</f>
        <v>#REF!</v>
      </c>
      <c r="F77" s="226" t="e">
        <f>VLOOKUP($A77,#REF!,3,0)</f>
        <v>#REF!</v>
      </c>
      <c r="G77" s="227" t="e">
        <f t="shared" si="4"/>
        <v>#REF!</v>
      </c>
      <c r="H77" s="228" t="e">
        <f>VLOOKUP($A77,#REF!,24,0)</f>
        <v>#REF!</v>
      </c>
      <c r="I77" s="244"/>
      <c r="J77" s="207"/>
      <c r="K77" s="208"/>
      <c r="L77" s="231"/>
      <c r="M77" s="202"/>
      <c r="N77" s="207"/>
      <c r="O77" s="233"/>
    </row>
    <row r="78" spans="1:15" ht="18" customHeight="1" x14ac:dyDescent="0.25">
      <c r="A78" s="240" t="s">
        <v>64</v>
      </c>
      <c r="B78" s="507" t="e">
        <f>VLOOKUP($A78,#REF!,2,0)</f>
        <v>#REF!</v>
      </c>
      <c r="C78" s="508"/>
      <c r="D78" s="509"/>
      <c r="E78" s="217" t="e">
        <f>VLOOKUP($A78,#REF!,4,0)</f>
        <v>#REF!</v>
      </c>
      <c r="F78" s="218" t="e">
        <f>VLOOKUP($A78,#REF!,3,0)</f>
        <v>#REF!</v>
      </c>
      <c r="G78" s="237" t="e">
        <f t="shared" si="4"/>
        <v>#REF!</v>
      </c>
      <c r="H78" s="238" t="e">
        <f>VLOOKUP($A78,#REF!,24,0)</f>
        <v>#REF!</v>
      </c>
      <c r="I78" s="242"/>
      <c r="J78" s="211"/>
      <c r="K78" s="251"/>
      <c r="L78" s="252"/>
      <c r="M78" s="212"/>
      <c r="N78" s="211"/>
      <c r="O78" s="233"/>
    </row>
    <row r="79" spans="1:15" ht="18" customHeight="1" x14ac:dyDescent="0.25">
      <c r="A79" s="232" t="s">
        <v>65</v>
      </c>
      <c r="B79" s="510" t="e">
        <f>VLOOKUP($A79,#REF!,2,0)</f>
        <v>#REF!</v>
      </c>
      <c r="C79" s="511"/>
      <c r="D79" s="512"/>
      <c r="E79" s="225" t="e">
        <f>VLOOKUP($A79,#REF!,4,0)</f>
        <v>#REF!</v>
      </c>
      <c r="F79" s="226" t="e">
        <f>VLOOKUP($A79,#REF!,3,0)</f>
        <v>#REF!</v>
      </c>
      <c r="G79" s="227" t="e">
        <f t="shared" si="4"/>
        <v>#REF!</v>
      </c>
      <c r="H79" s="228" t="e">
        <f>VLOOKUP($A79,#REF!,24,0)</f>
        <v>#REF!</v>
      </c>
      <c r="I79" s="244"/>
      <c r="J79" s="207"/>
      <c r="K79" s="253"/>
      <c r="L79" s="254"/>
      <c r="M79" s="208"/>
      <c r="N79" s="207"/>
      <c r="O79" s="233"/>
    </row>
    <row r="80" spans="1:15" ht="18" customHeight="1" x14ac:dyDescent="0.25">
      <c r="A80" s="240"/>
      <c r="B80" s="234"/>
      <c r="C80" s="235"/>
      <c r="D80" s="236"/>
      <c r="E80" s="217"/>
      <c r="F80" s="218"/>
      <c r="G80" s="237"/>
      <c r="H80" s="238"/>
      <c r="I80" s="242"/>
      <c r="J80" s="211"/>
      <c r="K80" s="212"/>
      <c r="L80" s="239"/>
      <c r="M80" s="212"/>
      <c r="N80" s="211"/>
      <c r="O80" s="233"/>
    </row>
    <row r="81" spans="1:15" ht="18" customHeight="1" x14ac:dyDescent="0.25">
      <c r="A81" s="250">
        <v>11</v>
      </c>
      <c r="B81" s="245" t="e">
        <f>VLOOKUP($A81,#REF!,2,0)</f>
        <v>#REF!</v>
      </c>
      <c r="C81" s="246"/>
      <c r="D81" s="247"/>
      <c r="E81" s="225"/>
      <c r="F81" s="226"/>
      <c r="G81" s="248"/>
      <c r="H81" s="249" t="e">
        <f>SUBTOTAL(9,H82:H90)</f>
        <v>#REF!</v>
      </c>
      <c r="I81" s="207"/>
      <c r="J81" s="207"/>
      <c r="K81" s="208"/>
      <c r="L81" s="231"/>
      <c r="M81" s="208"/>
      <c r="N81" s="200"/>
      <c r="O81" s="203"/>
    </row>
    <row r="82" spans="1:15" ht="18" customHeight="1" x14ac:dyDescent="0.25">
      <c r="A82" s="240" t="s">
        <v>66</v>
      </c>
      <c r="B82" s="507" t="e">
        <f>VLOOKUP($A82,#REF!,2,0)</f>
        <v>#REF!</v>
      </c>
      <c r="C82" s="508"/>
      <c r="D82" s="509"/>
      <c r="E82" s="217" t="e">
        <f>VLOOKUP($A82,#REF!,4,0)</f>
        <v>#REF!</v>
      </c>
      <c r="F82" s="218" t="e">
        <f>VLOOKUP($A82,#REF!,3,0)</f>
        <v>#REF!</v>
      </c>
      <c r="G82" s="237" t="e">
        <f t="shared" ref="G82:G88" si="5">H82/E82</f>
        <v>#REF!</v>
      </c>
      <c r="H82" s="238" t="e">
        <f>VLOOKUP($A82,#REF!,24,0)</f>
        <v>#REF!</v>
      </c>
      <c r="I82" s="211"/>
      <c r="J82" s="211"/>
      <c r="K82" s="212"/>
      <c r="L82" s="239"/>
      <c r="M82" s="212"/>
      <c r="N82" s="211"/>
      <c r="O82" s="233"/>
    </row>
    <row r="83" spans="1:15" ht="18" customHeight="1" x14ac:dyDescent="0.25">
      <c r="A83" s="232" t="s">
        <v>67</v>
      </c>
      <c r="B83" s="510" t="e">
        <f>VLOOKUP($A83,#REF!,2,0)</f>
        <v>#REF!</v>
      </c>
      <c r="C83" s="511"/>
      <c r="D83" s="512"/>
      <c r="E83" s="225" t="e">
        <f>VLOOKUP($A83,#REF!,4,0)</f>
        <v>#REF!</v>
      </c>
      <c r="F83" s="226" t="e">
        <f>VLOOKUP($A83,#REF!,3,0)</f>
        <v>#REF!</v>
      </c>
      <c r="G83" s="227" t="e">
        <f t="shared" si="5"/>
        <v>#REF!</v>
      </c>
      <c r="H83" s="228" t="e">
        <f>VLOOKUP($A83,#REF!,24,0)</f>
        <v>#REF!</v>
      </c>
      <c r="I83" s="229"/>
      <c r="J83" s="229"/>
      <c r="K83" s="208"/>
      <c r="L83" s="231"/>
      <c r="M83" s="208"/>
      <c r="N83" s="207"/>
      <c r="O83" s="233"/>
    </row>
    <row r="84" spans="1:15" ht="18" customHeight="1" x14ac:dyDescent="0.25">
      <c r="A84" s="240" t="s">
        <v>68</v>
      </c>
      <c r="B84" s="507" t="e">
        <f>VLOOKUP($A84,#REF!,2,0)</f>
        <v>#REF!</v>
      </c>
      <c r="C84" s="508"/>
      <c r="D84" s="509"/>
      <c r="E84" s="217" t="e">
        <f>VLOOKUP($A84,#REF!,4,0)</f>
        <v>#REF!</v>
      </c>
      <c r="F84" s="218" t="e">
        <f>VLOOKUP($A84,#REF!,3,0)</f>
        <v>#REF!</v>
      </c>
      <c r="G84" s="237" t="e">
        <f t="shared" si="5"/>
        <v>#REF!</v>
      </c>
      <c r="H84" s="238" t="e">
        <f>VLOOKUP($A84,#REF!,24,0)</f>
        <v>#REF!</v>
      </c>
      <c r="I84" s="255"/>
      <c r="J84" s="255"/>
      <c r="K84" s="212"/>
      <c r="L84" s="239"/>
      <c r="M84" s="212"/>
      <c r="N84" s="211"/>
      <c r="O84" s="233"/>
    </row>
    <row r="85" spans="1:15" ht="18" customHeight="1" x14ac:dyDescent="0.25">
      <c r="A85" s="232" t="s">
        <v>69</v>
      </c>
      <c r="B85" s="510" t="e">
        <f>VLOOKUP($A85,#REF!,2,0)</f>
        <v>#REF!</v>
      </c>
      <c r="C85" s="511"/>
      <c r="D85" s="512"/>
      <c r="E85" s="225" t="e">
        <f>VLOOKUP($A85,#REF!,4,0)</f>
        <v>#REF!</v>
      </c>
      <c r="F85" s="226" t="e">
        <f>VLOOKUP($A85,#REF!,3,0)</f>
        <v>#REF!</v>
      </c>
      <c r="G85" s="227" t="e">
        <f t="shared" si="5"/>
        <v>#REF!</v>
      </c>
      <c r="H85" s="228" t="e">
        <f>VLOOKUP($A85,#REF!,24,0)</f>
        <v>#REF!</v>
      </c>
      <c r="I85" s="229"/>
      <c r="J85" s="229"/>
      <c r="K85" s="208"/>
      <c r="L85" s="231"/>
      <c r="M85" s="202"/>
      <c r="N85" s="207"/>
      <c r="O85" s="233"/>
    </row>
    <row r="86" spans="1:15" ht="18" customHeight="1" x14ac:dyDescent="0.25">
      <c r="A86" s="240" t="s">
        <v>70</v>
      </c>
      <c r="B86" s="507" t="e">
        <f>VLOOKUP($A86,#REF!,2,0)</f>
        <v>#REF!</v>
      </c>
      <c r="C86" s="508"/>
      <c r="D86" s="509"/>
      <c r="E86" s="217" t="e">
        <f>VLOOKUP($A86,#REF!,4,0)</f>
        <v>#REF!</v>
      </c>
      <c r="F86" s="218" t="e">
        <f>VLOOKUP($A86,#REF!,3,0)</f>
        <v>#REF!</v>
      </c>
      <c r="G86" s="237" t="e">
        <f t="shared" si="5"/>
        <v>#REF!</v>
      </c>
      <c r="H86" s="238" t="e">
        <f>VLOOKUP($A86,#REF!,24,0)</f>
        <v>#REF!</v>
      </c>
      <c r="I86" s="255"/>
      <c r="J86" s="255"/>
      <c r="K86" s="212"/>
      <c r="L86" s="239"/>
      <c r="M86" s="212"/>
      <c r="N86" s="211"/>
      <c r="O86" s="233"/>
    </row>
    <row r="87" spans="1:15" ht="18" customHeight="1" x14ac:dyDescent="0.25">
      <c r="A87" s="232" t="s">
        <v>71</v>
      </c>
      <c r="B87" s="510" t="e">
        <f>VLOOKUP($A87,#REF!,2,0)</f>
        <v>#REF!</v>
      </c>
      <c r="C87" s="511"/>
      <c r="D87" s="512"/>
      <c r="E87" s="225" t="e">
        <f>VLOOKUP($A87,#REF!,4,0)</f>
        <v>#REF!</v>
      </c>
      <c r="F87" s="226" t="e">
        <f>VLOOKUP($A87,#REF!,3,0)</f>
        <v>#REF!</v>
      </c>
      <c r="G87" s="227" t="e">
        <f t="shared" si="5"/>
        <v>#REF!</v>
      </c>
      <c r="H87" s="228" t="e">
        <f>VLOOKUP($A87,#REF!,24,0)</f>
        <v>#REF!</v>
      </c>
      <c r="I87" s="229"/>
      <c r="J87" s="229"/>
      <c r="K87" s="208"/>
      <c r="L87" s="231"/>
      <c r="M87" s="202"/>
      <c r="N87" s="207"/>
      <c r="O87" s="233"/>
    </row>
    <row r="88" spans="1:15" ht="18" customHeight="1" x14ac:dyDescent="0.25">
      <c r="A88" s="240" t="s">
        <v>72</v>
      </c>
      <c r="B88" s="507" t="e">
        <f>VLOOKUP($A88,#REF!,2,0)</f>
        <v>#REF!</v>
      </c>
      <c r="C88" s="508"/>
      <c r="D88" s="509"/>
      <c r="E88" s="217" t="e">
        <f>VLOOKUP($A88,#REF!,4,0)</f>
        <v>#REF!</v>
      </c>
      <c r="F88" s="218" t="e">
        <f>VLOOKUP($A88,#REF!,3,0)</f>
        <v>#REF!</v>
      </c>
      <c r="G88" s="237" t="e">
        <f t="shared" si="5"/>
        <v>#REF!</v>
      </c>
      <c r="H88" s="238" t="e">
        <f>VLOOKUP($A88,#REF!,24,0)</f>
        <v>#REF!</v>
      </c>
      <c r="I88" s="255"/>
      <c r="J88" s="255"/>
      <c r="K88" s="212"/>
      <c r="L88" s="239"/>
      <c r="M88" s="206"/>
      <c r="N88" s="211"/>
      <c r="O88" s="233"/>
    </row>
    <row r="89" spans="1:15" ht="18" customHeight="1" x14ac:dyDescent="0.25">
      <c r="A89" s="232"/>
      <c r="B89" s="222"/>
      <c r="C89" s="223"/>
      <c r="D89" s="224"/>
      <c r="E89" s="225"/>
      <c r="F89" s="226"/>
      <c r="G89" s="227"/>
      <c r="H89" s="228"/>
      <c r="I89" s="229"/>
      <c r="J89" s="229"/>
      <c r="K89" s="230"/>
      <c r="L89" s="231"/>
      <c r="M89" s="202"/>
      <c r="N89" s="207"/>
      <c r="O89" s="233"/>
    </row>
    <row r="90" spans="1:15" ht="18" customHeight="1" thickBot="1" x14ac:dyDescent="0.3">
      <c r="A90" s="264"/>
      <c r="B90" s="256"/>
      <c r="C90" s="257"/>
      <c r="D90" s="258"/>
      <c r="E90" s="259"/>
      <c r="F90" s="260"/>
      <c r="G90" s="261"/>
      <c r="H90" s="262"/>
      <c r="I90" s="211"/>
      <c r="J90" s="211"/>
      <c r="K90" s="263"/>
      <c r="L90" s="239"/>
      <c r="M90" s="206"/>
      <c r="N90" s="211"/>
      <c r="O90" s="233"/>
    </row>
    <row r="91" spans="1:15" s="10" customFormat="1" ht="18" customHeight="1" thickBot="1" x14ac:dyDescent="0.3">
      <c r="A91" s="268"/>
      <c r="B91" s="516" t="s">
        <v>73</v>
      </c>
      <c r="C91" s="516"/>
      <c r="D91" s="517"/>
      <c r="E91" s="521"/>
      <c r="F91" s="522"/>
      <c r="G91" s="523"/>
      <c r="H91" s="265" t="e">
        <f>SUBTOTAL(9,H10:H90)</f>
        <v>#REF!</v>
      </c>
      <c r="I91" s="266"/>
      <c r="J91" s="267"/>
      <c r="K91" s="230"/>
      <c r="L91" s="231"/>
      <c r="M91" s="202"/>
      <c r="N91" s="267"/>
      <c r="O91" s="269"/>
    </row>
    <row r="92" spans="1:15" s="7" customFormat="1" ht="18" customHeight="1" x14ac:dyDescent="0.25">
      <c r="A92" s="273"/>
      <c r="B92" s="270"/>
      <c r="C92" s="270"/>
      <c r="D92" s="270"/>
      <c r="E92" s="270"/>
      <c r="F92" s="270"/>
      <c r="G92" s="271"/>
      <c r="H92" s="272"/>
      <c r="I92" s="211"/>
      <c r="J92" s="211"/>
      <c r="K92" s="263"/>
      <c r="L92" s="239"/>
      <c r="M92" s="206"/>
      <c r="N92" s="211"/>
      <c r="O92" s="233"/>
    </row>
    <row r="93" spans="1:15" s="7" customFormat="1" ht="18" customHeight="1" x14ac:dyDescent="0.25">
      <c r="A93" s="280"/>
      <c r="B93" s="274"/>
      <c r="C93" s="274"/>
      <c r="D93" s="274"/>
      <c r="E93" s="274"/>
      <c r="F93" s="274"/>
      <c r="G93" s="275"/>
      <c r="H93" s="276"/>
      <c r="I93" s="274"/>
      <c r="J93" s="274"/>
      <c r="K93" s="277"/>
      <c r="L93" s="278"/>
      <c r="M93" s="279"/>
      <c r="N93" s="274"/>
      <c r="O93" s="233"/>
    </row>
    <row r="94" spans="1:15" s="7" customFormat="1" ht="18" customHeight="1" x14ac:dyDescent="0.25">
      <c r="A94" s="287"/>
      <c r="B94" s="281"/>
      <c r="C94" s="281"/>
      <c r="D94" s="281"/>
      <c r="E94" s="281"/>
      <c r="F94" s="281"/>
      <c r="G94" s="282"/>
      <c r="H94" s="283"/>
      <c r="I94" s="281"/>
      <c r="J94" s="281"/>
      <c r="K94" s="284"/>
      <c r="L94" s="285"/>
      <c r="M94" s="286"/>
      <c r="N94" s="281"/>
      <c r="O94" s="233"/>
    </row>
    <row r="95" spans="1:15" s="7" customFormat="1" ht="18" customHeight="1" x14ac:dyDescent="0.25">
      <c r="A95" s="280"/>
      <c r="B95" s="274"/>
      <c r="C95" s="274"/>
      <c r="D95" s="288"/>
      <c r="E95" s="274"/>
      <c r="F95" s="274"/>
      <c r="G95" s="289"/>
      <c r="H95" s="290"/>
      <c r="I95" s="291"/>
      <c r="J95" s="274"/>
      <c r="K95" s="277"/>
      <c r="L95" s="278"/>
      <c r="M95" s="277"/>
      <c r="N95" s="274"/>
      <c r="O95" s="233"/>
    </row>
    <row r="96" spans="1:15" s="7" customFormat="1" ht="18" customHeight="1" x14ac:dyDescent="0.25">
      <c r="A96" s="287"/>
      <c r="B96" s="281"/>
      <c r="C96" s="281"/>
      <c r="D96" s="292"/>
      <c r="E96" s="281"/>
      <c r="F96" s="281"/>
      <c r="G96" s="293"/>
      <c r="H96" s="294"/>
      <c r="I96" s="292"/>
      <c r="J96" s="281"/>
      <c r="K96" s="286"/>
      <c r="L96" s="285"/>
      <c r="M96" s="286"/>
      <c r="N96" s="281"/>
      <c r="O96" s="233"/>
    </row>
    <row r="97" spans="1:15" s="7" customFormat="1" ht="18" customHeight="1" x14ac:dyDescent="0.25">
      <c r="A97" s="280"/>
      <c r="B97" s="274"/>
      <c r="C97" s="274"/>
      <c r="D97" s="295"/>
      <c r="E97" s="274"/>
      <c r="F97" s="274"/>
      <c r="G97" s="289"/>
      <c r="H97" s="290"/>
      <c r="I97" s="274"/>
      <c r="J97" s="274"/>
      <c r="K97" s="277"/>
      <c r="L97" s="274"/>
      <c r="M97" s="296"/>
      <c r="N97" s="274"/>
      <c r="O97" s="233"/>
    </row>
    <row r="98" spans="1:15" s="7" customFormat="1" ht="18" customHeight="1" x14ac:dyDescent="0.25">
      <c r="A98" s="287"/>
      <c r="B98" s="281"/>
      <c r="C98" s="281"/>
      <c r="D98" s="292"/>
      <c r="E98" s="281"/>
      <c r="F98" s="281"/>
      <c r="G98" s="293"/>
      <c r="H98" s="294"/>
      <c r="I98" s="281"/>
      <c r="J98" s="281"/>
      <c r="K98" s="286"/>
      <c r="L98" s="297"/>
      <c r="M98" s="286"/>
      <c r="N98" s="281"/>
      <c r="O98" s="233"/>
    </row>
    <row r="99" spans="1:15" s="7" customFormat="1" ht="18" customHeight="1" x14ac:dyDescent="0.25">
      <c r="A99" s="518" t="s">
        <v>74</v>
      </c>
      <c r="B99" s="519"/>
      <c r="C99" s="519"/>
      <c r="D99" s="519"/>
      <c r="E99" s="519"/>
      <c r="F99" s="519"/>
      <c r="G99" s="519"/>
      <c r="H99" s="520"/>
      <c r="I99" s="274"/>
      <c r="J99" s="274"/>
      <c r="K99" s="296"/>
      <c r="L99" s="274"/>
      <c r="M99" s="296"/>
      <c r="N99" s="274"/>
      <c r="O99" s="233"/>
    </row>
    <row r="100" spans="1:15" s="7" customFormat="1" ht="18" customHeight="1" x14ac:dyDescent="0.25">
      <c r="A100" s="513" t="s">
        <v>75</v>
      </c>
      <c r="B100" s="514"/>
      <c r="C100" s="514"/>
      <c r="D100" s="514"/>
      <c r="E100" s="514"/>
      <c r="F100" s="514"/>
      <c r="G100" s="514"/>
      <c r="H100" s="515"/>
      <c r="I100" s="281"/>
      <c r="J100" s="281"/>
      <c r="K100" s="286"/>
      <c r="L100" s="281"/>
      <c r="M100" s="286"/>
      <c r="N100" s="281"/>
      <c r="O100" s="233"/>
    </row>
    <row r="101" spans="1:15" s="7" customFormat="1" ht="18" customHeight="1" x14ac:dyDescent="0.25">
      <c r="A101" s="280"/>
      <c r="B101" s="274"/>
      <c r="C101" s="274"/>
      <c r="D101" s="274"/>
      <c r="E101" s="274"/>
      <c r="F101" s="274"/>
      <c r="G101" s="289"/>
      <c r="H101" s="290"/>
      <c r="I101" s="274"/>
      <c r="J101" s="274"/>
      <c r="K101" s="296"/>
      <c r="L101" s="274"/>
      <c r="M101" s="296"/>
      <c r="N101" s="274"/>
      <c r="O101" s="233"/>
    </row>
    <row r="102" spans="1:15" s="7" customFormat="1" ht="18" customHeight="1" x14ac:dyDescent="0.25">
      <c r="A102" s="287"/>
      <c r="B102" s="281"/>
      <c r="C102" s="281"/>
      <c r="D102" s="281"/>
      <c r="E102" s="281"/>
      <c r="F102" s="281"/>
      <c r="G102" s="282"/>
      <c r="H102" s="283"/>
      <c r="I102" s="281"/>
      <c r="J102" s="281"/>
      <c r="K102" s="286"/>
      <c r="L102" s="281"/>
      <c r="M102" s="286"/>
      <c r="N102" s="281"/>
      <c r="O102" s="233"/>
    </row>
    <row r="103" spans="1:15" s="7" customFormat="1" ht="18" customHeight="1" x14ac:dyDescent="0.25">
      <c r="A103" s="280"/>
      <c r="B103" s="274"/>
      <c r="C103" s="274"/>
      <c r="D103" s="274"/>
      <c r="E103" s="274"/>
      <c r="F103" s="274"/>
      <c r="G103" s="275"/>
      <c r="H103" s="276"/>
      <c r="I103" s="274"/>
      <c r="J103" s="274"/>
      <c r="K103" s="296"/>
      <c r="L103" s="274"/>
      <c r="M103" s="296"/>
      <c r="N103" s="274"/>
      <c r="O103" s="233"/>
    </row>
    <row r="104" spans="1:15" s="7" customFormat="1" ht="18" customHeight="1" x14ac:dyDescent="0.25">
      <c r="A104" s="287"/>
      <c r="B104" s="281"/>
      <c r="C104" s="281"/>
      <c r="D104" s="281"/>
      <c r="E104" s="281"/>
      <c r="F104" s="281"/>
      <c r="G104" s="282"/>
      <c r="H104" s="283"/>
      <c r="I104" s="281"/>
      <c r="J104" s="281"/>
      <c r="K104" s="286"/>
      <c r="L104" s="281"/>
      <c r="M104" s="286"/>
      <c r="N104" s="281"/>
      <c r="O104" s="233"/>
    </row>
    <row r="105" spans="1:15" s="7" customFormat="1" ht="18" customHeight="1" x14ac:dyDescent="0.25">
      <c r="A105" s="280"/>
      <c r="B105" s="274"/>
      <c r="C105" s="274"/>
      <c r="D105" s="274"/>
      <c r="E105" s="274"/>
      <c r="F105" s="274"/>
      <c r="G105" s="275"/>
      <c r="H105" s="276"/>
      <c r="I105" s="274"/>
      <c r="J105" s="274"/>
      <c r="K105" s="296"/>
      <c r="L105" s="274"/>
      <c r="M105" s="296"/>
      <c r="N105" s="274"/>
      <c r="O105" s="233"/>
    </row>
    <row r="106" spans="1:15" s="7" customFormat="1" ht="18" customHeight="1" x14ac:dyDescent="0.25">
      <c r="A106" s="298"/>
      <c r="B106" s="281"/>
      <c r="C106" s="281"/>
      <c r="D106" s="281"/>
      <c r="E106" s="281"/>
      <c r="F106" s="281"/>
      <c r="G106" s="282"/>
      <c r="H106" s="282"/>
      <c r="I106" s="281"/>
      <c r="J106" s="281"/>
      <c r="K106" s="286"/>
      <c r="L106" s="281"/>
      <c r="M106" s="286"/>
      <c r="N106" s="281"/>
      <c r="O106" s="233"/>
    </row>
    <row r="107" spans="1:15" ht="18" customHeight="1" x14ac:dyDescent="0.25">
      <c r="A107" s="299"/>
      <c r="B107" s="274"/>
      <c r="C107" s="274"/>
      <c r="D107" s="274"/>
      <c r="E107" s="274"/>
      <c r="F107" s="274"/>
      <c r="G107" s="275"/>
      <c r="H107" s="275"/>
      <c r="I107" s="274"/>
      <c r="J107" s="274"/>
      <c r="K107" s="296"/>
      <c r="L107" s="274"/>
      <c r="M107" s="296"/>
      <c r="N107" s="274"/>
      <c r="O107" s="233"/>
    </row>
    <row r="108" spans="1:15" ht="18" customHeight="1" x14ac:dyDescent="0.25">
      <c r="A108" s="298"/>
      <c r="B108" s="281"/>
      <c r="C108" s="281"/>
      <c r="D108" s="281"/>
      <c r="E108" s="281"/>
      <c r="F108" s="281"/>
      <c r="G108" s="282"/>
      <c r="H108" s="282"/>
      <c r="I108" s="281"/>
      <c r="J108" s="281"/>
      <c r="K108" s="286"/>
      <c r="L108" s="281"/>
      <c r="M108" s="286"/>
      <c r="N108" s="281"/>
      <c r="O108" s="233"/>
    </row>
    <row r="109" spans="1:15" ht="18" customHeight="1" x14ac:dyDescent="0.25">
      <c r="A109" s="299"/>
      <c r="B109" s="274"/>
      <c r="C109" s="274"/>
      <c r="D109" s="274"/>
      <c r="E109" s="274"/>
      <c r="F109" s="274"/>
      <c r="G109" s="275"/>
      <c r="H109" s="275"/>
      <c r="I109" s="274"/>
      <c r="J109" s="274"/>
      <c r="K109" s="296"/>
      <c r="L109" s="274"/>
      <c r="M109" s="296"/>
      <c r="N109" s="274"/>
      <c r="O109" s="233"/>
    </row>
    <row r="110" spans="1:15" ht="18" customHeight="1" x14ac:dyDescent="0.25">
      <c r="A110" s="298"/>
      <c r="B110" s="281"/>
      <c r="C110" s="281"/>
      <c r="D110" s="281"/>
      <c r="E110" s="281"/>
      <c r="F110" s="281"/>
      <c r="G110" s="282"/>
      <c r="H110" s="282"/>
      <c r="I110" s="281"/>
      <c r="J110" s="281"/>
      <c r="K110" s="286"/>
      <c r="L110" s="281"/>
      <c r="M110" s="286"/>
      <c r="N110" s="281"/>
      <c r="O110" s="233"/>
    </row>
    <row r="111" spans="1:15" ht="18" customHeight="1" x14ac:dyDescent="0.25">
      <c r="A111" s="299"/>
      <c r="B111" s="274"/>
      <c r="C111" s="274"/>
      <c r="D111" s="274"/>
      <c r="E111" s="274"/>
      <c r="F111" s="274"/>
      <c r="G111" s="275"/>
      <c r="H111" s="275"/>
      <c r="I111" s="274"/>
      <c r="J111" s="274"/>
      <c r="K111" s="296"/>
      <c r="L111" s="274"/>
      <c r="M111" s="296"/>
      <c r="N111" s="274"/>
      <c r="O111" s="233"/>
    </row>
    <row r="112" spans="1:15" ht="18" customHeight="1" x14ac:dyDescent="0.25">
      <c r="A112" s="298"/>
      <c r="B112" s="281"/>
      <c r="C112" s="281"/>
      <c r="D112" s="281"/>
      <c r="E112" s="281"/>
      <c r="F112" s="281"/>
      <c r="G112" s="282"/>
      <c r="H112" s="282"/>
      <c r="I112" s="281"/>
      <c r="J112" s="281"/>
      <c r="K112" s="286"/>
      <c r="L112" s="281"/>
      <c r="M112" s="286"/>
      <c r="N112" s="281"/>
      <c r="O112" s="233"/>
    </row>
    <row r="113" spans="1:15" ht="18" customHeight="1" x14ac:dyDescent="0.25">
      <c r="A113" s="299"/>
      <c r="B113" s="274"/>
      <c r="C113" s="274"/>
      <c r="D113" s="274"/>
      <c r="E113" s="274"/>
      <c r="F113" s="274"/>
      <c r="G113" s="275"/>
      <c r="H113" s="275"/>
      <c r="I113" s="274"/>
      <c r="J113" s="274"/>
      <c r="K113" s="296"/>
      <c r="L113" s="274"/>
      <c r="M113" s="296"/>
      <c r="N113" s="274"/>
      <c r="O113" s="233"/>
    </row>
    <row r="114" spans="1:15" ht="18" customHeight="1" x14ac:dyDescent="0.25">
      <c r="A114" s="298"/>
      <c r="B114" s="281"/>
      <c r="C114" s="281"/>
      <c r="D114" s="281"/>
      <c r="E114" s="281"/>
      <c r="F114" s="281"/>
      <c r="G114" s="282"/>
      <c r="H114" s="282"/>
      <c r="I114" s="281"/>
      <c r="J114" s="281"/>
      <c r="K114" s="286"/>
      <c r="L114" s="281"/>
      <c r="M114" s="286"/>
      <c r="N114" s="281"/>
      <c r="O114" s="233"/>
    </row>
    <row r="115" spans="1:15" ht="18" customHeight="1" x14ac:dyDescent="0.25">
      <c r="A115" s="299"/>
      <c r="B115" s="274"/>
      <c r="C115" s="274"/>
      <c r="D115" s="274"/>
      <c r="E115" s="274"/>
      <c r="F115" s="274"/>
      <c r="G115" s="275"/>
      <c r="H115" s="275"/>
      <c r="I115" s="274"/>
      <c r="J115" s="274"/>
      <c r="K115" s="296"/>
      <c r="L115" s="274"/>
      <c r="M115" s="296"/>
      <c r="N115" s="274"/>
      <c r="O115" s="233"/>
    </row>
    <row r="116" spans="1:15" ht="18" customHeight="1" x14ac:dyDescent="0.25">
      <c r="A116" s="298"/>
      <c r="B116" s="281"/>
      <c r="C116" s="281"/>
      <c r="D116" s="281"/>
      <c r="E116" s="281"/>
      <c r="F116" s="281"/>
      <c r="G116" s="282"/>
      <c r="H116" s="282"/>
      <c r="I116" s="281"/>
      <c r="J116" s="281"/>
      <c r="K116" s="286"/>
      <c r="L116" s="281"/>
      <c r="M116" s="286"/>
      <c r="N116" s="281"/>
      <c r="O116" s="233"/>
    </row>
    <row r="117" spans="1:15" ht="18" customHeight="1" x14ac:dyDescent="0.25">
      <c r="A117" s="299"/>
      <c r="B117" s="274"/>
      <c r="C117" s="274"/>
      <c r="D117" s="274"/>
      <c r="E117" s="274"/>
      <c r="F117" s="274"/>
      <c r="G117" s="275"/>
      <c r="H117" s="275"/>
      <c r="I117" s="274"/>
      <c r="J117" s="274"/>
      <c r="K117" s="296"/>
      <c r="L117" s="274"/>
      <c r="M117" s="296"/>
      <c r="N117" s="274"/>
      <c r="O117" s="233"/>
    </row>
    <row r="118" spans="1:15" ht="18" customHeight="1" x14ac:dyDescent="0.25">
      <c r="A118" s="298"/>
      <c r="B118" s="281"/>
      <c r="C118" s="281"/>
      <c r="D118" s="281"/>
      <c r="E118" s="281"/>
      <c r="F118" s="281"/>
      <c r="G118" s="282"/>
      <c r="H118" s="282"/>
      <c r="I118" s="281"/>
      <c r="J118" s="281"/>
      <c r="K118" s="286"/>
      <c r="L118" s="281"/>
      <c r="M118" s="286"/>
      <c r="N118" s="281"/>
      <c r="O118" s="233"/>
    </row>
    <row r="119" spans="1:15" ht="18" customHeight="1" x14ac:dyDescent="0.25">
      <c r="A119" s="299"/>
      <c r="B119" s="274"/>
      <c r="C119" s="274"/>
      <c r="D119" s="274"/>
      <c r="E119" s="274"/>
      <c r="F119" s="274"/>
      <c r="G119" s="275"/>
      <c r="H119" s="275"/>
      <c r="I119" s="274"/>
      <c r="J119" s="274"/>
      <c r="K119" s="296"/>
      <c r="L119" s="274"/>
      <c r="M119" s="296"/>
      <c r="N119" s="274"/>
      <c r="O119" s="233"/>
    </row>
  </sheetData>
  <mergeCells count="90">
    <mergeCell ref="B40:D40"/>
    <mergeCell ref="B41:D41"/>
    <mergeCell ref="B74:D74"/>
    <mergeCell ref="B75:D75"/>
    <mergeCell ref="B76:D76"/>
    <mergeCell ref="B50:D50"/>
    <mergeCell ref="B51:D51"/>
    <mergeCell ref="B44:D44"/>
    <mergeCell ref="B47:D47"/>
    <mergeCell ref="B48:D48"/>
    <mergeCell ref="B58:D58"/>
    <mergeCell ref="B59:D59"/>
    <mergeCell ref="B60:D60"/>
    <mergeCell ref="B62:D62"/>
    <mergeCell ref="B53:D53"/>
    <mergeCell ref="B54:D54"/>
    <mergeCell ref="B30:D30"/>
    <mergeCell ref="B31:D31"/>
    <mergeCell ref="B32:D32"/>
    <mergeCell ref="B33:D33"/>
    <mergeCell ref="B34:D34"/>
    <mergeCell ref="B23:D23"/>
    <mergeCell ref="B24:D24"/>
    <mergeCell ref="B27:D27"/>
    <mergeCell ref="B28:D28"/>
    <mergeCell ref="B29:D29"/>
    <mergeCell ref="B26:D26"/>
    <mergeCell ref="G5:H5"/>
    <mergeCell ref="A6:C6"/>
    <mergeCell ref="E6:F6"/>
    <mergeCell ref="B13:D13"/>
    <mergeCell ref="B14:D14"/>
    <mergeCell ref="B12:D12"/>
    <mergeCell ref="B11:D11"/>
    <mergeCell ref="G7:H7"/>
    <mergeCell ref="B19:D19"/>
    <mergeCell ref="C1:D2"/>
    <mergeCell ref="A5:C5"/>
    <mergeCell ref="E5:F5"/>
    <mergeCell ref="F1:H2"/>
    <mergeCell ref="C3:D3"/>
    <mergeCell ref="E3:H3"/>
    <mergeCell ref="C4:D4"/>
    <mergeCell ref="E4:H4"/>
    <mergeCell ref="G6:H6"/>
    <mergeCell ref="A7:A8"/>
    <mergeCell ref="B7:D8"/>
    <mergeCell ref="E7:E8"/>
    <mergeCell ref="B9:D9"/>
    <mergeCell ref="E9:H9"/>
    <mergeCell ref="F7:F8"/>
    <mergeCell ref="A100:H100"/>
    <mergeCell ref="B91:D91"/>
    <mergeCell ref="A99:H99"/>
    <mergeCell ref="E91:G91"/>
    <mergeCell ref="B15:D15"/>
    <mergeCell ref="B17:D17"/>
    <mergeCell ref="B18:D18"/>
    <mergeCell ref="B82:D82"/>
    <mergeCell ref="B21:D21"/>
    <mergeCell ref="B22:D22"/>
    <mergeCell ref="B46:D46"/>
    <mergeCell ref="B35:D35"/>
    <mergeCell ref="B49:D49"/>
    <mergeCell ref="B36:D36"/>
    <mergeCell ref="B38:D38"/>
    <mergeCell ref="B39:D39"/>
    <mergeCell ref="B88:D88"/>
    <mergeCell ref="B83:D83"/>
    <mergeCell ref="B84:D84"/>
    <mergeCell ref="B85:D85"/>
    <mergeCell ref="B86:D86"/>
    <mergeCell ref="B87:D87"/>
    <mergeCell ref="B79:D79"/>
    <mergeCell ref="B68:D68"/>
    <mergeCell ref="B69:D69"/>
    <mergeCell ref="B70:D70"/>
    <mergeCell ref="B71:D71"/>
    <mergeCell ref="B42:D42"/>
    <mergeCell ref="B43:D43"/>
    <mergeCell ref="B78:D78"/>
    <mergeCell ref="B72:D72"/>
    <mergeCell ref="B67:D67"/>
    <mergeCell ref="B77:D77"/>
    <mergeCell ref="B55:D55"/>
    <mergeCell ref="B56:D56"/>
    <mergeCell ref="B64:D64"/>
    <mergeCell ref="B65:D65"/>
    <mergeCell ref="B66:D66"/>
    <mergeCell ref="B61:D61"/>
  </mergeCells>
  <phoneticPr fontId="12" type="noConversion"/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8">
          <controlPr defaultSize="0" autoLine="0" r:id="rId5">
            <anchor moveWithCells="1">
              <from>
                <xdr:col>8</xdr:col>
                <xdr:colOff>619125</xdr:colOff>
                <xdr:row>2</xdr:row>
                <xdr:rowOff>171450</xdr:rowOff>
              </from>
              <to>
                <xdr:col>12</xdr:col>
                <xdr:colOff>600075</xdr:colOff>
                <xdr:row>2</xdr:row>
                <xdr:rowOff>409575</xdr:rowOff>
              </to>
            </anchor>
          </controlPr>
        </control>
      </mc:Choice>
      <mc:Fallback>
        <control shapeId="1025" r:id="rId4" name="ComboBox8"/>
      </mc:Fallback>
    </mc:AlternateContent>
    <mc:AlternateContent xmlns:mc="http://schemas.openxmlformats.org/markup-compatibility/2006">
      <mc:Choice Requires="x14">
        <control shapeId="1026" r:id="rId6" name="Label1">
          <controlPr defaultSize="0" autoLine="0" r:id="rId7">
            <anchor moveWithCells="1">
              <from>
                <xdr:col>8</xdr:col>
                <xdr:colOff>666750</xdr:colOff>
                <xdr:row>2</xdr:row>
                <xdr:rowOff>19050</xdr:rowOff>
              </from>
              <to>
                <xdr:col>12</xdr:col>
                <xdr:colOff>485775</xdr:colOff>
                <xdr:row>2</xdr:row>
                <xdr:rowOff>152400</xdr:rowOff>
              </to>
            </anchor>
          </controlPr>
        </control>
      </mc:Choice>
      <mc:Fallback>
        <control shapeId="1026" r:id="rId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CDC2-EAF5-4A9A-8F86-116C2DC5A23E}">
  <sheetPr codeName="Planilha28">
    <tabColor theme="1"/>
  </sheetPr>
  <dimension ref="A1:I64"/>
  <sheetViews>
    <sheetView showGridLines="0" workbookViewId="0">
      <pane ySplit="8" topLeftCell="A9" activePane="bottomLeft" state="frozen"/>
      <selection pane="bottomLeft" activeCell="H10" sqref="H10"/>
    </sheetView>
  </sheetViews>
  <sheetFormatPr defaultRowHeight="15" x14ac:dyDescent="0.25"/>
  <cols>
    <col min="1" max="1" width="2.7109375" customWidth="1"/>
    <col min="2" max="2" width="12.140625" customWidth="1"/>
    <col min="3" max="3" width="51.7109375" customWidth="1"/>
    <col min="4" max="4" width="12" bestFit="1" customWidth="1"/>
    <col min="6" max="6" width="13" customWidth="1"/>
    <col min="7" max="7" width="50" customWidth="1"/>
    <col min="8" max="8" width="13.28515625" customWidth="1"/>
  </cols>
  <sheetData>
    <row r="1" spans="1:9" s="26" customFormat="1" ht="24" customHeight="1" thickBot="1" x14ac:dyDescent="0.25">
      <c r="A1" s="300"/>
      <c r="B1" s="300"/>
      <c r="C1" s="301"/>
      <c r="D1" s="300"/>
      <c r="E1" s="301"/>
      <c r="F1" s="300"/>
      <c r="G1" s="300"/>
      <c r="H1" s="300"/>
      <c r="I1" s="300"/>
    </row>
    <row r="2" spans="1:9" s="26" customFormat="1" ht="18" customHeight="1" x14ac:dyDescent="0.2">
      <c r="A2" s="302"/>
      <c r="B2" s="303" t="s">
        <v>76</v>
      </c>
      <c r="C2" s="304" t="s">
        <v>77</v>
      </c>
      <c r="D2" s="305"/>
      <c r="E2" s="306"/>
      <c r="F2" s="303" t="s">
        <v>76</v>
      </c>
      <c r="G2" s="304" t="s">
        <v>77</v>
      </c>
      <c r="H2" s="305"/>
      <c r="I2" s="306"/>
    </row>
    <row r="3" spans="1:9" s="26" customFormat="1" ht="36" customHeight="1" x14ac:dyDescent="0.2">
      <c r="A3" s="307"/>
      <c r="B3" s="308" t="s">
        <v>78</v>
      </c>
      <c r="C3" s="309" t="s">
        <v>79</v>
      </c>
      <c r="D3" s="307"/>
      <c r="E3" s="310"/>
      <c r="F3" s="308" t="s">
        <v>78</v>
      </c>
      <c r="G3" s="309" t="s">
        <v>79</v>
      </c>
      <c r="H3" s="307"/>
      <c r="I3" s="374"/>
    </row>
    <row r="4" spans="1:9" s="26" customFormat="1" ht="18" customHeight="1" x14ac:dyDescent="0.25">
      <c r="A4" s="315"/>
      <c r="B4" s="311" t="s">
        <v>80</v>
      </c>
      <c r="C4" s="312" t="s">
        <v>79</v>
      </c>
      <c r="D4" s="313"/>
      <c r="E4" s="314"/>
      <c r="F4" s="311" t="s">
        <v>80</v>
      </c>
      <c r="G4" s="312" t="s">
        <v>79</v>
      </c>
      <c r="H4" s="375"/>
      <c r="I4" s="376"/>
    </row>
    <row r="5" spans="1:9" s="26" customFormat="1" ht="18" customHeight="1" x14ac:dyDescent="0.25">
      <c r="A5" s="320"/>
      <c r="B5" s="316" t="s">
        <v>81</v>
      </c>
      <c r="C5" s="317" t="s">
        <v>79</v>
      </c>
      <c r="D5" s="318"/>
      <c r="E5" s="319"/>
      <c r="F5" s="316" t="s">
        <v>81</v>
      </c>
      <c r="G5" s="317" t="s">
        <v>79</v>
      </c>
      <c r="H5" s="377"/>
      <c r="I5" s="378"/>
    </row>
    <row r="6" spans="1:9" s="26" customFormat="1" ht="18" customHeight="1" x14ac:dyDescent="0.25">
      <c r="A6" s="326"/>
      <c r="B6" s="322"/>
      <c r="C6" s="323"/>
      <c r="D6" s="324"/>
      <c r="E6" s="325"/>
      <c r="F6" s="322"/>
      <c r="G6" s="323"/>
      <c r="H6" s="379"/>
      <c r="I6" s="378"/>
    </row>
    <row r="7" spans="1:9" s="26" customFormat="1" ht="18" customHeight="1" x14ac:dyDescent="0.25">
      <c r="A7" s="320"/>
      <c r="B7" s="327" t="s">
        <v>82</v>
      </c>
      <c r="C7" s="279"/>
      <c r="D7" s="318"/>
      <c r="E7" s="319"/>
      <c r="F7" s="327" t="s">
        <v>82</v>
      </c>
      <c r="G7" s="279"/>
      <c r="H7" s="377"/>
      <c r="I7" s="378"/>
    </row>
    <row r="8" spans="1:9" s="26" customFormat="1" ht="18" customHeight="1" thickBot="1" x14ac:dyDescent="0.3">
      <c r="A8" s="332"/>
      <c r="B8" s="328"/>
      <c r="C8" s="329" t="s">
        <v>83</v>
      </c>
      <c r="D8" s="330"/>
      <c r="E8" s="331"/>
      <c r="F8" s="328"/>
      <c r="G8" s="329" t="s">
        <v>84</v>
      </c>
      <c r="H8" s="380"/>
      <c r="I8" s="381"/>
    </row>
    <row r="9" spans="1:9" s="26" customFormat="1" ht="18" customHeight="1" x14ac:dyDescent="0.25">
      <c r="A9" s="337"/>
      <c r="B9" s="333" t="s">
        <v>85</v>
      </c>
      <c r="C9" s="334"/>
      <c r="D9" s="335"/>
      <c r="E9" s="336"/>
      <c r="F9" s="333" t="s">
        <v>85</v>
      </c>
      <c r="G9" s="334"/>
      <c r="H9" s="382"/>
      <c r="I9" s="383"/>
    </row>
    <row r="10" spans="1:9" s="26" customFormat="1" ht="18" customHeight="1" thickBot="1" x14ac:dyDescent="0.3">
      <c r="A10" s="332"/>
      <c r="B10" s="338"/>
      <c r="C10" s="339" t="s">
        <v>86</v>
      </c>
      <c r="D10" s="340">
        <f>SUM(E13:E60)</f>
        <v>1.7770311111111112</v>
      </c>
      <c r="E10" s="341"/>
      <c r="F10" s="338"/>
      <c r="G10" s="339" t="s">
        <v>86</v>
      </c>
      <c r="H10" s="384">
        <f>SUM(I13:I60)</f>
        <v>1.06</v>
      </c>
      <c r="I10" s="385"/>
    </row>
    <row r="11" spans="1:9" s="26" customFormat="1" ht="18" customHeight="1" thickBot="1" x14ac:dyDescent="0.3">
      <c r="A11" s="346"/>
      <c r="B11" s="342"/>
      <c r="C11" s="343"/>
      <c r="D11" s="344"/>
      <c r="E11" s="345"/>
      <c r="F11" s="342"/>
      <c r="G11" s="343"/>
      <c r="H11" s="386"/>
      <c r="I11" s="387"/>
    </row>
    <row r="12" spans="1:9" s="26" customFormat="1" ht="18" customHeight="1" thickBot="1" x14ac:dyDescent="0.3">
      <c r="A12" s="351"/>
      <c r="B12" s="347"/>
      <c r="C12" s="348" t="s">
        <v>87</v>
      </c>
      <c r="D12" s="349" t="s">
        <v>88</v>
      </c>
      <c r="E12" s="350" t="s">
        <v>89</v>
      </c>
      <c r="F12" s="347"/>
      <c r="G12" s="348" t="s">
        <v>87</v>
      </c>
      <c r="H12" s="388" t="s">
        <v>88</v>
      </c>
      <c r="I12" s="389" t="s">
        <v>89</v>
      </c>
    </row>
    <row r="13" spans="1:9" s="26" customFormat="1" ht="18" customHeight="1" x14ac:dyDescent="0.25">
      <c r="A13" s="337"/>
      <c r="B13" s="352"/>
      <c r="C13" s="353"/>
      <c r="D13" s="354"/>
      <c r="E13" s="355"/>
      <c r="F13" s="352"/>
      <c r="G13" s="353"/>
      <c r="H13" s="390"/>
      <c r="I13" s="391"/>
    </row>
    <row r="14" spans="1:9" s="26" customFormat="1" ht="18" customHeight="1" x14ac:dyDescent="0.25">
      <c r="A14" s="326"/>
      <c r="B14" s="356" t="s">
        <v>90</v>
      </c>
      <c r="C14" s="357" t="s">
        <v>91</v>
      </c>
      <c r="D14" s="358"/>
      <c r="E14" s="359">
        <f>SUM(D15:D23)</f>
        <v>0.37800000000000011</v>
      </c>
      <c r="F14" s="356" t="s">
        <v>90</v>
      </c>
      <c r="G14" s="357" t="s">
        <v>91</v>
      </c>
      <c r="H14" s="392"/>
      <c r="I14" s="393">
        <f>SUM(H15:H23)</f>
        <v>0.37800000000000011</v>
      </c>
    </row>
    <row r="15" spans="1:9" s="26" customFormat="1" ht="18" customHeight="1" x14ac:dyDescent="0.25">
      <c r="A15" s="320"/>
      <c r="B15" s="360" t="s">
        <v>92</v>
      </c>
      <c r="C15" s="361" t="s">
        <v>93</v>
      </c>
      <c r="D15" s="362">
        <v>0.2</v>
      </c>
      <c r="E15" s="363"/>
      <c r="F15" s="360" t="s">
        <v>92</v>
      </c>
      <c r="G15" s="361" t="s">
        <v>93</v>
      </c>
      <c r="H15" s="394">
        <v>0.2</v>
      </c>
      <c r="I15" s="395"/>
    </row>
    <row r="16" spans="1:9" s="26" customFormat="1" ht="18" customHeight="1" x14ac:dyDescent="0.25">
      <c r="A16" s="326"/>
      <c r="B16" s="364" t="s">
        <v>94</v>
      </c>
      <c r="C16" s="365" t="s">
        <v>95</v>
      </c>
      <c r="D16" s="366">
        <v>0.08</v>
      </c>
      <c r="E16" s="367"/>
      <c r="F16" s="364" t="s">
        <v>94</v>
      </c>
      <c r="G16" s="365" t="s">
        <v>95</v>
      </c>
      <c r="H16" s="396">
        <v>0.08</v>
      </c>
      <c r="I16" s="395"/>
    </row>
    <row r="17" spans="1:9" s="26" customFormat="1" ht="18" customHeight="1" x14ac:dyDescent="0.25">
      <c r="A17" s="320"/>
      <c r="B17" s="360" t="s">
        <v>96</v>
      </c>
      <c r="C17" s="361" t="s">
        <v>97</v>
      </c>
      <c r="D17" s="362">
        <v>2.5000000000000001E-2</v>
      </c>
      <c r="E17" s="363"/>
      <c r="F17" s="360" t="s">
        <v>96</v>
      </c>
      <c r="G17" s="361" t="s">
        <v>97</v>
      </c>
      <c r="H17" s="394">
        <v>2.5000000000000001E-2</v>
      </c>
      <c r="I17" s="395"/>
    </row>
    <row r="18" spans="1:9" s="26" customFormat="1" ht="18" customHeight="1" x14ac:dyDescent="0.25">
      <c r="A18" s="326"/>
      <c r="B18" s="364" t="s">
        <v>98</v>
      </c>
      <c r="C18" s="365" t="s">
        <v>99</v>
      </c>
      <c r="D18" s="366">
        <v>1.4999999999999999E-2</v>
      </c>
      <c r="E18" s="367"/>
      <c r="F18" s="364" t="s">
        <v>98</v>
      </c>
      <c r="G18" s="365" t="s">
        <v>99</v>
      </c>
      <c r="H18" s="396">
        <v>1.4999999999999999E-2</v>
      </c>
      <c r="I18" s="395"/>
    </row>
    <row r="19" spans="1:9" s="26" customFormat="1" ht="18" customHeight="1" x14ac:dyDescent="0.25">
      <c r="A19" s="320"/>
      <c r="B19" s="360" t="s">
        <v>100</v>
      </c>
      <c r="C19" s="361" t="s">
        <v>101</v>
      </c>
      <c r="D19" s="362">
        <v>0.01</v>
      </c>
      <c r="E19" s="363"/>
      <c r="F19" s="360" t="s">
        <v>100</v>
      </c>
      <c r="G19" s="361" t="s">
        <v>101</v>
      </c>
      <c r="H19" s="394">
        <v>0.01</v>
      </c>
      <c r="I19" s="395"/>
    </row>
    <row r="20" spans="1:9" s="26" customFormat="1" ht="18" customHeight="1" x14ac:dyDescent="0.25">
      <c r="A20" s="326"/>
      <c r="B20" s="364" t="s">
        <v>102</v>
      </c>
      <c r="C20" s="365" t="s">
        <v>103</v>
      </c>
      <c r="D20" s="366">
        <v>6.0000000000000001E-3</v>
      </c>
      <c r="E20" s="367"/>
      <c r="F20" s="364" t="s">
        <v>102</v>
      </c>
      <c r="G20" s="365" t="s">
        <v>103</v>
      </c>
      <c r="H20" s="396">
        <v>6.0000000000000001E-3</v>
      </c>
      <c r="I20" s="395"/>
    </row>
    <row r="21" spans="1:9" s="26" customFormat="1" ht="18" customHeight="1" x14ac:dyDescent="0.25">
      <c r="A21" s="320"/>
      <c r="B21" s="360" t="s">
        <v>104</v>
      </c>
      <c r="C21" s="361" t="s">
        <v>105</v>
      </c>
      <c r="D21" s="362">
        <v>2E-3</v>
      </c>
      <c r="E21" s="363"/>
      <c r="F21" s="360" t="s">
        <v>104</v>
      </c>
      <c r="G21" s="361" t="s">
        <v>105</v>
      </c>
      <c r="H21" s="394">
        <v>2E-3</v>
      </c>
      <c r="I21" s="395"/>
    </row>
    <row r="22" spans="1:9" s="26" customFormat="1" ht="18" customHeight="1" x14ac:dyDescent="0.25">
      <c r="A22" s="326"/>
      <c r="B22" s="364" t="s">
        <v>106</v>
      </c>
      <c r="C22" s="365" t="s">
        <v>107</v>
      </c>
      <c r="D22" s="366">
        <v>0.03</v>
      </c>
      <c r="E22" s="367"/>
      <c r="F22" s="364" t="s">
        <v>106</v>
      </c>
      <c r="G22" s="365" t="s">
        <v>107</v>
      </c>
      <c r="H22" s="396">
        <v>0.03</v>
      </c>
      <c r="I22" s="395"/>
    </row>
    <row r="23" spans="1:9" s="26" customFormat="1" ht="18" customHeight="1" x14ac:dyDescent="0.25">
      <c r="A23" s="320"/>
      <c r="B23" s="360" t="s">
        <v>108</v>
      </c>
      <c r="C23" s="361" t="s">
        <v>109</v>
      </c>
      <c r="D23" s="362">
        <v>0.01</v>
      </c>
      <c r="E23" s="363"/>
      <c r="F23" s="360" t="s">
        <v>108</v>
      </c>
      <c r="G23" s="361" t="s">
        <v>109</v>
      </c>
      <c r="H23" s="394">
        <v>0.01</v>
      </c>
      <c r="I23" s="395"/>
    </row>
    <row r="24" spans="1:9" s="26" customFormat="1" ht="18" customHeight="1" x14ac:dyDescent="0.25">
      <c r="A24" s="326"/>
      <c r="B24" s="364"/>
      <c r="C24" s="365"/>
      <c r="D24" s="366"/>
      <c r="E24" s="367"/>
      <c r="F24" s="364"/>
      <c r="G24" s="365"/>
      <c r="H24" s="396"/>
      <c r="I24" s="395"/>
    </row>
    <row r="25" spans="1:9" s="26" customFormat="1" ht="18" customHeight="1" x14ac:dyDescent="0.25">
      <c r="A25" s="320"/>
      <c r="B25" s="368" t="s">
        <v>110</v>
      </c>
      <c r="C25" s="369" t="s">
        <v>111</v>
      </c>
      <c r="D25" s="362"/>
      <c r="E25" s="370">
        <f>SUM(D26:D36)</f>
        <v>0.47839999999999994</v>
      </c>
      <c r="F25" s="368" t="s">
        <v>110</v>
      </c>
      <c r="G25" s="369" t="s">
        <v>111</v>
      </c>
      <c r="H25" s="394"/>
      <c r="I25" s="393">
        <f>SUM(H26:H36)</f>
        <v>9.9400000000000002E-2</v>
      </c>
    </row>
    <row r="26" spans="1:9" s="26" customFormat="1" ht="18" customHeight="1" x14ac:dyDescent="0.25">
      <c r="A26" s="326"/>
      <c r="B26" s="364" t="s">
        <v>112</v>
      </c>
      <c r="C26" s="365" t="s">
        <v>113</v>
      </c>
      <c r="D26" s="366">
        <v>0.21199999999999999</v>
      </c>
      <c r="E26" s="367"/>
      <c r="F26" s="364" t="s">
        <v>112</v>
      </c>
      <c r="G26" s="365" t="s">
        <v>114</v>
      </c>
      <c r="H26" s="396">
        <v>9.9400000000000002E-2</v>
      </c>
      <c r="I26" s="395"/>
    </row>
    <row r="27" spans="1:9" s="26" customFormat="1" ht="18" customHeight="1" x14ac:dyDescent="0.25">
      <c r="A27" s="320"/>
      <c r="B27" s="360" t="s">
        <v>115</v>
      </c>
      <c r="C27" s="361" t="s">
        <v>116</v>
      </c>
      <c r="D27" s="362">
        <v>1.24E-2</v>
      </c>
      <c r="E27" s="363"/>
      <c r="F27" s="360" t="s">
        <v>115</v>
      </c>
      <c r="G27" s="361" t="s">
        <v>117</v>
      </c>
      <c r="H27" s="394"/>
      <c r="I27" s="395"/>
    </row>
    <row r="28" spans="1:9" s="26" customFormat="1" ht="18" customHeight="1" x14ac:dyDescent="0.25">
      <c r="A28" s="326"/>
      <c r="B28" s="364" t="s">
        <v>118</v>
      </c>
      <c r="C28" s="365" t="s">
        <v>119</v>
      </c>
      <c r="D28" s="366">
        <v>3.3999999999999998E-3</v>
      </c>
      <c r="E28" s="367"/>
      <c r="F28" s="364" t="s">
        <v>118</v>
      </c>
      <c r="G28" s="365" t="s">
        <v>120</v>
      </c>
      <c r="H28" s="397"/>
      <c r="I28" s="398"/>
    </row>
    <row r="29" spans="1:9" s="26" customFormat="1" ht="18" customHeight="1" x14ac:dyDescent="0.25">
      <c r="A29" s="320"/>
      <c r="B29" s="360" t="s">
        <v>121</v>
      </c>
      <c r="C29" s="361" t="s">
        <v>114</v>
      </c>
      <c r="D29" s="362">
        <v>0.1057</v>
      </c>
      <c r="E29" s="363"/>
      <c r="F29" s="360" t="s">
        <v>121</v>
      </c>
      <c r="G29" s="361" t="s">
        <v>122</v>
      </c>
      <c r="H29" s="399"/>
      <c r="I29" s="398"/>
    </row>
    <row r="30" spans="1:9" s="26" customFormat="1" ht="18" customHeight="1" x14ac:dyDescent="0.25">
      <c r="A30" s="326"/>
      <c r="B30" s="364" t="s">
        <v>123</v>
      </c>
      <c r="C30" s="365" t="s">
        <v>124</v>
      </c>
      <c r="D30" s="366">
        <v>6.3200000000000006E-2</v>
      </c>
      <c r="E30" s="367"/>
      <c r="F30" s="364" t="s">
        <v>123</v>
      </c>
      <c r="G30" s="365" t="s">
        <v>125</v>
      </c>
      <c r="H30" s="397"/>
      <c r="I30" s="398"/>
    </row>
    <row r="31" spans="1:9" s="26" customFormat="1" ht="18" customHeight="1" x14ac:dyDescent="0.25">
      <c r="A31" s="320"/>
      <c r="B31" s="360" t="s">
        <v>126</v>
      </c>
      <c r="C31" s="279" t="s">
        <v>127</v>
      </c>
      <c r="D31" s="362"/>
      <c r="E31" s="363"/>
      <c r="F31" s="360" t="s">
        <v>126</v>
      </c>
      <c r="G31" s="361" t="s">
        <v>119</v>
      </c>
      <c r="H31" s="399"/>
      <c r="I31" s="398"/>
    </row>
    <row r="32" spans="1:9" s="26" customFormat="1" ht="18" customHeight="1" x14ac:dyDescent="0.25">
      <c r="A32" s="326"/>
      <c r="B32" s="364" t="s">
        <v>128</v>
      </c>
      <c r="C32" s="373" t="s">
        <v>129</v>
      </c>
      <c r="D32" s="366"/>
      <c r="E32" s="367"/>
      <c r="F32" s="364" t="s">
        <v>128</v>
      </c>
      <c r="G32" s="373" t="s">
        <v>130</v>
      </c>
      <c r="H32" s="400"/>
      <c r="I32" s="401"/>
    </row>
    <row r="33" spans="1:9" s="26" customFormat="1" ht="18" customHeight="1" x14ac:dyDescent="0.25">
      <c r="A33" s="320"/>
      <c r="B33" s="360" t="s">
        <v>131</v>
      </c>
      <c r="C33" s="361" t="s">
        <v>132</v>
      </c>
      <c r="D33" s="362">
        <v>0.01</v>
      </c>
      <c r="E33" s="363"/>
      <c r="F33" s="360" t="s">
        <v>131</v>
      </c>
      <c r="G33" s="279" t="s">
        <v>127</v>
      </c>
      <c r="H33" s="372"/>
      <c r="I33" s="401"/>
    </row>
    <row r="34" spans="1:9" s="26" customFormat="1" ht="18" customHeight="1" x14ac:dyDescent="0.25">
      <c r="A34" s="326"/>
      <c r="B34" s="364" t="s">
        <v>133</v>
      </c>
      <c r="C34" s="365" t="s">
        <v>134</v>
      </c>
      <c r="D34" s="366">
        <v>1.66E-2</v>
      </c>
      <c r="E34" s="367"/>
      <c r="F34" s="364" t="s">
        <v>133</v>
      </c>
      <c r="G34" s="373" t="s">
        <v>129</v>
      </c>
      <c r="H34" s="371"/>
      <c r="I34" s="401"/>
    </row>
    <row r="35" spans="1:9" s="26" customFormat="1" ht="18" customHeight="1" x14ac:dyDescent="0.25">
      <c r="A35" s="320"/>
      <c r="B35" s="360" t="s">
        <v>135</v>
      </c>
      <c r="C35" s="361" t="s">
        <v>136</v>
      </c>
      <c r="D35" s="362">
        <v>5.5100000000000003E-2</v>
      </c>
      <c r="E35" s="363"/>
      <c r="F35" s="360" t="s">
        <v>135</v>
      </c>
      <c r="G35" s="279" t="s">
        <v>136</v>
      </c>
      <c r="H35" s="372"/>
      <c r="I35" s="401"/>
    </row>
    <row r="36" spans="1:9" s="26" customFormat="1" ht="18" customHeight="1" x14ac:dyDescent="0.25">
      <c r="A36" s="326"/>
      <c r="B36" s="364"/>
      <c r="C36" s="365"/>
      <c r="D36" s="366"/>
      <c r="E36" s="367"/>
      <c r="F36" s="402"/>
      <c r="G36" s="321"/>
      <c r="H36" s="371"/>
      <c r="I36" s="401"/>
    </row>
    <row r="37" spans="1:9" s="26" customFormat="1" ht="18" customHeight="1" x14ac:dyDescent="0.25">
      <c r="A37" s="320"/>
      <c r="B37" s="368" t="s">
        <v>137</v>
      </c>
      <c r="C37" s="369" t="s">
        <v>138</v>
      </c>
      <c r="D37" s="362"/>
      <c r="E37" s="370">
        <f>SUM(D38:D41)</f>
        <v>0.40529999999999999</v>
      </c>
      <c r="F37" s="368" t="s">
        <v>137</v>
      </c>
      <c r="G37" s="369" t="s">
        <v>138</v>
      </c>
      <c r="H37" s="362"/>
      <c r="I37" s="393">
        <f>SUM(H38:H41)</f>
        <v>0.40300000000000002</v>
      </c>
    </row>
    <row r="38" spans="1:9" s="26" customFormat="1" ht="18" customHeight="1" x14ac:dyDescent="0.25">
      <c r="A38" s="326"/>
      <c r="B38" s="364" t="s">
        <v>139</v>
      </c>
      <c r="C38" s="365" t="s">
        <v>140</v>
      </c>
      <c r="D38" s="366">
        <v>6.25E-2</v>
      </c>
      <c r="E38" s="367"/>
      <c r="F38" s="364" t="s">
        <v>139</v>
      </c>
      <c r="G38" s="365" t="s">
        <v>140</v>
      </c>
      <c r="H38" s="366">
        <v>6.0199999999999997E-2</v>
      </c>
      <c r="I38" s="395"/>
    </row>
    <row r="39" spans="1:9" s="26" customFormat="1" ht="18" customHeight="1" x14ac:dyDescent="0.25">
      <c r="A39" s="320"/>
      <c r="B39" s="360" t="s">
        <v>141</v>
      </c>
      <c r="C39" s="361" t="s">
        <v>142</v>
      </c>
      <c r="D39" s="362">
        <v>0.13250000000000001</v>
      </c>
      <c r="E39" s="363"/>
      <c r="F39" s="360" t="s">
        <v>141</v>
      </c>
      <c r="G39" s="361" t="s">
        <v>142</v>
      </c>
      <c r="H39" s="362">
        <v>0.13250000000000001</v>
      </c>
      <c r="I39" s="395"/>
    </row>
    <row r="40" spans="1:9" s="26" customFormat="1" ht="18" customHeight="1" x14ac:dyDescent="0.25">
      <c r="A40" s="326"/>
      <c r="B40" s="364" t="s">
        <v>143</v>
      </c>
      <c r="C40" s="365" t="s">
        <v>144</v>
      </c>
      <c r="D40" s="366">
        <v>0.12130000000000001</v>
      </c>
      <c r="E40" s="367"/>
      <c r="F40" s="364" t="s">
        <v>143</v>
      </c>
      <c r="G40" s="365" t="s">
        <v>144</v>
      </c>
      <c r="H40" s="366">
        <v>0.12130000000000001</v>
      </c>
      <c r="I40" s="395"/>
    </row>
    <row r="41" spans="1:9" s="26" customFormat="1" ht="18" customHeight="1" x14ac:dyDescent="0.25">
      <c r="A41" s="320"/>
      <c r="B41" s="360" t="s">
        <v>145</v>
      </c>
      <c r="C41" s="361" t="s">
        <v>146</v>
      </c>
      <c r="D41" s="362">
        <v>8.8999999999999996E-2</v>
      </c>
      <c r="E41" s="363"/>
      <c r="F41" s="360" t="s">
        <v>145</v>
      </c>
      <c r="G41" s="361" t="s">
        <v>146</v>
      </c>
      <c r="H41" s="362">
        <v>8.8999999999999996E-2</v>
      </c>
      <c r="I41" s="395"/>
    </row>
    <row r="42" spans="1:9" s="26" customFormat="1" ht="18" customHeight="1" x14ac:dyDescent="0.25">
      <c r="A42" s="326"/>
      <c r="B42" s="364"/>
      <c r="C42" s="365"/>
      <c r="D42" s="366"/>
      <c r="E42" s="367"/>
      <c r="F42" s="364"/>
      <c r="G42" s="365"/>
      <c r="H42" s="366"/>
      <c r="I42" s="395"/>
    </row>
    <row r="43" spans="1:9" s="26" customFormat="1" ht="18" customHeight="1" x14ac:dyDescent="0.25">
      <c r="A43" s="320"/>
      <c r="B43" s="368" t="s">
        <v>147</v>
      </c>
      <c r="C43" s="369" t="s">
        <v>148</v>
      </c>
      <c r="D43" s="362"/>
      <c r="E43" s="370">
        <f>SUM(D44:D45)</f>
        <v>0.19069999999999998</v>
      </c>
      <c r="F43" s="368" t="s">
        <v>147</v>
      </c>
      <c r="G43" s="369" t="s">
        <v>148</v>
      </c>
      <c r="H43" s="362"/>
      <c r="I43" s="393">
        <f>SUM(H44:H45)</f>
        <v>4.7399999999999998E-2</v>
      </c>
    </row>
    <row r="44" spans="1:9" s="26" customFormat="1" ht="18" customHeight="1" x14ac:dyDescent="0.25">
      <c r="A44" s="326"/>
      <c r="B44" s="364" t="s">
        <v>149</v>
      </c>
      <c r="C44" s="365" t="s">
        <v>150</v>
      </c>
      <c r="D44" s="366">
        <f>ROUNDUP(E14*E25,4)</f>
        <v>0.18089999999999998</v>
      </c>
      <c r="E44" s="367"/>
      <c r="F44" s="364" t="s">
        <v>149</v>
      </c>
      <c r="G44" s="365" t="s">
        <v>150</v>
      </c>
      <c r="H44" s="366">
        <f>ROUNDUP(I14*I25,4)</f>
        <v>3.7600000000000001E-2</v>
      </c>
      <c r="I44" s="393"/>
    </row>
    <row r="45" spans="1:9" s="26" customFormat="1" ht="18" customHeight="1" x14ac:dyDescent="0.25">
      <c r="A45" s="320"/>
      <c r="B45" s="360" t="s">
        <v>151</v>
      </c>
      <c r="C45" s="361" t="s">
        <v>152</v>
      </c>
      <c r="D45" s="362">
        <f>ROUNDUP(D16*D40,4)</f>
        <v>9.7999999999999997E-3</v>
      </c>
      <c r="E45" s="363"/>
      <c r="F45" s="360" t="s">
        <v>149</v>
      </c>
      <c r="G45" s="361" t="s">
        <v>152</v>
      </c>
      <c r="H45" s="362">
        <f>ROUNDUP(H16*H40,4)</f>
        <v>9.7999999999999997E-3</v>
      </c>
      <c r="I45" s="395"/>
    </row>
    <row r="46" spans="1:9" s="26" customFormat="1" ht="18" customHeight="1" x14ac:dyDescent="0.25">
      <c r="A46" s="326"/>
      <c r="B46" s="364"/>
      <c r="C46" s="365"/>
      <c r="D46" s="366"/>
      <c r="E46" s="367"/>
      <c r="F46" s="364"/>
      <c r="G46" s="365"/>
      <c r="H46" s="366"/>
      <c r="I46" s="395"/>
    </row>
    <row r="47" spans="1:9" s="26" customFormat="1" ht="18" customHeight="1" x14ac:dyDescent="0.25">
      <c r="A47" s="320"/>
      <c r="B47" s="368" t="s">
        <v>153</v>
      </c>
      <c r="C47" s="369" t="s">
        <v>154</v>
      </c>
      <c r="D47" s="362"/>
      <c r="E47" s="370">
        <f>SUM(D48:D51)</f>
        <v>0.10220000000000001</v>
      </c>
      <c r="F47" s="368" t="s">
        <v>153</v>
      </c>
      <c r="G47" s="369" t="s">
        <v>154</v>
      </c>
      <c r="H47" s="362"/>
      <c r="I47" s="393">
        <f>SUM(H48:H51)</f>
        <v>0.10220000000000001</v>
      </c>
    </row>
    <row r="48" spans="1:9" s="26" customFormat="1" ht="18" customHeight="1" x14ac:dyDescent="0.25">
      <c r="A48" s="326"/>
      <c r="B48" s="364" t="s">
        <v>155</v>
      </c>
      <c r="C48" s="365" t="s">
        <v>156</v>
      </c>
      <c r="D48" s="366">
        <v>7.4999999999999997E-3</v>
      </c>
      <c r="E48" s="367"/>
      <c r="F48" s="364" t="s">
        <v>155</v>
      </c>
      <c r="G48" s="365" t="s">
        <v>156</v>
      </c>
      <c r="H48" s="366">
        <v>7.4999999999999997E-3</v>
      </c>
      <c r="I48" s="395"/>
    </row>
    <row r="49" spans="1:9" s="26" customFormat="1" ht="18" customHeight="1" x14ac:dyDescent="0.25">
      <c r="A49" s="320"/>
      <c r="B49" s="360" t="s">
        <v>157</v>
      </c>
      <c r="C49" s="361" t="s">
        <v>158</v>
      </c>
      <c r="D49" s="362">
        <v>0</v>
      </c>
      <c r="E49" s="363"/>
      <c r="F49" s="360" t="s">
        <v>157</v>
      </c>
      <c r="G49" s="361" t="s">
        <v>158</v>
      </c>
      <c r="H49" s="362">
        <v>0</v>
      </c>
      <c r="I49" s="395"/>
    </row>
    <row r="50" spans="1:9" s="26" customFormat="1" ht="18" customHeight="1" x14ac:dyDescent="0.25">
      <c r="A50" s="326"/>
      <c r="B50" s="364" t="s">
        <v>159</v>
      </c>
      <c r="C50" s="365" t="s">
        <v>160</v>
      </c>
      <c r="D50" s="366">
        <v>0</v>
      </c>
      <c r="E50" s="367"/>
      <c r="F50" s="364" t="s">
        <v>159</v>
      </c>
      <c r="G50" s="365" t="s">
        <v>160</v>
      </c>
      <c r="H50" s="366">
        <v>0</v>
      </c>
      <c r="I50" s="395"/>
    </row>
    <row r="51" spans="1:9" s="26" customFormat="1" ht="18" customHeight="1" x14ac:dyDescent="0.25">
      <c r="A51" s="320"/>
      <c r="B51" s="360" t="s">
        <v>161</v>
      </c>
      <c r="C51" s="361" t="s">
        <v>162</v>
      </c>
      <c r="D51" s="362">
        <v>9.4700000000000006E-2</v>
      </c>
      <c r="E51" s="363"/>
      <c r="F51" s="360" t="s">
        <v>161</v>
      </c>
      <c r="G51" s="361" t="s">
        <v>162</v>
      </c>
      <c r="H51" s="362">
        <v>9.4700000000000006E-2</v>
      </c>
      <c r="I51" s="395"/>
    </row>
    <row r="52" spans="1:9" s="26" customFormat="1" ht="18" customHeight="1" x14ac:dyDescent="0.25">
      <c r="A52" s="326"/>
      <c r="B52" s="364"/>
      <c r="C52" s="365"/>
      <c r="D52" s="366"/>
      <c r="E52" s="367"/>
      <c r="F52" s="364"/>
      <c r="G52" s="365"/>
      <c r="H52" s="366"/>
      <c r="I52" s="395"/>
    </row>
    <row r="53" spans="1:9" s="26" customFormat="1" ht="18" customHeight="1" x14ac:dyDescent="0.25">
      <c r="A53" s="320"/>
      <c r="B53" s="368" t="s">
        <v>163</v>
      </c>
      <c r="C53" s="369" t="s">
        <v>164</v>
      </c>
      <c r="D53" s="362"/>
      <c r="E53" s="370">
        <f>SUM(D54:D57)</f>
        <v>0.19243111111111111</v>
      </c>
      <c r="F53" s="368" t="s">
        <v>163</v>
      </c>
      <c r="G53" s="369" t="s">
        <v>164</v>
      </c>
      <c r="H53" s="362"/>
      <c r="I53" s="393">
        <f>SUM(H54:H57)</f>
        <v>0</v>
      </c>
    </row>
    <row r="54" spans="1:9" s="26" customFormat="1" ht="18" customHeight="1" x14ac:dyDescent="0.25">
      <c r="A54" s="326"/>
      <c r="B54" s="364" t="s">
        <v>165</v>
      </c>
      <c r="C54" s="365" t="s">
        <v>166</v>
      </c>
      <c r="D54" s="366">
        <f>((2*5*26)-(1800*0.06))/1800</f>
        <v>8.4444444444444447E-2</v>
      </c>
      <c r="E54" s="367"/>
      <c r="F54" s="364" t="s">
        <v>165</v>
      </c>
      <c r="G54" s="365" t="s">
        <v>166</v>
      </c>
      <c r="H54" s="366"/>
      <c r="I54" s="395"/>
    </row>
    <row r="55" spans="1:9" s="26" customFormat="1" ht="18" customHeight="1" x14ac:dyDescent="0.25">
      <c r="A55" s="320"/>
      <c r="B55" s="360" t="s">
        <v>167</v>
      </c>
      <c r="C55" s="361" t="s">
        <v>168</v>
      </c>
      <c r="D55" s="362"/>
      <c r="E55" s="363"/>
      <c r="F55" s="360" t="s">
        <v>167</v>
      </c>
      <c r="G55" s="361" t="s">
        <v>168</v>
      </c>
      <c r="H55" s="362"/>
      <c r="I55" s="395"/>
    </row>
    <row r="56" spans="1:9" s="26" customFormat="1" ht="18" customHeight="1" x14ac:dyDescent="0.25">
      <c r="A56" s="326"/>
      <c r="B56" s="364" t="s">
        <v>169</v>
      </c>
      <c r="C56" s="365" t="s">
        <v>170</v>
      </c>
      <c r="D56" s="366"/>
      <c r="E56" s="367"/>
      <c r="F56" s="364" t="s">
        <v>169</v>
      </c>
      <c r="G56" s="365" t="s">
        <v>170</v>
      </c>
      <c r="H56" s="366"/>
      <c r="I56" s="395"/>
    </row>
    <row r="57" spans="1:9" s="26" customFormat="1" ht="18" customHeight="1" x14ac:dyDescent="0.25">
      <c r="A57" s="320"/>
      <c r="B57" s="360" t="s">
        <v>171</v>
      </c>
      <c r="C57" s="361" t="s">
        <v>172</v>
      </c>
      <c r="D57" s="362">
        <v>0.10798666666666666</v>
      </c>
      <c r="E57" s="363"/>
      <c r="F57" s="360" t="s">
        <v>171</v>
      </c>
      <c r="G57" s="361" t="s">
        <v>173</v>
      </c>
      <c r="H57" s="362"/>
      <c r="I57" s="395"/>
    </row>
    <row r="58" spans="1:9" s="26" customFormat="1" ht="18" customHeight="1" x14ac:dyDescent="0.25">
      <c r="A58" s="326"/>
      <c r="B58" s="364"/>
      <c r="C58" s="365"/>
      <c r="D58" s="366"/>
      <c r="E58" s="367"/>
      <c r="F58" s="364"/>
      <c r="G58" s="365"/>
      <c r="H58" s="366"/>
      <c r="I58" s="395"/>
    </row>
    <row r="59" spans="1:9" s="26" customFormat="1" ht="18" customHeight="1" x14ac:dyDescent="0.25">
      <c r="A59" s="320"/>
      <c r="B59" s="368" t="s">
        <v>153</v>
      </c>
      <c r="C59" s="369" t="s">
        <v>174</v>
      </c>
      <c r="D59" s="362"/>
      <c r="E59" s="370">
        <f>SUM(D60)</f>
        <v>0.03</v>
      </c>
      <c r="F59" s="368" t="s">
        <v>153</v>
      </c>
      <c r="G59" s="369" t="s">
        <v>174</v>
      </c>
      <c r="H59" s="362"/>
      <c r="I59" s="393">
        <f>SUM(H60)</f>
        <v>0.03</v>
      </c>
    </row>
    <row r="60" spans="1:9" s="26" customFormat="1" ht="18" customHeight="1" thickBot="1" x14ac:dyDescent="0.3">
      <c r="A60" s="332"/>
      <c r="B60" s="403" t="s">
        <v>155</v>
      </c>
      <c r="C60" s="404" t="s">
        <v>175</v>
      </c>
      <c r="D60" s="405">
        <v>0.03</v>
      </c>
      <c r="E60" s="406"/>
      <c r="F60" s="403" t="s">
        <v>155</v>
      </c>
      <c r="G60" s="404" t="s">
        <v>175</v>
      </c>
      <c r="H60" s="405">
        <v>0.03</v>
      </c>
      <c r="I60" s="407"/>
    </row>
    <row r="64" spans="1:9" x14ac:dyDescent="0.25">
      <c r="D64" s="27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48482" r:id="rId3" name="ComboBox3">
          <controlPr defaultSize="0" autoLine="0" r:id="rId4">
            <anchor moveWithCells="1">
              <from>
                <xdr:col>2</xdr:col>
                <xdr:colOff>190500</xdr:colOff>
                <xdr:row>0</xdr:row>
                <xdr:rowOff>171450</xdr:rowOff>
              </from>
              <to>
                <xdr:col>3</xdr:col>
                <xdr:colOff>600075</xdr:colOff>
                <xdr:row>1</xdr:row>
                <xdr:rowOff>104775</xdr:rowOff>
              </to>
            </anchor>
          </controlPr>
        </control>
      </mc:Choice>
      <mc:Fallback>
        <control shapeId="148482" r:id="rId3" name="ComboBox3"/>
      </mc:Fallback>
    </mc:AlternateContent>
    <mc:AlternateContent xmlns:mc="http://schemas.openxmlformats.org/markup-compatibility/2006">
      <mc:Choice Requires="x14">
        <control shapeId="148483" r:id="rId5" name="Label1">
          <controlPr defaultSize="0" autoLine="0" r:id="rId6">
            <anchor moveWithCells="1">
              <from>
                <xdr:col>2</xdr:col>
                <xdr:colOff>238125</xdr:colOff>
                <xdr:row>0</xdr:row>
                <xdr:rowOff>19050</xdr:rowOff>
              </from>
              <to>
                <xdr:col>3</xdr:col>
                <xdr:colOff>485775</xdr:colOff>
                <xdr:row>0</xdr:row>
                <xdr:rowOff>152400</xdr:rowOff>
              </to>
            </anchor>
          </controlPr>
        </control>
      </mc:Choice>
      <mc:Fallback>
        <control shapeId="148483" r:id="rId5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0689B-430D-41C4-B966-96E4AC797376}">
  <sheetPr codeName="Planilha1">
    <tabColor rgb="FF833C00"/>
  </sheetPr>
  <dimension ref="A1:P83"/>
  <sheetViews>
    <sheetView tabSelected="1" workbookViewId="0">
      <pane xSplit="2" ySplit="4" topLeftCell="D10" activePane="bottomRight" state="frozen"/>
      <selection pane="topRight" activeCell="C1" sqref="C1"/>
      <selection pane="bottomLeft" activeCell="A5" sqref="A5"/>
      <selection pane="bottomRight" activeCell="I29" sqref="I29:J29"/>
    </sheetView>
  </sheetViews>
  <sheetFormatPr defaultRowHeight="15" x14ac:dyDescent="0.25"/>
  <cols>
    <col min="1" max="1" width="14.7109375" customWidth="1"/>
    <col min="2" max="2" width="42.5703125" customWidth="1"/>
    <col min="3" max="3" width="11.140625" customWidth="1"/>
    <col min="4" max="5" width="14.7109375" customWidth="1"/>
    <col min="6" max="11" width="18.5703125" customWidth="1"/>
    <col min="12" max="12" width="20.28515625" customWidth="1"/>
    <col min="13" max="13" width="12" customWidth="1"/>
    <col min="14" max="14" width="16.7109375" hidden="1" customWidth="1"/>
    <col min="15" max="15" width="22.28515625" customWidth="1"/>
    <col min="16" max="16" width="12.85546875" style="137" bestFit="1" customWidth="1"/>
  </cols>
  <sheetData>
    <row r="1" spans="1:16" ht="25.9" customHeight="1" x14ac:dyDescent="0.3">
      <c r="A1" s="497" t="s">
        <v>180</v>
      </c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</row>
    <row r="2" spans="1:16" x14ac:dyDescent="0.25">
      <c r="A2" s="499" t="s">
        <v>181</v>
      </c>
      <c r="B2" s="498"/>
      <c r="C2" s="498"/>
      <c r="D2" s="498"/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</row>
    <row r="3" spans="1:16" x14ac:dyDescent="0.25">
      <c r="A3" s="500" t="s">
        <v>182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</row>
    <row r="4" spans="1:16" ht="48" customHeight="1" x14ac:dyDescent="0.25">
      <c r="A4" s="91" t="s">
        <v>183</v>
      </c>
      <c r="B4" s="76" t="s">
        <v>184</v>
      </c>
      <c r="C4" s="76" t="s">
        <v>12</v>
      </c>
      <c r="D4" s="76" t="s">
        <v>185</v>
      </c>
      <c r="E4" s="76" t="s">
        <v>186</v>
      </c>
      <c r="F4" s="76" t="s">
        <v>187</v>
      </c>
      <c r="G4" s="76" t="s">
        <v>188</v>
      </c>
      <c r="H4" s="76" t="s">
        <v>189</v>
      </c>
      <c r="I4" s="77" t="s">
        <v>190</v>
      </c>
      <c r="J4" s="77" t="s">
        <v>191</v>
      </c>
      <c r="K4" s="77" t="s">
        <v>192</v>
      </c>
      <c r="L4" s="78" t="s">
        <v>193</v>
      </c>
      <c r="M4" s="76" t="s">
        <v>194</v>
      </c>
      <c r="N4" s="76" t="s">
        <v>195</v>
      </c>
      <c r="O4" s="95" t="s">
        <v>196</v>
      </c>
    </row>
    <row r="5" spans="1:16" ht="19.899999999999999" customHeight="1" x14ac:dyDescent="0.25">
      <c r="A5" s="501" t="s">
        <v>197</v>
      </c>
      <c r="B5" s="502"/>
      <c r="C5" s="502"/>
      <c r="D5" s="502"/>
      <c r="E5" s="502"/>
      <c r="F5" s="502"/>
      <c r="G5" s="502"/>
      <c r="H5" s="502"/>
      <c r="I5" s="502"/>
      <c r="J5" s="502"/>
      <c r="K5" s="502"/>
      <c r="L5" s="502"/>
      <c r="M5" s="502"/>
      <c r="N5" s="502"/>
      <c r="O5" s="503"/>
      <c r="P5"/>
    </row>
    <row r="6" spans="1:16" x14ac:dyDescent="0.25">
      <c r="A6" s="92" t="s">
        <v>198</v>
      </c>
      <c r="B6" s="57" t="str">
        <f>IFERROR(_xlfn.XLOOKUP(A6,BD_PRODUTIVIDADES!$A:$A,BD_PRODUTIVIDADES!$B:$B,"—"),"—")</f>
        <v>Supressão vegetal DAP≥0,30 e arbustos</v>
      </c>
      <c r="C6" s="57" t="str">
        <f>IFERROR(_xlfn.XLOOKUP(A6,BD_PRODUTIVIDADES!$A:$A,BD_PRODUTIVIDADES!$C:$C,"—"),"—")</f>
        <v>und</v>
      </c>
      <c r="D6" s="79">
        <f>IFERROR(_xlfn.XLOOKUP(A6,BD_PRODUTIVIDADES!$A:$A,BD_PRODUTIVIDADES!$D:$D,0),0)</f>
        <v>0.625</v>
      </c>
      <c r="E6" s="80">
        <f>IF(D6&gt;0,1/D6,"")</f>
        <v>1.6</v>
      </c>
      <c r="F6" s="58">
        <f>IFERROR(_xlfn.XLOOKUP(A6,BD_PRODUTIVIDADES!$A:$A,BD_PRODUTIVIDADES!$H:$H,0),0)</f>
        <v>60.81</v>
      </c>
      <c r="G6" s="58">
        <f>IFERROR(_xlfn.XLOOKUP(A6,BD_PRODUTIVIDADES!$A:$A,BD_PRODUTIVIDADES!$K:$K,0),0)</f>
        <v>60</v>
      </c>
      <c r="H6" s="58">
        <f>IFERROR(_xlfn.XLOOKUP(A6,BD_PRODUTIVIDADES!$A:$A,BD_PRODUTIVIDADES!$M:$M,0),0)</f>
        <v>0</v>
      </c>
      <c r="I6" s="58">
        <f>F6*E6</f>
        <v>97.296000000000006</v>
      </c>
      <c r="J6" s="58">
        <f>G6*E6</f>
        <v>96</v>
      </c>
      <c r="K6" s="58">
        <f>H6</f>
        <v>0</v>
      </c>
      <c r="L6" s="81">
        <f>I6+J6+K6</f>
        <v>193.29599999999999</v>
      </c>
      <c r="M6" s="82">
        <f>PARÂMETROS!$B$15</f>
        <v>0.35449999999999998</v>
      </c>
      <c r="N6" s="58">
        <f>L6*M6</f>
        <v>68.523432</v>
      </c>
      <c r="O6" s="96">
        <f>L6*(1+M6)</f>
        <v>261.81943200000001</v>
      </c>
    </row>
    <row r="7" spans="1:16" x14ac:dyDescent="0.25">
      <c r="A7" s="93" t="s">
        <v>199</v>
      </c>
      <c r="B7" s="83" t="str">
        <f>IFERROR(_xlfn.XLOOKUP(A7,BD_PRODUTIVIDADES!$A:$A,BD_PRODUTIVIDADES!$B:$B,"—"),"—")</f>
        <v>Limpeza camada vegetal 20cm</v>
      </c>
      <c r="C7" s="83" t="str">
        <f>IFERROR(_xlfn.XLOOKUP(A7,BD_PRODUTIVIDADES!$A:$A,BD_PRODUTIVIDADES!$C:$C,"—"),"—")</f>
        <v>M²</v>
      </c>
      <c r="D7" s="84">
        <f>IFERROR(_xlfn.XLOOKUP(A7,BD_PRODUTIVIDADES!$A:$A,BD_PRODUTIVIDADES!$D:$D,0),0)</f>
        <v>500</v>
      </c>
      <c r="E7" s="85">
        <f t="shared" ref="E7:E75" si="0">IF(D7&gt;0,1/D7,"")</f>
        <v>2E-3</v>
      </c>
      <c r="F7" s="86">
        <f>IFERROR(_xlfn.XLOOKUP(A7,BD_PRODUTIVIDADES!$A:$A,BD_PRODUTIVIDADES!$H:$H,0),0)</f>
        <v>64.77</v>
      </c>
      <c r="G7" s="86">
        <f>IFERROR(_xlfn.XLOOKUP(A7,BD_PRODUTIVIDADES!$A:$A,BD_PRODUTIVIDADES!$K:$K,0),0)</f>
        <v>180.8</v>
      </c>
      <c r="H7" s="86">
        <f>IFERROR(_xlfn.XLOOKUP(A7,BD_PRODUTIVIDADES!$A:$A,BD_PRODUTIVIDADES!$M:$M,0),0)</f>
        <v>0</v>
      </c>
      <c r="I7" s="86">
        <f t="shared" ref="I7:I75" si="1">F7*E7</f>
        <v>0.12953999999999999</v>
      </c>
      <c r="J7" s="86">
        <f t="shared" ref="J7:J75" si="2">G7*E7</f>
        <v>0.36160000000000003</v>
      </c>
      <c r="K7" s="86">
        <f t="shared" ref="K7:K75" si="3">H7</f>
        <v>0</v>
      </c>
      <c r="L7" s="87">
        <f t="shared" ref="L7:L75" si="4">I7+J7+K7</f>
        <v>0.49114000000000002</v>
      </c>
      <c r="M7" s="88">
        <f>PARÂMETROS!$B$15</f>
        <v>0.35449999999999998</v>
      </c>
      <c r="N7" s="86">
        <f t="shared" ref="N7:N75" si="5">L7*M7</f>
        <v>0.17410913</v>
      </c>
      <c r="O7" s="96">
        <v>5.36</v>
      </c>
      <c r="P7" s="137">
        <v>5.36</v>
      </c>
    </row>
    <row r="8" spans="1:16" x14ac:dyDescent="0.25">
      <c r="A8" s="94" t="s">
        <v>200</v>
      </c>
      <c r="B8" s="55" t="str">
        <f>IFERROR(_xlfn.XLOOKUP(A8,BD_PRODUTIVIDADES!$A:$A,BD_PRODUTIVIDADES!$B:$B,"—"),"—")</f>
        <v>Desmatamento, destocamento, limpeza</v>
      </c>
      <c r="C8" s="55" t="str">
        <f>IFERROR(_xlfn.XLOOKUP(A8,BD_PRODUTIVIDADES!$A:$A,BD_PRODUTIVIDADES!$C:$C,"—"),"—")</f>
        <v>M²</v>
      </c>
      <c r="D8" s="89">
        <f>IFERROR(_xlfn.XLOOKUP(A8,BD_PRODUTIVIDADES!$A:$A,BD_PRODUTIVIDADES!$D:$D,0),0)</f>
        <v>250</v>
      </c>
      <c r="E8" s="75">
        <f t="shared" si="0"/>
        <v>4.0000000000000001E-3</v>
      </c>
      <c r="F8" s="56">
        <f>IFERROR(_xlfn.XLOOKUP(A8,BD_PRODUTIVIDADES!$A:$A,BD_PRODUTIVIDADES!$H:$H,0),0)</f>
        <v>105.31</v>
      </c>
      <c r="G8" s="56">
        <f>IFERROR(_xlfn.XLOOKUP(A8,BD_PRODUTIVIDADES!$A:$A,BD_PRODUTIVIDADES!$K:$K,0),0)</f>
        <v>431.8</v>
      </c>
      <c r="H8" s="56">
        <f>IFERROR(_xlfn.XLOOKUP(A8,BD_PRODUTIVIDADES!$A:$A,BD_PRODUTIVIDADES!$M:$M,0),0)</f>
        <v>0</v>
      </c>
      <c r="I8" s="56">
        <f t="shared" si="1"/>
        <v>0.42124</v>
      </c>
      <c r="J8" s="56">
        <f t="shared" si="2"/>
        <v>1.7272000000000001</v>
      </c>
      <c r="K8" s="56">
        <f t="shared" si="3"/>
        <v>0</v>
      </c>
      <c r="L8" s="90">
        <f t="shared" si="4"/>
        <v>2.1484399999999999</v>
      </c>
      <c r="M8" s="74">
        <f>PARÂMETROS!$B$15</f>
        <v>0.35449999999999998</v>
      </c>
      <c r="N8" s="56">
        <f t="shared" si="5"/>
        <v>0.76162197999999992</v>
      </c>
      <c r="O8" s="96">
        <v>5.79</v>
      </c>
      <c r="P8" s="137">
        <v>5.79</v>
      </c>
    </row>
    <row r="9" spans="1:16" x14ac:dyDescent="0.25">
      <c r="A9" s="93" t="s">
        <v>201</v>
      </c>
      <c r="B9" s="83" t="str">
        <f>IFERROR(_xlfn.XLOOKUP(A9,BD_PRODUTIVIDADES!$A:$A,BD_PRODUTIVIDADES!$B:$B,"—"),"—")</f>
        <v>Limpeza e carga de material</v>
      </c>
      <c r="C9" s="83" t="str">
        <f>IFERROR(_xlfn.XLOOKUP(A9,BD_PRODUTIVIDADES!$A:$A,BD_PRODUTIVIDADES!$C:$C,"—"),"—")</f>
        <v>m²</v>
      </c>
      <c r="D9" s="84">
        <f>IFERROR(_xlfn.XLOOKUP(A9,BD_PRODUTIVIDADES!$A:$A,BD_PRODUTIVIDADES!$D:$D,0),0)</f>
        <v>500</v>
      </c>
      <c r="E9" s="85">
        <f t="shared" si="0"/>
        <v>2E-3</v>
      </c>
      <c r="F9" s="86">
        <f>IFERROR(_xlfn.XLOOKUP(A9,BD_PRODUTIVIDADES!$A:$A,BD_PRODUTIVIDADES!$H:$H,0),0)</f>
        <v>64.77</v>
      </c>
      <c r="G9" s="86">
        <f>IFERROR(_xlfn.XLOOKUP(A9,BD_PRODUTIVIDADES!$A:$A,BD_PRODUTIVIDADES!$K:$K,0),0)</f>
        <v>180.8</v>
      </c>
      <c r="H9" s="86">
        <f>IFERROR(_xlfn.XLOOKUP(A9,BD_PRODUTIVIDADES!$A:$A,BD_PRODUTIVIDADES!$M:$M,0),0)</f>
        <v>0</v>
      </c>
      <c r="I9" s="86">
        <f t="shared" si="1"/>
        <v>0.12953999999999999</v>
      </c>
      <c r="J9" s="86">
        <f t="shared" si="2"/>
        <v>0.36160000000000003</v>
      </c>
      <c r="K9" s="86">
        <f t="shared" si="3"/>
        <v>0</v>
      </c>
      <c r="L9" s="87">
        <f>I9+J9+K9</f>
        <v>0.49114000000000002</v>
      </c>
      <c r="M9" s="88">
        <f>PARÂMETROS!$B$15</f>
        <v>0.35449999999999998</v>
      </c>
      <c r="N9" s="86">
        <f t="shared" si="5"/>
        <v>0.17410913</v>
      </c>
      <c r="O9" s="96">
        <v>1.6</v>
      </c>
      <c r="P9" s="137">
        <v>1.6</v>
      </c>
    </row>
    <row r="10" spans="1:16" x14ac:dyDescent="0.25">
      <c r="A10" s="94" t="s">
        <v>202</v>
      </c>
      <c r="B10" s="55" t="str">
        <f>IFERROR(_xlfn.XLOOKUP(A10,BD_PRODUTIVIDADES!$A:$A,BD_PRODUTIVIDADES!$B:$B,"—"),"—")</f>
        <v>Supressão c/ destocamento</v>
      </c>
      <c r="C10" s="55" t="str">
        <f>IFERROR(_xlfn.XLOOKUP(A10,BD_PRODUTIVIDADES!$A:$A,BD_PRODUTIVIDADES!$C:$C,"—"),"—")</f>
        <v>M³</v>
      </c>
      <c r="D10" s="89">
        <f>IFERROR(_xlfn.XLOOKUP(A10,BD_PRODUTIVIDADES!$A:$A,BD_PRODUTIVIDADES!$D:$D,0),0)</f>
        <v>6.25</v>
      </c>
      <c r="E10" s="75">
        <f t="shared" si="0"/>
        <v>0.16</v>
      </c>
      <c r="F10" s="56">
        <f>IFERROR(_xlfn.XLOOKUP(A10,BD_PRODUTIVIDADES!$A:$A,BD_PRODUTIVIDADES!$H:$H,0),0)</f>
        <v>120.14</v>
      </c>
      <c r="G10" s="56">
        <f>IFERROR(_xlfn.XLOOKUP(A10,BD_PRODUTIVIDADES!$A:$A,BD_PRODUTIVIDADES!$K:$K,0),0)</f>
        <v>431.8</v>
      </c>
      <c r="H10" s="56">
        <f>IFERROR(_xlfn.XLOOKUP(A10,BD_PRODUTIVIDADES!$A:$A,BD_PRODUTIVIDADES!$M:$M,0),0)</f>
        <v>0</v>
      </c>
      <c r="I10" s="56">
        <f t="shared" si="1"/>
        <v>19.2224</v>
      </c>
      <c r="J10" s="56">
        <f t="shared" si="2"/>
        <v>69.088000000000008</v>
      </c>
      <c r="K10" s="56">
        <f t="shared" si="3"/>
        <v>0</v>
      </c>
      <c r="L10" s="90">
        <f t="shared" si="4"/>
        <v>88.310400000000016</v>
      </c>
      <c r="M10" s="74">
        <f>PARÂMETROS!$B$15</f>
        <v>0.35449999999999998</v>
      </c>
      <c r="N10" s="56">
        <f t="shared" si="5"/>
        <v>31.306036800000005</v>
      </c>
      <c r="O10" s="96">
        <v>1.6</v>
      </c>
      <c r="P10" s="137">
        <v>1.6</v>
      </c>
    </row>
    <row r="11" spans="1:16" x14ac:dyDescent="0.25">
      <c r="A11" s="93" t="s">
        <v>203</v>
      </c>
      <c r="B11" s="83" t="str">
        <f>IFERROR(_xlfn.XLOOKUP(A11,BD_PRODUTIVIDADES!$A:$A,BD_PRODUTIVIDADES!$B:$B,"—"),"—")</f>
        <v>Supressão baixa densidade</v>
      </c>
      <c r="C11" s="83" t="str">
        <f>IFERROR(_xlfn.XLOOKUP(A11,BD_PRODUTIVIDADES!$A:$A,BD_PRODUTIVIDADES!$C:$C,"—"),"—")</f>
        <v>M²</v>
      </c>
      <c r="D11" s="84">
        <f>IFERROR(_xlfn.XLOOKUP(A11,BD_PRODUTIVIDADES!$A:$A,BD_PRODUTIVIDADES!$D:$D,0),0)</f>
        <v>1428.57</v>
      </c>
      <c r="E11" s="85">
        <f t="shared" si="0"/>
        <v>7.0000070000070008E-4</v>
      </c>
      <c r="F11" s="86">
        <f>IFERROR(_xlfn.XLOOKUP(A11,BD_PRODUTIVIDADES!$A:$A,BD_PRODUTIVIDADES!$H:$H,0),0)</f>
        <v>45.98</v>
      </c>
      <c r="G11" s="86">
        <f>IFERROR(_xlfn.XLOOKUP(A11,BD_PRODUTIVIDADES!$A:$A,BD_PRODUTIVIDADES!$K:$K,0),0)</f>
        <v>30</v>
      </c>
      <c r="H11" s="86">
        <f>IFERROR(_xlfn.XLOOKUP(A11,BD_PRODUTIVIDADES!$A:$A,BD_PRODUTIVIDADES!$M:$M,0),0)</f>
        <v>0</v>
      </c>
      <c r="I11" s="86">
        <f t="shared" si="1"/>
        <v>3.2186032186032186E-2</v>
      </c>
      <c r="J11" s="86">
        <f t="shared" si="2"/>
        <v>2.1000021000021001E-2</v>
      </c>
      <c r="K11" s="86">
        <f t="shared" si="3"/>
        <v>0</v>
      </c>
      <c r="L11" s="87">
        <f t="shared" si="4"/>
        <v>5.3186053186053184E-2</v>
      </c>
      <c r="M11" s="88">
        <f>PARÂMETROS!$B$15</f>
        <v>0.35449999999999998</v>
      </c>
      <c r="N11" s="86">
        <f t="shared" si="5"/>
        <v>1.8854455854455852E-2</v>
      </c>
      <c r="O11" s="96">
        <v>1.75</v>
      </c>
      <c r="P11" s="137">
        <v>1.75</v>
      </c>
    </row>
    <row r="12" spans="1:16" x14ac:dyDescent="0.25">
      <c r="A12" s="94" t="s">
        <v>204</v>
      </c>
      <c r="B12" s="55" t="str">
        <f>IFERROR(_xlfn.XLOOKUP(A12,BD_PRODUTIVIDADES!$A:$A,BD_PRODUTIVIDADES!$B:$B,"—"),"—")</f>
        <v>Supressão média densidade</v>
      </c>
      <c r="C12" s="55" t="str">
        <f>IFERROR(_xlfn.XLOOKUP(A12,BD_PRODUTIVIDADES!$A:$A,BD_PRODUTIVIDADES!$C:$C,"—"),"—")</f>
        <v>M²</v>
      </c>
      <c r="D12" s="89">
        <f>IFERROR(_xlfn.XLOOKUP(A12,BD_PRODUTIVIDADES!$A:$A,BD_PRODUTIVIDADES!$D:$D,0),0)</f>
        <v>625</v>
      </c>
      <c r="E12" s="75">
        <f t="shared" si="0"/>
        <v>1.6000000000000001E-3</v>
      </c>
      <c r="F12" s="56">
        <f>IFERROR(_xlfn.XLOOKUP(A12,BD_PRODUTIVIDADES!$A:$A,BD_PRODUTIVIDADES!$H:$H,0),0)</f>
        <v>95.92</v>
      </c>
      <c r="G12" s="56">
        <f>IFERROR(_xlfn.XLOOKUP(A12,BD_PRODUTIVIDADES!$A:$A,BD_PRODUTIVIDADES!$K:$K,0),0)</f>
        <v>210.8</v>
      </c>
      <c r="H12" s="56">
        <f>IFERROR(_xlfn.XLOOKUP(A12,BD_PRODUTIVIDADES!$A:$A,BD_PRODUTIVIDADES!$M:$M,0),0)</f>
        <v>0</v>
      </c>
      <c r="I12" s="56">
        <f t="shared" si="1"/>
        <v>0.153472</v>
      </c>
      <c r="J12" s="56">
        <f t="shared" si="2"/>
        <v>0.33728000000000002</v>
      </c>
      <c r="K12" s="56">
        <f t="shared" si="3"/>
        <v>0</v>
      </c>
      <c r="L12" s="90">
        <f t="shared" si="4"/>
        <v>0.49075200000000002</v>
      </c>
      <c r="M12" s="74">
        <f>PARÂMETROS!$B$15</f>
        <v>0.35449999999999998</v>
      </c>
      <c r="N12" s="56">
        <f t="shared" si="5"/>
        <v>0.17397158400000001</v>
      </c>
      <c r="O12" s="96">
        <v>2.65</v>
      </c>
      <c r="P12" s="137">
        <v>2.65</v>
      </c>
    </row>
    <row r="13" spans="1:16" x14ac:dyDescent="0.25">
      <c r="A13" s="93" t="s">
        <v>205</v>
      </c>
      <c r="B13" s="83" t="str">
        <f>IFERROR(_xlfn.XLOOKUP(A13,BD_PRODUTIVIDADES!$A:$A,BD_PRODUTIVIDADES!$B:$B,"—"),"—")</f>
        <v>Supressão alta densidade</v>
      </c>
      <c r="C13" s="83" t="str">
        <f>IFERROR(_xlfn.XLOOKUP(A13,BD_PRODUTIVIDADES!$A:$A,BD_PRODUTIVIDADES!$C:$C,"—"),"—")</f>
        <v>M²</v>
      </c>
      <c r="D13" s="84">
        <f>IFERROR(_xlfn.XLOOKUP(A13,BD_PRODUTIVIDADES!$A:$A,BD_PRODUTIVIDADES!$D:$D,0),0)</f>
        <v>375</v>
      </c>
      <c r="E13" s="85">
        <f t="shared" si="0"/>
        <v>2.6666666666666666E-3</v>
      </c>
      <c r="F13" s="86">
        <f>IFERROR(_xlfn.XLOOKUP(A13,BD_PRODUTIVIDADES!$A:$A,BD_PRODUTIVIDADES!$H:$H,0),0)</f>
        <v>136.46</v>
      </c>
      <c r="G13" s="86">
        <f>IFERROR(_xlfn.XLOOKUP(A13,BD_PRODUTIVIDADES!$A:$A,BD_PRODUTIVIDADES!$K:$K,0),0)</f>
        <v>461.8</v>
      </c>
      <c r="H13" s="86">
        <f>IFERROR(_xlfn.XLOOKUP(A13,BD_PRODUTIVIDADES!$A:$A,BD_PRODUTIVIDADES!$M:$M,0),0)</f>
        <v>0</v>
      </c>
      <c r="I13" s="86">
        <f t="shared" si="1"/>
        <v>0.36389333333333335</v>
      </c>
      <c r="J13" s="86">
        <f t="shared" si="2"/>
        <v>1.2314666666666667</v>
      </c>
      <c r="K13" s="86">
        <f t="shared" si="3"/>
        <v>0</v>
      </c>
      <c r="L13" s="87">
        <f t="shared" si="4"/>
        <v>1.5953600000000001</v>
      </c>
      <c r="M13" s="88">
        <f>PARÂMETROS!$B$15</f>
        <v>0.35449999999999998</v>
      </c>
      <c r="N13" s="86">
        <f t="shared" si="5"/>
        <v>0.56555511999999997</v>
      </c>
      <c r="O13" s="96">
        <v>3.3</v>
      </c>
      <c r="P13" s="137">
        <v>3.3</v>
      </c>
    </row>
    <row r="14" spans="1:16" x14ac:dyDescent="0.25">
      <c r="A14" s="94" t="s">
        <v>206</v>
      </c>
      <c r="B14" s="55" t="str">
        <f>IFERROR(_xlfn.XLOOKUP(A14,BD_PRODUTIVIDADES!$A:$A,BD_PRODUTIVIDADES!$B:$B,"—"),"—")</f>
        <v>Corte/destocamento/romaneio</v>
      </c>
      <c r="C14" s="55" t="str">
        <f>IFERROR(_xlfn.XLOOKUP(A14,BD_PRODUTIVIDADES!$A:$A,BD_PRODUTIVIDADES!$C:$C,"—"),"—")</f>
        <v>UND</v>
      </c>
      <c r="D14" s="89">
        <f>IFERROR(_xlfn.XLOOKUP(A14,BD_PRODUTIVIDADES!$A:$A,BD_PRODUTIVIDADES!$D:$D,0),0)</f>
        <v>9</v>
      </c>
      <c r="E14" s="75">
        <f t="shared" si="0"/>
        <v>0.1111111111111111</v>
      </c>
      <c r="F14" s="56">
        <f>IFERROR(_xlfn.XLOOKUP(A14,BD_PRODUTIVIDADES!$A:$A,BD_PRODUTIVIDADES!$H:$H,0),0)</f>
        <v>105.31</v>
      </c>
      <c r="G14" s="56">
        <f>IFERROR(_xlfn.XLOOKUP(A14,BD_PRODUTIVIDADES!$A:$A,BD_PRODUTIVIDADES!$K:$K,0),0)</f>
        <v>369.2</v>
      </c>
      <c r="H14" s="56">
        <f>IFERROR(_xlfn.XLOOKUP(A14,BD_PRODUTIVIDADES!$A:$A,BD_PRODUTIVIDADES!$M:$M,0),0)</f>
        <v>0</v>
      </c>
      <c r="I14" s="56">
        <f t="shared" si="1"/>
        <v>11.701111111111111</v>
      </c>
      <c r="J14" s="56">
        <f t="shared" si="2"/>
        <v>41.022222222222219</v>
      </c>
      <c r="K14" s="56">
        <f t="shared" si="3"/>
        <v>0</v>
      </c>
      <c r="L14" s="90">
        <f t="shared" si="4"/>
        <v>52.723333333333329</v>
      </c>
      <c r="M14" s="74">
        <f>PARÂMETROS!$B$15</f>
        <v>0.35449999999999998</v>
      </c>
      <c r="N14" s="56">
        <f t="shared" si="5"/>
        <v>18.690421666666666</v>
      </c>
      <c r="O14" s="96">
        <f t="shared" ref="O14:O75" si="6">L14*(1+M14)</f>
        <v>71.413754999999995</v>
      </c>
    </row>
    <row r="15" spans="1:16" ht="19.899999999999999" customHeight="1" x14ac:dyDescent="0.25">
      <c r="A15" s="504" t="s">
        <v>207</v>
      </c>
      <c r="B15" s="505"/>
      <c r="C15" s="505"/>
      <c r="D15" s="505"/>
      <c r="E15" s="505"/>
      <c r="F15" s="505"/>
      <c r="G15" s="505"/>
      <c r="H15" s="505"/>
      <c r="I15" s="505"/>
      <c r="J15" s="505"/>
      <c r="K15" s="505"/>
      <c r="L15" s="505"/>
      <c r="M15" s="505"/>
      <c r="N15" s="505"/>
      <c r="O15" s="506"/>
      <c r="P15"/>
    </row>
    <row r="16" spans="1:16" x14ac:dyDescent="0.25">
      <c r="A16" s="93" t="s">
        <v>208</v>
      </c>
      <c r="B16" s="83" t="str">
        <f>IFERROR(_xlfn.XLOOKUP(A16,BD_PRODUTIVIDADES!$A:$A,BD_PRODUTIVIDADES!$B:$B,"—"),"—")</f>
        <v>Escavação canaletas</v>
      </c>
      <c r="C16" s="83" t="str">
        <f>IFERROR(_xlfn.XLOOKUP(A16,BD_PRODUTIVIDADES!$A:$A,BD_PRODUTIVIDADES!$C:$C,"—"),"—")</f>
        <v>m³</v>
      </c>
      <c r="D16" s="84">
        <f>IFERROR(_xlfn.XLOOKUP(A16,BD_PRODUTIVIDADES!$A:$A,BD_PRODUTIVIDADES!$D:$D,0),0)</f>
        <v>37.5</v>
      </c>
      <c r="E16" s="85">
        <f t="shared" si="0"/>
        <v>2.6666666666666668E-2</v>
      </c>
      <c r="F16" s="86">
        <f>IFERROR(_xlfn.XLOOKUP(A16,BD_PRODUTIVIDADES!$A:$A,BD_PRODUTIVIDADES!$H:$H,0),0)</f>
        <v>90.48</v>
      </c>
      <c r="G16" s="86">
        <f>IFERROR(_xlfn.XLOOKUP(A16,BD_PRODUTIVIDADES!$A:$A,BD_PRODUTIVIDADES!$K:$K,0),0)</f>
        <v>74.5</v>
      </c>
      <c r="H16" s="86">
        <f>IFERROR(_xlfn.XLOOKUP(A16,BD_PRODUTIVIDADES!$A:$A,BD_PRODUTIVIDADES!$M:$M,0),0)</f>
        <v>0</v>
      </c>
      <c r="I16" s="86">
        <f t="shared" si="1"/>
        <v>2.4128000000000003</v>
      </c>
      <c r="J16" s="86">
        <f t="shared" si="2"/>
        <v>1.9866666666666668</v>
      </c>
      <c r="K16" s="86">
        <f t="shared" si="3"/>
        <v>0</v>
      </c>
      <c r="L16" s="87">
        <f t="shared" si="4"/>
        <v>4.3994666666666671</v>
      </c>
      <c r="M16" s="88">
        <f>PARÂMETROS!$B$15</f>
        <v>0.35449999999999998</v>
      </c>
      <c r="N16" s="86">
        <f t="shared" si="5"/>
        <v>1.5596109333333334</v>
      </c>
      <c r="O16" s="96">
        <f t="shared" si="6"/>
        <v>5.9590776000000005</v>
      </c>
    </row>
    <row r="17" spans="1:16" x14ac:dyDescent="0.25">
      <c r="A17" s="94" t="s">
        <v>209</v>
      </c>
      <c r="B17" s="55" t="str">
        <f>IFERROR(_xlfn.XLOOKUP(A17,BD_PRODUTIVIDADES!$A:$A,BD_PRODUTIVIDADES!$B:$B,"—"),"—")</f>
        <v>Esc/carg/transp 1ªcat DMT≤2000m</v>
      </c>
      <c r="C17" s="55" t="str">
        <f>IFERROR(_xlfn.XLOOKUP(A17,BD_PRODUTIVIDADES!$A:$A,BD_PRODUTIVIDADES!$C:$C,"—"),"—")</f>
        <v>m³</v>
      </c>
      <c r="D17" s="89">
        <f>IFERROR(_xlfn.XLOOKUP(A17,BD_PRODUTIVIDADES!$A:$A,BD_PRODUTIVIDADES!$D:$D,0),0)</f>
        <v>159.63</v>
      </c>
      <c r="E17" s="75">
        <f t="shared" si="0"/>
        <v>6.264486625321055E-3</v>
      </c>
      <c r="F17" s="56">
        <f>IFERROR(_xlfn.XLOOKUP(A17,BD_PRODUTIVIDADES!$A:$A,BD_PRODUTIVIDADES!$H:$H,0),0)</f>
        <v>154.46</v>
      </c>
      <c r="G17" s="56">
        <f>IFERROR(_xlfn.XLOOKUP(A17,BD_PRODUTIVIDADES!$A:$A,BD_PRODUTIVIDADES!$K:$K,0),0)</f>
        <v>563.29999999999995</v>
      </c>
      <c r="H17" s="56">
        <f>IFERROR(_xlfn.XLOOKUP(A17,BD_PRODUTIVIDADES!$A:$A,BD_PRODUTIVIDADES!$M:$M,0),0)</f>
        <v>0</v>
      </c>
      <c r="I17" s="56">
        <f t="shared" si="1"/>
        <v>0.96761260414709016</v>
      </c>
      <c r="J17" s="56">
        <f t="shared" si="2"/>
        <v>3.5287853160433502</v>
      </c>
      <c r="K17" s="56">
        <f t="shared" si="3"/>
        <v>0</v>
      </c>
      <c r="L17" s="90">
        <f t="shared" si="4"/>
        <v>4.4963979201904403</v>
      </c>
      <c r="M17" s="74">
        <f>PARÂMETROS!$B$15</f>
        <v>0.35449999999999998</v>
      </c>
      <c r="N17" s="56">
        <f t="shared" si="5"/>
        <v>1.593973062707511</v>
      </c>
      <c r="O17" s="96">
        <v>8.5399999999999991</v>
      </c>
      <c r="P17" s="137">
        <v>8.5399999999999991</v>
      </c>
    </row>
    <row r="18" spans="1:16" x14ac:dyDescent="0.25">
      <c r="A18" s="93" t="s">
        <v>210</v>
      </c>
      <c r="B18" s="83" t="str">
        <f>IFERROR(_xlfn.XLOOKUP(A18,BD_PRODUTIVIDADES!$A:$A,BD_PRODUTIVIDADES!$B:$B,"—"),"—")</f>
        <v>Esc/carg/transp 1ªcat DMT 2000-3000m</v>
      </c>
      <c r="C18" s="83" t="str">
        <f>IFERROR(_xlfn.XLOOKUP(A18,BD_PRODUTIVIDADES!$A:$A,BD_PRODUTIVIDADES!$C:$C,"—"),"—")</f>
        <v>m³</v>
      </c>
      <c r="D18" s="84">
        <f>IFERROR(_xlfn.XLOOKUP(A18,BD_PRODUTIVIDADES!$A:$A,BD_PRODUTIVIDADES!$D:$D,0),0)</f>
        <v>239.04</v>
      </c>
      <c r="E18" s="85">
        <f t="shared" si="0"/>
        <v>4.1834002677376171E-3</v>
      </c>
      <c r="F18" s="86">
        <f>IFERROR(_xlfn.XLOOKUP(A18,BD_PRODUTIVIDADES!$A:$A,BD_PRODUTIVIDADES!$H:$H,0),0)</f>
        <v>175.52</v>
      </c>
      <c r="G18" s="86">
        <f>IFERROR(_xlfn.XLOOKUP(A18,BD_PRODUTIVIDADES!$A:$A,BD_PRODUTIVIDADES!$K:$K,0),0)</f>
        <v>690.8</v>
      </c>
      <c r="H18" s="86">
        <f>IFERROR(_xlfn.XLOOKUP(A18,BD_PRODUTIVIDADES!$A:$A,BD_PRODUTIVIDADES!$M:$M,0),0)</f>
        <v>0</v>
      </c>
      <c r="I18" s="86">
        <f t="shared" si="1"/>
        <v>0.73427041499330659</v>
      </c>
      <c r="J18" s="86">
        <f t="shared" si="2"/>
        <v>2.8898929049531459</v>
      </c>
      <c r="K18" s="86">
        <f t="shared" si="3"/>
        <v>0</v>
      </c>
      <c r="L18" s="87">
        <f t="shared" si="4"/>
        <v>3.6241633199464527</v>
      </c>
      <c r="M18" s="88">
        <f>PARÂMETROS!$B$15</f>
        <v>0.35449999999999998</v>
      </c>
      <c r="N18" s="86">
        <f t="shared" si="5"/>
        <v>1.2847658969210174</v>
      </c>
      <c r="O18" s="96">
        <v>9.66</v>
      </c>
      <c r="P18" s="137">
        <v>9.66</v>
      </c>
    </row>
    <row r="19" spans="1:16" x14ac:dyDescent="0.25">
      <c r="A19" s="94" t="s">
        <v>211</v>
      </c>
      <c r="B19" s="55" t="str">
        <f>IFERROR(_xlfn.XLOOKUP(A19,BD_PRODUTIVIDADES!$A:$A,BD_PRODUTIVIDADES!$B:$B,"—"),"—")</f>
        <v>Esc/carg/transp 2ªcat DMT≤2000m</v>
      </c>
      <c r="C19" s="55" t="str">
        <f>IFERROR(_xlfn.XLOOKUP(A19,BD_PRODUTIVIDADES!$A:$A,BD_PRODUTIVIDADES!$C:$C,"—"),"—")</f>
        <v>m³</v>
      </c>
      <c r="D19" s="89">
        <f>IFERROR(_xlfn.XLOOKUP(A19,BD_PRODUTIVIDADES!$A:$A,BD_PRODUTIVIDADES!$D:$D,0),0)</f>
        <v>165.74</v>
      </c>
      <c r="E19" s="75">
        <f t="shared" si="0"/>
        <v>6.0335465186436583E-3</v>
      </c>
      <c r="F19" s="56">
        <f>IFERROR(_xlfn.XLOOKUP(A19,BD_PRODUTIVIDADES!$A:$A,BD_PRODUTIVIDADES!$H:$H,0),0)</f>
        <v>154.46</v>
      </c>
      <c r="G19" s="56">
        <f>IFERROR(_xlfn.XLOOKUP(A19,BD_PRODUTIVIDADES!$A:$A,BD_PRODUTIVIDADES!$K:$K,0),0)</f>
        <v>871.45</v>
      </c>
      <c r="H19" s="56">
        <f>IFERROR(_xlfn.XLOOKUP(A19,BD_PRODUTIVIDADES!$A:$A,BD_PRODUTIVIDADES!$M:$M,0),0)</f>
        <v>0</v>
      </c>
      <c r="I19" s="56">
        <f t="shared" si="1"/>
        <v>0.93194159526969955</v>
      </c>
      <c r="J19" s="56">
        <f t="shared" si="2"/>
        <v>5.2579341136720164</v>
      </c>
      <c r="K19" s="56">
        <f t="shared" si="3"/>
        <v>0</v>
      </c>
      <c r="L19" s="90">
        <f t="shared" si="4"/>
        <v>6.1898757089417158</v>
      </c>
      <c r="M19" s="74">
        <f>PARÂMETROS!$B$15</f>
        <v>0.35449999999999998</v>
      </c>
      <c r="N19" s="56">
        <f t="shared" si="5"/>
        <v>2.1943109388198381</v>
      </c>
      <c r="O19" s="96">
        <v>11.29</v>
      </c>
      <c r="P19" s="137">
        <v>11.29</v>
      </c>
    </row>
    <row r="20" spans="1:16" x14ac:dyDescent="0.25">
      <c r="A20" s="93" t="s">
        <v>212</v>
      </c>
      <c r="B20" s="83" t="str">
        <f>IFERROR(_xlfn.XLOOKUP(A20,BD_PRODUTIVIDADES!$A:$A,BD_PRODUTIVIDADES!$B:$B,"—"),"—")</f>
        <v>Esc/carg/transp 2ªcat DMT 2000-3000m</v>
      </c>
      <c r="C20" s="83" t="str">
        <f>IFERROR(_xlfn.XLOOKUP(A20,BD_PRODUTIVIDADES!$A:$A,BD_PRODUTIVIDADES!$C:$C,"—"),"—")</f>
        <v>m³</v>
      </c>
      <c r="D20" s="84">
        <f>IFERROR(_xlfn.XLOOKUP(A20,BD_PRODUTIVIDADES!$A:$A,BD_PRODUTIVIDADES!$D:$D,0),0)</f>
        <v>165.74</v>
      </c>
      <c r="E20" s="85">
        <f t="shared" si="0"/>
        <v>6.0335465186436583E-3</v>
      </c>
      <c r="F20" s="86">
        <f>IFERROR(_xlfn.XLOOKUP(A20,BD_PRODUTIVIDADES!$A:$A,BD_PRODUTIVIDADES!$H:$H,0),0)</f>
        <v>175.52</v>
      </c>
      <c r="G20" s="86">
        <f>IFERROR(_xlfn.XLOOKUP(A20,BD_PRODUTIVIDADES!$A:$A,BD_PRODUTIVIDADES!$K:$K,0),0)</f>
        <v>1074.8</v>
      </c>
      <c r="H20" s="86">
        <f>IFERROR(_xlfn.XLOOKUP(A20,BD_PRODUTIVIDADES!$A:$A,BD_PRODUTIVIDADES!$M:$M,0),0)</f>
        <v>0</v>
      </c>
      <c r="I20" s="86">
        <f t="shared" si="1"/>
        <v>1.0590080849523349</v>
      </c>
      <c r="J20" s="86">
        <f t="shared" si="2"/>
        <v>6.484855798238204</v>
      </c>
      <c r="K20" s="86">
        <f t="shared" si="3"/>
        <v>0</v>
      </c>
      <c r="L20" s="87">
        <f t="shared" si="4"/>
        <v>7.5438638831905394</v>
      </c>
      <c r="M20" s="88">
        <f>PARÂMETROS!$B$15</f>
        <v>0.35449999999999998</v>
      </c>
      <c r="N20" s="86">
        <f t="shared" si="5"/>
        <v>2.6742997465910459</v>
      </c>
      <c r="O20" s="96">
        <v>12.08</v>
      </c>
      <c r="P20" s="137">
        <v>12.08</v>
      </c>
    </row>
    <row r="21" spans="1:16" x14ac:dyDescent="0.25">
      <c r="A21" s="94" t="s">
        <v>213</v>
      </c>
      <c r="B21" s="55" t="str">
        <f>IFERROR(_xlfn.XLOOKUP(A21,BD_PRODUTIVIDADES!$A:$A,BD_PRODUTIVIDADES!$B:$B,"—"),"—")</f>
        <v>Esc/carg/transp 3ªcat DMT≤2000m</v>
      </c>
      <c r="C21" s="55" t="str">
        <f>IFERROR(_xlfn.XLOOKUP(A21,BD_PRODUTIVIDADES!$A:$A,BD_PRODUTIVIDADES!$C:$C,"—"),"—")</f>
        <v>m³</v>
      </c>
      <c r="D21" s="89">
        <f>IFERROR(_xlfn.XLOOKUP(A21,BD_PRODUTIVIDADES!$A:$A,BD_PRODUTIVIDADES!$D:$D,0),0)</f>
        <v>144.91999999999999</v>
      </c>
      <c r="E21" s="75">
        <f t="shared" si="0"/>
        <v>6.9003588186585712E-3</v>
      </c>
      <c r="F21" s="56">
        <f>IFERROR(_xlfn.XLOOKUP(A21,BD_PRODUTIVIDADES!$A:$A,BD_PRODUTIVIDADES!$H:$H,0),0)</f>
        <v>154.46</v>
      </c>
      <c r="G21" s="56">
        <f>IFERROR(_xlfn.XLOOKUP(A21,BD_PRODUTIVIDADES!$A:$A,BD_PRODUTIVIDADES!$K:$K,0),0)</f>
        <v>792</v>
      </c>
      <c r="H21" s="56">
        <f>IFERROR(_xlfn.XLOOKUP(A21,BD_PRODUTIVIDADES!$A:$A,BD_PRODUTIVIDADES!$M:$M,0),0)</f>
        <v>0</v>
      </c>
      <c r="I21" s="56">
        <f t="shared" si="1"/>
        <v>1.065829423130003</v>
      </c>
      <c r="J21" s="56">
        <f t="shared" si="2"/>
        <v>5.4650841843775879</v>
      </c>
      <c r="K21" s="56">
        <f t="shared" si="3"/>
        <v>0</v>
      </c>
      <c r="L21" s="90">
        <f t="shared" si="4"/>
        <v>6.5309136075075909</v>
      </c>
      <c r="M21" s="74">
        <f>PARÂMETROS!$B$15</f>
        <v>0.35449999999999998</v>
      </c>
      <c r="N21" s="56">
        <f t="shared" si="5"/>
        <v>2.3152088738614407</v>
      </c>
      <c r="O21" s="96">
        <v>18.010000000000002</v>
      </c>
      <c r="P21" s="137">
        <v>18.010000000000002</v>
      </c>
    </row>
    <row r="22" spans="1:16" x14ac:dyDescent="0.25">
      <c r="A22" s="93" t="s">
        <v>214</v>
      </c>
      <c r="B22" s="83" t="str">
        <f>IFERROR(_xlfn.XLOOKUP(A22,BD_PRODUTIVIDADES!$A:$A,BD_PRODUTIVIDADES!$B:$B,"—"),"—")</f>
        <v>Esc/carg/transp 3ªcat DMT 2000-3000m</v>
      </c>
      <c r="C22" s="83" t="str">
        <f>IFERROR(_xlfn.XLOOKUP(A22,BD_PRODUTIVIDADES!$A:$A,BD_PRODUTIVIDADES!$C:$C,"—"),"—")</f>
        <v>m³</v>
      </c>
      <c r="D22" s="84">
        <f>IFERROR(_xlfn.XLOOKUP(A22,BD_PRODUTIVIDADES!$A:$A,BD_PRODUTIVIDADES!$D:$D,0),0)</f>
        <v>144.91999999999999</v>
      </c>
      <c r="E22" s="85">
        <f t="shared" si="0"/>
        <v>6.9003588186585712E-3</v>
      </c>
      <c r="F22" s="86">
        <f>IFERROR(_xlfn.XLOOKUP(A22,BD_PRODUTIVIDADES!$A:$A,BD_PRODUTIVIDADES!$H:$H,0),0)</f>
        <v>175.52</v>
      </c>
      <c r="G22" s="86">
        <f>IFERROR(_xlfn.XLOOKUP(A22,BD_PRODUTIVIDADES!$A:$A,BD_PRODUTIVIDADES!$K:$K,0),0)</f>
        <v>940.4</v>
      </c>
      <c r="H22" s="86">
        <f>IFERROR(_xlfn.XLOOKUP(A22,BD_PRODUTIVIDADES!$A:$A,BD_PRODUTIVIDADES!$M:$M,0),0)</f>
        <v>0</v>
      </c>
      <c r="I22" s="86">
        <f t="shared" si="1"/>
        <v>1.2111509798509525</v>
      </c>
      <c r="J22" s="86">
        <f t="shared" si="2"/>
        <v>6.4890974330665205</v>
      </c>
      <c r="K22" s="86">
        <f t="shared" si="3"/>
        <v>0</v>
      </c>
      <c r="L22" s="87">
        <f t="shared" si="4"/>
        <v>7.7002484129174729</v>
      </c>
      <c r="M22" s="88">
        <f>PARÂMETROS!$B$15</f>
        <v>0.35449999999999998</v>
      </c>
      <c r="N22" s="86">
        <f t="shared" si="5"/>
        <v>2.7297380623792438</v>
      </c>
      <c r="O22" s="96">
        <v>20.399999999999999</v>
      </c>
      <c r="P22" s="137">
        <v>20.399999999999999</v>
      </c>
    </row>
    <row r="23" spans="1:16" x14ac:dyDescent="0.25">
      <c r="A23" s="94" t="s">
        <v>215</v>
      </c>
      <c r="B23" s="55" t="str">
        <f>IFERROR(_xlfn.XLOOKUP(A23,BD_PRODUTIVIDADES!$A:$A,BD_PRODUTIVIDADES!$B:$B,"—"),"—")</f>
        <v>Aterro compactado 100% PN</v>
      </c>
      <c r="C23" s="55" t="str">
        <f>IFERROR(_xlfn.XLOOKUP(A23,BD_PRODUTIVIDADES!$A:$A,BD_PRODUTIVIDADES!$C:$C,"—"),"—")</f>
        <v>m³</v>
      </c>
      <c r="D23" s="89">
        <f>IFERROR(_xlfn.XLOOKUP(A23,BD_PRODUTIVIDADES!$A:$A,BD_PRODUTIVIDADES!$D:$D,0),0)</f>
        <v>162.12</v>
      </c>
      <c r="E23" s="75">
        <f t="shared" si="0"/>
        <v>6.1682704169750803E-3</v>
      </c>
      <c r="F23" s="56">
        <f>IFERROR(_xlfn.XLOOKUP(A23,BD_PRODUTIVIDADES!$A:$A,BD_PRODUTIVIDADES!$H:$H,0),0)</f>
        <v>133.4</v>
      </c>
      <c r="G23" s="56">
        <f>IFERROR(_xlfn.XLOOKUP(A23,BD_PRODUTIVIDADES!$A:$A,BD_PRODUTIVIDADES!$K:$K,0),0)</f>
        <v>429.8</v>
      </c>
      <c r="H23" s="56">
        <f>IFERROR(_xlfn.XLOOKUP(A23,BD_PRODUTIVIDADES!$A:$A,BD_PRODUTIVIDADES!$M:$M,0),0)</f>
        <v>0</v>
      </c>
      <c r="I23" s="56">
        <f t="shared" si="1"/>
        <v>0.82284727362447574</v>
      </c>
      <c r="J23" s="56">
        <f t="shared" si="2"/>
        <v>2.6511226252158897</v>
      </c>
      <c r="K23" s="56">
        <f t="shared" si="3"/>
        <v>0</v>
      </c>
      <c r="L23" s="90">
        <f t="shared" si="4"/>
        <v>3.4739698988403656</v>
      </c>
      <c r="M23" s="74">
        <f>PARÂMETROS!$B$15</f>
        <v>0.35449999999999998</v>
      </c>
      <c r="N23" s="56">
        <f t="shared" si="5"/>
        <v>1.2315223291389095</v>
      </c>
      <c r="O23" s="96">
        <v>10.15</v>
      </c>
      <c r="P23" s="137">
        <v>10.15</v>
      </c>
    </row>
    <row r="24" spans="1:16" x14ac:dyDescent="0.25">
      <c r="A24" s="93" t="s">
        <v>216</v>
      </c>
      <c r="B24" s="83" t="str">
        <f>IFERROR(_xlfn.XLOOKUP(A24,BD_PRODUTIVIDADES!$A:$A,BD_PRODUTIVIDADES!$B:$B,"—"),"—")</f>
        <v>Aterro compactado 100% PI</v>
      </c>
      <c r="C24" s="83" t="str">
        <f>IFERROR(_xlfn.XLOOKUP(A24,BD_PRODUTIVIDADES!$A:$A,BD_PRODUTIVIDADES!$C:$C,"—"),"—")</f>
        <v>m³</v>
      </c>
      <c r="D24" s="84">
        <f>IFERROR(_xlfn.XLOOKUP(A24,BD_PRODUTIVIDADES!$A:$A,BD_PRODUTIVIDADES!$D:$D,0),0)</f>
        <v>149.51</v>
      </c>
      <c r="E24" s="85">
        <f t="shared" si="0"/>
        <v>6.6885158183399105E-3</v>
      </c>
      <c r="F24" s="86">
        <f>IFERROR(_xlfn.XLOOKUP(A24,BD_PRODUTIVIDADES!$A:$A,BD_PRODUTIVIDADES!$H:$H,0),0)</f>
        <v>154.46</v>
      </c>
      <c r="G24" s="86">
        <f>IFERROR(_xlfn.XLOOKUP(A24,BD_PRODUTIVIDADES!$A:$A,BD_PRODUTIVIDADES!$K:$K,0),0)</f>
        <v>519.79999999999995</v>
      </c>
      <c r="H24" s="86">
        <f>IFERROR(_xlfn.XLOOKUP(A24,BD_PRODUTIVIDADES!$A:$A,BD_PRODUTIVIDADES!$M:$M,0),0)</f>
        <v>0</v>
      </c>
      <c r="I24" s="86">
        <f t="shared" si="1"/>
        <v>1.0331081533007827</v>
      </c>
      <c r="J24" s="86">
        <f t="shared" si="2"/>
        <v>3.4766905223730853</v>
      </c>
      <c r="K24" s="86">
        <f t="shared" si="3"/>
        <v>0</v>
      </c>
      <c r="L24" s="87">
        <f t="shared" si="4"/>
        <v>4.5097986756738679</v>
      </c>
      <c r="M24" s="88">
        <f>PARÂMETROS!$B$15</f>
        <v>0.35449999999999998</v>
      </c>
      <c r="N24" s="86">
        <f t="shared" si="5"/>
        <v>1.5987236305263861</v>
      </c>
      <c r="O24" s="96">
        <v>13.05</v>
      </c>
      <c r="P24" s="137">
        <v>13.05</v>
      </c>
    </row>
    <row r="25" spans="1:16" x14ac:dyDescent="0.25">
      <c r="A25" s="94" t="s">
        <v>217</v>
      </c>
      <c r="B25" s="55" t="str">
        <f>IFERROR(_xlfn.XLOOKUP(A25,BD_PRODUTIVIDADES!$A:$A,BD_PRODUTIVIDADES!$B:$B,"—"),"—")</f>
        <v>Aterro executado em CCR</v>
      </c>
      <c r="C25" s="55" t="str">
        <f>IFERROR(_xlfn.XLOOKUP(A25,BD_PRODUTIVIDADES!$A:$A,BD_PRODUTIVIDADES!$C:$C,"—"),"—")</f>
        <v>m³</v>
      </c>
      <c r="D25" s="89">
        <f>IFERROR(_xlfn.XLOOKUP(A25,BD_PRODUTIVIDADES!$A:$A,BD_PRODUTIVIDADES!$D:$D,0),0)</f>
        <v>250</v>
      </c>
      <c r="E25" s="75">
        <f t="shared" si="0"/>
        <v>4.0000000000000001E-3</v>
      </c>
      <c r="F25" s="56">
        <f>IFERROR(_xlfn.XLOOKUP(A25,BD_PRODUTIVIDADES!$A:$A,BD_PRODUTIVIDADES!$H:$H,0),0)</f>
        <v>133.4</v>
      </c>
      <c r="G25" s="56">
        <f>IFERROR(_xlfn.XLOOKUP(A25,BD_PRODUTIVIDADES!$A:$A,BD_PRODUTIVIDADES!$K:$K,0),0)</f>
        <v>429.8</v>
      </c>
      <c r="H25" s="56">
        <f>IFERROR(_xlfn.XLOOKUP(A25,BD_PRODUTIVIDADES!$A:$A,BD_PRODUTIVIDADES!$M:$M,0),0)</f>
        <v>360.05</v>
      </c>
      <c r="I25" s="56">
        <f t="shared" si="1"/>
        <v>0.53360000000000007</v>
      </c>
      <c r="J25" s="56">
        <f t="shared" si="2"/>
        <v>1.7192000000000001</v>
      </c>
      <c r="K25" s="56">
        <f t="shared" si="3"/>
        <v>360.05</v>
      </c>
      <c r="L25" s="90">
        <f t="shared" si="4"/>
        <v>362.30279999999999</v>
      </c>
      <c r="M25" s="74">
        <f>PARÂMETROS!$B$15</f>
        <v>0.35449999999999998</v>
      </c>
      <c r="N25" s="56">
        <f t="shared" si="5"/>
        <v>128.43634259999999</v>
      </c>
      <c r="O25" s="96">
        <f t="shared" si="6"/>
        <v>490.73914259999998</v>
      </c>
    </row>
    <row r="26" spans="1:16" x14ac:dyDescent="0.25">
      <c r="A26" s="93" t="s">
        <v>218</v>
      </c>
      <c r="B26" s="83" t="str">
        <f>IFERROR(_xlfn.XLOOKUP(A26,BD_PRODUTIVIDADES!$A:$A,BD_PRODUTIVIDADES!$B:$B,"—"),"—")</f>
        <v>Espalhamento areia/pó de pedra 5cm</v>
      </c>
      <c r="C26" s="83" t="str">
        <f>IFERROR(_xlfn.XLOOKUP(A26,BD_PRODUTIVIDADES!$A:$A,BD_PRODUTIVIDADES!$C:$C,"—"),"—")</f>
        <v>m³</v>
      </c>
      <c r="D26" s="84">
        <f>IFERROR(_xlfn.XLOOKUP(A26,BD_PRODUTIVIDADES!$A:$A,BD_PRODUTIVIDADES!$D:$D,0),0)</f>
        <v>20</v>
      </c>
      <c r="E26" s="85">
        <f t="shared" si="0"/>
        <v>0.05</v>
      </c>
      <c r="F26" s="86">
        <f>IFERROR(_xlfn.XLOOKUP(A26,BD_PRODUTIVIDADES!$A:$A,BD_PRODUTIVIDADES!$H:$H,0),0)</f>
        <v>91.28</v>
      </c>
      <c r="G26" s="86">
        <f>IFERROR(_xlfn.XLOOKUP(A26,BD_PRODUTIVIDADES!$A:$A,BD_PRODUTIVIDADES!$K:$K,0),0)</f>
        <v>276</v>
      </c>
      <c r="H26" s="86">
        <f>IFERROR(_xlfn.XLOOKUP(A26,BD_PRODUTIVIDADES!$A:$A,BD_PRODUTIVIDADES!$M:$M,0),0)</f>
        <v>165</v>
      </c>
      <c r="I26" s="86">
        <f t="shared" si="1"/>
        <v>4.5640000000000001</v>
      </c>
      <c r="J26" s="86">
        <f t="shared" si="2"/>
        <v>13.8</v>
      </c>
      <c r="K26" s="86">
        <f t="shared" si="3"/>
        <v>165</v>
      </c>
      <c r="L26" s="87">
        <f t="shared" si="4"/>
        <v>183.364</v>
      </c>
      <c r="M26" s="88">
        <f>PARÂMETROS!$B$15</f>
        <v>0.35449999999999998</v>
      </c>
      <c r="N26" s="86">
        <f t="shared" si="5"/>
        <v>65.002538000000001</v>
      </c>
      <c r="O26" s="96">
        <f t="shared" si="6"/>
        <v>248.36653800000002</v>
      </c>
    </row>
    <row r="27" spans="1:16" x14ac:dyDescent="0.25">
      <c r="A27" s="94" t="s">
        <v>219</v>
      </c>
      <c r="B27" s="55" t="str">
        <f>IFERROR(_xlfn.XLOOKUP(A27,BD_PRODUTIVIDADES!$A:$A,BD_PRODUTIVIDADES!$B:$B,"—"),"—")</f>
        <v>Rebaixo terreno natural argiloso 20cm</v>
      </c>
      <c r="C27" s="55" t="str">
        <f>IFERROR(_xlfn.XLOOKUP(A27,BD_PRODUTIVIDADES!$A:$A,BD_PRODUTIVIDADES!$C:$C,"—"),"—")</f>
        <v>m²</v>
      </c>
      <c r="D27" s="89">
        <f>IFERROR(_xlfn.XLOOKUP(A27,BD_PRODUTIVIDADES!$A:$A,BD_PRODUTIVIDADES!$D:$D,0),0)</f>
        <v>157.25</v>
      </c>
      <c r="E27" s="75">
        <f t="shared" si="0"/>
        <v>6.3593004769475362E-3</v>
      </c>
      <c r="F27" s="56">
        <f>IFERROR(_xlfn.XLOOKUP(A27,BD_PRODUTIVIDADES!$A:$A,BD_PRODUTIVIDADES!$H:$H,0),0)</f>
        <v>91.28</v>
      </c>
      <c r="G27" s="56">
        <f>IFERROR(_xlfn.XLOOKUP(A27,BD_PRODUTIVIDADES!$A:$A,BD_PRODUTIVIDADES!$K:$K,0),0)</f>
        <v>276</v>
      </c>
      <c r="H27" s="56">
        <f>IFERROR(_xlfn.XLOOKUP(A27,BD_PRODUTIVIDADES!$A:$A,BD_PRODUTIVIDADES!$M:$M,0),0)</f>
        <v>0</v>
      </c>
      <c r="I27" s="56">
        <f t="shared" si="1"/>
        <v>0.58047694753577106</v>
      </c>
      <c r="J27" s="56">
        <f t="shared" si="2"/>
        <v>1.75516693163752</v>
      </c>
      <c r="K27" s="56">
        <f t="shared" si="3"/>
        <v>0</v>
      </c>
      <c r="L27" s="90">
        <f t="shared" si="4"/>
        <v>2.3356438791732912</v>
      </c>
      <c r="M27" s="74">
        <f>PARÂMETROS!$B$15</f>
        <v>0.35449999999999998</v>
      </c>
      <c r="N27" s="56">
        <f t="shared" si="5"/>
        <v>0.82798575516693174</v>
      </c>
      <c r="O27" s="96">
        <f t="shared" si="6"/>
        <v>3.1636296343402228</v>
      </c>
    </row>
    <row r="28" spans="1:16" x14ac:dyDescent="0.25">
      <c r="A28" s="93" t="s">
        <v>220</v>
      </c>
      <c r="B28" s="83" t="str">
        <f>IFERROR(_xlfn.XLOOKUP(A28,BD_PRODUTIVIDADES!$A:$A,BD_PRODUTIVIDADES!$B:$B,"—"),"—")</f>
        <v>Espalhamento e compactação rachão</v>
      </c>
      <c r="C28" s="83" t="str">
        <f>IFERROR(_xlfn.XLOOKUP(A28,BD_PRODUTIVIDADES!$A:$A,BD_PRODUTIVIDADES!$C:$C,"—"),"—")</f>
        <v>m³</v>
      </c>
      <c r="D28" s="84">
        <f>IFERROR(_xlfn.XLOOKUP(A28,BD_PRODUTIVIDADES!$A:$A,BD_PRODUTIVIDADES!$D:$D,0),0)</f>
        <v>82.03</v>
      </c>
      <c r="E28" s="85">
        <f t="shared" si="0"/>
        <v>1.2190661952944045E-2</v>
      </c>
      <c r="F28" s="86">
        <f>IFERROR(_xlfn.XLOOKUP(A28,BD_PRODUTIVIDADES!$A:$A,BD_PRODUTIVIDADES!$H:$H,0),0)</f>
        <v>91.28</v>
      </c>
      <c r="G28" s="86">
        <f>IFERROR(_xlfn.XLOOKUP(A28,BD_PRODUTIVIDADES!$A:$A,BD_PRODUTIVIDADES!$K:$K,0),0)</f>
        <v>276</v>
      </c>
      <c r="H28" s="86">
        <f>IFERROR(_xlfn.XLOOKUP(A28,BD_PRODUTIVIDADES!$A:$A,BD_PRODUTIVIDADES!$M:$M,0),0)</f>
        <v>147</v>
      </c>
      <c r="I28" s="86">
        <f t="shared" si="1"/>
        <v>1.1127636230647324</v>
      </c>
      <c r="J28" s="86">
        <f t="shared" si="2"/>
        <v>3.3646226990125565</v>
      </c>
      <c r="K28" s="86">
        <f t="shared" si="3"/>
        <v>147</v>
      </c>
      <c r="L28" s="87">
        <f t="shared" si="4"/>
        <v>151.47738632207728</v>
      </c>
      <c r="M28" s="88">
        <f>PARÂMETROS!$B$15</f>
        <v>0.35449999999999998</v>
      </c>
      <c r="N28" s="86">
        <f t="shared" si="5"/>
        <v>53.698733451176395</v>
      </c>
      <c r="O28" s="96">
        <f t="shared" si="6"/>
        <v>205.17611977325367</v>
      </c>
    </row>
    <row r="29" spans="1:16" x14ac:dyDescent="0.25">
      <c r="A29" s="94" t="s">
        <v>221</v>
      </c>
      <c r="B29" s="55" t="str">
        <f>IFERROR(_xlfn.XLOOKUP(A29,BD_PRODUTIVIDADES!$A:$A,BD_PRODUTIVIDADES!$B:$B,"—"),"—")</f>
        <v>Espalhamento e compactação BGTC</v>
      </c>
      <c r="C29" s="55" t="str">
        <f>IFERROR(_xlfn.XLOOKUP(A29,BD_PRODUTIVIDADES!$A:$A,BD_PRODUTIVIDADES!$C:$C,"—"),"—")</f>
        <v>m³</v>
      </c>
      <c r="D29" s="89">
        <f>IFERROR(_xlfn.XLOOKUP(A29,BD_PRODUTIVIDADES!$A:$A,BD_PRODUTIVIDADES!$D:$D,0),0)</f>
        <v>138</v>
      </c>
      <c r="E29" s="75">
        <f t="shared" si="0"/>
        <v>7.246376811594203E-3</v>
      </c>
      <c r="F29" s="56">
        <f>IFERROR(_xlfn.XLOOKUP(A29,BD_PRODUTIVIDADES!$A:$A,BD_PRODUTIVIDADES!$H:$H,0),0)</f>
        <v>91.28</v>
      </c>
      <c r="G29" s="56">
        <f>IFERROR(_xlfn.XLOOKUP(A29,BD_PRODUTIVIDADES!$A:$A,BD_PRODUTIVIDADES!$K:$K,0),0)</f>
        <v>276</v>
      </c>
      <c r="H29" s="56">
        <f>IFERROR(_xlfn.XLOOKUP(A29,BD_PRODUTIVIDADES!$A:$A,BD_PRODUTIVIDADES!$M:$M,0),0)</f>
        <v>360.05</v>
      </c>
      <c r="I29" s="56">
        <f t="shared" si="1"/>
        <v>0.6614492753623189</v>
      </c>
      <c r="J29" s="56">
        <f t="shared" si="2"/>
        <v>2</v>
      </c>
      <c r="K29" s="56">
        <f t="shared" si="3"/>
        <v>360.05</v>
      </c>
      <c r="L29" s="90">
        <f t="shared" si="4"/>
        <v>362.71144927536233</v>
      </c>
      <c r="M29" s="74">
        <f>PARÂMETROS!$B$15</f>
        <v>0.35449999999999998</v>
      </c>
      <c r="N29" s="56">
        <f t="shared" si="5"/>
        <v>128.58120876811594</v>
      </c>
      <c r="O29" s="96">
        <f t="shared" si="6"/>
        <v>491.2926580434783</v>
      </c>
    </row>
    <row r="30" spans="1:16" x14ac:dyDescent="0.25">
      <c r="A30" s="93" t="s">
        <v>222</v>
      </c>
      <c r="B30" s="83" t="str">
        <f>IFERROR(_xlfn.XLOOKUP(A30,BD_PRODUTIVIDADES!$A:$A,BD_PRODUTIVIDADES!$B:$B,"—"),"—")</f>
        <v>Espalhamento pó de pedra</v>
      </c>
      <c r="C30" s="83" t="str">
        <f>IFERROR(_xlfn.XLOOKUP(A30,BD_PRODUTIVIDADES!$A:$A,BD_PRODUTIVIDADES!$C:$C,"—"),"—")</f>
        <v>m³</v>
      </c>
      <c r="D30" s="84">
        <f>IFERROR(_xlfn.XLOOKUP(A30,BD_PRODUTIVIDADES!$A:$A,BD_PRODUTIVIDADES!$D:$D,0),0)</f>
        <v>19</v>
      </c>
      <c r="E30" s="85">
        <f t="shared" si="0"/>
        <v>5.2631578947368418E-2</v>
      </c>
      <c r="F30" s="86">
        <f>IFERROR(_xlfn.XLOOKUP(A30,BD_PRODUTIVIDADES!$A:$A,BD_PRODUTIVIDADES!$H:$H,0),0)</f>
        <v>70.22</v>
      </c>
      <c r="G30" s="86">
        <f>IFERROR(_xlfn.XLOOKUP(A30,BD_PRODUTIVIDADES!$A:$A,BD_PRODUTIVIDADES!$K:$K,0),0)</f>
        <v>186</v>
      </c>
      <c r="H30" s="86">
        <f>IFERROR(_xlfn.XLOOKUP(A30,BD_PRODUTIVIDADES!$A:$A,BD_PRODUTIVIDADES!$M:$M,0),0)</f>
        <v>165</v>
      </c>
      <c r="I30" s="86">
        <f t="shared" si="1"/>
        <v>3.6957894736842101</v>
      </c>
      <c r="J30" s="86">
        <f t="shared" si="2"/>
        <v>9.7894736842105257</v>
      </c>
      <c r="K30" s="86">
        <f t="shared" si="3"/>
        <v>165</v>
      </c>
      <c r="L30" s="87">
        <f t="shared" si="4"/>
        <v>178.48526315789474</v>
      </c>
      <c r="M30" s="88">
        <f>PARÂMETROS!$B$15</f>
        <v>0.35449999999999998</v>
      </c>
      <c r="N30" s="86">
        <f t="shared" si="5"/>
        <v>63.273025789473678</v>
      </c>
      <c r="O30" s="96">
        <f t="shared" si="6"/>
        <v>241.75828894736841</v>
      </c>
    </row>
    <row r="31" spans="1:16" ht="19.899999999999999" customHeight="1" x14ac:dyDescent="0.25">
      <c r="A31" s="485" t="s">
        <v>223</v>
      </c>
      <c r="B31" s="486"/>
      <c r="C31" s="486"/>
      <c r="D31" s="486"/>
      <c r="E31" s="486"/>
      <c r="F31" s="486"/>
      <c r="G31" s="486"/>
      <c r="H31" s="486"/>
      <c r="I31" s="486"/>
      <c r="J31" s="486"/>
      <c r="K31" s="486"/>
      <c r="L31" s="486"/>
      <c r="M31" s="486"/>
      <c r="N31" s="486"/>
      <c r="O31" s="487"/>
      <c r="P31"/>
    </row>
    <row r="32" spans="1:16" x14ac:dyDescent="0.25">
      <c r="A32" s="94" t="s">
        <v>224</v>
      </c>
      <c r="B32" s="55" t="str">
        <f>IFERROR(_xlfn.XLOOKUP(A32,BD_PRODUTIVIDADES!$A:$A,BD_PRODUTIVIDADES!$B:$B,"—"),"—")</f>
        <v>Corpo BSTC D=1,00m PA1 — Padrão VALEC</v>
      </c>
      <c r="C32" s="55" t="str">
        <f>IFERROR(_xlfn.XLOOKUP(A32,BD_PRODUTIVIDADES!$A:$A,BD_PRODUTIVIDADES!$C:$C,"—"),"—")</f>
        <v>m</v>
      </c>
      <c r="D32" s="89">
        <f>IFERROR(_xlfn.XLOOKUP(A32,BD_PRODUTIVIDADES!$A:$A,BD_PRODUTIVIDADES!$D:$D,0),0)</f>
        <v>1</v>
      </c>
      <c r="E32" s="75">
        <f t="shared" si="0"/>
        <v>1</v>
      </c>
      <c r="F32" s="56">
        <f>IFERROR(_xlfn.XLOOKUP(A32,BD_PRODUTIVIDADES!$A:$A,BD_PRODUTIVIDADES!$H:$H,0),0)</f>
        <v>146.11000000000001</v>
      </c>
      <c r="G32" s="56">
        <f>IFERROR(_xlfn.XLOOKUP(A32,BD_PRODUTIVIDADES!$A:$A,BD_PRODUTIVIDADES!$K:$K,0),0)</f>
        <v>123.5</v>
      </c>
      <c r="H32" s="56">
        <f>IFERROR(_xlfn.XLOOKUP(A32,BD_PRODUTIVIDADES!$A:$A,BD_PRODUTIVIDADES!$M:$M,0),0)</f>
        <v>249.5</v>
      </c>
      <c r="I32" s="56">
        <f t="shared" si="1"/>
        <v>146.11000000000001</v>
      </c>
      <c r="J32" s="56">
        <f t="shared" si="2"/>
        <v>123.5</v>
      </c>
      <c r="K32" s="56">
        <f t="shared" si="3"/>
        <v>249.5</v>
      </c>
      <c r="L32" s="90">
        <f t="shared" si="4"/>
        <v>519.11</v>
      </c>
      <c r="M32" s="74">
        <f>PARÂMETROS!$B$15</f>
        <v>0.35449999999999998</v>
      </c>
      <c r="N32" s="56">
        <f t="shared" si="5"/>
        <v>184.024495</v>
      </c>
      <c r="O32" s="96">
        <v>2309.15</v>
      </c>
      <c r="P32" s="137">
        <v>2309.15</v>
      </c>
    </row>
    <row r="33" spans="1:16" x14ac:dyDescent="0.25">
      <c r="A33" s="93" t="s">
        <v>225</v>
      </c>
      <c r="B33" s="83" t="str">
        <f>IFERROR(_xlfn.XLOOKUP(A33,BD_PRODUTIVIDADES!$A:$A,BD_PRODUTIVIDADES!$B:$B,"—"),"—")</f>
        <v>Corpo BSTC D=1,00m PA2 — Padrão VALEC</v>
      </c>
      <c r="C33" s="83" t="str">
        <f>IFERROR(_xlfn.XLOOKUP(A33,BD_PRODUTIVIDADES!$A:$A,BD_PRODUTIVIDADES!$C:$C,"—"),"—")</f>
        <v>m</v>
      </c>
      <c r="D33" s="84">
        <f>IFERROR(_xlfn.XLOOKUP(A33,BD_PRODUTIVIDADES!$A:$A,BD_PRODUTIVIDADES!$D:$D,0),0)</f>
        <v>1</v>
      </c>
      <c r="E33" s="85">
        <f t="shared" si="0"/>
        <v>1</v>
      </c>
      <c r="F33" s="86">
        <f>IFERROR(_xlfn.XLOOKUP(A33,BD_PRODUTIVIDADES!$A:$A,BD_PRODUTIVIDADES!$H:$H,0),0)</f>
        <v>146.11000000000001</v>
      </c>
      <c r="G33" s="86">
        <f>IFERROR(_xlfn.XLOOKUP(A33,BD_PRODUTIVIDADES!$A:$A,BD_PRODUTIVIDADES!$K:$K,0),0)</f>
        <v>123.5</v>
      </c>
      <c r="H33" s="86">
        <f>IFERROR(_xlfn.XLOOKUP(A33,BD_PRODUTIVIDADES!$A:$A,BD_PRODUTIVIDADES!$M:$M,0),0)</f>
        <v>299.5</v>
      </c>
      <c r="I33" s="86">
        <f t="shared" si="1"/>
        <v>146.11000000000001</v>
      </c>
      <c r="J33" s="86">
        <f t="shared" si="2"/>
        <v>123.5</v>
      </c>
      <c r="K33" s="86">
        <f t="shared" si="3"/>
        <v>299.5</v>
      </c>
      <c r="L33" s="87">
        <f t="shared" si="4"/>
        <v>569.11</v>
      </c>
      <c r="M33" s="88">
        <f>PARÂMETROS!$B$15</f>
        <v>0.35449999999999998</v>
      </c>
      <c r="N33" s="86">
        <f t="shared" si="5"/>
        <v>201.749495</v>
      </c>
      <c r="O33" s="96">
        <v>2476.0100000000002</v>
      </c>
      <c r="P33" s="137">
        <v>2476.0100000000002</v>
      </c>
    </row>
    <row r="34" spans="1:16" x14ac:dyDescent="0.25">
      <c r="A34" s="94" t="s">
        <v>226</v>
      </c>
      <c r="B34" s="55" t="str">
        <f>IFERROR(_xlfn.XLOOKUP(A34,BD_PRODUTIVIDADES!$A:$A,BD_PRODUTIVIDADES!$B:$B,"—"),"—")</f>
        <v>Corpo BSTC D=1,20m PA2 — Padrão VALEC</v>
      </c>
      <c r="C34" s="55" t="str">
        <f>IFERROR(_xlfn.XLOOKUP(A34,BD_PRODUTIVIDADES!$A:$A,BD_PRODUTIVIDADES!$C:$C,"—"),"—")</f>
        <v>M</v>
      </c>
      <c r="D34" s="89">
        <f>IFERROR(_xlfn.XLOOKUP(A34,BD_PRODUTIVIDADES!$A:$A,BD_PRODUTIVIDADES!$D:$D,0),0)</f>
        <v>0.75</v>
      </c>
      <c r="E34" s="75">
        <f t="shared" si="0"/>
        <v>1.3333333333333333</v>
      </c>
      <c r="F34" s="56">
        <f>IFERROR(_xlfn.XLOOKUP(A34,BD_PRODUTIVIDADES!$A:$A,BD_PRODUTIVIDADES!$H:$H,0),0)</f>
        <v>146.11000000000001</v>
      </c>
      <c r="G34" s="56">
        <f>IFERROR(_xlfn.XLOOKUP(A34,BD_PRODUTIVIDADES!$A:$A,BD_PRODUTIVIDADES!$K:$K,0),0)</f>
        <v>123.5</v>
      </c>
      <c r="H34" s="56">
        <f>IFERROR(_xlfn.XLOOKUP(A34,BD_PRODUTIVIDADES!$A:$A,BD_PRODUTIVIDADES!$M:$M,0),0)</f>
        <v>299.5</v>
      </c>
      <c r="I34" s="56">
        <f t="shared" si="1"/>
        <v>194.81333333333333</v>
      </c>
      <c r="J34" s="56">
        <f t="shared" si="2"/>
        <v>164.66666666666666</v>
      </c>
      <c r="K34" s="56">
        <f t="shared" si="3"/>
        <v>299.5</v>
      </c>
      <c r="L34" s="90">
        <f t="shared" si="4"/>
        <v>658.98</v>
      </c>
      <c r="M34" s="74">
        <f>PARÂMETROS!$B$15</f>
        <v>0.35449999999999998</v>
      </c>
      <c r="N34" s="56">
        <f t="shared" si="5"/>
        <v>233.60840999999999</v>
      </c>
      <c r="O34" s="96">
        <v>3703.49</v>
      </c>
      <c r="P34" s="137">
        <v>3703.49</v>
      </c>
    </row>
    <row r="35" spans="1:16" x14ac:dyDescent="0.25">
      <c r="A35" s="93" t="s">
        <v>227</v>
      </c>
      <c r="B35" s="83" t="str">
        <f>IFERROR(_xlfn.XLOOKUP(A35,BD_PRODUTIVIDADES!$A:$A,BD_PRODUTIVIDADES!$B:$B,"—"),"—")</f>
        <v>Corpo BSTC D=1,20m PA3 — Padrão VALEC</v>
      </c>
      <c r="C35" s="83" t="str">
        <f>IFERROR(_xlfn.XLOOKUP(A35,BD_PRODUTIVIDADES!$A:$A,BD_PRODUTIVIDADES!$C:$C,"—"),"—")</f>
        <v>M</v>
      </c>
      <c r="D35" s="84">
        <f>IFERROR(_xlfn.XLOOKUP(A35,BD_PRODUTIVIDADES!$A:$A,BD_PRODUTIVIDADES!$D:$D,0),0)</f>
        <v>0.75</v>
      </c>
      <c r="E35" s="85">
        <f t="shared" si="0"/>
        <v>1.3333333333333333</v>
      </c>
      <c r="F35" s="86">
        <f>IFERROR(_xlfn.XLOOKUP(A35,BD_PRODUTIVIDADES!$A:$A,BD_PRODUTIVIDADES!$H:$H,0),0)</f>
        <v>146.11000000000001</v>
      </c>
      <c r="G35" s="86">
        <f>IFERROR(_xlfn.XLOOKUP(A35,BD_PRODUTIVIDADES!$A:$A,BD_PRODUTIVIDADES!$K:$K,0),0)</f>
        <v>123.5</v>
      </c>
      <c r="H35" s="86">
        <f>IFERROR(_xlfn.XLOOKUP(A35,BD_PRODUTIVIDADES!$A:$A,BD_PRODUTIVIDADES!$M:$M,0),0)</f>
        <v>331.5</v>
      </c>
      <c r="I35" s="86">
        <f t="shared" si="1"/>
        <v>194.81333333333333</v>
      </c>
      <c r="J35" s="86">
        <f t="shared" si="2"/>
        <v>164.66666666666666</v>
      </c>
      <c r="K35" s="86">
        <f t="shared" si="3"/>
        <v>331.5</v>
      </c>
      <c r="L35" s="87">
        <f t="shared" si="4"/>
        <v>690.98</v>
      </c>
      <c r="M35" s="88">
        <f>PARÂMETROS!$B$15</f>
        <v>0.35449999999999998</v>
      </c>
      <c r="N35" s="86">
        <f t="shared" si="5"/>
        <v>244.95240999999999</v>
      </c>
      <c r="O35" s="96">
        <v>4012.4</v>
      </c>
      <c r="P35" s="137">
        <v>4012.4</v>
      </c>
    </row>
    <row r="36" spans="1:16" x14ac:dyDescent="0.25">
      <c r="A36" s="94" t="s">
        <v>228</v>
      </c>
      <c r="B36" s="55" t="str">
        <f>IFERROR(_xlfn.XLOOKUP(A36,BD_PRODUTIVIDADES!$A:$A,BD_PRODUTIVIDADES!$B:$B,"—"),"—")</f>
        <v>Corpo BDTC D=1,00m PA1</v>
      </c>
      <c r="C36" s="55" t="str">
        <f>IFERROR(_xlfn.XLOOKUP(A36,BD_PRODUTIVIDADES!$A:$A,BD_PRODUTIVIDADES!$C:$C,"—"),"—")</f>
        <v>M</v>
      </c>
      <c r="D36" s="89">
        <f>IFERROR(_xlfn.XLOOKUP(A36,BD_PRODUTIVIDADES!$A:$A,BD_PRODUTIVIDADES!$D:$D,0),0)</f>
        <v>0.5</v>
      </c>
      <c r="E36" s="75">
        <f t="shared" si="0"/>
        <v>2</v>
      </c>
      <c r="F36" s="56">
        <f>IFERROR(_xlfn.XLOOKUP(A36,BD_PRODUTIVIDADES!$A:$A,BD_PRODUTIVIDADES!$H:$H,0),0)</f>
        <v>146.11000000000001</v>
      </c>
      <c r="G36" s="56">
        <f>IFERROR(_xlfn.XLOOKUP(A36,BD_PRODUTIVIDADES!$A:$A,BD_PRODUTIVIDADES!$K:$K,0),0)</f>
        <v>123.5</v>
      </c>
      <c r="H36" s="56">
        <f>IFERROR(_xlfn.XLOOKUP(A36,BD_PRODUTIVIDADES!$A:$A,BD_PRODUTIVIDADES!$M:$M,0),0)</f>
        <v>249.5</v>
      </c>
      <c r="I36" s="56">
        <f t="shared" si="1"/>
        <v>292.22000000000003</v>
      </c>
      <c r="J36" s="56">
        <f t="shared" si="2"/>
        <v>247</v>
      </c>
      <c r="K36" s="56">
        <f t="shared" si="3"/>
        <v>249.5</v>
      </c>
      <c r="L36" s="90">
        <f t="shared" si="4"/>
        <v>788.72</v>
      </c>
      <c r="M36" s="74">
        <f>PARÂMETROS!$B$15</f>
        <v>0.35449999999999998</v>
      </c>
      <c r="N36" s="56">
        <f t="shared" si="5"/>
        <v>279.60124000000002</v>
      </c>
      <c r="O36" s="96">
        <v>11329.8</v>
      </c>
      <c r="P36" s="137">
        <v>11329.8</v>
      </c>
    </row>
    <row r="37" spans="1:16" x14ac:dyDescent="0.25">
      <c r="A37" s="93" t="s">
        <v>229</v>
      </c>
      <c r="B37" s="83" t="str">
        <f>IFERROR(_xlfn.XLOOKUP(A37,BD_PRODUTIVIDADES!$A:$A,BD_PRODUTIVIDADES!$B:$B,"—"),"—")</f>
        <v>Corpo BDTC D=1,00m PA2</v>
      </c>
      <c r="C37" s="83" t="str">
        <f>IFERROR(_xlfn.XLOOKUP(A37,BD_PRODUTIVIDADES!$A:$A,BD_PRODUTIVIDADES!$C:$C,"—"),"—")</f>
        <v>M</v>
      </c>
      <c r="D37" s="84">
        <f>IFERROR(_xlfn.XLOOKUP(A37,BD_PRODUTIVIDADES!$A:$A,BD_PRODUTIVIDADES!$D:$D,0),0)</f>
        <v>0.5</v>
      </c>
      <c r="E37" s="85">
        <f t="shared" si="0"/>
        <v>2</v>
      </c>
      <c r="F37" s="86">
        <f>IFERROR(_xlfn.XLOOKUP(A37,BD_PRODUTIVIDADES!$A:$A,BD_PRODUTIVIDADES!$H:$H,0),0)</f>
        <v>146.11000000000001</v>
      </c>
      <c r="G37" s="86">
        <f>IFERROR(_xlfn.XLOOKUP(A37,BD_PRODUTIVIDADES!$A:$A,BD_PRODUTIVIDADES!$K:$K,0),0)</f>
        <v>123.5</v>
      </c>
      <c r="H37" s="86">
        <f>IFERROR(_xlfn.XLOOKUP(A37,BD_PRODUTIVIDADES!$A:$A,BD_PRODUTIVIDADES!$M:$M,0),0)</f>
        <v>299.5</v>
      </c>
      <c r="I37" s="86">
        <f t="shared" si="1"/>
        <v>292.22000000000003</v>
      </c>
      <c r="J37" s="86">
        <f t="shared" si="2"/>
        <v>247</v>
      </c>
      <c r="K37" s="86">
        <f t="shared" si="3"/>
        <v>299.5</v>
      </c>
      <c r="L37" s="87">
        <f t="shared" si="4"/>
        <v>838.72</v>
      </c>
      <c r="M37" s="88">
        <f>PARÂMETROS!$B$15</f>
        <v>0.35449999999999998</v>
      </c>
      <c r="N37" s="86">
        <f t="shared" si="5"/>
        <v>297.32623999999998</v>
      </c>
      <c r="O37" s="96">
        <v>12025.98</v>
      </c>
      <c r="P37" s="137">
        <v>12025.98</v>
      </c>
    </row>
    <row r="38" spans="1:16" x14ac:dyDescent="0.25">
      <c r="A38" s="94" t="s">
        <v>230</v>
      </c>
      <c r="B38" s="55" t="str">
        <f>IFERROR(_xlfn.XLOOKUP(A38,BD_PRODUTIVIDADES!$A:$A,BD_PRODUTIVIDADES!$B:$B,"—"),"—")</f>
        <v>Corpo BDTC D=1,20m PA2</v>
      </c>
      <c r="C38" s="55" t="str">
        <f>IFERROR(_xlfn.XLOOKUP(A38,BD_PRODUTIVIDADES!$A:$A,BD_PRODUTIVIDADES!$C:$C,"—"),"—")</f>
        <v>M</v>
      </c>
      <c r="D38" s="89">
        <f>IFERROR(_xlfn.XLOOKUP(A38,BD_PRODUTIVIDADES!$A:$A,BD_PRODUTIVIDADES!$D:$D,0),0)</f>
        <v>0.375</v>
      </c>
      <c r="E38" s="75">
        <f t="shared" si="0"/>
        <v>2.6666666666666665</v>
      </c>
      <c r="F38" s="56">
        <f>IFERROR(_xlfn.XLOOKUP(A38,BD_PRODUTIVIDADES!$A:$A,BD_PRODUTIVIDADES!$H:$H,0),0)</f>
        <v>146.11000000000001</v>
      </c>
      <c r="G38" s="56">
        <f>IFERROR(_xlfn.XLOOKUP(A38,BD_PRODUTIVIDADES!$A:$A,BD_PRODUTIVIDADES!$K:$K,0),0)</f>
        <v>123.5</v>
      </c>
      <c r="H38" s="56">
        <f>IFERROR(_xlfn.XLOOKUP(A38,BD_PRODUTIVIDADES!$A:$A,BD_PRODUTIVIDADES!$M:$M,0),0)</f>
        <v>299.5</v>
      </c>
      <c r="I38" s="56">
        <f t="shared" si="1"/>
        <v>389.62666666666667</v>
      </c>
      <c r="J38" s="56">
        <f t="shared" si="2"/>
        <v>329.33333333333331</v>
      </c>
      <c r="K38" s="56">
        <f t="shared" si="3"/>
        <v>299.5</v>
      </c>
      <c r="L38" s="90">
        <f t="shared" si="4"/>
        <v>1018.46</v>
      </c>
      <c r="M38" s="74">
        <f>PARÂMETROS!$B$15</f>
        <v>0.35449999999999998</v>
      </c>
      <c r="N38" s="56">
        <f t="shared" si="5"/>
        <v>361.04406999999998</v>
      </c>
      <c r="O38" s="96">
        <v>13436.61</v>
      </c>
      <c r="P38" s="137">
        <v>13436.61</v>
      </c>
    </row>
    <row r="39" spans="1:16" x14ac:dyDescent="0.25">
      <c r="A39" s="93" t="s">
        <v>231</v>
      </c>
      <c r="B39" s="83" t="str">
        <f>IFERROR(_xlfn.XLOOKUP(A39,BD_PRODUTIVIDADES!$A:$A,BD_PRODUTIVIDADES!$B:$B,"—"),"—")</f>
        <v>Corpo BTTC D=1,20m PA2</v>
      </c>
      <c r="C39" s="83" t="str">
        <f>IFERROR(_xlfn.XLOOKUP(A39,BD_PRODUTIVIDADES!$A:$A,BD_PRODUTIVIDADES!$C:$C,"—"),"—")</f>
        <v>M</v>
      </c>
      <c r="D39" s="84">
        <f>IFERROR(_xlfn.XLOOKUP(A39,BD_PRODUTIVIDADES!$A:$A,BD_PRODUTIVIDADES!$D:$D,0),0)</f>
        <v>0.25</v>
      </c>
      <c r="E39" s="85">
        <f t="shared" si="0"/>
        <v>4</v>
      </c>
      <c r="F39" s="86">
        <f>IFERROR(_xlfn.XLOOKUP(A39,BD_PRODUTIVIDADES!$A:$A,BD_PRODUTIVIDADES!$H:$H,0),0)</f>
        <v>146.11000000000001</v>
      </c>
      <c r="G39" s="86">
        <f>IFERROR(_xlfn.XLOOKUP(A39,BD_PRODUTIVIDADES!$A:$A,BD_PRODUTIVIDADES!$K:$K,0),0)</f>
        <v>123.5</v>
      </c>
      <c r="H39" s="86">
        <f>IFERROR(_xlfn.XLOOKUP(A39,BD_PRODUTIVIDADES!$A:$A,BD_PRODUTIVIDADES!$M:$M,0),0)</f>
        <v>299.5</v>
      </c>
      <c r="I39" s="86">
        <f t="shared" si="1"/>
        <v>584.44000000000005</v>
      </c>
      <c r="J39" s="86">
        <f t="shared" si="2"/>
        <v>494</v>
      </c>
      <c r="K39" s="86">
        <f t="shared" si="3"/>
        <v>299.5</v>
      </c>
      <c r="L39" s="87">
        <f t="shared" si="4"/>
        <v>1377.94</v>
      </c>
      <c r="M39" s="88">
        <f>PARÂMETROS!$B$15</f>
        <v>0.35449999999999998</v>
      </c>
      <c r="N39" s="86">
        <f t="shared" si="5"/>
        <v>488.47973000000002</v>
      </c>
      <c r="O39" s="96">
        <v>17616.990000000002</v>
      </c>
      <c r="P39" s="137">
        <v>17616.990000000002</v>
      </c>
    </row>
    <row r="40" spans="1:16" x14ac:dyDescent="0.25">
      <c r="A40" s="94" t="s">
        <v>232</v>
      </c>
      <c r="B40" s="55" t="str">
        <f>IFERROR(_xlfn.XLOOKUP(A40,BD_PRODUTIVIDADES!$A:$A,BD_PRODUTIVIDADES!$B:$B,"—"),"—")</f>
        <v>Corpo BSCC 1,50×2,00m — aterro 0-2m</v>
      </c>
      <c r="C40" s="55" t="str">
        <f>IFERROR(_xlfn.XLOOKUP(A40,BD_PRODUTIVIDADES!$A:$A,BD_PRODUTIVIDADES!$C:$C,"—"),"—")</f>
        <v>M</v>
      </c>
      <c r="D40" s="89">
        <f>IFERROR(_xlfn.XLOOKUP(A40,BD_PRODUTIVIDADES!$A:$A,BD_PRODUTIVIDADES!$D:$D,0),0)</f>
        <v>0.75</v>
      </c>
      <c r="E40" s="75">
        <f t="shared" si="0"/>
        <v>1.3333333333333333</v>
      </c>
      <c r="F40" s="56">
        <f>IFERROR(_xlfn.XLOOKUP(A40,BD_PRODUTIVIDADES!$A:$A,BD_PRODUTIVIDADES!$H:$H,0),0)</f>
        <v>246.79</v>
      </c>
      <c r="G40" s="56">
        <f>IFERROR(_xlfn.XLOOKUP(A40,BD_PRODUTIVIDADES!$A:$A,BD_PRODUTIVIDADES!$K:$K,0),0)</f>
        <v>126.5</v>
      </c>
      <c r="H40" s="56">
        <f>IFERROR(_xlfn.XLOOKUP(A40,BD_PRODUTIVIDADES!$A:$A,BD_PRODUTIVIDADES!$M:$M,0),0)</f>
        <v>0</v>
      </c>
      <c r="I40" s="56">
        <f t="shared" si="1"/>
        <v>329.05333333333328</v>
      </c>
      <c r="J40" s="56">
        <f t="shared" si="2"/>
        <v>168.66666666666666</v>
      </c>
      <c r="K40" s="56">
        <f t="shared" si="3"/>
        <v>0</v>
      </c>
      <c r="L40" s="90">
        <f t="shared" si="4"/>
        <v>497.71999999999991</v>
      </c>
      <c r="M40" s="74">
        <f>PARÂMETROS!$B$15</f>
        <v>0.35449999999999998</v>
      </c>
      <c r="N40" s="56">
        <f t="shared" si="5"/>
        <v>176.44173999999995</v>
      </c>
      <c r="O40" s="96">
        <f t="shared" si="6"/>
        <v>674.1617399999999</v>
      </c>
    </row>
    <row r="41" spans="1:16" x14ac:dyDescent="0.25">
      <c r="A41" s="93" t="s">
        <v>233</v>
      </c>
      <c r="B41" s="83" t="str">
        <f>IFERROR(_xlfn.XLOOKUP(A41,BD_PRODUTIVIDADES!$A:$A,BD_PRODUTIVIDADES!$B:$B,"—"),"—")</f>
        <v>Corpo BSCC 2,00×1,50m — aterro 6-10m</v>
      </c>
      <c r="C41" s="83" t="str">
        <f>IFERROR(_xlfn.XLOOKUP(A41,BD_PRODUTIVIDADES!$A:$A,BD_PRODUTIVIDADES!$C:$C,"—"),"—")</f>
        <v>M</v>
      </c>
      <c r="D41" s="84">
        <f>IFERROR(_xlfn.XLOOKUP(A41,BD_PRODUTIVIDADES!$A:$A,BD_PRODUTIVIDADES!$D:$D,0),0)</f>
        <v>0.75</v>
      </c>
      <c r="E41" s="85">
        <f t="shared" si="0"/>
        <v>1.3333333333333333</v>
      </c>
      <c r="F41" s="86">
        <f>IFERROR(_xlfn.XLOOKUP(A41,BD_PRODUTIVIDADES!$A:$A,BD_PRODUTIVIDADES!$H:$H,0),0)</f>
        <v>246.79</v>
      </c>
      <c r="G41" s="86">
        <f>IFERROR(_xlfn.XLOOKUP(A41,BD_PRODUTIVIDADES!$A:$A,BD_PRODUTIVIDADES!$K:$K,0),0)</f>
        <v>126.5</v>
      </c>
      <c r="H41" s="86">
        <f>IFERROR(_xlfn.XLOOKUP(A41,BD_PRODUTIVIDADES!$A:$A,BD_PRODUTIVIDADES!$M:$M,0),0)</f>
        <v>0</v>
      </c>
      <c r="I41" s="86">
        <f t="shared" si="1"/>
        <v>329.05333333333328</v>
      </c>
      <c r="J41" s="86">
        <f t="shared" si="2"/>
        <v>168.66666666666666</v>
      </c>
      <c r="K41" s="86">
        <f t="shared" si="3"/>
        <v>0</v>
      </c>
      <c r="L41" s="87">
        <f t="shared" si="4"/>
        <v>497.71999999999991</v>
      </c>
      <c r="M41" s="88">
        <f>PARÂMETROS!$B$15</f>
        <v>0.35449999999999998</v>
      </c>
      <c r="N41" s="86">
        <f t="shared" si="5"/>
        <v>176.44173999999995</v>
      </c>
      <c r="O41" s="96">
        <f t="shared" si="6"/>
        <v>674.1617399999999</v>
      </c>
    </row>
    <row r="42" spans="1:16" x14ac:dyDescent="0.25">
      <c r="A42" s="94" t="s">
        <v>234</v>
      </c>
      <c r="B42" s="55" t="str">
        <f>IFERROR(_xlfn.XLOOKUP(A42,BD_PRODUTIVIDADES!$A:$A,BD_PRODUTIVIDADES!$B:$B,"—"),"—")</f>
        <v>Corpo BSCC 2,00×2,00m — aterro 6-10m</v>
      </c>
      <c r="C42" s="55" t="str">
        <f>IFERROR(_xlfn.XLOOKUP(A42,BD_PRODUTIVIDADES!$A:$A,BD_PRODUTIVIDADES!$C:$C,"—"),"—")</f>
        <v>M</v>
      </c>
      <c r="D42" s="89">
        <f>IFERROR(_xlfn.XLOOKUP(A42,BD_PRODUTIVIDADES!$A:$A,BD_PRODUTIVIDADES!$D:$D,0),0)</f>
        <v>0.3</v>
      </c>
      <c r="E42" s="75">
        <f t="shared" si="0"/>
        <v>3.3333333333333335</v>
      </c>
      <c r="F42" s="56">
        <f>IFERROR(_xlfn.XLOOKUP(A42,BD_PRODUTIVIDADES!$A:$A,BD_PRODUTIVIDADES!$H:$H,0),0)</f>
        <v>296.79000000000002</v>
      </c>
      <c r="G42" s="56">
        <f>IFERROR(_xlfn.XLOOKUP(A42,BD_PRODUTIVIDADES!$A:$A,BD_PRODUTIVIDADES!$K:$K,0),0)</f>
        <v>126.5</v>
      </c>
      <c r="H42" s="56">
        <f>IFERROR(_xlfn.XLOOKUP(A42,BD_PRODUTIVIDADES!$A:$A,BD_PRODUTIVIDADES!$M:$M,0),0)</f>
        <v>0</v>
      </c>
      <c r="I42" s="56">
        <f t="shared" si="1"/>
        <v>989.30000000000007</v>
      </c>
      <c r="J42" s="56">
        <f t="shared" si="2"/>
        <v>421.66666666666669</v>
      </c>
      <c r="K42" s="56">
        <f t="shared" si="3"/>
        <v>0</v>
      </c>
      <c r="L42" s="90">
        <f t="shared" si="4"/>
        <v>1410.9666666666667</v>
      </c>
      <c r="M42" s="74">
        <f>PARÂMETROS!$B$15</f>
        <v>0.35449999999999998</v>
      </c>
      <c r="N42" s="56">
        <f t="shared" si="5"/>
        <v>500.18768333333333</v>
      </c>
      <c r="O42" s="96">
        <v>9764.92</v>
      </c>
      <c r="P42" s="137">
        <v>9764.92</v>
      </c>
    </row>
    <row r="43" spans="1:16" x14ac:dyDescent="0.25">
      <c r="A43" s="93" t="s">
        <v>235</v>
      </c>
      <c r="B43" s="83" t="str">
        <f>IFERROR(_xlfn.XLOOKUP(A43,BD_PRODUTIVIDADES!$A:$A,BD_PRODUTIVIDADES!$B:$B,"—"),"—")</f>
        <v>Corpo BSCC 2,50×2,50m — aterro 2-6m</v>
      </c>
      <c r="C43" s="83" t="str">
        <f>IFERROR(_xlfn.XLOOKUP(A43,BD_PRODUTIVIDADES!$A:$A,BD_PRODUTIVIDADES!$C:$C,"—"),"—")</f>
        <v>M</v>
      </c>
      <c r="D43" s="84">
        <f>IFERROR(_xlfn.XLOOKUP(A43,BD_PRODUTIVIDADES!$A:$A,BD_PRODUTIVIDADES!$D:$D,0),0)</f>
        <v>0.25</v>
      </c>
      <c r="E43" s="85">
        <f t="shared" si="0"/>
        <v>4</v>
      </c>
      <c r="F43" s="86">
        <f>IFERROR(_xlfn.XLOOKUP(A43,BD_PRODUTIVIDADES!$A:$A,BD_PRODUTIVIDADES!$H:$H,0),0)</f>
        <v>296.79000000000002</v>
      </c>
      <c r="G43" s="86">
        <f>IFERROR(_xlfn.XLOOKUP(A43,BD_PRODUTIVIDADES!$A:$A,BD_PRODUTIVIDADES!$K:$K,0),0)</f>
        <v>126.5</v>
      </c>
      <c r="H43" s="86">
        <f>IFERROR(_xlfn.XLOOKUP(A43,BD_PRODUTIVIDADES!$A:$A,BD_PRODUTIVIDADES!$M:$M,0),0)</f>
        <v>0</v>
      </c>
      <c r="I43" s="86">
        <f t="shared" si="1"/>
        <v>1187.1600000000001</v>
      </c>
      <c r="J43" s="86">
        <f t="shared" si="2"/>
        <v>506</v>
      </c>
      <c r="K43" s="86">
        <f t="shared" si="3"/>
        <v>0</v>
      </c>
      <c r="L43" s="87">
        <f t="shared" si="4"/>
        <v>1693.16</v>
      </c>
      <c r="M43" s="88">
        <f>PARÂMETROS!$B$15</f>
        <v>0.35449999999999998</v>
      </c>
      <c r="N43" s="86">
        <f t="shared" si="5"/>
        <v>600.22522000000004</v>
      </c>
      <c r="O43" s="96">
        <v>11757</v>
      </c>
      <c r="P43" s="137">
        <v>11757</v>
      </c>
    </row>
    <row r="44" spans="1:16" x14ac:dyDescent="0.25">
      <c r="A44" s="94" t="s">
        <v>236</v>
      </c>
      <c r="B44" s="55" t="str">
        <f>IFERROR(_xlfn.XLOOKUP(A44,BD_PRODUTIVIDADES!$A:$A,BD_PRODUTIVIDADES!$B:$B,"—"),"—")</f>
        <v>Corpo BSCC 3,00×2,50m — aterro 2-6m</v>
      </c>
      <c r="C44" s="55" t="str">
        <f>IFERROR(_xlfn.XLOOKUP(A44,BD_PRODUTIVIDADES!$A:$A,BD_PRODUTIVIDADES!$C:$C,"—"),"—")</f>
        <v>M</v>
      </c>
      <c r="D44" s="89">
        <f>IFERROR(_xlfn.XLOOKUP(A44,BD_PRODUTIVIDADES!$A:$A,BD_PRODUTIVIDADES!$D:$D,0),0)</f>
        <v>0.25</v>
      </c>
      <c r="E44" s="75">
        <f t="shared" si="0"/>
        <v>4</v>
      </c>
      <c r="F44" s="56">
        <f>IFERROR(_xlfn.XLOOKUP(A44,BD_PRODUTIVIDADES!$A:$A,BD_PRODUTIVIDADES!$H:$H,0),0)</f>
        <v>296.79000000000002</v>
      </c>
      <c r="G44" s="56">
        <f>IFERROR(_xlfn.XLOOKUP(A44,BD_PRODUTIVIDADES!$A:$A,BD_PRODUTIVIDADES!$K:$K,0),0)</f>
        <v>126.5</v>
      </c>
      <c r="H44" s="56">
        <f>IFERROR(_xlfn.XLOOKUP(A44,BD_PRODUTIVIDADES!$A:$A,BD_PRODUTIVIDADES!$M:$M,0),0)</f>
        <v>0</v>
      </c>
      <c r="I44" s="56">
        <f t="shared" si="1"/>
        <v>1187.1600000000001</v>
      </c>
      <c r="J44" s="56">
        <f t="shared" si="2"/>
        <v>506</v>
      </c>
      <c r="K44" s="56">
        <f t="shared" si="3"/>
        <v>0</v>
      </c>
      <c r="L44" s="90">
        <f t="shared" si="4"/>
        <v>1693.16</v>
      </c>
      <c r="M44" s="74">
        <f>PARÂMETROS!$B$15</f>
        <v>0.35449999999999998</v>
      </c>
      <c r="N44" s="56">
        <f t="shared" si="5"/>
        <v>600.22522000000004</v>
      </c>
      <c r="O44" s="96">
        <f t="shared" si="6"/>
        <v>2293.3852200000001</v>
      </c>
    </row>
    <row r="45" spans="1:16" x14ac:dyDescent="0.25">
      <c r="A45" s="93" t="s">
        <v>237</v>
      </c>
      <c r="B45" s="83" t="str">
        <f>IFERROR(_xlfn.XLOOKUP(A45,BD_PRODUTIVIDADES!$A:$A,BD_PRODUTIVIDADES!$B:$B,"—"),"—")</f>
        <v>Corpo BDCC 2,00×2,00m — aterro 2-6m</v>
      </c>
      <c r="C45" s="83" t="str">
        <f>IFERROR(_xlfn.XLOOKUP(A45,BD_PRODUTIVIDADES!$A:$A,BD_PRODUTIVIDADES!$C:$C,"—"),"—")</f>
        <v>M</v>
      </c>
      <c r="D45" s="84">
        <f>IFERROR(_xlfn.XLOOKUP(A45,BD_PRODUTIVIDADES!$A:$A,BD_PRODUTIVIDADES!$D:$D,0),0)</f>
        <v>0.2</v>
      </c>
      <c r="E45" s="85">
        <f t="shared" si="0"/>
        <v>5</v>
      </c>
      <c r="F45" s="86">
        <f>IFERROR(_xlfn.XLOOKUP(A45,BD_PRODUTIVIDADES!$A:$A,BD_PRODUTIVIDADES!$H:$H,0),0)</f>
        <v>346.79</v>
      </c>
      <c r="G45" s="86">
        <f>IFERROR(_xlfn.XLOOKUP(A45,BD_PRODUTIVIDADES!$A:$A,BD_PRODUTIVIDADES!$K:$K,0),0)</f>
        <v>126.5</v>
      </c>
      <c r="H45" s="86">
        <f>IFERROR(_xlfn.XLOOKUP(A45,BD_PRODUTIVIDADES!$A:$A,BD_PRODUTIVIDADES!$M:$M,0),0)</f>
        <v>0</v>
      </c>
      <c r="I45" s="86">
        <f t="shared" si="1"/>
        <v>1733.95</v>
      </c>
      <c r="J45" s="86">
        <f t="shared" si="2"/>
        <v>632.5</v>
      </c>
      <c r="K45" s="86">
        <f t="shared" si="3"/>
        <v>0</v>
      </c>
      <c r="L45" s="87">
        <f t="shared" si="4"/>
        <v>2366.4499999999998</v>
      </c>
      <c r="M45" s="88">
        <f>PARÂMETROS!$B$15</f>
        <v>0.35449999999999998</v>
      </c>
      <c r="N45" s="86">
        <f t="shared" si="5"/>
        <v>838.90652499999987</v>
      </c>
      <c r="O45" s="96">
        <f t="shared" si="6"/>
        <v>3205.3565249999997</v>
      </c>
    </row>
    <row r="46" spans="1:16" x14ac:dyDescent="0.25">
      <c r="A46" s="94" t="s">
        <v>238</v>
      </c>
      <c r="B46" s="55" t="str">
        <f>IFERROR(_xlfn.XLOOKUP(A46,BD_PRODUTIVIDADES!$A:$A,BD_PRODUTIVIDADES!$B:$B,"—"),"—")</f>
        <v>Corpo BDCC 2,50×2,50m — aterro 10-15m</v>
      </c>
      <c r="C46" s="55" t="str">
        <f>IFERROR(_xlfn.XLOOKUP(A46,BD_PRODUTIVIDADES!$A:$A,BD_PRODUTIVIDADES!$C:$C,"—"),"—")</f>
        <v>M</v>
      </c>
      <c r="D46" s="89">
        <f>IFERROR(_xlfn.XLOOKUP(A46,BD_PRODUTIVIDADES!$A:$A,BD_PRODUTIVIDADES!$D:$D,0),0)</f>
        <v>0.15</v>
      </c>
      <c r="E46" s="75">
        <f t="shared" si="0"/>
        <v>6.666666666666667</v>
      </c>
      <c r="F46" s="56">
        <f>IFERROR(_xlfn.XLOOKUP(A46,BD_PRODUTIVIDADES!$A:$A,BD_PRODUTIVIDADES!$H:$H,0),0)</f>
        <v>346.79</v>
      </c>
      <c r="G46" s="56">
        <f>IFERROR(_xlfn.XLOOKUP(A46,BD_PRODUTIVIDADES!$A:$A,BD_PRODUTIVIDADES!$K:$K,0),0)</f>
        <v>126.5</v>
      </c>
      <c r="H46" s="56">
        <f>IFERROR(_xlfn.XLOOKUP(A46,BD_PRODUTIVIDADES!$A:$A,BD_PRODUTIVIDADES!$M:$M,0),0)</f>
        <v>0</v>
      </c>
      <c r="I46" s="56">
        <f t="shared" si="1"/>
        <v>2311.9333333333334</v>
      </c>
      <c r="J46" s="56">
        <f t="shared" si="2"/>
        <v>843.33333333333337</v>
      </c>
      <c r="K46" s="56">
        <f t="shared" si="3"/>
        <v>0</v>
      </c>
      <c r="L46" s="90">
        <f t="shared" si="4"/>
        <v>3155.2666666666669</v>
      </c>
      <c r="M46" s="74">
        <f>PARÂMETROS!$B$15</f>
        <v>0.35449999999999998</v>
      </c>
      <c r="N46" s="56">
        <f t="shared" si="5"/>
        <v>1118.5420333333334</v>
      </c>
      <c r="O46" s="96">
        <f t="shared" si="6"/>
        <v>4273.8087000000005</v>
      </c>
    </row>
    <row r="47" spans="1:16" x14ac:dyDescent="0.25">
      <c r="A47" s="93" t="s">
        <v>239</v>
      </c>
      <c r="B47" s="83" t="str">
        <f>IFERROR(_xlfn.XLOOKUP(A47,BD_PRODUTIVIDADES!$A:$A,BD_PRODUTIVIDADES!$B:$B,"—"),"—")</f>
        <v>Corpo BTCC 3,00×3,00m — aterro 2-6m</v>
      </c>
      <c r="C47" s="83" t="str">
        <f>IFERROR(_xlfn.XLOOKUP(A47,BD_PRODUTIVIDADES!$A:$A,BD_PRODUTIVIDADES!$C:$C,"—"),"—")</f>
        <v>M</v>
      </c>
      <c r="D47" s="84">
        <f>IFERROR(_xlfn.XLOOKUP(A47,BD_PRODUTIVIDADES!$A:$A,BD_PRODUTIVIDADES!$D:$D,0),0)</f>
        <v>0.05</v>
      </c>
      <c r="E47" s="85">
        <f t="shared" si="0"/>
        <v>20</v>
      </c>
      <c r="F47" s="86">
        <f>IFERROR(_xlfn.XLOOKUP(A47,BD_PRODUTIVIDADES!$A:$A,BD_PRODUTIVIDADES!$H:$H,0),0)</f>
        <v>396.79</v>
      </c>
      <c r="G47" s="86">
        <f>IFERROR(_xlfn.XLOOKUP(A47,BD_PRODUTIVIDADES!$A:$A,BD_PRODUTIVIDADES!$K:$K,0),0)</f>
        <v>126.5</v>
      </c>
      <c r="H47" s="86">
        <f>IFERROR(_xlfn.XLOOKUP(A47,BD_PRODUTIVIDADES!$A:$A,BD_PRODUTIVIDADES!$M:$M,0),0)</f>
        <v>0</v>
      </c>
      <c r="I47" s="86">
        <f t="shared" si="1"/>
        <v>7935.8</v>
      </c>
      <c r="J47" s="86">
        <f t="shared" si="2"/>
        <v>2530</v>
      </c>
      <c r="K47" s="86">
        <f t="shared" si="3"/>
        <v>0</v>
      </c>
      <c r="L47" s="87">
        <f t="shared" si="4"/>
        <v>10465.799999999999</v>
      </c>
      <c r="M47" s="88">
        <f>PARÂMETROS!$B$15</f>
        <v>0.35449999999999998</v>
      </c>
      <c r="N47" s="86">
        <f t="shared" si="5"/>
        <v>3710.1260999999995</v>
      </c>
      <c r="O47" s="96">
        <f t="shared" si="6"/>
        <v>14175.926099999999</v>
      </c>
    </row>
    <row r="48" spans="1:16" x14ac:dyDescent="0.25">
      <c r="A48" s="94" t="s">
        <v>240</v>
      </c>
      <c r="B48" s="55" t="str">
        <f>IFERROR(_xlfn.XLOOKUP(A48,BD_PRODUTIVIDADES!$A:$A,BD_PRODUTIVIDADES!$B:$B,"—"),"—")</f>
        <v>Boca tubulares</v>
      </c>
      <c r="C48" s="55" t="str">
        <f>IFERROR(_xlfn.XLOOKUP(A48,BD_PRODUTIVIDADES!$A:$A,BD_PRODUTIVIDADES!$C:$C,"—"),"—")</f>
        <v>UNID</v>
      </c>
      <c r="D48" s="89">
        <f>IFERROR(_xlfn.XLOOKUP(A48,BD_PRODUTIVIDADES!$A:$A,BD_PRODUTIVIDADES!$D:$D,0),0)</f>
        <v>4.2000000000000003E-2</v>
      </c>
      <c r="E48" s="75">
        <f t="shared" si="0"/>
        <v>23.809523809523807</v>
      </c>
      <c r="F48" s="56">
        <f>IFERROR(_xlfn.XLOOKUP(A48,BD_PRODUTIVIDADES!$A:$A,BD_PRODUTIVIDADES!$H:$H,0),0)</f>
        <v>175.77</v>
      </c>
      <c r="G48" s="56">
        <f>IFERROR(_xlfn.XLOOKUP(A48,BD_PRODUTIVIDADES!$A:$A,BD_PRODUTIVIDADES!$K:$K,0),0)</f>
        <v>255.3</v>
      </c>
      <c r="H48" s="56">
        <f>IFERROR(_xlfn.XLOOKUP(A48,BD_PRODUTIVIDADES!$A:$A,BD_PRODUTIVIDADES!$M:$M,0),0)</f>
        <v>0</v>
      </c>
      <c r="I48" s="56">
        <f t="shared" si="1"/>
        <v>4185</v>
      </c>
      <c r="J48" s="56">
        <f t="shared" si="2"/>
        <v>6078.5714285714284</v>
      </c>
      <c r="K48" s="56">
        <f t="shared" si="3"/>
        <v>0</v>
      </c>
      <c r="L48" s="90">
        <f t="shared" si="4"/>
        <v>10263.571428571428</v>
      </c>
      <c r="M48" s="74">
        <f>PARÂMETROS!$B$15</f>
        <v>0.35449999999999998</v>
      </c>
      <c r="N48" s="56">
        <f t="shared" si="5"/>
        <v>3638.4360714285708</v>
      </c>
      <c r="O48" s="96">
        <f t="shared" si="6"/>
        <v>13902.0075</v>
      </c>
    </row>
    <row r="49" spans="1:16" x14ac:dyDescent="0.25">
      <c r="A49" s="93" t="s">
        <v>241</v>
      </c>
      <c r="B49" s="83" t="str">
        <f>IFERROR(_xlfn.XLOOKUP(A49,BD_PRODUTIVIDADES!$A:$A,BD_PRODUTIVIDADES!$B:$B,"—"),"—")</f>
        <v>Boca celulares</v>
      </c>
      <c r="C49" s="83" t="str">
        <f>IFERROR(_xlfn.XLOOKUP(A49,BD_PRODUTIVIDADES!$A:$A,BD_PRODUTIVIDADES!$C:$C,"—"),"—")</f>
        <v>UNID</v>
      </c>
      <c r="D49" s="84">
        <f>IFERROR(_xlfn.XLOOKUP(A49,BD_PRODUTIVIDADES!$A:$A,BD_PRODUTIVIDADES!$D:$D,0),0)</f>
        <v>1.7999999999999999E-2</v>
      </c>
      <c r="E49" s="85">
        <f t="shared" si="0"/>
        <v>55.555555555555557</v>
      </c>
      <c r="F49" s="86">
        <f>IFERROR(_xlfn.XLOOKUP(A49,BD_PRODUTIVIDADES!$A:$A,BD_PRODUTIVIDADES!$H:$H,0),0)</f>
        <v>175.77</v>
      </c>
      <c r="G49" s="86">
        <f>IFERROR(_xlfn.XLOOKUP(A49,BD_PRODUTIVIDADES!$A:$A,BD_PRODUTIVIDADES!$K:$K,0),0)</f>
        <v>255.3</v>
      </c>
      <c r="H49" s="86">
        <f>IFERROR(_xlfn.XLOOKUP(A49,BD_PRODUTIVIDADES!$A:$A,BD_PRODUTIVIDADES!$M:$M,0),0)</f>
        <v>0</v>
      </c>
      <c r="I49" s="86">
        <f t="shared" si="1"/>
        <v>9765</v>
      </c>
      <c r="J49" s="86">
        <f t="shared" si="2"/>
        <v>14183.333333333334</v>
      </c>
      <c r="K49" s="86">
        <f t="shared" si="3"/>
        <v>0</v>
      </c>
      <c r="L49" s="87">
        <f t="shared" si="4"/>
        <v>23948.333333333336</v>
      </c>
      <c r="M49" s="88">
        <f>PARÂMETROS!$B$15</f>
        <v>0.35449999999999998</v>
      </c>
      <c r="N49" s="86">
        <f t="shared" si="5"/>
        <v>8489.6841666666678</v>
      </c>
      <c r="O49" s="96">
        <f t="shared" si="6"/>
        <v>32438.017500000005</v>
      </c>
    </row>
    <row r="50" spans="1:16" ht="19.899999999999999" customHeight="1" x14ac:dyDescent="0.25">
      <c r="A50" s="488" t="s">
        <v>242</v>
      </c>
      <c r="B50" s="489"/>
      <c r="C50" s="489"/>
      <c r="D50" s="489"/>
      <c r="E50" s="489"/>
      <c r="F50" s="489"/>
      <c r="G50" s="489"/>
      <c r="H50" s="489"/>
      <c r="I50" s="489"/>
      <c r="J50" s="489"/>
      <c r="K50" s="489"/>
      <c r="L50" s="489"/>
      <c r="M50" s="489"/>
      <c r="N50" s="489"/>
      <c r="O50" s="490"/>
      <c r="P50"/>
    </row>
    <row r="51" spans="1:16" x14ac:dyDescent="0.25">
      <c r="A51" s="94" t="s">
        <v>243</v>
      </c>
      <c r="B51" s="55" t="str">
        <f>IFERROR(_xlfn.XLOOKUP(A51,BD_PRODUTIVIDADES!$A:$A,BD_PRODUTIVIDADES!$B:$B,"—"),"—")</f>
        <v>Tubo PVC PBA D=50mm — vala 1ªcat</v>
      </c>
      <c r="C51" s="55" t="str">
        <f>IFERROR(_xlfn.XLOOKUP(A51,BD_PRODUTIVIDADES!$A:$A,BD_PRODUTIVIDADES!$C:$C,"—"),"—")</f>
        <v>m</v>
      </c>
      <c r="D51" s="89">
        <f>IFERROR(_xlfn.XLOOKUP(A51,BD_PRODUTIVIDADES!$A:$A,BD_PRODUTIVIDADES!$D:$D,0),0)</f>
        <v>15</v>
      </c>
      <c r="E51" s="75">
        <f t="shared" si="0"/>
        <v>6.6666666666666666E-2</v>
      </c>
      <c r="F51" s="56">
        <f>IFERROR(_xlfn.XLOOKUP(A51,BD_PRODUTIVIDADES!$A:$A,BD_PRODUTIVIDADES!$H:$H,0),0)</f>
        <v>134.99</v>
      </c>
      <c r="G51" s="56">
        <f>IFERROR(_xlfn.XLOOKUP(A51,BD_PRODUTIVIDADES!$A:$A,BD_PRODUTIVIDADES!$K:$K,0),0)</f>
        <v>123.5</v>
      </c>
      <c r="H51" s="56">
        <f>IFERROR(_xlfn.XLOOKUP(A51,BD_PRODUTIVIDADES!$A:$A,BD_PRODUTIVIDADES!$M:$M,0),0)</f>
        <v>0</v>
      </c>
      <c r="I51" s="56">
        <f t="shared" si="1"/>
        <v>8.9993333333333343</v>
      </c>
      <c r="J51" s="56">
        <f t="shared" si="2"/>
        <v>8.2333333333333325</v>
      </c>
      <c r="K51" s="56">
        <f t="shared" si="3"/>
        <v>0</v>
      </c>
      <c r="L51" s="90">
        <f t="shared" si="4"/>
        <v>17.232666666666667</v>
      </c>
      <c r="M51" s="74">
        <f>PARÂMETROS!$B$15</f>
        <v>0.35449999999999998</v>
      </c>
      <c r="N51" s="56">
        <f t="shared" si="5"/>
        <v>6.1089803333333332</v>
      </c>
      <c r="O51" s="96">
        <f t="shared" si="6"/>
        <v>23.341647000000002</v>
      </c>
    </row>
    <row r="52" spans="1:16" x14ac:dyDescent="0.25">
      <c r="A52" s="93" t="s">
        <v>244</v>
      </c>
      <c r="B52" s="83" t="str">
        <f>IFERROR(_xlfn.XLOOKUP(A52,BD_PRODUTIVIDADES!$A:$A,BD_PRODUTIVIDADES!$B:$B,"—"),"—")</f>
        <v>Tubo PVC PBA D=75mm — vala 1ªcat</v>
      </c>
      <c r="C52" s="83" t="str">
        <f>IFERROR(_xlfn.XLOOKUP(A52,BD_PRODUTIVIDADES!$A:$A,BD_PRODUTIVIDADES!$C:$C,"—"),"—")</f>
        <v>m</v>
      </c>
      <c r="D52" s="84">
        <f>IFERROR(_xlfn.XLOOKUP(A52,BD_PRODUTIVIDADES!$A:$A,BD_PRODUTIVIDADES!$D:$D,0),0)</f>
        <v>14.25</v>
      </c>
      <c r="E52" s="85">
        <f t="shared" si="0"/>
        <v>7.0175438596491224E-2</v>
      </c>
      <c r="F52" s="86">
        <f>IFERROR(_xlfn.XLOOKUP(A52,BD_PRODUTIVIDADES!$A:$A,BD_PRODUTIVIDADES!$H:$H,0),0)</f>
        <v>134.99</v>
      </c>
      <c r="G52" s="86">
        <f>IFERROR(_xlfn.XLOOKUP(A52,BD_PRODUTIVIDADES!$A:$A,BD_PRODUTIVIDADES!$K:$K,0),0)</f>
        <v>123.5</v>
      </c>
      <c r="H52" s="86">
        <f>IFERROR(_xlfn.XLOOKUP(A52,BD_PRODUTIVIDADES!$A:$A,BD_PRODUTIVIDADES!$M:$M,0),0)</f>
        <v>0</v>
      </c>
      <c r="I52" s="86">
        <f t="shared" si="1"/>
        <v>9.4729824561403504</v>
      </c>
      <c r="J52" s="86">
        <f t="shared" si="2"/>
        <v>8.6666666666666661</v>
      </c>
      <c r="K52" s="86">
        <f t="shared" si="3"/>
        <v>0</v>
      </c>
      <c r="L52" s="87">
        <f t="shared" si="4"/>
        <v>18.139649122807015</v>
      </c>
      <c r="M52" s="88">
        <f>PARÂMETROS!$B$15</f>
        <v>0.35449999999999998</v>
      </c>
      <c r="N52" s="86">
        <f t="shared" si="5"/>
        <v>6.430505614035086</v>
      </c>
      <c r="O52" s="96">
        <f t="shared" si="6"/>
        <v>24.570154736842102</v>
      </c>
    </row>
    <row r="53" spans="1:16" x14ac:dyDescent="0.25">
      <c r="A53" s="94" t="s">
        <v>245</v>
      </c>
      <c r="B53" s="55" t="str">
        <f>IFERROR(_xlfn.XLOOKUP(A53,BD_PRODUTIVIDADES!$A:$A,BD_PRODUTIVIDADES!$B:$B,"—"),"—")</f>
        <v>Tubo PVC PBA D=100mm — vala 1ªcat</v>
      </c>
      <c r="C53" s="55" t="str">
        <f>IFERROR(_xlfn.XLOOKUP(A53,BD_PRODUTIVIDADES!$A:$A,BD_PRODUTIVIDADES!$C:$C,"—"),"—")</f>
        <v>m</v>
      </c>
      <c r="D53" s="89">
        <f>IFERROR(_xlfn.XLOOKUP(A53,BD_PRODUTIVIDADES!$A:$A,BD_PRODUTIVIDADES!$D:$D,0),0)</f>
        <v>12.824999999999999</v>
      </c>
      <c r="E53" s="75">
        <f t="shared" si="0"/>
        <v>7.797270955165693E-2</v>
      </c>
      <c r="F53" s="56">
        <f>IFERROR(_xlfn.XLOOKUP(A53,BD_PRODUTIVIDADES!$A:$A,BD_PRODUTIVIDADES!$H:$H,0),0)</f>
        <v>134.99</v>
      </c>
      <c r="G53" s="56">
        <f>IFERROR(_xlfn.XLOOKUP(A53,BD_PRODUTIVIDADES!$A:$A,BD_PRODUTIVIDADES!$K:$K,0),0)</f>
        <v>123.5</v>
      </c>
      <c r="H53" s="56">
        <f>IFERROR(_xlfn.XLOOKUP(A53,BD_PRODUTIVIDADES!$A:$A,BD_PRODUTIVIDADES!$M:$M,0),0)</f>
        <v>0</v>
      </c>
      <c r="I53" s="56">
        <f t="shared" si="1"/>
        <v>10.525536062378169</v>
      </c>
      <c r="J53" s="56">
        <f t="shared" si="2"/>
        <v>9.6296296296296315</v>
      </c>
      <c r="K53" s="56">
        <f t="shared" si="3"/>
        <v>0</v>
      </c>
      <c r="L53" s="90">
        <f t="shared" si="4"/>
        <v>20.155165692007799</v>
      </c>
      <c r="M53" s="74">
        <f>PARÂMETROS!$B$15</f>
        <v>0.35449999999999998</v>
      </c>
      <c r="N53" s="56">
        <f t="shared" si="5"/>
        <v>7.145006237816764</v>
      </c>
      <c r="O53" s="96">
        <f t="shared" si="6"/>
        <v>27.300171929824565</v>
      </c>
    </row>
    <row r="54" spans="1:16" x14ac:dyDescent="0.25">
      <c r="A54" s="93" t="s">
        <v>246</v>
      </c>
      <c r="B54" s="83" t="str">
        <f>IFERROR(_xlfn.XLOOKUP(A54,BD_PRODUTIVIDADES!$A:$A,BD_PRODUTIVIDADES!$B:$B,"—"),"—")</f>
        <v>Tubulação água DEFOFO 100mm</v>
      </c>
      <c r="C54" s="83" t="str">
        <f>IFERROR(_xlfn.XLOOKUP(A54,BD_PRODUTIVIDADES!$A:$A,BD_PRODUTIVIDADES!$C:$C,"—"),"—")</f>
        <v>m</v>
      </c>
      <c r="D54" s="84">
        <f>IFERROR(_xlfn.XLOOKUP(A54,BD_PRODUTIVIDADES!$A:$A,BD_PRODUTIVIDADES!$D:$D,0),0)</f>
        <v>12.824999999999999</v>
      </c>
      <c r="E54" s="85">
        <f t="shared" si="0"/>
        <v>7.797270955165693E-2</v>
      </c>
      <c r="F54" s="86">
        <f>IFERROR(_xlfn.XLOOKUP(A54,BD_PRODUTIVIDADES!$A:$A,BD_PRODUTIVIDADES!$H:$H,0),0)</f>
        <v>134.99</v>
      </c>
      <c r="G54" s="86">
        <f>IFERROR(_xlfn.XLOOKUP(A54,BD_PRODUTIVIDADES!$A:$A,BD_PRODUTIVIDADES!$K:$K,0),0)</f>
        <v>123.5</v>
      </c>
      <c r="H54" s="86">
        <f>IFERROR(_xlfn.XLOOKUP(A54,BD_PRODUTIVIDADES!$A:$A,BD_PRODUTIVIDADES!$M:$M,0),0)</f>
        <v>0</v>
      </c>
      <c r="I54" s="86">
        <f t="shared" si="1"/>
        <v>10.525536062378169</v>
      </c>
      <c r="J54" s="86">
        <f t="shared" si="2"/>
        <v>9.6296296296296315</v>
      </c>
      <c r="K54" s="86">
        <f t="shared" si="3"/>
        <v>0</v>
      </c>
      <c r="L54" s="87">
        <f t="shared" si="4"/>
        <v>20.155165692007799</v>
      </c>
      <c r="M54" s="88">
        <f>PARÂMETROS!$B$15</f>
        <v>0.35449999999999998</v>
      </c>
      <c r="N54" s="86">
        <f t="shared" si="5"/>
        <v>7.145006237816764</v>
      </c>
      <c r="O54" s="96">
        <f t="shared" si="6"/>
        <v>27.300171929824565</v>
      </c>
    </row>
    <row r="55" spans="1:16" x14ac:dyDescent="0.25">
      <c r="A55" s="94" t="s">
        <v>247</v>
      </c>
      <c r="B55" s="55" t="str">
        <f>IFERROR(_xlfn.XLOOKUP(A55,BD_PRODUTIVIDADES!$A:$A,BD_PRODUTIVIDADES!$B:$B,"—"),"—")</f>
        <v>Tubulação água PVC PBA 150mm</v>
      </c>
      <c r="C55" s="55" t="str">
        <f>IFERROR(_xlfn.XLOOKUP(A55,BD_PRODUTIVIDADES!$A:$A,BD_PRODUTIVIDADES!$C:$C,"—"),"—")</f>
        <v>m</v>
      </c>
      <c r="D55" s="89">
        <f>IFERROR(_xlfn.XLOOKUP(A55,BD_PRODUTIVIDADES!$A:$A,BD_PRODUTIVIDADES!$D:$D,0),0)</f>
        <v>11.5425</v>
      </c>
      <c r="E55" s="75">
        <f t="shared" si="0"/>
        <v>8.6636343946285457E-2</v>
      </c>
      <c r="F55" s="56">
        <f>IFERROR(_xlfn.XLOOKUP(A55,BD_PRODUTIVIDADES!$A:$A,BD_PRODUTIVIDADES!$H:$H,0),0)</f>
        <v>134.99</v>
      </c>
      <c r="G55" s="56">
        <f>IFERROR(_xlfn.XLOOKUP(A55,BD_PRODUTIVIDADES!$A:$A,BD_PRODUTIVIDADES!$K:$K,0),0)</f>
        <v>123.5</v>
      </c>
      <c r="H55" s="56">
        <f>IFERROR(_xlfn.XLOOKUP(A55,BD_PRODUTIVIDADES!$A:$A,BD_PRODUTIVIDADES!$M:$M,0),0)</f>
        <v>0</v>
      </c>
      <c r="I55" s="56">
        <f t="shared" si="1"/>
        <v>11.695040069309075</v>
      </c>
      <c r="J55" s="56">
        <f t="shared" si="2"/>
        <v>10.699588477366254</v>
      </c>
      <c r="K55" s="56">
        <f t="shared" si="3"/>
        <v>0</v>
      </c>
      <c r="L55" s="90">
        <f t="shared" si="4"/>
        <v>22.394628546675328</v>
      </c>
      <c r="M55" s="74">
        <f>PARÂMETROS!$B$15</f>
        <v>0.35449999999999998</v>
      </c>
      <c r="N55" s="56">
        <f t="shared" si="5"/>
        <v>7.9388958197964037</v>
      </c>
      <c r="O55" s="96">
        <f t="shared" si="6"/>
        <v>30.333524366471732</v>
      </c>
    </row>
    <row r="56" spans="1:16" x14ac:dyDescent="0.25">
      <c r="A56" s="93" t="s">
        <v>248</v>
      </c>
      <c r="B56" s="83" t="str">
        <f>IFERROR(_xlfn.XLOOKUP(A56,BD_PRODUTIVIDADES!$A:$A,BD_PRODUTIVIDADES!$B:$B,"—"),"—")</f>
        <v>Tubo PVC DEFOFO D=150mm</v>
      </c>
      <c r="C56" s="83" t="str">
        <f>IFERROR(_xlfn.XLOOKUP(A56,BD_PRODUTIVIDADES!$A:$A,BD_PRODUTIVIDADES!$C:$C,"—"),"—")</f>
        <v>m</v>
      </c>
      <c r="D56" s="84">
        <f>IFERROR(_xlfn.XLOOKUP(A56,BD_PRODUTIVIDADES!$A:$A,BD_PRODUTIVIDADES!$D:$D,0),0)</f>
        <v>11.5425</v>
      </c>
      <c r="E56" s="85">
        <f t="shared" si="0"/>
        <v>8.6636343946285457E-2</v>
      </c>
      <c r="F56" s="86">
        <f>IFERROR(_xlfn.XLOOKUP(A56,BD_PRODUTIVIDADES!$A:$A,BD_PRODUTIVIDADES!$H:$H,0),0)</f>
        <v>134.99</v>
      </c>
      <c r="G56" s="86">
        <f>IFERROR(_xlfn.XLOOKUP(A56,BD_PRODUTIVIDADES!$A:$A,BD_PRODUTIVIDADES!$K:$K,0),0)</f>
        <v>123.5</v>
      </c>
      <c r="H56" s="86">
        <f>IFERROR(_xlfn.XLOOKUP(A56,BD_PRODUTIVIDADES!$A:$A,BD_PRODUTIVIDADES!$M:$M,0),0)</f>
        <v>0</v>
      </c>
      <c r="I56" s="86">
        <f t="shared" si="1"/>
        <v>11.695040069309075</v>
      </c>
      <c r="J56" s="86">
        <f t="shared" si="2"/>
        <v>10.699588477366254</v>
      </c>
      <c r="K56" s="86">
        <f t="shared" si="3"/>
        <v>0</v>
      </c>
      <c r="L56" s="87">
        <f t="shared" si="4"/>
        <v>22.394628546675328</v>
      </c>
      <c r="M56" s="88">
        <f>PARÂMETROS!$B$15</f>
        <v>0.35449999999999998</v>
      </c>
      <c r="N56" s="86">
        <f t="shared" si="5"/>
        <v>7.9388958197964037</v>
      </c>
      <c r="O56" s="96">
        <f t="shared" si="6"/>
        <v>30.333524366471732</v>
      </c>
    </row>
    <row r="57" spans="1:16" x14ac:dyDescent="0.25">
      <c r="A57" s="94" t="s">
        <v>249</v>
      </c>
      <c r="B57" s="55" t="str">
        <f>IFERROR(_xlfn.XLOOKUP(A57,BD_PRODUTIVIDADES!$A:$A,BD_PRODUTIVIDADES!$B:$B,"—"),"—")</f>
        <v>Tubo PVC DEFOFO D=200mm</v>
      </c>
      <c r="C57" s="55" t="str">
        <f>IFERROR(_xlfn.XLOOKUP(A57,BD_PRODUTIVIDADES!$A:$A,BD_PRODUTIVIDADES!$C:$C,"—"),"—")</f>
        <v>m</v>
      </c>
      <c r="D57" s="89">
        <f>IFERROR(_xlfn.XLOOKUP(A57,BD_PRODUTIVIDADES!$A:$A,BD_PRODUTIVIDADES!$D:$D,0),0)</f>
        <v>10.965</v>
      </c>
      <c r="E57" s="75">
        <f t="shared" si="0"/>
        <v>9.1199270405836752E-2</v>
      </c>
      <c r="F57" s="56">
        <f>IFERROR(_xlfn.XLOOKUP(A57,BD_PRODUTIVIDADES!$A:$A,BD_PRODUTIVIDADES!$H:$H,0),0)</f>
        <v>175.77</v>
      </c>
      <c r="G57" s="56">
        <f>IFERROR(_xlfn.XLOOKUP(A57,BD_PRODUTIVIDADES!$A:$A,BD_PRODUTIVIDADES!$K:$K,0),0)</f>
        <v>123.5</v>
      </c>
      <c r="H57" s="56">
        <f>IFERROR(_xlfn.XLOOKUP(A57,BD_PRODUTIVIDADES!$A:$A,BD_PRODUTIVIDADES!$M:$M,0),0)</f>
        <v>0</v>
      </c>
      <c r="I57" s="56">
        <f t="shared" si="1"/>
        <v>16.030095759233927</v>
      </c>
      <c r="J57" s="56">
        <f t="shared" si="2"/>
        <v>11.26310989512084</v>
      </c>
      <c r="K57" s="56">
        <f t="shared" si="3"/>
        <v>0</v>
      </c>
      <c r="L57" s="90">
        <f t="shared" si="4"/>
        <v>27.293205654354765</v>
      </c>
      <c r="M57" s="74">
        <f>PARÂMETROS!$B$15</f>
        <v>0.35449999999999998</v>
      </c>
      <c r="N57" s="56">
        <f t="shared" si="5"/>
        <v>9.6754414044687636</v>
      </c>
      <c r="O57" s="96">
        <f t="shared" si="6"/>
        <v>36.968647058823528</v>
      </c>
    </row>
    <row r="58" spans="1:16" x14ac:dyDescent="0.25">
      <c r="A58" s="93" t="s">
        <v>250</v>
      </c>
      <c r="B58" s="83" t="str">
        <f>IFERROR(_xlfn.XLOOKUP(A58,BD_PRODUTIVIDADES!$A:$A,BD_PRODUTIVIDADES!$B:$B,"—"),"—")</f>
        <v>Tubo PVC DEFOFO D=250mm</v>
      </c>
      <c r="C58" s="83" t="str">
        <f>IFERROR(_xlfn.XLOOKUP(A58,BD_PRODUTIVIDADES!$A:$A,BD_PRODUTIVIDADES!$C:$C,"—"),"—")</f>
        <v>m</v>
      </c>
      <c r="D58" s="84">
        <f>IFERROR(_xlfn.XLOOKUP(A58,BD_PRODUTIVIDADES!$A:$A,BD_PRODUTIVIDADES!$D:$D,0),0)</f>
        <v>10.4175</v>
      </c>
      <c r="E58" s="85">
        <f t="shared" si="0"/>
        <v>9.5992320614350854E-2</v>
      </c>
      <c r="F58" s="86">
        <f>IFERROR(_xlfn.XLOOKUP(A58,BD_PRODUTIVIDADES!$A:$A,BD_PRODUTIVIDADES!$H:$H,0),0)</f>
        <v>175.77</v>
      </c>
      <c r="G58" s="86">
        <f>IFERROR(_xlfn.XLOOKUP(A58,BD_PRODUTIVIDADES!$A:$A,BD_PRODUTIVIDADES!$K:$K,0),0)</f>
        <v>123.5</v>
      </c>
      <c r="H58" s="86">
        <f>IFERROR(_xlfn.XLOOKUP(A58,BD_PRODUTIVIDADES!$A:$A,BD_PRODUTIVIDADES!$M:$M,0),0)</f>
        <v>0</v>
      </c>
      <c r="I58" s="86">
        <f t="shared" si="1"/>
        <v>16.872570194384451</v>
      </c>
      <c r="J58" s="86">
        <f t="shared" si="2"/>
        <v>11.855051595872331</v>
      </c>
      <c r="K58" s="86">
        <f t="shared" si="3"/>
        <v>0</v>
      </c>
      <c r="L58" s="87">
        <f t="shared" si="4"/>
        <v>28.727621790256784</v>
      </c>
      <c r="M58" s="88">
        <f>PARÂMETROS!$B$15</f>
        <v>0.35449999999999998</v>
      </c>
      <c r="N58" s="86">
        <f t="shared" si="5"/>
        <v>10.18394192464603</v>
      </c>
      <c r="O58" s="96">
        <f t="shared" si="6"/>
        <v>38.911563714902812</v>
      </c>
    </row>
    <row r="59" spans="1:16" x14ac:dyDescent="0.25">
      <c r="A59" s="94" t="s">
        <v>251</v>
      </c>
      <c r="B59" s="55" t="str">
        <f>IFERROR(_xlfn.XLOOKUP(A59,BD_PRODUTIVIDADES!$A:$A,BD_PRODUTIVIDADES!$B:$B,"—"),"—")</f>
        <v>Tubo PVC DEFOFO D=300mm</v>
      </c>
      <c r="C59" s="55" t="str">
        <f>IFERROR(_xlfn.XLOOKUP(A59,BD_PRODUTIVIDADES!$A:$A,BD_PRODUTIVIDADES!$C:$C,"—"),"—")</f>
        <v>m</v>
      </c>
      <c r="D59" s="89">
        <f>IFERROR(_xlfn.XLOOKUP(A59,BD_PRODUTIVIDADES!$A:$A,BD_PRODUTIVIDADES!$D:$D,0),0)</f>
        <v>9.8962500000000002</v>
      </c>
      <c r="E59" s="75">
        <f t="shared" si="0"/>
        <v>0.10104837691044588</v>
      </c>
      <c r="F59" s="56">
        <f>IFERROR(_xlfn.XLOOKUP(A59,BD_PRODUTIVIDADES!$A:$A,BD_PRODUTIVIDADES!$H:$H,0),0)</f>
        <v>175.77</v>
      </c>
      <c r="G59" s="56">
        <f>IFERROR(_xlfn.XLOOKUP(A59,BD_PRODUTIVIDADES!$A:$A,BD_PRODUTIVIDADES!$K:$K,0),0)</f>
        <v>123.5</v>
      </c>
      <c r="H59" s="56">
        <f>IFERROR(_xlfn.XLOOKUP(A59,BD_PRODUTIVIDADES!$A:$A,BD_PRODUTIVIDADES!$M:$M,0),0)</f>
        <v>0</v>
      </c>
      <c r="I59" s="56">
        <f t="shared" si="1"/>
        <v>17.761273209549074</v>
      </c>
      <c r="J59" s="56">
        <f t="shared" si="2"/>
        <v>12.479474548440066</v>
      </c>
      <c r="K59" s="56">
        <f t="shared" si="3"/>
        <v>0</v>
      </c>
      <c r="L59" s="90">
        <f t="shared" si="4"/>
        <v>30.240747757989141</v>
      </c>
      <c r="M59" s="74">
        <f>PARÂMETROS!$B$15</f>
        <v>0.35449999999999998</v>
      </c>
      <c r="N59" s="56">
        <f t="shared" si="5"/>
        <v>10.720345080207149</v>
      </c>
      <c r="O59" s="96">
        <f t="shared" si="6"/>
        <v>40.961092838196294</v>
      </c>
    </row>
    <row r="60" spans="1:16" ht="19.899999999999999" customHeight="1" x14ac:dyDescent="0.25">
      <c r="A60" s="491" t="s">
        <v>252</v>
      </c>
      <c r="B60" s="492"/>
      <c r="C60" s="492"/>
      <c r="D60" s="492"/>
      <c r="E60" s="492"/>
      <c r="F60" s="492"/>
      <c r="G60" s="492"/>
      <c r="H60" s="492"/>
      <c r="I60" s="492"/>
      <c r="J60" s="492"/>
      <c r="K60" s="492"/>
      <c r="L60" s="492"/>
      <c r="M60" s="492"/>
      <c r="N60" s="492"/>
      <c r="O60" s="493"/>
      <c r="P60"/>
    </row>
    <row r="61" spans="1:16" x14ac:dyDescent="0.25">
      <c r="A61" s="93" t="s">
        <v>253</v>
      </c>
      <c r="B61" s="83" t="str">
        <f>IFERROR(_xlfn.XLOOKUP(A61,BD_PRODUTIVIDADES!$A:$A,BD_PRODUTIVIDADES!$B:$B,"—"),"—")</f>
        <v>Regularização sub-leito por compactação</v>
      </c>
      <c r="C61" s="83" t="str">
        <f>IFERROR(_xlfn.XLOOKUP(A61,BD_PRODUTIVIDADES!$A:$A,BD_PRODUTIVIDADES!$C:$C,"—"),"—")</f>
        <v>m²</v>
      </c>
      <c r="D61" s="84">
        <f>IFERROR(_xlfn.XLOOKUP(A61,BD_PRODUTIVIDADES!$A:$A,BD_PRODUTIVIDADES!$D:$D,0),0)</f>
        <v>300</v>
      </c>
      <c r="E61" s="85">
        <f t="shared" si="0"/>
        <v>3.3333333333333335E-3</v>
      </c>
      <c r="F61" s="86">
        <f>IFERROR(_xlfn.XLOOKUP(A61,BD_PRODUTIVIDADES!$A:$A,BD_PRODUTIVIDADES!$H:$H,0),0)</f>
        <v>133.4</v>
      </c>
      <c r="G61" s="86">
        <f>IFERROR(_xlfn.XLOOKUP(A61,BD_PRODUTIVIDADES!$A:$A,BD_PRODUTIVIDADES!$K:$K,0),0)</f>
        <v>376</v>
      </c>
      <c r="H61" s="86">
        <f>IFERROR(_xlfn.XLOOKUP(A61,BD_PRODUTIVIDADES!$A:$A,BD_PRODUTIVIDADES!$M:$M,0),0)</f>
        <v>0</v>
      </c>
      <c r="I61" s="86">
        <f t="shared" si="1"/>
        <v>0.44466666666666671</v>
      </c>
      <c r="J61" s="86">
        <f t="shared" si="2"/>
        <v>1.2533333333333334</v>
      </c>
      <c r="K61" s="86">
        <f t="shared" si="3"/>
        <v>0</v>
      </c>
      <c r="L61" s="87">
        <f t="shared" si="4"/>
        <v>1.6980000000000002</v>
      </c>
      <c r="M61" s="88">
        <f>PARÂMETROS!$B$15</f>
        <v>0.35449999999999998</v>
      </c>
      <c r="N61" s="86">
        <f t="shared" si="5"/>
        <v>0.60194100000000006</v>
      </c>
      <c r="O61" s="96">
        <f t="shared" si="6"/>
        <v>2.2999410000000005</v>
      </c>
    </row>
    <row r="62" spans="1:16" x14ac:dyDescent="0.25">
      <c r="A62" s="94" t="s">
        <v>254</v>
      </c>
      <c r="B62" s="55" t="str">
        <f>IFERROR(_xlfn.XLOOKUP(A62,BD_PRODUTIVIDADES!$A:$A,BD_PRODUTIVIDADES!$B:$B,"—"),"—")</f>
        <v>Reforço do subleito</v>
      </c>
      <c r="C62" s="55" t="str">
        <f>IFERROR(_xlfn.XLOOKUP(A62,BD_PRODUTIVIDADES!$A:$A,BD_PRODUTIVIDADES!$C:$C,"—"),"—")</f>
        <v>m³</v>
      </c>
      <c r="D62" s="89">
        <f>IFERROR(_xlfn.XLOOKUP(A62,BD_PRODUTIVIDADES!$A:$A,BD_PRODUTIVIDADES!$D:$D,0),0)</f>
        <v>220</v>
      </c>
      <c r="E62" s="75">
        <f t="shared" si="0"/>
        <v>4.5454545454545452E-3</v>
      </c>
      <c r="F62" s="56">
        <f>IFERROR(_xlfn.XLOOKUP(A62,BD_PRODUTIVIDADES!$A:$A,BD_PRODUTIVIDADES!$H:$H,0),0)</f>
        <v>154.46</v>
      </c>
      <c r="G62" s="56">
        <f>IFERROR(_xlfn.XLOOKUP(A62,BD_PRODUTIVIDADES!$A:$A,BD_PRODUTIVIDADES!$K:$K,0),0)</f>
        <v>802.7</v>
      </c>
      <c r="H62" s="56">
        <f>IFERROR(_xlfn.XLOOKUP(A62,BD_PRODUTIVIDADES!$A:$A,BD_PRODUTIVIDADES!$M:$M,0),0)</f>
        <v>85</v>
      </c>
      <c r="I62" s="56">
        <f t="shared" si="1"/>
        <v>0.7020909090909091</v>
      </c>
      <c r="J62" s="56">
        <f t="shared" si="2"/>
        <v>3.6486363636363635</v>
      </c>
      <c r="K62" s="56">
        <f t="shared" si="3"/>
        <v>85</v>
      </c>
      <c r="L62" s="90">
        <f t="shared" si="4"/>
        <v>89.350727272727269</v>
      </c>
      <c r="M62" s="74">
        <f>PARÂMETROS!$B$15</f>
        <v>0.35449999999999998</v>
      </c>
      <c r="N62" s="56">
        <f t="shared" si="5"/>
        <v>31.674832818181816</v>
      </c>
      <c r="O62" s="96">
        <f t="shared" si="6"/>
        <v>121.0255600909091</v>
      </c>
    </row>
    <row r="63" spans="1:16" x14ac:dyDescent="0.25">
      <c r="A63" s="93" t="s">
        <v>255</v>
      </c>
      <c r="B63" s="83" t="str">
        <f>IFERROR(_xlfn.XLOOKUP(A63,BD_PRODUTIVIDADES!$A:$A,BD_PRODUTIVIDADES!$B:$B,"—"),"—")</f>
        <v>Sub-base estabilizada granulometricamente</v>
      </c>
      <c r="C63" s="83" t="str">
        <f>IFERROR(_xlfn.XLOOKUP(A63,BD_PRODUTIVIDADES!$A:$A,BD_PRODUTIVIDADES!$C:$C,"—"),"—")</f>
        <v>m³</v>
      </c>
      <c r="D63" s="84">
        <f>IFERROR(_xlfn.XLOOKUP(A63,BD_PRODUTIVIDADES!$A:$A,BD_PRODUTIVIDADES!$D:$D,0),0)</f>
        <v>55</v>
      </c>
      <c r="E63" s="85">
        <f t="shared" si="0"/>
        <v>1.8181818181818181E-2</v>
      </c>
      <c r="F63" s="86">
        <f>IFERROR(_xlfn.XLOOKUP(A63,BD_PRODUTIVIDADES!$A:$A,BD_PRODUTIVIDADES!$H:$H,0),0)</f>
        <v>154.46</v>
      </c>
      <c r="G63" s="86">
        <f>IFERROR(_xlfn.XLOOKUP(A63,BD_PRODUTIVIDADES!$A:$A,BD_PRODUTIVIDADES!$K:$K,0),0)</f>
        <v>802.7</v>
      </c>
      <c r="H63" s="86">
        <f>IFERROR(_xlfn.XLOOKUP(A63,BD_PRODUTIVIDADES!$A:$A,BD_PRODUTIVIDADES!$M:$M,0),0)</f>
        <v>85</v>
      </c>
      <c r="I63" s="86">
        <f t="shared" si="1"/>
        <v>2.8083636363636364</v>
      </c>
      <c r="J63" s="86">
        <f t="shared" si="2"/>
        <v>14.594545454545454</v>
      </c>
      <c r="K63" s="86">
        <f t="shared" si="3"/>
        <v>85</v>
      </c>
      <c r="L63" s="87">
        <f t="shared" si="4"/>
        <v>102.40290909090909</v>
      </c>
      <c r="M63" s="88">
        <f>PARÂMETROS!$B$15</f>
        <v>0.35449999999999998</v>
      </c>
      <c r="N63" s="86">
        <f t="shared" si="5"/>
        <v>36.30183127272727</v>
      </c>
      <c r="O63" s="96">
        <f t="shared" si="6"/>
        <v>138.70474036363638</v>
      </c>
    </row>
    <row r="64" spans="1:16" x14ac:dyDescent="0.25">
      <c r="A64" s="94" t="s">
        <v>256</v>
      </c>
      <c r="B64" s="55" t="str">
        <f>IFERROR(_xlfn.XLOOKUP(A64,BD_PRODUTIVIDADES!$A:$A,BD_PRODUTIVIDADES!$B:$B,"—"),"—")</f>
        <v>Base</v>
      </c>
      <c r="C64" s="55" t="str">
        <f>IFERROR(_xlfn.XLOOKUP(A64,BD_PRODUTIVIDADES!$A:$A,BD_PRODUTIVIDADES!$C:$C,"—"),"—")</f>
        <v>m³</v>
      </c>
      <c r="D64" s="89">
        <f>IFERROR(_xlfn.XLOOKUP(A64,BD_PRODUTIVIDADES!$A:$A,BD_PRODUTIVIDADES!$D:$D,0),0)</f>
        <v>55</v>
      </c>
      <c r="E64" s="75">
        <f t="shared" si="0"/>
        <v>1.8181818181818181E-2</v>
      </c>
      <c r="F64" s="56">
        <f>IFERROR(_xlfn.XLOOKUP(A64,BD_PRODUTIVIDADES!$A:$A,BD_PRODUTIVIDADES!$H:$H,0),0)</f>
        <v>154.46</v>
      </c>
      <c r="G64" s="56">
        <f>IFERROR(_xlfn.XLOOKUP(A64,BD_PRODUTIVIDADES!$A:$A,BD_PRODUTIVIDADES!$K:$K,0),0)</f>
        <v>802.7</v>
      </c>
      <c r="H64" s="56">
        <f>IFERROR(_xlfn.XLOOKUP(A64,BD_PRODUTIVIDADES!$A:$A,BD_PRODUTIVIDADES!$M:$M,0),0)</f>
        <v>85</v>
      </c>
      <c r="I64" s="56">
        <f t="shared" si="1"/>
        <v>2.8083636363636364</v>
      </c>
      <c r="J64" s="56">
        <f t="shared" si="2"/>
        <v>14.594545454545454</v>
      </c>
      <c r="K64" s="56">
        <f t="shared" si="3"/>
        <v>85</v>
      </c>
      <c r="L64" s="90">
        <f t="shared" si="4"/>
        <v>102.40290909090909</v>
      </c>
      <c r="M64" s="74">
        <f>PARÂMETROS!$B$15</f>
        <v>0.35449999999999998</v>
      </c>
      <c r="N64" s="56">
        <f t="shared" si="5"/>
        <v>36.30183127272727</v>
      </c>
      <c r="O64" s="96">
        <f t="shared" si="6"/>
        <v>138.70474036363638</v>
      </c>
    </row>
    <row r="65" spans="1:16" x14ac:dyDescent="0.25">
      <c r="A65" s="93" t="s">
        <v>257</v>
      </c>
      <c r="B65" s="83" t="str">
        <f>IFERROR(_xlfn.XLOOKUP(A65,BD_PRODUTIVIDADES!$A:$A,BD_PRODUTIVIDADES!$B:$B,"—"),"—")</f>
        <v>Imprimação</v>
      </c>
      <c r="C65" s="83" t="str">
        <f>IFERROR(_xlfn.XLOOKUP(A65,BD_PRODUTIVIDADES!$A:$A,BD_PRODUTIVIDADES!$C:$C,"—"),"—")</f>
        <v>m²</v>
      </c>
      <c r="D65" s="84">
        <f>IFERROR(_xlfn.XLOOKUP(A65,BD_PRODUTIVIDADES!$A:$A,BD_PRODUTIVIDADES!$D:$D,0),0)</f>
        <v>900</v>
      </c>
      <c r="E65" s="85">
        <f t="shared" si="0"/>
        <v>1.1111111111111111E-3</v>
      </c>
      <c r="F65" s="86">
        <f>IFERROR(_xlfn.XLOOKUP(A65,BD_PRODUTIVIDADES!$A:$A,BD_PRODUTIVIDADES!$H:$H,0),0)</f>
        <v>54.91</v>
      </c>
      <c r="G65" s="86">
        <f>IFERROR(_xlfn.XLOOKUP(A65,BD_PRODUTIVIDADES!$A:$A,BD_PRODUTIVIDADES!$K:$K,0),0)</f>
        <v>187.5</v>
      </c>
      <c r="H65" s="86">
        <f>IFERROR(_xlfn.XLOOKUP(A65,BD_PRODUTIVIDADES!$A:$A,BD_PRODUTIVIDADES!$M:$M,0),0)</f>
        <v>3.08</v>
      </c>
      <c r="I65" s="86">
        <f t="shared" si="1"/>
        <v>6.1011111111111106E-2</v>
      </c>
      <c r="J65" s="86">
        <f t="shared" si="2"/>
        <v>0.20833333333333334</v>
      </c>
      <c r="K65" s="86">
        <f t="shared" si="3"/>
        <v>3.08</v>
      </c>
      <c r="L65" s="87">
        <f t="shared" si="4"/>
        <v>3.3493444444444447</v>
      </c>
      <c r="M65" s="88">
        <f>PARÂMETROS!$B$15</f>
        <v>0.35449999999999998</v>
      </c>
      <c r="N65" s="86">
        <f t="shared" si="5"/>
        <v>1.1873426055555556</v>
      </c>
      <c r="O65" s="96">
        <v>5.55</v>
      </c>
      <c r="P65" s="137">
        <v>5.55</v>
      </c>
    </row>
    <row r="66" spans="1:16" x14ac:dyDescent="0.25">
      <c r="A66" s="94" t="s">
        <v>258</v>
      </c>
      <c r="B66" s="55" t="str">
        <f>IFERROR(_xlfn.XLOOKUP(A66,BD_PRODUTIVIDADES!$A:$A,BD_PRODUTIVIDADES!$B:$B,"—"),"—")</f>
        <v>Pintura de ligação</v>
      </c>
      <c r="C66" s="55" t="str">
        <f>IFERROR(_xlfn.XLOOKUP(A66,BD_PRODUTIVIDADES!$A:$A,BD_PRODUTIVIDADES!$C:$C,"—"),"—")</f>
        <v>m²</v>
      </c>
      <c r="D66" s="89">
        <f>IFERROR(_xlfn.XLOOKUP(A66,BD_PRODUTIVIDADES!$A:$A,BD_PRODUTIVIDADES!$D:$D,0),0)</f>
        <v>816.67</v>
      </c>
      <c r="E66" s="75">
        <f t="shared" si="0"/>
        <v>1.2244847980212327E-3</v>
      </c>
      <c r="F66" s="56">
        <f>IFERROR(_xlfn.XLOOKUP(A66,BD_PRODUTIVIDADES!$A:$A,BD_PRODUTIVIDADES!$H:$H,0),0)</f>
        <v>54.91</v>
      </c>
      <c r="G66" s="56">
        <f>IFERROR(_xlfn.XLOOKUP(A66,BD_PRODUTIVIDADES!$A:$A,BD_PRODUTIVIDADES!$K:$K,0),0)</f>
        <v>187.5</v>
      </c>
      <c r="H66" s="56">
        <f>IFERROR(_xlfn.XLOOKUP(A66,BD_PRODUTIVIDADES!$A:$A,BD_PRODUTIVIDADES!$M:$M,0),0)</f>
        <v>1.5</v>
      </c>
      <c r="I66" s="56">
        <f t="shared" si="1"/>
        <v>6.723646025934589E-2</v>
      </c>
      <c r="J66" s="56">
        <f t="shared" si="2"/>
        <v>0.22959089962898113</v>
      </c>
      <c r="K66" s="56">
        <f t="shared" si="3"/>
        <v>1.5</v>
      </c>
      <c r="L66" s="90">
        <f t="shared" si="4"/>
        <v>1.7968273598883271</v>
      </c>
      <c r="M66" s="74">
        <f>PARÂMETROS!$B$15</f>
        <v>0.35449999999999998</v>
      </c>
      <c r="N66" s="56">
        <f t="shared" si="5"/>
        <v>0.63697529908041195</v>
      </c>
      <c r="O66" s="96">
        <v>2.75</v>
      </c>
      <c r="P66" s="137">
        <v>2.75</v>
      </c>
    </row>
    <row r="67" spans="1:16" x14ac:dyDescent="0.25">
      <c r="A67" s="93" t="s">
        <v>259</v>
      </c>
      <c r="B67" s="83" t="str">
        <f>IFERROR(_xlfn.XLOOKUP(A67,BD_PRODUTIVIDADES!$A:$A,BD_PRODUTIVIDADES!$B:$B,"—"),"—")</f>
        <v>CBUQ E=3,0cm</v>
      </c>
      <c r="C67" s="83" t="str">
        <f>IFERROR(_xlfn.XLOOKUP(A67,BD_PRODUTIVIDADES!$A:$A,BD_PRODUTIVIDADES!$C:$C,"—"),"—")</f>
        <v>m²</v>
      </c>
      <c r="D67" s="84">
        <f>IFERROR(_xlfn.XLOOKUP(A67,BD_PRODUTIVIDADES!$A:$A,BD_PRODUTIVIDADES!$D:$D,0),0)</f>
        <v>816.67</v>
      </c>
      <c r="E67" s="85">
        <f t="shared" si="0"/>
        <v>1.2244847980212327E-3</v>
      </c>
      <c r="F67" s="86">
        <f>IFERROR(_xlfn.XLOOKUP(A67,BD_PRODUTIVIDADES!$A:$A,BD_PRODUTIVIDADES!$H:$H,0),0)</f>
        <v>119.35</v>
      </c>
      <c r="G67" s="86">
        <f>IFERROR(_xlfn.XLOOKUP(A67,BD_PRODUTIVIDADES!$A:$A,BD_PRODUTIVIDADES!$K:$K,0),0)</f>
        <v>433.35</v>
      </c>
      <c r="H67" s="86">
        <f>IFERROR(_xlfn.XLOOKUP(A67,BD_PRODUTIVIDADES!$A:$A,BD_PRODUTIVIDADES!$M:$M,0),0)</f>
        <v>381.6</v>
      </c>
      <c r="I67" s="86">
        <f t="shared" si="1"/>
        <v>0.14614226064383412</v>
      </c>
      <c r="J67" s="86">
        <f t="shared" si="2"/>
        <v>0.53063048722250128</v>
      </c>
      <c r="K67" s="86">
        <f t="shared" si="3"/>
        <v>381.6</v>
      </c>
      <c r="L67" s="87">
        <f t="shared" si="4"/>
        <v>382.27677274786635</v>
      </c>
      <c r="M67" s="88">
        <f>PARÂMETROS!$B$15</f>
        <v>0.35449999999999998</v>
      </c>
      <c r="N67" s="86">
        <f t="shared" si="5"/>
        <v>135.51711593911861</v>
      </c>
      <c r="O67" s="96">
        <f t="shared" si="6"/>
        <v>517.79388868698493</v>
      </c>
    </row>
    <row r="68" spans="1:16" x14ac:dyDescent="0.25">
      <c r="A68" s="94" t="s">
        <v>260</v>
      </c>
      <c r="B68" s="55" t="str">
        <f>IFERROR(_xlfn.XLOOKUP(A68,BD_PRODUTIVIDADES!$A:$A,BD_PRODUTIVIDADES!$B:$B,"—"),"—")</f>
        <v>Dreno de pavimento</v>
      </c>
      <c r="C68" s="55" t="str">
        <f>IFERROR(_xlfn.XLOOKUP(A68,BD_PRODUTIVIDADES!$A:$A,BD_PRODUTIVIDADES!$C:$C,"—"),"—")</f>
        <v>m</v>
      </c>
      <c r="D68" s="89">
        <f>IFERROR(_xlfn.XLOOKUP(A68,BD_PRODUTIVIDADES!$A:$A,BD_PRODUTIVIDADES!$D:$D,0),0)</f>
        <v>6.67</v>
      </c>
      <c r="E68" s="75">
        <f t="shared" si="0"/>
        <v>0.14992503748125938</v>
      </c>
      <c r="F68" s="56">
        <f>IFERROR(_xlfn.XLOOKUP(A68,BD_PRODUTIVIDADES!$A:$A,BD_PRODUTIVIDADES!$H:$H,0),0)</f>
        <v>94.43</v>
      </c>
      <c r="G68" s="56">
        <f>IFERROR(_xlfn.XLOOKUP(A68,BD_PRODUTIVIDADES!$A:$A,BD_PRODUTIVIDADES!$K:$K,0),0)</f>
        <v>74.5</v>
      </c>
      <c r="H68" s="56">
        <f>IFERROR(_xlfn.XLOOKUP(A68,BD_PRODUTIVIDADES!$A:$A,BD_PRODUTIVIDADES!$M:$M,0),0)</f>
        <v>147</v>
      </c>
      <c r="I68" s="56">
        <f t="shared" si="1"/>
        <v>14.157421289355325</v>
      </c>
      <c r="J68" s="56">
        <f t="shared" si="2"/>
        <v>11.169415292353824</v>
      </c>
      <c r="K68" s="56">
        <f t="shared" si="3"/>
        <v>147</v>
      </c>
      <c r="L68" s="90">
        <f t="shared" si="4"/>
        <v>172.32683658170916</v>
      </c>
      <c r="M68" s="74">
        <f>PARÂMETROS!$B$15</f>
        <v>0.35449999999999998</v>
      </c>
      <c r="N68" s="56">
        <f t="shared" si="5"/>
        <v>61.089863568215897</v>
      </c>
      <c r="O68" s="96">
        <f t="shared" si="6"/>
        <v>233.41670014992505</v>
      </c>
    </row>
    <row r="69" spans="1:16" x14ac:dyDescent="0.25">
      <c r="A69" s="93" t="s">
        <v>261</v>
      </c>
      <c r="B69" s="83" t="str">
        <f>IFERROR(_xlfn.XLOOKUP(A69,BD_PRODUTIVIDADES!$A:$A,BD_PRODUTIVIDADES!$B:$B,"—"),"—")</f>
        <v>Demolição de pavimento asfáltico</v>
      </c>
      <c r="C69" s="83" t="str">
        <f>IFERROR(_xlfn.XLOOKUP(A69,BD_PRODUTIVIDADES!$A:$A,BD_PRODUTIVIDADES!$C:$C,"—"),"—")</f>
        <v>m³</v>
      </c>
      <c r="D69" s="84">
        <f>IFERROR(_xlfn.XLOOKUP(A69,BD_PRODUTIVIDADES!$A:$A,BD_PRODUTIVIDADES!$D:$D,0),0)</f>
        <v>26.1</v>
      </c>
      <c r="E69" s="85">
        <f t="shared" si="0"/>
        <v>3.8314176245210725E-2</v>
      </c>
      <c r="F69" s="86">
        <f>IFERROR(_xlfn.XLOOKUP(A69,BD_PRODUTIVIDADES!$A:$A,BD_PRODUTIVIDADES!$H:$H,0),0)</f>
        <v>77.23</v>
      </c>
      <c r="G69" s="86">
        <f>IFERROR(_xlfn.XLOOKUP(A69,BD_PRODUTIVIDADES!$A:$A,BD_PRODUTIVIDADES!$K:$K,0),0)</f>
        <v>581.20000000000005</v>
      </c>
      <c r="H69" s="86">
        <f>IFERROR(_xlfn.XLOOKUP(A69,BD_PRODUTIVIDADES!$A:$A,BD_PRODUTIVIDADES!$M:$M,0),0)</f>
        <v>0</v>
      </c>
      <c r="I69" s="86">
        <f t="shared" si="1"/>
        <v>2.9590038314176246</v>
      </c>
      <c r="J69" s="86">
        <f t="shared" si="2"/>
        <v>22.268199233716476</v>
      </c>
      <c r="K69" s="86">
        <f t="shared" si="3"/>
        <v>0</v>
      </c>
      <c r="L69" s="87">
        <f t="shared" si="4"/>
        <v>25.227203065134102</v>
      </c>
      <c r="M69" s="88">
        <f>PARÂMETROS!$B$15</f>
        <v>0.35449999999999998</v>
      </c>
      <c r="N69" s="86">
        <f t="shared" si="5"/>
        <v>8.9430434865900388</v>
      </c>
      <c r="O69" s="96">
        <f t="shared" si="6"/>
        <v>34.170246551724141</v>
      </c>
    </row>
    <row r="70" spans="1:16" x14ac:dyDescent="0.25">
      <c r="A70" s="94" t="s">
        <v>262</v>
      </c>
      <c r="B70" s="55" t="str">
        <f>IFERROR(_xlfn.XLOOKUP(A70,BD_PRODUTIVIDADES!$A:$A,BD_PRODUTIVIDADES!$B:$B,"—"),"—")</f>
        <v>Recomposição de pavimento asfáltico</v>
      </c>
      <c r="C70" s="55" t="str">
        <f>IFERROR(_xlfn.XLOOKUP(A70,BD_PRODUTIVIDADES!$A:$A,BD_PRODUTIVIDADES!$C:$C,"—"),"—")</f>
        <v>m²</v>
      </c>
      <c r="D70" s="89">
        <f>IFERROR(_xlfn.XLOOKUP(A70,BD_PRODUTIVIDADES!$A:$A,BD_PRODUTIVIDADES!$D:$D,0),0)</f>
        <v>74.069999999999993</v>
      </c>
      <c r="E70" s="75">
        <f t="shared" si="0"/>
        <v>1.3500742540839748E-2</v>
      </c>
      <c r="F70" s="56">
        <f>IFERROR(_xlfn.XLOOKUP(A70,BD_PRODUTIVIDADES!$A:$A,BD_PRODUTIVIDADES!$H:$H,0),0)</f>
        <v>119.35</v>
      </c>
      <c r="G70" s="56">
        <f>IFERROR(_xlfn.XLOOKUP(A70,BD_PRODUTIVIDADES!$A:$A,BD_PRODUTIVIDADES!$K:$K,0),0)</f>
        <v>433.35</v>
      </c>
      <c r="H70" s="56">
        <f>IFERROR(_xlfn.XLOOKUP(A70,BD_PRODUTIVIDADES!$A:$A,BD_PRODUTIVIDADES!$M:$M,0),0)</f>
        <v>381.6</v>
      </c>
      <c r="I70" s="56">
        <f t="shared" si="1"/>
        <v>1.6113136222492237</v>
      </c>
      <c r="J70" s="56">
        <f t="shared" si="2"/>
        <v>5.8505467800729045</v>
      </c>
      <c r="K70" s="56">
        <f t="shared" si="3"/>
        <v>381.6</v>
      </c>
      <c r="L70" s="90">
        <f t="shared" si="4"/>
        <v>389.06186040232217</v>
      </c>
      <c r="M70" s="74">
        <f>PARÂMETROS!$B$15</f>
        <v>0.35449999999999998</v>
      </c>
      <c r="N70" s="56">
        <f t="shared" si="5"/>
        <v>137.92242951262321</v>
      </c>
      <c r="O70" s="96">
        <f t="shared" si="6"/>
        <v>526.98428991494541</v>
      </c>
    </row>
    <row r="71" spans="1:16" x14ac:dyDescent="0.25">
      <c r="A71" s="93" t="s">
        <v>263</v>
      </c>
      <c r="B71" s="83" t="str">
        <f>IFERROR(_xlfn.XLOOKUP(A71,BD_PRODUTIVIDADES!$A:$A,BD_PRODUTIVIDADES!$B:$B,"—"),"—")</f>
        <v>TSD</v>
      </c>
      <c r="C71" s="83" t="str">
        <f>IFERROR(_xlfn.XLOOKUP(A71,BD_PRODUTIVIDADES!$A:$A,BD_PRODUTIVIDADES!$C:$C,"—"),"—")</f>
        <v>m²</v>
      </c>
      <c r="D71" s="84">
        <f>IFERROR(_xlfn.XLOOKUP(A71,BD_PRODUTIVIDADES!$A:$A,BD_PRODUTIVIDADES!$D:$D,0),0)</f>
        <v>277</v>
      </c>
      <c r="E71" s="85">
        <f t="shared" si="0"/>
        <v>3.6101083032490976E-3</v>
      </c>
      <c r="F71" s="86">
        <f>IFERROR(_xlfn.XLOOKUP(A71,BD_PRODUTIVIDADES!$A:$A,BD_PRODUTIVIDADES!$H:$H,0),0)</f>
        <v>97.03</v>
      </c>
      <c r="G71" s="86">
        <f>IFERROR(_xlfn.XLOOKUP(A71,BD_PRODUTIVIDADES!$A:$A,BD_PRODUTIVIDADES!$K:$K,0),0)</f>
        <v>205</v>
      </c>
      <c r="H71" s="86">
        <f>IFERROR(_xlfn.XLOOKUP(A71,BD_PRODUTIVIDADES!$A:$A,BD_PRODUTIVIDADES!$M:$M,0),0)</f>
        <v>3.85</v>
      </c>
      <c r="I71" s="86">
        <f t="shared" si="1"/>
        <v>0.35028880866425993</v>
      </c>
      <c r="J71" s="86">
        <f t="shared" si="2"/>
        <v>0.74007220216606506</v>
      </c>
      <c r="K71" s="86">
        <f t="shared" si="3"/>
        <v>3.85</v>
      </c>
      <c r="L71" s="87">
        <f t="shared" si="4"/>
        <v>4.9403610108303253</v>
      </c>
      <c r="M71" s="88">
        <f>PARÂMETROS!$B$15</f>
        <v>0.35449999999999998</v>
      </c>
      <c r="N71" s="86">
        <f t="shared" si="5"/>
        <v>1.7513579783393503</v>
      </c>
      <c r="O71" s="96">
        <v>18.010000000000002</v>
      </c>
      <c r="P71" s="137">
        <v>18.010000000000002</v>
      </c>
    </row>
    <row r="72" spans="1:16" x14ac:dyDescent="0.25">
      <c r="A72" s="94" t="s">
        <v>264</v>
      </c>
      <c r="B72" s="55" t="str">
        <f>IFERROR(_xlfn.XLOOKUP(A72,BD_PRODUTIVIDADES!$A:$A,BD_PRODUTIVIDADES!$B:$B,"—"),"—")</f>
        <v>Piso intertravado espessura 10cm</v>
      </c>
      <c r="C72" s="55" t="str">
        <f>IFERROR(_xlfn.XLOOKUP(A72,BD_PRODUTIVIDADES!$A:$A,BD_PRODUTIVIDADES!$C:$C,"—"),"—")</f>
        <v>m²</v>
      </c>
      <c r="D72" s="89">
        <f>IFERROR(_xlfn.XLOOKUP(A72,BD_PRODUTIVIDADES!$A:$A,BD_PRODUTIVIDADES!$D:$D,0),0)</f>
        <v>25</v>
      </c>
      <c r="E72" s="75">
        <f t="shared" si="0"/>
        <v>0.04</v>
      </c>
      <c r="F72" s="56">
        <f>IFERROR(_xlfn.XLOOKUP(A72,BD_PRODUTIVIDADES!$A:$A,BD_PRODUTIVIDADES!$H:$H,0),0)</f>
        <v>234.87</v>
      </c>
      <c r="G72" s="56">
        <f>IFERROR(_xlfn.XLOOKUP(A72,BD_PRODUTIVIDADES!$A:$A,BD_PRODUTIVIDADES!$K:$K,0),0)</f>
        <v>84.5</v>
      </c>
      <c r="H72" s="56">
        <f>IFERROR(_xlfn.XLOOKUP(A72,BD_PRODUTIVIDADES!$A:$A,BD_PRODUTIVIDADES!$M:$M,0),0)</f>
        <v>125</v>
      </c>
      <c r="I72" s="56">
        <f t="shared" si="1"/>
        <v>9.3948</v>
      </c>
      <c r="J72" s="56">
        <f t="shared" si="2"/>
        <v>3.38</v>
      </c>
      <c r="K72" s="56">
        <f t="shared" si="3"/>
        <v>125</v>
      </c>
      <c r="L72" s="90">
        <f t="shared" si="4"/>
        <v>137.7748</v>
      </c>
      <c r="M72" s="74">
        <f>PARÂMETROS!$B$15</f>
        <v>0.35449999999999998</v>
      </c>
      <c r="N72" s="56">
        <f t="shared" si="5"/>
        <v>48.841166599999994</v>
      </c>
      <c r="O72" s="96">
        <f t="shared" si="6"/>
        <v>186.61596660000001</v>
      </c>
    </row>
    <row r="73" spans="1:16" x14ac:dyDescent="0.25">
      <c r="A73" s="93" t="s">
        <v>265</v>
      </c>
      <c r="B73" s="83" t="str">
        <f>IFERROR(_xlfn.XLOOKUP(A73,BD_PRODUTIVIDADES!$A:$A,BD_PRODUTIVIDADES!$B:$B,"—"),"—")</f>
        <v>Instalação guia 1,00×0,30×0,15</v>
      </c>
      <c r="C73" s="83" t="str">
        <f>IFERROR(_xlfn.XLOOKUP(A73,BD_PRODUTIVIDADES!$A:$A,BD_PRODUTIVIDADES!$C:$C,"—"),"—")</f>
        <v>m</v>
      </c>
      <c r="D73" s="84">
        <f>IFERROR(_xlfn.XLOOKUP(A73,BD_PRODUTIVIDADES!$A:$A,BD_PRODUTIVIDADES!$D:$D,0),0)</f>
        <v>15</v>
      </c>
      <c r="E73" s="85">
        <f t="shared" si="0"/>
        <v>6.6666666666666666E-2</v>
      </c>
      <c r="F73" s="86">
        <f>IFERROR(_xlfn.XLOOKUP(A73,BD_PRODUTIVIDADES!$A:$A,BD_PRODUTIVIDADES!$H:$H,0),0)</f>
        <v>134.99</v>
      </c>
      <c r="G73" s="86">
        <f>IFERROR(_xlfn.XLOOKUP(A73,BD_PRODUTIVIDADES!$A:$A,BD_PRODUTIVIDADES!$K:$K,0),0)</f>
        <v>77.5</v>
      </c>
      <c r="H73" s="86">
        <f>IFERROR(_xlfn.XLOOKUP(A73,BD_PRODUTIVIDADES!$A:$A,BD_PRODUTIVIDADES!$M:$M,0),0)</f>
        <v>63.21</v>
      </c>
      <c r="I73" s="86">
        <f t="shared" si="1"/>
        <v>8.9993333333333343</v>
      </c>
      <c r="J73" s="86">
        <f t="shared" si="2"/>
        <v>5.166666666666667</v>
      </c>
      <c r="K73" s="86">
        <f t="shared" si="3"/>
        <v>63.21</v>
      </c>
      <c r="L73" s="87">
        <f t="shared" si="4"/>
        <v>77.376000000000005</v>
      </c>
      <c r="M73" s="88">
        <f>PARÂMETROS!$B$15</f>
        <v>0.35449999999999998</v>
      </c>
      <c r="N73" s="86">
        <f t="shared" si="5"/>
        <v>27.429791999999999</v>
      </c>
      <c r="O73" s="96">
        <f t="shared" si="6"/>
        <v>104.80579200000001</v>
      </c>
    </row>
    <row r="74" spans="1:16" ht="19.899999999999999" customHeight="1" x14ac:dyDescent="0.25">
      <c r="A74" s="494" t="s">
        <v>266</v>
      </c>
      <c r="B74" s="495"/>
      <c r="C74" s="495"/>
      <c r="D74" s="495"/>
      <c r="E74" s="495"/>
      <c r="F74" s="495"/>
      <c r="G74" s="495"/>
      <c r="H74" s="495"/>
      <c r="I74" s="495"/>
      <c r="J74" s="495"/>
      <c r="K74" s="495"/>
      <c r="L74" s="495"/>
      <c r="M74" s="495"/>
      <c r="N74" s="495"/>
      <c r="O74" s="496"/>
      <c r="P74"/>
    </row>
    <row r="75" spans="1:16" x14ac:dyDescent="0.25">
      <c r="A75" s="94" t="s">
        <v>267</v>
      </c>
      <c r="B75" s="55" t="str">
        <f>IFERROR(_xlfn.XLOOKUP(A75,BD_PRODUTIVIDADES!$A:$A,BD_PRODUTIVIDADES!$B:$B,"—"),"—")</f>
        <v>Cercamento — mourão de eucalipto</v>
      </c>
      <c r="C75" s="55" t="str">
        <f>IFERROR(_xlfn.XLOOKUP(A75,BD_PRODUTIVIDADES!$A:$A,BD_PRODUTIVIDADES!$C:$C,"—"),"—")</f>
        <v>M</v>
      </c>
      <c r="D75" s="89">
        <f>IFERROR(_xlfn.XLOOKUP(A75,BD_PRODUTIVIDADES!$A:$A,BD_PRODUTIVIDADES!$D:$D,0),0)</f>
        <v>37.5</v>
      </c>
      <c r="E75" s="75">
        <f t="shared" si="0"/>
        <v>2.6666666666666668E-2</v>
      </c>
      <c r="F75" s="56">
        <f>IFERROR(_xlfn.XLOOKUP(A75,BD_PRODUTIVIDADES!$A:$A,BD_PRODUTIVIDADES!$H:$H,0),0)</f>
        <v>129.55000000000001</v>
      </c>
      <c r="G75" s="56">
        <f>IFERROR(_xlfn.XLOOKUP(A75,BD_PRODUTIVIDADES!$A:$A,BD_PRODUTIVIDADES!$K:$K,0),0)</f>
        <v>20</v>
      </c>
      <c r="H75" s="56">
        <f>IFERROR(_xlfn.XLOOKUP(A75,BD_PRODUTIVIDADES!$A:$A,BD_PRODUTIVIDADES!$M:$M,0),0)</f>
        <v>0</v>
      </c>
      <c r="I75" s="56">
        <f t="shared" si="1"/>
        <v>3.4546666666666672</v>
      </c>
      <c r="J75" s="56">
        <f t="shared" si="2"/>
        <v>0.53333333333333333</v>
      </c>
      <c r="K75" s="56">
        <f t="shared" si="3"/>
        <v>0</v>
      </c>
      <c r="L75" s="90">
        <f t="shared" si="4"/>
        <v>3.9880000000000004</v>
      </c>
      <c r="M75" s="74">
        <f>PARÂMETROS!$B$15</f>
        <v>0.35449999999999998</v>
      </c>
      <c r="N75" s="56">
        <f t="shared" si="5"/>
        <v>1.4137460000000002</v>
      </c>
      <c r="O75" s="96">
        <f t="shared" si="6"/>
        <v>5.401746000000001</v>
      </c>
    </row>
    <row r="76" spans="1:16" x14ac:dyDescent="0.25">
      <c r="A76" s="93" t="s">
        <v>268</v>
      </c>
      <c r="B76" s="83" t="str">
        <f>IFERROR(_xlfn.XLOOKUP(A76,BD_PRODUTIVIDADES!$A:$A,BD_PRODUTIVIDADES!$B:$B,"—"),"—")</f>
        <v>Cercamento — mourão de concreto</v>
      </c>
      <c r="C76" s="83" t="str">
        <f>IFERROR(_xlfn.XLOOKUP(A76,BD_PRODUTIVIDADES!$A:$A,BD_PRODUTIVIDADES!$C:$C,"—"),"—")</f>
        <v>M</v>
      </c>
      <c r="D76" s="84">
        <f>IFERROR(_xlfn.XLOOKUP(A76,BD_PRODUTIVIDADES!$A:$A,BD_PRODUTIVIDADES!$D:$D,0),0)</f>
        <v>50</v>
      </c>
      <c r="E76" s="85">
        <f t="shared" ref="E76:E83" si="7">IF(D76&gt;0,1/D76,"")</f>
        <v>0.02</v>
      </c>
      <c r="F76" s="86">
        <f>IFERROR(_xlfn.XLOOKUP(A76,BD_PRODUTIVIDADES!$A:$A,BD_PRODUTIVIDADES!$H:$H,0),0)</f>
        <v>129.55000000000001</v>
      </c>
      <c r="G76" s="86">
        <f>IFERROR(_xlfn.XLOOKUP(A76,BD_PRODUTIVIDADES!$A:$A,BD_PRODUTIVIDADES!$K:$K,0),0)</f>
        <v>20</v>
      </c>
      <c r="H76" s="86">
        <f>IFERROR(_xlfn.XLOOKUP(A76,BD_PRODUTIVIDADES!$A:$A,BD_PRODUTIVIDADES!$M:$M,0),0)</f>
        <v>0</v>
      </c>
      <c r="I76" s="86">
        <f t="shared" ref="I76:I83" si="8">F76*E76</f>
        <v>2.5910000000000002</v>
      </c>
      <c r="J76" s="86">
        <f t="shared" ref="J76:J83" si="9">G76*E76</f>
        <v>0.4</v>
      </c>
      <c r="K76" s="86">
        <f t="shared" ref="K76:K83" si="10">H76</f>
        <v>0</v>
      </c>
      <c r="L76" s="87">
        <f t="shared" ref="L76:L83" si="11">I76+J76+K76</f>
        <v>2.9910000000000001</v>
      </c>
      <c r="M76" s="88">
        <f>PARÂMETROS!$B$15</f>
        <v>0.35449999999999998</v>
      </c>
      <c r="N76" s="86">
        <f t="shared" ref="N76:N83" si="12">L76*M76</f>
        <v>1.0603095</v>
      </c>
      <c r="O76" s="96">
        <f t="shared" ref="O76:O83" si="13">L76*(1+M76)</f>
        <v>4.0513095000000003</v>
      </c>
    </row>
    <row r="77" spans="1:16" x14ac:dyDescent="0.25">
      <c r="A77" s="94" t="s">
        <v>269</v>
      </c>
      <c r="B77" s="55" t="str">
        <f>IFERROR(_xlfn.XLOOKUP(A77,BD_PRODUTIVIDADES!$A:$A,BD_PRODUTIVIDADES!$B:$B,"—"),"—")</f>
        <v>Remoção de cerca</v>
      </c>
      <c r="C77" s="55" t="str">
        <f>IFERROR(_xlfn.XLOOKUP(A77,BD_PRODUTIVIDADES!$A:$A,BD_PRODUTIVIDADES!$C:$C,"—"),"—")</f>
        <v>M</v>
      </c>
      <c r="D77" s="89">
        <f>IFERROR(_xlfn.XLOOKUP(A77,BD_PRODUTIVIDADES!$A:$A,BD_PRODUTIVIDADES!$D:$D,0),0)</f>
        <v>42.86</v>
      </c>
      <c r="E77" s="75">
        <f t="shared" si="7"/>
        <v>2.3331777881474568E-2</v>
      </c>
      <c r="F77" s="56">
        <f>IFERROR(_xlfn.XLOOKUP(A77,BD_PRODUTIVIDADES!$A:$A,BD_PRODUTIVIDADES!$H:$H,0),0)</f>
        <v>64.77</v>
      </c>
      <c r="G77" s="56">
        <f>IFERROR(_xlfn.XLOOKUP(A77,BD_PRODUTIVIDADES!$A:$A,BD_PRODUTIVIDADES!$K:$K,0),0)</f>
        <v>20</v>
      </c>
      <c r="H77" s="56">
        <f>IFERROR(_xlfn.XLOOKUP(A77,BD_PRODUTIVIDADES!$A:$A,BD_PRODUTIVIDADES!$M:$M,0),0)</f>
        <v>0</v>
      </c>
      <c r="I77" s="56">
        <f t="shared" si="8"/>
        <v>1.5111992533831078</v>
      </c>
      <c r="J77" s="56">
        <f t="shared" si="9"/>
        <v>0.46663555762949138</v>
      </c>
      <c r="K77" s="56">
        <f t="shared" si="10"/>
        <v>0</v>
      </c>
      <c r="L77" s="90">
        <f t="shared" si="11"/>
        <v>1.9778348110125992</v>
      </c>
      <c r="M77" s="74">
        <f>PARÂMETROS!$B$15</f>
        <v>0.35449999999999998</v>
      </c>
      <c r="N77" s="56">
        <f t="shared" si="12"/>
        <v>0.70114244050396635</v>
      </c>
      <c r="O77" s="96">
        <f t="shared" si="13"/>
        <v>2.6789772515165655</v>
      </c>
    </row>
    <row r="78" spans="1:16" x14ac:dyDescent="0.25">
      <c r="A78" s="93" t="s">
        <v>270</v>
      </c>
      <c r="B78" s="83" t="str">
        <f>IFERROR(_xlfn.XLOOKUP(A78,BD_PRODUTIVIDADES!$A:$A,BD_PRODUTIVIDADES!$B:$B,"—"),"—")</f>
        <v>Aceiro</v>
      </c>
      <c r="C78" s="83" t="str">
        <f>IFERROR(_xlfn.XLOOKUP(A78,BD_PRODUTIVIDADES!$A:$A,BD_PRODUTIVIDADES!$C:$C,"—"),"—")</f>
        <v>M</v>
      </c>
      <c r="D78" s="84">
        <f>IFERROR(_xlfn.XLOOKUP(A78,BD_PRODUTIVIDADES!$A:$A,BD_PRODUTIVIDADES!$D:$D,0),0)</f>
        <v>142.86000000000001</v>
      </c>
      <c r="E78" s="85">
        <f t="shared" si="7"/>
        <v>6.9998600027999435E-3</v>
      </c>
      <c r="F78" s="86">
        <f>IFERROR(_xlfn.XLOOKUP(A78,BD_PRODUTIVIDADES!$A:$A,BD_PRODUTIVIDADES!$H:$H,0),0)</f>
        <v>60.81</v>
      </c>
      <c r="G78" s="86">
        <f>IFERROR(_xlfn.XLOOKUP(A78,BD_PRODUTIVIDADES!$A:$A,BD_PRODUTIVIDADES!$K:$K,0),0)</f>
        <v>30</v>
      </c>
      <c r="H78" s="86">
        <f>IFERROR(_xlfn.XLOOKUP(A78,BD_PRODUTIVIDADES!$A:$A,BD_PRODUTIVIDADES!$M:$M,0),0)</f>
        <v>0</v>
      </c>
      <c r="I78" s="86">
        <f t="shared" si="8"/>
        <v>0.42566148677026461</v>
      </c>
      <c r="J78" s="86">
        <f t="shared" si="9"/>
        <v>0.20999580008399832</v>
      </c>
      <c r="K78" s="86">
        <f t="shared" si="10"/>
        <v>0</v>
      </c>
      <c r="L78" s="87">
        <f t="shared" si="11"/>
        <v>0.63565728685426293</v>
      </c>
      <c r="M78" s="88">
        <f>PARÂMETROS!$B$15</f>
        <v>0.35449999999999998</v>
      </c>
      <c r="N78" s="86">
        <f t="shared" si="12"/>
        <v>0.2253405081898362</v>
      </c>
      <c r="O78" s="96">
        <f t="shared" si="13"/>
        <v>0.86099779504409912</v>
      </c>
    </row>
    <row r="79" spans="1:16" x14ac:dyDescent="0.25">
      <c r="A79" s="94" t="s">
        <v>271</v>
      </c>
      <c r="B79" s="55" t="str">
        <f>IFERROR(_xlfn.XLOOKUP(A79,BD_PRODUTIVIDADES!$A:$A,BD_PRODUTIVIDADES!$B:$B,"—"),"—")</f>
        <v>Instalação de manta geotêxtil (Bidim)</v>
      </c>
      <c r="C79" s="55" t="str">
        <f>IFERROR(_xlfn.XLOOKUP(A79,BD_PRODUTIVIDADES!$A:$A,BD_PRODUTIVIDADES!$C:$C,"—"),"—")</f>
        <v>M²</v>
      </c>
      <c r="D79" s="89">
        <f>IFERROR(_xlfn.XLOOKUP(A79,BD_PRODUTIVIDADES!$A:$A,BD_PRODUTIVIDADES!$D:$D,0),0)</f>
        <v>327.5</v>
      </c>
      <c r="E79" s="75">
        <f t="shared" si="7"/>
        <v>3.0534351145038168E-3</v>
      </c>
      <c r="F79" s="56">
        <f>IFERROR(_xlfn.XLOOKUP(A79,BD_PRODUTIVIDADES!$A:$A,BD_PRODUTIVIDADES!$H:$H,0),0)</f>
        <v>94.43</v>
      </c>
      <c r="G79" s="56">
        <f>IFERROR(_xlfn.XLOOKUP(A79,BD_PRODUTIVIDADES!$A:$A,BD_PRODUTIVIDADES!$K:$K,0),0)</f>
        <v>20</v>
      </c>
      <c r="H79" s="56">
        <f>IFERROR(_xlfn.XLOOKUP(A79,BD_PRODUTIVIDADES!$A:$A,BD_PRODUTIVIDADES!$M:$M,0),0)</f>
        <v>8.2899999999999991</v>
      </c>
      <c r="I79" s="56">
        <f t="shared" si="8"/>
        <v>0.28833587786259546</v>
      </c>
      <c r="J79" s="56">
        <f t="shared" si="9"/>
        <v>6.1068702290076333E-2</v>
      </c>
      <c r="K79" s="56">
        <f t="shared" si="10"/>
        <v>8.2899999999999991</v>
      </c>
      <c r="L79" s="90">
        <f t="shared" si="11"/>
        <v>8.6394045801526715</v>
      </c>
      <c r="M79" s="74">
        <f>PARÂMETROS!$B$15</f>
        <v>0.35449999999999998</v>
      </c>
      <c r="N79" s="56">
        <f t="shared" si="12"/>
        <v>3.062668923664122</v>
      </c>
      <c r="O79" s="96">
        <f t="shared" si="13"/>
        <v>11.702073503816793</v>
      </c>
    </row>
    <row r="80" spans="1:16" x14ac:dyDescent="0.25">
      <c r="A80" s="93" t="s">
        <v>272</v>
      </c>
      <c r="B80" s="83" t="str">
        <f>IFERROR(_xlfn.XLOOKUP(A80,BD_PRODUTIVIDADES!$A:$A,BD_PRODUTIVIDADES!$B:$B,"—"),"—")</f>
        <v>Implantação de eixo</v>
      </c>
      <c r="C80" s="83" t="str">
        <f>IFERROR(_xlfn.XLOOKUP(A80,BD_PRODUTIVIDADES!$A:$A,BD_PRODUTIVIDADES!$C:$C,"—"),"—")</f>
        <v>KM</v>
      </c>
      <c r="D80" s="84">
        <f>IFERROR(_xlfn.XLOOKUP(A80,BD_PRODUTIVIDADES!$A:$A,BD_PRODUTIVIDADES!$D:$D,0),0)</f>
        <v>0.14299999999999999</v>
      </c>
      <c r="E80" s="85">
        <f t="shared" si="7"/>
        <v>6.9930069930069934</v>
      </c>
      <c r="F80" s="86">
        <f>IFERROR(_xlfn.XLOOKUP(A80,BD_PRODUTIVIDADES!$A:$A,BD_PRODUTIVIDADES!$H:$H,0),0)</f>
        <v>119.39</v>
      </c>
      <c r="G80" s="86">
        <f>IFERROR(_xlfn.XLOOKUP(A80,BD_PRODUTIVIDADES!$A:$A,BD_PRODUTIVIDADES!$K:$K,0),0)</f>
        <v>130</v>
      </c>
      <c r="H80" s="86">
        <f>IFERROR(_xlfn.XLOOKUP(A80,BD_PRODUTIVIDADES!$A:$A,BD_PRODUTIVIDADES!$M:$M,0),0)</f>
        <v>0</v>
      </c>
      <c r="I80" s="86">
        <f t="shared" si="8"/>
        <v>834.89510489510496</v>
      </c>
      <c r="J80" s="86">
        <f t="shared" si="9"/>
        <v>909.09090909090912</v>
      </c>
      <c r="K80" s="86">
        <f t="shared" si="10"/>
        <v>0</v>
      </c>
      <c r="L80" s="87">
        <f t="shared" si="11"/>
        <v>1743.9860139860141</v>
      </c>
      <c r="M80" s="88">
        <f>PARÂMETROS!$B$15</f>
        <v>0.35449999999999998</v>
      </c>
      <c r="N80" s="86">
        <f t="shared" si="12"/>
        <v>618.243041958042</v>
      </c>
      <c r="O80" s="96">
        <f t="shared" si="13"/>
        <v>2362.2290559440562</v>
      </c>
    </row>
    <row r="81" spans="1:15" x14ac:dyDescent="0.25">
      <c r="A81" s="94" t="s">
        <v>273</v>
      </c>
      <c r="B81" s="55" t="str">
        <f>IFERROR(_xlfn.XLOOKUP(A81,BD_PRODUTIVIDADES!$A:$A,BD_PRODUTIVIDADES!$B:$B,"—"),"—")</f>
        <v>Assentamento piso intertravado (terceirizado)</v>
      </c>
      <c r="C81" s="55" t="str">
        <f>IFERROR(_xlfn.XLOOKUP(A81,BD_PRODUTIVIDADES!$A:$A,BD_PRODUTIVIDADES!$C:$C,"—"),"—")</f>
        <v>m²</v>
      </c>
      <c r="D81" s="89">
        <f>IFERROR(_xlfn.XLOOKUP(A81,BD_PRODUTIVIDADES!$A:$A,BD_PRODUTIVIDADES!$D:$D,0),0)</f>
        <v>25</v>
      </c>
      <c r="E81" s="75">
        <f t="shared" si="7"/>
        <v>0.04</v>
      </c>
      <c r="F81" s="56">
        <f>IFERROR(_xlfn.XLOOKUP(A81,BD_PRODUTIVIDADES!$A:$A,BD_PRODUTIVIDADES!$H:$H,0),0)</f>
        <v>59.68</v>
      </c>
      <c r="G81" s="56">
        <f>IFERROR(_xlfn.XLOOKUP(A81,BD_PRODUTIVIDADES!$A:$A,BD_PRODUTIVIDADES!$K:$K,0),0)</f>
        <v>0</v>
      </c>
      <c r="H81" s="56">
        <f>IFERROR(_xlfn.XLOOKUP(A81,BD_PRODUTIVIDADES!$A:$A,BD_PRODUTIVIDADES!$M:$M,0),0)</f>
        <v>125</v>
      </c>
      <c r="I81" s="56">
        <f t="shared" si="8"/>
        <v>2.3872</v>
      </c>
      <c r="J81" s="56">
        <f t="shared" si="9"/>
        <v>0</v>
      </c>
      <c r="K81" s="56">
        <f t="shared" si="10"/>
        <v>125</v>
      </c>
      <c r="L81" s="90">
        <f t="shared" si="11"/>
        <v>127.38720000000001</v>
      </c>
      <c r="M81" s="74">
        <f>PARÂMETROS!$B$15</f>
        <v>0.35449999999999998</v>
      </c>
      <c r="N81" s="56">
        <f t="shared" si="12"/>
        <v>45.158762400000001</v>
      </c>
      <c r="O81" s="96">
        <f t="shared" si="13"/>
        <v>172.54596240000001</v>
      </c>
    </row>
    <row r="82" spans="1:15" x14ac:dyDescent="0.25">
      <c r="A82" s="93" t="s">
        <v>274</v>
      </c>
      <c r="B82" s="83" t="str">
        <f>IFERROR(_xlfn.XLOOKUP(A82,BD_PRODUTIVIDADES!$A:$A,BD_PRODUTIVIDADES!$B:$B,"—"),"—")</f>
        <v>Assentamento de guia (terceirizado)</v>
      </c>
      <c r="C82" s="83" t="str">
        <f>IFERROR(_xlfn.XLOOKUP(A82,BD_PRODUTIVIDADES!$A:$A,BD_PRODUTIVIDADES!$C:$C,"—"),"—")</f>
        <v>m</v>
      </c>
      <c r="D82" s="84">
        <f>IFERROR(_xlfn.XLOOKUP(A82,BD_PRODUTIVIDADES!$A:$A,BD_PRODUTIVIDADES!$D:$D,0),0)</f>
        <v>15</v>
      </c>
      <c r="E82" s="85">
        <f t="shared" si="7"/>
        <v>6.6666666666666666E-2</v>
      </c>
      <c r="F82" s="86">
        <f>IFERROR(_xlfn.XLOOKUP(A82,BD_PRODUTIVIDADES!$A:$A,BD_PRODUTIVIDADES!$H:$H,0),0)</f>
        <v>64.510000000000005</v>
      </c>
      <c r="G82" s="86">
        <f>IFERROR(_xlfn.XLOOKUP(A82,BD_PRODUTIVIDADES!$A:$A,BD_PRODUTIVIDADES!$K:$K,0),0)</f>
        <v>0</v>
      </c>
      <c r="H82" s="86">
        <f>IFERROR(_xlfn.XLOOKUP(A82,BD_PRODUTIVIDADES!$A:$A,BD_PRODUTIVIDADES!$M:$M,0),0)</f>
        <v>63.21</v>
      </c>
      <c r="I82" s="86">
        <f t="shared" si="8"/>
        <v>4.3006666666666673</v>
      </c>
      <c r="J82" s="86">
        <f t="shared" si="9"/>
        <v>0</v>
      </c>
      <c r="K82" s="86">
        <f t="shared" si="10"/>
        <v>63.21</v>
      </c>
      <c r="L82" s="87">
        <f t="shared" si="11"/>
        <v>67.510666666666665</v>
      </c>
      <c r="M82" s="88">
        <f>PARÂMETROS!$B$15</f>
        <v>0.35449999999999998</v>
      </c>
      <c r="N82" s="86">
        <f t="shared" si="12"/>
        <v>23.932531333333333</v>
      </c>
      <c r="O82" s="96">
        <f t="shared" si="13"/>
        <v>91.443197999999995</v>
      </c>
    </row>
    <row r="83" spans="1:15" x14ac:dyDescent="0.25">
      <c r="A83" s="94" t="s">
        <v>275</v>
      </c>
      <c r="B83" s="55" t="str">
        <f>IFERROR(_xlfn.XLOOKUP(A83,BD_PRODUTIVIDADES!$A:$A,BD_PRODUTIVIDADES!$B:$B,"—"),"—")</f>
        <v>Rejuntamento piso intertravado</v>
      </c>
      <c r="C83" s="55" t="str">
        <f>IFERROR(_xlfn.XLOOKUP(A83,BD_PRODUTIVIDADES!$A:$A,BD_PRODUTIVIDADES!$C:$C,"—"),"—")</f>
        <v>m²</v>
      </c>
      <c r="D83" s="89">
        <f>IFERROR(_xlfn.XLOOKUP(A83,BD_PRODUTIVIDADES!$A:$A,BD_PRODUTIVIDADES!$D:$D,0),0)</f>
        <v>25</v>
      </c>
      <c r="E83" s="75">
        <f t="shared" si="7"/>
        <v>0.04</v>
      </c>
      <c r="F83" s="56">
        <f>IFERROR(_xlfn.XLOOKUP(A83,BD_PRODUTIVIDADES!$A:$A,BD_PRODUTIVIDADES!$H:$H,0),0)</f>
        <v>1.05</v>
      </c>
      <c r="G83" s="56">
        <f>IFERROR(_xlfn.XLOOKUP(A83,BD_PRODUTIVIDADES!$A:$A,BD_PRODUTIVIDADES!$K:$K,0),0)</f>
        <v>0</v>
      </c>
      <c r="H83" s="56">
        <f>IFERROR(_xlfn.XLOOKUP(A83,BD_PRODUTIVIDADES!$A:$A,BD_PRODUTIVIDADES!$M:$M,0),0)</f>
        <v>0</v>
      </c>
      <c r="I83" s="56">
        <f t="shared" si="8"/>
        <v>4.2000000000000003E-2</v>
      </c>
      <c r="J83" s="56">
        <f t="shared" si="9"/>
        <v>0</v>
      </c>
      <c r="K83" s="56">
        <f t="shared" si="10"/>
        <v>0</v>
      </c>
      <c r="L83" s="90">
        <f t="shared" si="11"/>
        <v>4.2000000000000003E-2</v>
      </c>
      <c r="M83" s="74">
        <f>PARÂMETROS!$B$15</f>
        <v>0.35449999999999998</v>
      </c>
      <c r="N83" s="56">
        <f t="shared" si="12"/>
        <v>1.4888999999999999E-2</v>
      </c>
      <c r="O83" s="96">
        <f t="shared" si="13"/>
        <v>5.6889000000000002E-2</v>
      </c>
    </row>
  </sheetData>
  <autoFilter ref="A1:P83" xr:uid="{66B0689B-430D-41C4-B966-96E4AC797376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</autoFilter>
  <mergeCells count="9">
    <mergeCell ref="A31:O31"/>
    <mergeCell ref="A50:O50"/>
    <mergeCell ref="A60:O60"/>
    <mergeCell ref="A74:O74"/>
    <mergeCell ref="A1:O1"/>
    <mergeCell ref="A2:O2"/>
    <mergeCell ref="A3:O3"/>
    <mergeCell ref="A5:O5"/>
    <mergeCell ref="A15:O1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47CAB-2F78-427C-BFEB-786FCAEFB96E}">
  <sheetPr codeName="Planilha29">
    <tabColor theme="7" tint="0.39997558519241921"/>
  </sheetPr>
  <dimension ref="A1:P504"/>
  <sheetViews>
    <sheetView showGridLines="0" zoomScale="90" zoomScaleNormal="90" workbookViewId="0">
      <pane ySplit="2" topLeftCell="A3" activePane="bottomLeft" state="frozen"/>
      <selection activeCell="M34" sqref="M34:O34"/>
      <selection pane="bottomLeft" activeCell="K16" sqref="K16"/>
    </sheetView>
  </sheetViews>
  <sheetFormatPr defaultRowHeight="15" x14ac:dyDescent="0.25"/>
  <cols>
    <col min="1" max="1" width="53.42578125" bestFit="1" customWidth="1"/>
    <col min="3" max="3" width="8.42578125" style="14" bestFit="1" customWidth="1"/>
    <col min="4" max="4" width="15.42578125" bestFit="1" customWidth="1"/>
    <col min="5" max="5" width="23.28515625" bestFit="1" customWidth="1"/>
    <col min="8" max="8" width="5.140625" customWidth="1"/>
    <col min="9" max="9" width="12.7109375" customWidth="1"/>
    <col min="10" max="10" width="34.28515625" customWidth="1"/>
    <col min="11" max="11" width="14.7109375" customWidth="1"/>
    <col min="12" max="12" width="15.42578125" customWidth="1"/>
    <col min="13" max="13" width="27.140625" customWidth="1"/>
    <col min="14" max="14" width="3.5703125" customWidth="1"/>
    <col min="15" max="15" width="20.85546875" customWidth="1"/>
    <col min="16" max="16" width="20.5703125" bestFit="1" customWidth="1"/>
  </cols>
  <sheetData>
    <row r="1" spans="1:16" ht="36" customHeight="1" x14ac:dyDescent="0.25">
      <c r="I1" s="38" t="s">
        <v>276</v>
      </c>
      <c r="O1" s="45" t="s">
        <v>277</v>
      </c>
      <c r="P1" s="50"/>
    </row>
    <row r="2" spans="1:16" ht="42.75" customHeight="1" x14ac:dyDescent="0.25">
      <c r="A2" s="21" t="s">
        <v>278</v>
      </c>
      <c r="B2" s="21" t="s">
        <v>279</v>
      </c>
      <c r="C2" s="21" t="s">
        <v>12</v>
      </c>
      <c r="D2" s="21" t="s">
        <v>280</v>
      </c>
      <c r="E2" s="21" t="s">
        <v>281</v>
      </c>
      <c r="I2" s="35">
        <v>1</v>
      </c>
      <c r="J2" s="36" t="s">
        <v>282</v>
      </c>
      <c r="K2" s="36" t="s">
        <v>283</v>
      </c>
      <c r="L2" s="36" t="s">
        <v>284</v>
      </c>
      <c r="M2" s="37" t="s">
        <v>285</v>
      </c>
      <c r="O2">
        <v>220</v>
      </c>
      <c r="P2">
        <v>2.0099999999999998</v>
      </c>
    </row>
    <row r="3" spans="1:16" x14ac:dyDescent="0.25">
      <c r="A3" t="s">
        <v>286</v>
      </c>
      <c r="B3" t="s">
        <v>287</v>
      </c>
      <c r="C3" s="14" t="s">
        <v>288</v>
      </c>
      <c r="D3" s="22">
        <f>K3</f>
        <v>1623.6</v>
      </c>
      <c r="E3" s="22">
        <f t="shared" ref="E3:E33" si="0">IF($C3="h",$D3+($D3*HORISTA),IF($C3="mês",$D3+($D3*MENSALISTA),D3))</f>
        <v>3344.616</v>
      </c>
      <c r="J3" s="46" t="s">
        <v>286</v>
      </c>
      <c r="K3" s="30">
        <f>1623.6*I2</f>
        <v>1623.6</v>
      </c>
      <c r="L3" s="30">
        <f>K3/$O$2</f>
        <v>7.38</v>
      </c>
      <c r="M3" s="30">
        <f>(K3*$P$2)/$O$2</f>
        <v>14.833799999999998</v>
      </c>
      <c r="O3" s="3"/>
      <c r="P3" s="3"/>
    </row>
    <row r="4" spans="1:16" x14ac:dyDescent="0.25">
      <c r="A4" t="s">
        <v>289</v>
      </c>
      <c r="B4" t="s">
        <v>290</v>
      </c>
      <c r="C4" s="14" t="s">
        <v>288</v>
      </c>
      <c r="D4" s="22">
        <f>K4</f>
        <v>1674.2</v>
      </c>
      <c r="E4" s="22">
        <f>IF($C4="h",$D4+($D4*HORISTA),IF($C4="mês",$D4+($D4*MENSALISTA),D4))</f>
        <v>3448.8519999999999</v>
      </c>
      <c r="J4" s="46" t="s">
        <v>289</v>
      </c>
      <c r="K4" s="30">
        <f>1674.2*$I$2</f>
        <v>1674.2</v>
      </c>
      <c r="L4" s="30">
        <f>K4/$O$2</f>
        <v>7.61</v>
      </c>
      <c r="M4" s="30">
        <f>(K4*$P$2)/$O$2</f>
        <v>15.296099999999999</v>
      </c>
      <c r="O4" s="44"/>
      <c r="P4" s="3"/>
    </row>
    <row r="5" spans="1:16" x14ac:dyDescent="0.25">
      <c r="A5" t="s">
        <v>291</v>
      </c>
      <c r="B5" t="s">
        <v>292</v>
      </c>
      <c r="C5" s="14" t="s">
        <v>288</v>
      </c>
      <c r="D5" s="22">
        <f>K5</f>
        <v>2305.6</v>
      </c>
      <c r="E5" s="22">
        <f t="shared" si="0"/>
        <v>4749.5360000000001</v>
      </c>
      <c r="J5" s="46" t="s">
        <v>291</v>
      </c>
      <c r="K5" s="30">
        <f t="shared" ref="K5" si="1">2305.6*$I$2</f>
        <v>2305.6</v>
      </c>
      <c r="L5" s="30">
        <f t="shared" ref="L5:L14" si="2">K5/$O$2</f>
        <v>10.48</v>
      </c>
      <c r="M5" s="30">
        <f t="shared" ref="M5:M14" si="3">(K5*$P$2)/$O$2</f>
        <v>21.064799999999998</v>
      </c>
    </row>
    <row r="6" spans="1:16" x14ac:dyDescent="0.25">
      <c r="A6" t="s">
        <v>293</v>
      </c>
      <c r="B6" t="s">
        <v>294</v>
      </c>
      <c r="C6" s="14" t="s">
        <v>288</v>
      </c>
      <c r="D6" s="22">
        <f>K16</f>
        <v>3300</v>
      </c>
      <c r="E6" s="22">
        <f t="shared" si="0"/>
        <v>6798</v>
      </c>
      <c r="J6" s="46" t="s">
        <v>295</v>
      </c>
      <c r="K6" s="30">
        <f t="shared" ref="K6" si="4">2305.6*$I$2</f>
        <v>2305.6</v>
      </c>
      <c r="L6" s="30">
        <f t="shared" si="2"/>
        <v>10.48</v>
      </c>
      <c r="M6" s="30">
        <f t="shared" si="3"/>
        <v>21.064799999999998</v>
      </c>
    </row>
    <row r="7" spans="1:16" x14ac:dyDescent="0.25">
      <c r="A7" t="s">
        <v>295</v>
      </c>
      <c r="B7" t="s">
        <v>296</v>
      </c>
      <c r="C7" s="14" t="s">
        <v>288</v>
      </c>
      <c r="D7" s="22">
        <f>K6</f>
        <v>2305.6</v>
      </c>
      <c r="E7" s="22">
        <f t="shared" si="0"/>
        <v>4749.5360000000001</v>
      </c>
      <c r="J7" s="46" t="s">
        <v>297</v>
      </c>
      <c r="K7" s="30">
        <f>1674.2*$I$2</f>
        <v>1674.2</v>
      </c>
      <c r="L7" s="30">
        <f t="shared" si="2"/>
        <v>7.61</v>
      </c>
      <c r="M7" s="30">
        <f t="shared" si="3"/>
        <v>15.296099999999999</v>
      </c>
    </row>
    <row r="8" spans="1:16" x14ac:dyDescent="0.25">
      <c r="A8" t="s">
        <v>298</v>
      </c>
      <c r="B8" t="s">
        <v>299</v>
      </c>
      <c r="C8" s="14" t="s">
        <v>288</v>
      </c>
      <c r="D8" s="22">
        <f>K7</f>
        <v>1674.2</v>
      </c>
      <c r="E8" s="22">
        <f t="shared" si="0"/>
        <v>3448.8519999999999</v>
      </c>
      <c r="J8" s="46" t="s">
        <v>300</v>
      </c>
      <c r="K8" s="30">
        <f t="shared" ref="K8:K13" si="5">1674.2*$I$2</f>
        <v>1674.2</v>
      </c>
      <c r="L8" s="30">
        <f t="shared" si="2"/>
        <v>7.61</v>
      </c>
      <c r="M8" s="30">
        <f t="shared" si="3"/>
        <v>15.296099999999999</v>
      </c>
    </row>
    <row r="9" spans="1:16" x14ac:dyDescent="0.25">
      <c r="A9" t="s">
        <v>301</v>
      </c>
      <c r="B9" t="s">
        <v>302</v>
      </c>
      <c r="C9" s="14" t="s">
        <v>288</v>
      </c>
      <c r="D9" s="22">
        <f>K8</f>
        <v>1674.2</v>
      </c>
      <c r="E9" s="22">
        <f t="shared" si="0"/>
        <v>3448.8519999999999</v>
      </c>
      <c r="J9" s="46" t="s">
        <v>303</v>
      </c>
      <c r="K9" s="30">
        <f t="shared" si="5"/>
        <v>1674.2</v>
      </c>
      <c r="L9" s="30">
        <f t="shared" si="2"/>
        <v>7.61</v>
      </c>
      <c r="M9" s="30">
        <f t="shared" si="3"/>
        <v>15.296099999999999</v>
      </c>
    </row>
    <row r="10" spans="1:16" x14ac:dyDescent="0.25">
      <c r="A10" t="s">
        <v>304</v>
      </c>
      <c r="B10" t="s">
        <v>305</v>
      </c>
      <c r="C10" s="14" t="s">
        <v>288</v>
      </c>
      <c r="D10" s="22">
        <f>K9</f>
        <v>1674.2</v>
      </c>
      <c r="E10" s="22">
        <f t="shared" si="0"/>
        <v>3448.8519999999999</v>
      </c>
      <c r="J10" s="46" t="s">
        <v>306</v>
      </c>
      <c r="K10" s="30">
        <f t="shared" ref="K10" si="6">2305.6*$I$2</f>
        <v>2305.6</v>
      </c>
      <c r="L10" s="30">
        <f t="shared" si="2"/>
        <v>10.48</v>
      </c>
      <c r="M10" s="30">
        <f t="shared" si="3"/>
        <v>21.064799999999998</v>
      </c>
    </row>
    <row r="11" spans="1:16" x14ac:dyDescent="0.25">
      <c r="A11" t="s">
        <v>307</v>
      </c>
      <c r="B11" t="s">
        <v>308</v>
      </c>
      <c r="C11" s="14" t="s">
        <v>288</v>
      </c>
      <c r="D11" s="22">
        <f>K11</f>
        <v>1674.2</v>
      </c>
      <c r="E11" s="22">
        <f t="shared" si="0"/>
        <v>3448.8519999999999</v>
      </c>
      <c r="J11" s="46" t="s">
        <v>309</v>
      </c>
      <c r="K11" s="30">
        <f t="shared" si="5"/>
        <v>1674.2</v>
      </c>
      <c r="L11" s="30">
        <f t="shared" si="2"/>
        <v>7.61</v>
      </c>
      <c r="M11" s="30">
        <f t="shared" si="3"/>
        <v>15.296099999999999</v>
      </c>
    </row>
    <row r="12" spans="1:16" x14ac:dyDescent="0.25">
      <c r="A12" t="s">
        <v>310</v>
      </c>
      <c r="B12" t="s">
        <v>311</v>
      </c>
      <c r="C12" s="14" t="s">
        <v>288</v>
      </c>
      <c r="D12" s="22">
        <f>K10</f>
        <v>2305.6</v>
      </c>
      <c r="E12" s="22">
        <f t="shared" si="0"/>
        <v>4749.5360000000001</v>
      </c>
      <c r="J12" s="46" t="s">
        <v>312</v>
      </c>
      <c r="K12" s="30">
        <f t="shared" si="5"/>
        <v>1674.2</v>
      </c>
      <c r="L12" s="30">
        <f t="shared" si="2"/>
        <v>7.61</v>
      </c>
      <c r="M12" s="30">
        <f t="shared" si="3"/>
        <v>15.296099999999999</v>
      </c>
    </row>
    <row r="13" spans="1:16" x14ac:dyDescent="0.25">
      <c r="A13" t="s">
        <v>313</v>
      </c>
      <c r="B13" t="s">
        <v>314</v>
      </c>
      <c r="C13" s="14" t="s">
        <v>288</v>
      </c>
      <c r="D13" s="22">
        <f>K12</f>
        <v>1674.2</v>
      </c>
      <c r="E13" s="22">
        <f t="shared" si="0"/>
        <v>3448.8519999999999</v>
      </c>
      <c r="J13" s="46" t="s">
        <v>315</v>
      </c>
      <c r="K13" s="30">
        <f t="shared" si="5"/>
        <v>1674.2</v>
      </c>
      <c r="L13" s="30">
        <f t="shared" si="2"/>
        <v>7.61</v>
      </c>
      <c r="M13" s="30">
        <f t="shared" si="3"/>
        <v>15.296099999999999</v>
      </c>
    </row>
    <row r="14" spans="1:16" x14ac:dyDescent="0.25">
      <c r="A14" t="s">
        <v>316</v>
      </c>
      <c r="B14" t="s">
        <v>317</v>
      </c>
      <c r="C14" s="14" t="s">
        <v>288</v>
      </c>
      <c r="D14" s="22">
        <f>K13</f>
        <v>1674.2</v>
      </c>
      <c r="E14" s="22">
        <f t="shared" si="0"/>
        <v>3448.8519999999999</v>
      </c>
      <c r="J14" s="46" t="str">
        <f>A96</f>
        <v>Prefeito de Alojamento</v>
      </c>
      <c r="K14" s="30">
        <f>D96</f>
        <v>4000</v>
      </c>
      <c r="L14" s="30">
        <f t="shared" si="2"/>
        <v>18.181818181818183</v>
      </c>
      <c r="M14" s="30">
        <f t="shared" si="3"/>
        <v>36.54545454545454</v>
      </c>
      <c r="N14" s="4" t="s">
        <v>318</v>
      </c>
    </row>
    <row r="15" spans="1:16" x14ac:dyDescent="0.25">
      <c r="A15" t="s">
        <v>319</v>
      </c>
      <c r="B15" t="s">
        <v>320</v>
      </c>
      <c r="C15" s="14" t="s">
        <v>321</v>
      </c>
      <c r="D15" s="22">
        <f>K15</f>
        <v>8000</v>
      </c>
      <c r="E15" s="22">
        <f t="shared" si="0"/>
        <v>8000</v>
      </c>
      <c r="J15" s="29" t="s">
        <v>319</v>
      </c>
      <c r="K15" s="30">
        <v>8000</v>
      </c>
      <c r="L15" s="30"/>
      <c r="M15" s="30"/>
    </row>
    <row r="16" spans="1:16" x14ac:dyDescent="0.25">
      <c r="A16" t="s">
        <v>322</v>
      </c>
      <c r="B16" t="s">
        <v>323</v>
      </c>
      <c r="C16" s="14" t="s">
        <v>288</v>
      </c>
      <c r="D16" s="22">
        <f t="shared" ref="D16:D37" si="7">K17</f>
        <v>2305.6</v>
      </c>
      <c r="E16" s="22">
        <f t="shared" si="0"/>
        <v>4749.5360000000001</v>
      </c>
      <c r="J16" s="29" t="s">
        <v>293</v>
      </c>
      <c r="K16" s="30">
        <f>3300*I2</f>
        <v>3300</v>
      </c>
      <c r="L16" s="30">
        <f>K16/$O$2</f>
        <v>15</v>
      </c>
      <c r="M16" s="30">
        <f>(K16*$P$2)/$O$2</f>
        <v>30.149999999999995</v>
      </c>
    </row>
    <row r="17" spans="1:15" x14ac:dyDescent="0.25">
      <c r="A17" t="s">
        <v>324</v>
      </c>
      <c r="B17" t="s">
        <v>325</v>
      </c>
      <c r="C17" s="14" t="s">
        <v>288</v>
      </c>
      <c r="D17" s="22">
        <f>K18</f>
        <v>2305.6</v>
      </c>
      <c r="E17" s="22">
        <f t="shared" si="0"/>
        <v>4749.5360000000001</v>
      </c>
      <c r="J17" s="46" t="s">
        <v>322</v>
      </c>
      <c r="K17" s="30">
        <f>2305.6*$I$2</f>
        <v>2305.6</v>
      </c>
      <c r="L17" s="30">
        <f>K17/$O$2</f>
        <v>10.48</v>
      </c>
      <c r="M17" s="30">
        <f>(K17*$P$2)/$O$2</f>
        <v>21.064799999999998</v>
      </c>
    </row>
    <row r="18" spans="1:15" x14ac:dyDescent="0.25">
      <c r="A18" t="s">
        <v>326</v>
      </c>
      <c r="B18" t="s">
        <v>327</v>
      </c>
      <c r="C18" s="14" t="s">
        <v>288</v>
      </c>
      <c r="D18" s="22">
        <f>K19</f>
        <v>2305.6</v>
      </c>
      <c r="E18" s="22">
        <f t="shared" si="0"/>
        <v>4749.5360000000001</v>
      </c>
      <c r="J18" s="46" t="s">
        <v>324</v>
      </c>
      <c r="K18" s="30">
        <f t="shared" ref="K18:K20" si="8">2305.6*$I$2</f>
        <v>2305.6</v>
      </c>
      <c r="L18" s="30">
        <f>K18/$O$2</f>
        <v>10.48</v>
      </c>
      <c r="M18" s="30">
        <f>(K18*$P$2)/$O$2</f>
        <v>21.064799999999998</v>
      </c>
    </row>
    <row r="19" spans="1:15" x14ac:dyDescent="0.25">
      <c r="A19" t="s">
        <v>328</v>
      </c>
      <c r="B19" t="s">
        <v>329</v>
      </c>
      <c r="C19" s="14" t="s">
        <v>288</v>
      </c>
      <c r="D19" s="22">
        <f>K20</f>
        <v>2305.6</v>
      </c>
      <c r="E19" s="22">
        <f t="shared" si="0"/>
        <v>4749.5360000000001</v>
      </c>
      <c r="J19" s="46" t="s">
        <v>326</v>
      </c>
      <c r="K19" s="30">
        <f t="shared" si="8"/>
        <v>2305.6</v>
      </c>
      <c r="L19" s="30">
        <f>K19/$O$2</f>
        <v>10.48</v>
      </c>
      <c r="M19" s="30">
        <f>(K19*$P$2)/$O$2</f>
        <v>21.064799999999998</v>
      </c>
    </row>
    <row r="20" spans="1:15" x14ac:dyDescent="0.25">
      <c r="A20" t="s">
        <v>330</v>
      </c>
      <c r="B20" t="s">
        <v>331</v>
      </c>
      <c r="C20" s="14" t="s">
        <v>321</v>
      </c>
      <c r="D20" s="22">
        <f t="shared" si="7"/>
        <v>15000</v>
      </c>
      <c r="E20" s="22">
        <f t="shared" si="0"/>
        <v>15000</v>
      </c>
      <c r="J20" s="46" t="s">
        <v>328</v>
      </c>
      <c r="K20" s="30">
        <f t="shared" si="8"/>
        <v>2305.6</v>
      </c>
      <c r="L20" s="30">
        <f>K20/$O$2</f>
        <v>10.48</v>
      </c>
      <c r="M20" s="30">
        <f>(K20*$P$2)/$O$2</f>
        <v>21.064799999999998</v>
      </c>
      <c r="N20" s="4" t="s">
        <v>318</v>
      </c>
    </row>
    <row r="21" spans="1:15" x14ac:dyDescent="0.25">
      <c r="A21" t="s">
        <v>332</v>
      </c>
      <c r="B21" t="s">
        <v>333</v>
      </c>
      <c r="C21" s="14" t="s">
        <v>321</v>
      </c>
      <c r="D21" s="22">
        <f t="shared" si="7"/>
        <v>12000</v>
      </c>
      <c r="E21" s="22">
        <f t="shared" si="0"/>
        <v>12000</v>
      </c>
      <c r="J21" s="29" t="s">
        <v>330</v>
      </c>
      <c r="K21" s="30">
        <v>15000</v>
      </c>
      <c r="L21" s="30"/>
      <c r="M21" s="30"/>
      <c r="N21" s="4" t="s">
        <v>318</v>
      </c>
    </row>
    <row r="22" spans="1:15" x14ac:dyDescent="0.25">
      <c r="A22" t="s">
        <v>334</v>
      </c>
      <c r="B22" t="s">
        <v>335</v>
      </c>
      <c r="C22" s="14" t="s">
        <v>288</v>
      </c>
      <c r="D22" s="22">
        <f t="shared" si="7"/>
        <v>10000</v>
      </c>
      <c r="E22" s="22">
        <f t="shared" si="0"/>
        <v>20600</v>
      </c>
      <c r="J22" s="29" t="s">
        <v>332</v>
      </c>
      <c r="K22" s="30">
        <f>12000</f>
        <v>12000</v>
      </c>
      <c r="L22" s="30"/>
      <c r="M22" s="30"/>
      <c r="N22" s="4" t="s">
        <v>318</v>
      </c>
    </row>
    <row r="23" spans="1:15" x14ac:dyDescent="0.25">
      <c r="A23" t="s">
        <v>336</v>
      </c>
      <c r="B23" t="s">
        <v>337</v>
      </c>
      <c r="C23" s="14" t="s">
        <v>288</v>
      </c>
      <c r="D23" s="22">
        <f t="shared" si="7"/>
        <v>3843.4</v>
      </c>
      <c r="E23" s="22">
        <f t="shared" si="0"/>
        <v>7917.4040000000005</v>
      </c>
      <c r="J23" s="29" t="s">
        <v>334</v>
      </c>
      <c r="K23" s="30">
        <v>10000</v>
      </c>
      <c r="L23" s="30"/>
      <c r="M23" s="30"/>
      <c r="N23" s="4"/>
    </row>
    <row r="24" spans="1:15" x14ac:dyDescent="0.25">
      <c r="A24" t="s">
        <v>338</v>
      </c>
      <c r="B24" t="s">
        <v>339</v>
      </c>
      <c r="C24" s="14" t="s">
        <v>288</v>
      </c>
      <c r="D24" s="22">
        <f t="shared" si="7"/>
        <v>3843.4</v>
      </c>
      <c r="E24" s="22">
        <f t="shared" si="0"/>
        <v>7917.4040000000005</v>
      </c>
      <c r="J24" s="46" t="s">
        <v>336</v>
      </c>
      <c r="K24" s="30">
        <f t="shared" ref="K24:K26" si="9">3843.4*$I$2</f>
        <v>3843.4</v>
      </c>
      <c r="L24" s="30">
        <f>K24/$O$2</f>
        <v>17.47</v>
      </c>
      <c r="M24" s="30">
        <f>(K24*$P$2)/$O$2</f>
        <v>35.114699999999999</v>
      </c>
      <c r="N24" s="4"/>
    </row>
    <row r="25" spans="1:15" x14ac:dyDescent="0.25">
      <c r="A25" t="s">
        <v>340</v>
      </c>
      <c r="B25" t="s">
        <v>341</v>
      </c>
      <c r="C25" s="14" t="s">
        <v>288</v>
      </c>
      <c r="D25" s="22">
        <f t="shared" si="7"/>
        <v>3843.4</v>
      </c>
      <c r="E25" s="22">
        <f t="shared" si="0"/>
        <v>7917.4040000000005</v>
      </c>
      <c r="J25" s="46" t="s">
        <v>338</v>
      </c>
      <c r="K25" s="30">
        <f t="shared" si="9"/>
        <v>3843.4</v>
      </c>
      <c r="L25" s="30">
        <f>K25/$O$2</f>
        <v>17.47</v>
      </c>
      <c r="M25" s="30">
        <f>(K25*$P$2)/$O$2</f>
        <v>35.114699999999999</v>
      </c>
      <c r="N25" s="4"/>
    </row>
    <row r="26" spans="1:15" x14ac:dyDescent="0.25">
      <c r="A26" t="s">
        <v>342</v>
      </c>
      <c r="B26" t="s">
        <v>343</v>
      </c>
      <c r="C26" s="14" t="s">
        <v>321</v>
      </c>
      <c r="D26" s="22">
        <f t="shared" si="7"/>
        <v>18000</v>
      </c>
      <c r="E26" s="22">
        <f t="shared" si="0"/>
        <v>18000</v>
      </c>
      <c r="J26" s="46" t="s">
        <v>340</v>
      </c>
      <c r="K26" s="30">
        <f t="shared" si="9"/>
        <v>3843.4</v>
      </c>
      <c r="L26" s="30">
        <f>K26/$O$2</f>
        <v>17.47</v>
      </c>
      <c r="M26" s="30">
        <f>(K26*$P$2)/$O$2</f>
        <v>35.114699999999999</v>
      </c>
      <c r="N26" s="4" t="s">
        <v>318</v>
      </c>
    </row>
    <row r="27" spans="1:15" x14ac:dyDescent="0.25">
      <c r="A27" t="s">
        <v>344</v>
      </c>
      <c r="B27" t="s">
        <v>345</v>
      </c>
      <c r="C27" s="14" t="s">
        <v>321</v>
      </c>
      <c r="D27" s="22">
        <f t="shared" si="7"/>
        <v>12000</v>
      </c>
      <c r="E27" s="22">
        <f t="shared" si="0"/>
        <v>12000</v>
      </c>
      <c r="J27" s="29" t="s">
        <v>342</v>
      </c>
      <c r="K27" s="30">
        <v>18000</v>
      </c>
      <c r="L27" s="30"/>
      <c r="M27" s="30"/>
      <c r="N27" s="4" t="s">
        <v>318</v>
      </c>
    </row>
    <row r="28" spans="1:15" x14ac:dyDescent="0.25">
      <c r="A28" t="s">
        <v>346</v>
      </c>
      <c r="B28" t="s">
        <v>347</v>
      </c>
      <c r="C28" s="14" t="s">
        <v>321</v>
      </c>
      <c r="D28" s="22">
        <f t="shared" si="7"/>
        <v>6870</v>
      </c>
      <c r="E28" s="22">
        <f t="shared" si="0"/>
        <v>6870</v>
      </c>
      <c r="J28" s="29" t="s">
        <v>344</v>
      </c>
      <c r="K28" s="30">
        <v>12000</v>
      </c>
      <c r="L28" s="30"/>
      <c r="M28" s="30"/>
      <c r="N28" s="4" t="s">
        <v>318</v>
      </c>
    </row>
    <row r="29" spans="1:15" x14ac:dyDescent="0.25">
      <c r="A29" t="s">
        <v>348</v>
      </c>
      <c r="B29" t="s">
        <v>349</v>
      </c>
      <c r="C29" s="14" t="s">
        <v>321</v>
      </c>
      <c r="D29" s="22">
        <f t="shared" si="7"/>
        <v>30000</v>
      </c>
      <c r="E29" s="22">
        <f t="shared" si="0"/>
        <v>30000</v>
      </c>
      <c r="J29" s="29" t="s">
        <v>346</v>
      </c>
      <c r="K29" s="30">
        <v>6870</v>
      </c>
      <c r="L29" s="30"/>
      <c r="M29" s="30"/>
      <c r="N29" s="4" t="s">
        <v>318</v>
      </c>
    </row>
    <row r="30" spans="1:15" x14ac:dyDescent="0.25">
      <c r="A30" t="s">
        <v>350</v>
      </c>
      <c r="B30" t="s">
        <v>351</v>
      </c>
      <c r="C30" s="14" t="s">
        <v>321</v>
      </c>
      <c r="D30" s="22">
        <f t="shared" si="7"/>
        <v>18000</v>
      </c>
      <c r="E30" s="22">
        <f t="shared" si="0"/>
        <v>18000</v>
      </c>
      <c r="J30" s="29" t="s">
        <v>348</v>
      </c>
      <c r="K30" s="30">
        <v>30000</v>
      </c>
      <c r="L30" s="30"/>
      <c r="M30" s="30"/>
      <c r="N30" s="4" t="s">
        <v>318</v>
      </c>
    </row>
    <row r="31" spans="1:15" x14ac:dyDescent="0.25">
      <c r="A31" t="s">
        <v>352</v>
      </c>
      <c r="B31" t="s">
        <v>353</v>
      </c>
      <c r="C31" s="14" t="s">
        <v>288</v>
      </c>
      <c r="D31" s="22">
        <f t="shared" si="7"/>
        <v>2305.6</v>
      </c>
      <c r="E31" s="22">
        <f t="shared" si="0"/>
        <v>4749.5360000000001</v>
      </c>
      <c r="J31" s="29" t="s">
        <v>350</v>
      </c>
      <c r="K31" s="30">
        <v>18000</v>
      </c>
      <c r="L31" s="30"/>
      <c r="M31" s="30"/>
      <c r="O31" s="5"/>
    </row>
    <row r="32" spans="1:15" x14ac:dyDescent="0.25">
      <c r="A32" t="s">
        <v>354</v>
      </c>
      <c r="B32" t="s">
        <v>355</v>
      </c>
      <c r="C32" s="14" t="s">
        <v>321</v>
      </c>
      <c r="D32" s="22">
        <f>K33</f>
        <v>12000</v>
      </c>
      <c r="E32" s="22">
        <f t="shared" si="0"/>
        <v>12000</v>
      </c>
      <c r="J32" s="46" t="s">
        <v>352</v>
      </c>
      <c r="K32" s="30">
        <f t="shared" ref="K32:K34" si="10">2305.6*$I$2</f>
        <v>2305.6</v>
      </c>
      <c r="L32" s="30">
        <f>K32/$O$2</f>
        <v>10.48</v>
      </c>
      <c r="M32" s="30">
        <f>(K32*$P$2)/$O$2</f>
        <v>21.064799999999998</v>
      </c>
      <c r="N32" s="4" t="s">
        <v>318</v>
      </c>
      <c r="O32" s="5"/>
    </row>
    <row r="33" spans="1:14" x14ac:dyDescent="0.25">
      <c r="A33" t="s">
        <v>356</v>
      </c>
      <c r="B33" t="s">
        <v>357</v>
      </c>
      <c r="C33" s="14" t="s">
        <v>288</v>
      </c>
      <c r="D33" s="22">
        <f t="shared" si="7"/>
        <v>2305.6</v>
      </c>
      <c r="E33" s="22">
        <f t="shared" si="0"/>
        <v>4749.5360000000001</v>
      </c>
      <c r="J33" s="29" t="s">
        <v>354</v>
      </c>
      <c r="K33" s="30">
        <v>12000</v>
      </c>
      <c r="L33" s="30"/>
      <c r="M33" s="30"/>
      <c r="N33" s="4"/>
    </row>
    <row r="34" spans="1:14" x14ac:dyDescent="0.25">
      <c r="A34" t="s">
        <v>358</v>
      </c>
      <c r="B34" t="s">
        <v>359</v>
      </c>
      <c r="C34" s="14" t="s">
        <v>288</v>
      </c>
      <c r="D34" s="22">
        <f t="shared" si="7"/>
        <v>2305.6</v>
      </c>
      <c r="E34" s="22">
        <f t="shared" ref="E34:E66" si="11">IF($C34="h",$D34+($D34*HORISTA),IF($C34="mês",$D34+($D34*MENSALISTA),D34))</f>
        <v>4749.5360000000001</v>
      </c>
      <c r="J34" s="46" t="s">
        <v>356</v>
      </c>
      <c r="K34" s="30">
        <f t="shared" si="10"/>
        <v>2305.6</v>
      </c>
      <c r="L34" s="30">
        <f>K34/$O$2</f>
        <v>10.48</v>
      </c>
      <c r="M34" s="30">
        <f>(K34*$P$2)/$O$2</f>
        <v>21.064799999999998</v>
      </c>
    </row>
    <row r="35" spans="1:14" x14ac:dyDescent="0.25">
      <c r="A35" t="s">
        <v>360</v>
      </c>
      <c r="B35" t="s">
        <v>361</v>
      </c>
      <c r="C35" s="14" t="s">
        <v>288</v>
      </c>
      <c r="D35" s="22">
        <f t="shared" si="7"/>
        <v>2305.6</v>
      </c>
      <c r="E35" s="22">
        <f t="shared" si="11"/>
        <v>4749.5360000000001</v>
      </c>
      <c r="J35" s="46" t="s">
        <v>358</v>
      </c>
      <c r="K35" s="30">
        <f>2305.6*I2</f>
        <v>2305.6</v>
      </c>
      <c r="L35" s="30">
        <f>K35/$O$2</f>
        <v>10.48</v>
      </c>
      <c r="M35" s="30">
        <f>(K35*$P$2)/$O$2</f>
        <v>21.064799999999998</v>
      </c>
    </row>
    <row r="36" spans="1:14" x14ac:dyDescent="0.25">
      <c r="A36" t="s">
        <v>362</v>
      </c>
      <c r="B36" t="s">
        <v>363</v>
      </c>
      <c r="C36" s="14" t="s">
        <v>288</v>
      </c>
      <c r="D36" s="22">
        <f t="shared" si="7"/>
        <v>2813.8</v>
      </c>
      <c r="E36" s="22">
        <f t="shared" si="11"/>
        <v>5796.4279999999999</v>
      </c>
      <c r="J36" s="46" t="s">
        <v>360</v>
      </c>
      <c r="K36" s="30">
        <f>2305.6*I2</f>
        <v>2305.6</v>
      </c>
      <c r="L36" s="30">
        <f t="shared" ref="L36:L73" si="12">K36/$O$2</f>
        <v>10.48</v>
      </c>
      <c r="M36" s="30">
        <f t="shared" ref="M36:M56" si="13">(K36*$P$2)/$O$2</f>
        <v>21.064799999999998</v>
      </c>
    </row>
    <row r="37" spans="1:14" x14ac:dyDescent="0.25">
      <c r="A37" t="s">
        <v>364</v>
      </c>
      <c r="B37" t="s">
        <v>365</v>
      </c>
      <c r="C37" s="14" t="s">
        <v>288</v>
      </c>
      <c r="D37" s="22">
        <f t="shared" si="7"/>
        <v>2813.8</v>
      </c>
      <c r="E37" s="22">
        <f t="shared" si="11"/>
        <v>5796.4279999999999</v>
      </c>
      <c r="J37" s="46" t="s">
        <v>362</v>
      </c>
      <c r="K37" s="30">
        <f>2813.8*$I$2</f>
        <v>2813.8</v>
      </c>
      <c r="L37" s="30">
        <f t="shared" si="12"/>
        <v>12.790000000000001</v>
      </c>
      <c r="M37" s="30">
        <f t="shared" si="13"/>
        <v>25.707899999999999</v>
      </c>
    </row>
    <row r="38" spans="1:14" x14ac:dyDescent="0.25">
      <c r="A38" t="s">
        <v>366</v>
      </c>
      <c r="B38" t="s">
        <v>367</v>
      </c>
      <c r="C38" s="14" t="s">
        <v>288</v>
      </c>
      <c r="D38" s="22">
        <f>K65</f>
        <v>2813.18</v>
      </c>
      <c r="E38" s="22">
        <f t="shared" si="11"/>
        <v>5795.1507999999994</v>
      </c>
      <c r="J38" s="46" t="s">
        <v>368</v>
      </c>
      <c r="K38" s="30">
        <f>2813.8*$I$2</f>
        <v>2813.8</v>
      </c>
      <c r="L38" s="30">
        <f t="shared" si="12"/>
        <v>12.790000000000001</v>
      </c>
      <c r="M38" s="30">
        <f t="shared" si="13"/>
        <v>25.707899999999999</v>
      </c>
    </row>
    <row r="39" spans="1:14" x14ac:dyDescent="0.25">
      <c r="A39" t="s">
        <v>369</v>
      </c>
      <c r="B39" t="s">
        <v>370</v>
      </c>
      <c r="C39" s="14" t="s">
        <v>288</v>
      </c>
      <c r="D39" s="22">
        <f>K39</f>
        <v>3843.4</v>
      </c>
      <c r="E39" s="22">
        <f t="shared" si="11"/>
        <v>7917.4040000000005</v>
      </c>
      <c r="J39" s="46" t="s">
        <v>371</v>
      </c>
      <c r="K39" s="30">
        <f t="shared" ref="K39:K41" si="14">3843.4*$I$2</f>
        <v>3843.4</v>
      </c>
      <c r="L39" s="30">
        <f t="shared" si="12"/>
        <v>17.47</v>
      </c>
      <c r="M39" s="30">
        <f t="shared" si="13"/>
        <v>35.114699999999999</v>
      </c>
    </row>
    <row r="40" spans="1:14" x14ac:dyDescent="0.25">
      <c r="A40" t="s">
        <v>372</v>
      </c>
      <c r="B40" t="s">
        <v>373</v>
      </c>
      <c r="C40" s="14" t="s">
        <v>288</v>
      </c>
      <c r="D40" s="22">
        <f t="shared" ref="D40:D52" si="15">K40</f>
        <v>3843.4</v>
      </c>
      <c r="E40" s="22">
        <f t="shared" si="11"/>
        <v>7917.4040000000005</v>
      </c>
      <c r="J40" s="46" t="s">
        <v>372</v>
      </c>
      <c r="K40" s="30">
        <f t="shared" si="14"/>
        <v>3843.4</v>
      </c>
      <c r="L40" s="30">
        <f t="shared" si="12"/>
        <v>17.47</v>
      </c>
      <c r="M40" s="30">
        <f t="shared" si="13"/>
        <v>35.114699999999999</v>
      </c>
    </row>
    <row r="41" spans="1:14" x14ac:dyDescent="0.25">
      <c r="A41" t="s">
        <v>374</v>
      </c>
      <c r="B41" t="s">
        <v>375</v>
      </c>
      <c r="C41" s="14" t="s">
        <v>288</v>
      </c>
      <c r="D41" s="22">
        <f>K41</f>
        <v>3843.4</v>
      </c>
      <c r="E41" s="22">
        <f t="shared" si="11"/>
        <v>7917.4040000000005</v>
      </c>
      <c r="J41" s="46" t="s">
        <v>374</v>
      </c>
      <c r="K41" s="30">
        <f t="shared" si="14"/>
        <v>3843.4</v>
      </c>
      <c r="L41" s="30">
        <f t="shared" si="12"/>
        <v>17.47</v>
      </c>
      <c r="M41" s="30">
        <f t="shared" si="13"/>
        <v>35.114699999999999</v>
      </c>
    </row>
    <row r="42" spans="1:14" x14ac:dyDescent="0.25">
      <c r="A42" t="s">
        <v>376</v>
      </c>
      <c r="B42" t="s">
        <v>377</v>
      </c>
      <c r="C42" s="14" t="s">
        <v>288</v>
      </c>
      <c r="D42" s="22">
        <f t="shared" si="15"/>
        <v>3843.4</v>
      </c>
      <c r="E42" s="22">
        <f t="shared" si="11"/>
        <v>7917.4040000000005</v>
      </c>
      <c r="J42" s="46" t="s">
        <v>376</v>
      </c>
      <c r="K42" s="30">
        <f>3843.4*$I$2</f>
        <v>3843.4</v>
      </c>
      <c r="L42" s="30">
        <f t="shared" si="12"/>
        <v>17.47</v>
      </c>
      <c r="M42" s="30">
        <f t="shared" si="13"/>
        <v>35.114699999999999</v>
      </c>
      <c r="N42" s="3"/>
    </row>
    <row r="43" spans="1:14" x14ac:dyDescent="0.25">
      <c r="A43" t="s">
        <v>378</v>
      </c>
      <c r="B43" t="s">
        <v>379</v>
      </c>
      <c r="C43" s="14" t="s">
        <v>288</v>
      </c>
      <c r="D43" s="22">
        <f t="shared" si="15"/>
        <v>2305.6</v>
      </c>
      <c r="E43" s="22">
        <f t="shared" si="11"/>
        <v>4749.5360000000001</v>
      </c>
      <c r="J43" s="46" t="s">
        <v>378</v>
      </c>
      <c r="K43" s="30">
        <f t="shared" ref="K43" si="16">2305.6*$I$2</f>
        <v>2305.6</v>
      </c>
      <c r="L43" s="30">
        <f t="shared" si="12"/>
        <v>10.48</v>
      </c>
      <c r="M43" s="30">
        <f t="shared" si="13"/>
        <v>21.064799999999998</v>
      </c>
      <c r="N43" s="3"/>
    </row>
    <row r="44" spans="1:14" x14ac:dyDescent="0.25">
      <c r="A44" t="s">
        <v>380</v>
      </c>
      <c r="B44" t="s">
        <v>381</v>
      </c>
      <c r="C44" s="14" t="s">
        <v>288</v>
      </c>
      <c r="D44" s="22">
        <f t="shared" si="15"/>
        <v>2305.6</v>
      </c>
      <c r="E44" s="22">
        <f t="shared" si="11"/>
        <v>4749.5360000000001</v>
      </c>
      <c r="J44" s="46" t="s">
        <v>380</v>
      </c>
      <c r="K44" s="30">
        <f t="shared" ref="K44" si="17">2305.6*$I$2</f>
        <v>2305.6</v>
      </c>
      <c r="L44" s="30">
        <f t="shared" si="12"/>
        <v>10.48</v>
      </c>
      <c r="M44" s="30">
        <f t="shared" si="13"/>
        <v>21.064799999999998</v>
      </c>
    </row>
    <row r="45" spans="1:14" x14ac:dyDescent="0.25">
      <c r="A45" t="s">
        <v>382</v>
      </c>
      <c r="B45" t="s">
        <v>383</v>
      </c>
      <c r="C45" s="14" t="s">
        <v>288</v>
      </c>
      <c r="D45" s="22">
        <f>K45</f>
        <v>3843.4</v>
      </c>
      <c r="E45" s="22">
        <f t="shared" si="11"/>
        <v>7917.4040000000005</v>
      </c>
      <c r="J45" s="46" t="s">
        <v>382</v>
      </c>
      <c r="K45" s="30">
        <f t="shared" ref="K45" si="18">3843.4*$I$2</f>
        <v>3843.4</v>
      </c>
      <c r="L45" s="30">
        <f t="shared" si="12"/>
        <v>17.47</v>
      </c>
      <c r="M45" s="30">
        <f t="shared" si="13"/>
        <v>35.114699999999999</v>
      </c>
    </row>
    <row r="46" spans="1:14" x14ac:dyDescent="0.25">
      <c r="A46" t="s">
        <v>384</v>
      </c>
      <c r="B46" t="s">
        <v>385</v>
      </c>
      <c r="C46" s="14" t="s">
        <v>288</v>
      </c>
      <c r="D46" s="22">
        <f>K46</f>
        <v>2813.8</v>
      </c>
      <c r="E46" s="22">
        <f t="shared" si="11"/>
        <v>5796.4279999999999</v>
      </c>
      <c r="J46" s="46" t="s">
        <v>384</v>
      </c>
      <c r="K46" s="30">
        <f>2813.8*$I$2</f>
        <v>2813.8</v>
      </c>
      <c r="L46" s="30">
        <f t="shared" si="12"/>
        <v>12.790000000000001</v>
      </c>
      <c r="M46" s="30">
        <f t="shared" si="13"/>
        <v>25.707899999999999</v>
      </c>
    </row>
    <row r="47" spans="1:14" x14ac:dyDescent="0.25">
      <c r="A47" t="s">
        <v>386</v>
      </c>
      <c r="B47" t="s">
        <v>387</v>
      </c>
      <c r="C47" s="14" t="s">
        <v>288</v>
      </c>
      <c r="D47" s="22">
        <f t="shared" si="15"/>
        <v>2305.6</v>
      </c>
      <c r="E47" s="22">
        <f t="shared" si="11"/>
        <v>4749.5360000000001</v>
      </c>
      <c r="J47" s="46" t="s">
        <v>386</v>
      </c>
      <c r="K47" s="30">
        <f t="shared" ref="K47:K49" si="19">2305.6*$I$2</f>
        <v>2305.6</v>
      </c>
      <c r="L47" s="30">
        <f t="shared" si="12"/>
        <v>10.48</v>
      </c>
      <c r="M47" s="30">
        <f t="shared" si="13"/>
        <v>21.064799999999998</v>
      </c>
    </row>
    <row r="48" spans="1:14" x14ac:dyDescent="0.25">
      <c r="A48" t="s">
        <v>388</v>
      </c>
      <c r="B48" t="s">
        <v>389</v>
      </c>
      <c r="C48" s="14" t="s">
        <v>288</v>
      </c>
      <c r="D48" s="22">
        <f t="shared" si="15"/>
        <v>2305.6</v>
      </c>
      <c r="E48" s="22">
        <f t="shared" si="11"/>
        <v>4749.5360000000001</v>
      </c>
      <c r="J48" s="46" t="s">
        <v>388</v>
      </c>
      <c r="K48" s="30">
        <f t="shared" si="19"/>
        <v>2305.6</v>
      </c>
      <c r="L48" s="30">
        <f t="shared" si="12"/>
        <v>10.48</v>
      </c>
      <c r="M48" s="30">
        <f t="shared" si="13"/>
        <v>21.064799999999998</v>
      </c>
    </row>
    <row r="49" spans="1:15" x14ac:dyDescent="0.25">
      <c r="A49" t="s">
        <v>390</v>
      </c>
      <c r="B49" t="s">
        <v>391</v>
      </c>
      <c r="C49" s="14" t="s">
        <v>288</v>
      </c>
      <c r="D49" s="22">
        <f>K49</f>
        <v>2305.6</v>
      </c>
      <c r="E49" s="22">
        <f t="shared" si="11"/>
        <v>4749.5360000000001</v>
      </c>
      <c r="J49" s="46" t="s">
        <v>390</v>
      </c>
      <c r="K49" s="30">
        <f t="shared" si="19"/>
        <v>2305.6</v>
      </c>
      <c r="L49" s="30">
        <f t="shared" si="12"/>
        <v>10.48</v>
      </c>
      <c r="M49" s="30">
        <f t="shared" si="13"/>
        <v>21.064799999999998</v>
      </c>
    </row>
    <row r="50" spans="1:15" x14ac:dyDescent="0.25">
      <c r="A50" t="s">
        <v>392</v>
      </c>
      <c r="B50" t="s">
        <v>393</v>
      </c>
      <c r="C50" s="14" t="s">
        <v>288</v>
      </c>
      <c r="D50" s="22">
        <f>K50</f>
        <v>2813.8</v>
      </c>
      <c r="E50" s="22">
        <f t="shared" si="11"/>
        <v>5796.4279999999999</v>
      </c>
      <c r="J50" s="46" t="s">
        <v>392</v>
      </c>
      <c r="K50" s="30">
        <f t="shared" ref="K50" si="20">2813.8*$I$2</f>
        <v>2813.8</v>
      </c>
      <c r="L50" s="30">
        <f t="shared" si="12"/>
        <v>12.790000000000001</v>
      </c>
      <c r="M50" s="30">
        <f t="shared" si="13"/>
        <v>25.707899999999999</v>
      </c>
    </row>
    <row r="51" spans="1:15" x14ac:dyDescent="0.25">
      <c r="A51" t="s">
        <v>394</v>
      </c>
      <c r="B51" t="s">
        <v>395</v>
      </c>
      <c r="C51" s="14" t="s">
        <v>288</v>
      </c>
      <c r="D51" s="22">
        <f t="shared" si="15"/>
        <v>2305.6</v>
      </c>
      <c r="E51" s="22">
        <f t="shared" si="11"/>
        <v>4749.5360000000001</v>
      </c>
      <c r="J51" s="46" t="s">
        <v>394</v>
      </c>
      <c r="K51" s="30">
        <f t="shared" ref="K51:K52" si="21">2305.6*$I$2</f>
        <v>2305.6</v>
      </c>
      <c r="L51" s="30">
        <f t="shared" si="12"/>
        <v>10.48</v>
      </c>
      <c r="M51" s="30">
        <f t="shared" si="13"/>
        <v>21.064799999999998</v>
      </c>
    </row>
    <row r="52" spans="1:15" x14ac:dyDescent="0.25">
      <c r="A52" t="s">
        <v>396</v>
      </c>
      <c r="B52" t="s">
        <v>397</v>
      </c>
      <c r="C52" s="14" t="s">
        <v>288</v>
      </c>
      <c r="D52" s="22">
        <f t="shared" si="15"/>
        <v>2305.6</v>
      </c>
      <c r="E52" s="22">
        <f t="shared" si="11"/>
        <v>4749.5360000000001</v>
      </c>
      <c r="J52" s="46" t="s">
        <v>396</v>
      </c>
      <c r="K52" s="30">
        <f t="shared" si="21"/>
        <v>2305.6</v>
      </c>
      <c r="L52" s="30">
        <f t="shared" si="12"/>
        <v>10.48</v>
      </c>
      <c r="M52" s="30">
        <f t="shared" si="13"/>
        <v>21.064799999999998</v>
      </c>
    </row>
    <row r="53" spans="1:15" x14ac:dyDescent="0.25">
      <c r="A53" t="s">
        <v>398</v>
      </c>
      <c r="B53" t="s">
        <v>399</v>
      </c>
      <c r="C53" s="14" t="s">
        <v>288</v>
      </c>
      <c r="D53" s="22">
        <f>D46</f>
        <v>2813.8</v>
      </c>
      <c r="E53" s="22">
        <f t="shared" si="11"/>
        <v>5796.4279999999999</v>
      </c>
      <c r="J53" s="46" t="s">
        <v>400</v>
      </c>
      <c r="K53" s="30">
        <f t="shared" ref="K53:K54" si="22">2305.6*$I$2</f>
        <v>2305.6</v>
      </c>
      <c r="L53" s="30">
        <f t="shared" si="12"/>
        <v>10.48</v>
      </c>
      <c r="M53" s="30">
        <f t="shared" si="13"/>
        <v>21.064799999999998</v>
      </c>
    </row>
    <row r="54" spans="1:15" x14ac:dyDescent="0.25">
      <c r="A54" t="s">
        <v>400</v>
      </c>
      <c r="B54" t="s">
        <v>401</v>
      </c>
      <c r="C54" s="14" t="s">
        <v>288</v>
      </c>
      <c r="D54" s="22">
        <f>K53</f>
        <v>2305.6</v>
      </c>
      <c r="E54" s="22">
        <f t="shared" si="11"/>
        <v>4749.5360000000001</v>
      </c>
      <c r="J54" s="46" t="s">
        <v>402</v>
      </c>
      <c r="K54" s="30">
        <f t="shared" si="22"/>
        <v>2305.6</v>
      </c>
      <c r="L54" s="30">
        <f t="shared" si="12"/>
        <v>10.48</v>
      </c>
      <c r="M54" s="30">
        <f t="shared" si="13"/>
        <v>21.064799999999998</v>
      </c>
    </row>
    <row r="55" spans="1:15" x14ac:dyDescent="0.25">
      <c r="A55" t="s">
        <v>402</v>
      </c>
      <c r="B55" t="s">
        <v>403</v>
      </c>
      <c r="C55" s="14" t="s">
        <v>288</v>
      </c>
      <c r="D55" s="22">
        <f t="shared" ref="D55:D61" si="23">K54</f>
        <v>2305.6</v>
      </c>
      <c r="E55" s="22">
        <f t="shared" si="11"/>
        <v>4749.5360000000001</v>
      </c>
      <c r="J55" s="46" t="s">
        <v>404</v>
      </c>
      <c r="K55" s="30">
        <f>1623.6*I2</f>
        <v>1623.6</v>
      </c>
      <c r="L55" s="30">
        <f t="shared" si="12"/>
        <v>7.38</v>
      </c>
      <c r="M55" s="30">
        <f t="shared" si="13"/>
        <v>14.833799999999998</v>
      </c>
    </row>
    <row r="56" spans="1:15" x14ac:dyDescent="0.25">
      <c r="A56" t="s">
        <v>404</v>
      </c>
      <c r="B56" t="s">
        <v>405</v>
      </c>
      <c r="C56" s="14" t="s">
        <v>288</v>
      </c>
      <c r="D56" s="22">
        <f t="shared" si="23"/>
        <v>1623.6</v>
      </c>
      <c r="E56" s="22">
        <f t="shared" si="11"/>
        <v>3344.616</v>
      </c>
      <c r="J56" s="46" t="s">
        <v>406</v>
      </c>
      <c r="K56" s="30">
        <f>1623.6*I2</f>
        <v>1623.6</v>
      </c>
      <c r="L56" s="30">
        <f t="shared" si="12"/>
        <v>7.38</v>
      </c>
      <c r="M56" s="30">
        <f t="shared" si="13"/>
        <v>14.833799999999998</v>
      </c>
      <c r="N56" s="4" t="s">
        <v>318</v>
      </c>
    </row>
    <row r="57" spans="1:15" x14ac:dyDescent="0.25">
      <c r="A57" t="s">
        <v>406</v>
      </c>
      <c r="B57" t="s">
        <v>407</v>
      </c>
      <c r="C57" s="14" t="s">
        <v>288</v>
      </c>
      <c r="D57" s="22">
        <f t="shared" si="23"/>
        <v>1623.6</v>
      </c>
      <c r="E57" s="22">
        <f t="shared" si="11"/>
        <v>3344.616</v>
      </c>
      <c r="J57" s="29" t="s">
        <v>408</v>
      </c>
      <c r="K57" s="30">
        <v>7000</v>
      </c>
      <c r="L57" s="30"/>
      <c r="M57" s="30"/>
      <c r="N57" s="4" t="s">
        <v>318</v>
      </c>
      <c r="O57" s="5"/>
    </row>
    <row r="58" spans="1:15" x14ac:dyDescent="0.25">
      <c r="A58" t="s">
        <v>408</v>
      </c>
      <c r="B58" t="s">
        <v>409</v>
      </c>
      <c r="C58" s="14" t="s">
        <v>321</v>
      </c>
      <c r="D58" s="22">
        <f t="shared" si="23"/>
        <v>7000</v>
      </c>
      <c r="E58" s="22">
        <f t="shared" si="11"/>
        <v>7000</v>
      </c>
      <c r="J58" s="29" t="s">
        <v>410</v>
      </c>
      <c r="K58" s="30">
        <v>17000</v>
      </c>
      <c r="L58" s="30"/>
      <c r="M58" s="30"/>
      <c r="N58" s="4" t="s">
        <v>318</v>
      </c>
    </row>
    <row r="59" spans="1:15" x14ac:dyDescent="0.25">
      <c r="A59" t="s">
        <v>410</v>
      </c>
      <c r="B59" t="s">
        <v>411</v>
      </c>
      <c r="C59" s="14" t="s">
        <v>321</v>
      </c>
      <c r="D59" s="22">
        <f t="shared" si="23"/>
        <v>17000</v>
      </c>
      <c r="E59" s="22">
        <f t="shared" si="11"/>
        <v>17000</v>
      </c>
      <c r="J59" s="29" t="s">
        <v>412</v>
      </c>
      <c r="K59" s="30">
        <v>12000</v>
      </c>
      <c r="L59" s="30"/>
      <c r="M59" s="30"/>
    </row>
    <row r="60" spans="1:15" x14ac:dyDescent="0.25">
      <c r="A60" t="s">
        <v>412</v>
      </c>
      <c r="B60" t="s">
        <v>413</v>
      </c>
      <c r="C60" s="14" t="s">
        <v>321</v>
      </c>
      <c r="D60" s="22">
        <f t="shared" si="23"/>
        <v>12000</v>
      </c>
      <c r="E60" s="22">
        <f t="shared" si="11"/>
        <v>12000</v>
      </c>
      <c r="J60" s="46" t="s">
        <v>414</v>
      </c>
      <c r="K60" s="30">
        <f t="shared" ref="K60" si="24">2813.8*$I$2</f>
        <v>2813.8</v>
      </c>
      <c r="L60" s="30">
        <f t="shared" si="12"/>
        <v>12.790000000000001</v>
      </c>
      <c r="M60" s="30">
        <f>(K60*$P$2)/$O$2</f>
        <v>25.707899999999999</v>
      </c>
    </row>
    <row r="61" spans="1:15" x14ac:dyDescent="0.25">
      <c r="A61" t="s">
        <v>414</v>
      </c>
      <c r="B61" t="s">
        <v>415</v>
      </c>
      <c r="C61" s="14" t="s">
        <v>288</v>
      </c>
      <c r="D61" s="22">
        <f t="shared" si="23"/>
        <v>2813.8</v>
      </c>
      <c r="E61" s="22"/>
      <c r="J61" s="46" t="s">
        <v>416</v>
      </c>
      <c r="K61" s="30">
        <f t="shared" ref="K61" si="25">1674.2*$I$2</f>
        <v>1674.2</v>
      </c>
      <c r="L61" s="30">
        <f t="shared" si="12"/>
        <v>7.61</v>
      </c>
      <c r="M61" s="30">
        <f t="shared" ref="M61:M73" si="26">(K61*$P$2)/$O$2</f>
        <v>15.296099999999999</v>
      </c>
    </row>
    <row r="62" spans="1:15" x14ac:dyDescent="0.25">
      <c r="A62" t="s">
        <v>417</v>
      </c>
      <c r="B62" t="s">
        <v>415</v>
      </c>
      <c r="C62" s="14" t="s">
        <v>321</v>
      </c>
      <c r="D62" s="22">
        <v>7000</v>
      </c>
      <c r="E62" s="22">
        <f t="shared" si="11"/>
        <v>7000</v>
      </c>
      <c r="J62" s="29" t="s">
        <v>418</v>
      </c>
      <c r="K62" s="30">
        <f>1995.93*I2+1450</f>
        <v>3445.9300000000003</v>
      </c>
      <c r="L62" s="30">
        <f t="shared" si="12"/>
        <v>15.663318181818184</v>
      </c>
      <c r="M62" s="30">
        <f t="shared" si="26"/>
        <v>31.483269545454547</v>
      </c>
      <c r="N62" s="4" t="s">
        <v>318</v>
      </c>
    </row>
    <row r="63" spans="1:15" x14ac:dyDescent="0.25">
      <c r="A63" t="s">
        <v>366</v>
      </c>
      <c r="B63" t="s">
        <v>419</v>
      </c>
      <c r="C63" s="14" t="s">
        <v>288</v>
      </c>
      <c r="D63" s="22">
        <f>D37</f>
        <v>2813.8</v>
      </c>
      <c r="E63" s="22">
        <f t="shared" si="11"/>
        <v>5796.4279999999999</v>
      </c>
      <c r="J63" s="29" t="s">
        <v>420</v>
      </c>
      <c r="K63" s="30">
        <v>7500</v>
      </c>
      <c r="L63" s="30"/>
      <c r="M63" s="30"/>
    </row>
    <row r="64" spans="1:15" x14ac:dyDescent="0.25">
      <c r="A64" t="s">
        <v>421</v>
      </c>
      <c r="B64" t="s">
        <v>422</v>
      </c>
      <c r="C64" s="14" t="s">
        <v>288</v>
      </c>
      <c r="D64" s="22">
        <v>3000</v>
      </c>
      <c r="E64" s="22">
        <f t="shared" si="11"/>
        <v>6180</v>
      </c>
      <c r="J64" s="29" t="s">
        <v>423</v>
      </c>
      <c r="K64" s="30">
        <f>3737.8*I2</f>
        <v>3737.8</v>
      </c>
      <c r="L64" s="30">
        <f t="shared" si="12"/>
        <v>16.990000000000002</v>
      </c>
      <c r="M64" s="30">
        <f t="shared" si="26"/>
        <v>34.149899999999995</v>
      </c>
    </row>
    <row r="65" spans="1:14" x14ac:dyDescent="0.25">
      <c r="A65" t="s">
        <v>424</v>
      </c>
      <c r="B65" t="s">
        <v>425</v>
      </c>
      <c r="C65" s="14" t="s">
        <v>288</v>
      </c>
      <c r="D65" s="22">
        <f>K66</f>
        <v>1785.96</v>
      </c>
      <c r="E65" s="22">
        <f t="shared" si="11"/>
        <v>3679.0776000000001</v>
      </c>
      <c r="J65" s="46" t="s">
        <v>366</v>
      </c>
      <c r="K65" s="30">
        <f>2813.18*I2</f>
        <v>2813.18</v>
      </c>
      <c r="L65" s="30">
        <f t="shared" si="12"/>
        <v>12.787181818181818</v>
      </c>
      <c r="M65" s="30">
        <f t="shared" si="26"/>
        <v>25.702235454545448</v>
      </c>
    </row>
    <row r="66" spans="1:14" x14ac:dyDescent="0.25">
      <c r="A66" t="s">
        <v>416</v>
      </c>
      <c r="B66" t="s">
        <v>426</v>
      </c>
      <c r="C66" s="14" t="s">
        <v>288</v>
      </c>
      <c r="D66" s="22">
        <f>K61</f>
        <v>1674.2</v>
      </c>
      <c r="E66" s="22">
        <f t="shared" si="11"/>
        <v>3448.8519999999999</v>
      </c>
      <c r="J66" s="46" t="s">
        <v>427</v>
      </c>
      <c r="K66" s="30">
        <f>1623.6*1.1*I2</f>
        <v>1785.96</v>
      </c>
      <c r="L66" s="30">
        <f t="shared" si="12"/>
        <v>8.1180000000000003</v>
      </c>
      <c r="M66" s="30">
        <f t="shared" si="26"/>
        <v>16.31718</v>
      </c>
    </row>
    <row r="67" spans="1:14" x14ac:dyDescent="0.25">
      <c r="A67" t="s">
        <v>418</v>
      </c>
      <c r="B67" t="s">
        <v>428</v>
      </c>
      <c r="C67" s="14" t="s">
        <v>288</v>
      </c>
      <c r="D67" s="22">
        <f>K62</f>
        <v>3445.9300000000003</v>
      </c>
      <c r="E67" s="22">
        <f t="shared" ref="E67:E80" si="27">IF($C67="h",$D67+($D67*HORISTA),IF($C67="mês",$D67+($D67*MENSALISTA),D67))</f>
        <v>7098.6158000000014</v>
      </c>
      <c r="J67" s="29" t="s">
        <v>429</v>
      </c>
      <c r="K67" s="30">
        <f>2594.04*I2</f>
        <v>2594.04</v>
      </c>
      <c r="L67" s="30">
        <f t="shared" si="12"/>
        <v>11.79109090909091</v>
      </c>
      <c r="M67" s="30">
        <f t="shared" si="26"/>
        <v>23.700092727272725</v>
      </c>
    </row>
    <row r="68" spans="1:14" x14ac:dyDescent="0.25">
      <c r="A68" t="s">
        <v>430</v>
      </c>
      <c r="B68" t="s">
        <v>431</v>
      </c>
      <c r="C68" s="14" t="s">
        <v>321</v>
      </c>
      <c r="D68" s="22">
        <f>K63</f>
        <v>7500</v>
      </c>
      <c r="E68" s="22">
        <f t="shared" si="27"/>
        <v>7500</v>
      </c>
      <c r="J68" s="29" t="s">
        <v>432</v>
      </c>
      <c r="K68" s="30">
        <f>2525.77*I2</f>
        <v>2525.77</v>
      </c>
      <c r="L68" s="30">
        <f t="shared" si="12"/>
        <v>11.480772727272727</v>
      </c>
      <c r="M68" s="30">
        <f t="shared" si="26"/>
        <v>23.076353181818178</v>
      </c>
    </row>
    <row r="69" spans="1:14" x14ac:dyDescent="0.25">
      <c r="A69" t="s">
        <v>423</v>
      </c>
      <c r="B69" t="s">
        <v>433</v>
      </c>
      <c r="C69" s="14" t="s">
        <v>288</v>
      </c>
      <c r="D69" s="22">
        <f>K64</f>
        <v>3737.8</v>
      </c>
      <c r="E69" s="22">
        <f t="shared" si="27"/>
        <v>7699.8680000000004</v>
      </c>
      <c r="J69" s="29" t="s">
        <v>434</v>
      </c>
      <c r="K69" s="30">
        <f>3335.2*I2</f>
        <v>3335.2</v>
      </c>
      <c r="L69" s="30">
        <f t="shared" si="12"/>
        <v>15.159999999999998</v>
      </c>
      <c r="M69" s="30">
        <f t="shared" si="26"/>
        <v>30.471599999999995</v>
      </c>
    </row>
    <row r="70" spans="1:14" x14ac:dyDescent="0.25">
      <c r="A70" t="s">
        <v>429</v>
      </c>
      <c r="B70" t="s">
        <v>435</v>
      </c>
      <c r="C70" s="14" t="s">
        <v>288</v>
      </c>
      <c r="D70" s="22">
        <f>K67</f>
        <v>2594.04</v>
      </c>
      <c r="E70" s="22">
        <f t="shared" si="27"/>
        <v>5343.7224000000006</v>
      </c>
      <c r="J70" s="29" t="s">
        <v>436</v>
      </c>
      <c r="K70" s="30">
        <f>1000*I2</f>
        <v>1000</v>
      </c>
      <c r="L70" s="30">
        <f t="shared" si="12"/>
        <v>4.5454545454545459</v>
      </c>
      <c r="M70" s="30">
        <f t="shared" si="26"/>
        <v>9.1363636363636349</v>
      </c>
    </row>
    <row r="71" spans="1:14" x14ac:dyDescent="0.25">
      <c r="A71" t="s">
        <v>437</v>
      </c>
      <c r="B71" t="s">
        <v>438</v>
      </c>
      <c r="C71" s="14" t="s">
        <v>288</v>
      </c>
      <c r="D71" s="22">
        <f>K68</f>
        <v>2525.77</v>
      </c>
      <c r="E71" s="22">
        <f t="shared" si="27"/>
        <v>5203.0861999999997</v>
      </c>
      <c r="J71" s="46" t="s">
        <v>439</v>
      </c>
      <c r="K71" s="30">
        <f>2813.8*I2</f>
        <v>2813.8</v>
      </c>
      <c r="L71" s="30">
        <f t="shared" si="12"/>
        <v>12.790000000000001</v>
      </c>
      <c r="M71" s="30">
        <f t="shared" si="26"/>
        <v>25.707899999999999</v>
      </c>
    </row>
    <row r="72" spans="1:14" x14ac:dyDescent="0.25">
      <c r="A72" t="str">
        <f t="shared" ref="A72:A79" si="28">J69</f>
        <v>Operador de maquinas da Const Civil</v>
      </c>
      <c r="B72" t="s">
        <v>440</v>
      </c>
      <c r="C72" s="14" t="s">
        <v>288</v>
      </c>
      <c r="D72" s="22">
        <f>K69</f>
        <v>3335.2</v>
      </c>
      <c r="E72" s="22">
        <f t="shared" si="27"/>
        <v>6870.5119999999997</v>
      </c>
      <c r="J72" s="48" t="s">
        <v>441</v>
      </c>
      <c r="K72" s="30">
        <f t="shared" ref="K72" si="29">2305.6*$I$2</f>
        <v>2305.6</v>
      </c>
      <c r="L72" s="40">
        <f t="shared" si="12"/>
        <v>10.48</v>
      </c>
      <c r="M72" s="40">
        <f t="shared" si="26"/>
        <v>21.064799999999998</v>
      </c>
    </row>
    <row r="73" spans="1:14" x14ac:dyDescent="0.25">
      <c r="A73" t="str">
        <f t="shared" si="28"/>
        <v>Estagiário</v>
      </c>
      <c r="B73" t="s">
        <v>442</v>
      </c>
      <c r="C73" s="14" t="s">
        <v>288</v>
      </c>
      <c r="D73" s="22">
        <f>K70</f>
        <v>1000</v>
      </c>
      <c r="E73" s="22">
        <f t="shared" si="27"/>
        <v>2060</v>
      </c>
      <c r="J73" s="29" t="s">
        <v>443</v>
      </c>
      <c r="K73" s="30">
        <f>6000*I2</f>
        <v>6000</v>
      </c>
      <c r="L73" s="30">
        <f t="shared" si="12"/>
        <v>27.272727272727273</v>
      </c>
      <c r="M73" s="30">
        <f t="shared" si="26"/>
        <v>54.818181818181813</v>
      </c>
      <c r="N73" s="4" t="s">
        <v>318</v>
      </c>
    </row>
    <row r="74" spans="1:14" x14ac:dyDescent="0.25">
      <c r="A74" t="str">
        <f t="shared" si="28"/>
        <v>Motorista de caminhão munck</v>
      </c>
      <c r="B74" t="s">
        <v>444</v>
      </c>
      <c r="C74" s="14" t="s">
        <v>288</v>
      </c>
      <c r="D74" s="22">
        <f>K71</f>
        <v>2813.8</v>
      </c>
      <c r="E74" s="22">
        <f t="shared" si="27"/>
        <v>5796.4279999999999</v>
      </c>
      <c r="J74" s="29" t="s">
        <v>445</v>
      </c>
      <c r="K74" s="30">
        <v>15000</v>
      </c>
      <c r="L74" s="30"/>
      <c r="M74" s="30"/>
      <c r="N74" s="4" t="s">
        <v>318</v>
      </c>
    </row>
    <row r="75" spans="1:14" x14ac:dyDescent="0.25">
      <c r="A75" t="str">
        <f t="shared" si="28"/>
        <v>Apontador</v>
      </c>
      <c r="B75" t="s">
        <v>446</v>
      </c>
      <c r="C75" s="14" t="s">
        <v>288</v>
      </c>
      <c r="D75" s="22">
        <f t="shared" ref="D75:D80" si="30">K72</f>
        <v>2305.6</v>
      </c>
      <c r="E75" s="22">
        <f t="shared" si="27"/>
        <v>4749.5360000000001</v>
      </c>
      <c r="J75" s="29" t="s">
        <v>447</v>
      </c>
      <c r="K75" s="30">
        <v>14000</v>
      </c>
      <c r="L75" s="30"/>
      <c r="M75" s="30"/>
    </row>
    <row r="76" spans="1:14" x14ac:dyDescent="0.25">
      <c r="A76" t="str">
        <f t="shared" si="28"/>
        <v>MECÂNICO</v>
      </c>
      <c r="B76" t="s">
        <v>448</v>
      </c>
      <c r="C76" s="14" t="s">
        <v>288</v>
      </c>
      <c r="D76" s="22">
        <f t="shared" si="30"/>
        <v>6000</v>
      </c>
      <c r="E76" s="22">
        <f t="shared" si="27"/>
        <v>12360</v>
      </c>
      <c r="J76" s="46" t="s">
        <v>449</v>
      </c>
      <c r="K76" s="30">
        <f t="shared" ref="K76" si="31">2305.6*$I$2</f>
        <v>2305.6</v>
      </c>
      <c r="L76" s="30">
        <f t="shared" ref="L76:L82" si="32">K76/$O$2</f>
        <v>10.48</v>
      </c>
      <c r="M76" s="30">
        <f t="shared" ref="M76:M82" si="33">(K76*$P$2)/$O$2</f>
        <v>21.064799999999998</v>
      </c>
    </row>
    <row r="77" spans="1:14" x14ac:dyDescent="0.25">
      <c r="A77" t="str">
        <f t="shared" si="28"/>
        <v>Engenheiro Florestal</v>
      </c>
      <c r="B77" t="s">
        <v>450</v>
      </c>
      <c r="C77" s="14" t="s">
        <v>321</v>
      </c>
      <c r="D77" s="22">
        <f t="shared" si="30"/>
        <v>15000</v>
      </c>
      <c r="E77" s="22">
        <f t="shared" si="27"/>
        <v>15000</v>
      </c>
      <c r="J77" s="29" t="s">
        <v>451</v>
      </c>
      <c r="K77" s="30">
        <f>5060*I2</f>
        <v>5060</v>
      </c>
      <c r="L77" s="30">
        <f t="shared" si="32"/>
        <v>23</v>
      </c>
      <c r="M77" s="30">
        <f t="shared" si="33"/>
        <v>46.23</v>
      </c>
    </row>
    <row r="78" spans="1:14" x14ac:dyDescent="0.25">
      <c r="A78" t="str">
        <f t="shared" si="28"/>
        <v>Técnico de Planejamento</v>
      </c>
      <c r="B78" t="s">
        <v>452</v>
      </c>
      <c r="C78" s="14" t="s">
        <v>321</v>
      </c>
      <c r="D78" s="22">
        <f t="shared" si="30"/>
        <v>14000</v>
      </c>
      <c r="E78" s="22">
        <f t="shared" si="27"/>
        <v>14000</v>
      </c>
      <c r="J78" s="29" t="s">
        <v>453</v>
      </c>
      <c r="K78" s="30">
        <f>3325*I2</f>
        <v>3325</v>
      </c>
      <c r="L78" s="30">
        <f t="shared" si="32"/>
        <v>15.113636363636363</v>
      </c>
      <c r="M78" s="30">
        <f t="shared" si="33"/>
        <v>30.378409090909088</v>
      </c>
    </row>
    <row r="79" spans="1:14" x14ac:dyDescent="0.25">
      <c r="A79" t="str">
        <f t="shared" si="28"/>
        <v>Porteiro</v>
      </c>
      <c r="B79" t="s">
        <v>454</v>
      </c>
      <c r="C79" s="14" t="s">
        <v>288</v>
      </c>
      <c r="D79" s="22">
        <f t="shared" si="30"/>
        <v>2305.6</v>
      </c>
      <c r="E79" s="22">
        <f t="shared" si="27"/>
        <v>4749.5360000000001</v>
      </c>
      <c r="J79" s="46" t="s">
        <v>455</v>
      </c>
      <c r="K79" s="30">
        <f>1674.2*$I$2</f>
        <v>1674.2</v>
      </c>
      <c r="L79" s="30">
        <f t="shared" si="32"/>
        <v>7.61</v>
      </c>
      <c r="M79" s="30">
        <f t="shared" si="33"/>
        <v>15.296099999999999</v>
      </c>
    </row>
    <row r="80" spans="1:14" x14ac:dyDescent="0.25">
      <c r="A80" t="str">
        <f t="shared" ref="A80:A85" si="34">J77</f>
        <v>Mestre de obras</v>
      </c>
      <c r="B80" t="s">
        <v>456</v>
      </c>
      <c r="C80" s="14" t="s">
        <v>288</v>
      </c>
      <c r="D80" s="22">
        <f t="shared" si="30"/>
        <v>5060</v>
      </c>
      <c r="E80" s="22">
        <f t="shared" si="27"/>
        <v>10423.6</v>
      </c>
      <c r="J80" s="49" t="s">
        <v>457</v>
      </c>
      <c r="K80" s="30">
        <f>2565.2*I2</f>
        <v>2565.1999999999998</v>
      </c>
      <c r="L80" s="30">
        <f t="shared" si="32"/>
        <v>11.659999999999998</v>
      </c>
      <c r="M80" s="30">
        <f t="shared" si="33"/>
        <v>23.436599999999995</v>
      </c>
    </row>
    <row r="81" spans="1:14" x14ac:dyDescent="0.25">
      <c r="A81" t="str">
        <f t="shared" si="34"/>
        <v>Técnico de enfermagem</v>
      </c>
      <c r="B81" t="s">
        <v>458</v>
      </c>
      <c r="C81" s="14" t="s">
        <v>288</v>
      </c>
      <c r="D81" s="22">
        <f t="shared" ref="D81" si="35">K78</f>
        <v>3325</v>
      </c>
      <c r="E81" s="22">
        <f t="shared" ref="E81" si="36">IF($C81="h",$D81+($D81*HORISTA),IF($C81="mês",$D81+($D81*MENSALISTA),D81))</f>
        <v>6849.5</v>
      </c>
      <c r="J81" s="47" t="s">
        <v>459</v>
      </c>
      <c r="K81" s="30">
        <f t="shared" ref="K81:K83" si="37">2305.6*$I$2</f>
        <v>2305.6</v>
      </c>
      <c r="L81" s="30">
        <f t="shared" si="32"/>
        <v>10.48</v>
      </c>
      <c r="M81" s="30">
        <f t="shared" si="33"/>
        <v>21.064799999999998</v>
      </c>
    </row>
    <row r="82" spans="1:14" x14ac:dyDescent="0.25">
      <c r="A82" t="str">
        <f t="shared" si="34"/>
        <v>Sinaleiro</v>
      </c>
      <c r="B82" t="s">
        <v>460</v>
      </c>
      <c r="C82" s="14" t="s">
        <v>288</v>
      </c>
      <c r="D82" s="22">
        <f t="shared" ref="D82" si="38">K79</f>
        <v>1674.2</v>
      </c>
      <c r="E82" s="22">
        <f t="shared" ref="E82" si="39">IF($C82="h",$D82+($D82*HORISTA),IF($C82="mês",$D82+($D82*MENSALISTA),D82))</f>
        <v>3448.8519999999999</v>
      </c>
      <c r="J82" s="47" t="s">
        <v>461</v>
      </c>
      <c r="K82" s="30">
        <f>2813.8*$I$2</f>
        <v>2813.8</v>
      </c>
      <c r="L82" s="30">
        <f t="shared" si="32"/>
        <v>12.790000000000001</v>
      </c>
      <c r="M82" s="30">
        <f t="shared" si="33"/>
        <v>25.707899999999999</v>
      </c>
    </row>
    <row r="83" spans="1:14" x14ac:dyDescent="0.25">
      <c r="A83" t="str">
        <f t="shared" si="34"/>
        <v>Rasteleiro</v>
      </c>
      <c r="B83" t="s">
        <v>462</v>
      </c>
      <c r="C83" s="14" t="s">
        <v>288</v>
      </c>
      <c r="D83" s="22">
        <f t="shared" ref="D83" si="40">K80</f>
        <v>2565.1999999999998</v>
      </c>
      <c r="E83" s="22">
        <f t="shared" ref="E83" si="41">IF($C83="h",$D83+($D83*HORISTA),IF($C83="mês",$D83+($D83*MENSALISTA),D83))</f>
        <v>5284.3119999999999</v>
      </c>
      <c r="J83" s="46" t="s">
        <v>463</v>
      </c>
      <c r="K83" s="30">
        <f t="shared" si="37"/>
        <v>2305.6</v>
      </c>
      <c r="L83" s="30">
        <f t="shared" ref="L83:L87" si="42">K83/$O$2</f>
        <v>10.48</v>
      </c>
      <c r="M83" s="30">
        <f t="shared" ref="M83:M87" si="43">(K83*$P$2)/$O$2</f>
        <v>21.064799999999998</v>
      </c>
      <c r="N83" s="4" t="s">
        <v>318</v>
      </c>
    </row>
    <row r="84" spans="1:14" x14ac:dyDescent="0.25">
      <c r="A84" t="str">
        <f t="shared" si="34"/>
        <v>Operador de vibroacabadora</v>
      </c>
      <c r="B84" t="s">
        <v>464</v>
      </c>
      <c r="C84" s="14" t="s">
        <v>288</v>
      </c>
      <c r="D84" s="22">
        <f t="shared" ref="D84" si="44">K81</f>
        <v>2305.6</v>
      </c>
      <c r="E84" s="22">
        <f t="shared" ref="E84" si="45">IF($C84="h",$D84+($D84*HORISTA),IF($C84="mês",$D84+($D84*MENSALISTA),D84))</f>
        <v>4749.5360000000001</v>
      </c>
      <c r="J84" s="29" t="s">
        <v>465</v>
      </c>
      <c r="K84" s="30">
        <v>7500</v>
      </c>
      <c r="L84" s="30"/>
      <c r="M84" s="30"/>
    </row>
    <row r="85" spans="1:14" x14ac:dyDescent="0.25">
      <c r="A85" t="str">
        <f t="shared" si="34"/>
        <v>Operador de Bobcat</v>
      </c>
      <c r="B85" t="s">
        <v>466</v>
      </c>
      <c r="C85" s="14" t="s">
        <v>288</v>
      </c>
      <c r="D85" s="22">
        <f t="shared" ref="D85" si="46">K82</f>
        <v>2813.8</v>
      </c>
      <c r="E85" s="22">
        <f t="shared" ref="E85" si="47">IF($C85="h",$D85+($D85*HORISTA),IF($C85="mês",$D85+($D85*MENSALISTA),D85))</f>
        <v>5796.4279999999999</v>
      </c>
      <c r="J85" s="46" t="s">
        <v>467</v>
      </c>
      <c r="K85" s="30">
        <f t="shared" ref="K85:K86" si="48">3843.4*$I$2</f>
        <v>3843.4</v>
      </c>
      <c r="L85" s="30">
        <f t="shared" si="42"/>
        <v>17.47</v>
      </c>
      <c r="M85" s="30">
        <f t="shared" si="43"/>
        <v>35.114699999999999</v>
      </c>
    </row>
    <row r="86" spans="1:14" x14ac:dyDescent="0.25">
      <c r="A86" t="str">
        <f t="shared" ref="A86:A87" si="49">J83</f>
        <v>Soldador</v>
      </c>
      <c r="B86" t="s">
        <v>468</v>
      </c>
      <c r="C86" s="14" t="s">
        <v>288</v>
      </c>
      <c r="D86" s="22">
        <f t="shared" ref="D86" si="50">K83</f>
        <v>2305.6</v>
      </c>
      <c r="E86" s="22">
        <f t="shared" ref="E86" si="51">IF($C86="h",$D86+($D86*HORISTA),IF($C86="mês",$D86+($D86*MENSALISTA),D86))</f>
        <v>4749.5360000000001</v>
      </c>
      <c r="J86" s="46" t="s">
        <v>469</v>
      </c>
      <c r="K86" s="30">
        <f t="shared" si="48"/>
        <v>3843.4</v>
      </c>
      <c r="L86" s="30">
        <f t="shared" si="42"/>
        <v>17.47</v>
      </c>
      <c r="M86" s="30">
        <f t="shared" si="43"/>
        <v>35.114699999999999</v>
      </c>
    </row>
    <row r="87" spans="1:14" x14ac:dyDescent="0.25">
      <c r="A87" t="str">
        <f t="shared" si="49"/>
        <v>Biólogo</v>
      </c>
      <c r="B87" t="s">
        <v>470</v>
      </c>
      <c r="C87" s="14" t="s">
        <v>321</v>
      </c>
      <c r="D87" s="22">
        <f t="shared" ref="D87" si="52">K84</f>
        <v>7500</v>
      </c>
      <c r="E87" s="22">
        <f t="shared" ref="E87:E105" si="53">IF($C87="h",$D87+($D87*HORISTA),IF($C87="mês",$D87+($D87*MENSALISTA),D87))</f>
        <v>7500</v>
      </c>
      <c r="J87" s="46" t="s">
        <v>471</v>
      </c>
      <c r="K87" s="30">
        <f>2813.8*$I$2</f>
        <v>2813.8</v>
      </c>
      <c r="L87" s="30">
        <f t="shared" si="42"/>
        <v>12.790000000000001</v>
      </c>
      <c r="M87" s="30">
        <f t="shared" si="43"/>
        <v>25.707899999999999</v>
      </c>
    </row>
    <row r="88" spans="1:14" x14ac:dyDescent="0.25">
      <c r="A88" t="s">
        <v>472</v>
      </c>
      <c r="B88" t="s">
        <v>473</v>
      </c>
      <c r="C88" s="14" t="s">
        <v>288</v>
      </c>
      <c r="D88" s="22">
        <f>D61</f>
        <v>2813.8</v>
      </c>
      <c r="E88" s="22">
        <f t="shared" si="53"/>
        <v>5796.4279999999999</v>
      </c>
    </row>
    <row r="89" spans="1:14" x14ac:dyDescent="0.25">
      <c r="A89" t="s">
        <v>474</v>
      </c>
      <c r="B89" t="s">
        <v>475</v>
      </c>
      <c r="C89" s="14" t="s">
        <v>288</v>
      </c>
      <c r="D89" s="22">
        <f>D69</f>
        <v>3737.8</v>
      </c>
      <c r="E89" s="22">
        <f t="shared" si="53"/>
        <v>7699.8680000000004</v>
      </c>
    </row>
    <row r="90" spans="1:14" x14ac:dyDescent="0.25">
      <c r="A90" t="s">
        <v>476</v>
      </c>
      <c r="B90" t="s">
        <v>477</v>
      </c>
      <c r="C90" s="14" t="s">
        <v>288</v>
      </c>
      <c r="D90" s="22">
        <f>D6</f>
        <v>3300</v>
      </c>
      <c r="E90" s="22">
        <f t="shared" si="53"/>
        <v>6798</v>
      </c>
    </row>
    <row r="91" spans="1:14" x14ac:dyDescent="0.25">
      <c r="A91" t="s">
        <v>478</v>
      </c>
      <c r="B91" t="s">
        <v>479</v>
      </c>
      <c r="C91" s="14" t="s">
        <v>288</v>
      </c>
      <c r="D91" s="22">
        <f>D9</f>
        <v>1674.2</v>
      </c>
      <c r="E91" s="22">
        <f t="shared" si="53"/>
        <v>3448.8519999999999</v>
      </c>
    </row>
    <row r="92" spans="1:14" x14ac:dyDescent="0.25">
      <c r="A92" t="s">
        <v>480</v>
      </c>
      <c r="B92" t="s">
        <v>481</v>
      </c>
      <c r="C92" s="14" t="s">
        <v>288</v>
      </c>
      <c r="D92" s="22">
        <f>D74</f>
        <v>2813.8</v>
      </c>
      <c r="E92" s="22">
        <f t="shared" si="53"/>
        <v>5796.4279999999999</v>
      </c>
    </row>
    <row r="93" spans="1:14" x14ac:dyDescent="0.25">
      <c r="A93" t="str">
        <f>J85</f>
        <v>Operador de Guindaste</v>
      </c>
      <c r="B93" t="s">
        <v>482</v>
      </c>
      <c r="C93" s="14" t="s">
        <v>288</v>
      </c>
      <c r="D93" s="22">
        <f>K85</f>
        <v>3843.4</v>
      </c>
      <c r="E93" s="22">
        <f t="shared" si="53"/>
        <v>7917.4040000000005</v>
      </c>
    </row>
    <row r="94" spans="1:14" x14ac:dyDescent="0.25">
      <c r="A94" t="str">
        <f>J86</f>
        <v>Operador de Perfuratriz</v>
      </c>
      <c r="B94" t="s">
        <v>483</v>
      </c>
      <c r="C94" s="14" t="s">
        <v>288</v>
      </c>
      <c r="D94" s="22">
        <f>K86</f>
        <v>3843.4</v>
      </c>
      <c r="E94" s="22">
        <f t="shared" si="53"/>
        <v>7917.4040000000005</v>
      </c>
    </row>
    <row r="95" spans="1:14" x14ac:dyDescent="0.25">
      <c r="A95" t="str">
        <f>J87</f>
        <v>Operador de fresadora</v>
      </c>
      <c r="B95" t="s">
        <v>484</v>
      </c>
      <c r="C95" s="14" t="s">
        <v>288</v>
      </c>
      <c r="D95" s="22">
        <f>K87</f>
        <v>2813.8</v>
      </c>
      <c r="E95" s="22">
        <f t="shared" ref="E95" si="54">IF($C95="h",$D95+($D95*HORISTA),IF($C95="mês",$D95+($D95*MENSALISTA),D95))</f>
        <v>5796.4279999999999</v>
      </c>
    </row>
    <row r="96" spans="1:14" x14ac:dyDescent="0.25">
      <c r="A96" t="s">
        <v>485</v>
      </c>
      <c r="B96" t="s">
        <v>486</v>
      </c>
      <c r="C96" s="14" t="s">
        <v>321</v>
      </c>
      <c r="D96" s="22">
        <v>4000</v>
      </c>
      <c r="E96" s="22">
        <f t="shared" si="53"/>
        <v>4000</v>
      </c>
    </row>
    <row r="97" spans="4:5" x14ac:dyDescent="0.25">
      <c r="D97" s="22"/>
      <c r="E97" s="22">
        <f t="shared" si="53"/>
        <v>0</v>
      </c>
    </row>
    <row r="98" spans="4:5" x14ac:dyDescent="0.25">
      <c r="D98" s="22"/>
      <c r="E98" s="22">
        <f t="shared" si="53"/>
        <v>0</v>
      </c>
    </row>
    <row r="99" spans="4:5" x14ac:dyDescent="0.25">
      <c r="D99" s="22"/>
      <c r="E99" s="22">
        <f t="shared" si="53"/>
        <v>0</v>
      </c>
    </row>
    <row r="100" spans="4:5" x14ac:dyDescent="0.25">
      <c r="D100" s="22"/>
      <c r="E100" s="22">
        <f t="shared" si="53"/>
        <v>0</v>
      </c>
    </row>
    <row r="101" spans="4:5" x14ac:dyDescent="0.25">
      <c r="D101" s="22"/>
      <c r="E101" s="22">
        <f t="shared" si="53"/>
        <v>0</v>
      </c>
    </row>
    <row r="102" spans="4:5" x14ac:dyDescent="0.25">
      <c r="D102" s="22"/>
      <c r="E102" s="22">
        <f t="shared" si="53"/>
        <v>0</v>
      </c>
    </row>
    <row r="103" spans="4:5" x14ac:dyDescent="0.25">
      <c r="D103" s="22"/>
      <c r="E103" s="22">
        <f t="shared" si="53"/>
        <v>0</v>
      </c>
    </row>
    <row r="104" spans="4:5" x14ac:dyDescent="0.25">
      <c r="D104" s="22"/>
      <c r="E104" s="22">
        <f t="shared" si="53"/>
        <v>0</v>
      </c>
    </row>
    <row r="105" spans="4:5" x14ac:dyDescent="0.25">
      <c r="D105" s="22"/>
      <c r="E105" s="22">
        <f t="shared" si="53"/>
        <v>0</v>
      </c>
    </row>
    <row r="106" spans="4:5" x14ac:dyDescent="0.25">
      <c r="D106" s="22"/>
      <c r="E106" s="22">
        <f t="shared" ref="E106:E169" si="55">IF($C106="h",$D106+($D106*HORISTA),IF($C106="mês",$D106+($D106*MENSALISTA),D106))</f>
        <v>0</v>
      </c>
    </row>
    <row r="107" spans="4:5" x14ac:dyDescent="0.25">
      <c r="D107" s="22"/>
      <c r="E107" s="22">
        <f t="shared" si="55"/>
        <v>0</v>
      </c>
    </row>
    <row r="108" spans="4:5" x14ac:dyDescent="0.25">
      <c r="D108" s="22"/>
      <c r="E108" s="22">
        <f t="shared" si="55"/>
        <v>0</v>
      </c>
    </row>
    <row r="109" spans="4:5" x14ac:dyDescent="0.25">
      <c r="D109" s="22"/>
      <c r="E109" s="22">
        <f t="shared" si="55"/>
        <v>0</v>
      </c>
    </row>
    <row r="110" spans="4:5" x14ac:dyDescent="0.25">
      <c r="D110" s="22"/>
      <c r="E110" s="22">
        <f t="shared" si="55"/>
        <v>0</v>
      </c>
    </row>
    <row r="111" spans="4:5" x14ac:dyDescent="0.25">
      <c r="D111" s="22"/>
      <c r="E111" s="22">
        <f t="shared" si="55"/>
        <v>0</v>
      </c>
    </row>
    <row r="112" spans="4:5" x14ac:dyDescent="0.25">
      <c r="D112" s="22"/>
      <c r="E112" s="22">
        <f t="shared" si="55"/>
        <v>0</v>
      </c>
    </row>
    <row r="113" spans="4:5" x14ac:dyDescent="0.25">
      <c r="D113" s="22"/>
      <c r="E113" s="22">
        <f t="shared" si="55"/>
        <v>0</v>
      </c>
    </row>
    <row r="114" spans="4:5" x14ac:dyDescent="0.25">
      <c r="D114" s="22"/>
      <c r="E114" s="22">
        <f t="shared" si="55"/>
        <v>0</v>
      </c>
    </row>
    <row r="115" spans="4:5" x14ac:dyDescent="0.25">
      <c r="D115" s="22"/>
      <c r="E115" s="22">
        <f t="shared" si="55"/>
        <v>0</v>
      </c>
    </row>
    <row r="116" spans="4:5" x14ac:dyDescent="0.25">
      <c r="D116" s="22"/>
      <c r="E116" s="22">
        <f t="shared" si="55"/>
        <v>0</v>
      </c>
    </row>
    <row r="117" spans="4:5" x14ac:dyDescent="0.25">
      <c r="D117" s="22"/>
      <c r="E117" s="22">
        <f t="shared" si="55"/>
        <v>0</v>
      </c>
    </row>
    <row r="118" spans="4:5" x14ac:dyDescent="0.25">
      <c r="D118" s="22"/>
      <c r="E118" s="22">
        <f t="shared" si="55"/>
        <v>0</v>
      </c>
    </row>
    <row r="119" spans="4:5" x14ac:dyDescent="0.25">
      <c r="D119" s="22"/>
      <c r="E119" s="22">
        <f t="shared" si="55"/>
        <v>0</v>
      </c>
    </row>
    <row r="120" spans="4:5" x14ac:dyDescent="0.25">
      <c r="D120" s="22"/>
      <c r="E120" s="22">
        <f t="shared" si="55"/>
        <v>0</v>
      </c>
    </row>
    <row r="121" spans="4:5" x14ac:dyDescent="0.25">
      <c r="D121" s="22"/>
      <c r="E121" s="22">
        <f t="shared" si="55"/>
        <v>0</v>
      </c>
    </row>
    <row r="122" spans="4:5" x14ac:dyDescent="0.25">
      <c r="D122" s="22"/>
      <c r="E122" s="22">
        <f t="shared" si="55"/>
        <v>0</v>
      </c>
    </row>
    <row r="123" spans="4:5" x14ac:dyDescent="0.25">
      <c r="D123" s="22"/>
      <c r="E123" s="22">
        <f t="shared" si="55"/>
        <v>0</v>
      </c>
    </row>
    <row r="124" spans="4:5" x14ac:dyDescent="0.25">
      <c r="D124" s="22"/>
      <c r="E124" s="22">
        <f t="shared" si="55"/>
        <v>0</v>
      </c>
    </row>
    <row r="125" spans="4:5" x14ac:dyDescent="0.25">
      <c r="D125" s="22"/>
      <c r="E125" s="22">
        <f t="shared" si="55"/>
        <v>0</v>
      </c>
    </row>
    <row r="126" spans="4:5" x14ac:dyDescent="0.25">
      <c r="D126" s="22"/>
      <c r="E126" s="22">
        <f t="shared" si="55"/>
        <v>0</v>
      </c>
    </row>
    <row r="127" spans="4:5" x14ac:dyDescent="0.25">
      <c r="D127" s="22"/>
      <c r="E127" s="22">
        <f t="shared" si="55"/>
        <v>0</v>
      </c>
    </row>
    <row r="128" spans="4:5" x14ac:dyDescent="0.25">
      <c r="D128" s="22"/>
      <c r="E128" s="22">
        <f t="shared" si="55"/>
        <v>0</v>
      </c>
    </row>
    <row r="129" spans="4:5" x14ac:dyDescent="0.25">
      <c r="D129" s="22"/>
      <c r="E129" s="22">
        <f t="shared" si="55"/>
        <v>0</v>
      </c>
    </row>
    <row r="130" spans="4:5" x14ac:dyDescent="0.25">
      <c r="D130" s="22"/>
      <c r="E130" s="22">
        <f t="shared" si="55"/>
        <v>0</v>
      </c>
    </row>
    <row r="131" spans="4:5" x14ac:dyDescent="0.25">
      <c r="D131" s="22"/>
      <c r="E131" s="22">
        <f t="shared" si="55"/>
        <v>0</v>
      </c>
    </row>
    <row r="132" spans="4:5" x14ac:dyDescent="0.25">
      <c r="D132" s="22"/>
      <c r="E132" s="22">
        <f t="shared" si="55"/>
        <v>0</v>
      </c>
    </row>
    <row r="133" spans="4:5" x14ac:dyDescent="0.25">
      <c r="D133" s="22"/>
      <c r="E133" s="22">
        <f t="shared" si="55"/>
        <v>0</v>
      </c>
    </row>
    <row r="134" spans="4:5" x14ac:dyDescent="0.25">
      <c r="D134" s="22"/>
      <c r="E134" s="22">
        <f t="shared" si="55"/>
        <v>0</v>
      </c>
    </row>
    <row r="135" spans="4:5" x14ac:dyDescent="0.25">
      <c r="D135" s="22"/>
      <c r="E135" s="22">
        <f t="shared" si="55"/>
        <v>0</v>
      </c>
    </row>
    <row r="136" spans="4:5" x14ac:dyDescent="0.25">
      <c r="D136" s="22"/>
      <c r="E136" s="22">
        <f t="shared" si="55"/>
        <v>0</v>
      </c>
    </row>
    <row r="137" spans="4:5" x14ac:dyDescent="0.25">
      <c r="D137" s="22"/>
      <c r="E137" s="22">
        <f t="shared" si="55"/>
        <v>0</v>
      </c>
    </row>
    <row r="138" spans="4:5" x14ac:dyDescent="0.25">
      <c r="D138" s="22"/>
      <c r="E138" s="22">
        <f t="shared" si="55"/>
        <v>0</v>
      </c>
    </row>
    <row r="139" spans="4:5" x14ac:dyDescent="0.25">
      <c r="D139" s="22"/>
      <c r="E139" s="22">
        <f t="shared" si="55"/>
        <v>0</v>
      </c>
    </row>
    <row r="140" spans="4:5" x14ac:dyDescent="0.25">
      <c r="D140" s="22"/>
      <c r="E140" s="22">
        <f t="shared" si="55"/>
        <v>0</v>
      </c>
    </row>
    <row r="141" spans="4:5" x14ac:dyDescent="0.25">
      <c r="D141" s="22"/>
      <c r="E141" s="22">
        <f t="shared" si="55"/>
        <v>0</v>
      </c>
    </row>
    <row r="142" spans="4:5" x14ac:dyDescent="0.25">
      <c r="D142" s="22"/>
      <c r="E142" s="22">
        <f t="shared" si="55"/>
        <v>0</v>
      </c>
    </row>
    <row r="143" spans="4:5" x14ac:dyDescent="0.25">
      <c r="D143" s="22"/>
      <c r="E143" s="22">
        <f t="shared" si="55"/>
        <v>0</v>
      </c>
    </row>
    <row r="144" spans="4:5" x14ac:dyDescent="0.25">
      <c r="D144" s="22"/>
      <c r="E144" s="22">
        <f t="shared" si="55"/>
        <v>0</v>
      </c>
    </row>
    <row r="145" spans="4:5" x14ac:dyDescent="0.25">
      <c r="D145" s="22"/>
      <c r="E145" s="22">
        <f t="shared" si="55"/>
        <v>0</v>
      </c>
    </row>
    <row r="146" spans="4:5" x14ac:dyDescent="0.25">
      <c r="D146" s="22"/>
      <c r="E146" s="22">
        <f t="shared" si="55"/>
        <v>0</v>
      </c>
    </row>
    <row r="147" spans="4:5" x14ac:dyDescent="0.25">
      <c r="D147" s="22"/>
      <c r="E147" s="22">
        <f t="shared" si="55"/>
        <v>0</v>
      </c>
    </row>
    <row r="148" spans="4:5" x14ac:dyDescent="0.25">
      <c r="D148" s="22"/>
      <c r="E148" s="22">
        <f t="shared" si="55"/>
        <v>0</v>
      </c>
    </row>
    <row r="149" spans="4:5" x14ac:dyDescent="0.25">
      <c r="D149" s="22"/>
      <c r="E149" s="22">
        <f t="shared" si="55"/>
        <v>0</v>
      </c>
    </row>
    <row r="150" spans="4:5" x14ac:dyDescent="0.25">
      <c r="D150" s="22"/>
      <c r="E150" s="22">
        <f t="shared" si="55"/>
        <v>0</v>
      </c>
    </row>
    <row r="151" spans="4:5" x14ac:dyDescent="0.25">
      <c r="D151" s="22"/>
      <c r="E151" s="22">
        <f t="shared" si="55"/>
        <v>0</v>
      </c>
    </row>
    <row r="152" spans="4:5" x14ac:dyDescent="0.25">
      <c r="D152" s="22"/>
      <c r="E152" s="22">
        <f t="shared" si="55"/>
        <v>0</v>
      </c>
    </row>
    <row r="153" spans="4:5" x14ac:dyDescent="0.25">
      <c r="D153" s="22"/>
      <c r="E153" s="22">
        <f t="shared" si="55"/>
        <v>0</v>
      </c>
    </row>
    <row r="154" spans="4:5" x14ac:dyDescent="0.25">
      <c r="D154" s="22"/>
      <c r="E154" s="22">
        <f t="shared" si="55"/>
        <v>0</v>
      </c>
    </row>
    <row r="155" spans="4:5" x14ac:dyDescent="0.25">
      <c r="D155" s="22"/>
      <c r="E155" s="22">
        <f t="shared" si="55"/>
        <v>0</v>
      </c>
    </row>
    <row r="156" spans="4:5" x14ac:dyDescent="0.25">
      <c r="D156" s="22"/>
      <c r="E156" s="22">
        <f t="shared" si="55"/>
        <v>0</v>
      </c>
    </row>
    <row r="157" spans="4:5" x14ac:dyDescent="0.25">
      <c r="D157" s="22"/>
      <c r="E157" s="22">
        <f t="shared" si="55"/>
        <v>0</v>
      </c>
    </row>
    <row r="158" spans="4:5" x14ac:dyDescent="0.25">
      <c r="D158" s="22"/>
      <c r="E158" s="22">
        <f t="shared" si="55"/>
        <v>0</v>
      </c>
    </row>
    <row r="159" spans="4:5" x14ac:dyDescent="0.25">
      <c r="D159" s="22"/>
      <c r="E159" s="22">
        <f t="shared" si="55"/>
        <v>0</v>
      </c>
    </row>
    <row r="160" spans="4:5" x14ac:dyDescent="0.25">
      <c r="D160" s="22"/>
      <c r="E160" s="22">
        <f t="shared" si="55"/>
        <v>0</v>
      </c>
    </row>
    <row r="161" spans="4:5" x14ac:dyDescent="0.25">
      <c r="D161" s="22"/>
      <c r="E161" s="22">
        <f t="shared" si="55"/>
        <v>0</v>
      </c>
    </row>
    <row r="162" spans="4:5" x14ac:dyDescent="0.25">
      <c r="D162" s="22"/>
      <c r="E162" s="22">
        <f t="shared" si="55"/>
        <v>0</v>
      </c>
    </row>
    <row r="163" spans="4:5" x14ac:dyDescent="0.25">
      <c r="D163" s="22"/>
      <c r="E163" s="22">
        <f t="shared" si="55"/>
        <v>0</v>
      </c>
    </row>
    <row r="164" spans="4:5" x14ac:dyDescent="0.25">
      <c r="D164" s="22"/>
      <c r="E164" s="22">
        <f t="shared" si="55"/>
        <v>0</v>
      </c>
    </row>
    <row r="165" spans="4:5" x14ac:dyDescent="0.25">
      <c r="D165" s="22"/>
      <c r="E165" s="22">
        <f t="shared" si="55"/>
        <v>0</v>
      </c>
    </row>
    <row r="166" spans="4:5" x14ac:dyDescent="0.25">
      <c r="D166" s="22"/>
      <c r="E166" s="22">
        <f t="shared" si="55"/>
        <v>0</v>
      </c>
    </row>
    <row r="167" spans="4:5" x14ac:dyDescent="0.25">
      <c r="D167" s="22"/>
      <c r="E167" s="22">
        <f t="shared" si="55"/>
        <v>0</v>
      </c>
    </row>
    <row r="168" spans="4:5" x14ac:dyDescent="0.25">
      <c r="D168" s="22"/>
      <c r="E168" s="22">
        <f t="shared" si="55"/>
        <v>0</v>
      </c>
    </row>
    <row r="169" spans="4:5" x14ac:dyDescent="0.25">
      <c r="D169" s="22"/>
      <c r="E169" s="22">
        <f t="shared" si="55"/>
        <v>0</v>
      </c>
    </row>
    <row r="170" spans="4:5" x14ac:dyDescent="0.25">
      <c r="D170" s="22"/>
      <c r="E170" s="22">
        <f t="shared" ref="E170:E233" si="56">IF($C170="h",$D170+($D170*HORISTA),IF($C170="mês",$D170+($D170*MENSALISTA),D170))</f>
        <v>0</v>
      </c>
    </row>
    <row r="171" spans="4:5" x14ac:dyDescent="0.25">
      <c r="D171" s="22"/>
      <c r="E171" s="22">
        <f t="shared" si="56"/>
        <v>0</v>
      </c>
    </row>
    <row r="172" spans="4:5" x14ac:dyDescent="0.25">
      <c r="D172" s="22"/>
      <c r="E172" s="22">
        <f t="shared" si="56"/>
        <v>0</v>
      </c>
    </row>
    <row r="173" spans="4:5" x14ac:dyDescent="0.25">
      <c r="D173" s="22"/>
      <c r="E173" s="22">
        <f t="shared" si="56"/>
        <v>0</v>
      </c>
    </row>
    <row r="174" spans="4:5" x14ac:dyDescent="0.25">
      <c r="D174" s="22"/>
      <c r="E174" s="22">
        <f t="shared" si="56"/>
        <v>0</v>
      </c>
    </row>
    <row r="175" spans="4:5" x14ac:dyDescent="0.25">
      <c r="D175" s="22"/>
      <c r="E175" s="22">
        <f t="shared" si="56"/>
        <v>0</v>
      </c>
    </row>
    <row r="176" spans="4:5" x14ac:dyDescent="0.25">
      <c r="D176" s="22"/>
      <c r="E176" s="22">
        <f t="shared" si="56"/>
        <v>0</v>
      </c>
    </row>
    <row r="177" spans="4:5" x14ac:dyDescent="0.25">
      <c r="D177" s="22"/>
      <c r="E177" s="22">
        <f t="shared" si="56"/>
        <v>0</v>
      </c>
    </row>
    <row r="178" spans="4:5" x14ac:dyDescent="0.25">
      <c r="D178" s="22"/>
      <c r="E178" s="22">
        <f t="shared" si="56"/>
        <v>0</v>
      </c>
    </row>
    <row r="179" spans="4:5" x14ac:dyDescent="0.25">
      <c r="D179" s="22"/>
      <c r="E179" s="22">
        <f t="shared" si="56"/>
        <v>0</v>
      </c>
    </row>
    <row r="180" spans="4:5" x14ac:dyDescent="0.25">
      <c r="D180" s="22"/>
      <c r="E180" s="22">
        <f t="shared" si="56"/>
        <v>0</v>
      </c>
    </row>
    <row r="181" spans="4:5" x14ac:dyDescent="0.25">
      <c r="D181" s="22"/>
      <c r="E181" s="22">
        <f t="shared" si="56"/>
        <v>0</v>
      </c>
    </row>
    <row r="182" spans="4:5" x14ac:dyDescent="0.25">
      <c r="D182" s="22"/>
      <c r="E182" s="22">
        <f t="shared" si="56"/>
        <v>0</v>
      </c>
    </row>
    <row r="183" spans="4:5" x14ac:dyDescent="0.25">
      <c r="D183" s="22"/>
      <c r="E183" s="22">
        <f t="shared" si="56"/>
        <v>0</v>
      </c>
    </row>
    <row r="184" spans="4:5" x14ac:dyDescent="0.25">
      <c r="D184" s="22"/>
      <c r="E184" s="22">
        <f t="shared" si="56"/>
        <v>0</v>
      </c>
    </row>
    <row r="185" spans="4:5" x14ac:dyDescent="0.25">
      <c r="D185" s="22"/>
      <c r="E185" s="22">
        <f t="shared" si="56"/>
        <v>0</v>
      </c>
    </row>
    <row r="186" spans="4:5" x14ac:dyDescent="0.25">
      <c r="D186" s="22"/>
      <c r="E186" s="22">
        <f t="shared" si="56"/>
        <v>0</v>
      </c>
    </row>
    <row r="187" spans="4:5" x14ac:dyDescent="0.25">
      <c r="D187" s="22"/>
      <c r="E187" s="22">
        <f t="shared" si="56"/>
        <v>0</v>
      </c>
    </row>
    <row r="188" spans="4:5" x14ac:dyDescent="0.25">
      <c r="D188" s="22"/>
      <c r="E188" s="22">
        <f t="shared" si="56"/>
        <v>0</v>
      </c>
    </row>
    <row r="189" spans="4:5" x14ac:dyDescent="0.25">
      <c r="D189" s="22"/>
      <c r="E189" s="22">
        <f t="shared" si="56"/>
        <v>0</v>
      </c>
    </row>
    <row r="190" spans="4:5" x14ac:dyDescent="0.25">
      <c r="D190" s="22"/>
      <c r="E190" s="22">
        <f t="shared" si="56"/>
        <v>0</v>
      </c>
    </row>
    <row r="191" spans="4:5" x14ac:dyDescent="0.25">
      <c r="D191" s="22"/>
      <c r="E191" s="22">
        <f t="shared" si="56"/>
        <v>0</v>
      </c>
    </row>
    <row r="192" spans="4:5" x14ac:dyDescent="0.25">
      <c r="D192" s="22"/>
      <c r="E192" s="22">
        <f t="shared" si="56"/>
        <v>0</v>
      </c>
    </row>
    <row r="193" spans="4:5" x14ac:dyDescent="0.25">
      <c r="D193" s="22"/>
      <c r="E193" s="22">
        <f t="shared" si="56"/>
        <v>0</v>
      </c>
    </row>
    <row r="194" spans="4:5" x14ac:dyDescent="0.25">
      <c r="D194" s="22"/>
      <c r="E194" s="22">
        <f t="shared" si="56"/>
        <v>0</v>
      </c>
    </row>
    <row r="195" spans="4:5" x14ac:dyDescent="0.25">
      <c r="D195" s="22"/>
      <c r="E195" s="22">
        <f t="shared" si="56"/>
        <v>0</v>
      </c>
    </row>
    <row r="196" spans="4:5" x14ac:dyDescent="0.25">
      <c r="D196" s="22"/>
      <c r="E196" s="22">
        <f t="shared" si="56"/>
        <v>0</v>
      </c>
    </row>
    <row r="197" spans="4:5" x14ac:dyDescent="0.25">
      <c r="D197" s="22"/>
      <c r="E197" s="22">
        <f t="shared" si="56"/>
        <v>0</v>
      </c>
    </row>
    <row r="198" spans="4:5" x14ac:dyDescent="0.25">
      <c r="D198" s="22"/>
      <c r="E198" s="22">
        <f t="shared" si="56"/>
        <v>0</v>
      </c>
    </row>
    <row r="199" spans="4:5" x14ac:dyDescent="0.25">
      <c r="D199" s="22"/>
      <c r="E199" s="22">
        <f t="shared" si="56"/>
        <v>0</v>
      </c>
    </row>
    <row r="200" spans="4:5" x14ac:dyDescent="0.25">
      <c r="D200" s="22"/>
      <c r="E200" s="22">
        <f t="shared" si="56"/>
        <v>0</v>
      </c>
    </row>
    <row r="201" spans="4:5" x14ac:dyDescent="0.25">
      <c r="D201" s="22"/>
      <c r="E201" s="22">
        <f t="shared" si="56"/>
        <v>0</v>
      </c>
    </row>
    <row r="202" spans="4:5" x14ac:dyDescent="0.25">
      <c r="D202" s="22"/>
      <c r="E202" s="22">
        <f t="shared" si="56"/>
        <v>0</v>
      </c>
    </row>
    <row r="203" spans="4:5" x14ac:dyDescent="0.25">
      <c r="D203" s="22"/>
      <c r="E203" s="22">
        <f t="shared" si="56"/>
        <v>0</v>
      </c>
    </row>
    <row r="204" spans="4:5" x14ac:dyDescent="0.25">
      <c r="D204" s="22"/>
      <c r="E204" s="22">
        <f t="shared" si="56"/>
        <v>0</v>
      </c>
    </row>
    <row r="205" spans="4:5" x14ac:dyDescent="0.25">
      <c r="D205" s="22"/>
      <c r="E205" s="22">
        <f t="shared" si="56"/>
        <v>0</v>
      </c>
    </row>
    <row r="206" spans="4:5" x14ac:dyDescent="0.25">
      <c r="D206" s="22"/>
      <c r="E206" s="22">
        <f t="shared" si="56"/>
        <v>0</v>
      </c>
    </row>
    <row r="207" spans="4:5" x14ac:dyDescent="0.25">
      <c r="D207" s="22"/>
      <c r="E207" s="22">
        <f t="shared" si="56"/>
        <v>0</v>
      </c>
    </row>
    <row r="208" spans="4:5" x14ac:dyDescent="0.25">
      <c r="D208" s="22"/>
      <c r="E208" s="22">
        <f t="shared" si="56"/>
        <v>0</v>
      </c>
    </row>
    <row r="209" spans="4:5" x14ac:dyDescent="0.25">
      <c r="D209" s="22"/>
      <c r="E209" s="22">
        <f t="shared" si="56"/>
        <v>0</v>
      </c>
    </row>
    <row r="210" spans="4:5" x14ac:dyDescent="0.25">
      <c r="D210" s="22"/>
      <c r="E210" s="22">
        <f t="shared" si="56"/>
        <v>0</v>
      </c>
    </row>
    <row r="211" spans="4:5" x14ac:dyDescent="0.25">
      <c r="D211" s="22"/>
      <c r="E211" s="22">
        <f t="shared" si="56"/>
        <v>0</v>
      </c>
    </row>
    <row r="212" spans="4:5" x14ac:dyDescent="0.25">
      <c r="D212" s="22"/>
      <c r="E212" s="22">
        <f t="shared" si="56"/>
        <v>0</v>
      </c>
    </row>
    <row r="213" spans="4:5" x14ac:dyDescent="0.25">
      <c r="D213" s="22"/>
      <c r="E213" s="22">
        <f t="shared" si="56"/>
        <v>0</v>
      </c>
    </row>
    <row r="214" spans="4:5" x14ac:dyDescent="0.25">
      <c r="D214" s="22"/>
      <c r="E214" s="22">
        <f t="shared" si="56"/>
        <v>0</v>
      </c>
    </row>
    <row r="215" spans="4:5" x14ac:dyDescent="0.25">
      <c r="D215" s="22"/>
      <c r="E215" s="22">
        <f t="shared" si="56"/>
        <v>0</v>
      </c>
    </row>
    <row r="216" spans="4:5" x14ac:dyDescent="0.25">
      <c r="D216" s="22"/>
      <c r="E216" s="22">
        <f t="shared" si="56"/>
        <v>0</v>
      </c>
    </row>
    <row r="217" spans="4:5" x14ac:dyDescent="0.25">
      <c r="D217" s="22"/>
      <c r="E217" s="22">
        <f t="shared" si="56"/>
        <v>0</v>
      </c>
    </row>
    <row r="218" spans="4:5" x14ac:dyDescent="0.25">
      <c r="D218" s="22"/>
      <c r="E218" s="22">
        <f t="shared" si="56"/>
        <v>0</v>
      </c>
    </row>
    <row r="219" spans="4:5" x14ac:dyDescent="0.25">
      <c r="D219" s="22"/>
      <c r="E219" s="22">
        <f t="shared" si="56"/>
        <v>0</v>
      </c>
    </row>
    <row r="220" spans="4:5" x14ac:dyDescent="0.25">
      <c r="D220" s="22"/>
      <c r="E220" s="22">
        <f t="shared" si="56"/>
        <v>0</v>
      </c>
    </row>
    <row r="221" spans="4:5" x14ac:dyDescent="0.25">
      <c r="D221" s="22"/>
      <c r="E221" s="22">
        <f t="shared" si="56"/>
        <v>0</v>
      </c>
    </row>
    <row r="222" spans="4:5" x14ac:dyDescent="0.25">
      <c r="D222" s="22"/>
      <c r="E222" s="22">
        <f t="shared" si="56"/>
        <v>0</v>
      </c>
    </row>
    <row r="223" spans="4:5" x14ac:dyDescent="0.25">
      <c r="D223" s="22"/>
      <c r="E223" s="22">
        <f t="shared" si="56"/>
        <v>0</v>
      </c>
    </row>
    <row r="224" spans="4:5" x14ac:dyDescent="0.25">
      <c r="D224" s="22"/>
      <c r="E224" s="22">
        <f t="shared" si="56"/>
        <v>0</v>
      </c>
    </row>
    <row r="225" spans="4:5" x14ac:dyDescent="0.25">
      <c r="D225" s="22"/>
      <c r="E225" s="22">
        <f t="shared" si="56"/>
        <v>0</v>
      </c>
    </row>
    <row r="226" spans="4:5" x14ac:dyDescent="0.25">
      <c r="D226" s="22"/>
      <c r="E226" s="22">
        <f t="shared" si="56"/>
        <v>0</v>
      </c>
    </row>
    <row r="227" spans="4:5" x14ac:dyDescent="0.25">
      <c r="D227" s="22"/>
      <c r="E227" s="22">
        <f t="shared" si="56"/>
        <v>0</v>
      </c>
    </row>
    <row r="228" spans="4:5" x14ac:dyDescent="0.25">
      <c r="D228" s="22"/>
      <c r="E228" s="22">
        <f t="shared" si="56"/>
        <v>0</v>
      </c>
    </row>
    <row r="229" spans="4:5" x14ac:dyDescent="0.25">
      <c r="D229" s="22"/>
      <c r="E229" s="22">
        <f t="shared" si="56"/>
        <v>0</v>
      </c>
    </row>
    <row r="230" spans="4:5" x14ac:dyDescent="0.25">
      <c r="D230" s="22"/>
      <c r="E230" s="22">
        <f t="shared" si="56"/>
        <v>0</v>
      </c>
    </row>
    <row r="231" spans="4:5" x14ac:dyDescent="0.25">
      <c r="D231" s="22"/>
      <c r="E231" s="22">
        <f t="shared" si="56"/>
        <v>0</v>
      </c>
    </row>
    <row r="232" spans="4:5" x14ac:dyDescent="0.25">
      <c r="D232" s="22"/>
      <c r="E232" s="22">
        <f t="shared" si="56"/>
        <v>0</v>
      </c>
    </row>
    <row r="233" spans="4:5" x14ac:dyDescent="0.25">
      <c r="D233" s="22"/>
      <c r="E233" s="22">
        <f t="shared" si="56"/>
        <v>0</v>
      </c>
    </row>
    <row r="234" spans="4:5" x14ac:dyDescent="0.25">
      <c r="D234" s="22"/>
      <c r="E234" s="22">
        <f t="shared" ref="E234:E297" si="57">IF($C234="h",$D234+($D234*HORISTA),IF($C234="mês",$D234+($D234*MENSALISTA),D234))</f>
        <v>0</v>
      </c>
    </row>
    <row r="235" spans="4:5" x14ac:dyDescent="0.25">
      <c r="D235" s="22"/>
      <c r="E235" s="22">
        <f t="shared" si="57"/>
        <v>0</v>
      </c>
    </row>
    <row r="236" spans="4:5" x14ac:dyDescent="0.25">
      <c r="D236" s="22"/>
      <c r="E236" s="22">
        <f t="shared" si="57"/>
        <v>0</v>
      </c>
    </row>
    <row r="237" spans="4:5" x14ac:dyDescent="0.25">
      <c r="D237" s="22"/>
      <c r="E237" s="22">
        <f t="shared" si="57"/>
        <v>0</v>
      </c>
    </row>
    <row r="238" spans="4:5" x14ac:dyDescent="0.25">
      <c r="D238" s="22"/>
      <c r="E238" s="22">
        <f t="shared" si="57"/>
        <v>0</v>
      </c>
    </row>
    <row r="239" spans="4:5" x14ac:dyDescent="0.25">
      <c r="D239" s="22"/>
      <c r="E239" s="22">
        <f t="shared" si="57"/>
        <v>0</v>
      </c>
    </row>
    <row r="240" spans="4:5" x14ac:dyDescent="0.25">
      <c r="D240" s="22"/>
      <c r="E240" s="22">
        <f t="shared" si="57"/>
        <v>0</v>
      </c>
    </row>
    <row r="241" spans="4:5" x14ac:dyDescent="0.25">
      <c r="D241" s="22"/>
      <c r="E241" s="22">
        <f t="shared" si="57"/>
        <v>0</v>
      </c>
    </row>
    <row r="242" spans="4:5" x14ac:dyDescent="0.25">
      <c r="D242" s="22"/>
      <c r="E242" s="22">
        <f t="shared" si="57"/>
        <v>0</v>
      </c>
    </row>
    <row r="243" spans="4:5" x14ac:dyDescent="0.25">
      <c r="D243" s="22"/>
      <c r="E243" s="22">
        <f t="shared" si="57"/>
        <v>0</v>
      </c>
    </row>
    <row r="244" spans="4:5" x14ac:dyDescent="0.25">
      <c r="D244" s="22"/>
      <c r="E244" s="22">
        <f t="shared" si="57"/>
        <v>0</v>
      </c>
    </row>
    <row r="245" spans="4:5" x14ac:dyDescent="0.25">
      <c r="D245" s="22"/>
      <c r="E245" s="22">
        <f t="shared" si="57"/>
        <v>0</v>
      </c>
    </row>
    <row r="246" spans="4:5" x14ac:dyDescent="0.25">
      <c r="D246" s="22"/>
      <c r="E246" s="22">
        <f t="shared" si="57"/>
        <v>0</v>
      </c>
    </row>
    <row r="247" spans="4:5" x14ac:dyDescent="0.25">
      <c r="D247" s="22"/>
      <c r="E247" s="22">
        <f t="shared" si="57"/>
        <v>0</v>
      </c>
    </row>
    <row r="248" spans="4:5" x14ac:dyDescent="0.25">
      <c r="D248" s="22"/>
      <c r="E248" s="22">
        <f t="shared" si="57"/>
        <v>0</v>
      </c>
    </row>
    <row r="249" spans="4:5" x14ac:dyDescent="0.25">
      <c r="D249" s="22"/>
      <c r="E249" s="22">
        <f t="shared" si="57"/>
        <v>0</v>
      </c>
    </row>
    <row r="250" spans="4:5" x14ac:dyDescent="0.25">
      <c r="D250" s="22"/>
      <c r="E250" s="22">
        <f t="shared" si="57"/>
        <v>0</v>
      </c>
    </row>
    <row r="251" spans="4:5" x14ac:dyDescent="0.25">
      <c r="D251" s="22"/>
      <c r="E251" s="22">
        <f t="shared" si="57"/>
        <v>0</v>
      </c>
    </row>
    <row r="252" spans="4:5" x14ac:dyDescent="0.25">
      <c r="D252" s="22"/>
      <c r="E252" s="22">
        <f t="shared" si="57"/>
        <v>0</v>
      </c>
    </row>
    <row r="253" spans="4:5" x14ac:dyDescent="0.25">
      <c r="D253" s="22"/>
      <c r="E253" s="22">
        <f t="shared" si="57"/>
        <v>0</v>
      </c>
    </row>
    <row r="254" spans="4:5" x14ac:dyDescent="0.25">
      <c r="D254" s="22"/>
      <c r="E254" s="22">
        <f t="shared" si="57"/>
        <v>0</v>
      </c>
    </row>
    <row r="255" spans="4:5" x14ac:dyDescent="0.25">
      <c r="D255" s="22"/>
      <c r="E255" s="22">
        <f t="shared" si="57"/>
        <v>0</v>
      </c>
    </row>
    <row r="256" spans="4:5" x14ac:dyDescent="0.25">
      <c r="D256" s="22"/>
      <c r="E256" s="22">
        <f t="shared" si="57"/>
        <v>0</v>
      </c>
    </row>
    <row r="257" spans="4:5" x14ac:dyDescent="0.25">
      <c r="D257" s="22"/>
      <c r="E257" s="22">
        <f t="shared" si="57"/>
        <v>0</v>
      </c>
    </row>
    <row r="258" spans="4:5" x14ac:dyDescent="0.25">
      <c r="D258" s="22"/>
      <c r="E258" s="22">
        <f t="shared" si="57"/>
        <v>0</v>
      </c>
    </row>
    <row r="259" spans="4:5" x14ac:dyDescent="0.25">
      <c r="D259" s="22"/>
      <c r="E259" s="22">
        <f t="shared" si="57"/>
        <v>0</v>
      </c>
    </row>
    <row r="260" spans="4:5" x14ac:dyDescent="0.25">
      <c r="D260" s="22"/>
      <c r="E260" s="22">
        <f t="shared" si="57"/>
        <v>0</v>
      </c>
    </row>
    <row r="261" spans="4:5" x14ac:dyDescent="0.25">
      <c r="D261" s="22"/>
      <c r="E261" s="22">
        <f t="shared" si="57"/>
        <v>0</v>
      </c>
    </row>
    <row r="262" spans="4:5" x14ac:dyDescent="0.25">
      <c r="D262" s="22"/>
      <c r="E262" s="22">
        <f t="shared" si="57"/>
        <v>0</v>
      </c>
    </row>
    <row r="263" spans="4:5" x14ac:dyDescent="0.25">
      <c r="D263" s="22"/>
      <c r="E263" s="22">
        <f t="shared" si="57"/>
        <v>0</v>
      </c>
    </row>
    <row r="264" spans="4:5" x14ac:dyDescent="0.25">
      <c r="D264" s="22"/>
      <c r="E264" s="22">
        <f t="shared" si="57"/>
        <v>0</v>
      </c>
    </row>
    <row r="265" spans="4:5" x14ac:dyDescent="0.25">
      <c r="D265" s="22"/>
      <c r="E265" s="22">
        <f t="shared" si="57"/>
        <v>0</v>
      </c>
    </row>
    <row r="266" spans="4:5" x14ac:dyDescent="0.25">
      <c r="D266" s="22"/>
      <c r="E266" s="22">
        <f t="shared" si="57"/>
        <v>0</v>
      </c>
    </row>
    <row r="267" spans="4:5" x14ac:dyDescent="0.25">
      <c r="D267" s="22"/>
      <c r="E267" s="22">
        <f t="shared" si="57"/>
        <v>0</v>
      </c>
    </row>
    <row r="268" spans="4:5" x14ac:dyDescent="0.25">
      <c r="D268" s="22"/>
      <c r="E268" s="22">
        <f t="shared" si="57"/>
        <v>0</v>
      </c>
    </row>
    <row r="269" spans="4:5" x14ac:dyDescent="0.25">
      <c r="D269" s="22"/>
      <c r="E269" s="22">
        <f t="shared" si="57"/>
        <v>0</v>
      </c>
    </row>
    <row r="270" spans="4:5" x14ac:dyDescent="0.25">
      <c r="D270" s="22"/>
      <c r="E270" s="22">
        <f t="shared" si="57"/>
        <v>0</v>
      </c>
    </row>
    <row r="271" spans="4:5" x14ac:dyDescent="0.25">
      <c r="D271" s="22"/>
      <c r="E271" s="22">
        <f t="shared" si="57"/>
        <v>0</v>
      </c>
    </row>
    <row r="272" spans="4:5" x14ac:dyDescent="0.25">
      <c r="D272" s="22"/>
      <c r="E272" s="22">
        <f t="shared" si="57"/>
        <v>0</v>
      </c>
    </row>
    <row r="273" spans="4:5" x14ac:dyDescent="0.25">
      <c r="D273" s="22"/>
      <c r="E273" s="22">
        <f t="shared" si="57"/>
        <v>0</v>
      </c>
    </row>
    <row r="274" spans="4:5" x14ac:dyDescent="0.25">
      <c r="D274" s="22"/>
      <c r="E274" s="22">
        <f t="shared" si="57"/>
        <v>0</v>
      </c>
    </row>
    <row r="275" spans="4:5" x14ac:dyDescent="0.25">
      <c r="D275" s="22"/>
      <c r="E275" s="22">
        <f t="shared" si="57"/>
        <v>0</v>
      </c>
    </row>
    <row r="276" spans="4:5" x14ac:dyDescent="0.25">
      <c r="D276" s="22"/>
      <c r="E276" s="22">
        <f t="shared" si="57"/>
        <v>0</v>
      </c>
    </row>
    <row r="277" spans="4:5" x14ac:dyDescent="0.25">
      <c r="D277" s="22"/>
      <c r="E277" s="22">
        <f t="shared" si="57"/>
        <v>0</v>
      </c>
    </row>
    <row r="278" spans="4:5" x14ac:dyDescent="0.25">
      <c r="D278" s="22"/>
      <c r="E278" s="22">
        <f t="shared" si="57"/>
        <v>0</v>
      </c>
    </row>
    <row r="279" spans="4:5" x14ac:dyDescent="0.25">
      <c r="D279" s="22"/>
      <c r="E279" s="22">
        <f t="shared" si="57"/>
        <v>0</v>
      </c>
    </row>
    <row r="280" spans="4:5" x14ac:dyDescent="0.25">
      <c r="D280" s="22"/>
      <c r="E280" s="22">
        <f t="shared" si="57"/>
        <v>0</v>
      </c>
    </row>
    <row r="281" spans="4:5" x14ac:dyDescent="0.25">
      <c r="D281" s="22"/>
      <c r="E281" s="22">
        <f t="shared" si="57"/>
        <v>0</v>
      </c>
    </row>
    <row r="282" spans="4:5" x14ac:dyDescent="0.25">
      <c r="D282" s="22"/>
      <c r="E282" s="22">
        <f t="shared" si="57"/>
        <v>0</v>
      </c>
    </row>
    <row r="283" spans="4:5" x14ac:dyDescent="0.25">
      <c r="D283" s="22"/>
      <c r="E283" s="22">
        <f t="shared" si="57"/>
        <v>0</v>
      </c>
    </row>
    <row r="284" spans="4:5" x14ac:dyDescent="0.25">
      <c r="D284" s="22"/>
      <c r="E284" s="22">
        <f t="shared" si="57"/>
        <v>0</v>
      </c>
    </row>
    <row r="285" spans="4:5" x14ac:dyDescent="0.25">
      <c r="D285" s="22"/>
      <c r="E285" s="22">
        <f t="shared" si="57"/>
        <v>0</v>
      </c>
    </row>
    <row r="286" spans="4:5" x14ac:dyDescent="0.25">
      <c r="D286" s="22"/>
      <c r="E286" s="22">
        <f t="shared" si="57"/>
        <v>0</v>
      </c>
    </row>
    <row r="287" spans="4:5" x14ac:dyDescent="0.25">
      <c r="D287" s="22"/>
      <c r="E287" s="22">
        <f t="shared" si="57"/>
        <v>0</v>
      </c>
    </row>
    <row r="288" spans="4:5" x14ac:dyDescent="0.25">
      <c r="D288" s="22"/>
      <c r="E288" s="22">
        <f t="shared" si="57"/>
        <v>0</v>
      </c>
    </row>
    <row r="289" spans="4:5" x14ac:dyDescent="0.25">
      <c r="D289" s="22"/>
      <c r="E289" s="22">
        <f t="shared" si="57"/>
        <v>0</v>
      </c>
    </row>
    <row r="290" spans="4:5" x14ac:dyDescent="0.25">
      <c r="D290" s="22"/>
      <c r="E290" s="22">
        <f t="shared" si="57"/>
        <v>0</v>
      </c>
    </row>
    <row r="291" spans="4:5" x14ac:dyDescent="0.25">
      <c r="D291" s="22"/>
      <c r="E291" s="22">
        <f t="shared" si="57"/>
        <v>0</v>
      </c>
    </row>
    <row r="292" spans="4:5" x14ac:dyDescent="0.25">
      <c r="D292" s="22"/>
      <c r="E292" s="22">
        <f t="shared" si="57"/>
        <v>0</v>
      </c>
    </row>
    <row r="293" spans="4:5" x14ac:dyDescent="0.25">
      <c r="D293" s="22"/>
      <c r="E293" s="22">
        <f t="shared" si="57"/>
        <v>0</v>
      </c>
    </row>
    <row r="294" spans="4:5" x14ac:dyDescent="0.25">
      <c r="D294" s="22"/>
      <c r="E294" s="22">
        <f t="shared" si="57"/>
        <v>0</v>
      </c>
    </row>
    <row r="295" spans="4:5" x14ac:dyDescent="0.25">
      <c r="D295" s="22"/>
      <c r="E295" s="22">
        <f t="shared" si="57"/>
        <v>0</v>
      </c>
    </row>
    <row r="296" spans="4:5" x14ac:dyDescent="0.25">
      <c r="D296" s="22"/>
      <c r="E296" s="22">
        <f t="shared" si="57"/>
        <v>0</v>
      </c>
    </row>
    <row r="297" spans="4:5" x14ac:dyDescent="0.25">
      <c r="D297" s="22"/>
      <c r="E297" s="22">
        <f t="shared" si="57"/>
        <v>0</v>
      </c>
    </row>
    <row r="298" spans="4:5" x14ac:dyDescent="0.25">
      <c r="D298" s="22"/>
      <c r="E298" s="22">
        <f t="shared" ref="E298:E361" si="58">IF($C298="h",$D298+($D298*HORISTA),IF($C298="mês",$D298+($D298*MENSALISTA),D298))</f>
        <v>0</v>
      </c>
    </row>
    <row r="299" spans="4:5" x14ac:dyDescent="0.25">
      <c r="D299" s="22"/>
      <c r="E299" s="22">
        <f t="shared" si="58"/>
        <v>0</v>
      </c>
    </row>
    <row r="300" spans="4:5" x14ac:dyDescent="0.25">
      <c r="D300" s="22"/>
      <c r="E300" s="22">
        <f t="shared" si="58"/>
        <v>0</v>
      </c>
    </row>
    <row r="301" spans="4:5" x14ac:dyDescent="0.25">
      <c r="D301" s="22"/>
      <c r="E301" s="22">
        <f t="shared" si="58"/>
        <v>0</v>
      </c>
    </row>
    <row r="302" spans="4:5" x14ac:dyDescent="0.25">
      <c r="D302" s="22"/>
      <c r="E302" s="22">
        <f t="shared" si="58"/>
        <v>0</v>
      </c>
    </row>
    <row r="303" spans="4:5" x14ac:dyDescent="0.25">
      <c r="D303" s="22"/>
      <c r="E303" s="22">
        <f t="shared" si="58"/>
        <v>0</v>
      </c>
    </row>
    <row r="304" spans="4:5" x14ac:dyDescent="0.25">
      <c r="D304" s="22"/>
      <c r="E304" s="22">
        <f t="shared" si="58"/>
        <v>0</v>
      </c>
    </row>
    <row r="305" spans="4:5" x14ac:dyDescent="0.25">
      <c r="D305" s="22"/>
      <c r="E305" s="22">
        <f t="shared" si="58"/>
        <v>0</v>
      </c>
    </row>
    <row r="306" spans="4:5" x14ac:dyDescent="0.25">
      <c r="D306" s="22"/>
      <c r="E306" s="22">
        <f t="shared" si="58"/>
        <v>0</v>
      </c>
    </row>
    <row r="307" spans="4:5" x14ac:dyDescent="0.25">
      <c r="D307" s="22"/>
      <c r="E307" s="22">
        <f t="shared" si="58"/>
        <v>0</v>
      </c>
    </row>
    <row r="308" spans="4:5" x14ac:dyDescent="0.25">
      <c r="D308" s="22"/>
      <c r="E308" s="22">
        <f t="shared" si="58"/>
        <v>0</v>
      </c>
    </row>
    <row r="309" spans="4:5" x14ac:dyDescent="0.25">
      <c r="D309" s="22"/>
      <c r="E309" s="22">
        <f t="shared" si="58"/>
        <v>0</v>
      </c>
    </row>
    <row r="310" spans="4:5" x14ac:dyDescent="0.25">
      <c r="D310" s="22"/>
      <c r="E310" s="22">
        <f t="shared" si="58"/>
        <v>0</v>
      </c>
    </row>
    <row r="311" spans="4:5" x14ac:dyDescent="0.25">
      <c r="D311" s="22"/>
      <c r="E311" s="22">
        <f t="shared" si="58"/>
        <v>0</v>
      </c>
    </row>
    <row r="312" spans="4:5" x14ac:dyDescent="0.25">
      <c r="D312" s="22"/>
      <c r="E312" s="22">
        <f t="shared" si="58"/>
        <v>0</v>
      </c>
    </row>
    <row r="313" spans="4:5" x14ac:dyDescent="0.25">
      <c r="D313" s="22"/>
      <c r="E313" s="22">
        <f t="shared" si="58"/>
        <v>0</v>
      </c>
    </row>
    <row r="314" spans="4:5" x14ac:dyDescent="0.25">
      <c r="D314" s="22"/>
      <c r="E314" s="22">
        <f t="shared" si="58"/>
        <v>0</v>
      </c>
    </row>
    <row r="315" spans="4:5" x14ac:dyDescent="0.25">
      <c r="D315" s="22"/>
      <c r="E315" s="22">
        <f t="shared" si="58"/>
        <v>0</v>
      </c>
    </row>
    <row r="316" spans="4:5" x14ac:dyDescent="0.25">
      <c r="D316" s="22"/>
      <c r="E316" s="22">
        <f t="shared" si="58"/>
        <v>0</v>
      </c>
    </row>
    <row r="317" spans="4:5" x14ac:dyDescent="0.25">
      <c r="D317" s="22"/>
      <c r="E317" s="22">
        <f t="shared" si="58"/>
        <v>0</v>
      </c>
    </row>
    <row r="318" spans="4:5" x14ac:dyDescent="0.25">
      <c r="D318" s="22"/>
      <c r="E318" s="22">
        <f t="shared" si="58"/>
        <v>0</v>
      </c>
    </row>
    <row r="319" spans="4:5" x14ac:dyDescent="0.25">
      <c r="D319" s="22"/>
      <c r="E319" s="22">
        <f t="shared" si="58"/>
        <v>0</v>
      </c>
    </row>
    <row r="320" spans="4:5" x14ac:dyDescent="0.25">
      <c r="D320" s="22"/>
      <c r="E320" s="22">
        <f t="shared" si="58"/>
        <v>0</v>
      </c>
    </row>
    <row r="321" spans="4:5" x14ac:dyDescent="0.25">
      <c r="D321" s="22"/>
      <c r="E321" s="22">
        <f t="shared" si="58"/>
        <v>0</v>
      </c>
    </row>
    <row r="322" spans="4:5" x14ac:dyDescent="0.25">
      <c r="D322" s="22"/>
      <c r="E322" s="22">
        <f t="shared" si="58"/>
        <v>0</v>
      </c>
    </row>
    <row r="323" spans="4:5" x14ac:dyDescent="0.25">
      <c r="D323" s="22"/>
      <c r="E323" s="22">
        <f t="shared" si="58"/>
        <v>0</v>
      </c>
    </row>
    <row r="324" spans="4:5" x14ac:dyDescent="0.25">
      <c r="D324" s="22"/>
      <c r="E324" s="22">
        <f t="shared" si="58"/>
        <v>0</v>
      </c>
    </row>
    <row r="325" spans="4:5" x14ac:dyDescent="0.25">
      <c r="D325" s="22"/>
      <c r="E325" s="22">
        <f t="shared" si="58"/>
        <v>0</v>
      </c>
    </row>
    <row r="326" spans="4:5" x14ac:dyDescent="0.25">
      <c r="D326" s="22"/>
      <c r="E326" s="22">
        <f t="shared" si="58"/>
        <v>0</v>
      </c>
    </row>
    <row r="327" spans="4:5" x14ac:dyDescent="0.25">
      <c r="D327" s="22"/>
      <c r="E327" s="22">
        <f t="shared" si="58"/>
        <v>0</v>
      </c>
    </row>
    <row r="328" spans="4:5" x14ac:dyDescent="0.25">
      <c r="D328" s="22"/>
      <c r="E328" s="22">
        <f t="shared" si="58"/>
        <v>0</v>
      </c>
    </row>
    <row r="329" spans="4:5" x14ac:dyDescent="0.25">
      <c r="D329" s="22"/>
      <c r="E329" s="22">
        <f t="shared" si="58"/>
        <v>0</v>
      </c>
    </row>
    <row r="330" spans="4:5" x14ac:dyDescent="0.25">
      <c r="D330" s="22"/>
      <c r="E330" s="22">
        <f t="shared" si="58"/>
        <v>0</v>
      </c>
    </row>
    <row r="331" spans="4:5" x14ac:dyDescent="0.25">
      <c r="D331" s="22"/>
      <c r="E331" s="22">
        <f t="shared" si="58"/>
        <v>0</v>
      </c>
    </row>
    <row r="332" spans="4:5" x14ac:dyDescent="0.25">
      <c r="D332" s="22"/>
      <c r="E332" s="22">
        <f t="shared" si="58"/>
        <v>0</v>
      </c>
    </row>
    <row r="333" spans="4:5" x14ac:dyDescent="0.25">
      <c r="D333" s="22"/>
      <c r="E333" s="22">
        <f t="shared" si="58"/>
        <v>0</v>
      </c>
    </row>
    <row r="334" spans="4:5" x14ac:dyDescent="0.25">
      <c r="D334" s="22"/>
      <c r="E334" s="22">
        <f t="shared" si="58"/>
        <v>0</v>
      </c>
    </row>
    <row r="335" spans="4:5" x14ac:dyDescent="0.25">
      <c r="D335" s="22"/>
      <c r="E335" s="22">
        <f t="shared" si="58"/>
        <v>0</v>
      </c>
    </row>
    <row r="336" spans="4:5" x14ac:dyDescent="0.25">
      <c r="D336" s="22"/>
      <c r="E336" s="22">
        <f t="shared" si="58"/>
        <v>0</v>
      </c>
    </row>
    <row r="337" spans="4:5" x14ac:dyDescent="0.25">
      <c r="D337" s="22"/>
      <c r="E337" s="22">
        <f t="shared" si="58"/>
        <v>0</v>
      </c>
    </row>
    <row r="338" spans="4:5" x14ac:dyDescent="0.25">
      <c r="D338" s="22"/>
      <c r="E338" s="22">
        <f t="shared" si="58"/>
        <v>0</v>
      </c>
    </row>
    <row r="339" spans="4:5" x14ac:dyDescent="0.25">
      <c r="D339" s="22"/>
      <c r="E339" s="22">
        <f t="shared" si="58"/>
        <v>0</v>
      </c>
    </row>
    <row r="340" spans="4:5" x14ac:dyDescent="0.25">
      <c r="D340" s="22"/>
      <c r="E340" s="22">
        <f t="shared" si="58"/>
        <v>0</v>
      </c>
    </row>
    <row r="341" spans="4:5" x14ac:dyDescent="0.25">
      <c r="D341" s="22"/>
      <c r="E341" s="22">
        <f t="shared" si="58"/>
        <v>0</v>
      </c>
    </row>
    <row r="342" spans="4:5" x14ac:dyDescent="0.25">
      <c r="D342" s="22"/>
      <c r="E342" s="22">
        <f t="shared" si="58"/>
        <v>0</v>
      </c>
    </row>
    <row r="343" spans="4:5" x14ac:dyDescent="0.25">
      <c r="D343" s="22"/>
      <c r="E343" s="22">
        <f t="shared" si="58"/>
        <v>0</v>
      </c>
    </row>
    <row r="344" spans="4:5" x14ac:dyDescent="0.25">
      <c r="D344" s="22"/>
      <c r="E344" s="22">
        <f t="shared" si="58"/>
        <v>0</v>
      </c>
    </row>
    <row r="345" spans="4:5" x14ac:dyDescent="0.25">
      <c r="D345" s="22"/>
      <c r="E345" s="22">
        <f t="shared" si="58"/>
        <v>0</v>
      </c>
    </row>
    <row r="346" spans="4:5" x14ac:dyDescent="0.25">
      <c r="D346" s="22"/>
      <c r="E346" s="22">
        <f t="shared" si="58"/>
        <v>0</v>
      </c>
    </row>
    <row r="347" spans="4:5" x14ac:dyDescent="0.25">
      <c r="D347" s="22"/>
      <c r="E347" s="22">
        <f t="shared" si="58"/>
        <v>0</v>
      </c>
    </row>
    <row r="348" spans="4:5" x14ac:dyDescent="0.25">
      <c r="D348" s="22"/>
      <c r="E348" s="22">
        <f t="shared" si="58"/>
        <v>0</v>
      </c>
    </row>
    <row r="349" spans="4:5" x14ac:dyDescent="0.25">
      <c r="D349" s="22"/>
      <c r="E349" s="22">
        <f t="shared" si="58"/>
        <v>0</v>
      </c>
    </row>
    <row r="350" spans="4:5" x14ac:dyDescent="0.25">
      <c r="D350" s="22"/>
      <c r="E350" s="22">
        <f t="shared" si="58"/>
        <v>0</v>
      </c>
    </row>
    <row r="351" spans="4:5" x14ac:dyDescent="0.25">
      <c r="D351" s="22"/>
      <c r="E351" s="22">
        <f t="shared" si="58"/>
        <v>0</v>
      </c>
    </row>
    <row r="352" spans="4:5" x14ac:dyDescent="0.25">
      <c r="D352" s="22"/>
      <c r="E352" s="22">
        <f t="shared" si="58"/>
        <v>0</v>
      </c>
    </row>
    <row r="353" spans="4:5" x14ac:dyDescent="0.25">
      <c r="D353" s="22"/>
      <c r="E353" s="22">
        <f t="shared" si="58"/>
        <v>0</v>
      </c>
    </row>
    <row r="354" spans="4:5" x14ac:dyDescent="0.25">
      <c r="D354" s="22"/>
      <c r="E354" s="22">
        <f t="shared" si="58"/>
        <v>0</v>
      </c>
    </row>
    <row r="355" spans="4:5" x14ac:dyDescent="0.25">
      <c r="D355" s="22"/>
      <c r="E355" s="22">
        <f t="shared" si="58"/>
        <v>0</v>
      </c>
    </row>
    <row r="356" spans="4:5" x14ac:dyDescent="0.25">
      <c r="D356" s="22"/>
      <c r="E356" s="22">
        <f t="shared" si="58"/>
        <v>0</v>
      </c>
    </row>
    <row r="357" spans="4:5" x14ac:dyDescent="0.25">
      <c r="D357" s="22"/>
      <c r="E357" s="22">
        <f t="shared" si="58"/>
        <v>0</v>
      </c>
    </row>
    <row r="358" spans="4:5" x14ac:dyDescent="0.25">
      <c r="D358" s="22"/>
      <c r="E358" s="22">
        <f t="shared" si="58"/>
        <v>0</v>
      </c>
    </row>
    <row r="359" spans="4:5" x14ac:dyDescent="0.25">
      <c r="D359" s="22"/>
      <c r="E359" s="22">
        <f t="shared" si="58"/>
        <v>0</v>
      </c>
    </row>
    <row r="360" spans="4:5" x14ac:dyDescent="0.25">
      <c r="D360" s="22"/>
      <c r="E360" s="22">
        <f t="shared" si="58"/>
        <v>0</v>
      </c>
    </row>
    <row r="361" spans="4:5" x14ac:dyDescent="0.25">
      <c r="D361" s="22"/>
      <c r="E361" s="22">
        <f t="shared" si="58"/>
        <v>0</v>
      </c>
    </row>
    <row r="362" spans="4:5" x14ac:dyDescent="0.25">
      <c r="D362" s="22"/>
      <c r="E362" s="22">
        <f t="shared" ref="E362:E425" si="59">IF($C362="h",$D362+($D362*HORISTA),IF($C362="mês",$D362+($D362*MENSALISTA),D362))</f>
        <v>0</v>
      </c>
    </row>
    <row r="363" spans="4:5" x14ac:dyDescent="0.25">
      <c r="D363" s="22"/>
      <c r="E363" s="22">
        <f t="shared" si="59"/>
        <v>0</v>
      </c>
    </row>
    <row r="364" spans="4:5" x14ac:dyDescent="0.25">
      <c r="D364" s="22"/>
      <c r="E364" s="22">
        <f t="shared" si="59"/>
        <v>0</v>
      </c>
    </row>
    <row r="365" spans="4:5" x14ac:dyDescent="0.25">
      <c r="D365" s="22"/>
      <c r="E365" s="22">
        <f t="shared" si="59"/>
        <v>0</v>
      </c>
    </row>
    <row r="366" spans="4:5" x14ac:dyDescent="0.25">
      <c r="D366" s="22"/>
      <c r="E366" s="22">
        <f t="shared" si="59"/>
        <v>0</v>
      </c>
    </row>
    <row r="367" spans="4:5" x14ac:dyDescent="0.25">
      <c r="D367" s="22"/>
      <c r="E367" s="22">
        <f t="shared" si="59"/>
        <v>0</v>
      </c>
    </row>
    <row r="368" spans="4:5" x14ac:dyDescent="0.25">
      <c r="D368" s="22"/>
      <c r="E368" s="22">
        <f t="shared" si="59"/>
        <v>0</v>
      </c>
    </row>
    <row r="369" spans="4:5" x14ac:dyDescent="0.25">
      <c r="D369" s="22"/>
      <c r="E369" s="22">
        <f t="shared" si="59"/>
        <v>0</v>
      </c>
    </row>
    <row r="370" spans="4:5" x14ac:dyDescent="0.25">
      <c r="D370" s="22"/>
      <c r="E370" s="22">
        <f t="shared" si="59"/>
        <v>0</v>
      </c>
    </row>
    <row r="371" spans="4:5" x14ac:dyDescent="0.25">
      <c r="D371" s="22"/>
      <c r="E371" s="22">
        <f t="shared" si="59"/>
        <v>0</v>
      </c>
    </row>
    <row r="372" spans="4:5" x14ac:dyDescent="0.25">
      <c r="D372" s="22"/>
      <c r="E372" s="22">
        <f t="shared" si="59"/>
        <v>0</v>
      </c>
    </row>
    <row r="373" spans="4:5" x14ac:dyDescent="0.25">
      <c r="D373" s="22"/>
      <c r="E373" s="22">
        <f t="shared" si="59"/>
        <v>0</v>
      </c>
    </row>
    <row r="374" spans="4:5" x14ac:dyDescent="0.25">
      <c r="D374" s="22"/>
      <c r="E374" s="22">
        <f t="shared" si="59"/>
        <v>0</v>
      </c>
    </row>
    <row r="375" spans="4:5" x14ac:dyDescent="0.25">
      <c r="D375" s="22"/>
      <c r="E375" s="22">
        <f t="shared" si="59"/>
        <v>0</v>
      </c>
    </row>
    <row r="376" spans="4:5" x14ac:dyDescent="0.25">
      <c r="D376" s="22"/>
      <c r="E376" s="22">
        <f t="shared" si="59"/>
        <v>0</v>
      </c>
    </row>
    <row r="377" spans="4:5" x14ac:dyDescent="0.25">
      <c r="D377" s="22"/>
      <c r="E377" s="22">
        <f t="shared" si="59"/>
        <v>0</v>
      </c>
    </row>
    <row r="378" spans="4:5" x14ac:dyDescent="0.25">
      <c r="D378" s="22"/>
      <c r="E378" s="22">
        <f t="shared" si="59"/>
        <v>0</v>
      </c>
    </row>
    <row r="379" spans="4:5" x14ac:dyDescent="0.25">
      <c r="D379" s="22"/>
      <c r="E379" s="22">
        <f t="shared" si="59"/>
        <v>0</v>
      </c>
    </row>
    <row r="380" spans="4:5" x14ac:dyDescent="0.25">
      <c r="D380" s="22"/>
      <c r="E380" s="22">
        <f t="shared" si="59"/>
        <v>0</v>
      </c>
    </row>
    <row r="381" spans="4:5" x14ac:dyDescent="0.25">
      <c r="D381" s="22"/>
      <c r="E381" s="22">
        <f t="shared" si="59"/>
        <v>0</v>
      </c>
    </row>
    <row r="382" spans="4:5" x14ac:dyDescent="0.25">
      <c r="D382" s="22"/>
      <c r="E382" s="22">
        <f t="shared" si="59"/>
        <v>0</v>
      </c>
    </row>
    <row r="383" spans="4:5" x14ac:dyDescent="0.25">
      <c r="D383" s="22"/>
      <c r="E383" s="22">
        <f t="shared" si="59"/>
        <v>0</v>
      </c>
    </row>
    <row r="384" spans="4:5" x14ac:dyDescent="0.25">
      <c r="D384" s="22"/>
      <c r="E384" s="22">
        <f t="shared" si="59"/>
        <v>0</v>
      </c>
    </row>
    <row r="385" spans="4:5" x14ac:dyDescent="0.25">
      <c r="D385" s="22"/>
      <c r="E385" s="22">
        <f t="shared" si="59"/>
        <v>0</v>
      </c>
    </row>
    <row r="386" spans="4:5" x14ac:dyDescent="0.25">
      <c r="D386" s="22"/>
      <c r="E386" s="22">
        <f t="shared" si="59"/>
        <v>0</v>
      </c>
    </row>
    <row r="387" spans="4:5" x14ac:dyDescent="0.25">
      <c r="D387" s="22"/>
      <c r="E387" s="22">
        <f t="shared" si="59"/>
        <v>0</v>
      </c>
    </row>
    <row r="388" spans="4:5" x14ac:dyDescent="0.25">
      <c r="D388" s="22"/>
      <c r="E388" s="22">
        <f t="shared" si="59"/>
        <v>0</v>
      </c>
    </row>
    <row r="389" spans="4:5" x14ac:dyDescent="0.25">
      <c r="D389" s="22"/>
      <c r="E389" s="22">
        <f t="shared" si="59"/>
        <v>0</v>
      </c>
    </row>
    <row r="390" spans="4:5" x14ac:dyDescent="0.25">
      <c r="D390" s="22"/>
      <c r="E390" s="22">
        <f t="shared" si="59"/>
        <v>0</v>
      </c>
    </row>
    <row r="391" spans="4:5" x14ac:dyDescent="0.25">
      <c r="D391" s="22"/>
      <c r="E391" s="22">
        <f t="shared" si="59"/>
        <v>0</v>
      </c>
    </row>
    <row r="392" spans="4:5" x14ac:dyDescent="0.25">
      <c r="D392" s="22"/>
      <c r="E392" s="22">
        <f t="shared" si="59"/>
        <v>0</v>
      </c>
    </row>
    <row r="393" spans="4:5" x14ac:dyDescent="0.25">
      <c r="D393" s="22"/>
      <c r="E393" s="22">
        <f t="shared" si="59"/>
        <v>0</v>
      </c>
    </row>
    <row r="394" spans="4:5" x14ac:dyDescent="0.25">
      <c r="D394" s="22"/>
      <c r="E394" s="22">
        <f t="shared" si="59"/>
        <v>0</v>
      </c>
    </row>
    <row r="395" spans="4:5" x14ac:dyDescent="0.25">
      <c r="D395" s="22"/>
      <c r="E395" s="22">
        <f t="shared" si="59"/>
        <v>0</v>
      </c>
    </row>
    <row r="396" spans="4:5" x14ac:dyDescent="0.25">
      <c r="D396" s="22"/>
      <c r="E396" s="22">
        <f t="shared" si="59"/>
        <v>0</v>
      </c>
    </row>
    <row r="397" spans="4:5" x14ac:dyDescent="0.25">
      <c r="D397" s="22"/>
      <c r="E397" s="22">
        <f t="shared" si="59"/>
        <v>0</v>
      </c>
    </row>
    <row r="398" spans="4:5" x14ac:dyDescent="0.25">
      <c r="D398" s="22"/>
      <c r="E398" s="22">
        <f t="shared" si="59"/>
        <v>0</v>
      </c>
    </row>
    <row r="399" spans="4:5" x14ac:dyDescent="0.25">
      <c r="D399" s="22"/>
      <c r="E399" s="22">
        <f t="shared" si="59"/>
        <v>0</v>
      </c>
    </row>
    <row r="400" spans="4:5" x14ac:dyDescent="0.25">
      <c r="D400" s="22"/>
      <c r="E400" s="22">
        <f t="shared" si="59"/>
        <v>0</v>
      </c>
    </row>
    <row r="401" spans="4:5" x14ac:dyDescent="0.25">
      <c r="D401" s="22"/>
      <c r="E401" s="22">
        <f t="shared" si="59"/>
        <v>0</v>
      </c>
    </row>
    <row r="402" spans="4:5" x14ac:dyDescent="0.25">
      <c r="D402" s="22"/>
      <c r="E402" s="22">
        <f t="shared" si="59"/>
        <v>0</v>
      </c>
    </row>
    <row r="403" spans="4:5" x14ac:dyDescent="0.25">
      <c r="D403" s="22"/>
      <c r="E403" s="22">
        <f t="shared" si="59"/>
        <v>0</v>
      </c>
    </row>
    <row r="404" spans="4:5" x14ac:dyDescent="0.25">
      <c r="D404" s="22"/>
      <c r="E404" s="22">
        <f t="shared" si="59"/>
        <v>0</v>
      </c>
    </row>
    <row r="405" spans="4:5" x14ac:dyDescent="0.25">
      <c r="D405" s="22"/>
      <c r="E405" s="22">
        <f t="shared" si="59"/>
        <v>0</v>
      </c>
    </row>
    <row r="406" spans="4:5" x14ac:dyDescent="0.25">
      <c r="D406" s="22"/>
      <c r="E406" s="22">
        <f t="shared" si="59"/>
        <v>0</v>
      </c>
    </row>
    <row r="407" spans="4:5" x14ac:dyDescent="0.25">
      <c r="D407" s="22"/>
      <c r="E407" s="22">
        <f t="shared" si="59"/>
        <v>0</v>
      </c>
    </row>
    <row r="408" spans="4:5" x14ac:dyDescent="0.25">
      <c r="D408" s="22"/>
      <c r="E408" s="22">
        <f t="shared" si="59"/>
        <v>0</v>
      </c>
    </row>
    <row r="409" spans="4:5" x14ac:dyDescent="0.25">
      <c r="D409" s="22"/>
      <c r="E409" s="22">
        <f t="shared" si="59"/>
        <v>0</v>
      </c>
    </row>
    <row r="410" spans="4:5" x14ac:dyDescent="0.25">
      <c r="D410" s="22"/>
      <c r="E410" s="22">
        <f t="shared" si="59"/>
        <v>0</v>
      </c>
    </row>
    <row r="411" spans="4:5" x14ac:dyDescent="0.25">
      <c r="D411" s="22"/>
      <c r="E411" s="22">
        <f t="shared" si="59"/>
        <v>0</v>
      </c>
    </row>
    <row r="412" spans="4:5" x14ac:dyDescent="0.25">
      <c r="D412" s="22"/>
      <c r="E412" s="22">
        <f t="shared" si="59"/>
        <v>0</v>
      </c>
    </row>
    <row r="413" spans="4:5" x14ac:dyDescent="0.25">
      <c r="D413" s="22"/>
      <c r="E413" s="22">
        <f t="shared" si="59"/>
        <v>0</v>
      </c>
    </row>
    <row r="414" spans="4:5" x14ac:dyDescent="0.25">
      <c r="D414" s="22"/>
      <c r="E414" s="22">
        <f t="shared" si="59"/>
        <v>0</v>
      </c>
    </row>
    <row r="415" spans="4:5" x14ac:dyDescent="0.25">
      <c r="D415" s="22"/>
      <c r="E415" s="22">
        <f t="shared" si="59"/>
        <v>0</v>
      </c>
    </row>
    <row r="416" spans="4:5" x14ac:dyDescent="0.25">
      <c r="D416" s="22"/>
      <c r="E416" s="22">
        <f t="shared" si="59"/>
        <v>0</v>
      </c>
    </row>
    <row r="417" spans="4:5" x14ac:dyDescent="0.25">
      <c r="D417" s="22"/>
      <c r="E417" s="22">
        <f t="shared" si="59"/>
        <v>0</v>
      </c>
    </row>
    <row r="418" spans="4:5" x14ac:dyDescent="0.25">
      <c r="D418" s="22"/>
      <c r="E418" s="22">
        <f t="shared" si="59"/>
        <v>0</v>
      </c>
    </row>
    <row r="419" spans="4:5" x14ac:dyDescent="0.25">
      <c r="D419" s="22"/>
      <c r="E419" s="22">
        <f t="shared" si="59"/>
        <v>0</v>
      </c>
    </row>
    <row r="420" spans="4:5" x14ac:dyDescent="0.25">
      <c r="D420" s="22"/>
      <c r="E420" s="22">
        <f t="shared" si="59"/>
        <v>0</v>
      </c>
    </row>
    <row r="421" spans="4:5" x14ac:dyDescent="0.25">
      <c r="D421" s="22"/>
      <c r="E421" s="22">
        <f t="shared" si="59"/>
        <v>0</v>
      </c>
    </row>
    <row r="422" spans="4:5" x14ac:dyDescent="0.25">
      <c r="D422" s="22"/>
      <c r="E422" s="22">
        <f t="shared" si="59"/>
        <v>0</v>
      </c>
    </row>
    <row r="423" spans="4:5" x14ac:dyDescent="0.25">
      <c r="D423" s="22"/>
      <c r="E423" s="22">
        <f t="shared" si="59"/>
        <v>0</v>
      </c>
    </row>
    <row r="424" spans="4:5" x14ac:dyDescent="0.25">
      <c r="D424" s="22"/>
      <c r="E424" s="22">
        <f t="shared" si="59"/>
        <v>0</v>
      </c>
    </row>
    <row r="425" spans="4:5" x14ac:dyDescent="0.25">
      <c r="D425" s="22"/>
      <c r="E425" s="22">
        <f t="shared" si="59"/>
        <v>0</v>
      </c>
    </row>
    <row r="426" spans="4:5" x14ac:dyDescent="0.25">
      <c r="D426" s="22"/>
      <c r="E426" s="22">
        <f t="shared" ref="E426:E489" si="60">IF($C426="h",$D426+($D426*HORISTA),IF($C426="mês",$D426+($D426*MENSALISTA),D426))</f>
        <v>0</v>
      </c>
    </row>
    <row r="427" spans="4:5" x14ac:dyDescent="0.25">
      <c r="D427" s="22"/>
      <c r="E427" s="22">
        <f t="shared" si="60"/>
        <v>0</v>
      </c>
    </row>
    <row r="428" spans="4:5" x14ac:dyDescent="0.25">
      <c r="D428" s="22"/>
      <c r="E428" s="22">
        <f t="shared" si="60"/>
        <v>0</v>
      </c>
    </row>
    <row r="429" spans="4:5" x14ac:dyDescent="0.25">
      <c r="D429" s="22"/>
      <c r="E429" s="22">
        <f t="shared" si="60"/>
        <v>0</v>
      </c>
    </row>
    <row r="430" spans="4:5" x14ac:dyDescent="0.25">
      <c r="D430" s="22"/>
      <c r="E430" s="22">
        <f t="shared" si="60"/>
        <v>0</v>
      </c>
    </row>
    <row r="431" spans="4:5" x14ac:dyDescent="0.25">
      <c r="D431" s="22"/>
      <c r="E431" s="22">
        <f t="shared" si="60"/>
        <v>0</v>
      </c>
    </row>
    <row r="432" spans="4:5" x14ac:dyDescent="0.25">
      <c r="D432" s="22"/>
      <c r="E432" s="22">
        <f t="shared" si="60"/>
        <v>0</v>
      </c>
    </row>
    <row r="433" spans="4:5" x14ac:dyDescent="0.25">
      <c r="D433" s="22"/>
      <c r="E433" s="22">
        <f t="shared" si="60"/>
        <v>0</v>
      </c>
    </row>
    <row r="434" spans="4:5" x14ac:dyDescent="0.25">
      <c r="D434" s="22"/>
      <c r="E434" s="22">
        <f t="shared" si="60"/>
        <v>0</v>
      </c>
    </row>
    <row r="435" spans="4:5" x14ac:dyDescent="0.25">
      <c r="D435" s="22"/>
      <c r="E435" s="22">
        <f t="shared" si="60"/>
        <v>0</v>
      </c>
    </row>
    <row r="436" spans="4:5" x14ac:dyDescent="0.25">
      <c r="D436" s="22"/>
      <c r="E436" s="22">
        <f t="shared" si="60"/>
        <v>0</v>
      </c>
    </row>
    <row r="437" spans="4:5" x14ac:dyDescent="0.25">
      <c r="D437" s="22"/>
      <c r="E437" s="22">
        <f t="shared" si="60"/>
        <v>0</v>
      </c>
    </row>
    <row r="438" spans="4:5" x14ac:dyDescent="0.25">
      <c r="D438" s="22"/>
      <c r="E438" s="22">
        <f t="shared" si="60"/>
        <v>0</v>
      </c>
    </row>
    <row r="439" spans="4:5" x14ac:dyDescent="0.25">
      <c r="D439" s="22"/>
      <c r="E439" s="22">
        <f t="shared" si="60"/>
        <v>0</v>
      </c>
    </row>
    <row r="440" spans="4:5" x14ac:dyDescent="0.25">
      <c r="D440" s="22"/>
      <c r="E440" s="22">
        <f t="shared" si="60"/>
        <v>0</v>
      </c>
    </row>
    <row r="441" spans="4:5" x14ac:dyDescent="0.25">
      <c r="D441" s="22"/>
      <c r="E441" s="22">
        <f t="shared" si="60"/>
        <v>0</v>
      </c>
    </row>
    <row r="442" spans="4:5" x14ac:dyDescent="0.25">
      <c r="D442" s="22"/>
      <c r="E442" s="22">
        <f t="shared" si="60"/>
        <v>0</v>
      </c>
    </row>
    <row r="443" spans="4:5" x14ac:dyDescent="0.25">
      <c r="D443" s="22"/>
      <c r="E443" s="22">
        <f t="shared" si="60"/>
        <v>0</v>
      </c>
    </row>
    <row r="444" spans="4:5" x14ac:dyDescent="0.25">
      <c r="D444" s="22"/>
      <c r="E444" s="22">
        <f t="shared" si="60"/>
        <v>0</v>
      </c>
    </row>
    <row r="445" spans="4:5" x14ac:dyDescent="0.25">
      <c r="D445" s="22"/>
      <c r="E445" s="22">
        <f t="shared" si="60"/>
        <v>0</v>
      </c>
    </row>
    <row r="446" spans="4:5" x14ac:dyDescent="0.25">
      <c r="D446" s="22"/>
      <c r="E446" s="22">
        <f t="shared" si="60"/>
        <v>0</v>
      </c>
    </row>
    <row r="447" spans="4:5" x14ac:dyDescent="0.25">
      <c r="D447" s="22"/>
      <c r="E447" s="22">
        <f t="shared" si="60"/>
        <v>0</v>
      </c>
    </row>
    <row r="448" spans="4:5" x14ac:dyDescent="0.25">
      <c r="D448" s="22"/>
      <c r="E448" s="22">
        <f t="shared" si="60"/>
        <v>0</v>
      </c>
    </row>
    <row r="449" spans="4:5" x14ac:dyDescent="0.25">
      <c r="D449" s="22"/>
      <c r="E449" s="22">
        <f t="shared" si="60"/>
        <v>0</v>
      </c>
    </row>
    <row r="450" spans="4:5" x14ac:dyDescent="0.25">
      <c r="D450" s="22"/>
      <c r="E450" s="22">
        <f t="shared" si="60"/>
        <v>0</v>
      </c>
    </row>
    <row r="451" spans="4:5" x14ac:dyDescent="0.25">
      <c r="D451" s="22"/>
      <c r="E451" s="22">
        <f t="shared" si="60"/>
        <v>0</v>
      </c>
    </row>
    <row r="452" spans="4:5" x14ac:dyDescent="0.25">
      <c r="D452" s="22"/>
      <c r="E452" s="22">
        <f t="shared" si="60"/>
        <v>0</v>
      </c>
    </row>
    <row r="453" spans="4:5" x14ac:dyDescent="0.25">
      <c r="D453" s="22"/>
      <c r="E453" s="22">
        <f t="shared" si="60"/>
        <v>0</v>
      </c>
    </row>
    <row r="454" spans="4:5" x14ac:dyDescent="0.25">
      <c r="D454" s="22"/>
      <c r="E454" s="22">
        <f t="shared" si="60"/>
        <v>0</v>
      </c>
    </row>
    <row r="455" spans="4:5" x14ac:dyDescent="0.25">
      <c r="D455" s="22"/>
      <c r="E455" s="22">
        <f t="shared" si="60"/>
        <v>0</v>
      </c>
    </row>
    <row r="456" spans="4:5" x14ac:dyDescent="0.25">
      <c r="D456" s="22"/>
      <c r="E456" s="22">
        <f t="shared" si="60"/>
        <v>0</v>
      </c>
    </row>
    <row r="457" spans="4:5" x14ac:dyDescent="0.25">
      <c r="D457" s="22"/>
      <c r="E457" s="22">
        <f t="shared" si="60"/>
        <v>0</v>
      </c>
    </row>
    <row r="458" spans="4:5" x14ac:dyDescent="0.25">
      <c r="D458" s="22"/>
      <c r="E458" s="22">
        <f t="shared" si="60"/>
        <v>0</v>
      </c>
    </row>
    <row r="459" spans="4:5" x14ac:dyDescent="0.25">
      <c r="D459" s="22"/>
      <c r="E459" s="22">
        <f t="shared" si="60"/>
        <v>0</v>
      </c>
    </row>
    <row r="460" spans="4:5" x14ac:dyDescent="0.25">
      <c r="D460" s="22"/>
      <c r="E460" s="22">
        <f t="shared" si="60"/>
        <v>0</v>
      </c>
    </row>
    <row r="461" spans="4:5" x14ac:dyDescent="0.25">
      <c r="D461" s="22"/>
      <c r="E461" s="22">
        <f t="shared" si="60"/>
        <v>0</v>
      </c>
    </row>
    <row r="462" spans="4:5" x14ac:dyDescent="0.25">
      <c r="D462" s="22"/>
      <c r="E462" s="22">
        <f t="shared" si="60"/>
        <v>0</v>
      </c>
    </row>
    <row r="463" spans="4:5" x14ac:dyDescent="0.25">
      <c r="D463" s="22"/>
      <c r="E463" s="22">
        <f t="shared" si="60"/>
        <v>0</v>
      </c>
    </row>
    <row r="464" spans="4:5" x14ac:dyDescent="0.25">
      <c r="D464" s="22"/>
      <c r="E464" s="22">
        <f t="shared" si="60"/>
        <v>0</v>
      </c>
    </row>
    <row r="465" spans="4:5" x14ac:dyDescent="0.25">
      <c r="D465" s="22"/>
      <c r="E465" s="22">
        <f t="shared" si="60"/>
        <v>0</v>
      </c>
    </row>
    <row r="466" spans="4:5" x14ac:dyDescent="0.25">
      <c r="D466" s="22"/>
      <c r="E466" s="22">
        <f t="shared" si="60"/>
        <v>0</v>
      </c>
    </row>
    <row r="467" spans="4:5" x14ac:dyDescent="0.25">
      <c r="D467" s="22"/>
      <c r="E467" s="22">
        <f t="shared" si="60"/>
        <v>0</v>
      </c>
    </row>
    <row r="468" spans="4:5" x14ac:dyDescent="0.25">
      <c r="D468" s="22"/>
      <c r="E468" s="22">
        <f t="shared" si="60"/>
        <v>0</v>
      </c>
    </row>
    <row r="469" spans="4:5" x14ac:dyDescent="0.25">
      <c r="D469" s="22"/>
      <c r="E469" s="22">
        <f t="shared" si="60"/>
        <v>0</v>
      </c>
    </row>
    <row r="470" spans="4:5" x14ac:dyDescent="0.25">
      <c r="D470" s="22"/>
      <c r="E470" s="22">
        <f t="shared" si="60"/>
        <v>0</v>
      </c>
    </row>
    <row r="471" spans="4:5" x14ac:dyDescent="0.25">
      <c r="D471" s="22"/>
      <c r="E471" s="22">
        <f t="shared" si="60"/>
        <v>0</v>
      </c>
    </row>
    <row r="472" spans="4:5" x14ac:dyDescent="0.25">
      <c r="D472" s="22"/>
      <c r="E472" s="22">
        <f t="shared" si="60"/>
        <v>0</v>
      </c>
    </row>
    <row r="473" spans="4:5" x14ac:dyDescent="0.25">
      <c r="D473" s="22"/>
      <c r="E473" s="22">
        <f t="shared" si="60"/>
        <v>0</v>
      </c>
    </row>
    <row r="474" spans="4:5" x14ac:dyDescent="0.25">
      <c r="D474" s="22"/>
      <c r="E474" s="22">
        <f t="shared" si="60"/>
        <v>0</v>
      </c>
    </row>
    <row r="475" spans="4:5" x14ac:dyDescent="0.25">
      <c r="D475" s="22"/>
      <c r="E475" s="22">
        <f t="shared" si="60"/>
        <v>0</v>
      </c>
    </row>
    <row r="476" spans="4:5" x14ac:dyDescent="0.25">
      <c r="D476" s="22"/>
      <c r="E476" s="22">
        <f t="shared" si="60"/>
        <v>0</v>
      </c>
    </row>
    <row r="477" spans="4:5" x14ac:dyDescent="0.25">
      <c r="D477" s="22"/>
      <c r="E477" s="22">
        <f t="shared" si="60"/>
        <v>0</v>
      </c>
    </row>
    <row r="478" spans="4:5" x14ac:dyDescent="0.25">
      <c r="D478" s="22"/>
      <c r="E478" s="22">
        <f t="shared" si="60"/>
        <v>0</v>
      </c>
    </row>
    <row r="479" spans="4:5" x14ac:dyDescent="0.25">
      <c r="D479" s="22"/>
      <c r="E479" s="22">
        <f t="shared" si="60"/>
        <v>0</v>
      </c>
    </row>
    <row r="480" spans="4:5" x14ac:dyDescent="0.25">
      <c r="D480" s="22"/>
      <c r="E480" s="22">
        <f t="shared" si="60"/>
        <v>0</v>
      </c>
    </row>
    <row r="481" spans="4:5" x14ac:dyDescent="0.25">
      <c r="D481" s="22"/>
      <c r="E481" s="22">
        <f t="shared" si="60"/>
        <v>0</v>
      </c>
    </row>
    <row r="482" spans="4:5" x14ac:dyDescent="0.25">
      <c r="D482" s="22"/>
      <c r="E482" s="22">
        <f t="shared" si="60"/>
        <v>0</v>
      </c>
    </row>
    <row r="483" spans="4:5" x14ac:dyDescent="0.25">
      <c r="D483" s="22"/>
      <c r="E483" s="22">
        <f t="shared" si="60"/>
        <v>0</v>
      </c>
    </row>
    <row r="484" spans="4:5" x14ac:dyDescent="0.25">
      <c r="D484" s="22"/>
      <c r="E484" s="22">
        <f t="shared" si="60"/>
        <v>0</v>
      </c>
    </row>
    <row r="485" spans="4:5" x14ac:dyDescent="0.25">
      <c r="D485" s="22"/>
      <c r="E485" s="22">
        <f t="shared" si="60"/>
        <v>0</v>
      </c>
    </row>
    <row r="486" spans="4:5" x14ac:dyDescent="0.25">
      <c r="D486" s="22"/>
      <c r="E486" s="22">
        <f t="shared" si="60"/>
        <v>0</v>
      </c>
    </row>
    <row r="487" spans="4:5" x14ac:dyDescent="0.25">
      <c r="D487" s="22"/>
      <c r="E487" s="22">
        <f t="shared" si="60"/>
        <v>0</v>
      </c>
    </row>
    <row r="488" spans="4:5" x14ac:dyDescent="0.25">
      <c r="D488" s="22"/>
      <c r="E488" s="22">
        <f t="shared" si="60"/>
        <v>0</v>
      </c>
    </row>
    <row r="489" spans="4:5" x14ac:dyDescent="0.25">
      <c r="D489" s="22"/>
      <c r="E489" s="22">
        <f t="shared" si="60"/>
        <v>0</v>
      </c>
    </row>
    <row r="490" spans="4:5" x14ac:dyDescent="0.25">
      <c r="D490" s="22"/>
      <c r="E490" s="22">
        <f t="shared" ref="E490:E501" si="61">IF($C490="h",$D490+($D490*HORISTA),IF($C490="mês",$D490+($D490*MENSALISTA),D490))</f>
        <v>0</v>
      </c>
    </row>
    <row r="491" spans="4:5" x14ac:dyDescent="0.25">
      <c r="D491" s="22"/>
      <c r="E491" s="22">
        <f t="shared" si="61"/>
        <v>0</v>
      </c>
    </row>
    <row r="492" spans="4:5" x14ac:dyDescent="0.25">
      <c r="D492" s="22"/>
      <c r="E492" s="22">
        <f t="shared" si="61"/>
        <v>0</v>
      </c>
    </row>
    <row r="493" spans="4:5" x14ac:dyDescent="0.25">
      <c r="D493" s="22"/>
      <c r="E493" s="22">
        <f t="shared" si="61"/>
        <v>0</v>
      </c>
    </row>
    <row r="494" spans="4:5" x14ac:dyDescent="0.25">
      <c r="D494" s="22"/>
      <c r="E494" s="22">
        <f t="shared" si="61"/>
        <v>0</v>
      </c>
    </row>
    <row r="495" spans="4:5" x14ac:dyDescent="0.25">
      <c r="D495" s="22"/>
      <c r="E495" s="22">
        <f t="shared" si="61"/>
        <v>0</v>
      </c>
    </row>
    <row r="496" spans="4:5" x14ac:dyDescent="0.25">
      <c r="D496" s="22"/>
      <c r="E496" s="22">
        <f t="shared" si="61"/>
        <v>0</v>
      </c>
    </row>
    <row r="497" spans="4:5" x14ac:dyDescent="0.25">
      <c r="D497" s="22"/>
      <c r="E497" s="22">
        <f t="shared" si="61"/>
        <v>0</v>
      </c>
    </row>
    <row r="498" spans="4:5" x14ac:dyDescent="0.25">
      <c r="D498" s="22"/>
      <c r="E498" s="22">
        <f t="shared" si="61"/>
        <v>0</v>
      </c>
    </row>
    <row r="499" spans="4:5" x14ac:dyDescent="0.25">
      <c r="D499" s="22"/>
      <c r="E499" s="22">
        <f t="shared" si="61"/>
        <v>0</v>
      </c>
    </row>
    <row r="500" spans="4:5" x14ac:dyDescent="0.25">
      <c r="D500" s="22"/>
      <c r="E500" s="22">
        <f t="shared" si="61"/>
        <v>0</v>
      </c>
    </row>
    <row r="501" spans="4:5" x14ac:dyDescent="0.25">
      <c r="D501" s="22"/>
      <c r="E501" s="22">
        <f t="shared" si="61"/>
        <v>0</v>
      </c>
    </row>
    <row r="504" spans="4:5" x14ac:dyDescent="0.25">
      <c r="D504" s="15"/>
    </row>
  </sheetData>
  <autoFilter ref="A2:E501" xr:uid="{D1147CAB-2F78-427C-BFEB-786FCAEFB96E}"/>
  <phoneticPr fontId="12" type="noConversion"/>
  <dataValidations count="1">
    <dataValidation type="list" allowBlank="1" showInputMessage="1" showErrorMessage="1" sqref="C3:C501" xr:uid="{D8ECEE7E-7AA3-463E-AB7E-9B22D75AC45D}">
      <formula1>"h,mês,pj"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2578" r:id="rId4" name="ComboBox6">
          <controlPr defaultSize="0" autoLine="0" r:id="rId5">
            <anchor moveWithCells="1">
              <from>
                <xdr:col>2</xdr:col>
                <xdr:colOff>0</xdr:colOff>
                <xdr:row>0</xdr:row>
                <xdr:rowOff>171450</xdr:rowOff>
              </from>
              <to>
                <xdr:col>6</xdr:col>
                <xdr:colOff>104775</xdr:colOff>
                <xdr:row>0</xdr:row>
                <xdr:rowOff>409575</xdr:rowOff>
              </to>
            </anchor>
          </controlPr>
        </control>
      </mc:Choice>
      <mc:Fallback>
        <control shapeId="152578" r:id="rId4" name="ComboBox6"/>
      </mc:Fallback>
    </mc:AlternateContent>
    <mc:AlternateContent xmlns:mc="http://schemas.openxmlformats.org/markup-compatibility/2006">
      <mc:Choice Requires="x14">
        <control shapeId="152579" r:id="rId6" name="Label1">
          <controlPr defaultSize="0" autoLine="0" r:id="rId7">
            <anchor moveWithCells="1">
              <from>
                <xdr:col>2</xdr:col>
                <xdr:colOff>0</xdr:colOff>
                <xdr:row>0</xdr:row>
                <xdr:rowOff>19050</xdr:rowOff>
              </from>
              <to>
                <xdr:col>5</xdr:col>
                <xdr:colOff>552450</xdr:colOff>
                <xdr:row>0</xdr:row>
                <xdr:rowOff>152400</xdr:rowOff>
              </to>
            </anchor>
          </controlPr>
        </control>
      </mc:Choice>
      <mc:Fallback>
        <control shapeId="152579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33BDD-2C6D-49B5-9F29-A2E528C84D78}">
  <sheetPr codeName="Planilha30">
    <tabColor theme="7" tint="0.39997558519241921"/>
  </sheetPr>
  <dimension ref="A1:R310"/>
  <sheetViews>
    <sheetView showGridLines="0" zoomScale="90" zoomScaleNormal="90" workbookViewId="0">
      <pane ySplit="2" topLeftCell="A3" activePane="bottomLeft" state="frozen"/>
      <selection activeCell="I21" sqref="I21"/>
      <selection pane="bottomLeft" activeCell="C6" sqref="C6"/>
    </sheetView>
  </sheetViews>
  <sheetFormatPr defaultRowHeight="15" outlineLevelCol="1" x14ac:dyDescent="0.25"/>
  <cols>
    <col min="1" max="1" width="53.140625" customWidth="1"/>
    <col min="2" max="2" width="9.28515625" customWidth="1"/>
    <col min="3" max="3" width="7.85546875" customWidth="1"/>
    <col min="4" max="4" width="6" customWidth="1" outlineLevel="1"/>
    <col min="5" max="5" width="12.7109375" customWidth="1" outlineLevel="1"/>
    <col min="6" max="6" width="22.85546875" customWidth="1" outlineLevel="1"/>
    <col min="7" max="7" width="15" customWidth="1" outlineLevel="1"/>
    <col min="8" max="9" width="11.28515625" customWidth="1" outlineLevel="1"/>
    <col min="10" max="11" width="15.28515625" customWidth="1" outlineLevel="1"/>
    <col min="12" max="12" width="13" customWidth="1" outlineLevel="1"/>
    <col min="13" max="13" width="10.28515625" customWidth="1" outlineLevel="1"/>
    <col min="14" max="16" width="11.28515625" customWidth="1"/>
    <col min="18" max="18" width="9.140625" style="43"/>
  </cols>
  <sheetData>
    <row r="1" spans="1:18" ht="34.5" customHeight="1" x14ac:dyDescent="0.25"/>
    <row r="2" spans="1:18" s="14" customFormat="1" ht="63.75" x14ac:dyDescent="0.25">
      <c r="A2" s="23" t="s">
        <v>278</v>
      </c>
      <c r="B2" s="23" t="s">
        <v>279</v>
      </c>
      <c r="C2" s="23" t="s">
        <v>487</v>
      </c>
      <c r="D2" s="23" t="s">
        <v>488</v>
      </c>
      <c r="E2" s="23" t="s">
        <v>489</v>
      </c>
      <c r="F2" s="23" t="s">
        <v>490</v>
      </c>
      <c r="G2" s="23" t="s">
        <v>491</v>
      </c>
      <c r="H2" s="23" t="s">
        <v>492</v>
      </c>
      <c r="I2" s="23" t="s">
        <v>493</v>
      </c>
      <c r="J2" s="23" t="s">
        <v>494</v>
      </c>
      <c r="K2" s="23" t="s">
        <v>495</v>
      </c>
      <c r="L2" s="23" t="s">
        <v>496</v>
      </c>
      <c r="M2" s="23" t="s">
        <v>497</v>
      </c>
      <c r="N2" s="23" t="s">
        <v>498</v>
      </c>
      <c r="O2" s="23" t="s">
        <v>499</v>
      </c>
      <c r="P2" s="23" t="s">
        <v>500</v>
      </c>
      <c r="Q2" s="23" t="s">
        <v>501</v>
      </c>
      <c r="R2" s="23" t="s">
        <v>502</v>
      </c>
    </row>
    <row r="3" spans="1:18" x14ac:dyDescent="0.25">
      <c r="A3" t="s">
        <v>503</v>
      </c>
      <c r="B3" t="s">
        <v>504</v>
      </c>
      <c r="C3">
        <v>200</v>
      </c>
      <c r="D3" s="22"/>
      <c r="E3" s="22">
        <v>600</v>
      </c>
      <c r="F3" s="22"/>
      <c r="G3" s="22">
        <v>0</v>
      </c>
      <c r="H3" s="22">
        <v>0</v>
      </c>
      <c r="I3" s="22">
        <v>0</v>
      </c>
      <c r="J3" s="22">
        <v>0</v>
      </c>
      <c r="K3" s="22"/>
      <c r="L3" s="31">
        <f t="shared" ref="L3:L4" si="0">(E3/C3)+K3</f>
        <v>3</v>
      </c>
      <c r="M3" s="22">
        <v>0</v>
      </c>
      <c r="N3" s="33">
        <f>SUM(G3,H3,I3,J3,L3,M3)</f>
        <v>3</v>
      </c>
      <c r="O3" s="18">
        <f>SUM(G3,H3,I3,M3)</f>
        <v>0</v>
      </c>
      <c r="P3" s="24" t="s">
        <v>505</v>
      </c>
      <c r="Q3" s="22" t="str">
        <f>IFERROR(VLOOKUP(P3,#REF!,3,0),"")</f>
        <v/>
      </c>
      <c r="R3" s="32">
        <v>2</v>
      </c>
    </row>
    <row r="4" spans="1:18" x14ac:dyDescent="0.25">
      <c r="A4" t="s">
        <v>506</v>
      </c>
      <c r="B4" t="s">
        <v>507</v>
      </c>
      <c r="C4">
        <v>200</v>
      </c>
      <c r="D4" s="22"/>
      <c r="E4" s="22">
        <v>22000</v>
      </c>
      <c r="F4" s="42"/>
      <c r="G4" s="22">
        <v>0</v>
      </c>
      <c r="H4" s="22">
        <v>0</v>
      </c>
      <c r="I4" s="22">
        <v>0</v>
      </c>
      <c r="J4" s="22">
        <v>0</v>
      </c>
      <c r="K4" s="22"/>
      <c r="L4" s="31">
        <f t="shared" si="0"/>
        <v>110</v>
      </c>
      <c r="M4" s="22">
        <v>0</v>
      </c>
      <c r="N4" s="33" t="e">
        <f>SUM(G4,H4,I4,J4,L4,M4)+(R4*Q4)</f>
        <v>#VALUE!</v>
      </c>
      <c r="O4" s="18">
        <f>SUM(G4,H4,I4,M4)</f>
        <v>0</v>
      </c>
      <c r="P4" s="24" t="s">
        <v>508</v>
      </c>
      <c r="Q4" s="22" t="str">
        <f>IFERROR(VLOOKUP(P4,#REF!,3,0),"")</f>
        <v/>
      </c>
      <c r="R4" s="32">
        <v>2.5</v>
      </c>
    </row>
    <row r="5" spans="1:18" x14ac:dyDescent="0.25">
      <c r="A5" t="s">
        <v>509</v>
      </c>
      <c r="B5" t="s">
        <v>510</v>
      </c>
      <c r="C5">
        <v>200</v>
      </c>
      <c r="D5" s="22"/>
      <c r="E5" s="22">
        <v>35990</v>
      </c>
      <c r="F5" s="22"/>
      <c r="G5" s="22">
        <v>0</v>
      </c>
      <c r="H5" s="22">
        <v>0</v>
      </c>
      <c r="I5" s="22">
        <v>0</v>
      </c>
      <c r="J5" s="22">
        <f>4.5*5.2</f>
        <v>23.400000000000002</v>
      </c>
      <c r="K5" s="22"/>
      <c r="L5" s="51">
        <f>(E5/C5)+K5</f>
        <v>179.95</v>
      </c>
      <c r="M5" s="22">
        <v>0</v>
      </c>
      <c r="N5" s="33">
        <f t="shared" ref="N5:N53" si="1">SUM(G5,H5,I5,J5,L5,M5)</f>
        <v>203.35</v>
      </c>
      <c r="O5" s="18">
        <f t="shared" ref="O5:O19" si="2">SUM(G5,H5,I5,M5)</f>
        <v>0</v>
      </c>
      <c r="P5" s="24" t="s">
        <v>508</v>
      </c>
      <c r="Q5" s="22" t="str">
        <f>IFERROR(VLOOKUP(P5,#REF!,3,0),"")</f>
        <v/>
      </c>
      <c r="R5" s="32">
        <v>3</v>
      </c>
    </row>
    <row r="6" spans="1:18" x14ac:dyDescent="0.25">
      <c r="A6" t="s">
        <v>511</v>
      </c>
      <c r="B6" t="s">
        <v>512</v>
      </c>
      <c r="C6">
        <v>200</v>
      </c>
      <c r="D6" s="22"/>
      <c r="E6" s="22">
        <v>25000</v>
      </c>
      <c r="F6" s="42"/>
      <c r="G6" s="22">
        <v>0</v>
      </c>
      <c r="H6" s="22">
        <v>0</v>
      </c>
      <c r="I6" s="22">
        <v>0</v>
      </c>
      <c r="J6" s="22">
        <f>4.5*5.2</f>
        <v>23.400000000000002</v>
      </c>
      <c r="K6" s="22"/>
      <c r="L6" s="51">
        <f t="shared" ref="L6:L56" si="3">(E6/C6)+K6</f>
        <v>125</v>
      </c>
      <c r="M6" s="22">
        <v>0</v>
      </c>
      <c r="N6" s="33">
        <f t="shared" ref="N6" si="4">SUM(G6,H6,I6,J6,L6,M6)</f>
        <v>148.4</v>
      </c>
      <c r="O6" s="18">
        <f t="shared" ref="O6" si="5">SUM(G6,H6,I6,M6)</f>
        <v>0</v>
      </c>
      <c r="P6" s="24" t="s">
        <v>508</v>
      </c>
      <c r="Q6" s="22" t="str">
        <f>IFERROR(VLOOKUP(P6,#REF!,3,0),"")</f>
        <v/>
      </c>
      <c r="R6" s="32">
        <v>3</v>
      </c>
    </row>
    <row r="7" spans="1:18" x14ac:dyDescent="0.25">
      <c r="A7" t="s">
        <v>513</v>
      </c>
      <c r="B7" t="s">
        <v>514</v>
      </c>
      <c r="C7">
        <v>200</v>
      </c>
      <c r="D7" s="22"/>
      <c r="E7" s="22">
        <v>24000</v>
      </c>
      <c r="F7" s="22"/>
      <c r="G7" s="22">
        <v>0</v>
      </c>
      <c r="H7" s="22">
        <v>0</v>
      </c>
      <c r="I7" s="22">
        <v>0</v>
      </c>
      <c r="J7" s="22">
        <v>0</v>
      </c>
      <c r="K7" s="22"/>
      <c r="L7" s="51">
        <f t="shared" si="3"/>
        <v>120</v>
      </c>
      <c r="M7" s="22">
        <v>0</v>
      </c>
      <c r="N7" s="33">
        <f t="shared" si="1"/>
        <v>120</v>
      </c>
      <c r="O7" s="18">
        <f t="shared" si="2"/>
        <v>0</v>
      </c>
      <c r="P7" s="24" t="s">
        <v>508</v>
      </c>
      <c r="Q7" s="22" t="str">
        <f>IFERROR(VLOOKUP(P7,#REF!,3,0),"")</f>
        <v/>
      </c>
      <c r="R7" s="32">
        <v>3.5</v>
      </c>
    </row>
    <row r="8" spans="1:18" x14ac:dyDescent="0.25">
      <c r="A8" t="s">
        <v>515</v>
      </c>
      <c r="B8" t="s">
        <v>516</v>
      </c>
      <c r="C8">
        <v>200</v>
      </c>
      <c r="D8" s="22"/>
      <c r="E8" s="22">
        <v>6000</v>
      </c>
      <c r="F8" s="22"/>
      <c r="G8" s="22">
        <v>0</v>
      </c>
      <c r="H8" s="22">
        <v>0</v>
      </c>
      <c r="I8" s="22">
        <v>0</v>
      </c>
      <c r="J8" s="22">
        <v>0</v>
      </c>
      <c r="K8" s="22"/>
      <c r="L8" s="51">
        <f t="shared" si="3"/>
        <v>30</v>
      </c>
      <c r="M8" s="22">
        <v>0</v>
      </c>
      <c r="N8" s="33">
        <f t="shared" si="1"/>
        <v>30</v>
      </c>
      <c r="O8" s="18">
        <f t="shared" si="2"/>
        <v>0</v>
      </c>
      <c r="P8" s="24" t="s">
        <v>508</v>
      </c>
      <c r="Q8" s="22" t="str">
        <f>IFERROR(VLOOKUP(P8,#REF!,3,0),"")</f>
        <v/>
      </c>
      <c r="R8" s="32">
        <v>5</v>
      </c>
    </row>
    <row r="9" spans="1:18" x14ac:dyDescent="0.25">
      <c r="A9" t="s">
        <v>517</v>
      </c>
      <c r="B9" t="s">
        <v>518</v>
      </c>
      <c r="C9">
        <v>200</v>
      </c>
      <c r="D9" s="22"/>
      <c r="E9" s="22">
        <v>30000</v>
      </c>
      <c r="F9" s="22"/>
      <c r="G9" s="22">
        <v>0</v>
      </c>
      <c r="H9" s="22">
        <v>0</v>
      </c>
      <c r="I9" s="22">
        <v>0</v>
      </c>
      <c r="J9" s="22">
        <v>0</v>
      </c>
      <c r="K9" s="22"/>
      <c r="L9" s="51">
        <f t="shared" si="3"/>
        <v>150</v>
      </c>
      <c r="M9" s="22"/>
      <c r="N9" s="33">
        <f t="shared" si="1"/>
        <v>150</v>
      </c>
      <c r="O9" s="18">
        <f t="shared" si="2"/>
        <v>0</v>
      </c>
      <c r="P9" s="24" t="s">
        <v>508</v>
      </c>
      <c r="Q9" s="22" t="str">
        <f>IFERROR(VLOOKUP(P9,#REF!,3,0),"")</f>
        <v/>
      </c>
      <c r="R9" s="32">
        <v>4</v>
      </c>
    </row>
    <row r="10" spans="1:18" x14ac:dyDescent="0.25">
      <c r="A10" t="s">
        <v>519</v>
      </c>
      <c r="B10" t="s">
        <v>520</v>
      </c>
      <c r="C10">
        <v>200</v>
      </c>
      <c r="D10" s="22"/>
      <c r="E10" s="22">
        <v>25000</v>
      </c>
      <c r="F10" s="42"/>
      <c r="G10" s="22">
        <v>0</v>
      </c>
      <c r="H10" s="22">
        <v>0</v>
      </c>
      <c r="I10" s="22">
        <v>0</v>
      </c>
      <c r="J10" s="22">
        <v>0</v>
      </c>
      <c r="K10" s="22"/>
      <c r="L10" s="51">
        <f t="shared" si="3"/>
        <v>125</v>
      </c>
      <c r="M10" s="22"/>
      <c r="N10" s="33">
        <f t="shared" si="1"/>
        <v>125</v>
      </c>
      <c r="O10" s="18">
        <f t="shared" si="2"/>
        <v>0</v>
      </c>
      <c r="P10" s="24" t="s">
        <v>508</v>
      </c>
      <c r="Q10" s="22" t="str">
        <f>IFERROR(VLOOKUP(P10,#REF!,3,0),"")</f>
        <v/>
      </c>
      <c r="R10" s="32">
        <v>4</v>
      </c>
    </row>
    <row r="11" spans="1:18" x14ac:dyDescent="0.25">
      <c r="A11" t="s">
        <v>521</v>
      </c>
      <c r="B11" t="s">
        <v>522</v>
      </c>
      <c r="C11">
        <v>200</v>
      </c>
      <c r="D11" s="22"/>
      <c r="E11" s="22">
        <v>35000</v>
      </c>
      <c r="F11" s="22"/>
      <c r="G11" s="22">
        <v>0</v>
      </c>
      <c r="H11" s="22">
        <v>0</v>
      </c>
      <c r="I11" s="22">
        <v>0</v>
      </c>
      <c r="J11" s="22">
        <v>0</v>
      </c>
      <c r="K11" s="22"/>
      <c r="L11" s="51">
        <f>(E11/C11)+K11</f>
        <v>175</v>
      </c>
      <c r="M11" s="22"/>
      <c r="N11" s="33">
        <f t="shared" si="1"/>
        <v>175</v>
      </c>
      <c r="O11" s="18">
        <f t="shared" si="2"/>
        <v>0</v>
      </c>
      <c r="P11" s="24" t="s">
        <v>508</v>
      </c>
      <c r="Q11" s="22" t="str">
        <f>IFERROR(VLOOKUP(P11,#REF!,3,0),"")</f>
        <v/>
      </c>
      <c r="R11" s="32">
        <v>7</v>
      </c>
    </row>
    <row r="12" spans="1:18" x14ac:dyDescent="0.25">
      <c r="A12" t="s">
        <v>523</v>
      </c>
      <c r="B12" t="s">
        <v>524</v>
      </c>
      <c r="C12">
        <v>200</v>
      </c>
      <c r="D12" s="22"/>
      <c r="E12" s="22">
        <v>35000</v>
      </c>
      <c r="F12" s="42"/>
      <c r="G12" s="22">
        <v>0</v>
      </c>
      <c r="H12" s="22">
        <v>0</v>
      </c>
      <c r="I12" s="22">
        <v>0</v>
      </c>
      <c r="J12" s="22">
        <v>0</v>
      </c>
      <c r="K12" s="22"/>
      <c r="L12" s="51">
        <f t="shared" si="3"/>
        <v>175</v>
      </c>
      <c r="M12" s="22"/>
      <c r="N12" s="33">
        <f t="shared" ref="N12" si="6">SUM(G12,H12,I12,J12,L12,M12)</f>
        <v>175</v>
      </c>
      <c r="O12" s="18">
        <f t="shared" ref="O12" si="7">SUM(G12,H12,I12,M12)</f>
        <v>0</v>
      </c>
      <c r="P12" s="24" t="s">
        <v>508</v>
      </c>
      <c r="Q12" s="22" t="str">
        <f>IFERROR(VLOOKUP(P12,#REF!,3,0),"")</f>
        <v/>
      </c>
      <c r="R12" s="32">
        <v>6</v>
      </c>
    </row>
    <row r="13" spans="1:18" x14ac:dyDescent="0.25">
      <c r="A13" t="s">
        <v>525</v>
      </c>
      <c r="B13" t="s">
        <v>526</v>
      </c>
      <c r="C13">
        <v>200</v>
      </c>
      <c r="D13" s="22"/>
      <c r="E13" s="22">
        <v>35000</v>
      </c>
      <c r="F13" s="22"/>
      <c r="G13" s="22">
        <v>0</v>
      </c>
      <c r="H13" s="22">
        <v>0</v>
      </c>
      <c r="I13" s="22">
        <v>0</v>
      </c>
      <c r="J13" s="22">
        <v>0</v>
      </c>
      <c r="K13" s="22"/>
      <c r="L13" s="51">
        <f t="shared" si="3"/>
        <v>175</v>
      </c>
      <c r="M13" s="22"/>
      <c r="N13" s="33">
        <f t="shared" si="1"/>
        <v>175</v>
      </c>
      <c r="O13" s="18">
        <f t="shared" si="2"/>
        <v>0</v>
      </c>
      <c r="P13" s="24" t="s">
        <v>508</v>
      </c>
      <c r="Q13" s="22" t="str">
        <f>IFERROR(VLOOKUP(P13,#REF!,3,0),"")</f>
        <v/>
      </c>
      <c r="R13" s="32">
        <v>6</v>
      </c>
    </row>
    <row r="14" spans="1:18" x14ac:dyDescent="0.25">
      <c r="A14" t="s">
        <v>527</v>
      </c>
      <c r="B14" t="s">
        <v>528</v>
      </c>
      <c r="C14">
        <v>200</v>
      </c>
      <c r="D14" s="22"/>
      <c r="E14" s="22">
        <v>20000</v>
      </c>
      <c r="F14" s="22"/>
      <c r="G14" s="22">
        <v>0</v>
      </c>
      <c r="H14" s="22">
        <v>0</v>
      </c>
      <c r="I14" s="22">
        <v>0</v>
      </c>
      <c r="J14" s="22">
        <v>0</v>
      </c>
      <c r="K14" s="22"/>
      <c r="L14" s="51">
        <f t="shared" si="3"/>
        <v>100</v>
      </c>
      <c r="M14" s="22">
        <v>0</v>
      </c>
      <c r="N14" s="33">
        <f t="shared" si="1"/>
        <v>100</v>
      </c>
      <c r="O14" s="18">
        <f t="shared" si="2"/>
        <v>0</v>
      </c>
      <c r="P14" s="24" t="s">
        <v>508</v>
      </c>
      <c r="Q14" s="22" t="str">
        <f>IFERROR(VLOOKUP(P14,#REF!,3,0),"")</f>
        <v/>
      </c>
      <c r="R14" s="32">
        <v>7</v>
      </c>
    </row>
    <row r="15" spans="1:18" x14ac:dyDescent="0.25">
      <c r="A15" t="s">
        <v>529</v>
      </c>
      <c r="B15" t="s">
        <v>530</v>
      </c>
      <c r="C15">
        <v>200</v>
      </c>
      <c r="D15" s="22"/>
      <c r="E15" s="22">
        <v>24000</v>
      </c>
      <c r="F15" s="42"/>
      <c r="G15" s="22">
        <v>0</v>
      </c>
      <c r="H15" s="22">
        <v>0</v>
      </c>
      <c r="I15" s="22">
        <v>0</v>
      </c>
      <c r="J15" s="22">
        <v>0</v>
      </c>
      <c r="K15" s="22"/>
      <c r="L15" s="51">
        <f>(E15/C15)+K15</f>
        <v>120</v>
      </c>
      <c r="M15" s="22">
        <v>0</v>
      </c>
      <c r="N15" s="33">
        <f t="shared" si="1"/>
        <v>120</v>
      </c>
      <c r="O15" s="18">
        <f t="shared" si="2"/>
        <v>0</v>
      </c>
      <c r="P15" s="24" t="s">
        <v>508</v>
      </c>
      <c r="Q15" s="22" t="str">
        <f>IFERROR(VLOOKUP(P15,#REF!,3,0),"")</f>
        <v/>
      </c>
      <c r="R15" s="32">
        <v>7</v>
      </c>
    </row>
    <row r="16" spans="1:18" x14ac:dyDescent="0.25">
      <c r="A16" t="s">
        <v>531</v>
      </c>
      <c r="B16" t="s">
        <v>532</v>
      </c>
      <c r="C16">
        <v>200</v>
      </c>
      <c r="D16" s="25"/>
      <c r="E16" s="52">
        <v>32000</v>
      </c>
      <c r="F16" s="42"/>
      <c r="G16" s="22">
        <v>0</v>
      </c>
      <c r="H16" s="22">
        <v>0</v>
      </c>
      <c r="I16" s="22">
        <v>0</v>
      </c>
      <c r="J16" s="22">
        <f>4*5.2</f>
        <v>20.8</v>
      </c>
      <c r="K16" s="53"/>
      <c r="L16" s="51">
        <f>(E16/C16)+K16</f>
        <v>160</v>
      </c>
      <c r="M16" s="25">
        <v>0</v>
      </c>
      <c r="N16" s="33">
        <f t="shared" si="1"/>
        <v>180.8</v>
      </c>
      <c r="O16" s="18">
        <f t="shared" si="2"/>
        <v>0</v>
      </c>
      <c r="P16" s="24" t="s">
        <v>508</v>
      </c>
      <c r="Q16" s="22" t="str">
        <f>IFERROR(VLOOKUP(P16,#REF!,3,0),"")</f>
        <v/>
      </c>
      <c r="R16" s="32">
        <v>22</v>
      </c>
    </row>
    <row r="17" spans="1:18" x14ac:dyDescent="0.25">
      <c r="A17" t="s">
        <v>533</v>
      </c>
      <c r="B17" t="s">
        <v>534</v>
      </c>
      <c r="C17">
        <v>200</v>
      </c>
      <c r="D17" s="22"/>
      <c r="E17" s="22">
        <v>45000</v>
      </c>
      <c r="F17" s="42"/>
      <c r="G17" s="22">
        <v>0</v>
      </c>
      <c r="H17" s="22">
        <v>0</v>
      </c>
      <c r="I17" s="22">
        <v>0</v>
      </c>
      <c r="J17" s="22">
        <f>7*5.2</f>
        <v>36.4</v>
      </c>
      <c r="K17" s="53"/>
      <c r="L17" s="51">
        <f>(E17/C17)+K17</f>
        <v>225</v>
      </c>
      <c r="M17" s="22">
        <v>0</v>
      </c>
      <c r="N17" s="33">
        <f t="shared" si="1"/>
        <v>261.39999999999998</v>
      </c>
      <c r="O17" s="18">
        <f t="shared" si="2"/>
        <v>0</v>
      </c>
      <c r="P17" s="24" t="s">
        <v>508</v>
      </c>
      <c r="Q17" s="22" t="str">
        <f>IFERROR(VLOOKUP(P17,#REF!,3,0),"")</f>
        <v/>
      </c>
      <c r="R17" s="32">
        <v>26</v>
      </c>
    </row>
    <row r="18" spans="1:18" x14ac:dyDescent="0.25">
      <c r="A18" t="s">
        <v>535</v>
      </c>
      <c r="B18" t="s">
        <v>536</v>
      </c>
      <c r="C18">
        <v>200</v>
      </c>
      <c r="D18" s="22"/>
      <c r="E18" s="22">
        <v>60000</v>
      </c>
      <c r="F18" s="22"/>
      <c r="G18" s="22">
        <v>0</v>
      </c>
      <c r="H18" s="22">
        <v>0</v>
      </c>
      <c r="I18" s="22">
        <v>0</v>
      </c>
      <c r="J18" s="22">
        <f>9*5.2</f>
        <v>46.800000000000004</v>
      </c>
      <c r="K18" s="53"/>
      <c r="L18" s="51">
        <f t="shared" si="3"/>
        <v>300</v>
      </c>
      <c r="M18" s="22">
        <v>0</v>
      </c>
      <c r="N18" s="33">
        <f>SUM(G18,H18,I18,J18,L18,M18)</f>
        <v>346.8</v>
      </c>
      <c r="O18" s="18">
        <f>SUM(G18,H18,I18,M18)</f>
        <v>0</v>
      </c>
      <c r="P18" s="24" t="s">
        <v>508</v>
      </c>
      <c r="Q18" s="22" t="str">
        <f>IFERROR(VLOOKUP(P18,#REF!,3,0),"")</f>
        <v/>
      </c>
      <c r="R18" s="32">
        <v>30</v>
      </c>
    </row>
    <row r="19" spans="1:18" x14ac:dyDescent="0.25">
      <c r="A19" t="s">
        <v>537</v>
      </c>
      <c r="B19" t="s">
        <v>538</v>
      </c>
      <c r="C19">
        <v>200</v>
      </c>
      <c r="D19" s="22"/>
      <c r="E19" s="22">
        <v>8000</v>
      </c>
      <c r="F19" s="22"/>
      <c r="G19" s="22">
        <v>0</v>
      </c>
      <c r="H19" s="22">
        <v>0</v>
      </c>
      <c r="I19" s="22">
        <v>0</v>
      </c>
      <c r="J19" s="22">
        <v>0</v>
      </c>
      <c r="K19" s="22"/>
      <c r="L19" s="51">
        <f t="shared" si="3"/>
        <v>40</v>
      </c>
      <c r="M19" s="22">
        <v>0</v>
      </c>
      <c r="N19" s="33">
        <f t="shared" si="1"/>
        <v>40</v>
      </c>
      <c r="O19" s="18">
        <f t="shared" si="2"/>
        <v>0</v>
      </c>
      <c r="P19" s="24" t="s">
        <v>505</v>
      </c>
      <c r="Q19" s="22" t="str">
        <f>IFERROR(VLOOKUP(P19,#REF!,3,0),"")</f>
        <v/>
      </c>
      <c r="R19" s="32">
        <v>3</v>
      </c>
    </row>
    <row r="20" spans="1:18" x14ac:dyDescent="0.25">
      <c r="A20" t="s">
        <v>539</v>
      </c>
      <c r="B20" t="s">
        <v>540</v>
      </c>
      <c r="C20">
        <v>200</v>
      </c>
      <c r="D20" s="22"/>
      <c r="E20" s="22">
        <v>6000</v>
      </c>
      <c r="F20" s="22"/>
      <c r="G20" s="22">
        <v>0</v>
      </c>
      <c r="H20" s="22">
        <v>0</v>
      </c>
      <c r="I20" s="22">
        <v>0</v>
      </c>
      <c r="J20" s="22">
        <v>0</v>
      </c>
      <c r="K20" s="22"/>
      <c r="L20" s="51">
        <f t="shared" si="3"/>
        <v>30</v>
      </c>
      <c r="M20" s="22">
        <v>0</v>
      </c>
      <c r="N20" s="33">
        <f t="shared" si="1"/>
        <v>30</v>
      </c>
      <c r="O20" s="18">
        <f>SUM(G20,H20,I20,M20)</f>
        <v>0</v>
      </c>
      <c r="P20" s="24" t="s">
        <v>505</v>
      </c>
      <c r="Q20" s="22" t="str">
        <f>IFERROR(VLOOKUP(P20,#REF!,3,0),"")</f>
        <v/>
      </c>
      <c r="R20" s="32">
        <v>1.5</v>
      </c>
    </row>
    <row r="21" spans="1:18" x14ac:dyDescent="0.25">
      <c r="A21" t="s">
        <v>541</v>
      </c>
      <c r="B21" t="s">
        <v>542</v>
      </c>
      <c r="C21">
        <v>200</v>
      </c>
      <c r="D21" s="22"/>
      <c r="E21" s="22">
        <v>16000</v>
      </c>
      <c r="F21" s="22"/>
      <c r="G21" s="22">
        <v>0</v>
      </c>
      <c r="H21" s="22">
        <v>0</v>
      </c>
      <c r="I21" s="22">
        <v>0</v>
      </c>
      <c r="J21" s="22">
        <v>0</v>
      </c>
      <c r="K21" s="22"/>
      <c r="L21" s="51">
        <f t="shared" si="3"/>
        <v>80</v>
      </c>
      <c r="M21" s="22">
        <v>0</v>
      </c>
      <c r="N21" s="33">
        <f t="shared" si="1"/>
        <v>80</v>
      </c>
      <c r="O21" s="18">
        <f>SUM(G21,H21,I21,M21)</f>
        <v>0</v>
      </c>
      <c r="P21" s="24" t="s">
        <v>508</v>
      </c>
      <c r="Q21" s="22" t="str">
        <f>IFERROR(VLOOKUP(P21,#REF!,3,0),"")</f>
        <v/>
      </c>
      <c r="R21" s="32">
        <v>5</v>
      </c>
    </row>
    <row r="22" spans="1:18" x14ac:dyDescent="0.25">
      <c r="A22" t="s">
        <v>543</v>
      </c>
      <c r="B22" t="s">
        <v>544</v>
      </c>
      <c r="C22">
        <v>200</v>
      </c>
      <c r="D22" s="22"/>
      <c r="E22" s="22">
        <v>37200</v>
      </c>
      <c r="F22" s="22"/>
      <c r="G22" s="22">
        <v>0</v>
      </c>
      <c r="H22" s="22">
        <v>0</v>
      </c>
      <c r="I22" s="22">
        <v>0</v>
      </c>
      <c r="J22" s="22">
        <v>0</v>
      </c>
      <c r="K22" s="22"/>
      <c r="L22" s="51">
        <f t="shared" si="3"/>
        <v>186</v>
      </c>
      <c r="M22" s="22">
        <v>0</v>
      </c>
      <c r="N22" s="33">
        <f t="shared" si="1"/>
        <v>186</v>
      </c>
      <c r="O22" s="18">
        <f>SUM(G22,H22,I22,M22)</f>
        <v>0</v>
      </c>
      <c r="P22" s="24" t="s">
        <v>508</v>
      </c>
      <c r="Q22" s="22" t="str">
        <f>IFERROR(VLOOKUP(P22,#REF!,3,0),"")</f>
        <v/>
      </c>
      <c r="R22" s="32">
        <v>22</v>
      </c>
    </row>
    <row r="23" spans="1:18" ht="14.25" customHeight="1" x14ac:dyDescent="0.25">
      <c r="A23" t="s">
        <v>545</v>
      </c>
      <c r="B23" t="s">
        <v>546</v>
      </c>
      <c r="C23">
        <v>200</v>
      </c>
      <c r="D23" s="22"/>
      <c r="E23" s="22">
        <v>37200</v>
      </c>
      <c r="F23" s="42"/>
      <c r="G23" s="22">
        <v>0</v>
      </c>
      <c r="H23" s="22">
        <v>0</v>
      </c>
      <c r="I23" s="22">
        <v>0</v>
      </c>
      <c r="J23" s="22">
        <f>6.5*5.2</f>
        <v>33.800000000000004</v>
      </c>
      <c r="K23" s="22"/>
      <c r="L23" s="51">
        <f t="shared" si="3"/>
        <v>186</v>
      </c>
      <c r="M23" s="22">
        <v>0</v>
      </c>
      <c r="N23" s="33">
        <f t="shared" si="1"/>
        <v>219.8</v>
      </c>
      <c r="O23" s="18">
        <f>SUM(G23,H23,I23,M23)</f>
        <v>0</v>
      </c>
      <c r="P23" s="24" t="s">
        <v>508</v>
      </c>
      <c r="Q23" s="22" t="str">
        <f>IFERROR(VLOOKUP(P23,#REF!,3,0),"")</f>
        <v/>
      </c>
      <c r="R23" s="32">
        <v>22</v>
      </c>
    </row>
    <row r="24" spans="1:18" x14ac:dyDescent="0.25">
      <c r="A24" t="s">
        <v>547</v>
      </c>
      <c r="B24" t="s">
        <v>548</v>
      </c>
      <c r="C24">
        <v>200</v>
      </c>
      <c r="E24" s="22">
        <v>25000</v>
      </c>
      <c r="G24" s="22">
        <v>0</v>
      </c>
      <c r="H24" s="22">
        <v>0</v>
      </c>
      <c r="I24" s="22">
        <v>0</v>
      </c>
      <c r="J24" s="22">
        <v>0</v>
      </c>
      <c r="K24" s="22"/>
      <c r="L24" s="51">
        <f t="shared" si="3"/>
        <v>125</v>
      </c>
      <c r="M24" s="22">
        <v>0</v>
      </c>
      <c r="N24" s="33">
        <f t="shared" si="1"/>
        <v>125</v>
      </c>
      <c r="O24" s="18">
        <f>SUM(G24,H24,I24,M24)</f>
        <v>0</v>
      </c>
      <c r="P24" s="24" t="s">
        <v>508</v>
      </c>
      <c r="Q24" s="22" t="str">
        <f>IFERROR(VLOOKUP(P24,#REF!,3,0),"")</f>
        <v/>
      </c>
      <c r="R24" s="32">
        <v>9</v>
      </c>
    </row>
    <row r="25" spans="1:18" x14ac:dyDescent="0.25">
      <c r="A25" t="s">
        <v>549</v>
      </c>
      <c r="B25" t="s">
        <v>550</v>
      </c>
      <c r="C25">
        <v>200</v>
      </c>
      <c r="D25" s="22"/>
      <c r="E25" s="22">
        <v>28000</v>
      </c>
      <c r="F25" s="22"/>
      <c r="G25" s="22">
        <v>0</v>
      </c>
      <c r="H25" s="22">
        <v>0</v>
      </c>
      <c r="I25" s="22">
        <v>0</v>
      </c>
      <c r="J25" s="22">
        <v>0</v>
      </c>
      <c r="K25" s="22"/>
      <c r="L25" s="51">
        <f t="shared" si="3"/>
        <v>140</v>
      </c>
      <c r="M25" s="22">
        <v>0</v>
      </c>
      <c r="N25" s="33">
        <f t="shared" si="1"/>
        <v>140</v>
      </c>
      <c r="O25" s="18">
        <f t="shared" ref="O25:O89" si="8">SUM(G25,H25,I25,M25)</f>
        <v>0</v>
      </c>
      <c r="P25" s="24" t="s">
        <v>508</v>
      </c>
      <c r="Q25" s="22" t="str">
        <f>IFERROR(VLOOKUP(P25,#REF!,3,0),"")</f>
        <v/>
      </c>
      <c r="R25" s="32">
        <v>9</v>
      </c>
    </row>
    <row r="26" spans="1:18" x14ac:dyDescent="0.25">
      <c r="A26" t="s">
        <v>551</v>
      </c>
      <c r="B26" t="s">
        <v>552</v>
      </c>
      <c r="C26">
        <v>200</v>
      </c>
      <c r="D26" s="22"/>
      <c r="E26" s="54">
        <v>20900</v>
      </c>
      <c r="F26" s="42"/>
      <c r="G26" s="22">
        <v>0</v>
      </c>
      <c r="H26" s="22">
        <v>0</v>
      </c>
      <c r="I26" s="22">
        <v>0</v>
      </c>
      <c r="J26" s="22">
        <v>0</v>
      </c>
      <c r="K26" s="22"/>
      <c r="L26" s="51">
        <f t="shared" si="3"/>
        <v>104.5</v>
      </c>
      <c r="M26" s="22">
        <v>0</v>
      </c>
      <c r="N26" s="33">
        <f t="shared" si="1"/>
        <v>104.5</v>
      </c>
      <c r="O26" s="18">
        <f t="shared" si="8"/>
        <v>0</v>
      </c>
      <c r="P26" s="24" t="s">
        <v>508</v>
      </c>
      <c r="Q26" s="22" t="str">
        <f>IFERROR(VLOOKUP(P26,#REF!,3,0),"")</f>
        <v/>
      </c>
      <c r="R26" s="32">
        <v>16</v>
      </c>
    </row>
    <row r="27" spans="1:18" x14ac:dyDescent="0.25">
      <c r="A27" t="s">
        <v>553</v>
      </c>
      <c r="B27" t="s">
        <v>554</v>
      </c>
      <c r="C27">
        <v>200</v>
      </c>
      <c r="D27" s="22"/>
      <c r="E27" s="54">
        <v>2000</v>
      </c>
      <c r="F27" s="22"/>
      <c r="G27" s="22">
        <v>0</v>
      </c>
      <c r="H27" s="22">
        <v>0</v>
      </c>
      <c r="I27" s="22">
        <v>0</v>
      </c>
      <c r="J27" s="22">
        <v>0</v>
      </c>
      <c r="K27" s="22"/>
      <c r="L27" s="51">
        <f t="shared" si="3"/>
        <v>10</v>
      </c>
      <c r="M27" s="22">
        <v>0</v>
      </c>
      <c r="N27" s="33">
        <f t="shared" si="1"/>
        <v>10</v>
      </c>
      <c r="O27" s="18">
        <f t="shared" si="8"/>
        <v>0</v>
      </c>
      <c r="P27" s="24" t="s">
        <v>505</v>
      </c>
      <c r="Q27" s="22" t="str">
        <f>IFERROR(VLOOKUP(P27,#REF!,3,0),"")</f>
        <v/>
      </c>
      <c r="R27" s="32">
        <v>3</v>
      </c>
    </row>
    <row r="28" spans="1:18" x14ac:dyDescent="0.25">
      <c r="A28" t="s">
        <v>555</v>
      </c>
      <c r="B28" t="s">
        <v>556</v>
      </c>
      <c r="C28">
        <v>200</v>
      </c>
      <c r="D28" s="22"/>
      <c r="E28" s="54">
        <v>14900</v>
      </c>
      <c r="F28" s="22"/>
      <c r="G28" s="22">
        <v>0</v>
      </c>
      <c r="H28" s="22">
        <v>0</v>
      </c>
      <c r="I28" s="22">
        <v>0</v>
      </c>
      <c r="J28" s="22">
        <v>0</v>
      </c>
      <c r="K28" s="22"/>
      <c r="L28" s="51">
        <f t="shared" si="3"/>
        <v>74.5</v>
      </c>
      <c r="M28" s="22">
        <v>0</v>
      </c>
      <c r="N28" s="33">
        <f t="shared" si="1"/>
        <v>74.5</v>
      </c>
      <c r="O28" s="18">
        <f t="shared" si="8"/>
        <v>0</v>
      </c>
      <c r="P28" s="24" t="s">
        <v>508</v>
      </c>
      <c r="Q28" s="22" t="str">
        <f>IFERROR(VLOOKUP(P28,#REF!,3,0),"")</f>
        <v/>
      </c>
      <c r="R28" s="32">
        <v>16</v>
      </c>
    </row>
    <row r="29" spans="1:18" x14ac:dyDescent="0.25">
      <c r="A29" t="s">
        <v>557</v>
      </c>
      <c r="B29" t="s">
        <v>558</v>
      </c>
      <c r="C29">
        <v>200</v>
      </c>
      <c r="D29" s="22"/>
      <c r="E29" s="54">
        <v>18000</v>
      </c>
      <c r="F29" s="42"/>
      <c r="G29" s="22">
        <v>0</v>
      </c>
      <c r="H29" s="22">
        <v>0</v>
      </c>
      <c r="I29" s="22">
        <v>0</v>
      </c>
      <c r="J29" s="22">
        <v>0</v>
      </c>
      <c r="K29" s="22"/>
      <c r="L29" s="51">
        <f t="shared" si="3"/>
        <v>90</v>
      </c>
      <c r="M29" s="22">
        <v>0</v>
      </c>
      <c r="N29" s="33">
        <f t="shared" si="1"/>
        <v>90</v>
      </c>
      <c r="O29" s="18">
        <f t="shared" si="8"/>
        <v>0</v>
      </c>
      <c r="P29" s="24" t="s">
        <v>508</v>
      </c>
      <c r="Q29" s="22" t="str">
        <f>IFERROR(VLOOKUP(P29,#REF!,3,0),"")</f>
        <v/>
      </c>
      <c r="R29" s="32">
        <v>16</v>
      </c>
    </row>
    <row r="30" spans="1:18" x14ac:dyDescent="0.25">
      <c r="A30" t="s">
        <v>559</v>
      </c>
      <c r="B30" t="s">
        <v>560</v>
      </c>
      <c r="C30">
        <v>200</v>
      </c>
      <c r="D30" s="22"/>
      <c r="E30" s="54">
        <v>22000</v>
      </c>
      <c r="F30" s="42"/>
      <c r="G30" s="22">
        <v>0</v>
      </c>
      <c r="H30" s="22">
        <v>0</v>
      </c>
      <c r="I30" s="22">
        <v>0</v>
      </c>
      <c r="J30" s="22">
        <v>0</v>
      </c>
      <c r="K30" s="22"/>
      <c r="L30" s="51">
        <f>(E30/C30)+K30</f>
        <v>110</v>
      </c>
      <c r="M30" s="22">
        <v>0</v>
      </c>
      <c r="N30" s="33">
        <f t="shared" si="1"/>
        <v>110</v>
      </c>
      <c r="O30" s="18">
        <f t="shared" si="8"/>
        <v>0</v>
      </c>
      <c r="P30" s="24" t="s">
        <v>508</v>
      </c>
      <c r="Q30" s="22" t="str">
        <f>IFERROR(VLOOKUP(P30,#REF!,3,0),"")</f>
        <v/>
      </c>
      <c r="R30" s="32">
        <v>16</v>
      </c>
    </row>
    <row r="31" spans="1:18" x14ac:dyDescent="0.25">
      <c r="A31" t="s">
        <v>561</v>
      </c>
      <c r="B31" t="s">
        <v>562</v>
      </c>
      <c r="C31">
        <v>200</v>
      </c>
      <c r="D31" s="22"/>
      <c r="E31" s="54">
        <v>9000</v>
      </c>
      <c r="F31" s="22"/>
      <c r="G31" s="22">
        <v>0</v>
      </c>
      <c r="H31" s="22">
        <v>0</v>
      </c>
      <c r="I31" s="22">
        <v>0</v>
      </c>
      <c r="J31" s="22">
        <v>0</v>
      </c>
      <c r="K31" s="22"/>
      <c r="L31" s="51">
        <f t="shared" si="3"/>
        <v>45</v>
      </c>
      <c r="M31" s="22">
        <v>0</v>
      </c>
      <c r="N31" s="33">
        <f t="shared" si="1"/>
        <v>45</v>
      </c>
      <c r="O31" s="18">
        <f t="shared" si="8"/>
        <v>0</v>
      </c>
      <c r="P31" s="24" t="s">
        <v>508</v>
      </c>
      <c r="Q31" s="22" t="str">
        <f>IFERROR(VLOOKUP(P31,#REF!,3,0),"")</f>
        <v/>
      </c>
      <c r="R31" s="32">
        <v>10</v>
      </c>
    </row>
    <row r="32" spans="1:18" x14ac:dyDescent="0.25">
      <c r="A32" t="s">
        <v>563</v>
      </c>
      <c r="B32" t="s">
        <v>564</v>
      </c>
      <c r="C32">
        <v>200</v>
      </c>
      <c r="D32" s="22"/>
      <c r="E32" s="54">
        <v>2000</v>
      </c>
      <c r="F32" s="22"/>
      <c r="G32" s="22">
        <v>0</v>
      </c>
      <c r="H32" s="22">
        <v>0</v>
      </c>
      <c r="I32" s="22">
        <v>0</v>
      </c>
      <c r="J32" s="22">
        <v>0</v>
      </c>
      <c r="K32" s="22"/>
      <c r="L32" s="51">
        <f t="shared" si="3"/>
        <v>10</v>
      </c>
      <c r="M32" s="22">
        <v>0</v>
      </c>
      <c r="N32" s="33">
        <f t="shared" si="1"/>
        <v>10</v>
      </c>
      <c r="O32" s="18">
        <f t="shared" si="8"/>
        <v>0</v>
      </c>
      <c r="P32" s="24" t="s">
        <v>505</v>
      </c>
      <c r="Q32" s="22" t="str">
        <f>IFERROR(VLOOKUP(P32,#REF!,3,0),"")</f>
        <v/>
      </c>
      <c r="R32" s="32">
        <v>3</v>
      </c>
    </row>
    <row r="33" spans="1:18" x14ac:dyDescent="0.25">
      <c r="A33" t="s">
        <v>565</v>
      </c>
      <c r="B33" t="s">
        <v>566</v>
      </c>
      <c r="C33">
        <v>200</v>
      </c>
      <c r="D33" s="22"/>
      <c r="E33" s="54">
        <v>3500</v>
      </c>
      <c r="F33" s="22"/>
      <c r="G33" s="22">
        <v>0</v>
      </c>
      <c r="H33" s="22">
        <v>0</v>
      </c>
      <c r="I33" s="22">
        <v>0</v>
      </c>
      <c r="J33" s="22">
        <v>0</v>
      </c>
      <c r="K33" s="22"/>
      <c r="L33" s="51">
        <f t="shared" si="3"/>
        <v>17.5</v>
      </c>
      <c r="M33" s="22">
        <v>0</v>
      </c>
      <c r="N33" s="33">
        <f t="shared" si="1"/>
        <v>17.5</v>
      </c>
      <c r="O33" s="18">
        <f t="shared" si="8"/>
        <v>0</v>
      </c>
      <c r="P33" s="24"/>
      <c r="Q33" s="22" t="str">
        <f>IFERROR(VLOOKUP(P33,#REF!,3,0),"")</f>
        <v/>
      </c>
      <c r="R33" s="32"/>
    </row>
    <row r="34" spans="1:18" x14ac:dyDescent="0.25">
      <c r="A34" t="s">
        <v>567</v>
      </c>
      <c r="B34" t="s">
        <v>568</v>
      </c>
      <c r="C34">
        <v>200</v>
      </c>
      <c r="D34" s="22"/>
      <c r="E34" s="54">
        <v>2000</v>
      </c>
      <c r="F34" s="22"/>
      <c r="G34" s="22">
        <v>0</v>
      </c>
      <c r="H34" s="22">
        <v>0</v>
      </c>
      <c r="I34" s="22">
        <v>0</v>
      </c>
      <c r="J34" s="22">
        <v>0</v>
      </c>
      <c r="K34" s="22"/>
      <c r="L34" s="51">
        <f t="shared" si="3"/>
        <v>10</v>
      </c>
      <c r="M34" s="22">
        <v>0</v>
      </c>
      <c r="N34" s="33">
        <f t="shared" si="1"/>
        <v>10</v>
      </c>
      <c r="O34" s="18"/>
      <c r="P34" s="24"/>
      <c r="Q34" s="22" t="str">
        <f>IFERROR(VLOOKUP(P34,#REF!,3,0),"")</f>
        <v/>
      </c>
      <c r="R34" s="32"/>
    </row>
    <row r="35" spans="1:18" x14ac:dyDescent="0.25">
      <c r="A35" t="s">
        <v>569</v>
      </c>
      <c r="B35" t="s">
        <v>570</v>
      </c>
      <c r="C35">
        <v>200</v>
      </c>
      <c r="E35" s="54">
        <v>2500</v>
      </c>
      <c r="G35" s="22">
        <v>0</v>
      </c>
      <c r="H35" s="22">
        <v>0</v>
      </c>
      <c r="I35" s="22">
        <v>0</v>
      </c>
      <c r="J35" s="22">
        <v>0</v>
      </c>
      <c r="K35" s="22"/>
      <c r="L35" s="51">
        <f t="shared" si="3"/>
        <v>12.5</v>
      </c>
      <c r="M35" s="22">
        <v>0</v>
      </c>
      <c r="N35" s="33">
        <f t="shared" si="1"/>
        <v>12.5</v>
      </c>
      <c r="O35" s="18">
        <f t="shared" si="8"/>
        <v>0</v>
      </c>
      <c r="P35" s="24"/>
      <c r="Q35" s="22" t="str">
        <f>IFERROR(VLOOKUP(P35,#REF!,3,0),"")</f>
        <v/>
      </c>
      <c r="R35" s="32"/>
    </row>
    <row r="36" spans="1:18" x14ac:dyDescent="0.25">
      <c r="A36" t="s">
        <v>571</v>
      </c>
      <c r="B36" t="s">
        <v>572</v>
      </c>
      <c r="C36">
        <v>200</v>
      </c>
      <c r="D36" s="22"/>
      <c r="E36" s="54">
        <v>22000</v>
      </c>
      <c r="F36" s="22"/>
      <c r="G36" s="22">
        <v>0</v>
      </c>
      <c r="H36" s="22">
        <v>0</v>
      </c>
      <c r="I36" s="22">
        <v>0</v>
      </c>
      <c r="J36" s="22">
        <f>5*5.2</f>
        <v>26</v>
      </c>
      <c r="K36" s="22"/>
      <c r="L36" s="51">
        <f t="shared" si="3"/>
        <v>110</v>
      </c>
      <c r="M36" s="22">
        <v>0</v>
      </c>
      <c r="N36" s="33">
        <f t="shared" si="1"/>
        <v>136</v>
      </c>
      <c r="O36" s="18">
        <f t="shared" si="8"/>
        <v>0</v>
      </c>
      <c r="P36" s="24" t="s">
        <v>508</v>
      </c>
      <c r="Q36" s="22" t="str">
        <f>IFERROR(VLOOKUP(P36,#REF!,3,0),"")</f>
        <v/>
      </c>
      <c r="R36" s="32">
        <v>18</v>
      </c>
    </row>
    <row r="37" spans="1:18" x14ac:dyDescent="0.25">
      <c r="A37" t="s">
        <v>573</v>
      </c>
      <c r="B37" t="s">
        <v>574</v>
      </c>
      <c r="C37">
        <v>200</v>
      </c>
      <c r="D37" s="22"/>
      <c r="E37" s="54">
        <v>45000</v>
      </c>
      <c r="F37" s="42"/>
      <c r="G37" s="22">
        <v>0</v>
      </c>
      <c r="H37" s="22">
        <v>0</v>
      </c>
      <c r="I37" s="22">
        <v>0</v>
      </c>
      <c r="J37" s="22">
        <f>5*5.2</f>
        <v>26</v>
      </c>
      <c r="K37" s="53"/>
      <c r="L37" s="51">
        <f t="shared" si="3"/>
        <v>225</v>
      </c>
      <c r="M37" s="22">
        <v>0</v>
      </c>
      <c r="N37" s="33">
        <f t="shared" si="1"/>
        <v>251</v>
      </c>
      <c r="O37" s="18">
        <f t="shared" si="8"/>
        <v>0</v>
      </c>
      <c r="P37" s="24" t="s">
        <v>508</v>
      </c>
      <c r="Q37" s="22" t="str">
        <f>IFERROR(VLOOKUP(P37,#REF!,3,0),"")</f>
        <v/>
      </c>
      <c r="R37" s="32">
        <v>26</v>
      </c>
    </row>
    <row r="38" spans="1:18" x14ac:dyDescent="0.25">
      <c r="A38" t="s">
        <v>575</v>
      </c>
      <c r="B38" t="s">
        <v>576</v>
      </c>
      <c r="C38">
        <v>200</v>
      </c>
      <c r="D38" s="22"/>
      <c r="E38" s="54">
        <v>65000</v>
      </c>
      <c r="F38" s="42"/>
      <c r="G38" s="22">
        <v>0</v>
      </c>
      <c r="H38" s="22">
        <v>0</v>
      </c>
      <c r="I38" s="22">
        <v>0</v>
      </c>
      <c r="J38" s="22">
        <f>8.5*5.2</f>
        <v>44.2</v>
      </c>
      <c r="K38" s="22"/>
      <c r="L38" s="51">
        <f t="shared" si="3"/>
        <v>325</v>
      </c>
      <c r="M38" s="22">
        <v>0</v>
      </c>
      <c r="N38" s="33">
        <f>SUM(G38,H38,I38,J38,L38,M38)</f>
        <v>369.2</v>
      </c>
      <c r="O38" s="18">
        <f>SUM(G38,H38,I38,M38)</f>
        <v>0</v>
      </c>
      <c r="P38" s="24" t="s">
        <v>508</v>
      </c>
      <c r="Q38" s="22" t="str">
        <f>IFERROR(VLOOKUP(P38,#REF!,3,0),"")</f>
        <v/>
      </c>
      <c r="R38" s="32">
        <v>32</v>
      </c>
    </row>
    <row r="39" spans="1:18" x14ac:dyDescent="0.25">
      <c r="A39" t="s">
        <v>577</v>
      </c>
      <c r="B39" t="s">
        <v>578</v>
      </c>
      <c r="C39">
        <v>200</v>
      </c>
      <c r="D39" s="22"/>
      <c r="E39" s="54">
        <v>65000</v>
      </c>
      <c r="F39" s="22"/>
      <c r="G39" s="22">
        <v>0</v>
      </c>
      <c r="H39" s="22">
        <v>0</v>
      </c>
      <c r="I39" s="22">
        <v>0</v>
      </c>
      <c r="J39" s="22">
        <f>11*5.2</f>
        <v>57.2</v>
      </c>
      <c r="K39" s="53"/>
      <c r="L39" s="51">
        <f t="shared" si="3"/>
        <v>325</v>
      </c>
      <c r="M39" s="22">
        <v>0</v>
      </c>
      <c r="N39" s="33">
        <f t="shared" si="1"/>
        <v>382.2</v>
      </c>
      <c r="O39" s="18">
        <f t="shared" si="8"/>
        <v>0</v>
      </c>
      <c r="P39" s="24" t="s">
        <v>508</v>
      </c>
      <c r="Q39" s="22" t="str">
        <f>IFERROR(VLOOKUP(P39,#REF!,3,0),"")</f>
        <v/>
      </c>
      <c r="R39" s="32">
        <v>32</v>
      </c>
    </row>
    <row r="40" spans="1:18" x14ac:dyDescent="0.25">
      <c r="A40" t="s">
        <v>579</v>
      </c>
      <c r="B40" t="s">
        <v>580</v>
      </c>
      <c r="C40">
        <v>200</v>
      </c>
      <c r="D40" s="22"/>
      <c r="E40" s="54">
        <v>3500</v>
      </c>
      <c r="F40" s="22"/>
      <c r="G40" s="22">
        <v>0</v>
      </c>
      <c r="H40" s="22">
        <v>0</v>
      </c>
      <c r="I40" s="22">
        <v>0</v>
      </c>
      <c r="J40" s="22">
        <v>0</v>
      </c>
      <c r="K40" s="22"/>
      <c r="L40" s="51">
        <f t="shared" si="3"/>
        <v>17.5</v>
      </c>
      <c r="M40" s="22">
        <v>0</v>
      </c>
      <c r="N40" s="33">
        <f t="shared" si="1"/>
        <v>17.5</v>
      </c>
      <c r="O40" s="18">
        <f t="shared" si="8"/>
        <v>0</v>
      </c>
      <c r="P40" s="24"/>
      <c r="Q40" s="22" t="str">
        <f>IFERROR(VLOOKUP(P40,#REF!,3,0),"")</f>
        <v/>
      </c>
      <c r="R40" s="32">
        <v>0</v>
      </c>
    </row>
    <row r="41" spans="1:18" x14ac:dyDescent="0.25">
      <c r="A41" t="s">
        <v>581</v>
      </c>
      <c r="B41" t="s">
        <v>582</v>
      </c>
      <c r="C41">
        <v>200</v>
      </c>
      <c r="D41" s="22"/>
      <c r="E41" s="22">
        <v>4000</v>
      </c>
      <c r="F41" s="22"/>
      <c r="G41" s="22">
        <v>0</v>
      </c>
      <c r="H41" s="22">
        <v>0</v>
      </c>
      <c r="I41" s="22">
        <v>0</v>
      </c>
      <c r="J41" s="22">
        <v>0</v>
      </c>
      <c r="K41" s="22"/>
      <c r="L41" s="51">
        <f t="shared" si="3"/>
        <v>20</v>
      </c>
      <c r="M41" s="22">
        <v>0</v>
      </c>
      <c r="N41" s="33">
        <f>L41</f>
        <v>20</v>
      </c>
      <c r="O41" s="18">
        <f t="shared" si="8"/>
        <v>0</v>
      </c>
      <c r="P41" s="24" t="s">
        <v>505</v>
      </c>
      <c r="Q41" s="22" t="str">
        <f>IFERROR(VLOOKUP(P41,#REF!,3,0),"")</f>
        <v/>
      </c>
      <c r="R41" s="32">
        <v>9</v>
      </c>
    </row>
    <row r="42" spans="1:18" x14ac:dyDescent="0.25">
      <c r="A42" t="s">
        <v>583</v>
      </c>
      <c r="B42" t="s">
        <v>584</v>
      </c>
      <c r="C42">
        <v>200</v>
      </c>
      <c r="D42" s="22"/>
      <c r="E42" s="22">
        <v>10000</v>
      </c>
      <c r="F42" s="22"/>
      <c r="G42" s="22">
        <v>0</v>
      </c>
      <c r="H42" s="22">
        <v>0</v>
      </c>
      <c r="I42" s="22">
        <v>0</v>
      </c>
      <c r="J42" s="22">
        <v>0</v>
      </c>
      <c r="K42" s="22"/>
      <c r="L42" s="51">
        <f t="shared" si="3"/>
        <v>50</v>
      </c>
      <c r="M42" s="22">
        <v>0</v>
      </c>
      <c r="N42" s="33">
        <f t="shared" si="1"/>
        <v>50</v>
      </c>
      <c r="O42" s="18">
        <f t="shared" si="8"/>
        <v>0</v>
      </c>
      <c r="P42" s="24" t="s">
        <v>508</v>
      </c>
      <c r="Q42" s="22" t="str">
        <f>IFERROR(VLOOKUP(P42,#REF!,3,0),"")</f>
        <v/>
      </c>
      <c r="R42" s="32">
        <v>9</v>
      </c>
    </row>
    <row r="43" spans="1:18" x14ac:dyDescent="0.25">
      <c r="A43" t="s">
        <v>585</v>
      </c>
      <c r="B43" t="s">
        <v>586</v>
      </c>
      <c r="C43">
        <v>200</v>
      </c>
      <c r="D43" s="22"/>
      <c r="E43" s="22">
        <v>19000</v>
      </c>
      <c r="F43" s="22"/>
      <c r="G43" s="22">
        <v>0</v>
      </c>
      <c r="H43" s="22">
        <v>0</v>
      </c>
      <c r="I43" s="22">
        <v>0</v>
      </c>
      <c r="J43" s="22">
        <v>0</v>
      </c>
      <c r="K43" s="22"/>
      <c r="L43" s="51">
        <f t="shared" si="3"/>
        <v>95</v>
      </c>
      <c r="M43" s="22">
        <v>0</v>
      </c>
      <c r="N43" s="33">
        <f t="shared" si="1"/>
        <v>95</v>
      </c>
      <c r="O43" s="18">
        <f t="shared" si="8"/>
        <v>0</v>
      </c>
      <c r="P43" s="24" t="s">
        <v>508</v>
      </c>
      <c r="Q43" s="22" t="str">
        <f>IFERROR(VLOOKUP(P43,#REF!,3,0),"")</f>
        <v/>
      </c>
      <c r="R43" s="32">
        <f>0.21*82</f>
        <v>17.22</v>
      </c>
    </row>
    <row r="44" spans="1:18" x14ac:dyDescent="0.25">
      <c r="A44" t="s">
        <v>587</v>
      </c>
      <c r="B44" t="s">
        <v>588</v>
      </c>
      <c r="C44">
        <v>200</v>
      </c>
      <c r="D44" s="22"/>
      <c r="E44" s="22">
        <v>19000</v>
      </c>
      <c r="F44" s="22"/>
      <c r="G44" s="22">
        <v>0</v>
      </c>
      <c r="H44" s="22">
        <v>0</v>
      </c>
      <c r="I44" s="22">
        <v>0</v>
      </c>
      <c r="J44" s="22">
        <v>0</v>
      </c>
      <c r="K44" s="22"/>
      <c r="L44" s="51">
        <f t="shared" si="3"/>
        <v>95</v>
      </c>
      <c r="M44" s="22">
        <v>0</v>
      </c>
      <c r="N44" s="33">
        <f t="shared" si="1"/>
        <v>95</v>
      </c>
      <c r="O44" s="18">
        <f t="shared" si="8"/>
        <v>0</v>
      </c>
      <c r="P44" s="24" t="s">
        <v>508</v>
      </c>
      <c r="Q44" s="22" t="str">
        <f>IFERROR(VLOOKUP(P44,#REF!,3,0),"")</f>
        <v/>
      </c>
      <c r="R44" s="32">
        <f>0.15*82</f>
        <v>12.299999999999999</v>
      </c>
    </row>
    <row r="45" spans="1:18" x14ac:dyDescent="0.25">
      <c r="A45" t="s">
        <v>589</v>
      </c>
      <c r="B45" t="s">
        <v>590</v>
      </c>
      <c r="C45">
        <v>200</v>
      </c>
      <c r="D45" s="22"/>
      <c r="E45" s="22">
        <v>17500</v>
      </c>
      <c r="F45" s="22"/>
      <c r="G45" s="22"/>
      <c r="H45" s="22"/>
      <c r="I45" s="22"/>
      <c r="J45" s="22"/>
      <c r="K45" s="22"/>
      <c r="L45" s="51">
        <f t="shared" si="3"/>
        <v>87.5</v>
      </c>
      <c r="M45" s="22"/>
      <c r="N45" s="33">
        <f t="shared" si="1"/>
        <v>87.5</v>
      </c>
      <c r="O45" s="18">
        <f t="shared" si="8"/>
        <v>0</v>
      </c>
      <c r="P45" s="24" t="s">
        <v>508</v>
      </c>
      <c r="Q45" s="22" t="str">
        <f>IFERROR(VLOOKUP(P45,#REF!,3,0),"")</f>
        <v/>
      </c>
      <c r="R45" s="32">
        <v>8</v>
      </c>
    </row>
    <row r="46" spans="1:18" x14ac:dyDescent="0.25">
      <c r="A46" t="s">
        <v>591</v>
      </c>
      <c r="B46" t="s">
        <v>592</v>
      </c>
      <c r="C46">
        <v>200</v>
      </c>
      <c r="D46" s="22"/>
      <c r="E46" s="22">
        <v>50000</v>
      </c>
      <c r="F46" s="22"/>
      <c r="G46" s="22">
        <v>0</v>
      </c>
      <c r="H46" s="22">
        <v>0</v>
      </c>
      <c r="I46" s="22">
        <v>0</v>
      </c>
      <c r="J46" s="22">
        <v>0</v>
      </c>
      <c r="K46" s="22"/>
      <c r="L46" s="51">
        <f t="shared" si="3"/>
        <v>250</v>
      </c>
      <c r="M46" s="22">
        <v>0</v>
      </c>
      <c r="N46" s="33">
        <f t="shared" si="1"/>
        <v>250</v>
      </c>
      <c r="O46" s="18">
        <f t="shared" si="8"/>
        <v>0</v>
      </c>
      <c r="P46" s="24" t="s">
        <v>508</v>
      </c>
      <c r="Q46" s="22" t="str">
        <f>IFERROR(VLOOKUP(P46,#REF!,3,0),"")</f>
        <v/>
      </c>
      <c r="R46" s="32">
        <v>16</v>
      </c>
    </row>
    <row r="47" spans="1:18" x14ac:dyDescent="0.25">
      <c r="A47" t="s">
        <v>593</v>
      </c>
      <c r="B47" t="s">
        <v>594</v>
      </c>
      <c r="C47">
        <v>200</v>
      </c>
      <c r="D47" s="22"/>
      <c r="E47" s="22">
        <v>0</v>
      </c>
      <c r="F47" s="22"/>
      <c r="G47" s="22">
        <v>0</v>
      </c>
      <c r="H47" s="22">
        <v>0</v>
      </c>
      <c r="I47" s="22">
        <v>0</v>
      </c>
      <c r="J47" s="22">
        <v>0</v>
      </c>
      <c r="K47" s="22"/>
      <c r="L47" s="51">
        <f t="shared" si="3"/>
        <v>0</v>
      </c>
      <c r="M47" s="22">
        <v>0</v>
      </c>
      <c r="N47" s="33">
        <f t="shared" si="1"/>
        <v>0</v>
      </c>
      <c r="O47" s="18">
        <f t="shared" si="8"/>
        <v>0</v>
      </c>
      <c r="P47" s="24" t="s">
        <v>505</v>
      </c>
      <c r="Q47" s="22" t="str">
        <f>IFERROR(VLOOKUP(P47,#REF!,3,0),"")</f>
        <v/>
      </c>
      <c r="R47" s="32">
        <v>1</v>
      </c>
    </row>
    <row r="48" spans="1:18" x14ac:dyDescent="0.25">
      <c r="A48" t="s">
        <v>595</v>
      </c>
      <c r="B48" t="s">
        <v>596</v>
      </c>
      <c r="C48">
        <v>200</v>
      </c>
      <c r="D48" s="22"/>
      <c r="E48" s="22">
        <v>1000</v>
      </c>
      <c r="F48" s="22"/>
      <c r="G48" s="22">
        <v>0</v>
      </c>
      <c r="H48" s="22">
        <v>0</v>
      </c>
      <c r="I48" s="22">
        <v>0</v>
      </c>
      <c r="J48" s="22">
        <v>0</v>
      </c>
      <c r="K48" s="22"/>
      <c r="L48" s="51">
        <f t="shared" si="3"/>
        <v>5</v>
      </c>
      <c r="M48" s="22">
        <v>0</v>
      </c>
      <c r="N48" s="33">
        <f t="shared" si="1"/>
        <v>5</v>
      </c>
      <c r="O48" s="18">
        <f t="shared" si="8"/>
        <v>0</v>
      </c>
      <c r="P48" s="24"/>
      <c r="Q48" s="22" t="str">
        <f>IFERROR(VLOOKUP(P48,#REF!,3,0),"")</f>
        <v/>
      </c>
      <c r="R48" s="32"/>
    </row>
    <row r="49" spans="1:18" x14ac:dyDescent="0.25">
      <c r="A49" t="s">
        <v>597</v>
      </c>
      <c r="B49" t="s">
        <v>598</v>
      </c>
      <c r="C49">
        <v>200</v>
      </c>
      <c r="D49" s="22"/>
      <c r="E49" s="22">
        <v>85000</v>
      </c>
      <c r="F49" s="22"/>
      <c r="G49" s="22">
        <v>0</v>
      </c>
      <c r="H49" s="22">
        <v>0</v>
      </c>
      <c r="I49" s="22">
        <v>0</v>
      </c>
      <c r="J49" s="22">
        <v>0</v>
      </c>
      <c r="K49" s="22"/>
      <c r="L49" s="51">
        <f t="shared" si="3"/>
        <v>425</v>
      </c>
      <c r="M49" s="22">
        <v>0</v>
      </c>
      <c r="N49" s="33">
        <f t="shared" si="1"/>
        <v>425</v>
      </c>
      <c r="O49" s="18">
        <f t="shared" si="8"/>
        <v>0</v>
      </c>
      <c r="P49" s="24" t="s">
        <v>508</v>
      </c>
      <c r="Q49" s="22" t="str">
        <f>IFERROR(VLOOKUP(P49,#REF!,3,0),"")</f>
        <v/>
      </c>
      <c r="R49" s="32">
        <v>25</v>
      </c>
    </row>
    <row r="50" spans="1:18" x14ac:dyDescent="0.25">
      <c r="A50" t="s">
        <v>599</v>
      </c>
      <c r="B50" t="s">
        <v>600</v>
      </c>
      <c r="C50">
        <v>200</v>
      </c>
      <c r="E50" s="22">
        <v>9800</v>
      </c>
      <c r="G50" s="22">
        <v>0</v>
      </c>
      <c r="H50" s="22">
        <v>0</v>
      </c>
      <c r="I50" s="22">
        <v>0</v>
      </c>
      <c r="J50" s="22">
        <v>0</v>
      </c>
      <c r="K50" s="22"/>
      <c r="L50" s="51">
        <f t="shared" si="3"/>
        <v>49</v>
      </c>
      <c r="M50" s="22">
        <v>0</v>
      </c>
      <c r="N50" s="33">
        <f t="shared" si="1"/>
        <v>49</v>
      </c>
      <c r="O50" s="18">
        <f t="shared" si="8"/>
        <v>0</v>
      </c>
      <c r="P50" s="24" t="s">
        <v>508</v>
      </c>
      <c r="Q50" s="22" t="str">
        <f>IFERROR(VLOOKUP(P50,#REF!,3,0),"")</f>
        <v/>
      </c>
      <c r="R50" s="32">
        <v>8</v>
      </c>
    </row>
    <row r="51" spans="1:18" x14ac:dyDescent="0.25">
      <c r="A51" t="s">
        <v>601</v>
      </c>
      <c r="B51" t="s">
        <v>602</v>
      </c>
      <c r="C51">
        <v>200</v>
      </c>
      <c r="E51" s="22">
        <v>34900</v>
      </c>
      <c r="G51" s="22">
        <v>0</v>
      </c>
      <c r="H51" s="22">
        <v>0</v>
      </c>
      <c r="I51" s="22">
        <v>0</v>
      </c>
      <c r="J51" s="22">
        <v>0</v>
      </c>
      <c r="K51" s="22"/>
      <c r="L51" s="51">
        <f t="shared" si="3"/>
        <v>174.5</v>
      </c>
      <c r="M51" s="22">
        <v>0</v>
      </c>
      <c r="N51" s="33">
        <f t="shared" si="1"/>
        <v>174.5</v>
      </c>
      <c r="O51" s="18">
        <f t="shared" si="8"/>
        <v>0</v>
      </c>
      <c r="P51" s="24" t="s">
        <v>508</v>
      </c>
      <c r="Q51" s="22" t="str">
        <f>IFERROR(VLOOKUP(P51,#REF!,3,0),"")</f>
        <v/>
      </c>
      <c r="R51" s="32">
        <v>25</v>
      </c>
    </row>
    <row r="52" spans="1:18" x14ac:dyDescent="0.25">
      <c r="A52" t="s">
        <v>603</v>
      </c>
      <c r="B52" t="s">
        <v>604</v>
      </c>
      <c r="C52">
        <v>200</v>
      </c>
      <c r="E52" s="22">
        <v>64900</v>
      </c>
      <c r="G52" s="22">
        <v>0</v>
      </c>
      <c r="H52" s="22">
        <v>0</v>
      </c>
      <c r="I52" s="22">
        <v>0</v>
      </c>
      <c r="J52" s="22">
        <v>0</v>
      </c>
      <c r="K52" s="22"/>
      <c r="L52" s="51">
        <f t="shared" si="3"/>
        <v>324.5</v>
      </c>
      <c r="M52" s="22">
        <v>0</v>
      </c>
      <c r="N52" s="33">
        <f t="shared" si="1"/>
        <v>324.5</v>
      </c>
      <c r="O52" s="18">
        <f t="shared" si="8"/>
        <v>0</v>
      </c>
      <c r="P52" s="24" t="s">
        <v>508</v>
      </c>
      <c r="Q52" s="22" t="str">
        <f>IFERROR(VLOOKUP(P52,#REF!,3,0),"")</f>
        <v/>
      </c>
      <c r="R52" s="32">
        <v>40</v>
      </c>
    </row>
    <row r="53" spans="1:18" x14ac:dyDescent="0.25">
      <c r="A53" t="s">
        <v>605</v>
      </c>
      <c r="B53" t="s">
        <v>606</v>
      </c>
      <c r="C53">
        <v>200</v>
      </c>
      <c r="E53" s="22">
        <v>47900</v>
      </c>
      <c r="G53" s="22">
        <v>0</v>
      </c>
      <c r="H53" s="22">
        <v>0</v>
      </c>
      <c r="I53" s="22">
        <v>0</v>
      </c>
      <c r="J53" s="22">
        <v>0</v>
      </c>
      <c r="K53" s="22"/>
      <c r="L53" s="51">
        <f t="shared" si="3"/>
        <v>239.5</v>
      </c>
      <c r="M53" s="22">
        <v>0</v>
      </c>
      <c r="N53" s="33">
        <f t="shared" si="1"/>
        <v>239.5</v>
      </c>
      <c r="O53" s="18">
        <f t="shared" si="8"/>
        <v>0</v>
      </c>
      <c r="P53" s="24" t="s">
        <v>508</v>
      </c>
      <c r="Q53" s="22" t="str">
        <f>IFERROR(VLOOKUP(P53,#REF!,3,0),"")</f>
        <v/>
      </c>
      <c r="R53" s="32">
        <v>35</v>
      </c>
    </row>
    <row r="54" spans="1:18" x14ac:dyDescent="0.25">
      <c r="A54" t="s">
        <v>607</v>
      </c>
      <c r="B54" t="s">
        <v>608</v>
      </c>
      <c r="C54">
        <v>200</v>
      </c>
      <c r="E54" s="22">
        <v>40900</v>
      </c>
      <c r="G54" s="22">
        <v>0</v>
      </c>
      <c r="H54" s="22">
        <v>0</v>
      </c>
      <c r="I54" s="22">
        <v>0</v>
      </c>
      <c r="J54" s="22">
        <v>0</v>
      </c>
      <c r="K54" s="22"/>
      <c r="L54" s="51">
        <f t="shared" si="3"/>
        <v>204.5</v>
      </c>
      <c r="M54" s="22">
        <v>0</v>
      </c>
      <c r="N54" s="33">
        <f t="shared" ref="N54:N56" si="9">SUM(G54,H54,I54,J54,L54,M54)</f>
        <v>204.5</v>
      </c>
      <c r="O54" s="18">
        <f t="shared" si="8"/>
        <v>0</v>
      </c>
      <c r="P54" s="24" t="s">
        <v>508</v>
      </c>
      <c r="Q54" s="22" t="str">
        <f>IFERROR(VLOOKUP(P54,#REF!,3,0),"")</f>
        <v/>
      </c>
      <c r="R54" s="32">
        <v>20</v>
      </c>
    </row>
    <row r="55" spans="1:18" x14ac:dyDescent="0.25">
      <c r="A55" t="s">
        <v>609</v>
      </c>
      <c r="B55" t="s">
        <v>610</v>
      </c>
      <c r="C55">
        <v>200</v>
      </c>
      <c r="E55" s="22">
        <v>51900</v>
      </c>
      <c r="G55" s="22">
        <v>0</v>
      </c>
      <c r="H55" s="22">
        <v>0</v>
      </c>
      <c r="I55" s="22">
        <v>0</v>
      </c>
      <c r="J55" s="22">
        <v>0</v>
      </c>
      <c r="K55" s="22"/>
      <c r="L55" s="51">
        <f t="shared" si="3"/>
        <v>259.5</v>
      </c>
      <c r="M55" s="22">
        <v>0</v>
      </c>
      <c r="N55" s="33">
        <f t="shared" si="9"/>
        <v>259.5</v>
      </c>
      <c r="O55" s="18">
        <f t="shared" si="8"/>
        <v>0</v>
      </c>
      <c r="P55" s="24" t="s">
        <v>508</v>
      </c>
      <c r="Q55" s="22" t="str">
        <f>IFERROR(VLOOKUP(P55,#REF!,3,0),"")</f>
        <v/>
      </c>
      <c r="R55" s="32">
        <v>25</v>
      </c>
    </row>
    <row r="56" spans="1:18" x14ac:dyDescent="0.25">
      <c r="A56" t="s">
        <v>611</v>
      </c>
      <c r="B56" t="s">
        <v>612</v>
      </c>
      <c r="C56">
        <v>200</v>
      </c>
      <c r="E56" s="22">
        <v>54900</v>
      </c>
      <c r="G56" s="22">
        <v>0</v>
      </c>
      <c r="H56" s="22">
        <v>0</v>
      </c>
      <c r="I56" s="22">
        <v>0</v>
      </c>
      <c r="J56" s="22">
        <v>0</v>
      </c>
      <c r="K56" s="22"/>
      <c r="L56" s="51">
        <f t="shared" si="3"/>
        <v>274.5</v>
      </c>
      <c r="M56" s="22">
        <v>0</v>
      </c>
      <c r="N56" s="33">
        <f t="shared" si="9"/>
        <v>274.5</v>
      </c>
      <c r="O56" s="18">
        <f t="shared" si="8"/>
        <v>0</v>
      </c>
      <c r="P56" s="24" t="s">
        <v>508</v>
      </c>
      <c r="Q56" s="22" t="str">
        <f>IFERROR(VLOOKUP(P56,#REF!,3,0),"")</f>
        <v/>
      </c>
      <c r="R56" s="32">
        <v>25</v>
      </c>
    </row>
    <row r="57" spans="1:18" x14ac:dyDescent="0.25">
      <c r="G57" s="22"/>
      <c r="H57" s="22"/>
      <c r="I57" s="22"/>
      <c r="J57" s="22"/>
      <c r="K57" s="22"/>
      <c r="L57" s="51"/>
      <c r="M57" s="22"/>
      <c r="N57" s="18"/>
      <c r="O57" s="18">
        <f t="shared" si="8"/>
        <v>0</v>
      </c>
      <c r="P57" s="24"/>
      <c r="Q57" s="22" t="str">
        <f>IFERROR(VLOOKUP(P57,#REF!,3,0),"")</f>
        <v/>
      </c>
      <c r="R57" s="32"/>
    </row>
    <row r="58" spans="1:18" x14ac:dyDescent="0.25">
      <c r="G58" s="22"/>
      <c r="H58" s="22"/>
      <c r="I58" s="22"/>
      <c r="J58" s="22"/>
      <c r="K58" s="22"/>
      <c r="L58" s="51"/>
      <c r="M58" s="22"/>
      <c r="N58" s="18"/>
      <c r="O58" s="18">
        <f t="shared" si="8"/>
        <v>0</v>
      </c>
      <c r="P58" s="24"/>
      <c r="Q58" s="22" t="str">
        <f>IFERROR(VLOOKUP(P58,#REF!,3,0),"")</f>
        <v/>
      </c>
      <c r="R58" s="32"/>
    </row>
    <row r="59" spans="1:18" x14ac:dyDescent="0.25">
      <c r="L59" s="51"/>
      <c r="N59" s="18"/>
      <c r="O59" s="18">
        <f t="shared" si="8"/>
        <v>0</v>
      </c>
      <c r="P59" s="24"/>
      <c r="Q59" s="22" t="str">
        <f>IFERROR(VLOOKUP(P59,#REF!,3,0),"")</f>
        <v/>
      </c>
      <c r="R59" s="32"/>
    </row>
    <row r="60" spans="1:18" x14ac:dyDescent="0.25">
      <c r="L60" s="51"/>
      <c r="N60" s="18"/>
      <c r="O60" s="18">
        <f t="shared" si="8"/>
        <v>0</v>
      </c>
      <c r="P60" s="24"/>
      <c r="Q60" s="22" t="str">
        <f>IFERROR(VLOOKUP(P60,#REF!,3,0),"")</f>
        <v/>
      </c>
      <c r="R60" s="32"/>
    </row>
    <row r="61" spans="1:18" x14ac:dyDescent="0.25">
      <c r="L61" s="51"/>
      <c r="N61" s="18"/>
      <c r="O61" s="18">
        <f t="shared" si="8"/>
        <v>0</v>
      </c>
      <c r="P61" s="24"/>
      <c r="Q61" s="22" t="str">
        <f>IFERROR(VLOOKUP(P61,#REF!,3,0),"")</f>
        <v/>
      </c>
      <c r="R61" s="32"/>
    </row>
    <row r="62" spans="1:18" x14ac:dyDescent="0.25">
      <c r="L62" s="51"/>
      <c r="N62" s="18"/>
      <c r="O62" s="18">
        <f t="shared" si="8"/>
        <v>0</v>
      </c>
      <c r="P62" s="24"/>
      <c r="Q62" s="22" t="str">
        <f>IFERROR(VLOOKUP(P62,#REF!,3,0),"")</f>
        <v/>
      </c>
      <c r="R62" s="32"/>
    </row>
    <row r="63" spans="1:18" x14ac:dyDescent="0.25">
      <c r="L63" s="51"/>
      <c r="N63" s="18"/>
      <c r="O63" s="18">
        <f t="shared" si="8"/>
        <v>0</v>
      </c>
      <c r="P63" s="24"/>
      <c r="Q63" s="22" t="str">
        <f>IFERROR(VLOOKUP(P63,#REF!,3,0),"")</f>
        <v/>
      </c>
      <c r="R63" s="32"/>
    </row>
    <row r="64" spans="1:18" x14ac:dyDescent="0.25">
      <c r="L64" s="51"/>
      <c r="N64" s="18"/>
      <c r="O64" s="18">
        <f t="shared" si="8"/>
        <v>0</v>
      </c>
      <c r="P64" s="24"/>
      <c r="Q64" s="22" t="str">
        <f>IFERROR(VLOOKUP(P64,#REF!,3,0),"")</f>
        <v/>
      </c>
      <c r="R64" s="32"/>
    </row>
    <row r="65" spans="12:18" x14ac:dyDescent="0.25">
      <c r="L65" s="51"/>
      <c r="N65" s="18"/>
      <c r="O65" s="18">
        <f t="shared" si="8"/>
        <v>0</v>
      </c>
      <c r="P65" s="24"/>
      <c r="Q65" s="22" t="str">
        <f>IFERROR(VLOOKUP(P65,#REF!,3,0),"")</f>
        <v/>
      </c>
      <c r="R65" s="32"/>
    </row>
    <row r="66" spans="12:18" x14ac:dyDescent="0.25">
      <c r="L66" s="51"/>
      <c r="N66" s="18"/>
      <c r="O66" s="18">
        <f t="shared" si="8"/>
        <v>0</v>
      </c>
      <c r="P66" s="24"/>
      <c r="Q66" s="22" t="str">
        <f>IFERROR(VLOOKUP(P66,#REF!,3,0),"")</f>
        <v/>
      </c>
      <c r="R66" s="32"/>
    </row>
    <row r="67" spans="12:18" x14ac:dyDescent="0.25">
      <c r="L67" s="51"/>
      <c r="N67" s="18"/>
      <c r="O67" s="18">
        <f t="shared" si="8"/>
        <v>0</v>
      </c>
      <c r="P67" s="24"/>
      <c r="Q67" s="22" t="str">
        <f>IFERROR(VLOOKUP(P67,#REF!,3,0),"")</f>
        <v/>
      </c>
      <c r="R67" s="32"/>
    </row>
    <row r="68" spans="12:18" x14ac:dyDescent="0.25">
      <c r="L68" s="51"/>
      <c r="N68" s="18"/>
      <c r="O68" s="18">
        <f t="shared" si="8"/>
        <v>0</v>
      </c>
      <c r="P68" s="24"/>
      <c r="Q68" s="22" t="str">
        <f>IFERROR(VLOOKUP(P68,#REF!,3,0),"")</f>
        <v/>
      </c>
      <c r="R68" s="32"/>
    </row>
    <row r="69" spans="12:18" x14ac:dyDescent="0.25">
      <c r="L69" s="51"/>
      <c r="N69" s="18"/>
      <c r="O69" s="18">
        <f t="shared" si="8"/>
        <v>0</v>
      </c>
      <c r="P69" s="24"/>
      <c r="Q69" s="22" t="str">
        <f>IFERROR(VLOOKUP(P69,#REF!,3,0),"")</f>
        <v/>
      </c>
      <c r="R69" s="32"/>
    </row>
    <row r="70" spans="12:18" x14ac:dyDescent="0.25">
      <c r="L70" s="51"/>
      <c r="N70" s="18"/>
      <c r="O70" s="18">
        <f t="shared" si="8"/>
        <v>0</v>
      </c>
      <c r="P70" s="24"/>
      <c r="Q70" s="22" t="str">
        <f>IFERROR(VLOOKUP(P70,#REF!,3,0),"")</f>
        <v/>
      </c>
      <c r="R70" s="32"/>
    </row>
    <row r="71" spans="12:18" x14ac:dyDescent="0.25">
      <c r="L71" s="51"/>
      <c r="N71" s="18"/>
      <c r="O71" s="18">
        <f t="shared" si="8"/>
        <v>0</v>
      </c>
      <c r="P71" s="24"/>
      <c r="Q71" s="22" t="str">
        <f>IFERROR(VLOOKUP(P71,#REF!,3,0),"")</f>
        <v/>
      </c>
      <c r="R71" s="32"/>
    </row>
    <row r="72" spans="12:18" x14ac:dyDescent="0.25">
      <c r="L72" s="51"/>
      <c r="N72" s="18"/>
      <c r="O72" s="18">
        <f t="shared" si="8"/>
        <v>0</v>
      </c>
      <c r="P72" s="24"/>
      <c r="Q72" s="22" t="str">
        <f>IFERROR(VLOOKUP(P72,#REF!,3,0),"")</f>
        <v/>
      </c>
      <c r="R72" s="32"/>
    </row>
    <row r="73" spans="12:18" x14ac:dyDescent="0.25">
      <c r="L73" s="51"/>
      <c r="N73" s="18"/>
      <c r="O73" s="18">
        <f t="shared" si="8"/>
        <v>0</v>
      </c>
      <c r="P73" s="24"/>
      <c r="Q73" s="22" t="str">
        <f>IFERROR(VLOOKUP(P73,#REF!,3,0),"")</f>
        <v/>
      </c>
      <c r="R73" s="32"/>
    </row>
    <row r="74" spans="12:18" x14ac:dyDescent="0.25">
      <c r="N74" s="18"/>
      <c r="O74" s="18">
        <f t="shared" si="8"/>
        <v>0</v>
      </c>
      <c r="P74" s="24"/>
      <c r="Q74" s="22" t="str">
        <f>IFERROR(VLOOKUP(P74,#REF!,3,0),"")</f>
        <v/>
      </c>
      <c r="R74" s="32"/>
    </row>
    <row r="75" spans="12:18" x14ac:dyDescent="0.25">
      <c r="N75" s="18"/>
      <c r="O75" s="18">
        <f t="shared" si="8"/>
        <v>0</v>
      </c>
      <c r="P75" s="24"/>
      <c r="Q75" s="22" t="str">
        <f>IFERROR(VLOOKUP(P75,#REF!,3,0),"")</f>
        <v/>
      </c>
      <c r="R75" s="32"/>
    </row>
    <row r="76" spans="12:18" x14ac:dyDescent="0.25">
      <c r="N76" s="18"/>
      <c r="O76" s="18">
        <f t="shared" si="8"/>
        <v>0</v>
      </c>
      <c r="P76" s="24"/>
      <c r="Q76" s="22" t="str">
        <f>IFERROR(VLOOKUP(P76,#REF!,3,0),"")</f>
        <v/>
      </c>
      <c r="R76" s="32"/>
    </row>
    <row r="77" spans="12:18" x14ac:dyDescent="0.25">
      <c r="N77" s="18"/>
      <c r="O77" s="18">
        <f t="shared" si="8"/>
        <v>0</v>
      </c>
      <c r="P77" s="24"/>
      <c r="Q77" s="22" t="str">
        <f>IFERROR(VLOOKUP(P77,#REF!,3,0),"")</f>
        <v/>
      </c>
      <c r="R77" s="32"/>
    </row>
    <row r="78" spans="12:18" x14ac:dyDescent="0.25">
      <c r="N78" s="18"/>
      <c r="O78" s="18">
        <f t="shared" si="8"/>
        <v>0</v>
      </c>
      <c r="P78" s="24"/>
      <c r="Q78" s="22" t="str">
        <f>IFERROR(VLOOKUP(P78,#REF!,3,0),"")</f>
        <v/>
      </c>
      <c r="R78" s="32"/>
    </row>
    <row r="79" spans="12:18" x14ac:dyDescent="0.25">
      <c r="N79" s="18"/>
      <c r="O79" s="18">
        <f t="shared" si="8"/>
        <v>0</v>
      </c>
      <c r="P79" s="24"/>
      <c r="Q79" s="22" t="str">
        <f>IFERROR(VLOOKUP(P79,#REF!,3,0),"")</f>
        <v/>
      </c>
      <c r="R79" s="32"/>
    </row>
    <row r="80" spans="12:18" x14ac:dyDescent="0.25">
      <c r="N80" s="18"/>
      <c r="O80" s="18">
        <f t="shared" si="8"/>
        <v>0</v>
      </c>
      <c r="P80" s="24"/>
      <c r="Q80" s="22" t="str">
        <f>IFERROR(VLOOKUP(P80,#REF!,3,0),"")</f>
        <v/>
      </c>
      <c r="R80" s="32"/>
    </row>
    <row r="81" spans="14:18" x14ac:dyDescent="0.25">
      <c r="N81" s="18"/>
      <c r="O81" s="18">
        <f t="shared" si="8"/>
        <v>0</v>
      </c>
      <c r="P81" s="24"/>
      <c r="Q81" s="22" t="str">
        <f>IFERROR(VLOOKUP(P81,#REF!,3,0),"")</f>
        <v/>
      </c>
      <c r="R81" s="32"/>
    </row>
    <row r="82" spans="14:18" x14ac:dyDescent="0.25">
      <c r="N82" s="18"/>
      <c r="O82" s="18">
        <f t="shared" si="8"/>
        <v>0</v>
      </c>
      <c r="P82" s="24"/>
      <c r="Q82" s="22" t="str">
        <f>IFERROR(VLOOKUP(P82,#REF!,3,0),"")</f>
        <v/>
      </c>
      <c r="R82" s="32"/>
    </row>
    <row r="83" spans="14:18" x14ac:dyDescent="0.25">
      <c r="N83" s="18"/>
      <c r="O83" s="18">
        <f t="shared" si="8"/>
        <v>0</v>
      </c>
      <c r="P83" s="24"/>
      <c r="Q83" s="22" t="str">
        <f>IFERROR(VLOOKUP(P83,#REF!,3,0),"")</f>
        <v/>
      </c>
      <c r="R83" s="32"/>
    </row>
    <row r="84" spans="14:18" x14ac:dyDescent="0.25">
      <c r="N84" s="18"/>
      <c r="O84" s="18">
        <f t="shared" si="8"/>
        <v>0</v>
      </c>
      <c r="P84" s="24"/>
      <c r="Q84" s="22" t="str">
        <f>IFERROR(VLOOKUP(P84,#REF!,3,0),"")</f>
        <v/>
      </c>
      <c r="R84" s="32"/>
    </row>
    <row r="85" spans="14:18" x14ac:dyDescent="0.25">
      <c r="N85" s="18"/>
      <c r="O85" s="18">
        <f t="shared" si="8"/>
        <v>0</v>
      </c>
      <c r="P85" s="24"/>
      <c r="Q85" s="22" t="str">
        <f>IFERROR(VLOOKUP(P85,#REF!,3,0),"")</f>
        <v/>
      </c>
      <c r="R85" s="32"/>
    </row>
    <row r="86" spans="14:18" x14ac:dyDescent="0.25">
      <c r="N86" s="18"/>
      <c r="O86" s="18">
        <f t="shared" si="8"/>
        <v>0</v>
      </c>
      <c r="P86" s="24"/>
      <c r="Q86" s="22" t="str">
        <f>IFERROR(VLOOKUP(P86,#REF!,3,0),"")</f>
        <v/>
      </c>
      <c r="R86" s="32"/>
    </row>
    <row r="87" spans="14:18" x14ac:dyDescent="0.25">
      <c r="N87" s="18"/>
      <c r="O87" s="18">
        <f t="shared" si="8"/>
        <v>0</v>
      </c>
      <c r="P87" s="24"/>
      <c r="Q87" s="22" t="str">
        <f>IFERROR(VLOOKUP(P87,#REF!,3,0),"")</f>
        <v/>
      </c>
      <c r="R87" s="32"/>
    </row>
    <row r="88" spans="14:18" x14ac:dyDescent="0.25">
      <c r="N88" s="18"/>
      <c r="O88" s="18">
        <f t="shared" si="8"/>
        <v>0</v>
      </c>
      <c r="P88" s="24"/>
      <c r="Q88" s="22" t="str">
        <f>IFERROR(VLOOKUP(P88,#REF!,3,0),"")</f>
        <v/>
      </c>
      <c r="R88" s="32"/>
    </row>
    <row r="89" spans="14:18" x14ac:dyDescent="0.25">
      <c r="N89" s="18"/>
      <c r="O89" s="18">
        <f t="shared" si="8"/>
        <v>0</v>
      </c>
      <c r="P89" s="24"/>
      <c r="Q89" s="22" t="str">
        <f>IFERROR(VLOOKUP(P89,#REF!,3,0),"")</f>
        <v/>
      </c>
      <c r="R89" s="32"/>
    </row>
    <row r="90" spans="14:18" x14ac:dyDescent="0.25">
      <c r="N90" s="18"/>
      <c r="O90" s="18">
        <f t="shared" ref="O90:O153" si="10">SUM(G90,H90,I90,M90)</f>
        <v>0</v>
      </c>
      <c r="P90" s="24"/>
      <c r="Q90" s="22" t="str">
        <f>IFERROR(VLOOKUP(P90,#REF!,3,0),"")</f>
        <v/>
      </c>
      <c r="R90" s="32"/>
    </row>
    <row r="91" spans="14:18" x14ac:dyDescent="0.25">
      <c r="N91" s="18"/>
      <c r="O91" s="18">
        <f t="shared" si="10"/>
        <v>0</v>
      </c>
      <c r="P91" s="24"/>
      <c r="Q91" s="22" t="str">
        <f>IFERROR(VLOOKUP(P91,#REF!,3,0),"")</f>
        <v/>
      </c>
      <c r="R91" s="32"/>
    </row>
    <row r="92" spans="14:18" x14ac:dyDescent="0.25">
      <c r="N92" s="18"/>
      <c r="O92" s="18">
        <f t="shared" si="10"/>
        <v>0</v>
      </c>
      <c r="P92" s="24"/>
      <c r="Q92" s="22" t="str">
        <f>IFERROR(VLOOKUP(P92,#REF!,3,0),"")</f>
        <v/>
      </c>
      <c r="R92" s="32"/>
    </row>
    <row r="93" spans="14:18" x14ac:dyDescent="0.25">
      <c r="N93" s="18"/>
      <c r="O93" s="18">
        <f t="shared" si="10"/>
        <v>0</v>
      </c>
      <c r="P93" s="24"/>
      <c r="Q93" s="22" t="str">
        <f>IFERROR(VLOOKUP(P93,#REF!,3,0),"")</f>
        <v/>
      </c>
      <c r="R93" s="32"/>
    </row>
    <row r="94" spans="14:18" x14ac:dyDescent="0.25">
      <c r="N94" s="18"/>
      <c r="O94" s="18">
        <f t="shared" si="10"/>
        <v>0</v>
      </c>
      <c r="P94" s="24"/>
      <c r="Q94" s="22" t="str">
        <f>IFERROR(VLOOKUP(P94,#REF!,3,0),"")</f>
        <v/>
      </c>
      <c r="R94" s="32"/>
    </row>
    <row r="95" spans="14:18" x14ac:dyDescent="0.25">
      <c r="N95" s="18"/>
      <c r="O95" s="18">
        <f t="shared" si="10"/>
        <v>0</v>
      </c>
      <c r="P95" s="24"/>
      <c r="Q95" s="22" t="str">
        <f>IFERROR(VLOOKUP(P95,#REF!,3,0),"")</f>
        <v/>
      </c>
      <c r="R95" s="32"/>
    </row>
    <row r="96" spans="14:18" x14ac:dyDescent="0.25">
      <c r="N96" s="18"/>
      <c r="O96" s="18">
        <f t="shared" si="10"/>
        <v>0</v>
      </c>
      <c r="P96" s="24"/>
      <c r="Q96" s="22" t="str">
        <f>IFERROR(VLOOKUP(P96,#REF!,3,0),"")</f>
        <v/>
      </c>
      <c r="R96" s="32"/>
    </row>
    <row r="97" spans="14:18" x14ac:dyDescent="0.25">
      <c r="N97" s="18"/>
      <c r="O97" s="18">
        <f t="shared" si="10"/>
        <v>0</v>
      </c>
      <c r="P97" s="24"/>
      <c r="Q97" s="22" t="str">
        <f>IFERROR(VLOOKUP(P97,#REF!,3,0),"")</f>
        <v/>
      </c>
      <c r="R97" s="32"/>
    </row>
    <row r="98" spans="14:18" x14ac:dyDescent="0.25">
      <c r="N98" s="18"/>
      <c r="O98" s="18">
        <f t="shared" si="10"/>
        <v>0</v>
      </c>
      <c r="P98" s="24"/>
      <c r="Q98" s="22" t="str">
        <f>IFERROR(VLOOKUP(P98,#REF!,3,0),"")</f>
        <v/>
      </c>
      <c r="R98" s="32"/>
    </row>
    <row r="99" spans="14:18" x14ac:dyDescent="0.25">
      <c r="N99" s="18"/>
      <c r="O99" s="18">
        <f t="shared" si="10"/>
        <v>0</v>
      </c>
      <c r="P99" s="24"/>
      <c r="Q99" s="22" t="str">
        <f>IFERROR(VLOOKUP(P99,#REF!,3,0),"")</f>
        <v/>
      </c>
      <c r="R99" s="32"/>
    </row>
    <row r="100" spans="14:18" x14ac:dyDescent="0.25">
      <c r="N100" s="18"/>
      <c r="O100" s="18">
        <f t="shared" si="10"/>
        <v>0</v>
      </c>
      <c r="P100" s="24"/>
      <c r="Q100" s="22" t="str">
        <f>IFERROR(VLOOKUP(P100,#REF!,3,0),"")</f>
        <v/>
      </c>
      <c r="R100" s="32"/>
    </row>
    <row r="101" spans="14:18" x14ac:dyDescent="0.25">
      <c r="N101" s="18"/>
      <c r="O101" s="18">
        <f t="shared" si="10"/>
        <v>0</v>
      </c>
      <c r="P101" s="24"/>
      <c r="Q101" s="22" t="str">
        <f>IFERROR(VLOOKUP(P101,#REF!,3,0),"")</f>
        <v/>
      </c>
      <c r="R101" s="32"/>
    </row>
    <row r="102" spans="14:18" x14ac:dyDescent="0.25">
      <c r="N102" s="18"/>
      <c r="O102" s="18">
        <f t="shared" si="10"/>
        <v>0</v>
      </c>
      <c r="P102" s="24"/>
      <c r="Q102" s="22" t="str">
        <f>IFERROR(VLOOKUP(P102,#REF!,3,0),"")</f>
        <v/>
      </c>
      <c r="R102" s="32"/>
    </row>
    <row r="103" spans="14:18" x14ac:dyDescent="0.25">
      <c r="N103" s="18"/>
      <c r="O103" s="18">
        <f t="shared" si="10"/>
        <v>0</v>
      </c>
      <c r="P103" s="24"/>
      <c r="Q103" s="22" t="str">
        <f>IFERROR(VLOOKUP(P103,#REF!,3,0),"")</f>
        <v/>
      </c>
      <c r="R103" s="32"/>
    </row>
    <row r="104" spans="14:18" x14ac:dyDescent="0.25">
      <c r="N104" s="18"/>
      <c r="O104" s="18">
        <f t="shared" si="10"/>
        <v>0</v>
      </c>
      <c r="P104" s="24"/>
      <c r="Q104" s="22" t="str">
        <f>IFERROR(VLOOKUP(P104,#REF!,3,0),"")</f>
        <v/>
      </c>
      <c r="R104" s="32"/>
    </row>
    <row r="105" spans="14:18" x14ac:dyDescent="0.25">
      <c r="N105" s="18"/>
      <c r="O105" s="18">
        <f t="shared" si="10"/>
        <v>0</v>
      </c>
      <c r="P105" s="24"/>
      <c r="Q105" s="22" t="str">
        <f>IFERROR(VLOOKUP(P105,#REF!,3,0),"")</f>
        <v/>
      </c>
      <c r="R105" s="32"/>
    </row>
    <row r="106" spans="14:18" x14ac:dyDescent="0.25">
      <c r="N106" s="18"/>
      <c r="O106" s="18">
        <f t="shared" si="10"/>
        <v>0</v>
      </c>
      <c r="P106" s="24"/>
      <c r="Q106" s="22" t="str">
        <f>IFERROR(VLOOKUP(P106,#REF!,3,0),"")</f>
        <v/>
      </c>
      <c r="R106" s="32"/>
    </row>
    <row r="107" spans="14:18" x14ac:dyDescent="0.25">
      <c r="N107" s="18"/>
      <c r="O107" s="18">
        <f t="shared" si="10"/>
        <v>0</v>
      </c>
      <c r="P107" s="24"/>
      <c r="Q107" s="22" t="str">
        <f>IFERROR(VLOOKUP(P107,#REF!,3,0),"")</f>
        <v/>
      </c>
      <c r="R107" s="32"/>
    </row>
    <row r="108" spans="14:18" x14ac:dyDescent="0.25">
      <c r="N108" s="18"/>
      <c r="O108" s="18">
        <f t="shared" si="10"/>
        <v>0</v>
      </c>
      <c r="P108" s="24"/>
      <c r="Q108" s="22" t="str">
        <f>IFERROR(VLOOKUP(P108,#REF!,3,0),"")</f>
        <v/>
      </c>
      <c r="R108" s="32"/>
    </row>
    <row r="109" spans="14:18" x14ac:dyDescent="0.25">
      <c r="N109" s="18"/>
      <c r="O109" s="18">
        <f t="shared" si="10"/>
        <v>0</v>
      </c>
      <c r="P109" s="24"/>
      <c r="Q109" s="22" t="str">
        <f>IFERROR(VLOOKUP(P109,#REF!,3,0),"")</f>
        <v/>
      </c>
      <c r="R109" s="32"/>
    </row>
    <row r="110" spans="14:18" x14ac:dyDescent="0.25">
      <c r="N110" s="18"/>
      <c r="O110" s="18">
        <f t="shared" si="10"/>
        <v>0</v>
      </c>
      <c r="P110" s="24"/>
      <c r="Q110" s="22" t="str">
        <f>IFERROR(VLOOKUP(P110,#REF!,3,0),"")</f>
        <v/>
      </c>
      <c r="R110" s="32"/>
    </row>
    <row r="111" spans="14:18" x14ac:dyDescent="0.25">
      <c r="N111" s="18"/>
      <c r="O111" s="18">
        <f t="shared" si="10"/>
        <v>0</v>
      </c>
      <c r="P111" s="24"/>
      <c r="Q111" s="22" t="str">
        <f>IFERROR(VLOOKUP(P111,#REF!,3,0),"")</f>
        <v/>
      </c>
      <c r="R111" s="32"/>
    </row>
    <row r="112" spans="14:18" x14ac:dyDescent="0.25">
      <c r="N112" s="18"/>
      <c r="O112" s="18">
        <f t="shared" si="10"/>
        <v>0</v>
      </c>
      <c r="P112" s="24"/>
      <c r="Q112" s="22" t="str">
        <f>IFERROR(VLOOKUP(P112,#REF!,3,0),"")</f>
        <v/>
      </c>
      <c r="R112" s="32"/>
    </row>
    <row r="113" spans="14:18" x14ac:dyDescent="0.25">
      <c r="N113" s="18"/>
      <c r="O113" s="18">
        <f t="shared" si="10"/>
        <v>0</v>
      </c>
      <c r="P113" s="24"/>
      <c r="Q113" s="22" t="str">
        <f>IFERROR(VLOOKUP(P113,#REF!,3,0),"")</f>
        <v/>
      </c>
      <c r="R113" s="32"/>
    </row>
    <row r="114" spans="14:18" x14ac:dyDescent="0.25">
      <c r="N114" s="18"/>
      <c r="O114" s="18">
        <f t="shared" si="10"/>
        <v>0</v>
      </c>
      <c r="P114" s="24"/>
      <c r="Q114" s="22" t="str">
        <f>IFERROR(VLOOKUP(P114,#REF!,3,0),"")</f>
        <v/>
      </c>
      <c r="R114" s="32"/>
    </row>
    <row r="115" spans="14:18" x14ac:dyDescent="0.25">
      <c r="N115" s="18"/>
      <c r="O115" s="18">
        <f t="shared" si="10"/>
        <v>0</v>
      </c>
      <c r="P115" s="24"/>
      <c r="Q115" s="22" t="str">
        <f>IFERROR(VLOOKUP(P115,#REF!,3,0),"")</f>
        <v/>
      </c>
      <c r="R115" s="32"/>
    </row>
    <row r="116" spans="14:18" x14ac:dyDescent="0.25">
      <c r="N116" s="18"/>
      <c r="O116" s="18">
        <f t="shared" si="10"/>
        <v>0</v>
      </c>
      <c r="P116" s="24"/>
      <c r="Q116" s="22" t="str">
        <f>IFERROR(VLOOKUP(P116,#REF!,3,0),"")</f>
        <v/>
      </c>
      <c r="R116" s="32"/>
    </row>
    <row r="117" spans="14:18" x14ac:dyDescent="0.25">
      <c r="N117" s="18"/>
      <c r="O117" s="18">
        <f t="shared" si="10"/>
        <v>0</v>
      </c>
      <c r="P117" s="24"/>
      <c r="Q117" s="22" t="str">
        <f>IFERROR(VLOOKUP(P117,#REF!,3,0),"")</f>
        <v/>
      </c>
      <c r="R117" s="32"/>
    </row>
    <row r="118" spans="14:18" x14ac:dyDescent="0.25">
      <c r="N118" s="18"/>
      <c r="O118" s="18">
        <f t="shared" si="10"/>
        <v>0</v>
      </c>
      <c r="P118" s="24"/>
      <c r="Q118" s="22" t="str">
        <f>IFERROR(VLOOKUP(P118,#REF!,3,0),"")</f>
        <v/>
      </c>
      <c r="R118" s="32"/>
    </row>
    <row r="119" spans="14:18" x14ac:dyDescent="0.25">
      <c r="N119" s="18"/>
      <c r="O119" s="18">
        <f t="shared" si="10"/>
        <v>0</v>
      </c>
      <c r="P119" s="24"/>
      <c r="Q119" s="22" t="str">
        <f>IFERROR(VLOOKUP(P119,#REF!,3,0),"")</f>
        <v/>
      </c>
      <c r="R119" s="32"/>
    </row>
    <row r="120" spans="14:18" x14ac:dyDescent="0.25">
      <c r="N120" s="18"/>
      <c r="O120" s="18">
        <f t="shared" si="10"/>
        <v>0</v>
      </c>
      <c r="P120" s="24"/>
      <c r="Q120" s="22" t="str">
        <f>IFERROR(VLOOKUP(P120,#REF!,3,0),"")</f>
        <v/>
      </c>
      <c r="R120" s="32"/>
    </row>
    <row r="121" spans="14:18" x14ac:dyDescent="0.25">
      <c r="N121" s="18"/>
      <c r="O121" s="18">
        <f t="shared" si="10"/>
        <v>0</v>
      </c>
      <c r="P121" s="24"/>
      <c r="Q121" s="22" t="str">
        <f>IFERROR(VLOOKUP(P121,#REF!,3,0),"")</f>
        <v/>
      </c>
      <c r="R121" s="32"/>
    </row>
    <row r="122" spans="14:18" x14ac:dyDescent="0.25">
      <c r="N122" s="18"/>
      <c r="O122" s="18">
        <f t="shared" si="10"/>
        <v>0</v>
      </c>
      <c r="P122" s="24"/>
      <c r="Q122" s="22" t="str">
        <f>IFERROR(VLOOKUP(P122,#REF!,3,0),"")</f>
        <v/>
      </c>
      <c r="R122" s="32"/>
    </row>
    <row r="123" spans="14:18" x14ac:dyDescent="0.25">
      <c r="N123" s="18"/>
      <c r="O123" s="18">
        <f t="shared" si="10"/>
        <v>0</v>
      </c>
      <c r="P123" s="24"/>
      <c r="Q123" s="22" t="str">
        <f>IFERROR(VLOOKUP(P123,#REF!,3,0),"")</f>
        <v/>
      </c>
      <c r="R123" s="32"/>
    </row>
    <row r="124" spans="14:18" x14ac:dyDescent="0.25">
      <c r="N124" s="18"/>
      <c r="O124" s="18">
        <f t="shared" si="10"/>
        <v>0</v>
      </c>
      <c r="P124" s="24"/>
      <c r="Q124" s="22" t="str">
        <f>IFERROR(VLOOKUP(P124,#REF!,3,0),"")</f>
        <v/>
      </c>
      <c r="R124" s="32"/>
    </row>
    <row r="125" spans="14:18" x14ac:dyDescent="0.25">
      <c r="N125" s="18"/>
      <c r="O125" s="18">
        <f t="shared" si="10"/>
        <v>0</v>
      </c>
      <c r="P125" s="24"/>
      <c r="Q125" s="22" t="str">
        <f>IFERROR(VLOOKUP(P125,#REF!,3,0),"")</f>
        <v/>
      </c>
      <c r="R125" s="32"/>
    </row>
    <row r="126" spans="14:18" x14ac:dyDescent="0.25">
      <c r="N126" s="18"/>
      <c r="O126" s="18">
        <f t="shared" si="10"/>
        <v>0</v>
      </c>
      <c r="P126" s="24"/>
      <c r="Q126" s="22" t="str">
        <f>IFERROR(VLOOKUP(P126,#REF!,3,0),"")</f>
        <v/>
      </c>
      <c r="R126" s="32"/>
    </row>
    <row r="127" spans="14:18" x14ac:dyDescent="0.25">
      <c r="N127" s="18"/>
      <c r="O127" s="18">
        <f t="shared" si="10"/>
        <v>0</v>
      </c>
      <c r="P127" s="24"/>
      <c r="Q127" s="22" t="str">
        <f>IFERROR(VLOOKUP(P127,#REF!,3,0),"")</f>
        <v/>
      </c>
      <c r="R127" s="32"/>
    </row>
    <row r="128" spans="14:18" x14ac:dyDescent="0.25">
      <c r="N128" s="18"/>
      <c r="O128" s="18">
        <f t="shared" si="10"/>
        <v>0</v>
      </c>
      <c r="P128" s="24"/>
      <c r="Q128" s="22" t="str">
        <f>IFERROR(VLOOKUP(P128,#REF!,3,0),"")</f>
        <v/>
      </c>
      <c r="R128" s="32"/>
    </row>
    <row r="129" spans="14:18" x14ac:dyDescent="0.25">
      <c r="N129" s="18"/>
      <c r="O129" s="18">
        <f t="shared" si="10"/>
        <v>0</v>
      </c>
      <c r="P129" s="24"/>
      <c r="Q129" s="22" t="str">
        <f>IFERROR(VLOOKUP(P129,#REF!,3,0),"")</f>
        <v/>
      </c>
      <c r="R129" s="32"/>
    </row>
    <row r="130" spans="14:18" x14ac:dyDescent="0.25">
      <c r="N130" s="18"/>
      <c r="O130" s="18">
        <f t="shared" si="10"/>
        <v>0</v>
      </c>
      <c r="P130" s="24"/>
      <c r="Q130" s="22" t="str">
        <f>IFERROR(VLOOKUP(P130,#REF!,3,0),"")</f>
        <v/>
      </c>
      <c r="R130" s="32"/>
    </row>
    <row r="131" spans="14:18" x14ac:dyDescent="0.25">
      <c r="N131" s="18"/>
      <c r="O131" s="18">
        <f t="shared" si="10"/>
        <v>0</v>
      </c>
      <c r="P131" s="24"/>
      <c r="Q131" s="22" t="str">
        <f>IFERROR(VLOOKUP(P131,#REF!,3,0),"")</f>
        <v/>
      </c>
      <c r="R131" s="32"/>
    </row>
    <row r="132" spans="14:18" x14ac:dyDescent="0.25">
      <c r="N132" s="18"/>
      <c r="O132" s="18">
        <f t="shared" si="10"/>
        <v>0</v>
      </c>
      <c r="P132" s="24"/>
      <c r="Q132" s="22" t="str">
        <f>IFERROR(VLOOKUP(P132,#REF!,3,0),"")</f>
        <v/>
      </c>
      <c r="R132" s="32"/>
    </row>
    <row r="133" spans="14:18" x14ac:dyDescent="0.25">
      <c r="N133" s="18"/>
      <c r="O133" s="18">
        <f t="shared" si="10"/>
        <v>0</v>
      </c>
      <c r="P133" s="24"/>
      <c r="Q133" s="22" t="str">
        <f>IFERROR(VLOOKUP(P133,#REF!,3,0),"")</f>
        <v/>
      </c>
      <c r="R133" s="32"/>
    </row>
    <row r="134" spans="14:18" x14ac:dyDescent="0.25">
      <c r="N134" s="18"/>
      <c r="O134" s="18">
        <f t="shared" si="10"/>
        <v>0</v>
      </c>
      <c r="P134" s="24"/>
      <c r="Q134" s="22" t="str">
        <f>IFERROR(VLOOKUP(P134,#REF!,3,0),"")</f>
        <v/>
      </c>
      <c r="R134" s="32"/>
    </row>
    <row r="135" spans="14:18" x14ac:dyDescent="0.25">
      <c r="N135" s="18"/>
      <c r="O135" s="18">
        <f t="shared" si="10"/>
        <v>0</v>
      </c>
      <c r="P135" s="24"/>
      <c r="Q135" s="22" t="str">
        <f>IFERROR(VLOOKUP(P135,#REF!,3,0),"")</f>
        <v/>
      </c>
      <c r="R135" s="32"/>
    </row>
    <row r="136" spans="14:18" x14ac:dyDescent="0.25">
      <c r="N136" s="18"/>
      <c r="O136" s="18">
        <f t="shared" si="10"/>
        <v>0</v>
      </c>
      <c r="P136" s="24"/>
      <c r="Q136" s="22" t="str">
        <f>IFERROR(VLOOKUP(P136,#REF!,3,0),"")</f>
        <v/>
      </c>
      <c r="R136" s="32"/>
    </row>
    <row r="137" spans="14:18" x14ac:dyDescent="0.25">
      <c r="N137" s="18"/>
      <c r="O137" s="18">
        <f t="shared" si="10"/>
        <v>0</v>
      </c>
      <c r="P137" s="24"/>
      <c r="Q137" s="22" t="str">
        <f>IFERROR(VLOOKUP(P137,#REF!,3,0),"")</f>
        <v/>
      </c>
      <c r="R137" s="32"/>
    </row>
    <row r="138" spans="14:18" x14ac:dyDescent="0.25">
      <c r="N138" s="18"/>
      <c r="O138" s="18">
        <f t="shared" si="10"/>
        <v>0</v>
      </c>
      <c r="P138" s="24"/>
      <c r="Q138" s="22" t="str">
        <f>IFERROR(VLOOKUP(P138,#REF!,3,0),"")</f>
        <v/>
      </c>
      <c r="R138" s="32"/>
    </row>
    <row r="139" spans="14:18" x14ac:dyDescent="0.25">
      <c r="N139" s="18"/>
      <c r="O139" s="18">
        <f t="shared" si="10"/>
        <v>0</v>
      </c>
      <c r="P139" s="24"/>
      <c r="Q139" s="22" t="str">
        <f>IFERROR(VLOOKUP(P139,#REF!,3,0),"")</f>
        <v/>
      </c>
      <c r="R139" s="32"/>
    </row>
    <row r="140" spans="14:18" x14ac:dyDescent="0.25">
      <c r="N140" s="18"/>
      <c r="O140" s="18">
        <f t="shared" si="10"/>
        <v>0</v>
      </c>
      <c r="P140" s="24"/>
      <c r="Q140" s="22" t="str">
        <f>IFERROR(VLOOKUP(P140,#REF!,3,0),"")</f>
        <v/>
      </c>
      <c r="R140" s="32"/>
    </row>
    <row r="141" spans="14:18" x14ac:dyDescent="0.25">
      <c r="N141" s="18"/>
      <c r="O141" s="18">
        <f t="shared" si="10"/>
        <v>0</v>
      </c>
      <c r="P141" s="24"/>
      <c r="Q141" s="22" t="str">
        <f>IFERROR(VLOOKUP(P141,#REF!,3,0),"")</f>
        <v/>
      </c>
      <c r="R141" s="32"/>
    </row>
    <row r="142" spans="14:18" x14ac:dyDescent="0.25">
      <c r="N142" s="18"/>
      <c r="O142" s="18">
        <f t="shared" si="10"/>
        <v>0</v>
      </c>
      <c r="P142" s="24"/>
      <c r="Q142" s="22" t="str">
        <f>IFERROR(VLOOKUP(P142,#REF!,3,0),"")</f>
        <v/>
      </c>
      <c r="R142" s="32"/>
    </row>
    <row r="143" spans="14:18" x14ac:dyDescent="0.25">
      <c r="N143" s="18"/>
      <c r="O143" s="18">
        <f t="shared" si="10"/>
        <v>0</v>
      </c>
      <c r="P143" s="24"/>
      <c r="Q143" s="22" t="str">
        <f>IFERROR(VLOOKUP(P143,#REF!,3,0),"")</f>
        <v/>
      </c>
      <c r="R143" s="32"/>
    </row>
    <row r="144" spans="14:18" x14ac:dyDescent="0.25">
      <c r="N144" s="18"/>
      <c r="O144" s="18">
        <f t="shared" si="10"/>
        <v>0</v>
      </c>
      <c r="P144" s="24"/>
      <c r="Q144" s="22" t="str">
        <f>IFERROR(VLOOKUP(P144,#REF!,3,0),"")</f>
        <v/>
      </c>
      <c r="R144" s="32"/>
    </row>
    <row r="145" spans="14:18" x14ac:dyDescent="0.25">
      <c r="N145" s="18"/>
      <c r="O145" s="18">
        <f t="shared" si="10"/>
        <v>0</v>
      </c>
      <c r="P145" s="24"/>
      <c r="Q145" s="22" t="str">
        <f>IFERROR(VLOOKUP(P145,#REF!,3,0),"")</f>
        <v/>
      </c>
      <c r="R145" s="32"/>
    </row>
    <row r="146" spans="14:18" x14ac:dyDescent="0.25">
      <c r="N146" s="18"/>
      <c r="O146" s="18">
        <f t="shared" si="10"/>
        <v>0</v>
      </c>
      <c r="P146" s="24"/>
      <c r="Q146" s="22" t="str">
        <f>IFERROR(VLOOKUP(P146,#REF!,3,0),"")</f>
        <v/>
      </c>
      <c r="R146" s="32"/>
    </row>
    <row r="147" spans="14:18" x14ac:dyDescent="0.25">
      <c r="N147" s="18"/>
      <c r="O147" s="18">
        <f t="shared" si="10"/>
        <v>0</v>
      </c>
      <c r="P147" s="24"/>
      <c r="Q147" s="22" t="str">
        <f>IFERROR(VLOOKUP(P147,#REF!,3,0),"")</f>
        <v/>
      </c>
      <c r="R147" s="32"/>
    </row>
    <row r="148" spans="14:18" x14ac:dyDescent="0.25">
      <c r="N148" s="18"/>
      <c r="O148" s="18">
        <f t="shared" si="10"/>
        <v>0</v>
      </c>
      <c r="P148" s="24"/>
      <c r="Q148" s="22" t="str">
        <f>IFERROR(VLOOKUP(P148,#REF!,3,0),"")</f>
        <v/>
      </c>
      <c r="R148" s="32"/>
    </row>
    <row r="149" spans="14:18" x14ac:dyDescent="0.25">
      <c r="N149" s="18"/>
      <c r="O149" s="18">
        <f t="shared" si="10"/>
        <v>0</v>
      </c>
      <c r="P149" s="24"/>
      <c r="Q149" s="22" t="str">
        <f>IFERROR(VLOOKUP(P149,#REF!,3,0),"")</f>
        <v/>
      </c>
      <c r="R149" s="32"/>
    </row>
    <row r="150" spans="14:18" x14ac:dyDescent="0.25">
      <c r="N150" s="18"/>
      <c r="O150" s="18">
        <f t="shared" si="10"/>
        <v>0</v>
      </c>
      <c r="P150" s="24"/>
      <c r="Q150" s="22" t="str">
        <f>IFERROR(VLOOKUP(P150,#REF!,3,0),"")</f>
        <v/>
      </c>
      <c r="R150" s="32"/>
    </row>
    <row r="151" spans="14:18" x14ac:dyDescent="0.25">
      <c r="N151" s="18"/>
      <c r="O151" s="18">
        <f t="shared" si="10"/>
        <v>0</v>
      </c>
      <c r="P151" s="24"/>
      <c r="Q151" s="22" t="str">
        <f>IFERROR(VLOOKUP(P151,#REF!,3,0),"")</f>
        <v/>
      </c>
      <c r="R151" s="32"/>
    </row>
    <row r="152" spans="14:18" x14ac:dyDescent="0.25">
      <c r="N152" s="18"/>
      <c r="O152" s="18">
        <f t="shared" si="10"/>
        <v>0</v>
      </c>
      <c r="P152" s="24"/>
      <c r="Q152" s="22" t="str">
        <f>IFERROR(VLOOKUP(P152,#REF!,3,0),"")</f>
        <v/>
      </c>
      <c r="R152" s="32"/>
    </row>
    <row r="153" spans="14:18" x14ac:dyDescent="0.25">
      <c r="N153" s="18"/>
      <c r="O153" s="18">
        <f t="shared" si="10"/>
        <v>0</v>
      </c>
      <c r="P153" s="24"/>
      <c r="Q153" s="22" t="str">
        <f>IFERROR(VLOOKUP(P153,#REF!,3,0),"")</f>
        <v/>
      </c>
      <c r="R153" s="32"/>
    </row>
    <row r="154" spans="14:18" x14ac:dyDescent="0.25">
      <c r="N154" s="18"/>
      <c r="O154" s="18">
        <f t="shared" ref="O154:O217" si="11">SUM(G154,H154,I154,M154)</f>
        <v>0</v>
      </c>
      <c r="P154" s="24"/>
      <c r="Q154" s="22" t="str">
        <f>IFERROR(VLOOKUP(P154,#REF!,3,0),"")</f>
        <v/>
      </c>
      <c r="R154" s="32"/>
    </row>
    <row r="155" spans="14:18" x14ac:dyDescent="0.25">
      <c r="N155" s="18"/>
      <c r="O155" s="18">
        <f t="shared" si="11"/>
        <v>0</v>
      </c>
      <c r="P155" s="24"/>
      <c r="Q155" s="22" t="str">
        <f>IFERROR(VLOOKUP(P155,#REF!,3,0),"")</f>
        <v/>
      </c>
      <c r="R155" s="32"/>
    </row>
    <row r="156" spans="14:18" x14ac:dyDescent="0.25">
      <c r="N156" s="18"/>
      <c r="O156" s="18">
        <f t="shared" si="11"/>
        <v>0</v>
      </c>
      <c r="P156" s="24"/>
      <c r="Q156" s="22" t="str">
        <f>IFERROR(VLOOKUP(P156,#REF!,3,0),"")</f>
        <v/>
      </c>
      <c r="R156" s="32"/>
    </row>
    <row r="157" spans="14:18" x14ac:dyDescent="0.25">
      <c r="N157" s="18"/>
      <c r="O157" s="18">
        <f t="shared" si="11"/>
        <v>0</v>
      </c>
      <c r="P157" s="24"/>
      <c r="Q157" s="22" t="str">
        <f>IFERROR(VLOOKUP(P157,#REF!,3,0),"")</f>
        <v/>
      </c>
      <c r="R157" s="32"/>
    </row>
    <row r="158" spans="14:18" x14ac:dyDescent="0.25">
      <c r="N158" s="18"/>
      <c r="O158" s="18">
        <f t="shared" si="11"/>
        <v>0</v>
      </c>
      <c r="P158" s="24"/>
      <c r="Q158" s="22" t="str">
        <f>IFERROR(VLOOKUP(P158,#REF!,3,0),"")</f>
        <v/>
      </c>
      <c r="R158" s="32"/>
    </row>
    <row r="159" spans="14:18" x14ac:dyDescent="0.25">
      <c r="N159" s="18"/>
      <c r="O159" s="18">
        <f t="shared" si="11"/>
        <v>0</v>
      </c>
      <c r="P159" s="24"/>
      <c r="Q159" s="22" t="str">
        <f>IFERROR(VLOOKUP(P159,#REF!,3,0),"")</f>
        <v/>
      </c>
      <c r="R159" s="32"/>
    </row>
    <row r="160" spans="14:18" x14ac:dyDescent="0.25">
      <c r="N160" s="18"/>
      <c r="O160" s="18">
        <f t="shared" si="11"/>
        <v>0</v>
      </c>
      <c r="P160" s="24"/>
      <c r="Q160" s="22" t="str">
        <f>IFERROR(VLOOKUP(P160,#REF!,3,0),"")</f>
        <v/>
      </c>
      <c r="R160" s="32"/>
    </row>
    <row r="161" spans="14:18" x14ac:dyDescent="0.25">
      <c r="N161" s="18"/>
      <c r="O161" s="18">
        <f t="shared" si="11"/>
        <v>0</v>
      </c>
      <c r="P161" s="24"/>
      <c r="Q161" s="22" t="str">
        <f>IFERROR(VLOOKUP(P161,#REF!,3,0),"")</f>
        <v/>
      </c>
      <c r="R161" s="32"/>
    </row>
    <row r="162" spans="14:18" x14ac:dyDescent="0.25">
      <c r="N162" s="18"/>
      <c r="O162" s="18">
        <f t="shared" si="11"/>
        <v>0</v>
      </c>
      <c r="P162" s="24"/>
      <c r="Q162" s="22" t="str">
        <f>IFERROR(VLOOKUP(P162,#REF!,3,0),"")</f>
        <v/>
      </c>
      <c r="R162" s="32"/>
    </row>
    <row r="163" spans="14:18" x14ac:dyDescent="0.25">
      <c r="N163" s="18"/>
      <c r="O163" s="18">
        <f t="shared" si="11"/>
        <v>0</v>
      </c>
      <c r="P163" s="24"/>
      <c r="Q163" s="22" t="str">
        <f>IFERROR(VLOOKUP(P163,#REF!,3,0),"")</f>
        <v/>
      </c>
      <c r="R163" s="32"/>
    </row>
    <row r="164" spans="14:18" x14ac:dyDescent="0.25">
      <c r="N164" s="18"/>
      <c r="O164" s="18">
        <f t="shared" si="11"/>
        <v>0</v>
      </c>
      <c r="P164" s="24"/>
      <c r="Q164" s="22" t="str">
        <f>IFERROR(VLOOKUP(P164,#REF!,3,0),"")</f>
        <v/>
      </c>
      <c r="R164" s="32"/>
    </row>
    <row r="165" spans="14:18" x14ac:dyDescent="0.25">
      <c r="N165" s="18"/>
      <c r="O165" s="18">
        <f t="shared" si="11"/>
        <v>0</v>
      </c>
      <c r="P165" s="24"/>
      <c r="Q165" s="22" t="str">
        <f>IFERROR(VLOOKUP(P165,#REF!,3,0),"")</f>
        <v/>
      </c>
      <c r="R165" s="32"/>
    </row>
    <row r="166" spans="14:18" x14ac:dyDescent="0.25">
      <c r="N166" s="18"/>
      <c r="O166" s="18">
        <f t="shared" si="11"/>
        <v>0</v>
      </c>
      <c r="P166" s="24"/>
      <c r="Q166" s="22" t="str">
        <f>IFERROR(VLOOKUP(P166,#REF!,3,0),"")</f>
        <v/>
      </c>
      <c r="R166" s="32"/>
    </row>
    <row r="167" spans="14:18" x14ac:dyDescent="0.25">
      <c r="N167" s="18"/>
      <c r="O167" s="18">
        <f t="shared" si="11"/>
        <v>0</v>
      </c>
      <c r="P167" s="24"/>
      <c r="Q167" s="22" t="str">
        <f>IFERROR(VLOOKUP(P167,#REF!,3,0),"")</f>
        <v/>
      </c>
      <c r="R167" s="32"/>
    </row>
    <row r="168" spans="14:18" x14ac:dyDescent="0.25">
      <c r="N168" s="18"/>
      <c r="O168" s="18">
        <f t="shared" si="11"/>
        <v>0</v>
      </c>
      <c r="P168" s="24"/>
      <c r="Q168" s="22" t="str">
        <f>IFERROR(VLOOKUP(P168,#REF!,3,0),"")</f>
        <v/>
      </c>
      <c r="R168" s="32"/>
    </row>
    <row r="169" spans="14:18" x14ac:dyDescent="0.25">
      <c r="N169" s="18"/>
      <c r="O169" s="18">
        <f t="shared" si="11"/>
        <v>0</v>
      </c>
      <c r="P169" s="24"/>
      <c r="Q169" s="22" t="str">
        <f>IFERROR(VLOOKUP(P169,#REF!,3,0),"")</f>
        <v/>
      </c>
      <c r="R169" s="32"/>
    </row>
    <row r="170" spans="14:18" x14ac:dyDescent="0.25">
      <c r="N170" s="18"/>
      <c r="O170" s="18">
        <f t="shared" si="11"/>
        <v>0</v>
      </c>
      <c r="P170" s="24"/>
      <c r="Q170" s="22" t="str">
        <f>IFERROR(VLOOKUP(P170,#REF!,3,0),"")</f>
        <v/>
      </c>
      <c r="R170" s="32"/>
    </row>
    <row r="171" spans="14:18" x14ac:dyDescent="0.25">
      <c r="N171" s="18"/>
      <c r="O171" s="18">
        <f t="shared" si="11"/>
        <v>0</v>
      </c>
      <c r="P171" s="24"/>
      <c r="Q171" s="22" t="str">
        <f>IFERROR(VLOOKUP(P171,#REF!,3,0),"")</f>
        <v/>
      </c>
      <c r="R171" s="32"/>
    </row>
    <row r="172" spans="14:18" x14ac:dyDescent="0.25">
      <c r="N172" s="18"/>
      <c r="O172" s="18">
        <f t="shared" si="11"/>
        <v>0</v>
      </c>
      <c r="P172" s="24"/>
      <c r="Q172" s="22" t="str">
        <f>IFERROR(VLOOKUP(P172,#REF!,3,0),"")</f>
        <v/>
      </c>
      <c r="R172" s="32"/>
    </row>
    <row r="173" spans="14:18" x14ac:dyDescent="0.25">
      <c r="N173" s="18"/>
      <c r="O173" s="18">
        <f t="shared" si="11"/>
        <v>0</v>
      </c>
      <c r="P173" s="24"/>
      <c r="Q173" s="22" t="str">
        <f>IFERROR(VLOOKUP(P173,#REF!,3,0),"")</f>
        <v/>
      </c>
      <c r="R173" s="32"/>
    </row>
    <row r="174" spans="14:18" x14ac:dyDescent="0.25">
      <c r="N174" s="18"/>
      <c r="O174" s="18">
        <f t="shared" si="11"/>
        <v>0</v>
      </c>
      <c r="P174" s="24"/>
      <c r="Q174" s="22" t="str">
        <f>IFERROR(VLOOKUP(P174,#REF!,3,0),"")</f>
        <v/>
      </c>
      <c r="R174" s="32"/>
    </row>
    <row r="175" spans="14:18" x14ac:dyDescent="0.25">
      <c r="N175" s="18"/>
      <c r="O175" s="18">
        <f t="shared" si="11"/>
        <v>0</v>
      </c>
      <c r="P175" s="24"/>
      <c r="Q175" s="22" t="str">
        <f>IFERROR(VLOOKUP(P175,#REF!,3,0),"")</f>
        <v/>
      </c>
      <c r="R175" s="32"/>
    </row>
    <row r="176" spans="14:18" x14ac:dyDescent="0.25">
      <c r="N176" s="18"/>
      <c r="O176" s="18">
        <f t="shared" si="11"/>
        <v>0</v>
      </c>
      <c r="P176" s="24"/>
      <c r="Q176" s="22" t="str">
        <f>IFERROR(VLOOKUP(P176,#REF!,3,0),"")</f>
        <v/>
      </c>
      <c r="R176" s="32"/>
    </row>
    <row r="177" spans="14:18" x14ac:dyDescent="0.25">
      <c r="N177" s="18"/>
      <c r="O177" s="18">
        <f t="shared" si="11"/>
        <v>0</v>
      </c>
      <c r="P177" s="24"/>
      <c r="Q177" s="22" t="str">
        <f>IFERROR(VLOOKUP(P177,#REF!,3,0),"")</f>
        <v/>
      </c>
      <c r="R177" s="32"/>
    </row>
    <row r="178" spans="14:18" x14ac:dyDescent="0.25">
      <c r="N178" s="18"/>
      <c r="O178" s="18">
        <f t="shared" si="11"/>
        <v>0</v>
      </c>
      <c r="P178" s="24"/>
      <c r="Q178" s="22" t="str">
        <f>IFERROR(VLOOKUP(P178,#REF!,3,0),"")</f>
        <v/>
      </c>
      <c r="R178" s="32"/>
    </row>
    <row r="179" spans="14:18" x14ac:dyDescent="0.25">
      <c r="N179" s="18"/>
      <c r="O179" s="18">
        <f t="shared" si="11"/>
        <v>0</v>
      </c>
      <c r="P179" s="24"/>
      <c r="Q179" s="22" t="str">
        <f>IFERROR(VLOOKUP(P179,#REF!,3,0),"")</f>
        <v/>
      </c>
      <c r="R179" s="32"/>
    </row>
    <row r="180" spans="14:18" x14ac:dyDescent="0.25">
      <c r="N180" s="18"/>
      <c r="O180" s="18">
        <f t="shared" si="11"/>
        <v>0</v>
      </c>
      <c r="P180" s="24"/>
      <c r="Q180" s="22" t="str">
        <f>IFERROR(VLOOKUP(P180,#REF!,3,0),"")</f>
        <v/>
      </c>
      <c r="R180" s="32"/>
    </row>
    <row r="181" spans="14:18" x14ac:dyDescent="0.25">
      <c r="N181" s="18"/>
      <c r="O181" s="18">
        <f t="shared" si="11"/>
        <v>0</v>
      </c>
      <c r="P181" s="24"/>
      <c r="Q181" s="22" t="str">
        <f>IFERROR(VLOOKUP(P181,#REF!,3,0),"")</f>
        <v/>
      </c>
      <c r="R181" s="32"/>
    </row>
    <row r="182" spans="14:18" x14ac:dyDescent="0.25">
      <c r="N182" s="18"/>
      <c r="O182" s="18">
        <f t="shared" si="11"/>
        <v>0</v>
      </c>
      <c r="P182" s="24"/>
      <c r="Q182" s="22" t="str">
        <f>IFERROR(VLOOKUP(P182,#REF!,3,0),"")</f>
        <v/>
      </c>
      <c r="R182" s="32"/>
    </row>
    <row r="183" spans="14:18" x14ac:dyDescent="0.25">
      <c r="N183" s="18"/>
      <c r="O183" s="18">
        <f t="shared" si="11"/>
        <v>0</v>
      </c>
      <c r="P183" s="24"/>
      <c r="Q183" s="22" t="str">
        <f>IFERROR(VLOOKUP(P183,#REF!,3,0),"")</f>
        <v/>
      </c>
      <c r="R183" s="32"/>
    </row>
    <row r="184" spans="14:18" x14ac:dyDescent="0.25">
      <c r="N184" s="18"/>
      <c r="O184" s="18">
        <f t="shared" si="11"/>
        <v>0</v>
      </c>
      <c r="P184" s="24"/>
      <c r="Q184" s="22" t="str">
        <f>IFERROR(VLOOKUP(P184,#REF!,3,0),"")</f>
        <v/>
      </c>
      <c r="R184" s="32"/>
    </row>
    <row r="185" spans="14:18" x14ac:dyDescent="0.25">
      <c r="N185" s="18"/>
      <c r="O185" s="18">
        <f t="shared" si="11"/>
        <v>0</v>
      </c>
      <c r="P185" s="24"/>
      <c r="Q185" s="22" t="str">
        <f>IFERROR(VLOOKUP(P185,#REF!,3,0),"")</f>
        <v/>
      </c>
      <c r="R185" s="32"/>
    </row>
    <row r="186" spans="14:18" x14ac:dyDescent="0.25">
      <c r="N186" s="18"/>
      <c r="O186" s="18">
        <f t="shared" si="11"/>
        <v>0</v>
      </c>
      <c r="P186" s="24"/>
      <c r="Q186" s="22" t="str">
        <f>IFERROR(VLOOKUP(P186,#REF!,3,0),"")</f>
        <v/>
      </c>
      <c r="R186" s="32"/>
    </row>
    <row r="187" spans="14:18" x14ac:dyDescent="0.25">
      <c r="N187" s="18"/>
      <c r="O187" s="18">
        <f t="shared" si="11"/>
        <v>0</v>
      </c>
      <c r="P187" s="24"/>
      <c r="Q187" s="22" t="str">
        <f>IFERROR(VLOOKUP(P187,#REF!,3,0),"")</f>
        <v/>
      </c>
      <c r="R187" s="32"/>
    </row>
    <row r="188" spans="14:18" x14ac:dyDescent="0.25">
      <c r="N188" s="18"/>
      <c r="O188" s="18">
        <f t="shared" si="11"/>
        <v>0</v>
      </c>
      <c r="P188" s="24"/>
      <c r="Q188" s="22" t="str">
        <f>IFERROR(VLOOKUP(P188,#REF!,3,0),"")</f>
        <v/>
      </c>
      <c r="R188" s="32"/>
    </row>
    <row r="189" spans="14:18" x14ac:dyDescent="0.25">
      <c r="N189" s="18"/>
      <c r="O189" s="18">
        <f t="shared" si="11"/>
        <v>0</v>
      </c>
      <c r="P189" s="24"/>
      <c r="Q189" s="22" t="str">
        <f>IFERROR(VLOOKUP(P189,#REF!,3,0),"")</f>
        <v/>
      </c>
      <c r="R189" s="32"/>
    </row>
    <row r="190" spans="14:18" x14ac:dyDescent="0.25">
      <c r="N190" s="18"/>
      <c r="O190" s="18">
        <f t="shared" si="11"/>
        <v>0</v>
      </c>
      <c r="P190" s="24"/>
      <c r="Q190" s="22" t="str">
        <f>IFERROR(VLOOKUP(P190,#REF!,3,0),"")</f>
        <v/>
      </c>
      <c r="R190" s="32"/>
    </row>
    <row r="191" spans="14:18" x14ac:dyDescent="0.25">
      <c r="N191" s="18"/>
      <c r="O191" s="18">
        <f t="shared" si="11"/>
        <v>0</v>
      </c>
      <c r="P191" s="24"/>
      <c r="Q191" s="22" t="str">
        <f>IFERROR(VLOOKUP(P191,#REF!,3,0),"")</f>
        <v/>
      </c>
      <c r="R191" s="32"/>
    </row>
    <row r="192" spans="14:18" x14ac:dyDescent="0.25">
      <c r="N192" s="18"/>
      <c r="O192" s="18">
        <f t="shared" si="11"/>
        <v>0</v>
      </c>
      <c r="P192" s="24"/>
      <c r="Q192" s="22" t="str">
        <f>IFERROR(VLOOKUP(P192,#REF!,3,0),"")</f>
        <v/>
      </c>
      <c r="R192" s="32"/>
    </row>
    <row r="193" spans="14:18" x14ac:dyDescent="0.25">
      <c r="N193" s="18"/>
      <c r="O193" s="18">
        <f t="shared" si="11"/>
        <v>0</v>
      </c>
      <c r="P193" s="24"/>
      <c r="Q193" s="22" t="str">
        <f>IFERROR(VLOOKUP(P193,#REF!,3,0),"")</f>
        <v/>
      </c>
      <c r="R193" s="32"/>
    </row>
    <row r="194" spans="14:18" x14ac:dyDescent="0.25">
      <c r="N194" s="18"/>
      <c r="O194" s="18">
        <f t="shared" si="11"/>
        <v>0</v>
      </c>
      <c r="P194" s="24"/>
      <c r="Q194" s="22" t="str">
        <f>IFERROR(VLOOKUP(P194,#REF!,3,0),"")</f>
        <v/>
      </c>
      <c r="R194" s="32"/>
    </row>
    <row r="195" spans="14:18" x14ac:dyDescent="0.25">
      <c r="N195" s="18"/>
      <c r="O195" s="18">
        <f t="shared" si="11"/>
        <v>0</v>
      </c>
      <c r="P195" s="24"/>
      <c r="Q195" s="22" t="str">
        <f>IFERROR(VLOOKUP(P195,#REF!,3,0),"")</f>
        <v/>
      </c>
      <c r="R195" s="32"/>
    </row>
    <row r="196" spans="14:18" x14ac:dyDescent="0.25">
      <c r="N196" s="18"/>
      <c r="O196" s="18">
        <f t="shared" si="11"/>
        <v>0</v>
      </c>
      <c r="P196" s="24"/>
      <c r="Q196" s="22" t="str">
        <f>IFERROR(VLOOKUP(P196,#REF!,3,0),"")</f>
        <v/>
      </c>
      <c r="R196" s="32"/>
    </row>
    <row r="197" spans="14:18" x14ac:dyDescent="0.25">
      <c r="N197" s="18"/>
      <c r="O197" s="18">
        <f t="shared" si="11"/>
        <v>0</v>
      </c>
      <c r="P197" s="24"/>
      <c r="Q197" s="22" t="str">
        <f>IFERROR(VLOOKUP(P197,#REF!,3,0),"")</f>
        <v/>
      </c>
      <c r="R197" s="32"/>
    </row>
    <row r="198" spans="14:18" x14ac:dyDescent="0.25">
      <c r="N198" s="18"/>
      <c r="O198" s="18">
        <f t="shared" si="11"/>
        <v>0</v>
      </c>
      <c r="P198" s="24"/>
      <c r="Q198" s="22" t="str">
        <f>IFERROR(VLOOKUP(P198,#REF!,3,0),"")</f>
        <v/>
      </c>
      <c r="R198" s="32"/>
    </row>
    <row r="199" spans="14:18" x14ac:dyDescent="0.25">
      <c r="N199" s="18"/>
      <c r="O199" s="18">
        <f t="shared" si="11"/>
        <v>0</v>
      </c>
      <c r="P199" s="24"/>
      <c r="Q199" s="22" t="str">
        <f>IFERROR(VLOOKUP(P199,#REF!,3,0),"")</f>
        <v/>
      </c>
      <c r="R199" s="32"/>
    </row>
    <row r="200" spans="14:18" x14ac:dyDescent="0.25">
      <c r="N200" s="18"/>
      <c r="O200" s="18">
        <f t="shared" si="11"/>
        <v>0</v>
      </c>
      <c r="P200" s="24"/>
      <c r="Q200" s="22" t="str">
        <f>IFERROR(VLOOKUP(P200,#REF!,3,0),"")</f>
        <v/>
      </c>
      <c r="R200" s="32"/>
    </row>
    <row r="201" spans="14:18" x14ac:dyDescent="0.25">
      <c r="N201" s="18"/>
      <c r="O201" s="18">
        <f t="shared" si="11"/>
        <v>0</v>
      </c>
      <c r="P201" s="24"/>
      <c r="Q201" s="22" t="str">
        <f>IFERROR(VLOOKUP(P201,#REF!,3,0),"")</f>
        <v/>
      </c>
      <c r="R201" s="32"/>
    </row>
    <row r="202" spans="14:18" x14ac:dyDescent="0.25">
      <c r="N202" s="18"/>
      <c r="O202" s="18">
        <f t="shared" si="11"/>
        <v>0</v>
      </c>
      <c r="P202" s="24"/>
      <c r="Q202" s="22" t="str">
        <f>IFERROR(VLOOKUP(P202,#REF!,3,0),"")</f>
        <v/>
      </c>
      <c r="R202" s="32"/>
    </row>
    <row r="203" spans="14:18" x14ac:dyDescent="0.25">
      <c r="N203" s="18"/>
      <c r="O203" s="18">
        <f t="shared" si="11"/>
        <v>0</v>
      </c>
      <c r="P203" s="24"/>
      <c r="Q203" s="22" t="str">
        <f>IFERROR(VLOOKUP(P203,#REF!,3,0),"")</f>
        <v/>
      </c>
      <c r="R203" s="32"/>
    </row>
    <row r="204" spans="14:18" x14ac:dyDescent="0.25">
      <c r="N204" s="18"/>
      <c r="O204" s="18">
        <f t="shared" si="11"/>
        <v>0</v>
      </c>
      <c r="P204" s="24"/>
      <c r="Q204" s="22" t="str">
        <f>IFERROR(VLOOKUP(P204,#REF!,3,0),"")</f>
        <v/>
      </c>
      <c r="R204" s="32"/>
    </row>
    <row r="205" spans="14:18" x14ac:dyDescent="0.25">
      <c r="N205" s="18"/>
      <c r="O205" s="18">
        <f t="shared" si="11"/>
        <v>0</v>
      </c>
      <c r="P205" s="24"/>
      <c r="Q205" s="22" t="str">
        <f>IFERROR(VLOOKUP(P205,#REF!,3,0),"")</f>
        <v/>
      </c>
      <c r="R205" s="32"/>
    </row>
    <row r="206" spans="14:18" x14ac:dyDescent="0.25">
      <c r="N206" s="18"/>
      <c r="O206" s="18">
        <f t="shared" si="11"/>
        <v>0</v>
      </c>
      <c r="P206" s="24"/>
      <c r="Q206" s="22" t="str">
        <f>IFERROR(VLOOKUP(P206,#REF!,3,0),"")</f>
        <v/>
      </c>
      <c r="R206" s="32"/>
    </row>
    <row r="207" spans="14:18" x14ac:dyDescent="0.25">
      <c r="N207" s="18"/>
      <c r="O207" s="18">
        <f t="shared" si="11"/>
        <v>0</v>
      </c>
      <c r="P207" s="24"/>
      <c r="Q207" s="22" t="str">
        <f>IFERROR(VLOOKUP(P207,#REF!,3,0),"")</f>
        <v/>
      </c>
      <c r="R207" s="32"/>
    </row>
    <row r="208" spans="14:18" x14ac:dyDescent="0.25">
      <c r="N208" s="18"/>
      <c r="O208" s="18">
        <f t="shared" si="11"/>
        <v>0</v>
      </c>
      <c r="P208" s="24"/>
      <c r="Q208" s="22" t="str">
        <f>IFERROR(VLOOKUP(P208,#REF!,3,0),"")</f>
        <v/>
      </c>
      <c r="R208" s="32"/>
    </row>
    <row r="209" spans="14:18" x14ac:dyDescent="0.25">
      <c r="N209" s="18"/>
      <c r="O209" s="18">
        <f t="shared" si="11"/>
        <v>0</v>
      </c>
      <c r="P209" s="24"/>
      <c r="Q209" s="22" t="str">
        <f>IFERROR(VLOOKUP(P209,#REF!,3,0),"")</f>
        <v/>
      </c>
      <c r="R209" s="32"/>
    </row>
    <row r="210" spans="14:18" x14ac:dyDescent="0.25">
      <c r="N210" s="18"/>
      <c r="O210" s="18">
        <f t="shared" si="11"/>
        <v>0</v>
      </c>
      <c r="P210" s="24"/>
      <c r="Q210" s="22" t="str">
        <f>IFERROR(VLOOKUP(P210,#REF!,3,0),"")</f>
        <v/>
      </c>
      <c r="R210" s="32"/>
    </row>
    <row r="211" spans="14:18" x14ac:dyDescent="0.25">
      <c r="N211" s="18"/>
      <c r="O211" s="18">
        <f t="shared" si="11"/>
        <v>0</v>
      </c>
      <c r="P211" s="24"/>
      <c r="Q211" s="22" t="str">
        <f>IFERROR(VLOOKUP(P211,#REF!,3,0),"")</f>
        <v/>
      </c>
      <c r="R211" s="32"/>
    </row>
    <row r="212" spans="14:18" x14ac:dyDescent="0.25">
      <c r="N212" s="18"/>
      <c r="O212" s="18">
        <f t="shared" si="11"/>
        <v>0</v>
      </c>
      <c r="P212" s="24"/>
      <c r="Q212" s="22" t="str">
        <f>IFERROR(VLOOKUP(P212,#REF!,3,0),"")</f>
        <v/>
      </c>
      <c r="R212" s="32"/>
    </row>
    <row r="213" spans="14:18" x14ac:dyDescent="0.25">
      <c r="N213" s="18"/>
      <c r="O213" s="18">
        <f t="shared" si="11"/>
        <v>0</v>
      </c>
      <c r="P213" s="24"/>
      <c r="Q213" s="22" t="str">
        <f>IFERROR(VLOOKUP(P213,#REF!,3,0),"")</f>
        <v/>
      </c>
      <c r="R213" s="32"/>
    </row>
    <row r="214" spans="14:18" x14ac:dyDescent="0.25">
      <c r="N214" s="18"/>
      <c r="O214" s="18">
        <f t="shared" si="11"/>
        <v>0</v>
      </c>
      <c r="P214" s="24"/>
      <c r="Q214" s="22" t="str">
        <f>IFERROR(VLOOKUP(P214,#REF!,3,0),"")</f>
        <v/>
      </c>
      <c r="R214" s="32"/>
    </row>
    <row r="215" spans="14:18" x14ac:dyDescent="0.25">
      <c r="N215" s="18"/>
      <c r="O215" s="18">
        <f t="shared" si="11"/>
        <v>0</v>
      </c>
      <c r="P215" s="24"/>
      <c r="Q215" s="22" t="str">
        <f>IFERROR(VLOOKUP(P215,#REF!,3,0),"")</f>
        <v/>
      </c>
      <c r="R215" s="32"/>
    </row>
    <row r="216" spans="14:18" x14ac:dyDescent="0.25">
      <c r="N216" s="18"/>
      <c r="O216" s="18">
        <f t="shared" si="11"/>
        <v>0</v>
      </c>
      <c r="P216" s="24"/>
      <c r="Q216" s="22" t="str">
        <f>IFERROR(VLOOKUP(P216,#REF!,3,0),"")</f>
        <v/>
      </c>
      <c r="R216" s="32"/>
    </row>
    <row r="217" spans="14:18" x14ac:dyDescent="0.25">
      <c r="N217" s="18"/>
      <c r="O217" s="18">
        <f t="shared" si="11"/>
        <v>0</v>
      </c>
      <c r="P217" s="24"/>
      <c r="Q217" s="22" t="str">
        <f>IFERROR(VLOOKUP(P217,#REF!,3,0),"")</f>
        <v/>
      </c>
      <c r="R217" s="32"/>
    </row>
    <row r="218" spans="14:18" x14ac:dyDescent="0.25">
      <c r="N218" s="18"/>
      <c r="O218" s="18">
        <f t="shared" ref="O218:O281" si="12">SUM(G218,H218,I218,M218)</f>
        <v>0</v>
      </c>
      <c r="P218" s="24"/>
      <c r="Q218" s="22" t="str">
        <f>IFERROR(VLOOKUP(P218,#REF!,3,0),"")</f>
        <v/>
      </c>
      <c r="R218" s="32"/>
    </row>
    <row r="219" spans="14:18" x14ac:dyDescent="0.25">
      <c r="N219" s="18"/>
      <c r="O219" s="18">
        <f t="shared" si="12"/>
        <v>0</v>
      </c>
      <c r="P219" s="24"/>
      <c r="Q219" s="22" t="str">
        <f>IFERROR(VLOOKUP(P219,#REF!,3,0),"")</f>
        <v/>
      </c>
      <c r="R219" s="32"/>
    </row>
    <row r="220" spans="14:18" x14ac:dyDescent="0.25">
      <c r="N220" s="18"/>
      <c r="O220" s="18">
        <f t="shared" si="12"/>
        <v>0</v>
      </c>
      <c r="P220" s="24"/>
      <c r="Q220" s="22" t="str">
        <f>IFERROR(VLOOKUP(P220,#REF!,3,0),"")</f>
        <v/>
      </c>
      <c r="R220" s="32"/>
    </row>
    <row r="221" spans="14:18" x14ac:dyDescent="0.25">
      <c r="N221" s="18"/>
      <c r="O221" s="18">
        <f t="shared" si="12"/>
        <v>0</v>
      </c>
      <c r="P221" s="24"/>
      <c r="Q221" s="22" t="str">
        <f>IFERROR(VLOOKUP(P221,#REF!,3,0),"")</f>
        <v/>
      </c>
      <c r="R221" s="32"/>
    </row>
    <row r="222" spans="14:18" x14ac:dyDescent="0.25">
      <c r="N222" s="18"/>
      <c r="O222" s="18">
        <f t="shared" si="12"/>
        <v>0</v>
      </c>
      <c r="P222" s="24"/>
      <c r="Q222" s="22" t="str">
        <f>IFERROR(VLOOKUP(P222,#REF!,3,0),"")</f>
        <v/>
      </c>
      <c r="R222" s="32"/>
    </row>
    <row r="223" spans="14:18" x14ac:dyDescent="0.25">
      <c r="N223" s="18"/>
      <c r="O223" s="18">
        <f t="shared" si="12"/>
        <v>0</v>
      </c>
      <c r="P223" s="24"/>
      <c r="Q223" s="22" t="str">
        <f>IFERROR(VLOOKUP(P223,#REF!,3,0),"")</f>
        <v/>
      </c>
      <c r="R223" s="32"/>
    </row>
    <row r="224" spans="14:18" x14ac:dyDescent="0.25">
      <c r="N224" s="18"/>
      <c r="O224" s="18">
        <f t="shared" si="12"/>
        <v>0</v>
      </c>
      <c r="P224" s="24"/>
      <c r="Q224" s="22" t="str">
        <f>IFERROR(VLOOKUP(P224,#REF!,3,0),"")</f>
        <v/>
      </c>
      <c r="R224" s="32"/>
    </row>
    <row r="225" spans="14:18" x14ac:dyDescent="0.25">
      <c r="N225" s="18"/>
      <c r="O225" s="18">
        <f t="shared" si="12"/>
        <v>0</v>
      </c>
      <c r="P225" s="24"/>
      <c r="Q225" s="22" t="str">
        <f>IFERROR(VLOOKUP(P225,#REF!,3,0),"")</f>
        <v/>
      </c>
      <c r="R225" s="32"/>
    </row>
    <row r="226" spans="14:18" x14ac:dyDescent="0.25">
      <c r="N226" s="18"/>
      <c r="O226" s="18">
        <f t="shared" si="12"/>
        <v>0</v>
      </c>
      <c r="P226" s="24"/>
      <c r="Q226" s="22" t="str">
        <f>IFERROR(VLOOKUP(P226,#REF!,3,0),"")</f>
        <v/>
      </c>
      <c r="R226" s="32"/>
    </row>
    <row r="227" spans="14:18" x14ac:dyDescent="0.25">
      <c r="N227" s="18"/>
      <c r="O227" s="18">
        <f t="shared" si="12"/>
        <v>0</v>
      </c>
      <c r="P227" s="24"/>
      <c r="Q227" s="22" t="str">
        <f>IFERROR(VLOOKUP(P227,#REF!,3,0),"")</f>
        <v/>
      </c>
      <c r="R227" s="32"/>
    </row>
    <row r="228" spans="14:18" x14ac:dyDescent="0.25">
      <c r="N228" s="18"/>
      <c r="O228" s="18">
        <f t="shared" si="12"/>
        <v>0</v>
      </c>
      <c r="P228" s="24"/>
      <c r="Q228" s="22" t="str">
        <f>IFERROR(VLOOKUP(P228,#REF!,3,0),"")</f>
        <v/>
      </c>
      <c r="R228" s="32"/>
    </row>
    <row r="229" spans="14:18" x14ac:dyDescent="0.25">
      <c r="N229" s="18"/>
      <c r="O229" s="18">
        <f t="shared" si="12"/>
        <v>0</v>
      </c>
      <c r="P229" s="24"/>
      <c r="Q229" s="22" t="str">
        <f>IFERROR(VLOOKUP(P229,#REF!,3,0),"")</f>
        <v/>
      </c>
      <c r="R229" s="32"/>
    </row>
    <row r="230" spans="14:18" x14ac:dyDescent="0.25">
      <c r="N230" s="18"/>
      <c r="O230" s="18">
        <f t="shared" si="12"/>
        <v>0</v>
      </c>
      <c r="P230" s="24"/>
      <c r="Q230" s="22" t="str">
        <f>IFERROR(VLOOKUP(P230,#REF!,3,0),"")</f>
        <v/>
      </c>
      <c r="R230" s="32"/>
    </row>
    <row r="231" spans="14:18" x14ac:dyDescent="0.25">
      <c r="N231" s="18"/>
      <c r="O231" s="18">
        <f t="shared" si="12"/>
        <v>0</v>
      </c>
      <c r="P231" s="24"/>
      <c r="Q231" s="22" t="str">
        <f>IFERROR(VLOOKUP(P231,#REF!,3,0),"")</f>
        <v/>
      </c>
      <c r="R231" s="32"/>
    </row>
    <row r="232" spans="14:18" x14ac:dyDescent="0.25">
      <c r="N232" s="18"/>
      <c r="O232" s="18">
        <f t="shared" si="12"/>
        <v>0</v>
      </c>
      <c r="P232" s="24"/>
      <c r="Q232" s="22" t="str">
        <f>IFERROR(VLOOKUP(P232,#REF!,3,0),"")</f>
        <v/>
      </c>
      <c r="R232" s="32"/>
    </row>
    <row r="233" spans="14:18" x14ac:dyDescent="0.25">
      <c r="N233" s="18"/>
      <c r="O233" s="18">
        <f t="shared" si="12"/>
        <v>0</v>
      </c>
      <c r="P233" s="24"/>
      <c r="Q233" s="22" t="str">
        <f>IFERROR(VLOOKUP(P233,#REF!,3,0),"")</f>
        <v/>
      </c>
      <c r="R233" s="32"/>
    </row>
    <row r="234" spans="14:18" x14ac:dyDescent="0.25">
      <c r="N234" s="18"/>
      <c r="O234" s="18">
        <f t="shared" si="12"/>
        <v>0</v>
      </c>
      <c r="P234" s="24"/>
      <c r="Q234" s="22" t="str">
        <f>IFERROR(VLOOKUP(P234,#REF!,3,0),"")</f>
        <v/>
      </c>
      <c r="R234" s="32"/>
    </row>
    <row r="235" spans="14:18" x14ac:dyDescent="0.25">
      <c r="N235" s="18"/>
      <c r="O235" s="18">
        <f t="shared" si="12"/>
        <v>0</v>
      </c>
      <c r="P235" s="24"/>
      <c r="Q235" s="22" t="str">
        <f>IFERROR(VLOOKUP(P235,#REF!,3,0),"")</f>
        <v/>
      </c>
      <c r="R235" s="32"/>
    </row>
    <row r="236" spans="14:18" x14ac:dyDescent="0.25">
      <c r="N236" s="18"/>
      <c r="O236" s="18">
        <f t="shared" si="12"/>
        <v>0</v>
      </c>
      <c r="P236" s="24"/>
      <c r="Q236" s="22" t="str">
        <f>IFERROR(VLOOKUP(P236,#REF!,3,0),"")</f>
        <v/>
      </c>
      <c r="R236" s="32"/>
    </row>
    <row r="237" spans="14:18" x14ac:dyDescent="0.25">
      <c r="N237" s="18"/>
      <c r="O237" s="18">
        <f t="shared" si="12"/>
        <v>0</v>
      </c>
      <c r="P237" s="24"/>
      <c r="Q237" s="22" t="str">
        <f>IFERROR(VLOOKUP(P237,#REF!,3,0),"")</f>
        <v/>
      </c>
      <c r="R237" s="32"/>
    </row>
    <row r="238" spans="14:18" x14ac:dyDescent="0.25">
      <c r="N238" s="18"/>
      <c r="O238" s="18">
        <f t="shared" si="12"/>
        <v>0</v>
      </c>
      <c r="P238" s="24"/>
      <c r="Q238" s="22" t="str">
        <f>IFERROR(VLOOKUP(P238,#REF!,3,0),"")</f>
        <v/>
      </c>
      <c r="R238" s="32"/>
    </row>
    <row r="239" spans="14:18" x14ac:dyDescent="0.25">
      <c r="N239" s="18"/>
      <c r="O239" s="18">
        <f t="shared" si="12"/>
        <v>0</v>
      </c>
      <c r="P239" s="24"/>
      <c r="Q239" s="22" t="str">
        <f>IFERROR(VLOOKUP(P239,#REF!,3,0),"")</f>
        <v/>
      </c>
      <c r="R239" s="32"/>
    </row>
    <row r="240" spans="14:18" x14ac:dyDescent="0.25">
      <c r="N240" s="18"/>
      <c r="O240" s="18">
        <f t="shared" si="12"/>
        <v>0</v>
      </c>
      <c r="P240" s="24"/>
      <c r="Q240" s="22" t="str">
        <f>IFERROR(VLOOKUP(P240,#REF!,3,0),"")</f>
        <v/>
      </c>
      <c r="R240" s="32"/>
    </row>
    <row r="241" spans="14:18" x14ac:dyDescent="0.25">
      <c r="N241" s="18"/>
      <c r="O241" s="18">
        <f t="shared" si="12"/>
        <v>0</v>
      </c>
      <c r="P241" s="24"/>
      <c r="Q241" s="22" t="str">
        <f>IFERROR(VLOOKUP(P241,#REF!,3,0),"")</f>
        <v/>
      </c>
      <c r="R241" s="32"/>
    </row>
    <row r="242" spans="14:18" x14ac:dyDescent="0.25">
      <c r="N242" s="18"/>
      <c r="O242" s="18">
        <f t="shared" si="12"/>
        <v>0</v>
      </c>
      <c r="P242" s="24"/>
      <c r="Q242" s="22" t="str">
        <f>IFERROR(VLOOKUP(P242,#REF!,3,0),"")</f>
        <v/>
      </c>
      <c r="R242" s="32"/>
    </row>
    <row r="243" spans="14:18" x14ac:dyDescent="0.25">
      <c r="N243" s="18"/>
      <c r="O243" s="18">
        <f t="shared" si="12"/>
        <v>0</v>
      </c>
      <c r="P243" s="24"/>
      <c r="Q243" s="22" t="str">
        <f>IFERROR(VLOOKUP(P243,#REF!,3,0),"")</f>
        <v/>
      </c>
      <c r="R243" s="32"/>
    </row>
    <row r="244" spans="14:18" x14ac:dyDescent="0.25">
      <c r="N244" s="18"/>
      <c r="O244" s="18">
        <f t="shared" si="12"/>
        <v>0</v>
      </c>
      <c r="P244" s="24"/>
      <c r="Q244" s="22" t="str">
        <f>IFERROR(VLOOKUP(P244,#REF!,3,0),"")</f>
        <v/>
      </c>
      <c r="R244" s="32"/>
    </row>
    <row r="245" spans="14:18" x14ac:dyDescent="0.25">
      <c r="N245" s="18"/>
      <c r="O245" s="18">
        <f t="shared" si="12"/>
        <v>0</v>
      </c>
      <c r="P245" s="24"/>
      <c r="Q245" s="22" t="str">
        <f>IFERROR(VLOOKUP(P245,#REF!,3,0),"")</f>
        <v/>
      </c>
      <c r="R245" s="32"/>
    </row>
    <row r="246" spans="14:18" x14ac:dyDescent="0.25">
      <c r="N246" s="18"/>
      <c r="O246" s="18">
        <f t="shared" si="12"/>
        <v>0</v>
      </c>
      <c r="P246" s="24"/>
      <c r="Q246" s="22" t="str">
        <f>IFERROR(VLOOKUP(P246,#REF!,3,0),"")</f>
        <v/>
      </c>
      <c r="R246" s="32"/>
    </row>
    <row r="247" spans="14:18" x14ac:dyDescent="0.25">
      <c r="N247" s="18"/>
      <c r="O247" s="18">
        <f t="shared" si="12"/>
        <v>0</v>
      </c>
      <c r="P247" s="24"/>
      <c r="Q247" s="22" t="str">
        <f>IFERROR(VLOOKUP(P247,#REF!,3,0),"")</f>
        <v/>
      </c>
      <c r="R247" s="32"/>
    </row>
    <row r="248" spans="14:18" x14ac:dyDescent="0.25">
      <c r="N248" s="18"/>
      <c r="O248" s="18">
        <f t="shared" si="12"/>
        <v>0</v>
      </c>
      <c r="P248" s="24"/>
      <c r="Q248" s="22" t="str">
        <f>IFERROR(VLOOKUP(P248,#REF!,3,0),"")</f>
        <v/>
      </c>
      <c r="R248" s="32"/>
    </row>
    <row r="249" spans="14:18" x14ac:dyDescent="0.25">
      <c r="N249" s="18"/>
      <c r="O249" s="18">
        <f t="shared" si="12"/>
        <v>0</v>
      </c>
      <c r="P249" s="24"/>
      <c r="Q249" s="22" t="str">
        <f>IFERROR(VLOOKUP(P249,#REF!,3,0),"")</f>
        <v/>
      </c>
      <c r="R249" s="32"/>
    </row>
    <row r="250" spans="14:18" x14ac:dyDescent="0.25">
      <c r="N250" s="18"/>
      <c r="O250" s="18">
        <f t="shared" si="12"/>
        <v>0</v>
      </c>
      <c r="P250" s="24"/>
      <c r="Q250" s="22" t="str">
        <f>IFERROR(VLOOKUP(P250,#REF!,3,0),"")</f>
        <v/>
      </c>
      <c r="R250" s="32"/>
    </row>
    <row r="251" spans="14:18" x14ac:dyDescent="0.25">
      <c r="N251" s="18"/>
      <c r="O251" s="18">
        <f t="shared" si="12"/>
        <v>0</v>
      </c>
      <c r="P251" s="24"/>
      <c r="Q251" s="22" t="str">
        <f>IFERROR(VLOOKUP(P251,#REF!,3,0),"")</f>
        <v/>
      </c>
      <c r="R251" s="32"/>
    </row>
    <row r="252" spans="14:18" x14ac:dyDescent="0.25">
      <c r="N252" s="18"/>
      <c r="O252" s="18">
        <f t="shared" si="12"/>
        <v>0</v>
      </c>
      <c r="P252" s="24"/>
      <c r="Q252" s="22" t="str">
        <f>IFERROR(VLOOKUP(P252,#REF!,3,0),"")</f>
        <v/>
      </c>
      <c r="R252" s="32"/>
    </row>
    <row r="253" spans="14:18" x14ac:dyDescent="0.25">
      <c r="N253" s="18"/>
      <c r="O253" s="18">
        <f t="shared" si="12"/>
        <v>0</v>
      </c>
      <c r="P253" s="24"/>
      <c r="Q253" s="22" t="str">
        <f>IFERROR(VLOOKUP(P253,#REF!,3,0),"")</f>
        <v/>
      </c>
      <c r="R253" s="32"/>
    </row>
    <row r="254" spans="14:18" x14ac:dyDescent="0.25">
      <c r="N254" s="18"/>
      <c r="O254" s="18">
        <f t="shared" si="12"/>
        <v>0</v>
      </c>
      <c r="P254" s="24"/>
      <c r="Q254" s="22" t="str">
        <f>IFERROR(VLOOKUP(P254,#REF!,3,0),"")</f>
        <v/>
      </c>
      <c r="R254" s="32"/>
    </row>
    <row r="255" spans="14:18" x14ac:dyDescent="0.25">
      <c r="N255" s="18"/>
      <c r="O255" s="18">
        <f t="shared" si="12"/>
        <v>0</v>
      </c>
      <c r="P255" s="24"/>
      <c r="Q255" s="22" t="str">
        <f>IFERROR(VLOOKUP(P255,#REF!,3,0),"")</f>
        <v/>
      </c>
      <c r="R255" s="32"/>
    </row>
    <row r="256" spans="14:18" x14ac:dyDescent="0.25">
      <c r="N256" s="18"/>
      <c r="O256" s="18">
        <f t="shared" si="12"/>
        <v>0</v>
      </c>
      <c r="P256" s="24"/>
      <c r="Q256" s="22" t="str">
        <f>IFERROR(VLOOKUP(P256,#REF!,3,0),"")</f>
        <v/>
      </c>
      <c r="R256" s="32"/>
    </row>
    <row r="257" spans="14:18" x14ac:dyDescent="0.25">
      <c r="N257" s="18"/>
      <c r="O257" s="18">
        <f t="shared" si="12"/>
        <v>0</v>
      </c>
      <c r="P257" s="24"/>
      <c r="Q257" s="22" t="str">
        <f>IFERROR(VLOOKUP(P257,#REF!,3,0),"")</f>
        <v/>
      </c>
      <c r="R257" s="32"/>
    </row>
    <row r="258" spans="14:18" x14ac:dyDescent="0.25">
      <c r="N258" s="18"/>
      <c r="O258" s="18">
        <f t="shared" si="12"/>
        <v>0</v>
      </c>
      <c r="P258" s="24"/>
      <c r="Q258" s="22" t="str">
        <f>IFERROR(VLOOKUP(P258,#REF!,3,0),"")</f>
        <v/>
      </c>
      <c r="R258" s="32"/>
    </row>
    <row r="259" spans="14:18" x14ac:dyDescent="0.25">
      <c r="N259" s="18"/>
      <c r="O259" s="18">
        <f t="shared" si="12"/>
        <v>0</v>
      </c>
      <c r="P259" s="24"/>
      <c r="Q259" s="22" t="str">
        <f>IFERROR(VLOOKUP(P259,#REF!,3,0),"")</f>
        <v/>
      </c>
      <c r="R259" s="32"/>
    </row>
    <row r="260" spans="14:18" x14ac:dyDescent="0.25">
      <c r="N260" s="18"/>
      <c r="O260" s="18">
        <f t="shared" si="12"/>
        <v>0</v>
      </c>
      <c r="P260" s="24"/>
      <c r="Q260" s="22" t="str">
        <f>IFERROR(VLOOKUP(P260,#REF!,3,0),"")</f>
        <v/>
      </c>
      <c r="R260" s="32"/>
    </row>
    <row r="261" spans="14:18" x14ac:dyDescent="0.25">
      <c r="N261" s="18"/>
      <c r="O261" s="18">
        <f t="shared" si="12"/>
        <v>0</v>
      </c>
      <c r="P261" s="24"/>
      <c r="Q261" s="22" t="str">
        <f>IFERROR(VLOOKUP(P261,#REF!,3,0),"")</f>
        <v/>
      </c>
      <c r="R261" s="32"/>
    </row>
    <row r="262" spans="14:18" x14ac:dyDescent="0.25">
      <c r="N262" s="18"/>
      <c r="O262" s="18">
        <f t="shared" si="12"/>
        <v>0</v>
      </c>
      <c r="P262" s="24"/>
      <c r="Q262" s="22" t="str">
        <f>IFERROR(VLOOKUP(P262,#REF!,3,0),"")</f>
        <v/>
      </c>
      <c r="R262" s="32"/>
    </row>
    <row r="263" spans="14:18" x14ac:dyDescent="0.25">
      <c r="N263" s="18"/>
      <c r="O263" s="18">
        <f t="shared" si="12"/>
        <v>0</v>
      </c>
      <c r="P263" s="24"/>
      <c r="Q263" s="22" t="str">
        <f>IFERROR(VLOOKUP(P263,#REF!,3,0),"")</f>
        <v/>
      </c>
      <c r="R263" s="32"/>
    </row>
    <row r="264" spans="14:18" x14ac:dyDescent="0.25">
      <c r="N264" s="18"/>
      <c r="O264" s="18">
        <f t="shared" si="12"/>
        <v>0</v>
      </c>
      <c r="P264" s="24"/>
      <c r="Q264" s="22" t="str">
        <f>IFERROR(VLOOKUP(P264,#REF!,3,0),"")</f>
        <v/>
      </c>
      <c r="R264" s="32"/>
    </row>
    <row r="265" spans="14:18" x14ac:dyDescent="0.25">
      <c r="N265" s="18"/>
      <c r="O265" s="18">
        <f t="shared" si="12"/>
        <v>0</v>
      </c>
      <c r="P265" s="24"/>
      <c r="Q265" s="22" t="str">
        <f>IFERROR(VLOOKUP(P265,#REF!,3,0),"")</f>
        <v/>
      </c>
      <c r="R265" s="32"/>
    </row>
    <row r="266" spans="14:18" x14ac:dyDescent="0.25">
      <c r="N266" s="18"/>
      <c r="O266" s="18">
        <f t="shared" si="12"/>
        <v>0</v>
      </c>
      <c r="P266" s="24"/>
      <c r="Q266" s="22" t="str">
        <f>IFERROR(VLOOKUP(P266,#REF!,3,0),"")</f>
        <v/>
      </c>
      <c r="R266" s="32"/>
    </row>
    <row r="267" spans="14:18" x14ac:dyDescent="0.25">
      <c r="N267" s="18"/>
      <c r="O267" s="18">
        <f t="shared" si="12"/>
        <v>0</v>
      </c>
      <c r="P267" s="24"/>
      <c r="Q267" s="22" t="str">
        <f>IFERROR(VLOOKUP(P267,#REF!,3,0),"")</f>
        <v/>
      </c>
      <c r="R267" s="32"/>
    </row>
    <row r="268" spans="14:18" x14ac:dyDescent="0.25">
      <c r="N268" s="18"/>
      <c r="O268" s="18">
        <f t="shared" si="12"/>
        <v>0</v>
      </c>
      <c r="P268" s="24"/>
      <c r="Q268" s="22" t="str">
        <f>IFERROR(VLOOKUP(P268,#REF!,3,0),"")</f>
        <v/>
      </c>
      <c r="R268" s="32"/>
    </row>
    <row r="269" spans="14:18" x14ac:dyDescent="0.25">
      <c r="N269" s="18"/>
      <c r="O269" s="18">
        <f t="shared" si="12"/>
        <v>0</v>
      </c>
      <c r="P269" s="24"/>
      <c r="Q269" s="22" t="str">
        <f>IFERROR(VLOOKUP(P269,#REF!,3,0),"")</f>
        <v/>
      </c>
      <c r="R269" s="32"/>
    </row>
    <row r="270" spans="14:18" x14ac:dyDescent="0.25">
      <c r="N270" s="18"/>
      <c r="O270" s="18">
        <f t="shared" si="12"/>
        <v>0</v>
      </c>
      <c r="P270" s="24"/>
      <c r="Q270" s="22" t="str">
        <f>IFERROR(VLOOKUP(P270,#REF!,3,0),"")</f>
        <v/>
      </c>
      <c r="R270" s="32"/>
    </row>
    <row r="271" spans="14:18" x14ac:dyDescent="0.25">
      <c r="N271" s="18"/>
      <c r="O271" s="18">
        <f t="shared" si="12"/>
        <v>0</v>
      </c>
      <c r="P271" s="24"/>
      <c r="Q271" s="22" t="str">
        <f>IFERROR(VLOOKUP(P271,#REF!,3,0),"")</f>
        <v/>
      </c>
      <c r="R271" s="32"/>
    </row>
    <row r="272" spans="14:18" x14ac:dyDescent="0.25">
      <c r="N272" s="18"/>
      <c r="O272" s="18">
        <f t="shared" si="12"/>
        <v>0</v>
      </c>
      <c r="P272" s="24"/>
      <c r="Q272" s="22" t="str">
        <f>IFERROR(VLOOKUP(P272,#REF!,3,0),"")</f>
        <v/>
      </c>
      <c r="R272" s="32"/>
    </row>
    <row r="273" spans="14:18" x14ac:dyDescent="0.25">
      <c r="N273" s="18"/>
      <c r="O273" s="18">
        <f t="shared" si="12"/>
        <v>0</v>
      </c>
      <c r="P273" s="24"/>
      <c r="Q273" s="22" t="str">
        <f>IFERROR(VLOOKUP(P273,#REF!,3,0),"")</f>
        <v/>
      </c>
      <c r="R273" s="32"/>
    </row>
    <row r="274" spans="14:18" x14ac:dyDescent="0.25">
      <c r="N274" s="18"/>
      <c r="O274" s="18">
        <f t="shared" si="12"/>
        <v>0</v>
      </c>
      <c r="P274" s="24"/>
      <c r="Q274" s="22" t="str">
        <f>IFERROR(VLOOKUP(P274,#REF!,3,0),"")</f>
        <v/>
      </c>
      <c r="R274" s="32"/>
    </row>
    <row r="275" spans="14:18" x14ac:dyDescent="0.25">
      <c r="N275" s="18"/>
      <c r="O275" s="18">
        <f t="shared" si="12"/>
        <v>0</v>
      </c>
      <c r="P275" s="24"/>
      <c r="Q275" s="22" t="str">
        <f>IFERROR(VLOOKUP(P275,#REF!,3,0),"")</f>
        <v/>
      </c>
      <c r="R275" s="32"/>
    </row>
    <row r="276" spans="14:18" x14ac:dyDescent="0.25">
      <c r="N276" s="18"/>
      <c r="O276" s="18">
        <f t="shared" si="12"/>
        <v>0</v>
      </c>
      <c r="P276" s="24"/>
      <c r="Q276" s="22" t="str">
        <f>IFERROR(VLOOKUP(P276,#REF!,3,0),"")</f>
        <v/>
      </c>
      <c r="R276" s="32"/>
    </row>
    <row r="277" spans="14:18" x14ac:dyDescent="0.25">
      <c r="N277" s="18"/>
      <c r="O277" s="18">
        <f t="shared" si="12"/>
        <v>0</v>
      </c>
      <c r="P277" s="24"/>
      <c r="Q277" s="22" t="str">
        <f>IFERROR(VLOOKUP(P277,#REF!,3,0),"")</f>
        <v/>
      </c>
      <c r="R277" s="32"/>
    </row>
    <row r="278" spans="14:18" x14ac:dyDescent="0.25">
      <c r="N278" s="18"/>
      <c r="O278" s="18">
        <f t="shared" si="12"/>
        <v>0</v>
      </c>
      <c r="P278" s="24"/>
      <c r="Q278" s="22" t="str">
        <f>IFERROR(VLOOKUP(P278,#REF!,3,0),"")</f>
        <v/>
      </c>
      <c r="R278" s="32"/>
    </row>
    <row r="279" spans="14:18" x14ac:dyDescent="0.25">
      <c r="N279" s="18"/>
      <c r="O279" s="18">
        <f t="shared" si="12"/>
        <v>0</v>
      </c>
      <c r="P279" s="24"/>
      <c r="Q279" s="22" t="str">
        <f>IFERROR(VLOOKUP(P279,#REF!,3,0),"")</f>
        <v/>
      </c>
      <c r="R279" s="32"/>
    </row>
    <row r="280" spans="14:18" x14ac:dyDescent="0.25">
      <c r="N280" s="18"/>
      <c r="O280" s="18">
        <f t="shared" si="12"/>
        <v>0</v>
      </c>
      <c r="P280" s="24"/>
      <c r="Q280" s="22" t="str">
        <f>IFERROR(VLOOKUP(P280,#REF!,3,0),"")</f>
        <v/>
      </c>
      <c r="R280" s="32"/>
    </row>
    <row r="281" spans="14:18" x14ac:dyDescent="0.25">
      <c r="N281" s="18"/>
      <c r="O281" s="18">
        <f t="shared" si="12"/>
        <v>0</v>
      </c>
      <c r="P281" s="24"/>
      <c r="Q281" s="22" t="str">
        <f>IFERROR(VLOOKUP(P281,#REF!,3,0),"")</f>
        <v/>
      </c>
      <c r="R281" s="32"/>
    </row>
    <row r="282" spans="14:18" x14ac:dyDescent="0.25">
      <c r="N282" s="18"/>
      <c r="O282" s="18">
        <f t="shared" ref="O282:O310" si="13">SUM(G282,H282,I282,M282)</f>
        <v>0</v>
      </c>
      <c r="P282" s="24"/>
      <c r="Q282" s="22" t="str">
        <f>IFERROR(VLOOKUP(P282,#REF!,3,0),"")</f>
        <v/>
      </c>
      <c r="R282" s="32"/>
    </row>
    <row r="283" spans="14:18" x14ac:dyDescent="0.25">
      <c r="N283" s="18"/>
      <c r="O283" s="18">
        <f t="shared" si="13"/>
        <v>0</v>
      </c>
      <c r="P283" s="24"/>
      <c r="Q283" s="22" t="str">
        <f>IFERROR(VLOOKUP(P283,#REF!,3,0),"")</f>
        <v/>
      </c>
      <c r="R283" s="32"/>
    </row>
    <row r="284" spans="14:18" x14ac:dyDescent="0.25">
      <c r="N284" s="18"/>
      <c r="O284" s="18">
        <f t="shared" si="13"/>
        <v>0</v>
      </c>
      <c r="P284" s="24"/>
      <c r="Q284" s="22" t="str">
        <f>IFERROR(VLOOKUP(P284,#REF!,3,0),"")</f>
        <v/>
      </c>
      <c r="R284" s="32"/>
    </row>
    <row r="285" spans="14:18" x14ac:dyDescent="0.25">
      <c r="N285" s="18"/>
      <c r="O285" s="18">
        <f t="shared" si="13"/>
        <v>0</v>
      </c>
      <c r="P285" s="24"/>
      <c r="Q285" s="22" t="str">
        <f>IFERROR(VLOOKUP(P285,#REF!,3,0),"")</f>
        <v/>
      </c>
      <c r="R285" s="32"/>
    </row>
    <row r="286" spans="14:18" x14ac:dyDescent="0.25">
      <c r="N286" s="18"/>
      <c r="O286" s="18">
        <f t="shared" si="13"/>
        <v>0</v>
      </c>
      <c r="P286" s="24"/>
      <c r="Q286" s="22" t="str">
        <f>IFERROR(VLOOKUP(P286,#REF!,3,0),"")</f>
        <v/>
      </c>
      <c r="R286" s="32"/>
    </row>
    <row r="287" spans="14:18" x14ac:dyDescent="0.25">
      <c r="N287" s="18"/>
      <c r="O287" s="18">
        <f t="shared" si="13"/>
        <v>0</v>
      </c>
      <c r="P287" s="24"/>
      <c r="Q287" s="22" t="str">
        <f>IFERROR(VLOOKUP(P287,#REF!,3,0),"")</f>
        <v/>
      </c>
      <c r="R287" s="32"/>
    </row>
    <row r="288" spans="14:18" x14ac:dyDescent="0.25">
      <c r="N288" s="18"/>
      <c r="O288" s="18">
        <f t="shared" si="13"/>
        <v>0</v>
      </c>
      <c r="P288" s="24"/>
      <c r="Q288" s="22" t="str">
        <f>IFERROR(VLOOKUP(P288,#REF!,3,0),"")</f>
        <v/>
      </c>
      <c r="R288" s="32"/>
    </row>
    <row r="289" spans="14:18" x14ac:dyDescent="0.25">
      <c r="N289" s="18"/>
      <c r="O289" s="18">
        <f t="shared" si="13"/>
        <v>0</v>
      </c>
      <c r="P289" s="24"/>
      <c r="Q289" s="22" t="str">
        <f>IFERROR(VLOOKUP(P289,#REF!,3,0),"")</f>
        <v/>
      </c>
      <c r="R289" s="32"/>
    </row>
    <row r="290" spans="14:18" x14ac:dyDescent="0.25">
      <c r="N290" s="18"/>
      <c r="O290" s="18">
        <f t="shared" si="13"/>
        <v>0</v>
      </c>
      <c r="P290" s="24"/>
      <c r="Q290" s="22" t="str">
        <f>IFERROR(VLOOKUP(P290,#REF!,3,0),"")</f>
        <v/>
      </c>
      <c r="R290" s="32"/>
    </row>
    <row r="291" spans="14:18" x14ac:dyDescent="0.25">
      <c r="N291" s="18"/>
      <c r="O291" s="18">
        <f t="shared" si="13"/>
        <v>0</v>
      </c>
      <c r="P291" s="24"/>
      <c r="Q291" s="22" t="str">
        <f>IFERROR(VLOOKUP(P291,#REF!,3,0),"")</f>
        <v/>
      </c>
      <c r="R291" s="32"/>
    </row>
    <row r="292" spans="14:18" x14ac:dyDescent="0.25">
      <c r="N292" s="18"/>
      <c r="O292" s="18">
        <f t="shared" si="13"/>
        <v>0</v>
      </c>
      <c r="P292" s="24"/>
      <c r="Q292" s="22" t="str">
        <f>IFERROR(VLOOKUP(P292,#REF!,3,0),"")</f>
        <v/>
      </c>
      <c r="R292" s="32"/>
    </row>
    <row r="293" spans="14:18" x14ac:dyDescent="0.25">
      <c r="N293" s="18"/>
      <c r="O293" s="18">
        <f t="shared" si="13"/>
        <v>0</v>
      </c>
      <c r="P293" s="24"/>
      <c r="Q293" s="22" t="str">
        <f>IFERROR(VLOOKUP(P293,#REF!,3,0),"")</f>
        <v/>
      </c>
      <c r="R293" s="32"/>
    </row>
    <row r="294" spans="14:18" x14ac:dyDescent="0.25">
      <c r="N294" s="18"/>
      <c r="O294" s="18">
        <f t="shared" si="13"/>
        <v>0</v>
      </c>
      <c r="P294" s="24"/>
      <c r="Q294" s="22" t="str">
        <f>IFERROR(VLOOKUP(P294,#REF!,3,0),"")</f>
        <v/>
      </c>
      <c r="R294" s="32"/>
    </row>
    <row r="295" spans="14:18" x14ac:dyDescent="0.25">
      <c r="N295" s="18"/>
      <c r="O295" s="18">
        <f t="shared" si="13"/>
        <v>0</v>
      </c>
      <c r="P295" s="24"/>
      <c r="Q295" s="22" t="str">
        <f>IFERROR(VLOOKUP(P295,#REF!,3,0),"")</f>
        <v/>
      </c>
      <c r="R295" s="32"/>
    </row>
    <row r="296" spans="14:18" x14ac:dyDescent="0.25">
      <c r="N296" s="18"/>
      <c r="O296" s="18">
        <f t="shared" si="13"/>
        <v>0</v>
      </c>
      <c r="P296" s="24"/>
      <c r="Q296" s="22" t="str">
        <f>IFERROR(VLOOKUP(P296,#REF!,3,0),"")</f>
        <v/>
      </c>
      <c r="R296" s="32"/>
    </row>
    <row r="297" spans="14:18" x14ac:dyDescent="0.25">
      <c r="N297" s="18"/>
      <c r="O297" s="18">
        <f t="shared" si="13"/>
        <v>0</v>
      </c>
      <c r="P297" s="24"/>
      <c r="Q297" s="22" t="str">
        <f>IFERROR(VLOOKUP(P297,#REF!,3,0),"")</f>
        <v/>
      </c>
      <c r="R297" s="32"/>
    </row>
    <row r="298" spans="14:18" x14ac:dyDescent="0.25">
      <c r="N298" s="18"/>
      <c r="O298" s="18">
        <f t="shared" si="13"/>
        <v>0</v>
      </c>
      <c r="P298" s="24"/>
      <c r="Q298" s="22" t="str">
        <f>IFERROR(VLOOKUP(P298,#REF!,3,0),"")</f>
        <v/>
      </c>
      <c r="R298" s="32"/>
    </row>
    <row r="299" spans="14:18" x14ac:dyDescent="0.25">
      <c r="N299" s="18"/>
      <c r="O299" s="18">
        <f t="shared" si="13"/>
        <v>0</v>
      </c>
      <c r="P299" s="24"/>
      <c r="Q299" s="22" t="str">
        <f>IFERROR(VLOOKUP(P299,#REF!,3,0),"")</f>
        <v/>
      </c>
      <c r="R299" s="32"/>
    </row>
    <row r="300" spans="14:18" x14ac:dyDescent="0.25">
      <c r="N300" s="18"/>
      <c r="O300" s="18">
        <f t="shared" si="13"/>
        <v>0</v>
      </c>
      <c r="P300" s="24"/>
      <c r="Q300" s="22" t="str">
        <f>IFERROR(VLOOKUP(P300,#REF!,3,0),"")</f>
        <v/>
      </c>
      <c r="R300" s="32"/>
    </row>
    <row r="301" spans="14:18" x14ac:dyDescent="0.25">
      <c r="N301" s="18"/>
      <c r="O301" s="18">
        <f t="shared" si="13"/>
        <v>0</v>
      </c>
      <c r="P301" s="24"/>
      <c r="Q301" s="22" t="str">
        <f>IFERROR(VLOOKUP(P301,#REF!,3,0),"")</f>
        <v/>
      </c>
      <c r="R301" s="32"/>
    </row>
    <row r="302" spans="14:18" x14ac:dyDescent="0.25">
      <c r="N302" s="18"/>
      <c r="O302" s="18">
        <f t="shared" si="13"/>
        <v>0</v>
      </c>
      <c r="P302" s="24"/>
      <c r="Q302" s="22" t="str">
        <f>IFERROR(VLOOKUP(P302,#REF!,3,0),"")</f>
        <v/>
      </c>
      <c r="R302" s="32"/>
    </row>
    <row r="303" spans="14:18" x14ac:dyDescent="0.25">
      <c r="N303" s="18"/>
      <c r="O303" s="18">
        <f t="shared" si="13"/>
        <v>0</v>
      </c>
      <c r="P303" s="24"/>
      <c r="Q303" s="22" t="str">
        <f>IFERROR(VLOOKUP(P303,#REF!,3,0),"")</f>
        <v/>
      </c>
      <c r="R303" s="32"/>
    </row>
    <row r="304" spans="14:18" x14ac:dyDescent="0.25">
      <c r="N304" s="18"/>
      <c r="O304" s="18">
        <f t="shared" si="13"/>
        <v>0</v>
      </c>
      <c r="P304" s="24"/>
      <c r="Q304" s="22" t="str">
        <f>IFERROR(VLOOKUP(P304,#REF!,3,0),"")</f>
        <v/>
      </c>
      <c r="R304" s="32"/>
    </row>
    <row r="305" spans="14:18" x14ac:dyDescent="0.25">
      <c r="N305" s="18"/>
      <c r="O305" s="18">
        <f t="shared" si="13"/>
        <v>0</v>
      </c>
      <c r="P305" s="24"/>
      <c r="Q305" s="22" t="str">
        <f>IFERROR(VLOOKUP(P305,#REF!,3,0),"")</f>
        <v/>
      </c>
      <c r="R305" s="32"/>
    </row>
    <row r="306" spans="14:18" x14ac:dyDescent="0.25">
      <c r="N306" s="18"/>
      <c r="O306" s="18">
        <f t="shared" si="13"/>
        <v>0</v>
      </c>
      <c r="P306" s="24"/>
      <c r="Q306" s="22" t="str">
        <f>IFERROR(VLOOKUP(P306,#REF!,3,0),"")</f>
        <v/>
      </c>
      <c r="R306" s="32"/>
    </row>
    <row r="307" spans="14:18" x14ac:dyDescent="0.25">
      <c r="N307" s="18"/>
      <c r="O307" s="18">
        <f t="shared" si="13"/>
        <v>0</v>
      </c>
      <c r="P307" s="24"/>
      <c r="Q307" s="22" t="str">
        <f>IFERROR(VLOOKUP(P307,#REF!,3,0),"")</f>
        <v/>
      </c>
      <c r="R307" s="32"/>
    </row>
    <row r="308" spans="14:18" x14ac:dyDescent="0.25">
      <c r="N308" s="18"/>
      <c r="O308" s="18">
        <f t="shared" si="13"/>
        <v>0</v>
      </c>
      <c r="P308" s="24"/>
      <c r="Q308" s="22" t="str">
        <f>IFERROR(VLOOKUP(P308,#REF!,3,0),"")</f>
        <v/>
      </c>
      <c r="R308" s="32"/>
    </row>
    <row r="309" spans="14:18" x14ac:dyDescent="0.25">
      <c r="N309" s="18"/>
      <c r="O309" s="18">
        <f t="shared" si="13"/>
        <v>0</v>
      </c>
      <c r="P309" s="24"/>
      <c r="Q309" s="22" t="str">
        <f>IFERROR(VLOOKUP(P309,#REF!,3,0),"")</f>
        <v/>
      </c>
      <c r="R309" s="32"/>
    </row>
    <row r="310" spans="14:18" x14ac:dyDescent="0.25">
      <c r="N310" s="18"/>
      <c r="O310" s="18">
        <f t="shared" si="13"/>
        <v>0</v>
      </c>
      <c r="P310" s="24"/>
      <c r="Q310" s="22" t="str">
        <f>IFERROR(VLOOKUP(P310,#REF!,3,0),"")</f>
        <v/>
      </c>
      <c r="R310" s="32"/>
    </row>
  </sheetData>
  <autoFilter ref="A2:R310" xr:uid="{EEF33BDD-2C6D-49B5-9F29-A2E528C84D78}"/>
  <phoneticPr fontId="12" type="noConversion"/>
  <dataValidations count="1">
    <dataValidation type="list" allowBlank="1" showInputMessage="1" showErrorMessage="1" sqref="P3:P310" xr:uid="{50FCCD8B-028C-4EC6-9F78-5725C406C142}">
      <formula1>"Etanol,Gasolina,Diesel S10,Diesel S500"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02" r:id="rId4" name="ComboBox7">
          <controlPr defaultSize="0" autoLine="0" r:id="rId5">
            <anchor moveWithCells="1">
              <from>
                <xdr:col>13</xdr:col>
                <xdr:colOff>0</xdr:colOff>
                <xdr:row>0</xdr:row>
                <xdr:rowOff>171450</xdr:rowOff>
              </from>
              <to>
                <xdr:col>18</xdr:col>
                <xdr:colOff>381000</xdr:colOff>
                <xdr:row>0</xdr:row>
                <xdr:rowOff>409575</xdr:rowOff>
              </to>
            </anchor>
          </controlPr>
        </control>
      </mc:Choice>
      <mc:Fallback>
        <control shapeId="153602" r:id="rId4" name="ComboBox7"/>
      </mc:Fallback>
    </mc:AlternateContent>
    <mc:AlternateContent xmlns:mc="http://schemas.openxmlformats.org/markup-compatibility/2006">
      <mc:Choice Requires="x14">
        <control shapeId="153603" r:id="rId6" name="Label1">
          <controlPr defaultSize="0" autoLine="0" r:id="rId7">
            <anchor moveWithCells="1">
              <from>
                <xdr:col>13</xdr:col>
                <xdr:colOff>0</xdr:colOff>
                <xdr:row>0</xdr:row>
                <xdr:rowOff>19050</xdr:rowOff>
              </from>
              <to>
                <xdr:col>18</xdr:col>
                <xdr:colOff>219075</xdr:colOff>
                <xdr:row>0</xdr:row>
                <xdr:rowOff>152400</xdr:rowOff>
              </to>
            </anchor>
          </controlPr>
        </control>
      </mc:Choice>
      <mc:Fallback>
        <control shapeId="153603" r:id="rId6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DD922-1502-4D30-89E0-609942229D36}">
  <sheetPr codeName="Planilha4">
    <tabColor theme="7" tint="0.39997558519241921"/>
  </sheetPr>
  <dimension ref="A1:AU159"/>
  <sheetViews>
    <sheetView showGridLines="0" zoomScaleNormal="100" zoomScaleSheetLayoutView="100" workbookViewId="0">
      <pane ySplit="2" topLeftCell="A3" activePane="bottomLeft" state="frozen"/>
      <selection activeCell="I21" sqref="I21"/>
      <selection pane="bottomLeft" activeCell="D34" sqref="D34:D38"/>
    </sheetView>
  </sheetViews>
  <sheetFormatPr defaultColWidth="11.42578125" defaultRowHeight="12.75" x14ac:dyDescent="0.2"/>
  <cols>
    <col min="1" max="1" width="11.42578125" style="1"/>
    <col min="2" max="2" width="56" style="1" customWidth="1"/>
    <col min="3" max="3" width="5.42578125" style="1" bestFit="1" customWidth="1"/>
    <col min="4" max="4" width="12.28515625" style="1" bestFit="1" customWidth="1"/>
    <col min="5" max="5" width="12" style="1" bestFit="1" customWidth="1"/>
    <col min="6" max="6" width="16.28515625" style="1" customWidth="1"/>
    <col min="7" max="7" width="23.85546875" style="1" bestFit="1" customWidth="1"/>
    <col min="8" max="9" width="11.42578125" style="1"/>
    <col min="10" max="10" width="12.28515625" style="1" bestFit="1" customWidth="1"/>
    <col min="11" max="14" width="11.42578125" style="1"/>
    <col min="15" max="47" width="11.42578125" style="13"/>
    <col min="48" max="16384" width="11.42578125" style="1"/>
  </cols>
  <sheetData>
    <row r="1" spans="1:47" ht="35.25" customHeight="1" x14ac:dyDescent="0.2">
      <c r="G1" s="39"/>
    </row>
    <row r="2" spans="1:47" s="2" customFormat="1" x14ac:dyDescent="0.2">
      <c r="A2" s="21" t="s">
        <v>613</v>
      </c>
      <c r="B2" s="21" t="s">
        <v>614</v>
      </c>
      <c r="C2" s="21" t="s">
        <v>177</v>
      </c>
      <c r="D2" s="21" t="s">
        <v>615</v>
      </c>
      <c r="E2" s="21" t="s">
        <v>616</v>
      </c>
      <c r="F2" s="21" t="s">
        <v>617</v>
      </c>
      <c r="G2" s="39"/>
      <c r="H2" s="34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</row>
    <row r="3" spans="1:47" x14ac:dyDescent="0.2">
      <c r="A3" s="19" t="s">
        <v>618</v>
      </c>
      <c r="B3" s="19" t="s">
        <v>619</v>
      </c>
      <c r="C3" s="19" t="s">
        <v>178</v>
      </c>
      <c r="D3" s="16">
        <v>5300</v>
      </c>
      <c r="E3" s="20"/>
      <c r="F3" s="18">
        <f t="shared" ref="F3:F16" si="0">E3*D3</f>
        <v>0</v>
      </c>
    </row>
    <row r="4" spans="1:47" x14ac:dyDescent="0.2">
      <c r="A4" s="19" t="s">
        <v>620</v>
      </c>
      <c r="B4" s="19" t="s">
        <v>621</v>
      </c>
      <c r="C4" s="19" t="s">
        <v>178</v>
      </c>
      <c r="D4" s="16">
        <v>3850</v>
      </c>
      <c r="E4" s="20"/>
      <c r="F4" s="18">
        <f t="shared" si="0"/>
        <v>0</v>
      </c>
      <c r="J4" s="28"/>
    </row>
    <row r="5" spans="1:47" x14ac:dyDescent="0.2">
      <c r="A5" s="19" t="s">
        <v>622</v>
      </c>
      <c r="B5" s="41" t="s">
        <v>623</v>
      </c>
      <c r="C5" s="19" t="s">
        <v>624</v>
      </c>
      <c r="D5" s="16">
        <v>161.4</v>
      </c>
      <c r="E5" s="20"/>
      <c r="F5" s="18">
        <f>E5*D5</f>
        <v>0</v>
      </c>
    </row>
    <row r="6" spans="1:47" x14ac:dyDescent="0.2">
      <c r="A6" s="19" t="s">
        <v>625</v>
      </c>
      <c r="B6" s="41" t="s">
        <v>626</v>
      </c>
      <c r="C6" s="19" t="s">
        <v>624</v>
      </c>
      <c r="D6" s="16">
        <v>249.5</v>
      </c>
      <c r="E6" s="20"/>
      <c r="F6" s="18">
        <f>E6*D6</f>
        <v>0</v>
      </c>
    </row>
    <row r="7" spans="1:47" x14ac:dyDescent="0.2">
      <c r="A7" s="19" t="s">
        <v>627</v>
      </c>
      <c r="B7" s="41" t="s">
        <v>628</v>
      </c>
      <c r="C7" s="19" t="s">
        <v>624</v>
      </c>
      <c r="D7" s="16">
        <v>299.5</v>
      </c>
      <c r="E7" s="20"/>
      <c r="F7" s="18">
        <f t="shared" si="0"/>
        <v>0</v>
      </c>
    </row>
    <row r="8" spans="1:47" x14ac:dyDescent="0.2">
      <c r="A8" s="19" t="s">
        <v>629</v>
      </c>
      <c r="B8" s="41" t="s">
        <v>630</v>
      </c>
      <c r="C8" s="19" t="s">
        <v>624</v>
      </c>
      <c r="D8" s="16">
        <v>331.5</v>
      </c>
      <c r="E8" s="20"/>
      <c r="F8" s="18">
        <f t="shared" si="0"/>
        <v>0</v>
      </c>
    </row>
    <row r="9" spans="1:47" x14ac:dyDescent="0.2">
      <c r="A9" s="19" t="s">
        <v>631</v>
      </c>
      <c r="B9" s="41" t="s">
        <v>632</v>
      </c>
      <c r="C9" s="19" t="s">
        <v>624</v>
      </c>
      <c r="D9" s="16">
        <v>378.5</v>
      </c>
      <c r="E9" s="20"/>
      <c r="F9" s="18">
        <f t="shared" si="0"/>
        <v>0</v>
      </c>
    </row>
    <row r="10" spans="1:47" x14ac:dyDescent="0.2">
      <c r="A10" s="19" t="s">
        <v>633</v>
      </c>
      <c r="B10" s="41" t="s">
        <v>634</v>
      </c>
      <c r="C10" s="19" t="s">
        <v>624</v>
      </c>
      <c r="D10" s="16">
        <v>449.5</v>
      </c>
      <c r="E10" s="20"/>
      <c r="F10" s="18">
        <f t="shared" si="0"/>
        <v>0</v>
      </c>
    </row>
    <row r="11" spans="1:47" x14ac:dyDescent="0.2">
      <c r="A11" s="19" t="s">
        <v>635</v>
      </c>
      <c r="B11" s="41" t="s">
        <v>636</v>
      </c>
      <c r="C11" s="19" t="s">
        <v>624</v>
      </c>
      <c r="D11" s="16">
        <v>532.5</v>
      </c>
      <c r="E11" s="20"/>
      <c r="F11" s="18">
        <f t="shared" si="0"/>
        <v>0</v>
      </c>
    </row>
    <row r="12" spans="1:47" x14ac:dyDescent="0.2">
      <c r="A12" s="19" t="s">
        <v>637</v>
      </c>
      <c r="B12" s="41" t="s">
        <v>638</v>
      </c>
      <c r="C12" s="19" t="s">
        <v>624</v>
      </c>
      <c r="D12" s="16">
        <v>556.5</v>
      </c>
      <c r="E12" s="20"/>
      <c r="F12" s="18">
        <f t="shared" si="0"/>
        <v>0</v>
      </c>
    </row>
    <row r="13" spans="1:47" x14ac:dyDescent="0.2">
      <c r="A13" s="19" t="s">
        <v>639</v>
      </c>
      <c r="B13" s="41" t="s">
        <v>640</v>
      </c>
      <c r="C13" s="19" t="s">
        <v>624</v>
      </c>
      <c r="D13" s="16">
        <v>655.5</v>
      </c>
      <c r="E13" s="20"/>
      <c r="F13" s="18">
        <f t="shared" si="0"/>
        <v>0</v>
      </c>
    </row>
    <row r="14" spans="1:47" x14ac:dyDescent="0.2">
      <c r="A14" s="19" t="s">
        <v>641</v>
      </c>
      <c r="B14" s="41" t="s">
        <v>642</v>
      </c>
      <c r="C14" s="19" t="s">
        <v>624</v>
      </c>
      <c r="D14" s="16">
        <v>725.5</v>
      </c>
      <c r="E14" s="20"/>
      <c r="F14" s="18">
        <f>E14*D14</f>
        <v>0</v>
      </c>
    </row>
    <row r="15" spans="1:47" x14ac:dyDescent="0.2">
      <c r="A15" s="19" t="s">
        <v>643</v>
      </c>
      <c r="B15" s="41" t="s">
        <v>644</v>
      </c>
      <c r="C15" s="19" t="s">
        <v>624</v>
      </c>
      <c r="D15" s="16">
        <v>1082.5</v>
      </c>
      <c r="E15" s="20"/>
      <c r="F15" s="18">
        <f t="shared" si="0"/>
        <v>0</v>
      </c>
    </row>
    <row r="16" spans="1:47" x14ac:dyDescent="0.2">
      <c r="A16" s="19" t="s">
        <v>645</v>
      </c>
      <c r="B16" s="41" t="s">
        <v>646</v>
      </c>
      <c r="C16" s="19" t="s">
        <v>624</v>
      </c>
      <c r="D16" s="16">
        <v>1390.5</v>
      </c>
      <c r="E16" s="20"/>
      <c r="F16" s="18">
        <f t="shared" si="0"/>
        <v>0</v>
      </c>
    </row>
    <row r="17" spans="1:7" x14ac:dyDescent="0.2">
      <c r="A17" s="19" t="s">
        <v>647</v>
      </c>
      <c r="B17" s="41" t="s">
        <v>648</v>
      </c>
      <c r="C17" s="19" t="s">
        <v>624</v>
      </c>
      <c r="D17" s="16">
        <v>1550.5</v>
      </c>
      <c r="E17" s="20"/>
      <c r="F17" s="18">
        <f t="shared" ref="F17:F48" si="1">E17*D17</f>
        <v>0</v>
      </c>
    </row>
    <row r="18" spans="1:7" x14ac:dyDescent="0.2">
      <c r="A18" s="19" t="s">
        <v>649</v>
      </c>
      <c r="B18" s="19" t="s">
        <v>650</v>
      </c>
      <c r="C18" s="19" t="s">
        <v>651</v>
      </c>
      <c r="D18" s="16">
        <v>7.8</v>
      </c>
      <c r="E18" s="20"/>
      <c r="F18" s="18">
        <f t="shared" si="1"/>
        <v>0</v>
      </c>
    </row>
    <row r="19" spans="1:7" x14ac:dyDescent="0.2">
      <c r="A19" s="19" t="s">
        <v>652</v>
      </c>
      <c r="B19" s="19" t="s">
        <v>653</v>
      </c>
      <c r="C19" s="19" t="s">
        <v>651</v>
      </c>
      <c r="D19" s="16">
        <v>7.7</v>
      </c>
      <c r="E19" s="20"/>
      <c r="F19" s="18">
        <f t="shared" si="1"/>
        <v>0</v>
      </c>
    </row>
    <row r="20" spans="1:7" x14ac:dyDescent="0.2">
      <c r="A20" s="19" t="s">
        <v>654</v>
      </c>
      <c r="B20" s="19" t="s">
        <v>655</v>
      </c>
      <c r="C20" s="19" t="s">
        <v>651</v>
      </c>
      <c r="D20" s="16">
        <v>7.5</v>
      </c>
      <c r="E20" s="20"/>
      <c r="F20" s="18">
        <f t="shared" si="1"/>
        <v>0</v>
      </c>
    </row>
    <row r="21" spans="1:7" x14ac:dyDescent="0.2">
      <c r="A21" s="19" t="s">
        <v>656</v>
      </c>
      <c r="B21" s="19" t="s">
        <v>657</v>
      </c>
      <c r="C21" s="19" t="s">
        <v>651</v>
      </c>
      <c r="D21" s="16">
        <v>5.54</v>
      </c>
      <c r="E21" s="20"/>
      <c r="F21" s="18">
        <f t="shared" si="1"/>
        <v>0</v>
      </c>
    </row>
    <row r="22" spans="1:7" x14ac:dyDescent="0.2">
      <c r="A22" s="19" t="s">
        <v>658</v>
      </c>
      <c r="B22" s="19" t="s">
        <v>659</v>
      </c>
      <c r="C22" s="19" t="s">
        <v>651</v>
      </c>
      <c r="D22" s="16">
        <v>8</v>
      </c>
      <c r="E22" s="20"/>
      <c r="F22" s="18">
        <f t="shared" si="1"/>
        <v>0</v>
      </c>
    </row>
    <row r="23" spans="1:7" x14ac:dyDescent="0.2">
      <c r="A23" s="19" t="s">
        <v>660</v>
      </c>
      <c r="B23" s="19" t="s">
        <v>661</v>
      </c>
      <c r="C23" s="19" t="s">
        <v>662</v>
      </c>
      <c r="D23" s="16">
        <v>126</v>
      </c>
      <c r="E23" s="20"/>
      <c r="F23" s="18">
        <f t="shared" si="1"/>
        <v>0</v>
      </c>
    </row>
    <row r="24" spans="1:7" x14ac:dyDescent="0.2">
      <c r="A24" s="19" t="s">
        <v>663</v>
      </c>
      <c r="B24" s="19" t="s">
        <v>664</v>
      </c>
      <c r="C24" s="19" t="s">
        <v>665</v>
      </c>
      <c r="D24" s="16">
        <v>133</v>
      </c>
      <c r="E24" s="20"/>
      <c r="F24" s="18">
        <f t="shared" si="1"/>
        <v>0</v>
      </c>
    </row>
    <row r="25" spans="1:7" x14ac:dyDescent="0.2">
      <c r="A25" s="19" t="s">
        <v>666</v>
      </c>
      <c r="B25" s="19" t="s">
        <v>667</v>
      </c>
      <c r="C25" s="19" t="s">
        <v>662</v>
      </c>
      <c r="D25" s="16">
        <v>187</v>
      </c>
      <c r="E25" s="20"/>
      <c r="F25" s="18">
        <f t="shared" si="1"/>
        <v>0</v>
      </c>
      <c r="G25" s="16"/>
    </row>
    <row r="26" spans="1:7" x14ac:dyDescent="0.2">
      <c r="A26" s="19" t="s">
        <v>668</v>
      </c>
      <c r="B26" s="19" t="s">
        <v>669</v>
      </c>
      <c r="C26" s="19" t="s">
        <v>665</v>
      </c>
      <c r="D26" s="16">
        <v>85</v>
      </c>
      <c r="E26" s="20"/>
      <c r="F26" s="18">
        <f t="shared" si="1"/>
        <v>0</v>
      </c>
    </row>
    <row r="27" spans="1:7" x14ac:dyDescent="0.2">
      <c r="A27" s="19" t="s">
        <v>670</v>
      </c>
      <c r="B27" s="19" t="s">
        <v>671</v>
      </c>
      <c r="C27" s="19" t="s">
        <v>662</v>
      </c>
      <c r="D27" s="16">
        <v>70</v>
      </c>
      <c r="E27" s="20"/>
      <c r="F27" s="18">
        <f t="shared" si="1"/>
        <v>0</v>
      </c>
    </row>
    <row r="28" spans="1:7" x14ac:dyDescent="0.2">
      <c r="A28" s="19" t="s">
        <v>672</v>
      </c>
      <c r="B28" s="19" t="s">
        <v>673</v>
      </c>
      <c r="C28" s="19" t="s">
        <v>674</v>
      </c>
      <c r="D28" s="16"/>
      <c r="E28" s="20"/>
      <c r="F28" s="18">
        <f t="shared" si="1"/>
        <v>0</v>
      </c>
    </row>
    <row r="29" spans="1:7" x14ac:dyDescent="0.2">
      <c r="A29" s="19" t="s">
        <v>675</v>
      </c>
      <c r="B29" s="19" t="s">
        <v>676</v>
      </c>
      <c r="C29" s="19" t="s">
        <v>674</v>
      </c>
      <c r="D29" s="16">
        <v>615</v>
      </c>
      <c r="E29" s="20"/>
      <c r="F29" s="18">
        <f t="shared" si="1"/>
        <v>0</v>
      </c>
    </row>
    <row r="30" spans="1:7" x14ac:dyDescent="0.2">
      <c r="A30" s="19" t="s">
        <v>677</v>
      </c>
      <c r="B30" s="19" t="s">
        <v>678</v>
      </c>
      <c r="C30" s="19" t="s">
        <v>674</v>
      </c>
      <c r="D30" s="16">
        <v>359</v>
      </c>
      <c r="E30" s="20"/>
      <c r="F30" s="18">
        <f t="shared" si="1"/>
        <v>0</v>
      </c>
    </row>
    <row r="31" spans="1:7" x14ac:dyDescent="0.2">
      <c r="A31" s="19" t="s">
        <v>679</v>
      </c>
      <c r="B31" s="19" t="s">
        <v>680</v>
      </c>
      <c r="C31" s="19" t="s">
        <v>681</v>
      </c>
      <c r="D31" s="16">
        <f>8.29</f>
        <v>8.2899999999999991</v>
      </c>
      <c r="E31" s="20"/>
      <c r="F31" s="18">
        <f t="shared" si="1"/>
        <v>0</v>
      </c>
    </row>
    <row r="32" spans="1:7" x14ac:dyDescent="0.2">
      <c r="A32" s="19" t="s">
        <v>682</v>
      </c>
      <c r="B32" s="19" t="s">
        <v>683</v>
      </c>
      <c r="C32" s="19" t="s">
        <v>681</v>
      </c>
      <c r="D32" s="16">
        <f>11.9</f>
        <v>11.9</v>
      </c>
      <c r="E32" s="20"/>
      <c r="F32" s="18">
        <f t="shared" si="1"/>
        <v>0</v>
      </c>
    </row>
    <row r="33" spans="1:7" x14ac:dyDescent="0.2">
      <c r="A33" s="19" t="s">
        <v>684</v>
      </c>
      <c r="B33" s="19" t="s">
        <v>685</v>
      </c>
      <c r="C33" s="19" t="s">
        <v>662</v>
      </c>
      <c r="D33" s="16">
        <v>190</v>
      </c>
      <c r="E33" s="20"/>
      <c r="F33" s="18">
        <f t="shared" si="1"/>
        <v>0</v>
      </c>
      <c r="G33" s="1">
        <v>210</v>
      </c>
    </row>
    <row r="34" spans="1:7" x14ac:dyDescent="0.2">
      <c r="A34" s="19" t="s">
        <v>686</v>
      </c>
      <c r="B34" s="19" t="s">
        <v>661</v>
      </c>
      <c r="C34" s="19" t="s">
        <v>662</v>
      </c>
      <c r="D34" s="16">
        <v>147</v>
      </c>
      <c r="E34" s="20"/>
      <c r="F34" s="18">
        <f t="shared" si="1"/>
        <v>0</v>
      </c>
      <c r="G34" s="1">
        <v>160</v>
      </c>
    </row>
    <row r="35" spans="1:7" x14ac:dyDescent="0.2">
      <c r="A35" s="19" t="s">
        <v>687</v>
      </c>
      <c r="B35" s="19" t="s">
        <v>688</v>
      </c>
      <c r="C35" s="19" t="s">
        <v>662</v>
      </c>
      <c r="D35" s="16">
        <v>147</v>
      </c>
      <c r="E35" s="20"/>
      <c r="F35" s="18">
        <f t="shared" si="1"/>
        <v>0</v>
      </c>
      <c r="G35" s="1">
        <v>160</v>
      </c>
    </row>
    <row r="36" spans="1:7" x14ac:dyDescent="0.2">
      <c r="A36" s="19" t="s">
        <v>689</v>
      </c>
      <c r="B36" s="19" t="s">
        <v>690</v>
      </c>
      <c r="C36" s="19" t="s">
        <v>662</v>
      </c>
      <c r="D36" s="16">
        <v>360.05</v>
      </c>
      <c r="E36" s="20"/>
      <c r="F36" s="18">
        <f t="shared" si="1"/>
        <v>0</v>
      </c>
    </row>
    <row r="37" spans="1:7" x14ac:dyDescent="0.2">
      <c r="A37" s="19" t="s">
        <v>691</v>
      </c>
      <c r="B37" s="19" t="s">
        <v>692</v>
      </c>
      <c r="C37" s="19" t="s">
        <v>681</v>
      </c>
      <c r="D37" s="16">
        <v>125</v>
      </c>
      <c r="E37" s="20"/>
      <c r="F37" s="18">
        <f t="shared" si="1"/>
        <v>0</v>
      </c>
      <c r="G37" s="1">
        <v>139</v>
      </c>
    </row>
    <row r="38" spans="1:7" x14ac:dyDescent="0.2">
      <c r="A38" s="19" t="s">
        <v>693</v>
      </c>
      <c r="B38" s="19" t="s">
        <v>694</v>
      </c>
      <c r="C38" s="19" t="s">
        <v>695</v>
      </c>
      <c r="D38" s="16">
        <f>63.21</f>
        <v>63.21</v>
      </c>
      <c r="E38" s="20"/>
      <c r="F38" s="18">
        <f t="shared" si="1"/>
        <v>0</v>
      </c>
    </row>
    <row r="39" spans="1:7" x14ac:dyDescent="0.2">
      <c r="A39" s="19" t="s">
        <v>696</v>
      </c>
      <c r="B39" s="19" t="s">
        <v>697</v>
      </c>
      <c r="C39" s="19" t="s">
        <v>662</v>
      </c>
      <c r="D39" s="16">
        <f>165</f>
        <v>165</v>
      </c>
      <c r="E39" s="20"/>
      <c r="F39" s="18">
        <f t="shared" si="1"/>
        <v>0</v>
      </c>
    </row>
    <row r="40" spans="1:7" x14ac:dyDescent="0.2">
      <c r="A40" s="19" t="s">
        <v>698</v>
      </c>
      <c r="B40" s="19"/>
      <c r="C40" s="19"/>
      <c r="D40" s="16"/>
      <c r="E40" s="20"/>
      <c r="F40" s="18">
        <f t="shared" si="1"/>
        <v>0</v>
      </c>
    </row>
    <row r="41" spans="1:7" x14ac:dyDescent="0.2">
      <c r="A41" s="19" t="s">
        <v>699</v>
      </c>
      <c r="B41" s="19"/>
      <c r="C41" s="19"/>
      <c r="D41" s="16"/>
      <c r="E41" s="20"/>
      <c r="F41" s="18">
        <f t="shared" si="1"/>
        <v>0</v>
      </c>
    </row>
    <row r="42" spans="1:7" x14ac:dyDescent="0.2">
      <c r="A42" s="19" t="s">
        <v>700</v>
      </c>
      <c r="B42" s="19"/>
      <c r="C42" s="19"/>
      <c r="D42" s="16"/>
      <c r="E42" s="20"/>
      <c r="F42" s="18">
        <f t="shared" si="1"/>
        <v>0</v>
      </c>
    </row>
    <row r="43" spans="1:7" x14ac:dyDescent="0.2">
      <c r="A43" s="19" t="s">
        <v>701</v>
      </c>
      <c r="B43" s="19"/>
      <c r="C43" s="19"/>
      <c r="D43" s="16"/>
      <c r="E43" s="20"/>
      <c r="F43" s="18">
        <f t="shared" si="1"/>
        <v>0</v>
      </c>
    </row>
    <row r="44" spans="1:7" x14ac:dyDescent="0.2">
      <c r="A44" s="19" t="s">
        <v>702</v>
      </c>
      <c r="B44" s="19"/>
      <c r="C44" s="19"/>
      <c r="D44" s="16"/>
      <c r="E44" s="20"/>
      <c r="F44" s="18">
        <f t="shared" si="1"/>
        <v>0</v>
      </c>
    </row>
    <row r="45" spans="1:7" x14ac:dyDescent="0.2">
      <c r="A45" s="19" t="s">
        <v>703</v>
      </c>
      <c r="B45" s="19"/>
      <c r="C45" s="19"/>
      <c r="D45" s="16"/>
      <c r="E45" s="20"/>
      <c r="F45" s="18">
        <f t="shared" si="1"/>
        <v>0</v>
      </c>
    </row>
    <row r="46" spans="1:7" x14ac:dyDescent="0.2">
      <c r="A46" s="19" t="s">
        <v>704</v>
      </c>
      <c r="B46" s="19"/>
      <c r="C46" s="19"/>
      <c r="D46" s="16"/>
      <c r="E46" s="20"/>
      <c r="F46" s="18">
        <f t="shared" si="1"/>
        <v>0</v>
      </c>
    </row>
    <row r="47" spans="1:7" x14ac:dyDescent="0.2">
      <c r="A47" s="19" t="s">
        <v>705</v>
      </c>
      <c r="B47" s="19"/>
      <c r="C47" s="19"/>
      <c r="D47" s="16"/>
      <c r="E47" s="20"/>
      <c r="F47" s="18">
        <f t="shared" si="1"/>
        <v>0</v>
      </c>
    </row>
    <row r="48" spans="1:7" x14ac:dyDescent="0.2">
      <c r="A48" s="19" t="s">
        <v>706</v>
      </c>
      <c r="B48" s="19"/>
      <c r="C48" s="19"/>
      <c r="D48" s="16"/>
      <c r="E48" s="20"/>
      <c r="F48" s="18">
        <f t="shared" si="1"/>
        <v>0</v>
      </c>
    </row>
    <row r="49" spans="1:8" x14ac:dyDescent="0.2">
      <c r="A49" s="19" t="s">
        <v>707</v>
      </c>
      <c r="B49" s="19"/>
      <c r="C49" s="19"/>
      <c r="D49" s="16"/>
      <c r="E49" s="20"/>
      <c r="F49" s="18">
        <f t="shared" ref="F49:F80" si="2">E49*D49</f>
        <v>0</v>
      </c>
    </row>
    <row r="50" spans="1:8" x14ac:dyDescent="0.2">
      <c r="A50" s="19" t="s">
        <v>708</v>
      </c>
      <c r="B50" s="19"/>
      <c r="C50" s="19"/>
      <c r="D50" s="16"/>
      <c r="E50" s="20"/>
      <c r="F50" s="18">
        <f t="shared" si="2"/>
        <v>0</v>
      </c>
    </row>
    <row r="51" spans="1:8" x14ac:dyDescent="0.2">
      <c r="A51" s="19" t="s">
        <v>709</v>
      </c>
      <c r="B51" s="19"/>
      <c r="C51" s="19"/>
      <c r="D51" s="16"/>
      <c r="E51" s="20"/>
      <c r="F51" s="18">
        <f t="shared" si="2"/>
        <v>0</v>
      </c>
    </row>
    <row r="52" spans="1:8" x14ac:dyDescent="0.2">
      <c r="A52" s="19" t="s">
        <v>710</v>
      </c>
      <c r="B52" s="19"/>
      <c r="C52" s="19"/>
      <c r="D52" s="16"/>
      <c r="E52" s="20"/>
      <c r="F52" s="18">
        <f t="shared" si="2"/>
        <v>0</v>
      </c>
    </row>
    <row r="53" spans="1:8" x14ac:dyDescent="0.2">
      <c r="A53" s="19" t="s">
        <v>711</v>
      </c>
      <c r="B53" s="19"/>
      <c r="C53" s="19"/>
      <c r="D53" s="16"/>
      <c r="E53" s="20"/>
      <c r="F53" s="18">
        <f t="shared" si="2"/>
        <v>0</v>
      </c>
    </row>
    <row r="54" spans="1:8" x14ac:dyDescent="0.2">
      <c r="A54" s="19" t="s">
        <v>712</v>
      </c>
      <c r="B54" s="19"/>
      <c r="C54" s="19"/>
      <c r="D54" s="16"/>
      <c r="E54" s="20"/>
      <c r="F54" s="18">
        <f t="shared" si="2"/>
        <v>0</v>
      </c>
    </row>
    <row r="55" spans="1:8" x14ac:dyDescent="0.2">
      <c r="A55" s="19" t="s">
        <v>713</v>
      </c>
      <c r="B55" s="19"/>
      <c r="C55" s="19"/>
      <c r="D55" s="16"/>
      <c r="E55" s="20"/>
      <c r="F55" s="18">
        <f t="shared" si="2"/>
        <v>0</v>
      </c>
    </row>
    <row r="56" spans="1:8" x14ac:dyDescent="0.2">
      <c r="A56" s="19" t="s">
        <v>714</v>
      </c>
      <c r="B56" s="19"/>
      <c r="C56" s="19"/>
      <c r="D56" s="16"/>
      <c r="E56" s="20"/>
      <c r="F56" s="18">
        <f t="shared" si="2"/>
        <v>0</v>
      </c>
    </row>
    <row r="57" spans="1:8" x14ac:dyDescent="0.2">
      <c r="A57" s="19" t="s">
        <v>715</v>
      </c>
      <c r="B57" s="19"/>
      <c r="C57" s="19"/>
      <c r="D57" s="16"/>
      <c r="E57" s="20"/>
      <c r="F57" s="18">
        <f t="shared" si="2"/>
        <v>0</v>
      </c>
    </row>
    <row r="58" spans="1:8" x14ac:dyDescent="0.2">
      <c r="A58" s="19" t="s">
        <v>716</v>
      </c>
      <c r="B58" s="19"/>
      <c r="C58" s="19"/>
      <c r="D58" s="16"/>
      <c r="E58" s="20"/>
      <c r="F58" s="18">
        <f t="shared" si="2"/>
        <v>0</v>
      </c>
    </row>
    <row r="59" spans="1:8" x14ac:dyDescent="0.2">
      <c r="A59" s="19" t="s">
        <v>717</v>
      </c>
      <c r="B59" s="19"/>
      <c r="C59" s="19"/>
      <c r="D59" s="16"/>
      <c r="E59" s="20"/>
      <c r="F59" s="18">
        <f t="shared" si="2"/>
        <v>0</v>
      </c>
    </row>
    <row r="60" spans="1:8" x14ac:dyDescent="0.2">
      <c r="A60" s="19" t="s">
        <v>718</v>
      </c>
      <c r="B60" s="19"/>
      <c r="C60" s="19"/>
      <c r="D60" s="16"/>
      <c r="E60" s="20"/>
      <c r="F60" s="18">
        <f t="shared" si="2"/>
        <v>0</v>
      </c>
    </row>
    <row r="61" spans="1:8" x14ac:dyDescent="0.2">
      <c r="A61" s="19" t="s">
        <v>719</v>
      </c>
      <c r="B61" s="19"/>
      <c r="C61" s="19"/>
      <c r="D61" s="16"/>
      <c r="E61" s="20"/>
      <c r="F61" s="18">
        <f t="shared" si="2"/>
        <v>0</v>
      </c>
    </row>
    <row r="62" spans="1:8" x14ac:dyDescent="0.2">
      <c r="A62" s="19" t="s">
        <v>720</v>
      </c>
      <c r="B62" s="19"/>
      <c r="C62" s="19"/>
      <c r="D62" s="16"/>
      <c r="E62" s="20"/>
      <c r="F62" s="18">
        <f t="shared" si="2"/>
        <v>0</v>
      </c>
    </row>
    <row r="63" spans="1:8" x14ac:dyDescent="0.2">
      <c r="A63" s="19" t="s">
        <v>721</v>
      </c>
      <c r="B63" s="19"/>
      <c r="C63" s="19"/>
      <c r="D63" s="16"/>
      <c r="E63" s="20"/>
      <c r="F63" s="18">
        <f t="shared" si="2"/>
        <v>0</v>
      </c>
      <c r="H63" s="28"/>
    </row>
    <row r="64" spans="1:8" x14ac:dyDescent="0.2">
      <c r="A64" s="19" t="s">
        <v>722</v>
      </c>
      <c r="B64" s="19"/>
      <c r="C64" s="19"/>
      <c r="D64" s="16"/>
      <c r="E64" s="20"/>
      <c r="F64" s="18">
        <f t="shared" si="2"/>
        <v>0</v>
      </c>
    </row>
    <row r="65" spans="1:6" x14ac:dyDescent="0.2">
      <c r="A65" s="19" t="s">
        <v>723</v>
      </c>
      <c r="B65" s="19"/>
      <c r="C65" s="19"/>
      <c r="D65" s="16"/>
      <c r="E65" s="20"/>
      <c r="F65" s="18">
        <f t="shared" si="2"/>
        <v>0</v>
      </c>
    </row>
    <row r="66" spans="1:6" x14ac:dyDescent="0.2">
      <c r="A66" s="19" t="s">
        <v>724</v>
      </c>
      <c r="B66" s="19"/>
      <c r="C66" s="19"/>
      <c r="D66" s="16"/>
      <c r="E66" s="20"/>
      <c r="F66" s="18">
        <f t="shared" si="2"/>
        <v>0</v>
      </c>
    </row>
    <row r="67" spans="1:6" x14ac:dyDescent="0.2">
      <c r="A67" s="19" t="s">
        <v>725</v>
      </c>
      <c r="B67" s="19"/>
      <c r="C67" s="19"/>
      <c r="D67" s="16"/>
      <c r="E67" s="20"/>
      <c r="F67" s="18">
        <f t="shared" si="2"/>
        <v>0</v>
      </c>
    </row>
    <row r="68" spans="1:6" x14ac:dyDescent="0.2">
      <c r="A68" s="19" t="s">
        <v>726</v>
      </c>
      <c r="B68" s="19"/>
      <c r="C68" s="19"/>
      <c r="D68" s="16"/>
      <c r="E68" s="20"/>
      <c r="F68" s="18">
        <f t="shared" si="2"/>
        <v>0</v>
      </c>
    </row>
    <row r="69" spans="1:6" x14ac:dyDescent="0.2">
      <c r="A69" s="19" t="s">
        <v>727</v>
      </c>
      <c r="B69" s="19"/>
      <c r="C69" s="19"/>
      <c r="D69" s="16"/>
      <c r="E69" s="20"/>
      <c r="F69" s="18">
        <f t="shared" si="2"/>
        <v>0</v>
      </c>
    </row>
    <row r="70" spans="1:6" x14ac:dyDescent="0.2">
      <c r="A70" s="19" t="s">
        <v>728</v>
      </c>
      <c r="B70" s="19"/>
      <c r="C70" s="19"/>
      <c r="D70" s="16"/>
      <c r="E70" s="20"/>
      <c r="F70" s="18">
        <f t="shared" si="2"/>
        <v>0</v>
      </c>
    </row>
    <row r="71" spans="1:6" x14ac:dyDescent="0.2">
      <c r="A71" s="19" t="s">
        <v>729</v>
      </c>
      <c r="B71" s="19"/>
      <c r="C71" s="19"/>
      <c r="D71" s="16"/>
      <c r="E71" s="20"/>
      <c r="F71" s="18">
        <f t="shared" si="2"/>
        <v>0</v>
      </c>
    </row>
    <row r="72" spans="1:6" x14ac:dyDescent="0.2">
      <c r="A72" s="19" t="s">
        <v>730</v>
      </c>
      <c r="B72" s="19"/>
      <c r="C72" s="19"/>
      <c r="D72" s="16"/>
      <c r="E72" s="20"/>
      <c r="F72" s="18">
        <f t="shared" si="2"/>
        <v>0</v>
      </c>
    </row>
    <row r="73" spans="1:6" x14ac:dyDescent="0.2">
      <c r="A73" s="19" t="s">
        <v>731</v>
      </c>
      <c r="B73" s="19"/>
      <c r="C73" s="19"/>
      <c r="D73" s="16"/>
      <c r="E73" s="20"/>
      <c r="F73" s="18">
        <f t="shared" si="2"/>
        <v>0</v>
      </c>
    </row>
    <row r="74" spans="1:6" x14ac:dyDescent="0.2">
      <c r="A74" s="19" t="s">
        <v>732</v>
      </c>
      <c r="B74" s="19"/>
      <c r="C74" s="19"/>
      <c r="D74" s="16"/>
      <c r="E74" s="20"/>
      <c r="F74" s="18">
        <f t="shared" si="2"/>
        <v>0</v>
      </c>
    </row>
    <row r="75" spans="1:6" x14ac:dyDescent="0.2">
      <c r="A75" s="19" t="s">
        <v>733</v>
      </c>
      <c r="B75" s="19"/>
      <c r="C75" s="19"/>
      <c r="D75" s="16"/>
      <c r="E75" s="20"/>
      <c r="F75" s="18">
        <f t="shared" si="2"/>
        <v>0</v>
      </c>
    </row>
    <row r="76" spans="1:6" x14ac:dyDescent="0.2">
      <c r="A76" s="19" t="s">
        <v>734</v>
      </c>
      <c r="B76" s="19"/>
      <c r="C76" s="19"/>
      <c r="D76" s="16"/>
      <c r="E76" s="20"/>
      <c r="F76" s="18">
        <f t="shared" si="2"/>
        <v>0</v>
      </c>
    </row>
    <row r="77" spans="1:6" x14ac:dyDescent="0.2">
      <c r="A77" s="19" t="s">
        <v>735</v>
      </c>
      <c r="B77" s="19"/>
      <c r="C77" s="19"/>
      <c r="D77" s="16"/>
      <c r="E77" s="20"/>
      <c r="F77" s="18">
        <f t="shared" si="2"/>
        <v>0</v>
      </c>
    </row>
    <row r="78" spans="1:6" x14ac:dyDescent="0.2">
      <c r="A78" s="19" t="s">
        <v>736</v>
      </c>
      <c r="B78" s="19"/>
      <c r="C78" s="19"/>
      <c r="D78" s="16"/>
      <c r="E78" s="20"/>
      <c r="F78" s="18">
        <f t="shared" si="2"/>
        <v>0</v>
      </c>
    </row>
    <row r="79" spans="1:6" x14ac:dyDescent="0.2">
      <c r="A79" s="19" t="s">
        <v>737</v>
      </c>
      <c r="B79" s="19"/>
      <c r="C79" s="19"/>
      <c r="D79" s="16"/>
      <c r="E79" s="20"/>
      <c r="F79" s="18">
        <f t="shared" si="2"/>
        <v>0</v>
      </c>
    </row>
    <row r="80" spans="1:6" x14ac:dyDescent="0.2">
      <c r="A80" s="19" t="s">
        <v>738</v>
      </c>
      <c r="B80" s="19"/>
      <c r="C80" s="19"/>
      <c r="D80" s="16"/>
      <c r="E80" s="20"/>
      <c r="F80" s="18">
        <f t="shared" si="2"/>
        <v>0</v>
      </c>
    </row>
    <row r="81" spans="1:6" x14ac:dyDescent="0.2">
      <c r="A81" s="19" t="s">
        <v>739</v>
      </c>
      <c r="B81" s="19"/>
      <c r="C81" s="19"/>
      <c r="D81" s="16"/>
      <c r="E81" s="20"/>
      <c r="F81" s="18">
        <f t="shared" ref="F81:F103" si="3">E81*D81</f>
        <v>0</v>
      </c>
    </row>
    <row r="82" spans="1:6" x14ac:dyDescent="0.2">
      <c r="A82" s="19" t="s">
        <v>740</v>
      </c>
      <c r="B82" s="19"/>
      <c r="C82" s="19"/>
      <c r="D82" s="16"/>
      <c r="E82" s="20"/>
      <c r="F82" s="18">
        <f t="shared" si="3"/>
        <v>0</v>
      </c>
    </row>
    <row r="83" spans="1:6" x14ac:dyDescent="0.2">
      <c r="A83" s="19" t="s">
        <v>741</v>
      </c>
      <c r="B83" s="19"/>
      <c r="C83" s="19"/>
      <c r="D83" s="16"/>
      <c r="E83" s="20"/>
      <c r="F83" s="18">
        <f t="shared" si="3"/>
        <v>0</v>
      </c>
    </row>
    <row r="84" spans="1:6" x14ac:dyDescent="0.2">
      <c r="A84" s="19" t="s">
        <v>742</v>
      </c>
      <c r="B84" s="19"/>
      <c r="C84" s="19"/>
      <c r="D84" s="16"/>
      <c r="E84" s="20"/>
      <c r="F84" s="18">
        <f t="shared" si="3"/>
        <v>0</v>
      </c>
    </row>
    <row r="85" spans="1:6" x14ac:dyDescent="0.2">
      <c r="A85" s="19"/>
      <c r="B85" s="19"/>
      <c r="C85" s="19"/>
      <c r="D85" s="16"/>
      <c r="E85" s="20"/>
      <c r="F85" s="18">
        <f t="shared" si="3"/>
        <v>0</v>
      </c>
    </row>
    <row r="86" spans="1:6" x14ac:dyDescent="0.2">
      <c r="A86" s="19"/>
      <c r="B86" s="19"/>
      <c r="C86" s="19"/>
      <c r="D86" s="16"/>
      <c r="E86" s="20"/>
      <c r="F86" s="18">
        <f t="shared" si="3"/>
        <v>0</v>
      </c>
    </row>
    <row r="87" spans="1:6" x14ac:dyDescent="0.2">
      <c r="A87" s="19"/>
      <c r="B87" s="19"/>
      <c r="C87" s="19"/>
      <c r="D87" s="16"/>
      <c r="E87" s="20"/>
      <c r="F87" s="18">
        <f t="shared" si="3"/>
        <v>0</v>
      </c>
    </row>
    <row r="88" spans="1:6" x14ac:dyDescent="0.2">
      <c r="A88" s="19"/>
      <c r="B88" s="19"/>
      <c r="C88" s="19"/>
      <c r="D88" s="16"/>
      <c r="E88" s="20"/>
      <c r="F88" s="18">
        <f t="shared" si="3"/>
        <v>0</v>
      </c>
    </row>
    <row r="89" spans="1:6" x14ac:dyDescent="0.2">
      <c r="A89" s="19"/>
      <c r="B89" s="19"/>
      <c r="C89" s="19"/>
      <c r="D89" s="16"/>
      <c r="E89" s="20"/>
      <c r="F89" s="18">
        <f t="shared" si="3"/>
        <v>0</v>
      </c>
    </row>
    <row r="90" spans="1:6" x14ac:dyDescent="0.2">
      <c r="A90" s="19"/>
      <c r="B90" s="19"/>
      <c r="C90" s="19"/>
      <c r="D90" s="16"/>
      <c r="E90" s="20"/>
      <c r="F90" s="18">
        <f t="shared" si="3"/>
        <v>0</v>
      </c>
    </row>
    <row r="91" spans="1:6" x14ac:dyDescent="0.2">
      <c r="A91" s="19"/>
      <c r="B91" s="19"/>
      <c r="C91" s="19"/>
      <c r="D91" s="16"/>
      <c r="E91" s="20"/>
      <c r="F91" s="18">
        <f t="shared" si="3"/>
        <v>0</v>
      </c>
    </row>
    <row r="92" spans="1:6" x14ac:dyDescent="0.2">
      <c r="A92" s="19"/>
      <c r="B92" s="19"/>
      <c r="C92" s="19"/>
      <c r="D92" s="16"/>
      <c r="E92" s="20"/>
      <c r="F92" s="18">
        <f t="shared" si="3"/>
        <v>0</v>
      </c>
    </row>
    <row r="93" spans="1:6" x14ac:dyDescent="0.2">
      <c r="A93" s="19"/>
      <c r="B93" s="19"/>
      <c r="C93" s="19"/>
      <c r="D93" s="16"/>
      <c r="E93" s="20"/>
      <c r="F93" s="18">
        <f t="shared" si="3"/>
        <v>0</v>
      </c>
    </row>
    <row r="94" spans="1:6" x14ac:dyDescent="0.2">
      <c r="A94" s="19"/>
      <c r="B94" s="19"/>
      <c r="C94" s="19"/>
      <c r="D94" s="16"/>
      <c r="E94" s="20"/>
      <c r="F94" s="18">
        <f t="shared" si="3"/>
        <v>0</v>
      </c>
    </row>
    <row r="95" spans="1:6" x14ac:dyDescent="0.2">
      <c r="A95" s="19"/>
      <c r="B95" s="19"/>
      <c r="C95" s="19"/>
      <c r="D95" s="16"/>
      <c r="E95" s="20"/>
      <c r="F95" s="18">
        <f t="shared" si="3"/>
        <v>0</v>
      </c>
    </row>
    <row r="96" spans="1:6" x14ac:dyDescent="0.2">
      <c r="A96" s="19"/>
      <c r="B96" s="19"/>
      <c r="C96" s="19"/>
      <c r="D96" s="16"/>
      <c r="E96" s="20"/>
      <c r="F96" s="18">
        <f t="shared" si="3"/>
        <v>0</v>
      </c>
    </row>
    <row r="97" spans="1:6" x14ac:dyDescent="0.2">
      <c r="A97" s="19"/>
      <c r="B97" s="19"/>
      <c r="C97" s="19"/>
      <c r="D97" s="16"/>
      <c r="E97" s="20"/>
      <c r="F97" s="18">
        <f t="shared" si="3"/>
        <v>0</v>
      </c>
    </row>
    <row r="98" spans="1:6" x14ac:dyDescent="0.2">
      <c r="A98" s="19"/>
      <c r="B98" s="19"/>
      <c r="C98" s="19"/>
      <c r="D98" s="16"/>
      <c r="E98" s="20"/>
      <c r="F98" s="18">
        <f t="shared" si="3"/>
        <v>0</v>
      </c>
    </row>
    <row r="99" spans="1:6" x14ac:dyDescent="0.2">
      <c r="A99" s="19"/>
      <c r="B99" s="19"/>
      <c r="C99" s="19"/>
      <c r="D99" s="16"/>
      <c r="E99" s="20"/>
      <c r="F99" s="18">
        <f t="shared" si="3"/>
        <v>0</v>
      </c>
    </row>
    <row r="100" spans="1:6" x14ac:dyDescent="0.2">
      <c r="A100" s="19"/>
      <c r="B100" s="19"/>
      <c r="C100" s="19"/>
      <c r="D100" s="16"/>
      <c r="E100" s="20"/>
      <c r="F100" s="18">
        <f t="shared" si="3"/>
        <v>0</v>
      </c>
    </row>
    <row r="101" spans="1:6" x14ac:dyDescent="0.2">
      <c r="A101" s="19"/>
      <c r="B101" s="19"/>
      <c r="C101" s="19"/>
      <c r="D101" s="16"/>
      <c r="E101" s="20"/>
      <c r="F101" s="18">
        <f t="shared" si="3"/>
        <v>0</v>
      </c>
    </row>
    <row r="102" spans="1:6" x14ac:dyDescent="0.2">
      <c r="A102" s="19"/>
      <c r="B102" s="19"/>
      <c r="C102" s="19"/>
      <c r="D102" s="16"/>
      <c r="E102" s="20"/>
      <c r="F102" s="18">
        <f t="shared" si="3"/>
        <v>0</v>
      </c>
    </row>
    <row r="103" spans="1:6" x14ac:dyDescent="0.2">
      <c r="A103" s="19"/>
      <c r="B103" s="19"/>
      <c r="C103" s="19"/>
      <c r="D103" s="16"/>
      <c r="E103" s="20"/>
      <c r="F103" s="18">
        <f t="shared" si="3"/>
        <v>0</v>
      </c>
    </row>
    <row r="104" spans="1:6" x14ac:dyDescent="0.2">
      <c r="A104" s="19"/>
      <c r="B104" s="19"/>
      <c r="C104" s="19"/>
      <c r="D104" s="16"/>
      <c r="E104" s="20"/>
      <c r="F104" s="18">
        <f t="shared" ref="F104:F117" si="4">E104*D104</f>
        <v>0</v>
      </c>
    </row>
    <row r="105" spans="1:6" x14ac:dyDescent="0.2">
      <c r="A105" s="19"/>
      <c r="B105" s="19"/>
      <c r="C105" s="19"/>
      <c r="D105" s="16"/>
      <c r="E105" s="20"/>
      <c r="F105" s="18">
        <f t="shared" si="4"/>
        <v>0</v>
      </c>
    </row>
    <row r="106" spans="1:6" x14ac:dyDescent="0.2">
      <c r="A106" s="19"/>
      <c r="B106" s="19"/>
      <c r="C106" s="19"/>
      <c r="D106" s="16"/>
      <c r="E106" s="20"/>
      <c r="F106" s="18">
        <f t="shared" si="4"/>
        <v>0</v>
      </c>
    </row>
    <row r="107" spans="1:6" x14ac:dyDescent="0.2">
      <c r="A107" s="19"/>
      <c r="B107" s="19"/>
      <c r="C107" s="19"/>
      <c r="D107" s="16"/>
      <c r="E107" s="20"/>
      <c r="F107" s="18">
        <f t="shared" si="4"/>
        <v>0</v>
      </c>
    </row>
    <row r="108" spans="1:6" x14ac:dyDescent="0.2">
      <c r="A108" s="19"/>
      <c r="B108" s="19"/>
      <c r="C108" s="19"/>
      <c r="D108" s="16"/>
      <c r="E108" s="20"/>
      <c r="F108" s="18">
        <f t="shared" si="4"/>
        <v>0</v>
      </c>
    </row>
    <row r="109" spans="1:6" x14ac:dyDescent="0.2">
      <c r="A109" s="19"/>
      <c r="B109" s="19"/>
      <c r="C109" s="19"/>
      <c r="D109" s="16"/>
      <c r="E109" s="20"/>
      <c r="F109" s="18">
        <f t="shared" si="4"/>
        <v>0</v>
      </c>
    </row>
    <row r="110" spans="1:6" x14ac:dyDescent="0.2">
      <c r="A110" s="19"/>
      <c r="B110" s="19"/>
      <c r="C110" s="19"/>
      <c r="D110" s="16"/>
      <c r="E110" s="20"/>
      <c r="F110" s="18">
        <f t="shared" si="4"/>
        <v>0</v>
      </c>
    </row>
    <row r="111" spans="1:6" x14ac:dyDescent="0.2">
      <c r="A111" s="19"/>
      <c r="B111" s="19"/>
      <c r="C111" s="19"/>
      <c r="D111" s="16"/>
      <c r="E111" s="20"/>
      <c r="F111" s="18">
        <f t="shared" si="4"/>
        <v>0</v>
      </c>
    </row>
    <row r="112" spans="1:6" x14ac:dyDescent="0.2">
      <c r="A112" s="19"/>
      <c r="B112" s="19"/>
      <c r="C112" s="19"/>
      <c r="D112" s="16"/>
      <c r="E112" s="20"/>
      <c r="F112" s="18">
        <f t="shared" si="4"/>
        <v>0</v>
      </c>
    </row>
    <row r="113" spans="1:6" x14ac:dyDescent="0.2">
      <c r="A113" s="19"/>
      <c r="B113" s="19"/>
      <c r="C113" s="19"/>
      <c r="D113" s="16"/>
      <c r="E113" s="20"/>
      <c r="F113" s="18">
        <f t="shared" si="4"/>
        <v>0</v>
      </c>
    </row>
    <row r="114" spans="1:6" x14ac:dyDescent="0.2">
      <c r="A114" s="19"/>
      <c r="B114" s="19"/>
      <c r="C114" s="19"/>
      <c r="D114" s="16"/>
      <c r="E114" s="20"/>
      <c r="F114" s="18">
        <f t="shared" si="4"/>
        <v>0</v>
      </c>
    </row>
    <row r="115" spans="1:6" x14ac:dyDescent="0.2">
      <c r="A115" s="19"/>
      <c r="B115" s="19"/>
      <c r="C115" s="19"/>
      <c r="D115" s="16"/>
      <c r="E115" s="20"/>
      <c r="F115" s="18">
        <f t="shared" si="4"/>
        <v>0</v>
      </c>
    </row>
    <row r="116" spans="1:6" x14ac:dyDescent="0.2">
      <c r="A116" s="19"/>
      <c r="B116" s="19"/>
      <c r="C116" s="19"/>
      <c r="D116" s="16"/>
      <c r="E116" s="20"/>
      <c r="F116" s="18">
        <f t="shared" si="4"/>
        <v>0</v>
      </c>
    </row>
    <row r="117" spans="1:6" x14ac:dyDescent="0.2">
      <c r="A117" s="19"/>
      <c r="B117" s="19"/>
      <c r="C117" s="19"/>
      <c r="D117" s="16"/>
      <c r="E117" s="20"/>
      <c r="F117" s="18">
        <f t="shared" si="4"/>
        <v>0</v>
      </c>
    </row>
    <row r="118" spans="1:6" x14ac:dyDescent="0.2">
      <c r="A118" s="19"/>
      <c r="B118" s="19"/>
      <c r="C118" s="19"/>
      <c r="D118" s="16"/>
      <c r="E118" s="20"/>
      <c r="F118" s="18">
        <f t="shared" ref="F118:F158" si="5">E118*D118</f>
        <v>0</v>
      </c>
    </row>
    <row r="119" spans="1:6" x14ac:dyDescent="0.2">
      <c r="A119" s="19"/>
      <c r="B119" s="19"/>
      <c r="C119" s="19"/>
      <c r="D119" s="16"/>
      <c r="E119" s="20"/>
      <c r="F119" s="18">
        <f t="shared" si="5"/>
        <v>0</v>
      </c>
    </row>
    <row r="120" spans="1:6" x14ac:dyDescent="0.2">
      <c r="A120" s="19"/>
      <c r="B120" s="19"/>
      <c r="C120" s="19"/>
      <c r="D120" s="16"/>
      <c r="E120" s="20"/>
      <c r="F120" s="18">
        <f t="shared" si="5"/>
        <v>0</v>
      </c>
    </row>
    <row r="121" spans="1:6" x14ac:dyDescent="0.2">
      <c r="A121" s="19"/>
      <c r="B121" s="19"/>
      <c r="C121" s="19"/>
      <c r="D121" s="16"/>
      <c r="E121" s="20"/>
      <c r="F121" s="18">
        <f t="shared" si="5"/>
        <v>0</v>
      </c>
    </row>
    <row r="122" spans="1:6" x14ac:dyDescent="0.2">
      <c r="A122" s="19"/>
      <c r="B122" s="19"/>
      <c r="C122" s="19"/>
      <c r="D122" s="16"/>
      <c r="E122" s="20"/>
      <c r="F122" s="18">
        <f t="shared" si="5"/>
        <v>0</v>
      </c>
    </row>
    <row r="123" spans="1:6" x14ac:dyDescent="0.2">
      <c r="A123" s="19"/>
      <c r="B123" s="19"/>
      <c r="C123" s="19"/>
      <c r="D123" s="16"/>
      <c r="E123" s="20"/>
      <c r="F123" s="18">
        <f t="shared" si="5"/>
        <v>0</v>
      </c>
    </row>
    <row r="124" spans="1:6" x14ac:dyDescent="0.2">
      <c r="A124" s="19"/>
      <c r="B124" s="19"/>
      <c r="C124" s="19"/>
      <c r="D124" s="16"/>
      <c r="E124" s="20"/>
      <c r="F124" s="18">
        <f t="shared" si="5"/>
        <v>0</v>
      </c>
    </row>
    <row r="125" spans="1:6" x14ac:dyDescent="0.2">
      <c r="A125" s="19"/>
      <c r="B125" s="19"/>
      <c r="C125" s="19"/>
      <c r="D125" s="16"/>
      <c r="E125" s="20"/>
      <c r="F125" s="18">
        <f t="shared" si="5"/>
        <v>0</v>
      </c>
    </row>
    <row r="126" spans="1:6" x14ac:dyDescent="0.2">
      <c r="A126" s="19"/>
      <c r="B126" s="19"/>
      <c r="C126" s="19"/>
      <c r="D126" s="16"/>
      <c r="E126" s="20"/>
      <c r="F126" s="18">
        <f t="shared" si="5"/>
        <v>0</v>
      </c>
    </row>
    <row r="127" spans="1:6" x14ac:dyDescent="0.2">
      <c r="A127" s="19"/>
      <c r="B127" s="19"/>
      <c r="C127" s="19"/>
      <c r="D127" s="16"/>
      <c r="E127" s="20"/>
      <c r="F127" s="18">
        <f t="shared" si="5"/>
        <v>0</v>
      </c>
    </row>
    <row r="128" spans="1:6" x14ac:dyDescent="0.2">
      <c r="A128" s="19"/>
      <c r="B128" s="19"/>
      <c r="C128" s="19"/>
      <c r="D128" s="16"/>
      <c r="E128" s="20"/>
      <c r="F128" s="18">
        <f t="shared" si="5"/>
        <v>0</v>
      </c>
    </row>
    <row r="129" spans="1:6" x14ac:dyDescent="0.2">
      <c r="A129" s="19"/>
      <c r="B129" s="19"/>
      <c r="C129" s="19"/>
      <c r="D129" s="16"/>
      <c r="E129" s="20"/>
      <c r="F129" s="18">
        <f t="shared" si="5"/>
        <v>0</v>
      </c>
    </row>
    <row r="130" spans="1:6" x14ac:dyDescent="0.2">
      <c r="A130" s="19"/>
      <c r="B130" s="19"/>
      <c r="C130" s="19"/>
      <c r="D130" s="16"/>
      <c r="E130" s="20"/>
      <c r="F130" s="18">
        <f t="shared" si="5"/>
        <v>0</v>
      </c>
    </row>
    <row r="131" spans="1:6" x14ac:dyDescent="0.2">
      <c r="A131" s="19"/>
      <c r="B131" s="19"/>
      <c r="C131" s="19"/>
      <c r="D131" s="16"/>
      <c r="E131" s="20"/>
      <c r="F131" s="18">
        <f t="shared" si="5"/>
        <v>0</v>
      </c>
    </row>
    <row r="132" spans="1:6" x14ac:dyDescent="0.2">
      <c r="A132" s="19"/>
      <c r="B132" s="19"/>
      <c r="C132" s="19"/>
      <c r="D132" s="16"/>
      <c r="E132" s="20"/>
      <c r="F132" s="18">
        <f t="shared" si="5"/>
        <v>0</v>
      </c>
    </row>
    <row r="133" spans="1:6" x14ac:dyDescent="0.2">
      <c r="A133" s="19"/>
      <c r="B133" s="19"/>
      <c r="C133" s="19"/>
      <c r="D133" s="16"/>
      <c r="E133" s="20"/>
      <c r="F133" s="18">
        <f t="shared" si="5"/>
        <v>0</v>
      </c>
    </row>
    <row r="134" spans="1:6" x14ac:dyDescent="0.2">
      <c r="A134" s="19"/>
      <c r="B134" s="19"/>
      <c r="C134" s="19"/>
      <c r="D134" s="16"/>
      <c r="E134" s="20"/>
      <c r="F134" s="18">
        <f t="shared" si="5"/>
        <v>0</v>
      </c>
    </row>
    <row r="135" spans="1:6" x14ac:dyDescent="0.2">
      <c r="A135" s="19"/>
      <c r="B135" s="19"/>
      <c r="C135" s="19"/>
      <c r="D135" s="16"/>
      <c r="E135" s="20"/>
      <c r="F135" s="18">
        <f t="shared" si="5"/>
        <v>0</v>
      </c>
    </row>
    <row r="136" spans="1:6" x14ac:dyDescent="0.2">
      <c r="A136" s="19"/>
      <c r="B136" s="19"/>
      <c r="C136" s="19"/>
      <c r="D136" s="16"/>
      <c r="E136" s="20"/>
      <c r="F136" s="18">
        <f t="shared" si="5"/>
        <v>0</v>
      </c>
    </row>
    <row r="137" spans="1:6" x14ac:dyDescent="0.2">
      <c r="A137" s="19"/>
      <c r="B137" s="19"/>
      <c r="C137" s="19"/>
      <c r="D137" s="16"/>
      <c r="E137" s="20"/>
      <c r="F137" s="18">
        <f t="shared" si="5"/>
        <v>0</v>
      </c>
    </row>
    <row r="138" spans="1:6" x14ac:dyDescent="0.2">
      <c r="A138" s="19"/>
      <c r="B138" s="19"/>
      <c r="C138" s="19"/>
      <c r="D138" s="16"/>
      <c r="E138" s="20"/>
      <c r="F138" s="18">
        <f t="shared" si="5"/>
        <v>0</v>
      </c>
    </row>
    <row r="139" spans="1:6" x14ac:dyDescent="0.2">
      <c r="A139" s="19"/>
      <c r="B139" s="19"/>
      <c r="C139" s="19"/>
      <c r="D139" s="16"/>
      <c r="E139" s="20"/>
      <c r="F139" s="18">
        <f t="shared" si="5"/>
        <v>0</v>
      </c>
    </row>
    <row r="140" spans="1:6" x14ac:dyDescent="0.2">
      <c r="A140" s="19"/>
      <c r="B140" s="19"/>
      <c r="C140" s="19"/>
      <c r="D140" s="16"/>
      <c r="E140" s="20"/>
      <c r="F140" s="18">
        <f t="shared" si="5"/>
        <v>0</v>
      </c>
    </row>
    <row r="141" spans="1:6" x14ac:dyDescent="0.2">
      <c r="A141" s="19"/>
      <c r="B141" s="19"/>
      <c r="C141" s="19"/>
      <c r="D141" s="16"/>
      <c r="E141" s="20"/>
      <c r="F141" s="18">
        <f t="shared" si="5"/>
        <v>0</v>
      </c>
    </row>
    <row r="142" spans="1:6" x14ac:dyDescent="0.2">
      <c r="A142" s="19"/>
      <c r="B142" s="19"/>
      <c r="C142" s="19"/>
      <c r="D142" s="16"/>
      <c r="E142" s="20"/>
      <c r="F142" s="18">
        <f t="shared" si="5"/>
        <v>0</v>
      </c>
    </row>
    <row r="143" spans="1:6" x14ac:dyDescent="0.2">
      <c r="A143" s="19"/>
      <c r="B143" s="19"/>
      <c r="C143" s="19"/>
      <c r="D143" s="16"/>
      <c r="E143" s="20"/>
      <c r="F143" s="18">
        <f t="shared" si="5"/>
        <v>0</v>
      </c>
    </row>
    <row r="144" spans="1:6" x14ac:dyDescent="0.2">
      <c r="A144" s="19"/>
      <c r="B144" s="19"/>
      <c r="C144" s="19"/>
      <c r="D144" s="16"/>
      <c r="E144" s="20"/>
      <c r="F144" s="18">
        <f t="shared" si="5"/>
        <v>0</v>
      </c>
    </row>
    <row r="145" spans="1:6" x14ac:dyDescent="0.2">
      <c r="A145" s="19"/>
      <c r="B145" s="19"/>
      <c r="C145" s="19"/>
      <c r="D145" s="16"/>
      <c r="E145" s="20"/>
      <c r="F145" s="18">
        <f t="shared" si="5"/>
        <v>0</v>
      </c>
    </row>
    <row r="146" spans="1:6" x14ac:dyDescent="0.2">
      <c r="A146" s="19"/>
      <c r="B146" s="19"/>
      <c r="C146" s="19"/>
      <c r="D146" s="16"/>
      <c r="E146" s="20"/>
      <c r="F146" s="18">
        <f t="shared" si="5"/>
        <v>0</v>
      </c>
    </row>
    <row r="147" spans="1:6" x14ac:dyDescent="0.2">
      <c r="A147" s="19"/>
      <c r="B147" s="19"/>
      <c r="C147" s="19"/>
      <c r="D147" s="16"/>
      <c r="E147" s="20"/>
      <c r="F147" s="18">
        <f t="shared" si="5"/>
        <v>0</v>
      </c>
    </row>
    <row r="148" spans="1:6" x14ac:dyDescent="0.2">
      <c r="A148" s="19"/>
      <c r="B148" s="19"/>
      <c r="C148" s="19"/>
      <c r="D148" s="16"/>
      <c r="E148" s="20"/>
      <c r="F148" s="18">
        <f t="shared" si="5"/>
        <v>0</v>
      </c>
    </row>
    <row r="149" spans="1:6" x14ac:dyDescent="0.2">
      <c r="A149" s="19"/>
      <c r="B149" s="19"/>
      <c r="C149" s="19"/>
      <c r="D149" s="16"/>
      <c r="E149" s="20"/>
      <c r="F149" s="18">
        <f t="shared" si="5"/>
        <v>0</v>
      </c>
    </row>
    <row r="150" spans="1:6" x14ac:dyDescent="0.2">
      <c r="A150" s="19"/>
      <c r="B150" s="19"/>
      <c r="C150" s="19"/>
      <c r="D150" s="16"/>
      <c r="E150" s="20"/>
      <c r="F150" s="18">
        <f t="shared" si="5"/>
        <v>0</v>
      </c>
    </row>
    <row r="151" spans="1:6" x14ac:dyDescent="0.2">
      <c r="A151" s="19"/>
      <c r="B151" s="19"/>
      <c r="C151" s="19"/>
      <c r="D151" s="16"/>
      <c r="E151" s="20"/>
      <c r="F151" s="18">
        <f t="shared" si="5"/>
        <v>0</v>
      </c>
    </row>
    <row r="152" spans="1:6" x14ac:dyDescent="0.2">
      <c r="A152" s="19"/>
      <c r="B152" s="19"/>
      <c r="C152" s="19"/>
      <c r="D152" s="16"/>
      <c r="E152" s="20"/>
      <c r="F152" s="18">
        <f t="shared" si="5"/>
        <v>0</v>
      </c>
    </row>
    <row r="153" spans="1:6" x14ac:dyDescent="0.2">
      <c r="A153" s="19"/>
      <c r="B153" s="19"/>
      <c r="C153" s="19"/>
      <c r="D153" s="16"/>
      <c r="E153" s="20"/>
      <c r="F153" s="18">
        <f t="shared" si="5"/>
        <v>0</v>
      </c>
    </row>
    <row r="154" spans="1:6" x14ac:dyDescent="0.2">
      <c r="A154" s="19"/>
      <c r="B154" s="19"/>
      <c r="C154" s="19"/>
      <c r="D154" s="16"/>
      <c r="E154" s="20"/>
      <c r="F154" s="18">
        <f t="shared" si="5"/>
        <v>0</v>
      </c>
    </row>
    <row r="155" spans="1:6" x14ac:dyDescent="0.2">
      <c r="A155" s="19"/>
      <c r="B155" s="19"/>
      <c r="C155" s="19"/>
      <c r="D155" s="16"/>
      <c r="E155" s="20"/>
      <c r="F155" s="18">
        <f t="shared" si="5"/>
        <v>0</v>
      </c>
    </row>
    <row r="156" spans="1:6" x14ac:dyDescent="0.2">
      <c r="A156" s="19"/>
      <c r="B156" s="19"/>
      <c r="C156" s="19"/>
      <c r="D156" s="16"/>
      <c r="E156" s="20"/>
      <c r="F156" s="18">
        <f t="shared" si="5"/>
        <v>0</v>
      </c>
    </row>
    <row r="157" spans="1:6" x14ac:dyDescent="0.2">
      <c r="A157" s="19"/>
      <c r="B157" s="19"/>
      <c r="C157" s="19"/>
      <c r="D157" s="16"/>
      <c r="E157" s="20"/>
      <c r="F157" s="18">
        <f t="shared" si="5"/>
        <v>0</v>
      </c>
    </row>
    <row r="158" spans="1:6" x14ac:dyDescent="0.2">
      <c r="A158" s="19"/>
      <c r="B158" s="19"/>
      <c r="C158" s="19"/>
      <c r="D158" s="16"/>
      <c r="E158" s="20"/>
      <c r="F158" s="18">
        <f t="shared" si="5"/>
        <v>0</v>
      </c>
    </row>
    <row r="159" spans="1:6" x14ac:dyDescent="0.2">
      <c r="A159" s="19"/>
    </row>
  </sheetData>
  <autoFilter ref="A2:F104" xr:uid="{B84383AA-B28D-469A-8BA3-E10A8F9259B2}">
    <sortState xmlns:xlrd2="http://schemas.microsoft.com/office/spreadsheetml/2017/richdata2" ref="A3:F104">
      <sortCondition descending="1" ref="F2:F104"/>
    </sortState>
  </autoFilter>
  <sortState xmlns:xlrd2="http://schemas.microsoft.com/office/spreadsheetml/2017/richdata2" ref="A3:F52">
    <sortCondition descending="1" ref="F3:F52"/>
  </sortState>
  <phoneticPr fontId="12" type="noConversion"/>
  <pageMargins left="0.51181102362204722" right="0.51181102362204722" top="0.78740157480314965" bottom="0.78740157480314965" header="0.31496062992125984" footer="0.31496062992125984"/>
  <pageSetup paperSize="9" scale="37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51554" r:id="rId4" name="ComboBox5">
          <controlPr defaultSize="0" autoLine="0" r:id="rId5">
            <anchor moveWithCells="1">
              <from>
                <xdr:col>0</xdr:col>
                <xdr:colOff>9525</xdr:colOff>
                <xdr:row>0</xdr:row>
                <xdr:rowOff>171450</xdr:rowOff>
              </from>
              <to>
                <xdr:col>1</xdr:col>
                <xdr:colOff>3105150</xdr:colOff>
                <xdr:row>0</xdr:row>
                <xdr:rowOff>409575</xdr:rowOff>
              </to>
            </anchor>
          </controlPr>
        </control>
      </mc:Choice>
      <mc:Fallback>
        <control shapeId="151554" r:id="rId4" name="ComboBox5"/>
      </mc:Fallback>
    </mc:AlternateContent>
    <mc:AlternateContent xmlns:mc="http://schemas.openxmlformats.org/markup-compatibility/2006">
      <mc:Choice Requires="x14">
        <control shapeId="151555" r:id="rId6" name="Label1">
          <controlPr defaultSize="0" autoLine="0" r:id="rId7">
            <anchor moveWithCells="1">
              <from>
                <xdr:col>0</xdr:col>
                <xdr:colOff>57150</xdr:colOff>
                <xdr:row>0</xdr:row>
                <xdr:rowOff>19050</xdr:rowOff>
              </from>
              <to>
                <xdr:col>1</xdr:col>
                <xdr:colOff>2990850</xdr:colOff>
                <xdr:row>0</xdr:row>
                <xdr:rowOff>152400</xdr:rowOff>
              </to>
            </anchor>
          </controlPr>
        </control>
      </mc:Choice>
      <mc:Fallback>
        <control shapeId="151555" r:id="rId6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8122E-4EE8-4ED0-ACD7-1ECC2E8128B8}">
  <sheetPr codeName="Planilha3">
    <tabColor rgb="FF7030A0"/>
  </sheetPr>
  <dimension ref="A1:P159"/>
  <sheetViews>
    <sheetView workbookViewId="0">
      <selection activeCell="D10" sqref="D10"/>
    </sheetView>
  </sheetViews>
  <sheetFormatPr defaultRowHeight="15" x14ac:dyDescent="0.25"/>
  <cols>
    <col min="1" max="1" width="37" customWidth="1"/>
    <col min="2" max="2" width="21.28515625" customWidth="1"/>
    <col min="3" max="3" width="22.28515625" customWidth="1"/>
    <col min="4" max="4" width="25.85546875" customWidth="1"/>
    <col min="5" max="5" width="20.28515625" customWidth="1"/>
    <col min="6" max="6" width="48.140625" customWidth="1"/>
  </cols>
  <sheetData>
    <row r="1" spans="1:6" ht="28.15" customHeight="1" x14ac:dyDescent="0.3">
      <c r="A1" s="571" t="s">
        <v>743</v>
      </c>
      <c r="B1" s="571"/>
      <c r="C1" s="571"/>
      <c r="D1" s="571"/>
      <c r="E1" s="571"/>
      <c r="F1" s="571"/>
    </row>
    <row r="2" spans="1:6" x14ac:dyDescent="0.25">
      <c r="A2" s="572" t="s">
        <v>744</v>
      </c>
      <c r="B2" s="572"/>
      <c r="C2" s="572"/>
      <c r="D2" s="572"/>
      <c r="E2" s="572"/>
      <c r="F2" s="572"/>
    </row>
    <row r="4" spans="1:6" x14ac:dyDescent="0.25">
      <c r="A4" s="573" t="s">
        <v>745</v>
      </c>
      <c r="B4" s="573"/>
      <c r="C4" s="573"/>
      <c r="D4" s="573"/>
      <c r="E4" s="573"/>
      <c r="F4" s="573"/>
    </row>
    <row r="5" spans="1:6" x14ac:dyDescent="0.25">
      <c r="A5" t="s">
        <v>746</v>
      </c>
      <c r="B5" s="60" t="s">
        <v>747</v>
      </c>
      <c r="E5" t="s">
        <v>748</v>
      </c>
      <c r="F5" s="63" t="s">
        <v>749</v>
      </c>
    </row>
    <row r="6" spans="1:6" x14ac:dyDescent="0.25">
      <c r="A6" t="s">
        <v>750</v>
      </c>
      <c r="B6" s="113" t="s">
        <v>751</v>
      </c>
      <c r="E6" t="s">
        <v>752</v>
      </c>
      <c r="F6" s="111">
        <f>IFERROR(_xlfn.XLOOKUP(B6,BD_CIDADES!$A$3:$A$245,BD_CIDADES!$D$3:$D$245),1)</f>
        <v>0.93</v>
      </c>
    </row>
    <row r="7" spans="1:6" x14ac:dyDescent="0.25">
      <c r="A7" t="s">
        <v>753</v>
      </c>
      <c r="B7" t="s">
        <v>754</v>
      </c>
      <c r="E7" t="s">
        <v>755</v>
      </c>
      <c r="F7" s="61" t="str">
        <f>IFERROR("SINAPI/SICRO3 — "&amp;_xlfn.XLOOKUP(B6,BD_CIDADES!$A$3:$A$245,BD_CIDADES!$C$3:$C$245)&amp;" — "&amp;_xlfn.XLOOKUP(B6,BD_CIDADES!$A$3:$A$245,BD_CIDADES!$B$3:$B$245),"SINAPI/SICRO3")</f>
        <v>SINAPI/SICRO3 — Sudeste — RJ</v>
      </c>
    </row>
    <row r="9" spans="1:6" x14ac:dyDescent="0.25">
      <c r="A9" s="573" t="s">
        <v>756</v>
      </c>
      <c r="B9" s="573"/>
      <c r="C9" s="573"/>
      <c r="D9" s="573"/>
      <c r="E9" s="573"/>
      <c r="F9" s="573"/>
    </row>
    <row r="10" spans="1:6" x14ac:dyDescent="0.25">
      <c r="A10" t="s">
        <v>757</v>
      </c>
      <c r="B10" s="65">
        <v>0.04</v>
      </c>
      <c r="D10" t="s">
        <v>758</v>
      </c>
      <c r="E10" s="65">
        <v>1.4999999999999999E-2</v>
      </c>
    </row>
    <row r="11" spans="1:6" x14ac:dyDescent="0.25">
      <c r="A11" t="s">
        <v>759</v>
      </c>
      <c r="B11" s="65">
        <v>8.0000000000000002E-3</v>
      </c>
      <c r="D11" t="s">
        <v>760</v>
      </c>
      <c r="E11" s="65">
        <v>1.2999999999999999E-2</v>
      </c>
    </row>
    <row r="12" spans="1:6" x14ac:dyDescent="0.25">
      <c r="A12" t="s">
        <v>761</v>
      </c>
      <c r="B12" s="65">
        <v>7.0000000000000007E-2</v>
      </c>
      <c r="D12" t="s">
        <v>762</v>
      </c>
      <c r="E12" s="65">
        <v>9.2499999999999999E-2</v>
      </c>
    </row>
    <row r="14" spans="1:6" x14ac:dyDescent="0.25">
      <c r="A14" t="s">
        <v>763</v>
      </c>
      <c r="B14" s="15">
        <f>(1+B10)*(1+B11)*(1+B12)*(1+E10)*(1+E11)*(1+E12)-1</f>
        <v>0.26001171309103999</v>
      </c>
      <c r="D14" t="s">
        <v>764</v>
      </c>
      <c r="E14" s="112">
        <f>IFERROR(_xlfn.XLOOKUP(B6,BD_CIDADES!$A$3:$A$245,BD_CIDADES!$E$3:$E$245),0.3545)</f>
        <v>0.26300000000000001</v>
      </c>
      <c r="F14" s="65">
        <v>0.35449999999999998</v>
      </c>
    </row>
    <row r="15" spans="1:6" x14ac:dyDescent="0.25">
      <c r="A15" t="s">
        <v>765</v>
      </c>
      <c r="B15" s="64">
        <f>IF(F14&gt;0,F14,B14)</f>
        <v>0.35449999999999998</v>
      </c>
    </row>
    <row r="17" spans="1:6" x14ac:dyDescent="0.25">
      <c r="A17" s="573" t="s">
        <v>766</v>
      </c>
      <c r="B17" s="573"/>
      <c r="C17" s="573"/>
      <c r="D17" s="573"/>
      <c r="E17" s="573"/>
      <c r="F17" s="573"/>
    </row>
    <row r="18" spans="1:6" x14ac:dyDescent="0.25">
      <c r="A18" t="s">
        <v>767</v>
      </c>
      <c r="D18" s="66" t="s">
        <v>768</v>
      </c>
      <c r="F18" t="s">
        <v>769</v>
      </c>
    </row>
    <row r="19" spans="1:6" x14ac:dyDescent="0.25">
      <c r="A19" s="67" t="s">
        <v>770</v>
      </c>
      <c r="B19" s="67" t="s">
        <v>771</v>
      </c>
      <c r="C19" s="67" t="s">
        <v>772</v>
      </c>
      <c r="D19" s="67"/>
      <c r="E19" s="67" t="s">
        <v>773</v>
      </c>
      <c r="F19" s="67" t="s">
        <v>774</v>
      </c>
    </row>
    <row r="20" spans="1:6" x14ac:dyDescent="0.25">
      <c r="A20" s="70" t="s">
        <v>775</v>
      </c>
      <c r="B20" s="71">
        <v>0.2</v>
      </c>
      <c r="C20" s="71">
        <v>0</v>
      </c>
      <c r="D20" s="70"/>
      <c r="E20" s="71">
        <f t="shared" ref="E20:E27" si="0">IF($D$18="DESONERADO",C20,B20)</f>
        <v>0.2</v>
      </c>
      <c r="F20" s="70" t="s">
        <v>776</v>
      </c>
    </row>
    <row r="21" spans="1:6" x14ac:dyDescent="0.25">
      <c r="A21" s="72" t="s">
        <v>95</v>
      </c>
      <c r="B21" s="73">
        <v>0.08</v>
      </c>
      <c r="C21" s="73">
        <v>0.08</v>
      </c>
      <c r="D21" s="72"/>
      <c r="E21" s="73">
        <f t="shared" si="0"/>
        <v>0.08</v>
      </c>
      <c r="F21" s="72"/>
    </row>
    <row r="22" spans="1:6" x14ac:dyDescent="0.25">
      <c r="A22" s="70" t="s">
        <v>777</v>
      </c>
      <c r="B22" s="71">
        <v>0.1111</v>
      </c>
      <c r="C22" s="71">
        <v>0.1111</v>
      </c>
      <c r="D22" s="70"/>
      <c r="E22" s="71">
        <f t="shared" si="0"/>
        <v>0.1111</v>
      </c>
      <c r="F22" s="70" t="s">
        <v>778</v>
      </c>
    </row>
    <row r="23" spans="1:6" x14ac:dyDescent="0.25">
      <c r="A23" s="72" t="s">
        <v>779</v>
      </c>
      <c r="B23" s="73">
        <v>8.3299999999999999E-2</v>
      </c>
      <c r="C23" s="73">
        <v>8.3299999999999999E-2</v>
      </c>
      <c r="D23" s="72"/>
      <c r="E23" s="73">
        <f t="shared" si="0"/>
        <v>8.3299999999999999E-2</v>
      </c>
      <c r="F23" s="72"/>
    </row>
    <row r="24" spans="1:6" x14ac:dyDescent="0.25">
      <c r="A24" s="70" t="s">
        <v>780</v>
      </c>
      <c r="B24" s="71">
        <v>2.8299999999999999E-2</v>
      </c>
      <c r="C24" s="71">
        <v>0</v>
      </c>
      <c r="D24" s="70"/>
      <c r="E24" s="71">
        <f t="shared" si="0"/>
        <v>2.8299999999999999E-2</v>
      </c>
      <c r="F24" s="70" t="s">
        <v>781</v>
      </c>
    </row>
    <row r="25" spans="1:6" x14ac:dyDescent="0.25">
      <c r="A25" s="72" t="s">
        <v>782</v>
      </c>
      <c r="B25" s="73">
        <v>4.7699999999999999E-2</v>
      </c>
      <c r="C25" s="73">
        <v>4.7699999999999999E-2</v>
      </c>
      <c r="D25" s="72"/>
      <c r="E25" s="73">
        <f t="shared" si="0"/>
        <v>4.7699999999999999E-2</v>
      </c>
      <c r="F25" s="72"/>
    </row>
    <row r="26" spans="1:6" x14ac:dyDescent="0.25">
      <c r="A26" s="70" t="s">
        <v>783</v>
      </c>
      <c r="B26" s="71">
        <v>3.5799999999999998E-2</v>
      </c>
      <c r="C26" s="71">
        <v>3.5799999999999998E-2</v>
      </c>
      <c r="D26" s="70"/>
      <c r="E26" s="71">
        <f t="shared" si="0"/>
        <v>3.5799999999999998E-2</v>
      </c>
      <c r="F26" s="70" t="s">
        <v>784</v>
      </c>
    </row>
    <row r="27" spans="1:6" x14ac:dyDescent="0.25">
      <c r="A27" s="72" t="s">
        <v>785</v>
      </c>
      <c r="B27" s="73">
        <v>0.03</v>
      </c>
      <c r="C27" s="73">
        <v>0.03</v>
      </c>
      <c r="D27" s="72"/>
      <c r="E27" s="73">
        <f t="shared" si="0"/>
        <v>0.03</v>
      </c>
      <c r="F27" s="72" t="s">
        <v>786</v>
      </c>
    </row>
    <row r="28" spans="1:6" x14ac:dyDescent="0.25">
      <c r="A28" s="67" t="s">
        <v>787</v>
      </c>
      <c r="B28" s="68">
        <f>SUM(B20:B27)</f>
        <v>0.61620000000000008</v>
      </c>
      <c r="C28" s="68">
        <f>SUM(C20:C27)</f>
        <v>0.38790000000000002</v>
      </c>
      <c r="D28" s="67"/>
      <c r="E28" s="68">
        <f>SUM(E20:E27)</f>
        <v>0.61620000000000008</v>
      </c>
      <c r="F28" s="67"/>
    </row>
    <row r="30" spans="1:6" x14ac:dyDescent="0.25">
      <c r="A30" t="s">
        <v>788</v>
      </c>
      <c r="B30" s="69">
        <f>1+E28</f>
        <v>1.6162000000000001</v>
      </c>
      <c r="D30" t="s">
        <v>789</v>
      </c>
    </row>
    <row r="32" spans="1:6" x14ac:dyDescent="0.25">
      <c r="A32" s="570" t="s">
        <v>790</v>
      </c>
      <c r="B32" s="570"/>
      <c r="C32" s="570"/>
      <c r="D32" s="570"/>
      <c r="E32" s="570"/>
      <c r="F32" s="570"/>
    </row>
    <row r="33" spans="1:6" x14ac:dyDescent="0.25">
      <c r="A33" s="574" t="s">
        <v>791</v>
      </c>
      <c r="B33" s="575"/>
      <c r="C33" s="576"/>
      <c r="D33" s="577"/>
      <c r="E33" s="576"/>
      <c r="F33" s="575"/>
    </row>
    <row r="34" spans="1:6" ht="36" customHeight="1" x14ac:dyDescent="0.25">
      <c r="A34" s="103" t="s">
        <v>792</v>
      </c>
      <c r="B34" s="97" t="s">
        <v>793</v>
      </c>
      <c r="C34" s="97" t="s">
        <v>794</v>
      </c>
      <c r="D34" s="97" t="s">
        <v>795</v>
      </c>
      <c r="E34" s="97" t="s">
        <v>796</v>
      </c>
      <c r="F34" s="107" t="s">
        <v>797</v>
      </c>
    </row>
    <row r="35" spans="1:6" x14ac:dyDescent="0.25">
      <c r="A35" s="104" t="s">
        <v>798</v>
      </c>
      <c r="B35" s="70" t="s">
        <v>799</v>
      </c>
      <c r="C35" s="98">
        <v>1</v>
      </c>
      <c r="D35" s="70" t="s">
        <v>800</v>
      </c>
      <c r="E35" s="71">
        <v>0.2712</v>
      </c>
      <c r="F35" s="108" t="s">
        <v>801</v>
      </c>
    </row>
    <row r="36" spans="1:6" x14ac:dyDescent="0.25">
      <c r="A36" s="105" t="s">
        <v>802</v>
      </c>
      <c r="B36" s="72" t="s">
        <v>799</v>
      </c>
      <c r="C36" s="99">
        <v>0.998</v>
      </c>
      <c r="D36" s="72" t="s">
        <v>800</v>
      </c>
      <c r="E36" s="73">
        <v>0.2712</v>
      </c>
      <c r="F36" s="109" t="s">
        <v>803</v>
      </c>
    </row>
    <row r="37" spans="1:6" x14ac:dyDescent="0.25">
      <c r="A37" s="104" t="s">
        <v>804</v>
      </c>
      <c r="B37" s="70" t="s">
        <v>799</v>
      </c>
      <c r="C37" s="98">
        <v>1.0049999999999999</v>
      </c>
      <c r="D37" s="70" t="s">
        <v>800</v>
      </c>
      <c r="E37" s="71">
        <v>0.27300000000000002</v>
      </c>
      <c r="F37" s="108" t="s">
        <v>805</v>
      </c>
    </row>
    <row r="38" spans="1:6" x14ac:dyDescent="0.25">
      <c r="A38" s="105" t="s">
        <v>806</v>
      </c>
      <c r="B38" s="72" t="s">
        <v>799</v>
      </c>
      <c r="C38" s="99">
        <v>1.02</v>
      </c>
      <c r="D38" s="72" t="s">
        <v>807</v>
      </c>
      <c r="E38" s="73">
        <v>0.27650000000000002</v>
      </c>
      <c r="F38" s="109" t="s">
        <v>808</v>
      </c>
    </row>
    <row r="39" spans="1:6" x14ac:dyDescent="0.25">
      <c r="A39" s="104" t="s">
        <v>809</v>
      </c>
      <c r="B39" s="70" t="s">
        <v>799</v>
      </c>
      <c r="C39" s="98">
        <v>1.03</v>
      </c>
      <c r="D39" s="70" t="s">
        <v>807</v>
      </c>
      <c r="E39" s="71">
        <v>0.27900000000000003</v>
      </c>
      <c r="F39" s="108" t="s">
        <v>810</v>
      </c>
    </row>
    <row r="40" spans="1:6" x14ac:dyDescent="0.25">
      <c r="A40" s="105" t="s">
        <v>811</v>
      </c>
      <c r="B40" s="72" t="s">
        <v>799</v>
      </c>
      <c r="C40" s="99">
        <v>0.995</v>
      </c>
      <c r="D40" s="72" t="s">
        <v>812</v>
      </c>
      <c r="E40" s="73">
        <v>0.27</v>
      </c>
      <c r="F40" s="109" t="s">
        <v>813</v>
      </c>
    </row>
    <row r="41" spans="1:6" x14ac:dyDescent="0.25">
      <c r="A41" s="104" t="s">
        <v>814</v>
      </c>
      <c r="B41" s="70" t="s">
        <v>799</v>
      </c>
      <c r="C41" s="98">
        <v>1.01</v>
      </c>
      <c r="D41" s="70" t="s">
        <v>812</v>
      </c>
      <c r="E41" s="71">
        <v>0.27400000000000002</v>
      </c>
      <c r="F41" s="108" t="s">
        <v>815</v>
      </c>
    </row>
    <row r="42" spans="1:6" x14ac:dyDescent="0.25">
      <c r="A42" s="105" t="s">
        <v>816</v>
      </c>
      <c r="B42" s="72" t="s">
        <v>799</v>
      </c>
      <c r="C42" s="99">
        <v>1.0149999999999999</v>
      </c>
      <c r="D42" s="72" t="s">
        <v>817</v>
      </c>
      <c r="E42" s="73">
        <v>0.27550000000000002</v>
      </c>
      <c r="F42" s="109" t="s">
        <v>818</v>
      </c>
    </row>
    <row r="43" spans="1:6" x14ac:dyDescent="0.25">
      <c r="A43" s="104" t="s">
        <v>819</v>
      </c>
      <c r="B43" s="70" t="s">
        <v>799</v>
      </c>
      <c r="C43" s="98">
        <v>0.99</v>
      </c>
      <c r="D43" s="70" t="s">
        <v>820</v>
      </c>
      <c r="E43" s="71">
        <v>0.26800000000000002</v>
      </c>
      <c r="F43" s="108" t="s">
        <v>821</v>
      </c>
    </row>
    <row r="44" spans="1:6" x14ac:dyDescent="0.25">
      <c r="A44" s="105" t="s">
        <v>822</v>
      </c>
      <c r="B44" s="72" t="s">
        <v>799</v>
      </c>
      <c r="C44" s="99">
        <v>1</v>
      </c>
      <c r="D44" s="72" t="s">
        <v>820</v>
      </c>
      <c r="E44" s="73">
        <v>0.2712</v>
      </c>
      <c r="F44" s="109" t="s">
        <v>823</v>
      </c>
    </row>
    <row r="45" spans="1:6" x14ac:dyDescent="0.25">
      <c r="A45" s="104" t="s">
        <v>824</v>
      </c>
      <c r="B45" s="70" t="s">
        <v>799</v>
      </c>
      <c r="C45" s="98">
        <v>0.98499999999999999</v>
      </c>
      <c r="D45" s="70" t="s">
        <v>820</v>
      </c>
      <c r="E45" s="71">
        <v>0.26600000000000001</v>
      </c>
      <c r="F45" s="108" t="s">
        <v>825</v>
      </c>
    </row>
    <row r="46" spans="1:6" x14ac:dyDescent="0.25">
      <c r="A46" s="105" t="s">
        <v>826</v>
      </c>
      <c r="B46" s="72" t="s">
        <v>799</v>
      </c>
      <c r="C46" s="99">
        <v>0.98</v>
      </c>
      <c r="D46" s="72" t="s">
        <v>820</v>
      </c>
      <c r="E46" s="73">
        <v>0.26400000000000001</v>
      </c>
      <c r="F46" s="109" t="s">
        <v>827</v>
      </c>
    </row>
    <row r="47" spans="1:6" x14ac:dyDescent="0.25">
      <c r="A47" s="104" t="s">
        <v>828</v>
      </c>
      <c r="B47" s="70" t="s">
        <v>799</v>
      </c>
      <c r="C47" s="98">
        <v>0.995</v>
      </c>
      <c r="D47" s="70" t="s">
        <v>800</v>
      </c>
      <c r="E47" s="71">
        <v>0.27</v>
      </c>
      <c r="F47" s="108" t="s">
        <v>829</v>
      </c>
    </row>
    <row r="48" spans="1:6" x14ac:dyDescent="0.25">
      <c r="A48" s="105" t="s">
        <v>830</v>
      </c>
      <c r="B48" s="72" t="s">
        <v>799</v>
      </c>
      <c r="C48" s="99">
        <v>0.998</v>
      </c>
      <c r="D48" s="72" t="s">
        <v>800</v>
      </c>
      <c r="E48" s="73">
        <v>0.27050000000000002</v>
      </c>
      <c r="F48" s="109" t="s">
        <v>831</v>
      </c>
    </row>
    <row r="49" spans="1:6" x14ac:dyDescent="0.25">
      <c r="A49" s="104" t="s">
        <v>832</v>
      </c>
      <c r="B49" s="70" t="s">
        <v>799</v>
      </c>
      <c r="C49" s="98">
        <v>1.0249999999999999</v>
      </c>
      <c r="D49" s="70" t="s">
        <v>833</v>
      </c>
      <c r="E49" s="71">
        <v>0.27800000000000002</v>
      </c>
      <c r="F49" s="108" t="s">
        <v>834</v>
      </c>
    </row>
    <row r="50" spans="1:6" x14ac:dyDescent="0.25">
      <c r="A50" s="105" t="s">
        <v>835</v>
      </c>
      <c r="B50" s="72" t="s">
        <v>799</v>
      </c>
      <c r="C50" s="99">
        <v>1.02</v>
      </c>
      <c r="D50" s="72" t="s">
        <v>836</v>
      </c>
      <c r="E50" s="73">
        <v>0.27650000000000002</v>
      </c>
      <c r="F50" s="109" t="s">
        <v>837</v>
      </c>
    </row>
    <row r="51" spans="1:6" x14ac:dyDescent="0.25">
      <c r="A51" s="104" t="s">
        <v>838</v>
      </c>
      <c r="B51" s="70" t="s">
        <v>799</v>
      </c>
      <c r="C51" s="98">
        <v>1.01</v>
      </c>
      <c r="D51" s="70" t="s">
        <v>800</v>
      </c>
      <c r="E51" s="71">
        <v>0.27400000000000002</v>
      </c>
      <c r="F51" s="108" t="s">
        <v>839</v>
      </c>
    </row>
    <row r="52" spans="1:6" x14ac:dyDescent="0.25">
      <c r="A52" s="105" t="s">
        <v>840</v>
      </c>
      <c r="B52" s="72" t="s">
        <v>799</v>
      </c>
      <c r="C52" s="99">
        <v>1.04</v>
      </c>
      <c r="D52" s="72" t="s">
        <v>833</v>
      </c>
      <c r="E52" s="73">
        <v>0.28199999999999997</v>
      </c>
      <c r="F52" s="109" t="s">
        <v>841</v>
      </c>
    </row>
    <row r="53" spans="1:6" x14ac:dyDescent="0.25">
      <c r="A53" s="104" t="s">
        <v>842</v>
      </c>
      <c r="B53" s="70" t="s">
        <v>799</v>
      </c>
      <c r="C53" s="98">
        <v>1.05</v>
      </c>
      <c r="D53" s="70" t="s">
        <v>833</v>
      </c>
      <c r="E53" s="71">
        <v>0.28499999999999998</v>
      </c>
      <c r="F53" s="108" t="s">
        <v>843</v>
      </c>
    </row>
    <row r="54" spans="1:6" x14ac:dyDescent="0.25">
      <c r="A54" s="105" t="s">
        <v>844</v>
      </c>
      <c r="B54" s="72" t="s">
        <v>799</v>
      </c>
      <c r="C54" s="99">
        <v>1.0449999999999999</v>
      </c>
      <c r="D54" s="72" t="s">
        <v>833</v>
      </c>
      <c r="E54" s="73">
        <v>0.28349999999999997</v>
      </c>
      <c r="F54" s="109" t="s">
        <v>845</v>
      </c>
    </row>
    <row r="55" spans="1:6" x14ac:dyDescent="0.25">
      <c r="A55" s="104" t="s">
        <v>846</v>
      </c>
      <c r="B55" s="70" t="s">
        <v>799</v>
      </c>
      <c r="C55" s="98">
        <v>1.0249999999999999</v>
      </c>
      <c r="D55" s="70" t="s">
        <v>836</v>
      </c>
      <c r="E55" s="71">
        <v>0.27800000000000002</v>
      </c>
      <c r="F55" s="108" t="s">
        <v>847</v>
      </c>
    </row>
    <row r="56" spans="1:6" x14ac:dyDescent="0.25">
      <c r="A56" s="105" t="s">
        <v>848</v>
      </c>
      <c r="B56" s="72" t="s">
        <v>799</v>
      </c>
      <c r="C56" s="99">
        <v>1.03</v>
      </c>
      <c r="D56" s="72" t="s">
        <v>836</v>
      </c>
      <c r="E56" s="73">
        <v>0.27900000000000003</v>
      </c>
      <c r="F56" s="109" t="s">
        <v>849</v>
      </c>
    </row>
    <row r="57" spans="1:6" x14ac:dyDescent="0.25">
      <c r="A57" s="104" t="s">
        <v>850</v>
      </c>
      <c r="B57" s="70" t="s">
        <v>799</v>
      </c>
      <c r="C57" s="98">
        <v>1.04</v>
      </c>
      <c r="D57" s="70" t="s">
        <v>851</v>
      </c>
      <c r="E57" s="71">
        <v>0.28199999999999997</v>
      </c>
      <c r="F57" s="108" t="s">
        <v>852</v>
      </c>
    </row>
    <row r="58" spans="1:6" x14ac:dyDescent="0.25">
      <c r="A58" s="105" t="s">
        <v>853</v>
      </c>
      <c r="B58" s="72" t="s">
        <v>799</v>
      </c>
      <c r="C58" s="99">
        <v>1.0449999999999999</v>
      </c>
      <c r="D58" s="72" t="s">
        <v>851</v>
      </c>
      <c r="E58" s="73">
        <v>0.28349999999999997</v>
      </c>
      <c r="F58" s="109" t="s">
        <v>854</v>
      </c>
    </row>
    <row r="59" spans="1:6" x14ac:dyDescent="0.25">
      <c r="A59" s="104" t="s">
        <v>855</v>
      </c>
      <c r="B59" s="70" t="s">
        <v>799</v>
      </c>
      <c r="C59" s="98">
        <v>1.0549999999999999</v>
      </c>
      <c r="D59" s="70" t="s">
        <v>851</v>
      </c>
      <c r="E59" s="71">
        <v>0.28599999999999998</v>
      </c>
      <c r="F59" s="108" t="s">
        <v>856</v>
      </c>
    </row>
    <row r="60" spans="1:6" x14ac:dyDescent="0.25">
      <c r="A60" s="105" t="s">
        <v>857</v>
      </c>
      <c r="B60" s="72" t="s">
        <v>858</v>
      </c>
      <c r="C60" s="99">
        <v>1.0549999999999999</v>
      </c>
      <c r="D60" s="72" t="s">
        <v>859</v>
      </c>
      <c r="E60" s="73">
        <v>0.28599999999999998</v>
      </c>
      <c r="F60" s="109" t="s">
        <v>860</v>
      </c>
    </row>
    <row r="61" spans="1:6" x14ac:dyDescent="0.25">
      <c r="A61" s="104" t="s">
        <v>861</v>
      </c>
      <c r="B61" s="70" t="s">
        <v>799</v>
      </c>
      <c r="C61" s="98">
        <v>1.0349999999999999</v>
      </c>
      <c r="D61" s="70" t="s">
        <v>807</v>
      </c>
      <c r="E61" s="71">
        <v>0.28050000000000003</v>
      </c>
      <c r="F61" s="108" t="s">
        <v>862</v>
      </c>
    </row>
    <row r="62" spans="1:6" x14ac:dyDescent="0.25">
      <c r="A62" s="105" t="s">
        <v>863</v>
      </c>
      <c r="B62" s="72" t="s">
        <v>799</v>
      </c>
      <c r="C62" s="99">
        <v>1.03</v>
      </c>
      <c r="D62" s="72" t="s">
        <v>807</v>
      </c>
      <c r="E62" s="73">
        <v>0.27900000000000003</v>
      </c>
      <c r="F62" s="109" t="s">
        <v>864</v>
      </c>
    </row>
    <row r="63" spans="1:6" x14ac:dyDescent="0.25">
      <c r="A63" s="104" t="s">
        <v>865</v>
      </c>
      <c r="B63" s="70" t="s">
        <v>799</v>
      </c>
      <c r="C63" s="98">
        <v>1.0049999999999999</v>
      </c>
      <c r="D63" s="70" t="s">
        <v>812</v>
      </c>
      <c r="E63" s="71">
        <v>0.27300000000000002</v>
      </c>
      <c r="F63" s="108" t="s">
        <v>866</v>
      </c>
    </row>
    <row r="64" spans="1:6" x14ac:dyDescent="0.25">
      <c r="A64" s="105" t="s">
        <v>867</v>
      </c>
      <c r="B64" s="72" t="s">
        <v>799</v>
      </c>
      <c r="C64" s="99">
        <v>1.01</v>
      </c>
      <c r="D64" s="72" t="s">
        <v>817</v>
      </c>
      <c r="E64" s="73">
        <v>0.27400000000000002</v>
      </c>
      <c r="F64" s="109" t="s">
        <v>868</v>
      </c>
    </row>
    <row r="65" spans="1:6" x14ac:dyDescent="0.25">
      <c r="A65" s="104" t="s">
        <v>869</v>
      </c>
      <c r="B65" s="70" t="s">
        <v>799</v>
      </c>
      <c r="C65" s="98">
        <v>1.0049999999999999</v>
      </c>
      <c r="D65" s="70" t="s">
        <v>817</v>
      </c>
      <c r="E65" s="71">
        <v>0.27300000000000002</v>
      </c>
      <c r="F65" s="108" t="s">
        <v>870</v>
      </c>
    </row>
    <row r="66" spans="1:6" x14ac:dyDescent="0.25">
      <c r="A66" s="105" t="s">
        <v>871</v>
      </c>
      <c r="B66" s="72" t="s">
        <v>799</v>
      </c>
      <c r="C66" s="99">
        <v>1.0449999999999999</v>
      </c>
      <c r="D66" s="72" t="s">
        <v>833</v>
      </c>
      <c r="E66" s="73">
        <v>0.28349999999999997</v>
      </c>
      <c r="F66" s="109" t="s">
        <v>872</v>
      </c>
    </row>
    <row r="67" spans="1:6" x14ac:dyDescent="0.25">
      <c r="A67" s="104" t="s">
        <v>873</v>
      </c>
      <c r="B67" s="70" t="s">
        <v>799</v>
      </c>
      <c r="C67" s="98">
        <v>1.06</v>
      </c>
      <c r="D67" s="70" t="s">
        <v>833</v>
      </c>
      <c r="E67" s="71">
        <v>0.28749999999999998</v>
      </c>
      <c r="F67" s="108" t="s">
        <v>874</v>
      </c>
    </row>
    <row r="68" spans="1:6" x14ac:dyDescent="0.25">
      <c r="A68" s="105" t="s">
        <v>875</v>
      </c>
      <c r="B68" s="72" t="s">
        <v>799</v>
      </c>
      <c r="C68" s="99">
        <v>1.0549999999999999</v>
      </c>
      <c r="D68" s="72" t="s">
        <v>876</v>
      </c>
      <c r="E68" s="73">
        <v>0.28599999999999998</v>
      </c>
      <c r="F68" s="109" t="s">
        <v>877</v>
      </c>
    </row>
    <row r="69" spans="1:6" x14ac:dyDescent="0.25">
      <c r="A69" s="104" t="s">
        <v>878</v>
      </c>
      <c r="B69" s="70" t="s">
        <v>799</v>
      </c>
      <c r="C69" s="98">
        <v>1.0249999999999999</v>
      </c>
      <c r="D69" s="70" t="s">
        <v>851</v>
      </c>
      <c r="E69" s="71">
        <v>0.27800000000000002</v>
      </c>
      <c r="F69" s="108" t="s">
        <v>879</v>
      </c>
    </row>
    <row r="70" spans="1:6" x14ac:dyDescent="0.25">
      <c r="A70" s="105" t="s">
        <v>880</v>
      </c>
      <c r="B70" s="72" t="s">
        <v>799</v>
      </c>
      <c r="C70" s="99">
        <v>1.0149999999999999</v>
      </c>
      <c r="D70" s="72" t="s">
        <v>881</v>
      </c>
      <c r="E70" s="73">
        <v>0.27550000000000002</v>
      </c>
      <c r="F70" s="109" t="s">
        <v>882</v>
      </c>
    </row>
    <row r="71" spans="1:6" x14ac:dyDescent="0.25">
      <c r="A71" s="104" t="s">
        <v>883</v>
      </c>
      <c r="B71" s="70" t="s">
        <v>799</v>
      </c>
      <c r="C71" s="98">
        <v>1.01</v>
      </c>
      <c r="D71" s="70" t="s">
        <v>800</v>
      </c>
      <c r="E71" s="71">
        <v>0.27400000000000002</v>
      </c>
      <c r="F71" s="108" t="s">
        <v>884</v>
      </c>
    </row>
    <row r="72" spans="1:6" x14ac:dyDescent="0.25">
      <c r="A72" s="105" t="s">
        <v>885</v>
      </c>
      <c r="B72" s="72" t="s">
        <v>799</v>
      </c>
      <c r="C72" s="99">
        <v>1.03</v>
      </c>
      <c r="D72" s="72" t="s">
        <v>833</v>
      </c>
      <c r="E72" s="73">
        <v>0.27900000000000003</v>
      </c>
      <c r="F72" s="109" t="s">
        <v>886</v>
      </c>
    </row>
    <row r="73" spans="1:6" x14ac:dyDescent="0.25">
      <c r="A73" s="104" t="s">
        <v>887</v>
      </c>
      <c r="B73" s="70" t="s">
        <v>799</v>
      </c>
      <c r="C73" s="98">
        <v>1.0649999999999999</v>
      </c>
      <c r="D73" s="70" t="s">
        <v>833</v>
      </c>
      <c r="E73" s="71">
        <v>0.28899999999999998</v>
      </c>
      <c r="F73" s="108" t="s">
        <v>888</v>
      </c>
    </row>
    <row r="74" spans="1:6" x14ac:dyDescent="0.25">
      <c r="A74" s="105" t="s">
        <v>889</v>
      </c>
      <c r="B74" s="72" t="s">
        <v>799</v>
      </c>
      <c r="C74" s="99">
        <v>1.0549999999999999</v>
      </c>
      <c r="D74" s="72" t="s">
        <v>833</v>
      </c>
      <c r="E74" s="73">
        <v>0.28599999999999998</v>
      </c>
      <c r="F74" s="109" t="s">
        <v>890</v>
      </c>
    </row>
    <row r="75" spans="1:6" x14ac:dyDescent="0.25">
      <c r="A75" s="104" t="s">
        <v>891</v>
      </c>
      <c r="B75" s="70" t="s">
        <v>799</v>
      </c>
      <c r="C75" s="98">
        <v>1.06</v>
      </c>
      <c r="D75" s="70" t="s">
        <v>833</v>
      </c>
      <c r="E75" s="71">
        <v>0.28749999999999998</v>
      </c>
      <c r="F75" s="108" t="s">
        <v>892</v>
      </c>
    </row>
    <row r="76" spans="1:6" x14ac:dyDescent="0.25">
      <c r="A76" s="105" t="s">
        <v>893</v>
      </c>
      <c r="B76" s="72" t="s">
        <v>799</v>
      </c>
      <c r="C76" s="99">
        <v>1.0649999999999999</v>
      </c>
      <c r="D76" s="72" t="s">
        <v>817</v>
      </c>
      <c r="E76" s="73">
        <v>0.28899999999999998</v>
      </c>
      <c r="F76" s="109" t="s">
        <v>894</v>
      </c>
    </row>
    <row r="77" spans="1:6" x14ac:dyDescent="0.25">
      <c r="A77" s="104" t="s">
        <v>895</v>
      </c>
      <c r="B77" s="70" t="s">
        <v>799</v>
      </c>
      <c r="C77" s="98">
        <v>1.0349999999999999</v>
      </c>
      <c r="D77" s="70" t="s">
        <v>812</v>
      </c>
      <c r="E77" s="71">
        <v>0.28050000000000003</v>
      </c>
      <c r="F77" s="108" t="s">
        <v>864</v>
      </c>
    </row>
    <row r="78" spans="1:6" x14ac:dyDescent="0.25">
      <c r="A78" s="105" t="s">
        <v>896</v>
      </c>
      <c r="B78" s="72" t="s">
        <v>799</v>
      </c>
      <c r="C78" s="99">
        <v>1.04</v>
      </c>
      <c r="D78" s="72" t="s">
        <v>807</v>
      </c>
      <c r="E78" s="73">
        <v>0.28199999999999997</v>
      </c>
      <c r="F78" s="109" t="s">
        <v>862</v>
      </c>
    </row>
    <row r="79" spans="1:6" x14ac:dyDescent="0.25">
      <c r="A79" s="104" t="s">
        <v>897</v>
      </c>
      <c r="B79" s="70" t="s">
        <v>799</v>
      </c>
      <c r="C79" s="98">
        <v>1.0449999999999999</v>
      </c>
      <c r="D79" s="70" t="s">
        <v>807</v>
      </c>
      <c r="E79" s="71">
        <v>0.28349999999999997</v>
      </c>
      <c r="F79" s="108" t="s">
        <v>898</v>
      </c>
    </row>
    <row r="80" spans="1:6" x14ac:dyDescent="0.25">
      <c r="A80" s="105" t="s">
        <v>899</v>
      </c>
      <c r="B80" s="72" t="s">
        <v>799</v>
      </c>
      <c r="C80" s="99">
        <v>1.04</v>
      </c>
      <c r="D80" s="72" t="s">
        <v>807</v>
      </c>
      <c r="E80" s="73">
        <v>0.28199999999999997</v>
      </c>
      <c r="F80" s="109" t="s">
        <v>900</v>
      </c>
    </row>
    <row r="81" spans="1:6" x14ac:dyDescent="0.25">
      <c r="A81" s="104" t="s">
        <v>901</v>
      </c>
      <c r="B81" s="70" t="s">
        <v>799</v>
      </c>
      <c r="C81" s="98">
        <v>1.0449999999999999</v>
      </c>
      <c r="D81" s="70" t="s">
        <v>807</v>
      </c>
      <c r="E81" s="71">
        <v>0.28349999999999997</v>
      </c>
      <c r="F81" s="108" t="s">
        <v>902</v>
      </c>
    </row>
    <row r="82" spans="1:6" x14ac:dyDescent="0.25">
      <c r="A82" s="105" t="s">
        <v>903</v>
      </c>
      <c r="B82" s="72" t="s">
        <v>799</v>
      </c>
      <c r="C82" s="99">
        <v>1.04</v>
      </c>
      <c r="D82" s="72" t="s">
        <v>851</v>
      </c>
      <c r="E82" s="73">
        <v>0.28199999999999997</v>
      </c>
      <c r="F82" s="109" t="s">
        <v>904</v>
      </c>
    </row>
    <row r="83" spans="1:6" x14ac:dyDescent="0.25">
      <c r="A83" s="104" t="s">
        <v>905</v>
      </c>
      <c r="B83" s="70" t="s">
        <v>799</v>
      </c>
      <c r="C83" s="98">
        <v>1.05</v>
      </c>
      <c r="D83" s="70" t="s">
        <v>851</v>
      </c>
      <c r="E83" s="71">
        <v>0.28499999999999998</v>
      </c>
      <c r="F83" s="108" t="s">
        <v>906</v>
      </c>
    </row>
    <row r="84" spans="1:6" x14ac:dyDescent="0.25">
      <c r="A84" s="106" t="s">
        <v>907</v>
      </c>
      <c r="B84" s="100" t="s">
        <v>799</v>
      </c>
      <c r="C84" s="101">
        <v>1</v>
      </c>
      <c r="D84" s="100" t="s">
        <v>820</v>
      </c>
      <c r="E84" s="102">
        <v>0.2712</v>
      </c>
      <c r="F84" s="110" t="s">
        <v>823</v>
      </c>
    </row>
    <row r="86" spans="1:6" ht="24" customHeight="1" x14ac:dyDescent="0.25">
      <c r="A86" s="578" t="s">
        <v>908</v>
      </c>
      <c r="B86" s="498"/>
      <c r="C86" s="498"/>
      <c r="D86" s="498"/>
      <c r="E86" s="498"/>
      <c r="F86" s="498"/>
    </row>
    <row r="87" spans="1:6" x14ac:dyDescent="0.25">
      <c r="A87" s="579" t="s">
        <v>909</v>
      </c>
      <c r="B87" s="498"/>
      <c r="C87" s="498"/>
      <c r="D87" s="498"/>
      <c r="E87" s="498"/>
      <c r="F87" s="498"/>
    </row>
    <row r="88" spans="1:6" ht="19.899999999999999" customHeight="1" x14ac:dyDescent="0.25">
      <c r="A88" s="62" t="s">
        <v>910</v>
      </c>
      <c r="B88" s="62" t="s">
        <v>911</v>
      </c>
      <c r="C88" s="62"/>
      <c r="D88" s="62" t="s">
        <v>912</v>
      </c>
      <c r="E88" s="62"/>
      <c r="F88" s="62" t="s">
        <v>911</v>
      </c>
    </row>
    <row r="89" spans="1:6" x14ac:dyDescent="0.25">
      <c r="A89" s="126" t="s">
        <v>913</v>
      </c>
      <c r="B89" s="120">
        <v>46143</v>
      </c>
      <c r="C89" s="119"/>
      <c r="D89" s="127" t="s">
        <v>914</v>
      </c>
      <c r="E89" s="119"/>
      <c r="F89" s="129">
        <f>IF(B90&gt;B89,B90-B89,"")</f>
        <v>152</v>
      </c>
    </row>
    <row r="90" spans="1:6" x14ac:dyDescent="0.25">
      <c r="A90" s="124" t="s">
        <v>915</v>
      </c>
      <c r="B90" s="122">
        <v>46295</v>
      </c>
      <c r="C90" s="121"/>
      <c r="D90" s="128" t="s">
        <v>916</v>
      </c>
      <c r="E90" s="121"/>
      <c r="F90" s="130">
        <f>IF(B90&gt;B89,DATEDIF(B89,B90,"M"),"")</f>
        <v>4</v>
      </c>
    </row>
    <row r="91" spans="1:6" x14ac:dyDescent="0.25">
      <c r="A91" s="126" t="s">
        <v>917</v>
      </c>
      <c r="B91" s="123">
        <f>IF(B90&gt;B89,NETWORKDAYS(B89,B90),"")</f>
        <v>109</v>
      </c>
      <c r="C91" s="119"/>
      <c r="D91" s="127" t="s">
        <v>918</v>
      </c>
      <c r="E91" s="119"/>
      <c r="F91" s="133">
        <f ca="1">IF(AND(B90&gt;B89,TODAY()&gt;=B89),MIN((TODAY()-B89)/(B90-B89),1),0)</f>
        <v>0.11842105263157894</v>
      </c>
    </row>
    <row r="92" spans="1:6" x14ac:dyDescent="0.25">
      <c r="A92" s="124" t="s">
        <v>919</v>
      </c>
      <c r="B92" s="134" t="str">
        <f ca="1">IF(TODAY()&lt;B89,"Não Iniciada",IF(TODAY()&gt;B90,"Concluída","Em Andamento"))</f>
        <v>Em Andamento</v>
      </c>
      <c r="C92" s="121"/>
      <c r="D92" s="128" t="s">
        <v>920</v>
      </c>
      <c r="E92" s="121"/>
      <c r="F92" s="131">
        <f ca="1">IF(B90&gt;TODAY(),NETWORKDAYS(TODAY(),B90),"Encerrada")</f>
        <v>97</v>
      </c>
    </row>
    <row r="93" spans="1:6" x14ac:dyDescent="0.25">
      <c r="A93" s="126" t="s">
        <v>921</v>
      </c>
      <c r="B93" s="125">
        <f>IF(B90&gt;B89,INT((B90-B89)/7),"")</f>
        <v>21</v>
      </c>
      <c r="C93" s="119"/>
      <c r="D93" s="127" t="s">
        <v>922</v>
      </c>
      <c r="E93" s="119"/>
      <c r="F93" s="132">
        <f>IF(B89&lt;&gt;"",YEAR(B89),"")</f>
        <v>2026</v>
      </c>
    </row>
    <row r="95" spans="1:6" ht="24" customHeight="1" x14ac:dyDescent="0.25">
      <c r="A95" s="580" t="s">
        <v>923</v>
      </c>
      <c r="B95" s="498"/>
      <c r="C95" s="498"/>
      <c r="D95" s="498"/>
      <c r="E95" s="498"/>
      <c r="F95" s="498"/>
    </row>
    <row r="96" spans="1:6" x14ac:dyDescent="0.25">
      <c r="A96" s="581" t="s">
        <v>924</v>
      </c>
      <c r="B96" s="498"/>
      <c r="C96" s="498"/>
      <c r="D96" s="498"/>
      <c r="E96" s="498"/>
      <c r="F96" s="498"/>
    </row>
    <row r="97" spans="1:16" ht="42" customHeight="1" x14ac:dyDescent="0.25">
      <c r="A97" s="135" t="s">
        <v>925</v>
      </c>
      <c r="B97" s="135" t="s">
        <v>926</v>
      </c>
      <c r="C97" s="135" t="s">
        <v>927</v>
      </c>
      <c r="D97" s="135" t="s">
        <v>928</v>
      </c>
      <c r="E97" s="135" t="s">
        <v>929</v>
      </c>
      <c r="F97" s="135" t="s">
        <v>930</v>
      </c>
      <c r="G97" s="135" t="s">
        <v>931</v>
      </c>
      <c r="H97" s="135" t="s">
        <v>932</v>
      </c>
    </row>
    <row r="98" spans="1:16" x14ac:dyDescent="0.25">
      <c r="I98" s="136" t="s">
        <v>933</v>
      </c>
    </row>
    <row r="99" spans="1:16" x14ac:dyDescent="0.25">
      <c r="I99" t="s">
        <v>795</v>
      </c>
      <c r="J99" t="s">
        <v>934</v>
      </c>
      <c r="K99" t="s">
        <v>935</v>
      </c>
      <c r="L99" t="s">
        <v>936</v>
      </c>
      <c r="M99" t="s">
        <v>937</v>
      </c>
      <c r="N99" t="s">
        <v>938</v>
      </c>
      <c r="O99" t="s">
        <v>939</v>
      </c>
      <c r="P99" t="s">
        <v>940</v>
      </c>
    </row>
    <row r="100" spans="1:16" x14ac:dyDescent="0.25">
      <c r="I100" t="s">
        <v>941</v>
      </c>
      <c r="J100">
        <v>1</v>
      </c>
      <c r="K100" t="s">
        <v>942</v>
      </c>
      <c r="L100">
        <v>220</v>
      </c>
      <c r="M100" s="59" t="s">
        <v>943</v>
      </c>
      <c r="N100">
        <v>0.3</v>
      </c>
      <c r="O100">
        <v>0</v>
      </c>
      <c r="P100">
        <v>0.5</v>
      </c>
    </row>
    <row r="101" spans="1:16" x14ac:dyDescent="0.25">
      <c r="I101" t="s">
        <v>941</v>
      </c>
      <c r="J101">
        <v>2</v>
      </c>
      <c r="K101" t="s">
        <v>944</v>
      </c>
      <c r="L101">
        <v>190</v>
      </c>
      <c r="M101" s="59" t="s">
        <v>943</v>
      </c>
      <c r="N101">
        <v>0.3</v>
      </c>
      <c r="O101">
        <v>0</v>
      </c>
      <c r="P101">
        <v>0.5</v>
      </c>
    </row>
    <row r="102" spans="1:16" x14ac:dyDescent="0.25">
      <c r="I102" t="s">
        <v>941</v>
      </c>
      <c r="J102">
        <v>3</v>
      </c>
      <c r="K102" t="s">
        <v>945</v>
      </c>
      <c r="L102">
        <v>180</v>
      </c>
      <c r="M102" s="59" t="s">
        <v>943</v>
      </c>
      <c r="N102">
        <v>0.4</v>
      </c>
      <c r="O102">
        <v>0.2</v>
      </c>
      <c r="P102">
        <v>0.6</v>
      </c>
    </row>
    <row r="103" spans="1:16" x14ac:dyDescent="0.25">
      <c r="I103" t="s">
        <v>941</v>
      </c>
      <c r="J103">
        <v>4</v>
      </c>
      <c r="K103" t="s">
        <v>946</v>
      </c>
      <c r="L103">
        <v>100</v>
      </c>
      <c r="M103" s="59" t="s">
        <v>947</v>
      </c>
      <c r="N103">
        <v>0.7</v>
      </c>
      <c r="O103">
        <v>0.5</v>
      </c>
      <c r="P103">
        <v>0.8</v>
      </c>
    </row>
    <row r="104" spans="1:16" x14ac:dyDescent="0.25">
      <c r="I104" t="s">
        <v>941</v>
      </c>
      <c r="J104">
        <v>5</v>
      </c>
      <c r="K104" t="s">
        <v>948</v>
      </c>
      <c r="L104">
        <v>40</v>
      </c>
      <c r="M104" s="59" t="s">
        <v>949</v>
      </c>
      <c r="N104">
        <v>1</v>
      </c>
      <c r="O104">
        <v>1</v>
      </c>
      <c r="P104">
        <v>1</v>
      </c>
    </row>
    <row r="105" spans="1:16" x14ac:dyDescent="0.25">
      <c r="I105" t="s">
        <v>941</v>
      </c>
      <c r="J105">
        <v>6</v>
      </c>
      <c r="K105" t="s">
        <v>950</v>
      </c>
      <c r="L105">
        <v>10</v>
      </c>
      <c r="M105" s="59" t="s">
        <v>949</v>
      </c>
      <c r="N105">
        <v>1</v>
      </c>
      <c r="O105">
        <v>1</v>
      </c>
      <c r="P105">
        <v>1</v>
      </c>
    </row>
    <row r="106" spans="1:16" x14ac:dyDescent="0.25">
      <c r="I106" t="s">
        <v>941</v>
      </c>
      <c r="J106">
        <v>7</v>
      </c>
      <c r="K106" t="s">
        <v>951</v>
      </c>
      <c r="L106">
        <v>5</v>
      </c>
      <c r="M106" s="59" t="s">
        <v>949</v>
      </c>
      <c r="N106">
        <v>1</v>
      </c>
      <c r="O106">
        <v>1</v>
      </c>
      <c r="P106">
        <v>1</v>
      </c>
    </row>
    <row r="107" spans="1:16" x14ac:dyDescent="0.25">
      <c r="I107" t="s">
        <v>941</v>
      </c>
      <c r="J107">
        <v>8</v>
      </c>
      <c r="K107" t="s">
        <v>952</v>
      </c>
      <c r="L107">
        <v>8</v>
      </c>
      <c r="M107" s="59" t="s">
        <v>949</v>
      </c>
      <c r="N107">
        <v>1</v>
      </c>
      <c r="O107">
        <v>1</v>
      </c>
      <c r="P107">
        <v>1</v>
      </c>
    </row>
    <row r="108" spans="1:16" x14ac:dyDescent="0.25">
      <c r="I108" t="s">
        <v>941</v>
      </c>
      <c r="J108">
        <v>9</v>
      </c>
      <c r="K108" t="s">
        <v>953</v>
      </c>
      <c r="L108">
        <v>35</v>
      </c>
      <c r="M108" s="59" t="s">
        <v>947</v>
      </c>
      <c r="N108">
        <v>0.9</v>
      </c>
      <c r="O108">
        <v>0.8</v>
      </c>
      <c r="P108">
        <v>0.9</v>
      </c>
    </row>
    <row r="109" spans="1:16" x14ac:dyDescent="0.25">
      <c r="I109" t="s">
        <v>941</v>
      </c>
      <c r="J109">
        <v>10</v>
      </c>
      <c r="K109" t="s">
        <v>954</v>
      </c>
      <c r="L109">
        <v>130</v>
      </c>
      <c r="M109" s="59" t="s">
        <v>943</v>
      </c>
      <c r="N109">
        <v>0.6</v>
      </c>
      <c r="O109">
        <v>0.4</v>
      </c>
      <c r="P109">
        <v>0.7</v>
      </c>
    </row>
    <row r="110" spans="1:16" x14ac:dyDescent="0.25">
      <c r="I110" t="s">
        <v>941</v>
      </c>
      <c r="J110">
        <v>11</v>
      </c>
      <c r="K110" t="s">
        <v>955</v>
      </c>
      <c r="L110">
        <v>200</v>
      </c>
      <c r="M110" s="59" t="s">
        <v>943</v>
      </c>
      <c r="N110">
        <v>0.3</v>
      </c>
      <c r="O110">
        <v>0.1</v>
      </c>
      <c r="P110">
        <v>0.5</v>
      </c>
    </row>
    <row r="111" spans="1:16" x14ac:dyDescent="0.25">
      <c r="I111" t="s">
        <v>941</v>
      </c>
      <c r="J111">
        <v>12</v>
      </c>
      <c r="K111" t="s">
        <v>956</v>
      </c>
      <c r="L111">
        <v>230</v>
      </c>
      <c r="M111" s="59" t="s">
        <v>943</v>
      </c>
      <c r="N111">
        <v>0.2</v>
      </c>
      <c r="O111">
        <v>0</v>
      </c>
      <c r="P111">
        <v>0.4</v>
      </c>
    </row>
    <row r="112" spans="1:16" x14ac:dyDescent="0.25">
      <c r="I112" t="s">
        <v>957</v>
      </c>
      <c r="J112">
        <v>1</v>
      </c>
      <c r="K112" t="s">
        <v>942</v>
      </c>
      <c r="L112">
        <v>250</v>
      </c>
      <c r="M112" s="59" t="s">
        <v>943</v>
      </c>
      <c r="N112">
        <v>0.3</v>
      </c>
      <c r="O112">
        <v>0</v>
      </c>
      <c r="P112">
        <v>0.5</v>
      </c>
    </row>
    <row r="113" spans="9:16" x14ac:dyDescent="0.25">
      <c r="I113" t="s">
        <v>957</v>
      </c>
      <c r="J113">
        <v>2</v>
      </c>
      <c r="K113" t="s">
        <v>944</v>
      </c>
      <c r="L113">
        <v>220</v>
      </c>
      <c r="M113" s="59" t="s">
        <v>943</v>
      </c>
      <c r="N113">
        <v>0.3</v>
      </c>
      <c r="O113">
        <v>0.1</v>
      </c>
      <c r="P113">
        <v>0.5</v>
      </c>
    </row>
    <row r="114" spans="9:16" x14ac:dyDescent="0.25">
      <c r="I114" t="s">
        <v>957</v>
      </c>
      <c r="J114">
        <v>3</v>
      </c>
      <c r="K114" t="s">
        <v>945</v>
      </c>
      <c r="L114">
        <v>180</v>
      </c>
      <c r="M114" s="59" t="s">
        <v>943</v>
      </c>
      <c r="N114">
        <v>0.4</v>
      </c>
      <c r="O114">
        <v>0.2</v>
      </c>
      <c r="P114">
        <v>0.6</v>
      </c>
    </row>
    <row r="115" spans="9:16" x14ac:dyDescent="0.25">
      <c r="I115" t="s">
        <v>957</v>
      </c>
      <c r="J115">
        <v>4</v>
      </c>
      <c r="K115" t="s">
        <v>946</v>
      </c>
      <c r="L115">
        <v>90</v>
      </c>
      <c r="M115" s="59" t="s">
        <v>947</v>
      </c>
      <c r="N115">
        <v>0.7</v>
      </c>
      <c r="O115">
        <v>0.6</v>
      </c>
      <c r="P115">
        <v>0.8</v>
      </c>
    </row>
    <row r="116" spans="9:16" x14ac:dyDescent="0.25">
      <c r="I116" t="s">
        <v>957</v>
      </c>
      <c r="J116">
        <v>5</v>
      </c>
      <c r="K116" t="s">
        <v>948</v>
      </c>
      <c r="L116">
        <v>60</v>
      </c>
      <c r="M116" s="59" t="s">
        <v>949</v>
      </c>
      <c r="N116">
        <v>0.9</v>
      </c>
      <c r="O116">
        <v>0.8</v>
      </c>
      <c r="P116">
        <v>0.9</v>
      </c>
    </row>
    <row r="117" spans="9:16" x14ac:dyDescent="0.25">
      <c r="I117" t="s">
        <v>957</v>
      </c>
      <c r="J117">
        <v>6</v>
      </c>
      <c r="K117" t="s">
        <v>950</v>
      </c>
      <c r="L117">
        <v>40</v>
      </c>
      <c r="M117" s="59" t="s">
        <v>949</v>
      </c>
      <c r="N117">
        <v>1</v>
      </c>
      <c r="O117">
        <v>1</v>
      </c>
      <c r="P117">
        <v>1</v>
      </c>
    </row>
    <row r="118" spans="9:16" x14ac:dyDescent="0.25">
      <c r="I118" t="s">
        <v>957</v>
      </c>
      <c r="J118">
        <v>7</v>
      </c>
      <c r="K118" t="s">
        <v>951</v>
      </c>
      <c r="L118">
        <v>35</v>
      </c>
      <c r="M118" s="59" t="s">
        <v>949</v>
      </c>
      <c r="N118">
        <v>1</v>
      </c>
      <c r="O118">
        <v>1</v>
      </c>
      <c r="P118">
        <v>1</v>
      </c>
    </row>
    <row r="119" spans="9:16" x14ac:dyDescent="0.25">
      <c r="I119" t="s">
        <v>957</v>
      </c>
      <c r="J119">
        <v>8</v>
      </c>
      <c r="K119" t="s">
        <v>952</v>
      </c>
      <c r="L119">
        <v>38</v>
      </c>
      <c r="M119" s="59" t="s">
        <v>949</v>
      </c>
      <c r="N119">
        <v>1</v>
      </c>
      <c r="O119">
        <v>1</v>
      </c>
      <c r="P119">
        <v>1</v>
      </c>
    </row>
    <row r="120" spans="9:16" x14ac:dyDescent="0.25">
      <c r="I120" t="s">
        <v>957</v>
      </c>
      <c r="J120">
        <v>9</v>
      </c>
      <c r="K120" t="s">
        <v>953</v>
      </c>
      <c r="L120">
        <v>75</v>
      </c>
      <c r="M120" s="59" t="s">
        <v>947</v>
      </c>
      <c r="N120">
        <v>0.8</v>
      </c>
      <c r="O120">
        <v>0.7</v>
      </c>
      <c r="P120">
        <v>0.9</v>
      </c>
    </row>
    <row r="121" spans="9:16" x14ac:dyDescent="0.25">
      <c r="I121" t="s">
        <v>957</v>
      </c>
      <c r="J121">
        <v>10</v>
      </c>
      <c r="K121" t="s">
        <v>954</v>
      </c>
      <c r="L121">
        <v>140</v>
      </c>
      <c r="M121" s="59" t="s">
        <v>943</v>
      </c>
      <c r="N121">
        <v>0.6</v>
      </c>
      <c r="O121">
        <v>0.4</v>
      </c>
      <c r="P121">
        <v>0.7</v>
      </c>
    </row>
    <row r="122" spans="9:16" x14ac:dyDescent="0.25">
      <c r="I122" t="s">
        <v>957</v>
      </c>
      <c r="J122">
        <v>11</v>
      </c>
      <c r="K122" t="s">
        <v>955</v>
      </c>
      <c r="L122">
        <v>200</v>
      </c>
      <c r="M122" s="59" t="s">
        <v>943</v>
      </c>
      <c r="N122">
        <v>0.4</v>
      </c>
      <c r="O122">
        <v>0.2</v>
      </c>
      <c r="P122">
        <v>0.6</v>
      </c>
    </row>
    <row r="123" spans="9:16" x14ac:dyDescent="0.25">
      <c r="I123" t="s">
        <v>957</v>
      </c>
      <c r="J123">
        <v>12</v>
      </c>
      <c r="K123" t="s">
        <v>956</v>
      </c>
      <c r="L123">
        <v>250</v>
      </c>
      <c r="M123" s="59" t="s">
        <v>943</v>
      </c>
      <c r="N123">
        <v>0.2</v>
      </c>
      <c r="O123">
        <v>0</v>
      </c>
      <c r="P123">
        <v>0.4</v>
      </c>
    </row>
    <row r="124" spans="9:16" x14ac:dyDescent="0.25">
      <c r="I124" t="s">
        <v>812</v>
      </c>
      <c r="J124">
        <v>1</v>
      </c>
      <c r="K124" t="s">
        <v>942</v>
      </c>
      <c r="L124">
        <v>180</v>
      </c>
      <c r="M124" s="59" t="s">
        <v>958</v>
      </c>
      <c r="N124">
        <v>0.5</v>
      </c>
      <c r="O124">
        <v>0.3</v>
      </c>
      <c r="P124">
        <v>0.6</v>
      </c>
    </row>
    <row r="125" spans="9:16" x14ac:dyDescent="0.25">
      <c r="I125" t="s">
        <v>812</v>
      </c>
      <c r="J125">
        <v>2</v>
      </c>
      <c r="K125" t="s">
        <v>944</v>
      </c>
      <c r="L125">
        <v>160</v>
      </c>
      <c r="M125" s="59" t="s">
        <v>958</v>
      </c>
      <c r="N125">
        <v>0.5</v>
      </c>
      <c r="O125">
        <v>0.4</v>
      </c>
      <c r="P125">
        <v>0.6</v>
      </c>
    </row>
    <row r="126" spans="9:16" x14ac:dyDescent="0.25">
      <c r="I126" t="s">
        <v>812</v>
      </c>
      <c r="J126">
        <v>3</v>
      </c>
      <c r="K126" t="s">
        <v>945</v>
      </c>
      <c r="L126">
        <v>140</v>
      </c>
      <c r="M126" s="59" t="s">
        <v>958</v>
      </c>
      <c r="N126">
        <v>0.6</v>
      </c>
      <c r="O126">
        <v>0.5</v>
      </c>
      <c r="P126">
        <v>0.7</v>
      </c>
    </row>
    <row r="127" spans="9:16" x14ac:dyDescent="0.25">
      <c r="I127" t="s">
        <v>812</v>
      </c>
      <c r="J127">
        <v>4</v>
      </c>
      <c r="K127" t="s">
        <v>946</v>
      </c>
      <c r="L127">
        <v>110</v>
      </c>
      <c r="M127" s="59" t="s">
        <v>958</v>
      </c>
      <c r="N127">
        <v>0.7</v>
      </c>
      <c r="O127">
        <v>0.6</v>
      </c>
      <c r="P127">
        <v>0.8</v>
      </c>
    </row>
    <row r="128" spans="9:16" x14ac:dyDescent="0.25">
      <c r="I128" t="s">
        <v>812</v>
      </c>
      <c r="J128">
        <v>5</v>
      </c>
      <c r="K128" t="s">
        <v>948</v>
      </c>
      <c r="L128">
        <v>120</v>
      </c>
      <c r="M128" s="59" t="s">
        <v>958</v>
      </c>
      <c r="N128">
        <v>0.6</v>
      </c>
      <c r="O128">
        <v>0.5</v>
      </c>
      <c r="P128">
        <v>0.7</v>
      </c>
    </row>
    <row r="129" spans="9:16" x14ac:dyDescent="0.25">
      <c r="I129" t="s">
        <v>812</v>
      </c>
      <c r="J129">
        <v>6</v>
      </c>
      <c r="K129" t="s">
        <v>950</v>
      </c>
      <c r="L129">
        <v>115</v>
      </c>
      <c r="M129" s="59" t="s">
        <v>958</v>
      </c>
      <c r="N129">
        <v>0.6</v>
      </c>
      <c r="O129">
        <v>0.5</v>
      </c>
      <c r="P129">
        <v>0.7</v>
      </c>
    </row>
    <row r="130" spans="9:16" x14ac:dyDescent="0.25">
      <c r="I130" t="s">
        <v>812</v>
      </c>
      <c r="J130">
        <v>7</v>
      </c>
      <c r="K130" t="s">
        <v>951</v>
      </c>
      <c r="L130">
        <v>110</v>
      </c>
      <c r="M130" s="59" t="s">
        <v>958</v>
      </c>
      <c r="N130">
        <v>0.7</v>
      </c>
      <c r="O130">
        <v>0.6</v>
      </c>
      <c r="P130">
        <v>0.8</v>
      </c>
    </row>
    <row r="131" spans="9:16" x14ac:dyDescent="0.25">
      <c r="I131" t="s">
        <v>812</v>
      </c>
      <c r="J131">
        <v>8</v>
      </c>
      <c r="K131" t="s">
        <v>952</v>
      </c>
      <c r="L131">
        <v>100</v>
      </c>
      <c r="M131" s="59" t="s">
        <v>958</v>
      </c>
      <c r="N131">
        <v>0.7</v>
      </c>
      <c r="O131">
        <v>0.6</v>
      </c>
      <c r="P131">
        <v>0.8</v>
      </c>
    </row>
    <row r="132" spans="9:16" x14ac:dyDescent="0.25">
      <c r="I132" t="s">
        <v>812</v>
      </c>
      <c r="J132">
        <v>9</v>
      </c>
      <c r="K132" t="s">
        <v>953</v>
      </c>
      <c r="L132">
        <v>130</v>
      </c>
      <c r="M132" s="59" t="s">
        <v>958</v>
      </c>
      <c r="N132">
        <v>0.6</v>
      </c>
      <c r="O132">
        <v>0.5</v>
      </c>
      <c r="P132">
        <v>0.7</v>
      </c>
    </row>
    <row r="133" spans="9:16" x14ac:dyDescent="0.25">
      <c r="I133" t="s">
        <v>812</v>
      </c>
      <c r="J133">
        <v>10</v>
      </c>
      <c r="K133" t="s">
        <v>954</v>
      </c>
      <c r="L133">
        <v>150</v>
      </c>
      <c r="M133" s="59" t="s">
        <v>958</v>
      </c>
      <c r="N133">
        <v>0.6</v>
      </c>
      <c r="O133">
        <v>0.4</v>
      </c>
      <c r="P133">
        <v>0.7</v>
      </c>
    </row>
    <row r="134" spans="9:16" x14ac:dyDescent="0.25">
      <c r="I134" t="s">
        <v>812</v>
      </c>
      <c r="J134">
        <v>11</v>
      </c>
      <c r="K134" t="s">
        <v>955</v>
      </c>
      <c r="L134">
        <v>160</v>
      </c>
      <c r="M134" s="59" t="s">
        <v>958</v>
      </c>
      <c r="N134">
        <v>0.5</v>
      </c>
      <c r="O134">
        <v>0.4</v>
      </c>
      <c r="P134">
        <v>0.6</v>
      </c>
    </row>
    <row r="135" spans="9:16" x14ac:dyDescent="0.25">
      <c r="I135" t="s">
        <v>812</v>
      </c>
      <c r="J135">
        <v>12</v>
      </c>
      <c r="K135" t="s">
        <v>956</v>
      </c>
      <c r="L135">
        <v>170</v>
      </c>
      <c r="M135" s="59" t="s">
        <v>958</v>
      </c>
      <c r="N135">
        <v>0.5</v>
      </c>
      <c r="O135">
        <v>0.3</v>
      </c>
      <c r="P135">
        <v>0.6</v>
      </c>
    </row>
    <row r="136" spans="9:16" x14ac:dyDescent="0.25">
      <c r="I136" t="s">
        <v>876</v>
      </c>
      <c r="J136">
        <v>1</v>
      </c>
      <c r="K136" t="s">
        <v>942</v>
      </c>
      <c r="L136">
        <v>80</v>
      </c>
      <c r="M136" s="59" t="s">
        <v>959</v>
      </c>
      <c r="N136">
        <v>0.8</v>
      </c>
      <c r="O136">
        <v>0.7</v>
      </c>
      <c r="P136">
        <v>0.9</v>
      </c>
    </row>
    <row r="137" spans="9:16" x14ac:dyDescent="0.25">
      <c r="I137" t="s">
        <v>876</v>
      </c>
      <c r="J137">
        <v>2</v>
      </c>
      <c r="K137" t="s">
        <v>944</v>
      </c>
      <c r="L137">
        <v>120</v>
      </c>
      <c r="M137" s="59" t="s">
        <v>943</v>
      </c>
      <c r="N137">
        <v>0.6</v>
      </c>
      <c r="O137">
        <v>0.4</v>
      </c>
      <c r="P137">
        <v>0.7</v>
      </c>
    </row>
    <row r="138" spans="9:16" x14ac:dyDescent="0.25">
      <c r="I138" t="s">
        <v>876</v>
      </c>
      <c r="J138">
        <v>3</v>
      </c>
      <c r="K138" t="s">
        <v>945</v>
      </c>
      <c r="L138">
        <v>200</v>
      </c>
      <c r="M138" s="59" t="s">
        <v>960</v>
      </c>
      <c r="N138">
        <v>0.2</v>
      </c>
      <c r="O138">
        <v>0.1</v>
      </c>
      <c r="P138">
        <v>0.4</v>
      </c>
    </row>
    <row r="139" spans="9:16" x14ac:dyDescent="0.25">
      <c r="I139" t="s">
        <v>876</v>
      </c>
      <c r="J139">
        <v>4</v>
      </c>
      <c r="K139" t="s">
        <v>946</v>
      </c>
      <c r="L139">
        <v>220</v>
      </c>
      <c r="M139" s="59" t="s">
        <v>960</v>
      </c>
      <c r="N139">
        <v>0.2</v>
      </c>
      <c r="O139">
        <v>0</v>
      </c>
      <c r="P139">
        <v>0.3</v>
      </c>
    </row>
    <row r="140" spans="9:16" x14ac:dyDescent="0.25">
      <c r="I140" t="s">
        <v>876</v>
      </c>
      <c r="J140">
        <v>5</v>
      </c>
      <c r="K140" t="s">
        <v>948</v>
      </c>
      <c r="L140">
        <v>160</v>
      </c>
      <c r="M140" s="59" t="s">
        <v>943</v>
      </c>
      <c r="N140">
        <v>0.4</v>
      </c>
      <c r="O140">
        <v>0.2</v>
      </c>
      <c r="P140">
        <v>0.6</v>
      </c>
    </row>
    <row r="141" spans="9:16" x14ac:dyDescent="0.25">
      <c r="I141" t="s">
        <v>876</v>
      </c>
      <c r="J141">
        <v>6</v>
      </c>
      <c r="K141" t="s">
        <v>950</v>
      </c>
      <c r="L141">
        <v>80</v>
      </c>
      <c r="M141" s="59" t="s">
        <v>947</v>
      </c>
      <c r="N141">
        <v>0.7</v>
      </c>
      <c r="O141">
        <v>0.5</v>
      </c>
      <c r="P141">
        <v>0.8</v>
      </c>
    </row>
    <row r="142" spans="9:16" x14ac:dyDescent="0.25">
      <c r="I142" t="s">
        <v>876</v>
      </c>
      <c r="J142">
        <v>7</v>
      </c>
      <c r="K142" t="s">
        <v>951</v>
      </c>
      <c r="L142">
        <v>40</v>
      </c>
      <c r="M142" s="59" t="s">
        <v>949</v>
      </c>
      <c r="N142">
        <v>1</v>
      </c>
      <c r="O142">
        <v>1</v>
      </c>
      <c r="P142">
        <v>1</v>
      </c>
    </row>
    <row r="143" spans="9:16" x14ac:dyDescent="0.25">
      <c r="I143" t="s">
        <v>876</v>
      </c>
      <c r="J143">
        <v>8</v>
      </c>
      <c r="K143" t="s">
        <v>952</v>
      </c>
      <c r="L143">
        <v>20</v>
      </c>
      <c r="M143" s="59" t="s">
        <v>949</v>
      </c>
      <c r="N143">
        <v>1</v>
      </c>
      <c r="O143">
        <v>1</v>
      </c>
      <c r="P143">
        <v>1</v>
      </c>
    </row>
    <row r="144" spans="9:16" x14ac:dyDescent="0.25">
      <c r="I144" t="s">
        <v>876</v>
      </c>
      <c r="J144">
        <v>9</v>
      </c>
      <c r="K144" t="s">
        <v>953</v>
      </c>
      <c r="L144">
        <v>15</v>
      </c>
      <c r="M144" s="59" t="s">
        <v>949</v>
      </c>
      <c r="N144">
        <v>1</v>
      </c>
      <c r="O144">
        <v>1</v>
      </c>
      <c r="P144">
        <v>1</v>
      </c>
    </row>
    <row r="145" spans="9:16" x14ac:dyDescent="0.25">
      <c r="I145" t="s">
        <v>876</v>
      </c>
      <c r="J145">
        <v>10</v>
      </c>
      <c r="K145" t="s">
        <v>954</v>
      </c>
      <c r="L145">
        <v>25</v>
      </c>
      <c r="M145" s="59" t="s">
        <v>949</v>
      </c>
      <c r="N145">
        <v>1</v>
      </c>
      <c r="O145">
        <v>1</v>
      </c>
      <c r="P145">
        <v>1</v>
      </c>
    </row>
    <row r="146" spans="9:16" x14ac:dyDescent="0.25">
      <c r="I146" t="s">
        <v>876</v>
      </c>
      <c r="J146">
        <v>11</v>
      </c>
      <c r="K146" t="s">
        <v>955</v>
      </c>
      <c r="L146">
        <v>40</v>
      </c>
      <c r="M146" s="59" t="s">
        <v>947</v>
      </c>
      <c r="N146">
        <v>0.9</v>
      </c>
      <c r="O146">
        <v>0.8</v>
      </c>
      <c r="P146">
        <v>0.9</v>
      </c>
    </row>
    <row r="147" spans="9:16" x14ac:dyDescent="0.25">
      <c r="I147" t="s">
        <v>876</v>
      </c>
      <c r="J147">
        <v>12</v>
      </c>
      <c r="K147" t="s">
        <v>956</v>
      </c>
      <c r="L147">
        <v>60</v>
      </c>
      <c r="M147" s="59" t="s">
        <v>961</v>
      </c>
      <c r="N147">
        <v>0.8</v>
      </c>
      <c r="O147">
        <v>0.6</v>
      </c>
      <c r="P147">
        <v>0.8</v>
      </c>
    </row>
    <row r="148" spans="9:16" x14ac:dyDescent="0.25">
      <c r="I148" t="s">
        <v>833</v>
      </c>
      <c r="J148">
        <v>1</v>
      </c>
      <c r="K148" t="s">
        <v>942</v>
      </c>
      <c r="L148">
        <v>280</v>
      </c>
      <c r="M148" s="59" t="s">
        <v>960</v>
      </c>
      <c r="N148">
        <v>0.2</v>
      </c>
      <c r="O148">
        <v>0</v>
      </c>
      <c r="P148">
        <v>0.3</v>
      </c>
    </row>
    <row r="149" spans="9:16" x14ac:dyDescent="0.25">
      <c r="I149" t="s">
        <v>833</v>
      </c>
      <c r="J149">
        <v>2</v>
      </c>
      <c r="K149" t="s">
        <v>944</v>
      </c>
      <c r="L149">
        <v>300</v>
      </c>
      <c r="M149" s="59" t="s">
        <v>960</v>
      </c>
      <c r="N149">
        <v>0.1</v>
      </c>
      <c r="O149">
        <v>0</v>
      </c>
      <c r="P149">
        <v>0.2</v>
      </c>
    </row>
    <row r="150" spans="9:16" x14ac:dyDescent="0.25">
      <c r="I150" t="s">
        <v>833</v>
      </c>
      <c r="J150">
        <v>3</v>
      </c>
      <c r="K150" t="s">
        <v>945</v>
      </c>
      <c r="L150">
        <v>290</v>
      </c>
      <c r="M150" s="59" t="s">
        <v>960</v>
      </c>
      <c r="N150">
        <v>0.1</v>
      </c>
      <c r="O150">
        <v>0</v>
      </c>
      <c r="P150">
        <v>0.2</v>
      </c>
    </row>
    <row r="151" spans="9:16" x14ac:dyDescent="0.25">
      <c r="I151" t="s">
        <v>833</v>
      </c>
      <c r="J151">
        <v>4</v>
      </c>
      <c r="K151" t="s">
        <v>946</v>
      </c>
      <c r="L151">
        <v>240</v>
      </c>
      <c r="M151" s="59" t="s">
        <v>943</v>
      </c>
      <c r="N151">
        <v>0.3</v>
      </c>
      <c r="O151">
        <v>0</v>
      </c>
      <c r="P151">
        <v>0.4</v>
      </c>
    </row>
    <row r="152" spans="9:16" x14ac:dyDescent="0.25">
      <c r="I152" t="s">
        <v>833</v>
      </c>
      <c r="J152">
        <v>5</v>
      </c>
      <c r="K152" t="s">
        <v>948</v>
      </c>
      <c r="L152">
        <v>180</v>
      </c>
      <c r="M152" s="59" t="s">
        <v>943</v>
      </c>
      <c r="N152">
        <v>0.4</v>
      </c>
      <c r="O152">
        <v>0.2</v>
      </c>
      <c r="P152">
        <v>0.5</v>
      </c>
    </row>
    <row r="153" spans="9:16" x14ac:dyDescent="0.25">
      <c r="I153" t="s">
        <v>833</v>
      </c>
      <c r="J153">
        <v>6</v>
      </c>
      <c r="K153" t="s">
        <v>950</v>
      </c>
      <c r="L153">
        <v>80</v>
      </c>
      <c r="M153" s="59" t="s">
        <v>947</v>
      </c>
      <c r="N153">
        <v>0.7</v>
      </c>
      <c r="O153">
        <v>0.5</v>
      </c>
      <c r="P153">
        <v>0.8</v>
      </c>
    </row>
    <row r="154" spans="9:16" x14ac:dyDescent="0.25">
      <c r="I154" t="s">
        <v>833</v>
      </c>
      <c r="J154">
        <v>7</v>
      </c>
      <c r="K154" t="s">
        <v>951</v>
      </c>
      <c r="L154">
        <v>60</v>
      </c>
      <c r="M154" s="59" t="s">
        <v>962</v>
      </c>
      <c r="N154">
        <v>0.9</v>
      </c>
      <c r="O154">
        <v>0.7</v>
      </c>
      <c r="P154">
        <v>0.9</v>
      </c>
    </row>
    <row r="155" spans="9:16" x14ac:dyDescent="0.25">
      <c r="I155" t="s">
        <v>833</v>
      </c>
      <c r="J155">
        <v>8</v>
      </c>
      <c r="K155" t="s">
        <v>952</v>
      </c>
      <c r="L155">
        <v>50</v>
      </c>
      <c r="M155" s="59" t="s">
        <v>962</v>
      </c>
      <c r="N155">
        <v>0.9</v>
      </c>
      <c r="O155">
        <v>0.8</v>
      </c>
      <c r="P155">
        <v>0.9</v>
      </c>
    </row>
    <row r="156" spans="9:16" x14ac:dyDescent="0.25">
      <c r="I156" t="s">
        <v>833</v>
      </c>
      <c r="J156">
        <v>9</v>
      </c>
      <c r="K156" t="s">
        <v>953</v>
      </c>
      <c r="L156">
        <v>60</v>
      </c>
      <c r="M156" s="59" t="s">
        <v>947</v>
      </c>
      <c r="N156">
        <v>0.8</v>
      </c>
      <c r="O156">
        <v>0.6</v>
      </c>
      <c r="P156">
        <v>0.8</v>
      </c>
    </row>
    <row r="157" spans="9:16" x14ac:dyDescent="0.25">
      <c r="I157" t="s">
        <v>833</v>
      </c>
      <c r="J157">
        <v>10</v>
      </c>
      <c r="K157" t="s">
        <v>954</v>
      </c>
      <c r="L157">
        <v>130</v>
      </c>
      <c r="M157" s="59" t="s">
        <v>943</v>
      </c>
      <c r="N157">
        <v>0.5</v>
      </c>
      <c r="O157">
        <v>0.3</v>
      </c>
      <c r="P157">
        <v>0.6</v>
      </c>
    </row>
    <row r="158" spans="9:16" x14ac:dyDescent="0.25">
      <c r="I158" t="s">
        <v>833</v>
      </c>
      <c r="J158">
        <v>11</v>
      </c>
      <c r="K158" t="s">
        <v>955</v>
      </c>
      <c r="L158">
        <v>200</v>
      </c>
      <c r="M158" s="59" t="s">
        <v>943</v>
      </c>
      <c r="N158">
        <v>0.3</v>
      </c>
      <c r="O158">
        <v>0.1</v>
      </c>
      <c r="P158">
        <v>0.4</v>
      </c>
    </row>
    <row r="159" spans="9:16" x14ac:dyDescent="0.25">
      <c r="I159" t="s">
        <v>833</v>
      </c>
      <c r="J159">
        <v>12</v>
      </c>
      <c r="K159" t="s">
        <v>956</v>
      </c>
      <c r="L159">
        <v>260</v>
      </c>
      <c r="M159" s="59" t="s">
        <v>960</v>
      </c>
      <c r="N159">
        <v>0.2</v>
      </c>
      <c r="O159">
        <v>0</v>
      </c>
      <c r="P159">
        <v>0.3</v>
      </c>
    </row>
  </sheetData>
  <mergeCells count="11">
    <mergeCell ref="A33:F33"/>
    <mergeCell ref="A86:F86"/>
    <mergeCell ref="A87:F87"/>
    <mergeCell ref="A95:F95"/>
    <mergeCell ref="A96:F96"/>
    <mergeCell ref="A32:F32"/>
    <mergeCell ref="A1:F1"/>
    <mergeCell ref="A2:F2"/>
    <mergeCell ref="A4:F4"/>
    <mergeCell ref="A9:F9"/>
    <mergeCell ref="A17:F17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promptTitle="Selecione o Município" prompt="Escolha o município da obra. Fator regional e BDI serão atualizados automaticamente." xr:uid="{26D1A627-2DC2-4555-A65B-CF524A89F571}">
          <x14:formula1>
            <xm:f>BD_CIDADES!$A$3:$A$245</xm:f>
          </x14:formula1>
          <xm:sqref>B6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6AC7-4A32-46F3-96EB-31C6A4F6E505}">
  <sheetPr codeName="Planilha6">
    <tabColor rgb="FF2E75B6"/>
  </sheetPr>
  <dimension ref="A1:I84"/>
  <sheetViews>
    <sheetView topLeftCell="A28" workbookViewId="0">
      <selection activeCell="A35" sqref="A35:XFD35"/>
    </sheetView>
  </sheetViews>
  <sheetFormatPr defaultRowHeight="15" x14ac:dyDescent="0.25"/>
  <cols>
    <col min="1" max="1" width="9.7109375" customWidth="1"/>
    <col min="2" max="2" width="31.42578125" customWidth="1"/>
    <col min="3" max="3" width="11.140625" customWidth="1"/>
    <col min="4" max="4" width="18.5703125" customWidth="1"/>
    <col min="5" max="5" width="12" customWidth="1"/>
    <col min="6" max="6" width="20.28515625" customWidth="1"/>
    <col min="7" max="7" width="16.7109375" customWidth="1"/>
    <col min="8" max="8" width="22.28515625" customWidth="1"/>
    <col min="9" max="9" width="14.28515625" customWidth="1"/>
  </cols>
  <sheetData>
    <row r="1" spans="1:9" ht="24" customHeight="1" x14ac:dyDescent="0.25">
      <c r="A1" s="582" t="s">
        <v>963</v>
      </c>
      <c r="B1" s="583"/>
      <c r="C1" s="583"/>
      <c r="D1" s="583"/>
      <c r="E1" s="583"/>
      <c r="F1" s="583"/>
      <c r="G1" s="583"/>
      <c r="H1" s="583"/>
      <c r="I1" s="481"/>
    </row>
    <row r="2" spans="1:9" ht="16.149999999999999" customHeight="1" x14ac:dyDescent="0.25">
      <c r="A2" s="584" t="s">
        <v>964</v>
      </c>
      <c r="B2" s="585"/>
      <c r="C2" s="585"/>
      <c r="D2" s="585"/>
      <c r="E2" s="585"/>
      <c r="F2" s="585"/>
      <c r="G2" s="585"/>
      <c r="H2" s="585"/>
      <c r="I2" s="424"/>
    </row>
    <row r="3" spans="1:9" ht="36" customHeight="1" x14ac:dyDescent="0.25">
      <c r="A3" s="426" t="s">
        <v>279</v>
      </c>
      <c r="B3" s="408" t="s">
        <v>282</v>
      </c>
      <c r="C3" s="408" t="s">
        <v>965</v>
      </c>
      <c r="D3" s="408" t="s">
        <v>966</v>
      </c>
      <c r="E3" s="408" t="s">
        <v>967</v>
      </c>
      <c r="F3" s="408" t="s">
        <v>968</v>
      </c>
      <c r="G3" s="408" t="s">
        <v>969</v>
      </c>
      <c r="H3" s="408" t="s">
        <v>970</v>
      </c>
      <c r="I3" s="483" t="s">
        <v>971</v>
      </c>
    </row>
    <row r="4" spans="1:9" ht="18" customHeight="1" x14ac:dyDescent="0.25">
      <c r="A4" s="427" t="s">
        <v>287</v>
      </c>
      <c r="B4" s="409" t="s">
        <v>286</v>
      </c>
      <c r="C4" s="409" t="s">
        <v>972</v>
      </c>
      <c r="D4" s="410">
        <v>1830.51</v>
      </c>
      <c r="E4" s="411">
        <v>220</v>
      </c>
      <c r="F4" s="412">
        <f t="shared" ref="F4:F35" si="0">D4/E4</f>
        <v>8.3204999999999991</v>
      </c>
      <c r="G4" s="413">
        <f>PARÂMETROS!$E$28</f>
        <v>0.61620000000000008</v>
      </c>
      <c r="H4" s="412">
        <f t="shared" ref="H4:H35" si="1">F4*(1+G4)</f>
        <v>13.4475921</v>
      </c>
      <c r="I4" s="484">
        <v>46150</v>
      </c>
    </row>
    <row r="5" spans="1:9" ht="18" customHeight="1" x14ac:dyDescent="0.25">
      <c r="A5" s="428" t="s">
        <v>290</v>
      </c>
      <c r="B5" s="414" t="s">
        <v>973</v>
      </c>
      <c r="C5" s="414" t="s">
        <v>972</v>
      </c>
      <c r="D5" s="415">
        <v>1986.6</v>
      </c>
      <c r="E5" s="416">
        <v>220</v>
      </c>
      <c r="F5" s="417">
        <f t="shared" si="0"/>
        <v>9.0299999999999994</v>
      </c>
      <c r="G5" s="418">
        <f>PARÂMETROS!$E$28</f>
        <v>0.61620000000000008</v>
      </c>
      <c r="H5" s="417">
        <f t="shared" si="1"/>
        <v>14.594286</v>
      </c>
      <c r="I5" s="484">
        <v>46150</v>
      </c>
    </row>
    <row r="6" spans="1:9" ht="18" customHeight="1" x14ac:dyDescent="0.25">
      <c r="A6" s="429" t="s">
        <v>292</v>
      </c>
      <c r="B6" s="419" t="s">
        <v>291</v>
      </c>
      <c r="C6" s="419" t="s">
        <v>972</v>
      </c>
      <c r="D6" s="420">
        <v>2757.59</v>
      </c>
      <c r="E6" s="421">
        <v>220</v>
      </c>
      <c r="F6" s="422">
        <f t="shared" si="0"/>
        <v>12.534500000000001</v>
      </c>
      <c r="G6" s="423">
        <f>PARÂMETROS!$E$28</f>
        <v>0.61620000000000008</v>
      </c>
      <c r="H6" s="422">
        <f t="shared" si="1"/>
        <v>20.258258900000005</v>
      </c>
      <c r="I6" s="484">
        <v>46150</v>
      </c>
    </row>
    <row r="7" spans="1:9" ht="18" customHeight="1" x14ac:dyDescent="0.25">
      <c r="A7" s="428" t="s">
        <v>294</v>
      </c>
      <c r="B7" s="414" t="s">
        <v>974</v>
      </c>
      <c r="C7" s="414" t="s">
        <v>972</v>
      </c>
      <c r="D7" s="415">
        <v>3300</v>
      </c>
      <c r="E7" s="416">
        <v>220</v>
      </c>
      <c r="F7" s="417">
        <f t="shared" si="0"/>
        <v>15</v>
      </c>
      <c r="G7" s="418">
        <f>PARÂMETROS!$E$28</f>
        <v>0.61620000000000008</v>
      </c>
      <c r="H7" s="417">
        <f t="shared" si="1"/>
        <v>24.243000000000002</v>
      </c>
      <c r="I7" s="484"/>
    </row>
    <row r="8" spans="1:9" ht="18" customHeight="1" x14ac:dyDescent="0.25">
      <c r="A8" s="429" t="s">
        <v>296</v>
      </c>
      <c r="B8" s="419" t="s">
        <v>295</v>
      </c>
      <c r="C8" s="419" t="s">
        <v>972</v>
      </c>
      <c r="D8" s="420">
        <v>2757.59</v>
      </c>
      <c r="E8" s="421">
        <v>220</v>
      </c>
      <c r="F8" s="422">
        <f t="shared" si="0"/>
        <v>12.534500000000001</v>
      </c>
      <c r="G8" s="423">
        <f>PARÂMETROS!$E$28</f>
        <v>0.61620000000000008</v>
      </c>
      <c r="H8" s="422">
        <f t="shared" si="1"/>
        <v>20.258258900000005</v>
      </c>
      <c r="I8" s="484">
        <v>46150</v>
      </c>
    </row>
    <row r="9" spans="1:9" ht="18" customHeight="1" x14ac:dyDescent="0.25">
      <c r="A9" s="428" t="s">
        <v>299</v>
      </c>
      <c r="B9" s="414" t="s">
        <v>297</v>
      </c>
      <c r="C9" s="414" t="s">
        <v>972</v>
      </c>
      <c r="D9" s="415">
        <v>1986</v>
      </c>
      <c r="E9" s="416">
        <v>220</v>
      </c>
      <c r="F9" s="417">
        <f t="shared" si="0"/>
        <v>9.0272727272727273</v>
      </c>
      <c r="G9" s="418">
        <f>PARÂMETROS!$E$28</f>
        <v>0.61620000000000008</v>
      </c>
      <c r="H9" s="417">
        <f t="shared" si="1"/>
        <v>14.589878181818182</v>
      </c>
      <c r="I9" s="484">
        <v>46150</v>
      </c>
    </row>
    <row r="10" spans="1:9" ht="18" customHeight="1" x14ac:dyDescent="0.25">
      <c r="A10" s="429" t="s">
        <v>302</v>
      </c>
      <c r="B10" s="419" t="s">
        <v>975</v>
      </c>
      <c r="C10" s="419" t="s">
        <v>972</v>
      </c>
      <c r="D10" s="420">
        <v>1674.2</v>
      </c>
      <c r="E10" s="421">
        <v>220</v>
      </c>
      <c r="F10" s="422">
        <f t="shared" si="0"/>
        <v>7.61</v>
      </c>
      <c r="G10" s="423">
        <f>PARÂMETROS!$E$28</f>
        <v>0.61620000000000008</v>
      </c>
      <c r="H10" s="422">
        <f t="shared" si="1"/>
        <v>12.299282000000002</v>
      </c>
      <c r="I10" s="484"/>
    </row>
    <row r="11" spans="1:9" ht="18" customHeight="1" x14ac:dyDescent="0.25">
      <c r="A11" s="428" t="s">
        <v>305</v>
      </c>
      <c r="B11" s="414" t="s">
        <v>303</v>
      </c>
      <c r="C11" s="414" t="s">
        <v>972</v>
      </c>
      <c r="D11" s="415">
        <v>1986</v>
      </c>
      <c r="E11" s="416">
        <v>220</v>
      </c>
      <c r="F11" s="417">
        <f t="shared" si="0"/>
        <v>9.0272727272727273</v>
      </c>
      <c r="G11" s="418">
        <f>PARÂMETROS!$E$28</f>
        <v>0.61620000000000008</v>
      </c>
      <c r="H11" s="417">
        <f t="shared" si="1"/>
        <v>14.589878181818182</v>
      </c>
      <c r="I11" s="484">
        <v>46150</v>
      </c>
    </row>
    <row r="12" spans="1:9" ht="18" customHeight="1" x14ac:dyDescent="0.25">
      <c r="A12" s="429" t="s">
        <v>308</v>
      </c>
      <c r="B12" s="419" t="s">
        <v>309</v>
      </c>
      <c r="C12" s="419" t="s">
        <v>972</v>
      </c>
      <c r="D12" s="420">
        <v>1986</v>
      </c>
      <c r="E12" s="421">
        <v>220</v>
      </c>
      <c r="F12" s="422">
        <f t="shared" si="0"/>
        <v>9.0272727272727273</v>
      </c>
      <c r="G12" s="423">
        <f>PARÂMETROS!$E$28</f>
        <v>0.61620000000000008</v>
      </c>
      <c r="H12" s="422">
        <f t="shared" si="1"/>
        <v>14.589878181818182</v>
      </c>
      <c r="I12" s="484">
        <v>46150</v>
      </c>
    </row>
    <row r="13" spans="1:9" ht="18" customHeight="1" x14ac:dyDescent="0.25">
      <c r="A13" s="428" t="s">
        <v>311</v>
      </c>
      <c r="B13" s="414" t="s">
        <v>306</v>
      </c>
      <c r="C13" s="414" t="s">
        <v>972</v>
      </c>
      <c r="D13" s="415">
        <v>2305.6</v>
      </c>
      <c r="E13" s="416">
        <v>220</v>
      </c>
      <c r="F13" s="417">
        <f t="shared" si="0"/>
        <v>10.48</v>
      </c>
      <c r="G13" s="418">
        <f>PARÂMETROS!$E$28</f>
        <v>0.61620000000000008</v>
      </c>
      <c r="H13" s="417">
        <f t="shared" si="1"/>
        <v>16.937776000000003</v>
      </c>
      <c r="I13" s="484"/>
    </row>
    <row r="14" spans="1:9" ht="18" customHeight="1" x14ac:dyDescent="0.25">
      <c r="A14" s="429" t="s">
        <v>314</v>
      </c>
      <c r="B14" s="419" t="s">
        <v>312</v>
      </c>
      <c r="C14" s="419" t="s">
        <v>972</v>
      </c>
      <c r="D14" s="420">
        <v>1986</v>
      </c>
      <c r="E14" s="421">
        <v>220</v>
      </c>
      <c r="F14" s="422">
        <f t="shared" si="0"/>
        <v>9.0272727272727273</v>
      </c>
      <c r="G14" s="423">
        <f>PARÂMETROS!$E$28</f>
        <v>0.61620000000000008</v>
      </c>
      <c r="H14" s="422">
        <f t="shared" si="1"/>
        <v>14.589878181818182</v>
      </c>
      <c r="I14" s="484">
        <v>46150</v>
      </c>
    </row>
    <row r="15" spans="1:9" ht="18" customHeight="1" x14ac:dyDescent="0.25">
      <c r="A15" s="428" t="s">
        <v>317</v>
      </c>
      <c r="B15" s="414" t="s">
        <v>315</v>
      </c>
      <c r="C15" s="414" t="s">
        <v>972</v>
      </c>
      <c r="D15" s="415">
        <v>1830.51</v>
      </c>
      <c r="E15" s="416">
        <v>220</v>
      </c>
      <c r="F15" s="417">
        <f t="shared" si="0"/>
        <v>8.3204999999999991</v>
      </c>
      <c r="G15" s="418">
        <f>PARÂMETROS!$E$28</f>
        <v>0.61620000000000008</v>
      </c>
      <c r="H15" s="417">
        <f t="shared" si="1"/>
        <v>13.4475921</v>
      </c>
      <c r="I15" s="484">
        <v>46150</v>
      </c>
    </row>
    <row r="16" spans="1:9" ht="18" customHeight="1" x14ac:dyDescent="0.25">
      <c r="A16" s="429" t="s">
        <v>320</v>
      </c>
      <c r="B16" s="419" t="s">
        <v>319</v>
      </c>
      <c r="C16" s="419" t="s">
        <v>318</v>
      </c>
      <c r="D16" s="420">
        <v>8000</v>
      </c>
      <c r="E16" s="421">
        <v>220</v>
      </c>
      <c r="F16" s="422">
        <f t="shared" si="0"/>
        <v>36.363636363636367</v>
      </c>
      <c r="G16" s="423">
        <f>0</f>
        <v>0</v>
      </c>
      <c r="H16" s="422">
        <f t="shared" si="1"/>
        <v>36.363636363636367</v>
      </c>
      <c r="I16" s="484"/>
    </row>
    <row r="17" spans="1:9" ht="18" customHeight="1" x14ac:dyDescent="0.25">
      <c r="A17" s="428" t="s">
        <v>323</v>
      </c>
      <c r="B17" s="414" t="s">
        <v>322</v>
      </c>
      <c r="C17" s="414" t="s">
        <v>972</v>
      </c>
      <c r="D17" s="415">
        <v>2757.59</v>
      </c>
      <c r="E17" s="416">
        <v>220</v>
      </c>
      <c r="F17" s="417">
        <f t="shared" si="0"/>
        <v>12.534500000000001</v>
      </c>
      <c r="G17" s="418">
        <f>PARÂMETROS!$E$28</f>
        <v>0.61620000000000008</v>
      </c>
      <c r="H17" s="417">
        <f t="shared" si="1"/>
        <v>20.258258900000005</v>
      </c>
      <c r="I17" s="484">
        <v>46150</v>
      </c>
    </row>
    <row r="18" spans="1:9" ht="18" customHeight="1" x14ac:dyDescent="0.25">
      <c r="A18" s="429" t="s">
        <v>325</v>
      </c>
      <c r="B18" s="419" t="s">
        <v>324</v>
      </c>
      <c r="C18" s="419" t="s">
        <v>972</v>
      </c>
      <c r="D18" s="420">
        <v>2757.59</v>
      </c>
      <c r="E18" s="421">
        <v>220</v>
      </c>
      <c r="F18" s="422">
        <f t="shared" si="0"/>
        <v>12.534500000000001</v>
      </c>
      <c r="G18" s="423">
        <f>PARÂMETROS!$E$28</f>
        <v>0.61620000000000008</v>
      </c>
      <c r="H18" s="422">
        <f t="shared" si="1"/>
        <v>20.258258900000005</v>
      </c>
      <c r="I18" s="484">
        <v>46149</v>
      </c>
    </row>
    <row r="19" spans="1:9" ht="18" customHeight="1" x14ac:dyDescent="0.25">
      <c r="A19" s="428" t="s">
        <v>327</v>
      </c>
      <c r="B19" s="414" t="s">
        <v>326</v>
      </c>
      <c r="C19" s="414" t="s">
        <v>972</v>
      </c>
      <c r="D19" s="415">
        <v>2757.59</v>
      </c>
      <c r="E19" s="416">
        <v>220</v>
      </c>
      <c r="F19" s="417">
        <f t="shared" si="0"/>
        <v>12.534500000000001</v>
      </c>
      <c r="G19" s="418">
        <f>PARÂMETROS!$E$28</f>
        <v>0.61620000000000008</v>
      </c>
      <c r="H19" s="417">
        <f t="shared" si="1"/>
        <v>20.258258900000005</v>
      </c>
      <c r="I19" s="484">
        <v>46150</v>
      </c>
    </row>
    <row r="20" spans="1:9" ht="18" customHeight="1" x14ac:dyDescent="0.25">
      <c r="A20" s="429" t="s">
        <v>329</v>
      </c>
      <c r="B20" s="419" t="s">
        <v>328</v>
      </c>
      <c r="C20" s="419" t="s">
        <v>972</v>
      </c>
      <c r="D20" s="420">
        <v>2757.59</v>
      </c>
      <c r="E20" s="421">
        <v>220</v>
      </c>
      <c r="F20" s="422">
        <f t="shared" si="0"/>
        <v>12.534500000000001</v>
      </c>
      <c r="G20" s="423">
        <f>PARÂMETROS!$E$28</f>
        <v>0.61620000000000008</v>
      </c>
      <c r="H20" s="422">
        <f t="shared" si="1"/>
        <v>20.258258900000005</v>
      </c>
      <c r="I20" s="484">
        <v>46150</v>
      </c>
    </row>
    <row r="21" spans="1:9" ht="18" customHeight="1" x14ac:dyDescent="0.25">
      <c r="A21" s="428" t="s">
        <v>331</v>
      </c>
      <c r="B21" s="414" t="s">
        <v>330</v>
      </c>
      <c r="C21" s="414" t="s">
        <v>318</v>
      </c>
      <c r="D21" s="415">
        <v>15000</v>
      </c>
      <c r="E21" s="416">
        <v>220</v>
      </c>
      <c r="F21" s="417">
        <f t="shared" si="0"/>
        <v>68.181818181818187</v>
      </c>
      <c r="G21" s="418">
        <f>0</f>
        <v>0</v>
      </c>
      <c r="H21" s="417">
        <f t="shared" si="1"/>
        <v>68.181818181818187</v>
      </c>
      <c r="I21" s="484"/>
    </row>
    <row r="22" spans="1:9" ht="18" customHeight="1" x14ac:dyDescent="0.25">
      <c r="A22" s="429" t="s">
        <v>333</v>
      </c>
      <c r="B22" s="419" t="s">
        <v>976</v>
      </c>
      <c r="C22" s="419" t="s">
        <v>318</v>
      </c>
      <c r="D22" s="420">
        <v>12000</v>
      </c>
      <c r="E22" s="421">
        <v>220</v>
      </c>
      <c r="F22" s="422">
        <f t="shared" si="0"/>
        <v>54.545454545454547</v>
      </c>
      <c r="G22" s="423">
        <f>0</f>
        <v>0</v>
      </c>
      <c r="H22" s="422">
        <f t="shared" si="1"/>
        <v>54.545454545454547</v>
      </c>
      <c r="I22" s="484"/>
    </row>
    <row r="23" spans="1:9" ht="18" customHeight="1" x14ac:dyDescent="0.25">
      <c r="A23" s="428" t="s">
        <v>335</v>
      </c>
      <c r="B23" s="414" t="s">
        <v>334</v>
      </c>
      <c r="C23" s="414" t="s">
        <v>972</v>
      </c>
      <c r="D23" s="415">
        <v>10000</v>
      </c>
      <c r="E23" s="416">
        <v>220</v>
      </c>
      <c r="F23" s="417">
        <f t="shared" si="0"/>
        <v>45.454545454545453</v>
      </c>
      <c r="G23" s="418">
        <f>PARÂMETROS!$E$28</f>
        <v>0.61620000000000008</v>
      </c>
      <c r="H23" s="417">
        <f t="shared" si="1"/>
        <v>73.463636363636368</v>
      </c>
      <c r="I23" s="484"/>
    </row>
    <row r="24" spans="1:9" ht="18" customHeight="1" x14ac:dyDescent="0.25">
      <c r="A24" s="429" t="s">
        <v>337</v>
      </c>
      <c r="B24" s="419" t="s">
        <v>977</v>
      </c>
      <c r="C24" s="419" t="s">
        <v>972</v>
      </c>
      <c r="D24" s="420">
        <v>3843.4</v>
      </c>
      <c r="E24" s="421">
        <v>220</v>
      </c>
      <c r="F24" s="422">
        <f t="shared" si="0"/>
        <v>17.47</v>
      </c>
      <c r="G24" s="423">
        <f>PARÂMETROS!$E$28</f>
        <v>0.61620000000000008</v>
      </c>
      <c r="H24" s="422">
        <f t="shared" si="1"/>
        <v>28.235014</v>
      </c>
      <c r="I24" s="484"/>
    </row>
    <row r="25" spans="1:9" ht="18" customHeight="1" x14ac:dyDescent="0.25">
      <c r="A25" s="428" t="s">
        <v>339</v>
      </c>
      <c r="B25" s="414" t="s">
        <v>338</v>
      </c>
      <c r="C25" s="414" t="s">
        <v>972</v>
      </c>
      <c r="D25" s="415">
        <v>3843.4</v>
      </c>
      <c r="E25" s="416">
        <v>220</v>
      </c>
      <c r="F25" s="417">
        <f t="shared" si="0"/>
        <v>17.47</v>
      </c>
      <c r="G25" s="418">
        <f>PARÂMETROS!$E$28</f>
        <v>0.61620000000000008</v>
      </c>
      <c r="H25" s="417">
        <f t="shared" si="1"/>
        <v>28.235014</v>
      </c>
      <c r="I25" s="484"/>
    </row>
    <row r="26" spans="1:9" ht="18" customHeight="1" x14ac:dyDescent="0.25">
      <c r="A26" s="429" t="s">
        <v>341</v>
      </c>
      <c r="B26" s="419" t="s">
        <v>340</v>
      </c>
      <c r="C26" s="419" t="s">
        <v>972</v>
      </c>
      <c r="D26" s="420">
        <v>3843.4</v>
      </c>
      <c r="E26" s="421">
        <v>220</v>
      </c>
      <c r="F26" s="422">
        <f t="shared" si="0"/>
        <v>17.47</v>
      </c>
      <c r="G26" s="423">
        <f>PARÂMETROS!$E$28</f>
        <v>0.61620000000000008</v>
      </c>
      <c r="H26" s="422">
        <f t="shared" si="1"/>
        <v>28.235014</v>
      </c>
      <c r="I26" s="484"/>
    </row>
    <row r="27" spans="1:9" ht="18" customHeight="1" x14ac:dyDescent="0.25">
      <c r="A27" s="428" t="s">
        <v>343</v>
      </c>
      <c r="B27" s="414" t="s">
        <v>342</v>
      </c>
      <c r="C27" s="414" t="s">
        <v>318</v>
      </c>
      <c r="D27" s="415">
        <v>18000</v>
      </c>
      <c r="E27" s="416">
        <v>220</v>
      </c>
      <c r="F27" s="417">
        <f t="shared" si="0"/>
        <v>81.818181818181813</v>
      </c>
      <c r="G27" s="418">
        <f>0</f>
        <v>0</v>
      </c>
      <c r="H27" s="417">
        <f t="shared" si="1"/>
        <v>81.818181818181813</v>
      </c>
      <c r="I27" s="484"/>
    </row>
    <row r="28" spans="1:9" ht="18" customHeight="1" x14ac:dyDescent="0.25">
      <c r="A28" s="429" t="s">
        <v>345</v>
      </c>
      <c r="B28" s="419" t="s">
        <v>344</v>
      </c>
      <c r="C28" s="419" t="s">
        <v>318</v>
      </c>
      <c r="D28" s="420">
        <v>12000</v>
      </c>
      <c r="E28" s="421">
        <v>220</v>
      </c>
      <c r="F28" s="422">
        <f t="shared" si="0"/>
        <v>54.545454545454547</v>
      </c>
      <c r="G28" s="423">
        <f>0</f>
        <v>0</v>
      </c>
      <c r="H28" s="422">
        <f t="shared" si="1"/>
        <v>54.545454545454547</v>
      </c>
      <c r="I28" s="484"/>
    </row>
    <row r="29" spans="1:9" ht="18" customHeight="1" x14ac:dyDescent="0.25">
      <c r="A29" s="428" t="s">
        <v>347</v>
      </c>
      <c r="B29" s="414" t="s">
        <v>346</v>
      </c>
      <c r="C29" s="414" t="s">
        <v>318</v>
      </c>
      <c r="D29" s="415">
        <v>6870</v>
      </c>
      <c r="E29" s="416">
        <v>220</v>
      </c>
      <c r="F29" s="417">
        <f t="shared" si="0"/>
        <v>31.227272727272727</v>
      </c>
      <c r="G29" s="418">
        <f>0</f>
        <v>0</v>
      </c>
      <c r="H29" s="417">
        <f t="shared" si="1"/>
        <v>31.227272727272727</v>
      </c>
      <c r="I29" s="484"/>
    </row>
    <row r="30" spans="1:9" ht="18" customHeight="1" x14ac:dyDescent="0.25">
      <c r="A30" s="429" t="s">
        <v>349</v>
      </c>
      <c r="B30" s="419" t="s">
        <v>348</v>
      </c>
      <c r="C30" s="419" t="s">
        <v>318</v>
      </c>
      <c r="D30" s="420">
        <v>30000</v>
      </c>
      <c r="E30" s="421">
        <v>220</v>
      </c>
      <c r="F30" s="422">
        <f t="shared" si="0"/>
        <v>136.36363636363637</v>
      </c>
      <c r="G30" s="423">
        <f>0</f>
        <v>0</v>
      </c>
      <c r="H30" s="422">
        <f t="shared" si="1"/>
        <v>136.36363636363637</v>
      </c>
      <c r="I30" s="484"/>
    </row>
    <row r="31" spans="1:9" ht="18" customHeight="1" x14ac:dyDescent="0.25">
      <c r="A31" s="428" t="s">
        <v>351</v>
      </c>
      <c r="B31" s="414" t="s">
        <v>978</v>
      </c>
      <c r="C31" s="414" t="s">
        <v>318</v>
      </c>
      <c r="D31" s="415">
        <v>18000</v>
      </c>
      <c r="E31" s="416">
        <v>220</v>
      </c>
      <c r="F31" s="417">
        <f t="shared" si="0"/>
        <v>81.818181818181813</v>
      </c>
      <c r="G31" s="418">
        <f>0</f>
        <v>0</v>
      </c>
      <c r="H31" s="417">
        <f t="shared" si="1"/>
        <v>81.818181818181813</v>
      </c>
      <c r="I31" s="484"/>
    </row>
    <row r="32" spans="1:9" ht="18" customHeight="1" x14ac:dyDescent="0.25">
      <c r="A32" s="429" t="s">
        <v>353</v>
      </c>
      <c r="B32" s="419" t="s">
        <v>352</v>
      </c>
      <c r="C32" s="419" t="s">
        <v>972</v>
      </c>
      <c r="D32" s="420">
        <v>2757.59</v>
      </c>
      <c r="E32" s="421">
        <v>220</v>
      </c>
      <c r="F32" s="422">
        <f t="shared" si="0"/>
        <v>12.534500000000001</v>
      </c>
      <c r="G32" s="423">
        <f>PARÂMETROS!$E$28</f>
        <v>0.61620000000000008</v>
      </c>
      <c r="H32" s="422">
        <f t="shared" si="1"/>
        <v>20.258258900000005</v>
      </c>
      <c r="I32" s="484">
        <v>46150</v>
      </c>
    </row>
    <row r="33" spans="1:9" ht="18" customHeight="1" x14ac:dyDescent="0.25">
      <c r="A33" s="428" t="s">
        <v>355</v>
      </c>
      <c r="B33" s="414" t="s">
        <v>354</v>
      </c>
      <c r="C33" s="414" t="s">
        <v>318</v>
      </c>
      <c r="D33" s="415">
        <v>12000</v>
      </c>
      <c r="E33" s="416">
        <v>220</v>
      </c>
      <c r="F33" s="417">
        <f t="shared" si="0"/>
        <v>54.545454545454547</v>
      </c>
      <c r="G33" s="418">
        <f>0</f>
        <v>0</v>
      </c>
      <c r="H33" s="417">
        <f t="shared" si="1"/>
        <v>54.545454545454547</v>
      </c>
      <c r="I33" s="484"/>
    </row>
    <row r="34" spans="1:9" ht="18" customHeight="1" x14ac:dyDescent="0.25">
      <c r="A34" s="429" t="s">
        <v>357</v>
      </c>
      <c r="B34" s="419" t="s">
        <v>356</v>
      </c>
      <c r="C34" s="419" t="s">
        <v>972</v>
      </c>
      <c r="D34" s="420">
        <v>2757.59</v>
      </c>
      <c r="E34" s="421">
        <v>220</v>
      </c>
      <c r="F34" s="422">
        <f t="shared" si="0"/>
        <v>12.534500000000001</v>
      </c>
      <c r="G34" s="423">
        <f>PARÂMETROS!$E$28</f>
        <v>0.61620000000000008</v>
      </c>
      <c r="H34" s="422">
        <f t="shared" si="1"/>
        <v>20.258258900000005</v>
      </c>
      <c r="I34" s="484">
        <v>46150</v>
      </c>
    </row>
    <row r="35" spans="1:9" ht="18" customHeight="1" x14ac:dyDescent="0.25">
      <c r="A35" s="428" t="s">
        <v>359</v>
      </c>
      <c r="B35" s="414" t="s">
        <v>979</v>
      </c>
      <c r="C35" s="414" t="s">
        <v>972</v>
      </c>
      <c r="D35" s="415">
        <v>2813.18</v>
      </c>
      <c r="E35" s="416">
        <v>220</v>
      </c>
      <c r="F35" s="417">
        <f t="shared" si="0"/>
        <v>12.787181818181818</v>
      </c>
      <c r="G35" s="418">
        <f>PARÂMETROS!$E$28</f>
        <v>0.61620000000000008</v>
      </c>
      <c r="H35" s="417">
        <f t="shared" si="1"/>
        <v>20.666643254545455</v>
      </c>
      <c r="I35" s="484">
        <v>46149</v>
      </c>
    </row>
    <row r="36" spans="1:9" ht="18" customHeight="1" x14ac:dyDescent="0.25">
      <c r="A36" s="429" t="s">
        <v>361</v>
      </c>
      <c r="B36" s="419" t="s">
        <v>980</v>
      </c>
      <c r="C36" s="419" t="s">
        <v>972</v>
      </c>
      <c r="D36" s="420">
        <v>2813.18</v>
      </c>
      <c r="E36" s="421">
        <v>220</v>
      </c>
      <c r="F36" s="422">
        <f t="shared" ref="F36:F67" si="2">D36/E36</f>
        <v>12.787181818181818</v>
      </c>
      <c r="G36" s="423">
        <f>PARÂMETROS!$E$28</f>
        <v>0.61620000000000008</v>
      </c>
      <c r="H36" s="422">
        <f t="shared" ref="H36:H67" si="3">F36*(1+G36)</f>
        <v>20.666643254545455</v>
      </c>
      <c r="I36" s="484">
        <v>46149</v>
      </c>
    </row>
    <row r="37" spans="1:9" ht="18" customHeight="1" x14ac:dyDescent="0.25">
      <c r="A37" s="428" t="s">
        <v>363</v>
      </c>
      <c r="B37" s="414" t="s">
        <v>981</v>
      </c>
      <c r="C37" s="414" t="s">
        <v>972</v>
      </c>
      <c r="D37" s="415">
        <v>2813.8</v>
      </c>
      <c r="E37" s="416">
        <v>220</v>
      </c>
      <c r="F37" s="417">
        <f t="shared" si="2"/>
        <v>12.790000000000001</v>
      </c>
      <c r="G37" s="418">
        <f>PARÂMETROS!$E$28</f>
        <v>0.61620000000000008</v>
      </c>
      <c r="H37" s="417">
        <f t="shared" si="3"/>
        <v>20.671198000000004</v>
      </c>
      <c r="I37" s="484">
        <v>46150</v>
      </c>
    </row>
    <row r="38" spans="1:9" ht="18" customHeight="1" x14ac:dyDescent="0.25">
      <c r="A38" s="429" t="s">
        <v>365</v>
      </c>
      <c r="B38" s="419" t="s">
        <v>364</v>
      </c>
      <c r="C38" s="419" t="s">
        <v>972</v>
      </c>
      <c r="D38" s="420">
        <v>2813.8</v>
      </c>
      <c r="E38" s="421">
        <v>220</v>
      </c>
      <c r="F38" s="422">
        <f t="shared" si="2"/>
        <v>12.790000000000001</v>
      </c>
      <c r="G38" s="423">
        <f>PARÂMETROS!$E$28</f>
        <v>0.61620000000000008</v>
      </c>
      <c r="H38" s="422">
        <f t="shared" si="3"/>
        <v>20.671198000000004</v>
      </c>
      <c r="I38" s="484">
        <v>46150</v>
      </c>
    </row>
    <row r="39" spans="1:9" ht="18" customHeight="1" x14ac:dyDescent="0.25">
      <c r="A39" s="428" t="s">
        <v>367</v>
      </c>
      <c r="B39" s="414" t="s">
        <v>982</v>
      </c>
      <c r="C39" s="414" t="s">
        <v>972</v>
      </c>
      <c r="D39" s="415">
        <v>2813.18</v>
      </c>
      <c r="E39" s="416">
        <v>220</v>
      </c>
      <c r="F39" s="417">
        <f t="shared" si="2"/>
        <v>12.787181818181818</v>
      </c>
      <c r="G39" s="418">
        <f>PARÂMETROS!$E$28</f>
        <v>0.61620000000000008</v>
      </c>
      <c r="H39" s="417">
        <f t="shared" si="3"/>
        <v>20.666643254545455</v>
      </c>
      <c r="I39" s="484"/>
    </row>
    <row r="40" spans="1:9" ht="18" customHeight="1" x14ac:dyDescent="0.25">
      <c r="A40" s="429" t="s">
        <v>370</v>
      </c>
      <c r="B40" s="419" t="s">
        <v>369</v>
      </c>
      <c r="C40" s="419" t="s">
        <v>972</v>
      </c>
      <c r="D40" s="420">
        <v>3843.4</v>
      </c>
      <c r="E40" s="421">
        <v>220</v>
      </c>
      <c r="F40" s="422">
        <f t="shared" si="2"/>
        <v>17.47</v>
      </c>
      <c r="G40" s="423">
        <f>PARÂMETROS!$E$28</f>
        <v>0.61620000000000008</v>
      </c>
      <c r="H40" s="422">
        <f t="shared" si="3"/>
        <v>28.235014</v>
      </c>
      <c r="I40" s="484"/>
    </row>
    <row r="41" spans="1:9" ht="18" customHeight="1" x14ac:dyDescent="0.25">
      <c r="A41" s="428" t="s">
        <v>373</v>
      </c>
      <c r="B41" s="414" t="s">
        <v>372</v>
      </c>
      <c r="C41" s="414" t="s">
        <v>972</v>
      </c>
      <c r="D41" s="415">
        <v>3843.4</v>
      </c>
      <c r="E41" s="416">
        <v>220</v>
      </c>
      <c r="F41" s="417">
        <f t="shared" si="2"/>
        <v>17.47</v>
      </c>
      <c r="G41" s="418">
        <f>PARÂMETROS!$E$28</f>
        <v>0.61620000000000008</v>
      </c>
      <c r="H41" s="417">
        <f t="shared" si="3"/>
        <v>28.235014</v>
      </c>
      <c r="I41" s="484"/>
    </row>
    <row r="42" spans="1:9" ht="18" customHeight="1" x14ac:dyDescent="0.25">
      <c r="A42" s="429" t="s">
        <v>375</v>
      </c>
      <c r="B42" s="419" t="s">
        <v>374</v>
      </c>
      <c r="C42" s="419" t="s">
        <v>972</v>
      </c>
      <c r="D42" s="420">
        <v>3843.4</v>
      </c>
      <c r="E42" s="421">
        <v>220</v>
      </c>
      <c r="F42" s="422">
        <f t="shared" si="2"/>
        <v>17.47</v>
      </c>
      <c r="G42" s="423">
        <f>PARÂMETROS!$E$28</f>
        <v>0.61620000000000008</v>
      </c>
      <c r="H42" s="422">
        <f t="shared" si="3"/>
        <v>28.235014</v>
      </c>
      <c r="I42" s="484">
        <v>46150</v>
      </c>
    </row>
    <row r="43" spans="1:9" ht="18" customHeight="1" x14ac:dyDescent="0.25">
      <c r="A43" s="428" t="s">
        <v>377</v>
      </c>
      <c r="B43" s="414" t="s">
        <v>376</v>
      </c>
      <c r="C43" s="414" t="s">
        <v>972</v>
      </c>
      <c r="D43" s="415">
        <v>4018.14</v>
      </c>
      <c r="E43" s="416">
        <v>220</v>
      </c>
      <c r="F43" s="417">
        <f t="shared" si="2"/>
        <v>18.264272727272726</v>
      </c>
      <c r="G43" s="418">
        <f>PARÂMETROS!$E$28</f>
        <v>0.61620000000000008</v>
      </c>
      <c r="H43" s="417">
        <f t="shared" si="3"/>
        <v>29.51871758181818</v>
      </c>
      <c r="I43" s="484">
        <v>46150</v>
      </c>
    </row>
    <row r="44" spans="1:9" ht="18" customHeight="1" x14ac:dyDescent="0.25">
      <c r="A44" s="429" t="s">
        <v>379</v>
      </c>
      <c r="B44" s="419" t="s">
        <v>378</v>
      </c>
      <c r="C44" s="419" t="s">
        <v>972</v>
      </c>
      <c r="D44" s="420">
        <v>2813.8</v>
      </c>
      <c r="E44" s="421">
        <v>220</v>
      </c>
      <c r="F44" s="422">
        <f t="shared" si="2"/>
        <v>12.790000000000001</v>
      </c>
      <c r="G44" s="423">
        <f>PARÂMETROS!$E$28</f>
        <v>0.61620000000000008</v>
      </c>
      <c r="H44" s="422">
        <f t="shared" si="3"/>
        <v>20.671198000000004</v>
      </c>
      <c r="I44" s="484">
        <v>46150</v>
      </c>
    </row>
    <row r="45" spans="1:9" ht="18" customHeight="1" x14ac:dyDescent="0.25">
      <c r="A45" s="428" t="s">
        <v>381</v>
      </c>
      <c r="B45" s="414" t="s">
        <v>380</v>
      </c>
      <c r="C45" s="414" t="s">
        <v>972</v>
      </c>
      <c r="D45" s="415">
        <v>2813.8</v>
      </c>
      <c r="E45" s="416">
        <v>220</v>
      </c>
      <c r="F45" s="417">
        <f t="shared" si="2"/>
        <v>12.790000000000001</v>
      </c>
      <c r="G45" s="418">
        <f>PARÂMETROS!$E$28</f>
        <v>0.61620000000000008</v>
      </c>
      <c r="H45" s="417">
        <f t="shared" si="3"/>
        <v>20.671198000000004</v>
      </c>
      <c r="I45" s="484">
        <v>46150</v>
      </c>
    </row>
    <row r="46" spans="1:9" ht="18" customHeight="1" x14ac:dyDescent="0.25">
      <c r="A46" s="429" t="s">
        <v>383</v>
      </c>
      <c r="B46" s="419" t="s">
        <v>382</v>
      </c>
      <c r="C46" s="419" t="s">
        <v>972</v>
      </c>
      <c r="D46" s="420">
        <v>4018.14</v>
      </c>
      <c r="E46" s="421">
        <v>220</v>
      </c>
      <c r="F46" s="422">
        <f t="shared" si="2"/>
        <v>18.264272727272726</v>
      </c>
      <c r="G46" s="423">
        <f>PARÂMETROS!$E$28</f>
        <v>0.61620000000000008</v>
      </c>
      <c r="H46" s="422">
        <f t="shared" si="3"/>
        <v>29.51871758181818</v>
      </c>
      <c r="I46" s="484">
        <v>46150</v>
      </c>
    </row>
    <row r="47" spans="1:9" ht="18" customHeight="1" x14ac:dyDescent="0.25">
      <c r="A47" s="428" t="s">
        <v>385</v>
      </c>
      <c r="B47" s="414" t="s">
        <v>983</v>
      </c>
      <c r="C47" s="414" t="s">
        <v>972</v>
      </c>
      <c r="D47" s="415">
        <v>3585.34</v>
      </c>
      <c r="E47" s="416">
        <v>220</v>
      </c>
      <c r="F47" s="417">
        <f t="shared" si="2"/>
        <v>16.297000000000001</v>
      </c>
      <c r="G47" s="418">
        <f>PARÂMETROS!$E$28</f>
        <v>0.61620000000000008</v>
      </c>
      <c r="H47" s="417">
        <f t="shared" si="3"/>
        <v>26.339211400000003</v>
      </c>
      <c r="I47" s="484"/>
    </row>
    <row r="48" spans="1:9" ht="18" customHeight="1" x14ac:dyDescent="0.25">
      <c r="A48" s="429" t="s">
        <v>387</v>
      </c>
      <c r="B48" s="419" t="s">
        <v>386</v>
      </c>
      <c r="C48" s="419" t="s">
        <v>972</v>
      </c>
      <c r="D48" s="420">
        <v>2813.8</v>
      </c>
      <c r="E48" s="421">
        <v>220</v>
      </c>
      <c r="F48" s="422">
        <f t="shared" si="2"/>
        <v>12.790000000000001</v>
      </c>
      <c r="G48" s="423">
        <f>PARÂMETROS!$E$28</f>
        <v>0.61620000000000008</v>
      </c>
      <c r="H48" s="422">
        <f t="shared" si="3"/>
        <v>20.671198000000004</v>
      </c>
      <c r="I48" s="484">
        <v>46149</v>
      </c>
    </row>
    <row r="49" spans="1:9" ht="18" customHeight="1" x14ac:dyDescent="0.25">
      <c r="A49" s="428" t="s">
        <v>389</v>
      </c>
      <c r="B49" s="414" t="s">
        <v>388</v>
      </c>
      <c r="C49" s="414" t="s">
        <v>972</v>
      </c>
      <c r="D49" s="415">
        <v>2813.8</v>
      </c>
      <c r="E49" s="416">
        <v>220</v>
      </c>
      <c r="F49" s="417">
        <f t="shared" si="2"/>
        <v>12.790000000000001</v>
      </c>
      <c r="G49" s="418">
        <f>PARÂMETROS!$E$28</f>
        <v>0.61620000000000008</v>
      </c>
      <c r="H49" s="417">
        <f t="shared" si="3"/>
        <v>20.671198000000004</v>
      </c>
      <c r="I49" s="484">
        <v>46149</v>
      </c>
    </row>
    <row r="50" spans="1:9" ht="18" customHeight="1" x14ac:dyDescent="0.25">
      <c r="A50" s="429" t="s">
        <v>391</v>
      </c>
      <c r="B50" s="419" t="s">
        <v>390</v>
      </c>
      <c r="C50" s="419" t="s">
        <v>972</v>
      </c>
      <c r="D50" s="420">
        <v>2813.8</v>
      </c>
      <c r="E50" s="421">
        <v>220</v>
      </c>
      <c r="F50" s="422">
        <f t="shared" si="2"/>
        <v>12.790000000000001</v>
      </c>
      <c r="G50" s="423">
        <f>PARÂMETROS!$E$28</f>
        <v>0.61620000000000008</v>
      </c>
      <c r="H50" s="422">
        <f t="shared" si="3"/>
        <v>20.671198000000004</v>
      </c>
      <c r="I50" s="484">
        <v>46149</v>
      </c>
    </row>
    <row r="51" spans="1:9" ht="18" customHeight="1" x14ac:dyDescent="0.25">
      <c r="A51" s="428" t="s">
        <v>393</v>
      </c>
      <c r="B51" s="414" t="s">
        <v>392</v>
      </c>
      <c r="C51" s="414" t="s">
        <v>972</v>
      </c>
      <c r="D51" s="415">
        <v>4018.14</v>
      </c>
      <c r="E51" s="416">
        <v>220</v>
      </c>
      <c r="F51" s="417">
        <f t="shared" si="2"/>
        <v>18.264272727272726</v>
      </c>
      <c r="G51" s="418">
        <f>PARÂMETROS!$E$28</f>
        <v>0.61620000000000008</v>
      </c>
      <c r="H51" s="417">
        <f t="shared" si="3"/>
        <v>29.51871758181818</v>
      </c>
      <c r="I51" s="484">
        <v>46150</v>
      </c>
    </row>
    <row r="52" spans="1:9" ht="18" customHeight="1" x14ac:dyDescent="0.25">
      <c r="A52" s="429" t="s">
        <v>395</v>
      </c>
      <c r="B52" s="419" t="s">
        <v>394</v>
      </c>
      <c r="C52" s="419" t="s">
        <v>972</v>
      </c>
      <c r="D52" s="420">
        <v>2813</v>
      </c>
      <c r="E52" s="421">
        <v>220</v>
      </c>
      <c r="F52" s="422">
        <f t="shared" si="2"/>
        <v>12.786363636363637</v>
      </c>
      <c r="G52" s="423">
        <f>PARÂMETROS!$E$28</f>
        <v>0.61620000000000008</v>
      </c>
      <c r="H52" s="422">
        <f t="shared" si="3"/>
        <v>20.665320909090912</v>
      </c>
      <c r="I52" s="484"/>
    </row>
    <row r="53" spans="1:9" ht="18" customHeight="1" x14ac:dyDescent="0.25">
      <c r="A53" s="428" t="s">
        <v>397</v>
      </c>
      <c r="B53" s="414" t="s">
        <v>396</v>
      </c>
      <c r="C53" s="414" t="s">
        <v>972</v>
      </c>
      <c r="D53" s="415">
        <v>2305.6</v>
      </c>
      <c r="E53" s="416">
        <v>220</v>
      </c>
      <c r="F53" s="417">
        <f t="shared" si="2"/>
        <v>10.48</v>
      </c>
      <c r="G53" s="418">
        <f>PARÂMETROS!$E$28</f>
        <v>0.61620000000000008</v>
      </c>
      <c r="H53" s="417">
        <f t="shared" si="3"/>
        <v>16.937776000000003</v>
      </c>
      <c r="I53" s="484"/>
    </row>
    <row r="54" spans="1:9" ht="18" customHeight="1" x14ac:dyDescent="0.25">
      <c r="A54" s="429" t="s">
        <v>401</v>
      </c>
      <c r="B54" s="419" t="s">
        <v>400</v>
      </c>
      <c r="C54" s="419" t="s">
        <v>972</v>
      </c>
      <c r="D54" s="420">
        <v>2305.6</v>
      </c>
      <c r="E54" s="421">
        <v>220</v>
      </c>
      <c r="F54" s="422">
        <f t="shared" si="2"/>
        <v>10.48</v>
      </c>
      <c r="G54" s="423">
        <f>PARÂMETROS!$E$28</f>
        <v>0.61620000000000008</v>
      </c>
      <c r="H54" s="422">
        <f t="shared" si="3"/>
        <v>16.937776000000003</v>
      </c>
      <c r="I54" s="484"/>
    </row>
    <row r="55" spans="1:9" ht="18" customHeight="1" x14ac:dyDescent="0.25">
      <c r="A55" s="428" t="s">
        <v>403</v>
      </c>
      <c r="B55" s="414" t="s">
        <v>402</v>
      </c>
      <c r="C55" s="414" t="s">
        <v>972</v>
      </c>
      <c r="D55" s="415">
        <v>2757.59</v>
      </c>
      <c r="E55" s="416">
        <v>220</v>
      </c>
      <c r="F55" s="417">
        <f t="shared" si="2"/>
        <v>12.534500000000001</v>
      </c>
      <c r="G55" s="418">
        <f>PARÂMETROS!$E$28</f>
        <v>0.61620000000000008</v>
      </c>
      <c r="H55" s="417">
        <f t="shared" si="3"/>
        <v>20.258258900000005</v>
      </c>
      <c r="I55" s="484">
        <v>46150</v>
      </c>
    </row>
    <row r="56" spans="1:9" ht="18" customHeight="1" x14ac:dyDescent="0.25">
      <c r="A56" s="429" t="s">
        <v>405</v>
      </c>
      <c r="B56" s="419" t="s">
        <v>404</v>
      </c>
      <c r="C56" s="419" t="s">
        <v>972</v>
      </c>
      <c r="D56" s="420">
        <v>2305.6</v>
      </c>
      <c r="E56" s="421">
        <v>220</v>
      </c>
      <c r="F56" s="422">
        <f t="shared" si="2"/>
        <v>10.48</v>
      </c>
      <c r="G56" s="423">
        <f>PARÂMETROS!$E$28</f>
        <v>0.61620000000000008</v>
      </c>
      <c r="H56" s="422">
        <f t="shared" si="3"/>
        <v>16.937776000000003</v>
      </c>
      <c r="I56" s="484">
        <v>46150</v>
      </c>
    </row>
    <row r="57" spans="1:9" ht="18" customHeight="1" x14ac:dyDescent="0.25">
      <c r="A57" s="428" t="s">
        <v>407</v>
      </c>
      <c r="B57" s="414" t="s">
        <v>406</v>
      </c>
      <c r="C57" s="414" t="s">
        <v>972</v>
      </c>
      <c r="D57" s="415">
        <v>1830.51</v>
      </c>
      <c r="E57" s="416">
        <v>220</v>
      </c>
      <c r="F57" s="417">
        <f t="shared" si="2"/>
        <v>8.3204999999999991</v>
      </c>
      <c r="G57" s="418">
        <f>PARÂMETROS!$E$28</f>
        <v>0.61620000000000008</v>
      </c>
      <c r="H57" s="417">
        <f t="shared" si="3"/>
        <v>13.4475921</v>
      </c>
      <c r="I57" s="484">
        <v>46150</v>
      </c>
    </row>
    <row r="58" spans="1:9" ht="18" customHeight="1" x14ac:dyDescent="0.25">
      <c r="A58" s="429" t="s">
        <v>409</v>
      </c>
      <c r="B58" s="419" t="s">
        <v>408</v>
      </c>
      <c r="C58" s="419" t="s">
        <v>318</v>
      </c>
      <c r="D58" s="420">
        <v>7000</v>
      </c>
      <c r="E58" s="421">
        <v>220</v>
      </c>
      <c r="F58" s="422">
        <f t="shared" si="2"/>
        <v>31.818181818181817</v>
      </c>
      <c r="G58" s="423">
        <f>0</f>
        <v>0</v>
      </c>
      <c r="H58" s="422">
        <f t="shared" si="3"/>
        <v>31.818181818181817</v>
      </c>
      <c r="I58" s="484"/>
    </row>
    <row r="59" spans="1:9" ht="18" customHeight="1" x14ac:dyDescent="0.25">
      <c r="A59" s="428" t="s">
        <v>411</v>
      </c>
      <c r="B59" s="414" t="s">
        <v>410</v>
      </c>
      <c r="C59" s="414" t="s">
        <v>318</v>
      </c>
      <c r="D59" s="415">
        <v>17000</v>
      </c>
      <c r="E59" s="416">
        <v>220</v>
      </c>
      <c r="F59" s="417">
        <f t="shared" si="2"/>
        <v>77.272727272727266</v>
      </c>
      <c r="G59" s="418">
        <f>0</f>
        <v>0</v>
      </c>
      <c r="H59" s="417">
        <f t="shared" si="3"/>
        <v>77.272727272727266</v>
      </c>
      <c r="I59" s="484"/>
    </row>
    <row r="60" spans="1:9" ht="18" customHeight="1" x14ac:dyDescent="0.25">
      <c r="A60" s="429" t="s">
        <v>415</v>
      </c>
      <c r="B60" s="419" t="s">
        <v>417</v>
      </c>
      <c r="C60" s="419" t="s">
        <v>318</v>
      </c>
      <c r="D60" s="420">
        <v>7000</v>
      </c>
      <c r="E60" s="421">
        <v>220</v>
      </c>
      <c r="F60" s="422">
        <f t="shared" si="2"/>
        <v>31.818181818181817</v>
      </c>
      <c r="G60" s="423">
        <f>0</f>
        <v>0</v>
      </c>
      <c r="H60" s="422">
        <f t="shared" si="3"/>
        <v>31.818181818181817</v>
      </c>
      <c r="I60" s="484"/>
    </row>
    <row r="61" spans="1:9" ht="18" customHeight="1" x14ac:dyDescent="0.25">
      <c r="A61" s="428" t="s">
        <v>425</v>
      </c>
      <c r="B61" s="414" t="s">
        <v>427</v>
      </c>
      <c r="C61" s="414" t="s">
        <v>972</v>
      </c>
      <c r="D61" s="415">
        <v>3785.96</v>
      </c>
      <c r="E61" s="416">
        <v>220</v>
      </c>
      <c r="F61" s="417">
        <f t="shared" si="2"/>
        <v>17.208909090909092</v>
      </c>
      <c r="G61" s="418">
        <f>PARÂMETROS!$E$28</f>
        <v>0.61620000000000008</v>
      </c>
      <c r="H61" s="417">
        <f t="shared" si="3"/>
        <v>27.813038872727276</v>
      </c>
      <c r="I61" s="484">
        <v>46150</v>
      </c>
    </row>
    <row r="62" spans="1:9" ht="18" customHeight="1" x14ac:dyDescent="0.25">
      <c r="A62" s="429" t="s">
        <v>426</v>
      </c>
      <c r="B62" s="419" t="s">
        <v>416</v>
      </c>
      <c r="C62" s="419" t="s">
        <v>972</v>
      </c>
      <c r="D62" s="420">
        <v>1830.51</v>
      </c>
      <c r="E62" s="421">
        <v>220</v>
      </c>
      <c r="F62" s="422">
        <f t="shared" si="2"/>
        <v>8.3204999999999991</v>
      </c>
      <c r="G62" s="423">
        <f>PARÂMETROS!$E$28</f>
        <v>0.61620000000000008</v>
      </c>
      <c r="H62" s="422">
        <f t="shared" si="3"/>
        <v>13.4475921</v>
      </c>
      <c r="I62" s="484"/>
    </row>
    <row r="63" spans="1:9" ht="18" customHeight="1" x14ac:dyDescent="0.25">
      <c r="A63" s="428" t="s">
        <v>428</v>
      </c>
      <c r="B63" s="414" t="s">
        <v>418</v>
      </c>
      <c r="C63" s="414" t="s">
        <v>972</v>
      </c>
      <c r="D63" s="415">
        <v>3445.93</v>
      </c>
      <c r="E63" s="416">
        <v>220</v>
      </c>
      <c r="F63" s="417">
        <f t="shared" si="2"/>
        <v>15.66331818181818</v>
      </c>
      <c r="G63" s="418">
        <f>PARÂMETROS!$E$28</f>
        <v>0.61620000000000008</v>
      </c>
      <c r="H63" s="417">
        <f t="shared" si="3"/>
        <v>25.315054845454544</v>
      </c>
      <c r="I63" s="484"/>
    </row>
    <row r="64" spans="1:9" ht="18" customHeight="1" x14ac:dyDescent="0.25">
      <c r="A64" s="429" t="s">
        <v>431</v>
      </c>
      <c r="B64" s="419" t="s">
        <v>430</v>
      </c>
      <c r="C64" s="419" t="s">
        <v>318</v>
      </c>
      <c r="D64" s="420">
        <v>7500</v>
      </c>
      <c r="E64" s="421">
        <v>220</v>
      </c>
      <c r="F64" s="422">
        <f t="shared" si="2"/>
        <v>34.090909090909093</v>
      </c>
      <c r="G64" s="423">
        <f>0</f>
        <v>0</v>
      </c>
      <c r="H64" s="422">
        <f t="shared" si="3"/>
        <v>34.090909090909093</v>
      </c>
      <c r="I64" s="484"/>
    </row>
    <row r="65" spans="1:9" ht="18" customHeight="1" x14ac:dyDescent="0.25">
      <c r="A65" s="428" t="s">
        <v>433</v>
      </c>
      <c r="B65" s="414" t="s">
        <v>423</v>
      </c>
      <c r="C65" s="414" t="s">
        <v>972</v>
      </c>
      <c r="D65" s="415">
        <v>3737.8</v>
      </c>
      <c r="E65" s="416">
        <v>220</v>
      </c>
      <c r="F65" s="417">
        <f t="shared" si="2"/>
        <v>16.990000000000002</v>
      </c>
      <c r="G65" s="418">
        <f>PARÂMETROS!$E$28</f>
        <v>0.61620000000000008</v>
      </c>
      <c r="H65" s="417">
        <f t="shared" si="3"/>
        <v>27.459238000000006</v>
      </c>
      <c r="I65" s="484"/>
    </row>
    <row r="66" spans="1:9" ht="18" customHeight="1" x14ac:dyDescent="0.25">
      <c r="A66" s="429" t="s">
        <v>435</v>
      </c>
      <c r="B66" s="419" t="s">
        <v>984</v>
      </c>
      <c r="C66" s="419" t="s">
        <v>972</v>
      </c>
      <c r="D66" s="420">
        <v>2594.04</v>
      </c>
      <c r="E66" s="421">
        <v>220</v>
      </c>
      <c r="F66" s="422">
        <f t="shared" si="2"/>
        <v>11.79109090909091</v>
      </c>
      <c r="G66" s="423">
        <f>PARÂMETROS!$E$28</f>
        <v>0.61620000000000008</v>
      </c>
      <c r="H66" s="422">
        <f t="shared" si="3"/>
        <v>19.056761127272729</v>
      </c>
      <c r="I66" s="484"/>
    </row>
    <row r="67" spans="1:9" ht="18" customHeight="1" x14ac:dyDescent="0.25">
      <c r="A67" s="428" t="s">
        <v>440</v>
      </c>
      <c r="B67" s="414" t="s">
        <v>985</v>
      </c>
      <c r="C67" s="414" t="s">
        <v>972</v>
      </c>
      <c r="D67" s="415">
        <v>3335.2</v>
      </c>
      <c r="E67" s="416">
        <v>220</v>
      </c>
      <c r="F67" s="417">
        <f t="shared" si="2"/>
        <v>15.159999999999998</v>
      </c>
      <c r="G67" s="418">
        <f>PARÂMETROS!$E$28</f>
        <v>0.61620000000000008</v>
      </c>
      <c r="H67" s="417">
        <f t="shared" si="3"/>
        <v>24.501591999999999</v>
      </c>
      <c r="I67" s="484"/>
    </row>
    <row r="68" spans="1:9" ht="18" customHeight="1" x14ac:dyDescent="0.25">
      <c r="A68" s="429" t="s">
        <v>442</v>
      </c>
      <c r="B68" s="419" t="s">
        <v>436</v>
      </c>
      <c r="C68" s="419" t="s">
        <v>972</v>
      </c>
      <c r="D68" s="420">
        <v>1000</v>
      </c>
      <c r="E68" s="421">
        <v>220</v>
      </c>
      <c r="F68" s="422">
        <f t="shared" ref="F68:F84" si="4">D68/E68</f>
        <v>4.5454545454545459</v>
      </c>
      <c r="G68" s="423">
        <f>PARÂMETROS!$E$28</f>
        <v>0.61620000000000008</v>
      </c>
      <c r="H68" s="422">
        <f t="shared" ref="H68:H84" si="5">F68*(1+G68)</f>
        <v>7.3463636363636375</v>
      </c>
      <c r="I68" s="484"/>
    </row>
    <row r="69" spans="1:9" ht="18" customHeight="1" x14ac:dyDescent="0.25">
      <c r="A69" s="428" t="s">
        <v>444</v>
      </c>
      <c r="B69" s="414" t="s">
        <v>986</v>
      </c>
      <c r="C69" s="414" t="s">
        <v>972</v>
      </c>
      <c r="D69" s="415">
        <v>2813.8</v>
      </c>
      <c r="E69" s="416">
        <v>220</v>
      </c>
      <c r="F69" s="417">
        <f t="shared" si="4"/>
        <v>12.790000000000001</v>
      </c>
      <c r="G69" s="418">
        <f>PARÂMETROS!$E$28</f>
        <v>0.61620000000000008</v>
      </c>
      <c r="H69" s="417">
        <f t="shared" si="5"/>
        <v>20.671198000000004</v>
      </c>
      <c r="I69" s="484"/>
    </row>
    <row r="70" spans="1:9" ht="18" customHeight="1" x14ac:dyDescent="0.25">
      <c r="A70" s="429" t="s">
        <v>446</v>
      </c>
      <c r="B70" s="419" t="s">
        <v>441</v>
      </c>
      <c r="C70" s="419" t="s">
        <v>972</v>
      </c>
      <c r="D70" s="420">
        <v>2305.6</v>
      </c>
      <c r="E70" s="421">
        <v>220</v>
      </c>
      <c r="F70" s="422">
        <f t="shared" si="4"/>
        <v>10.48</v>
      </c>
      <c r="G70" s="423">
        <f>PARÂMETROS!$E$28</f>
        <v>0.61620000000000008</v>
      </c>
      <c r="H70" s="422">
        <f t="shared" si="5"/>
        <v>16.937776000000003</v>
      </c>
      <c r="I70" s="484"/>
    </row>
    <row r="71" spans="1:9" ht="18" customHeight="1" x14ac:dyDescent="0.25">
      <c r="A71" s="428" t="s">
        <v>448</v>
      </c>
      <c r="B71" s="414" t="s">
        <v>987</v>
      </c>
      <c r="C71" s="414" t="s">
        <v>972</v>
      </c>
      <c r="D71" s="415">
        <v>6000</v>
      </c>
      <c r="E71" s="416">
        <v>220</v>
      </c>
      <c r="F71" s="417">
        <f t="shared" si="4"/>
        <v>27.272727272727273</v>
      </c>
      <c r="G71" s="418">
        <f>PARÂMETROS!$E$28</f>
        <v>0.61620000000000008</v>
      </c>
      <c r="H71" s="417">
        <f t="shared" si="5"/>
        <v>44.078181818181818</v>
      </c>
      <c r="I71" s="484"/>
    </row>
    <row r="72" spans="1:9" ht="18" customHeight="1" x14ac:dyDescent="0.25">
      <c r="A72" s="429" t="s">
        <v>450</v>
      </c>
      <c r="B72" s="419" t="s">
        <v>445</v>
      </c>
      <c r="C72" s="419" t="s">
        <v>318</v>
      </c>
      <c r="D72" s="420">
        <v>15000</v>
      </c>
      <c r="E72" s="421">
        <v>220</v>
      </c>
      <c r="F72" s="422">
        <f t="shared" si="4"/>
        <v>68.181818181818187</v>
      </c>
      <c r="G72" s="423">
        <f>0</f>
        <v>0</v>
      </c>
      <c r="H72" s="422">
        <f t="shared" si="5"/>
        <v>68.181818181818187</v>
      </c>
      <c r="I72" s="484"/>
    </row>
    <row r="73" spans="1:9" ht="18" customHeight="1" x14ac:dyDescent="0.25">
      <c r="A73" s="428" t="s">
        <v>452</v>
      </c>
      <c r="B73" s="414" t="s">
        <v>447</v>
      </c>
      <c r="C73" s="414" t="s">
        <v>318</v>
      </c>
      <c r="D73" s="415">
        <v>14000</v>
      </c>
      <c r="E73" s="416">
        <v>220</v>
      </c>
      <c r="F73" s="417">
        <f t="shared" si="4"/>
        <v>63.636363636363633</v>
      </c>
      <c r="G73" s="418">
        <f>0</f>
        <v>0</v>
      </c>
      <c r="H73" s="417">
        <f t="shared" si="5"/>
        <v>63.636363636363633</v>
      </c>
      <c r="I73" s="484"/>
    </row>
    <row r="74" spans="1:9" ht="18" customHeight="1" x14ac:dyDescent="0.25">
      <c r="A74" s="429" t="s">
        <v>454</v>
      </c>
      <c r="B74" s="419" t="s">
        <v>449</v>
      </c>
      <c r="C74" s="419" t="s">
        <v>972</v>
      </c>
      <c r="D74" s="420">
        <v>2305.6</v>
      </c>
      <c r="E74" s="421">
        <v>220</v>
      </c>
      <c r="F74" s="422">
        <f t="shared" si="4"/>
        <v>10.48</v>
      </c>
      <c r="G74" s="423">
        <f>PARÂMETROS!$E$28</f>
        <v>0.61620000000000008</v>
      </c>
      <c r="H74" s="422">
        <f t="shared" si="5"/>
        <v>16.937776000000003</v>
      </c>
      <c r="I74" s="484"/>
    </row>
    <row r="75" spans="1:9" ht="18" customHeight="1" x14ac:dyDescent="0.25">
      <c r="A75" s="428" t="s">
        <v>456</v>
      </c>
      <c r="B75" s="414" t="s">
        <v>988</v>
      </c>
      <c r="C75" s="414" t="s">
        <v>972</v>
      </c>
      <c r="D75" s="415">
        <v>5060</v>
      </c>
      <c r="E75" s="416">
        <v>220</v>
      </c>
      <c r="F75" s="417">
        <f t="shared" si="4"/>
        <v>23</v>
      </c>
      <c r="G75" s="418">
        <f>PARÂMETROS!$E$28</f>
        <v>0.61620000000000008</v>
      </c>
      <c r="H75" s="417">
        <f t="shared" si="5"/>
        <v>37.172600000000003</v>
      </c>
      <c r="I75" s="484"/>
    </row>
    <row r="76" spans="1:9" ht="18" customHeight="1" x14ac:dyDescent="0.25">
      <c r="A76" s="429" t="s">
        <v>460</v>
      </c>
      <c r="B76" s="419" t="s">
        <v>455</v>
      </c>
      <c r="C76" s="419" t="s">
        <v>972</v>
      </c>
      <c r="D76" s="420">
        <v>1830.51</v>
      </c>
      <c r="E76" s="421">
        <v>220</v>
      </c>
      <c r="F76" s="422">
        <f t="shared" si="4"/>
        <v>8.3204999999999991</v>
      </c>
      <c r="G76" s="423">
        <f>PARÂMETROS!$E$28</f>
        <v>0.61620000000000008</v>
      </c>
      <c r="H76" s="422">
        <f t="shared" si="5"/>
        <v>13.4475921</v>
      </c>
      <c r="I76" s="484">
        <v>46150</v>
      </c>
    </row>
    <row r="77" spans="1:9" ht="18" customHeight="1" x14ac:dyDescent="0.25">
      <c r="A77" s="428" t="s">
        <v>462</v>
      </c>
      <c r="B77" s="414" t="s">
        <v>457</v>
      </c>
      <c r="C77" s="414" t="s">
        <v>972</v>
      </c>
      <c r="D77" s="415">
        <v>2565.1999999999998</v>
      </c>
      <c r="E77" s="416">
        <v>220</v>
      </c>
      <c r="F77" s="417">
        <f t="shared" si="4"/>
        <v>11.659999999999998</v>
      </c>
      <c r="G77" s="418">
        <f>PARÂMETROS!$E$28</f>
        <v>0.61620000000000008</v>
      </c>
      <c r="H77" s="417">
        <f t="shared" si="5"/>
        <v>18.844891999999998</v>
      </c>
      <c r="I77" s="484"/>
    </row>
    <row r="78" spans="1:9" ht="18" customHeight="1" x14ac:dyDescent="0.25">
      <c r="A78" s="429" t="s">
        <v>464</v>
      </c>
      <c r="B78" s="419" t="s">
        <v>989</v>
      </c>
      <c r="C78" s="419" t="s">
        <v>972</v>
      </c>
      <c r="D78" s="420">
        <v>2813.8</v>
      </c>
      <c r="E78" s="421">
        <v>220</v>
      </c>
      <c r="F78" s="422">
        <f t="shared" si="4"/>
        <v>12.790000000000001</v>
      </c>
      <c r="G78" s="423">
        <f>PARÂMETROS!$E$28</f>
        <v>0.61620000000000008</v>
      </c>
      <c r="H78" s="422">
        <f t="shared" si="5"/>
        <v>20.671198000000004</v>
      </c>
      <c r="I78" s="484">
        <v>46150</v>
      </c>
    </row>
    <row r="79" spans="1:9" ht="18" customHeight="1" x14ac:dyDescent="0.25">
      <c r="A79" s="428" t="s">
        <v>466</v>
      </c>
      <c r="B79" s="414" t="s">
        <v>461</v>
      </c>
      <c r="C79" s="414" t="s">
        <v>972</v>
      </c>
      <c r="D79" s="415">
        <v>2813.8</v>
      </c>
      <c r="E79" s="416">
        <v>220</v>
      </c>
      <c r="F79" s="417">
        <f t="shared" si="4"/>
        <v>12.790000000000001</v>
      </c>
      <c r="G79" s="418">
        <f>PARÂMETROS!$E$28</f>
        <v>0.61620000000000008</v>
      </c>
      <c r="H79" s="417">
        <f t="shared" si="5"/>
        <v>20.671198000000004</v>
      </c>
      <c r="I79" s="484"/>
    </row>
    <row r="80" spans="1:9" ht="18" customHeight="1" x14ac:dyDescent="0.25">
      <c r="A80" s="429" t="s">
        <v>473</v>
      </c>
      <c r="B80" s="419" t="s">
        <v>467</v>
      </c>
      <c r="C80" s="419" t="s">
        <v>972</v>
      </c>
      <c r="D80" s="420">
        <v>3843.4</v>
      </c>
      <c r="E80" s="421">
        <v>220</v>
      </c>
      <c r="F80" s="422">
        <f t="shared" si="4"/>
        <v>17.47</v>
      </c>
      <c r="G80" s="423">
        <f>PARÂMETROS!$E$28</f>
        <v>0.61620000000000008</v>
      </c>
      <c r="H80" s="422">
        <f t="shared" si="5"/>
        <v>28.235014</v>
      </c>
      <c r="I80" s="484"/>
    </row>
    <row r="81" spans="1:9" ht="18" customHeight="1" x14ac:dyDescent="0.25">
      <c r="A81" s="428" t="s">
        <v>481</v>
      </c>
      <c r="B81" s="414" t="s">
        <v>990</v>
      </c>
      <c r="C81" s="414" t="s">
        <v>972</v>
      </c>
      <c r="D81" s="415">
        <v>2813.8</v>
      </c>
      <c r="E81" s="416">
        <v>220</v>
      </c>
      <c r="F81" s="417">
        <f t="shared" si="4"/>
        <v>12.790000000000001</v>
      </c>
      <c r="G81" s="418">
        <f>PARÂMETROS!$E$28</f>
        <v>0.61620000000000008</v>
      </c>
      <c r="H81" s="417">
        <f t="shared" si="5"/>
        <v>20.671198000000004</v>
      </c>
      <c r="I81" s="484"/>
    </row>
    <row r="82" spans="1:9" ht="18" customHeight="1" x14ac:dyDescent="0.25">
      <c r="A82" s="429" t="s">
        <v>482</v>
      </c>
      <c r="B82" s="419" t="s">
        <v>469</v>
      </c>
      <c r="C82" s="419" t="s">
        <v>972</v>
      </c>
      <c r="D82" s="420">
        <v>3843.4</v>
      </c>
      <c r="E82" s="421">
        <v>220</v>
      </c>
      <c r="F82" s="422">
        <f t="shared" si="4"/>
        <v>17.47</v>
      </c>
      <c r="G82" s="423">
        <f>PARÂMETROS!$E$28</f>
        <v>0.61620000000000008</v>
      </c>
      <c r="H82" s="422">
        <f t="shared" si="5"/>
        <v>28.235014</v>
      </c>
      <c r="I82" s="484"/>
    </row>
    <row r="83" spans="1:9" ht="18" customHeight="1" x14ac:dyDescent="0.25">
      <c r="A83" s="428" t="s">
        <v>483</v>
      </c>
      <c r="B83" s="414" t="s">
        <v>991</v>
      </c>
      <c r="C83" s="414" t="s">
        <v>972</v>
      </c>
      <c r="D83" s="415">
        <v>2813.8</v>
      </c>
      <c r="E83" s="416">
        <v>220</v>
      </c>
      <c r="F83" s="417">
        <f t="shared" si="4"/>
        <v>12.790000000000001</v>
      </c>
      <c r="G83" s="418">
        <f>PARÂMETROS!$E$28</f>
        <v>0.61620000000000008</v>
      </c>
      <c r="H83" s="417">
        <f t="shared" si="5"/>
        <v>20.671198000000004</v>
      </c>
      <c r="I83" s="484"/>
    </row>
    <row r="84" spans="1:9" ht="18" customHeight="1" thickBot="1" x14ac:dyDescent="0.3">
      <c r="A84" s="430" t="s">
        <v>486</v>
      </c>
      <c r="B84" s="431" t="s">
        <v>485</v>
      </c>
      <c r="C84" s="431" t="s">
        <v>318</v>
      </c>
      <c r="D84" s="432">
        <v>4000</v>
      </c>
      <c r="E84" s="433">
        <v>220</v>
      </c>
      <c r="F84" s="434">
        <f t="shared" si="4"/>
        <v>18.181818181818183</v>
      </c>
      <c r="G84" s="435">
        <f>0</f>
        <v>0</v>
      </c>
      <c r="H84" s="434">
        <f t="shared" si="5"/>
        <v>18.181818181818183</v>
      </c>
      <c r="I84" s="484"/>
    </row>
  </sheetData>
  <mergeCells count="2">
    <mergeCell ref="A1:H1"/>
    <mergeCell ref="A2:H2"/>
  </mergeCells>
  <conditionalFormatting sqref="A4:I84">
    <cfRule type="containsText" priority="1" operator="containsText" text="Text">
      <formula>NOT(ISERROR(SEARCH("Text",A4)))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96C7D-F457-4587-A9D6-8294925B2A61}">
  <sheetPr codeName="Planilha7">
    <tabColor rgb="FF375623"/>
  </sheetPr>
  <dimension ref="A1:K57"/>
  <sheetViews>
    <sheetView topLeftCell="A4" workbookViewId="0">
      <selection activeCell="B7" sqref="B7"/>
    </sheetView>
  </sheetViews>
  <sheetFormatPr defaultRowHeight="15" x14ac:dyDescent="0.25"/>
  <cols>
    <col min="1" max="1" width="13.85546875" customWidth="1"/>
    <col min="2" max="2" width="37" customWidth="1"/>
    <col min="3" max="3" width="14.7109375" customWidth="1"/>
    <col min="4" max="4" width="20.28515625" customWidth="1"/>
    <col min="5" max="5" width="16.7109375" customWidth="1"/>
    <col min="6" max="6" width="20.28515625" customWidth="1"/>
    <col min="7" max="7" width="22.28515625" customWidth="1"/>
    <col min="8" max="8" width="24.140625" hidden="1" customWidth="1"/>
    <col min="9" max="9" width="33.28515625" hidden="1" customWidth="1"/>
    <col min="10" max="10" width="12.7109375" bestFit="1" customWidth="1"/>
    <col min="11" max="11" width="14.42578125" customWidth="1"/>
  </cols>
  <sheetData>
    <row r="1" spans="1:11" ht="24" customHeight="1" x14ac:dyDescent="0.25">
      <c r="A1" s="582" t="s">
        <v>992</v>
      </c>
      <c r="B1" s="583"/>
      <c r="C1" s="583"/>
      <c r="D1" s="583"/>
      <c r="E1" s="583"/>
      <c r="F1" s="583"/>
      <c r="G1" s="583"/>
      <c r="H1" s="425"/>
      <c r="I1" s="425"/>
      <c r="J1" s="436"/>
      <c r="K1" s="481"/>
    </row>
    <row r="2" spans="1:11" ht="16.149999999999999" customHeight="1" x14ac:dyDescent="0.25">
      <c r="A2" s="584" t="s">
        <v>993</v>
      </c>
      <c r="B2" s="585"/>
      <c r="C2" s="585"/>
      <c r="D2" s="585"/>
      <c r="E2" s="585"/>
      <c r="F2" s="585"/>
      <c r="G2" s="585"/>
      <c r="H2" s="424"/>
      <c r="I2" s="424"/>
      <c r="J2" s="437"/>
      <c r="K2" s="424"/>
    </row>
    <row r="3" spans="1:11" ht="36" customHeight="1" x14ac:dyDescent="0.25">
      <c r="A3" s="426" t="s">
        <v>279</v>
      </c>
      <c r="B3" s="408" t="s">
        <v>278</v>
      </c>
      <c r="C3" s="408" t="s">
        <v>994</v>
      </c>
      <c r="D3" s="408" t="s">
        <v>995</v>
      </c>
      <c r="E3" s="408" t="s">
        <v>996</v>
      </c>
      <c r="F3" s="408" t="s">
        <v>997</v>
      </c>
      <c r="G3" s="408" t="s">
        <v>998</v>
      </c>
      <c r="H3" s="408" t="s">
        <v>999</v>
      </c>
      <c r="I3" s="408" t="s">
        <v>797</v>
      </c>
      <c r="J3" s="450" t="s">
        <v>1000</v>
      </c>
      <c r="K3" s="482" t="s">
        <v>971</v>
      </c>
    </row>
    <row r="4" spans="1:11" ht="18" customHeight="1" x14ac:dyDescent="0.25">
      <c r="A4" s="427" t="s">
        <v>504</v>
      </c>
      <c r="B4" s="409" t="s">
        <v>1001</v>
      </c>
      <c r="C4" s="409" t="s">
        <v>1002</v>
      </c>
      <c r="D4" s="410">
        <v>20</v>
      </c>
      <c r="E4" s="439">
        <v>0.1</v>
      </c>
      <c r="F4" s="440">
        <f t="shared" ref="F4:F35" si="0">D4*E4</f>
        <v>2</v>
      </c>
      <c r="G4" s="440">
        <f t="shared" ref="G4:G35" si="1">D4+F4</f>
        <v>22</v>
      </c>
      <c r="H4" s="409" t="e">
        <f ca="1">IF(TODAY()-#REF!&gt;90,"⚠️ DESATUALIZADO","✅ OK")</f>
        <v>#REF!</v>
      </c>
      <c r="I4" s="409"/>
      <c r="J4" s="451">
        <f t="shared" ref="J4:J35" si="2">G4*200</f>
        <v>4400</v>
      </c>
      <c r="K4" s="484"/>
    </row>
    <row r="5" spans="1:11" ht="18" customHeight="1" x14ac:dyDescent="0.25">
      <c r="A5" s="428" t="s">
        <v>507</v>
      </c>
      <c r="B5" s="414" t="s">
        <v>1003</v>
      </c>
      <c r="C5" s="414" t="s">
        <v>1004</v>
      </c>
      <c r="D5" s="415">
        <v>3</v>
      </c>
      <c r="E5" s="441">
        <v>0.15</v>
      </c>
      <c r="F5" s="442">
        <f t="shared" si="0"/>
        <v>0.44999999999999996</v>
      </c>
      <c r="G5" s="442">
        <f t="shared" si="1"/>
        <v>3.45</v>
      </c>
      <c r="H5" s="414" t="e">
        <f ca="1">IF(TODAY()-#REF!&gt;90,"⚠️ DESATUALIZADO","✅ OK")</f>
        <v>#REF!</v>
      </c>
      <c r="I5" s="414"/>
      <c r="J5" s="452">
        <f t="shared" si="2"/>
        <v>690</v>
      </c>
      <c r="K5" s="484"/>
    </row>
    <row r="6" spans="1:11" ht="18" customHeight="1" x14ac:dyDescent="0.25">
      <c r="A6" s="429" t="s">
        <v>510</v>
      </c>
      <c r="B6" s="419" t="s">
        <v>1005</v>
      </c>
      <c r="C6" s="419" t="s">
        <v>1002</v>
      </c>
      <c r="D6" s="420">
        <v>24</v>
      </c>
      <c r="E6" s="443">
        <v>0.1</v>
      </c>
      <c r="F6" s="444">
        <f t="shared" si="0"/>
        <v>2.4000000000000004</v>
      </c>
      <c r="G6" s="444">
        <f t="shared" si="1"/>
        <v>26.4</v>
      </c>
      <c r="H6" s="419" t="e">
        <f ca="1">IF(TODAY()-#REF!&gt;90,"⚠️ DESATUALIZADO","✅ OK")</f>
        <v>#REF!</v>
      </c>
      <c r="I6" s="419"/>
      <c r="J6" s="452">
        <f t="shared" si="2"/>
        <v>5280</v>
      </c>
      <c r="K6" s="484"/>
    </row>
    <row r="7" spans="1:11" ht="18" customHeight="1" x14ac:dyDescent="0.25">
      <c r="A7" s="428" t="s">
        <v>512</v>
      </c>
      <c r="B7" s="414" t="s">
        <v>1006</v>
      </c>
      <c r="C7" s="414" t="s">
        <v>1002</v>
      </c>
      <c r="D7" s="415">
        <v>251</v>
      </c>
      <c r="E7" s="441">
        <v>0.12</v>
      </c>
      <c r="F7" s="442">
        <f t="shared" si="0"/>
        <v>30.119999999999997</v>
      </c>
      <c r="G7" s="442">
        <f t="shared" si="1"/>
        <v>281.12</v>
      </c>
      <c r="H7" s="414" t="e">
        <f ca="1">IF(TODAY()-#REF!&gt;90,"⚠️ DESATUALIZADO","✅ OK")</f>
        <v>#REF!</v>
      </c>
      <c r="I7" s="414"/>
      <c r="J7" s="452">
        <f t="shared" si="2"/>
        <v>56224</v>
      </c>
      <c r="K7" s="484"/>
    </row>
    <row r="8" spans="1:11" ht="18" customHeight="1" x14ac:dyDescent="0.25">
      <c r="A8" s="429" t="s">
        <v>514</v>
      </c>
      <c r="B8" s="419" t="s">
        <v>1007</v>
      </c>
      <c r="C8" s="419" t="s">
        <v>1002</v>
      </c>
      <c r="D8" s="420">
        <v>87.5</v>
      </c>
      <c r="E8" s="443">
        <v>0.12</v>
      </c>
      <c r="F8" s="444">
        <f t="shared" si="0"/>
        <v>10.5</v>
      </c>
      <c r="G8" s="444">
        <f t="shared" si="1"/>
        <v>98</v>
      </c>
      <c r="H8" s="419" t="e">
        <f ca="1">IF(TODAY()-#REF!&gt;90,"⚠️ DESATUALIZADO","✅ OK")</f>
        <v>#REF!</v>
      </c>
      <c r="I8" s="419"/>
      <c r="J8" s="452">
        <f t="shared" si="2"/>
        <v>19600</v>
      </c>
      <c r="K8" s="484"/>
    </row>
    <row r="9" spans="1:11" ht="18" customHeight="1" x14ac:dyDescent="0.25">
      <c r="A9" s="428" t="s">
        <v>516</v>
      </c>
      <c r="B9" s="414" t="s">
        <v>1008</v>
      </c>
      <c r="C9" s="414" t="s">
        <v>1002</v>
      </c>
      <c r="D9" s="415">
        <v>100</v>
      </c>
      <c r="E9" s="441">
        <v>0.12</v>
      </c>
      <c r="F9" s="442">
        <f t="shared" si="0"/>
        <v>12</v>
      </c>
      <c r="G9" s="442">
        <f t="shared" si="1"/>
        <v>112</v>
      </c>
      <c r="H9" s="414" t="e">
        <f ca="1">IF(TODAY()-#REF!&gt;90,"⚠️ DESATUALIZADO","✅ OK")</f>
        <v>#REF!</v>
      </c>
      <c r="I9" s="414"/>
      <c r="J9" s="452">
        <f t="shared" si="2"/>
        <v>22400</v>
      </c>
      <c r="K9" s="484"/>
    </row>
    <row r="10" spans="1:11" ht="18" customHeight="1" x14ac:dyDescent="0.25">
      <c r="A10" s="429" t="s">
        <v>518</v>
      </c>
      <c r="B10" s="419" t="s">
        <v>1009</v>
      </c>
      <c r="C10" s="419" t="s">
        <v>1002</v>
      </c>
      <c r="D10" s="420">
        <v>127.5</v>
      </c>
      <c r="E10" s="443">
        <v>0.12</v>
      </c>
      <c r="F10" s="444">
        <f t="shared" si="0"/>
        <v>15.299999999999999</v>
      </c>
      <c r="G10" s="444">
        <f t="shared" si="1"/>
        <v>142.80000000000001</v>
      </c>
      <c r="H10" s="419" t="e">
        <f ca="1">IF(TODAY()-#REF!&gt;90,"⚠️ DESATUALIZADO","✅ OK")</f>
        <v>#REF!</v>
      </c>
      <c r="I10" s="419"/>
      <c r="J10" s="452">
        <f t="shared" si="2"/>
        <v>28560.000000000004</v>
      </c>
      <c r="K10" s="484"/>
    </row>
    <row r="11" spans="1:11" ht="18" customHeight="1" x14ac:dyDescent="0.25">
      <c r="A11" s="428" t="s">
        <v>520</v>
      </c>
      <c r="B11" s="414" t="s">
        <v>1010</v>
      </c>
      <c r="C11" s="414" t="s">
        <v>1002</v>
      </c>
      <c r="D11" s="415">
        <v>203.35</v>
      </c>
      <c r="E11" s="441">
        <v>0.12</v>
      </c>
      <c r="F11" s="442">
        <f t="shared" si="0"/>
        <v>24.401999999999997</v>
      </c>
      <c r="G11" s="442">
        <f t="shared" si="1"/>
        <v>227.75199999999998</v>
      </c>
      <c r="H11" s="414" t="e">
        <f ca="1">IF(TODAY()-#REF!&gt;90,"⚠️ DESATUALIZADO","✅ OK")</f>
        <v>#REF!</v>
      </c>
      <c r="I11" s="414"/>
      <c r="J11" s="452">
        <f t="shared" si="2"/>
        <v>45550.399999999994</v>
      </c>
      <c r="K11" s="484"/>
    </row>
    <row r="12" spans="1:11" ht="18" customHeight="1" x14ac:dyDescent="0.25">
      <c r="A12" s="429" t="s">
        <v>522</v>
      </c>
      <c r="B12" s="419" t="s">
        <v>1011</v>
      </c>
      <c r="C12" s="419" t="s">
        <v>1002</v>
      </c>
      <c r="D12" s="420">
        <v>62.5</v>
      </c>
      <c r="E12" s="443">
        <v>0.12</v>
      </c>
      <c r="F12" s="444">
        <f t="shared" si="0"/>
        <v>7.5</v>
      </c>
      <c r="G12" s="444">
        <f t="shared" si="1"/>
        <v>70</v>
      </c>
      <c r="H12" s="419" t="e">
        <f ca="1">IF(TODAY()-#REF!&gt;90,"⚠️ DESATUALIZADO","✅ OK")</f>
        <v>#REF!</v>
      </c>
      <c r="I12" s="419"/>
      <c r="J12" s="452">
        <f t="shared" si="2"/>
        <v>14000</v>
      </c>
      <c r="K12" s="484"/>
    </row>
    <row r="13" spans="1:11" ht="18" customHeight="1" x14ac:dyDescent="0.25">
      <c r="A13" s="428" t="s">
        <v>524</v>
      </c>
      <c r="B13" s="414" t="s">
        <v>1012</v>
      </c>
      <c r="C13" s="414" t="s">
        <v>1002</v>
      </c>
      <c r="D13" s="415">
        <v>100</v>
      </c>
      <c r="E13" s="441">
        <v>0.1</v>
      </c>
      <c r="F13" s="442">
        <f t="shared" si="0"/>
        <v>10</v>
      </c>
      <c r="G13" s="442">
        <f t="shared" si="1"/>
        <v>110</v>
      </c>
      <c r="H13" s="414" t="e">
        <f ca="1">IF(TODAY()-#REF!&gt;90,"⚠️ DESATUALIZADO","✅ OK")</f>
        <v>#REF!</v>
      </c>
      <c r="I13" s="414"/>
      <c r="J13" s="452">
        <f t="shared" si="2"/>
        <v>22000</v>
      </c>
      <c r="K13" s="484"/>
    </row>
    <row r="14" spans="1:11" ht="18" customHeight="1" x14ac:dyDescent="0.25">
      <c r="A14" s="429" t="s">
        <v>526</v>
      </c>
      <c r="B14" s="419" t="s">
        <v>1013</v>
      </c>
      <c r="C14" s="419" t="s">
        <v>1002</v>
      </c>
      <c r="D14" s="420">
        <v>100</v>
      </c>
      <c r="E14" s="443">
        <v>0.1</v>
      </c>
      <c r="F14" s="444">
        <f t="shared" si="0"/>
        <v>10</v>
      </c>
      <c r="G14" s="444">
        <f t="shared" si="1"/>
        <v>110</v>
      </c>
      <c r="H14" s="419" t="e">
        <f ca="1">IF(TODAY()-#REF!&gt;90,"⚠️ DESATUALIZADO","✅ OK")</f>
        <v>#REF!</v>
      </c>
      <c r="I14" s="419"/>
      <c r="J14" s="452">
        <f t="shared" si="2"/>
        <v>22000</v>
      </c>
      <c r="K14" s="484"/>
    </row>
    <row r="15" spans="1:11" ht="18" customHeight="1" x14ac:dyDescent="0.25">
      <c r="A15" s="428" t="s">
        <v>528</v>
      </c>
      <c r="B15" s="414" t="s">
        <v>1014</v>
      </c>
      <c r="C15" s="414" t="s">
        <v>1002</v>
      </c>
      <c r="D15" s="415">
        <v>100</v>
      </c>
      <c r="E15" s="441">
        <v>0.1</v>
      </c>
      <c r="F15" s="442">
        <f t="shared" si="0"/>
        <v>10</v>
      </c>
      <c r="G15" s="442">
        <f t="shared" si="1"/>
        <v>110</v>
      </c>
      <c r="H15" s="414" t="e">
        <f ca="1">IF(TODAY()-#REF!&gt;90,"⚠️ DESATUALIZADO","✅ OK")</f>
        <v>#REF!</v>
      </c>
      <c r="I15" s="414"/>
      <c r="J15" s="452">
        <f t="shared" si="2"/>
        <v>22000</v>
      </c>
      <c r="K15" s="484"/>
    </row>
    <row r="16" spans="1:11" ht="18" customHeight="1" x14ac:dyDescent="0.25">
      <c r="A16" s="429" t="s">
        <v>530</v>
      </c>
      <c r="B16" s="419" t="s">
        <v>1015</v>
      </c>
      <c r="C16" s="419" t="s">
        <v>1002</v>
      </c>
      <c r="D16" s="420">
        <v>50</v>
      </c>
      <c r="E16" s="443">
        <v>0.1</v>
      </c>
      <c r="F16" s="444">
        <f t="shared" si="0"/>
        <v>5</v>
      </c>
      <c r="G16" s="444">
        <f t="shared" si="1"/>
        <v>55</v>
      </c>
      <c r="H16" s="419" t="e">
        <f ca="1">IF(TODAY()-#REF!&gt;90,"⚠️ DESATUALIZADO","✅ OK")</f>
        <v>#REF!</v>
      </c>
      <c r="I16" s="419"/>
      <c r="J16" s="452">
        <f t="shared" si="2"/>
        <v>11000</v>
      </c>
      <c r="K16" s="484"/>
    </row>
    <row r="17" spans="1:11" ht="18" customHeight="1" x14ac:dyDescent="0.25">
      <c r="A17" s="428" t="s">
        <v>532</v>
      </c>
      <c r="B17" s="414" t="s">
        <v>1016</v>
      </c>
      <c r="C17" s="414" t="s">
        <v>1002</v>
      </c>
      <c r="D17" s="415">
        <v>120</v>
      </c>
      <c r="E17" s="441">
        <v>0.12</v>
      </c>
      <c r="F17" s="442">
        <f t="shared" si="0"/>
        <v>14.399999999999999</v>
      </c>
      <c r="G17" s="442">
        <f t="shared" si="1"/>
        <v>134.4</v>
      </c>
      <c r="H17" s="414" t="e">
        <f ca="1">IF(TODAY()-#REF!&gt;90,"⚠️ DESATUALIZADO","✅ OK")</f>
        <v>#REF!</v>
      </c>
      <c r="I17" s="414"/>
      <c r="J17" s="452">
        <f t="shared" si="2"/>
        <v>26880</v>
      </c>
      <c r="K17" s="484"/>
    </row>
    <row r="18" spans="1:11" ht="18" customHeight="1" x14ac:dyDescent="0.25">
      <c r="A18" s="429" t="s">
        <v>534</v>
      </c>
      <c r="B18" s="419" t="s">
        <v>1017</v>
      </c>
      <c r="C18" s="419" t="s">
        <v>1002</v>
      </c>
      <c r="D18" s="420">
        <v>17.5</v>
      </c>
      <c r="E18" s="443">
        <v>0.12</v>
      </c>
      <c r="F18" s="444">
        <f t="shared" si="0"/>
        <v>2.1</v>
      </c>
      <c r="G18" s="444">
        <f t="shared" si="1"/>
        <v>19.600000000000001</v>
      </c>
      <c r="H18" s="419" t="e">
        <f ca="1">IF(TODAY()-#REF!&gt;90,"⚠️ DESATUALIZADO","✅ OK")</f>
        <v>#REF!</v>
      </c>
      <c r="I18" s="419"/>
      <c r="J18" s="452">
        <f t="shared" si="2"/>
        <v>3920.0000000000005</v>
      </c>
      <c r="K18" s="484"/>
    </row>
    <row r="19" spans="1:11" ht="18" customHeight="1" x14ac:dyDescent="0.25">
      <c r="A19" s="428" t="s">
        <v>536</v>
      </c>
      <c r="B19" s="414" t="s">
        <v>1018</v>
      </c>
      <c r="C19" s="414" t="s">
        <v>1002</v>
      </c>
      <c r="D19" s="415">
        <v>180.8</v>
      </c>
      <c r="E19" s="441">
        <v>0.12</v>
      </c>
      <c r="F19" s="442">
        <f t="shared" si="0"/>
        <v>21.696000000000002</v>
      </c>
      <c r="G19" s="442">
        <f t="shared" si="1"/>
        <v>202.49600000000001</v>
      </c>
      <c r="H19" s="414" t="e">
        <f ca="1">IF(TODAY()-#REF!&gt;90,"⚠️ DESATUALIZADO","✅ OK")</f>
        <v>#REF!</v>
      </c>
      <c r="I19" s="414"/>
      <c r="J19" s="452">
        <f t="shared" si="2"/>
        <v>40499.200000000004</v>
      </c>
      <c r="K19" s="484"/>
    </row>
    <row r="20" spans="1:11" ht="18" customHeight="1" x14ac:dyDescent="0.25">
      <c r="A20" s="429" t="s">
        <v>538</v>
      </c>
      <c r="B20" s="419" t="s">
        <v>1019</v>
      </c>
      <c r="C20" s="419" t="s">
        <v>1002</v>
      </c>
      <c r="D20" s="420">
        <v>220</v>
      </c>
      <c r="E20" s="443">
        <v>0.12</v>
      </c>
      <c r="F20" s="444">
        <f t="shared" si="0"/>
        <v>26.4</v>
      </c>
      <c r="G20" s="444">
        <f t="shared" si="1"/>
        <v>246.4</v>
      </c>
      <c r="H20" s="419" t="e">
        <f ca="1">IF(TODAY()-#REF!&gt;90,"⚠️ DESATUALIZADO","✅ OK")</f>
        <v>#REF!</v>
      </c>
      <c r="I20" s="419"/>
      <c r="J20" s="452">
        <f t="shared" si="2"/>
        <v>49280</v>
      </c>
      <c r="K20" s="484"/>
    </row>
    <row r="21" spans="1:11" ht="18" customHeight="1" x14ac:dyDescent="0.25">
      <c r="A21" s="428" t="s">
        <v>540</v>
      </c>
      <c r="B21" s="414" t="s">
        <v>1020</v>
      </c>
      <c r="C21" s="414" t="s">
        <v>1002</v>
      </c>
      <c r="D21" s="415">
        <v>261.39999999999998</v>
      </c>
      <c r="E21" s="441">
        <v>0.12</v>
      </c>
      <c r="F21" s="442">
        <f t="shared" si="0"/>
        <v>31.367999999999995</v>
      </c>
      <c r="G21" s="442">
        <f t="shared" si="1"/>
        <v>292.76799999999997</v>
      </c>
      <c r="H21" s="414" t="e">
        <f ca="1">IF(TODAY()-#REF!&gt;90,"⚠️ DESATUALIZADO","✅ OK")</f>
        <v>#REF!</v>
      </c>
      <c r="I21" s="414"/>
      <c r="J21" s="452">
        <f t="shared" si="2"/>
        <v>58553.599999999991</v>
      </c>
      <c r="K21" s="484"/>
    </row>
    <row r="22" spans="1:11" ht="18" customHeight="1" x14ac:dyDescent="0.25">
      <c r="A22" s="429" t="s">
        <v>542</v>
      </c>
      <c r="B22" s="419" t="s">
        <v>1021</v>
      </c>
      <c r="C22" s="419" t="s">
        <v>1002</v>
      </c>
      <c r="D22" s="420">
        <v>346.8</v>
      </c>
      <c r="E22" s="443">
        <v>0.12</v>
      </c>
      <c r="F22" s="444">
        <f t="shared" si="0"/>
        <v>41.616</v>
      </c>
      <c r="G22" s="444">
        <f t="shared" si="1"/>
        <v>388.416</v>
      </c>
      <c r="H22" s="419" t="e">
        <f ca="1">IF(TODAY()-#REF!&gt;90,"⚠️ DESATUALIZADO","✅ OK")</f>
        <v>#REF!</v>
      </c>
      <c r="I22" s="419"/>
      <c r="J22" s="452">
        <f t="shared" si="2"/>
        <v>77683.199999999997</v>
      </c>
      <c r="K22" s="484"/>
    </row>
    <row r="23" spans="1:11" ht="18" customHeight="1" x14ac:dyDescent="0.25">
      <c r="A23" s="428" t="s">
        <v>544</v>
      </c>
      <c r="B23" s="414" t="s">
        <v>1022</v>
      </c>
      <c r="C23" s="414" t="s">
        <v>1002</v>
      </c>
      <c r="D23" s="415">
        <v>87.5</v>
      </c>
      <c r="E23" s="441">
        <v>0.12</v>
      </c>
      <c r="F23" s="442">
        <f t="shared" si="0"/>
        <v>10.5</v>
      </c>
      <c r="G23" s="442">
        <f t="shared" si="1"/>
        <v>98</v>
      </c>
      <c r="H23" s="414" t="e">
        <f ca="1">IF(TODAY()-#REF!&gt;90,"⚠️ DESATUALIZADO","✅ OK")</f>
        <v>#REF!</v>
      </c>
      <c r="I23" s="414"/>
      <c r="J23" s="452">
        <f t="shared" si="2"/>
        <v>19600</v>
      </c>
      <c r="K23" s="484"/>
    </row>
    <row r="24" spans="1:11" ht="18" customHeight="1" x14ac:dyDescent="0.25">
      <c r="A24" s="429" t="s">
        <v>546</v>
      </c>
      <c r="B24" s="419" t="s">
        <v>1023</v>
      </c>
      <c r="C24" s="419" t="s">
        <v>1004</v>
      </c>
      <c r="D24" s="420">
        <v>5</v>
      </c>
      <c r="E24" s="443">
        <v>0.15</v>
      </c>
      <c r="F24" s="444">
        <f t="shared" si="0"/>
        <v>0.75</v>
      </c>
      <c r="G24" s="444">
        <f t="shared" si="1"/>
        <v>5.75</v>
      </c>
      <c r="H24" s="419" t="e">
        <f ca="1">IF(TODAY()-#REF!&gt;90,"⚠️ DESATUALIZADO","✅ OK")</f>
        <v>#REF!</v>
      </c>
      <c r="I24" s="419"/>
      <c r="J24" s="452">
        <f t="shared" si="2"/>
        <v>1150</v>
      </c>
      <c r="K24" s="484"/>
    </row>
    <row r="25" spans="1:11" ht="18" customHeight="1" x14ac:dyDescent="0.25">
      <c r="A25" s="428" t="s">
        <v>548</v>
      </c>
      <c r="B25" s="414" t="s">
        <v>1024</v>
      </c>
      <c r="C25" s="414" t="s">
        <v>1002</v>
      </c>
      <c r="D25" s="415">
        <v>250</v>
      </c>
      <c r="E25" s="441">
        <v>0.15</v>
      </c>
      <c r="F25" s="442">
        <f t="shared" si="0"/>
        <v>37.5</v>
      </c>
      <c r="G25" s="442">
        <f t="shared" si="1"/>
        <v>287.5</v>
      </c>
      <c r="H25" s="414" t="e">
        <f ca="1">IF(TODAY()-#REF!&gt;90,"⚠️ DESATUALIZADO","✅ OK")</f>
        <v>#REF!</v>
      </c>
      <c r="I25" s="414"/>
      <c r="J25" s="452">
        <f t="shared" si="2"/>
        <v>57500</v>
      </c>
      <c r="K25" s="484"/>
    </row>
    <row r="26" spans="1:11" ht="18" customHeight="1" x14ac:dyDescent="0.25">
      <c r="A26" s="429" t="s">
        <v>550</v>
      </c>
      <c r="B26" s="419" t="s">
        <v>1025</v>
      </c>
      <c r="C26" s="419" t="s">
        <v>1002</v>
      </c>
      <c r="D26" s="420">
        <v>60</v>
      </c>
      <c r="E26" s="443">
        <v>0.12</v>
      </c>
      <c r="F26" s="444">
        <f t="shared" si="0"/>
        <v>7.1999999999999993</v>
      </c>
      <c r="G26" s="444">
        <f t="shared" si="1"/>
        <v>67.2</v>
      </c>
      <c r="H26" s="419" t="e">
        <f ca="1">IF(TODAY()-#REF!&gt;90,"⚠️ DESATUALIZADO","✅ OK")</f>
        <v>#REF!</v>
      </c>
      <c r="I26" s="419"/>
      <c r="J26" s="452">
        <f t="shared" si="2"/>
        <v>13440</v>
      </c>
      <c r="K26" s="484"/>
    </row>
    <row r="27" spans="1:11" ht="18" customHeight="1" x14ac:dyDescent="0.25">
      <c r="A27" s="428" t="s">
        <v>552</v>
      </c>
      <c r="B27" s="414" t="s">
        <v>1026</v>
      </c>
      <c r="C27" s="414" t="s">
        <v>1002</v>
      </c>
      <c r="D27" s="415">
        <v>251</v>
      </c>
      <c r="E27" s="441">
        <v>0.12</v>
      </c>
      <c r="F27" s="442">
        <f t="shared" si="0"/>
        <v>30.119999999999997</v>
      </c>
      <c r="G27" s="442">
        <f t="shared" si="1"/>
        <v>281.12</v>
      </c>
      <c r="H27" s="414" t="e">
        <f ca="1">IF(TODAY()-#REF!&gt;90,"⚠️ DESATUALIZADO","✅ OK")</f>
        <v>#REF!</v>
      </c>
      <c r="I27" s="414"/>
      <c r="J27" s="452">
        <f t="shared" si="2"/>
        <v>56224</v>
      </c>
      <c r="K27" s="484"/>
    </row>
    <row r="28" spans="1:11" ht="18" customHeight="1" x14ac:dyDescent="0.25">
      <c r="A28" s="429" t="s">
        <v>554</v>
      </c>
      <c r="B28" s="419" t="s">
        <v>1027</v>
      </c>
      <c r="C28" s="419" t="s">
        <v>1002</v>
      </c>
      <c r="D28" s="420">
        <v>369.2</v>
      </c>
      <c r="E28" s="443">
        <v>0.12</v>
      </c>
      <c r="F28" s="444">
        <f t="shared" si="0"/>
        <v>44.303999999999995</v>
      </c>
      <c r="G28" s="444">
        <f t="shared" si="1"/>
        <v>413.50399999999996</v>
      </c>
      <c r="H28" s="419" t="e">
        <f ca="1">IF(TODAY()-#REF!&gt;90,"⚠️ DESATUALIZADO","✅ OK")</f>
        <v>#REF!</v>
      </c>
      <c r="I28" s="419"/>
      <c r="J28" s="452">
        <f t="shared" si="2"/>
        <v>82700.799999999988</v>
      </c>
      <c r="K28" s="484"/>
    </row>
    <row r="29" spans="1:11" ht="18" customHeight="1" x14ac:dyDescent="0.25">
      <c r="A29" s="428" t="s">
        <v>556</v>
      </c>
      <c r="B29" s="414" t="s">
        <v>1028</v>
      </c>
      <c r="C29" s="414" t="s">
        <v>1002</v>
      </c>
      <c r="D29" s="415">
        <v>80</v>
      </c>
      <c r="E29" s="441">
        <v>0.12</v>
      </c>
      <c r="F29" s="442">
        <f t="shared" si="0"/>
        <v>9.6</v>
      </c>
      <c r="G29" s="442">
        <f t="shared" si="1"/>
        <v>89.6</v>
      </c>
      <c r="H29" s="414" t="e">
        <f ca="1">IF(TODAY()-#REF!&gt;90,"⚠️ DESATUALIZADO","✅ OK")</f>
        <v>#REF!</v>
      </c>
      <c r="I29" s="414"/>
      <c r="J29" s="452">
        <f t="shared" si="2"/>
        <v>17920</v>
      </c>
      <c r="K29" s="484">
        <v>46149</v>
      </c>
    </row>
    <row r="30" spans="1:11" ht="18" customHeight="1" x14ac:dyDescent="0.25">
      <c r="A30" s="429" t="s">
        <v>558</v>
      </c>
      <c r="B30" s="419" t="s">
        <v>1029</v>
      </c>
      <c r="C30" s="419" t="s">
        <v>1002</v>
      </c>
      <c r="D30" s="420">
        <v>49</v>
      </c>
      <c r="E30" s="443">
        <v>0.12</v>
      </c>
      <c r="F30" s="444">
        <f t="shared" si="0"/>
        <v>5.88</v>
      </c>
      <c r="G30" s="444">
        <f t="shared" si="1"/>
        <v>54.88</v>
      </c>
      <c r="H30" s="419" t="e">
        <f ca="1">IF(TODAY()-#REF!&gt;90,"⚠️ DESATUALIZADO","✅ OK")</f>
        <v>#REF!</v>
      </c>
      <c r="I30" s="419"/>
      <c r="J30" s="452">
        <f t="shared" si="2"/>
        <v>10976</v>
      </c>
      <c r="K30" s="484"/>
    </row>
    <row r="31" spans="1:11" ht="18" customHeight="1" x14ac:dyDescent="0.25">
      <c r="A31" s="428" t="s">
        <v>560</v>
      </c>
      <c r="B31" s="414" t="s">
        <v>1030</v>
      </c>
      <c r="C31" s="414" t="s">
        <v>1002</v>
      </c>
      <c r="D31" s="415">
        <v>186</v>
      </c>
      <c r="E31" s="441">
        <v>0.12</v>
      </c>
      <c r="F31" s="442">
        <f t="shared" si="0"/>
        <v>22.32</v>
      </c>
      <c r="G31" s="442">
        <f t="shared" si="1"/>
        <v>208.32</v>
      </c>
      <c r="H31" s="414" t="e">
        <f ca="1">IF(TODAY()-#REF!&gt;90,"⚠️ DESATUALIZADO","✅ OK")</f>
        <v>#REF!</v>
      </c>
      <c r="I31" s="414"/>
      <c r="J31" s="452">
        <f t="shared" si="2"/>
        <v>41664</v>
      </c>
      <c r="K31" s="484"/>
    </row>
    <row r="32" spans="1:11" ht="18" customHeight="1" x14ac:dyDescent="0.25">
      <c r="A32" s="429" t="s">
        <v>562</v>
      </c>
      <c r="B32" s="419" t="s">
        <v>1031</v>
      </c>
      <c r="C32" s="419" t="s">
        <v>1002</v>
      </c>
      <c r="D32" s="420">
        <v>219.8</v>
      </c>
      <c r="E32" s="443">
        <v>0.12</v>
      </c>
      <c r="F32" s="444">
        <f t="shared" si="0"/>
        <v>26.376000000000001</v>
      </c>
      <c r="G32" s="444">
        <f t="shared" si="1"/>
        <v>246.17600000000002</v>
      </c>
      <c r="H32" s="419" t="e">
        <f ca="1">IF(TODAY()-#REF!&gt;90,"⚠️ DESATUALIZADO","✅ OK")</f>
        <v>#REF!</v>
      </c>
      <c r="I32" s="419"/>
      <c r="J32" s="452">
        <f t="shared" si="2"/>
        <v>49235.200000000004</v>
      </c>
      <c r="K32" s="484"/>
    </row>
    <row r="33" spans="1:11" ht="18" customHeight="1" x14ac:dyDescent="0.25">
      <c r="A33" s="428" t="s">
        <v>564</v>
      </c>
      <c r="B33" s="414" t="s">
        <v>1032</v>
      </c>
      <c r="C33" s="414" t="s">
        <v>1002</v>
      </c>
      <c r="D33" s="415">
        <v>280</v>
      </c>
      <c r="E33" s="441">
        <v>0.12</v>
      </c>
      <c r="F33" s="442">
        <f t="shared" si="0"/>
        <v>33.6</v>
      </c>
      <c r="G33" s="442">
        <f t="shared" si="1"/>
        <v>313.60000000000002</v>
      </c>
      <c r="H33" s="414" t="e">
        <f ca="1">IF(TODAY()-#REF!&gt;90,"⚠️ DESATUALIZADO","✅ OK")</f>
        <v>#REF!</v>
      </c>
      <c r="I33" s="414"/>
      <c r="J33" s="452">
        <f t="shared" si="2"/>
        <v>62720.000000000007</v>
      </c>
      <c r="K33" s="484"/>
    </row>
    <row r="34" spans="1:11" ht="18" customHeight="1" x14ac:dyDescent="0.25">
      <c r="A34" s="429" t="s">
        <v>566</v>
      </c>
      <c r="B34" s="419" t="s">
        <v>1033</v>
      </c>
      <c r="C34" s="419" t="s">
        <v>1004</v>
      </c>
      <c r="D34" s="420">
        <v>30</v>
      </c>
      <c r="E34" s="443">
        <v>0.2</v>
      </c>
      <c r="F34" s="444">
        <f t="shared" si="0"/>
        <v>6</v>
      </c>
      <c r="G34" s="444">
        <f t="shared" si="1"/>
        <v>36</v>
      </c>
      <c r="H34" s="419" t="e">
        <f ca="1">IF(TODAY()-#REF!&gt;90,"⚠️ DESATUALIZADO","✅ OK")</f>
        <v>#REF!</v>
      </c>
      <c r="I34" s="419"/>
      <c r="J34" s="452">
        <f t="shared" si="2"/>
        <v>7200</v>
      </c>
      <c r="K34" s="484"/>
    </row>
    <row r="35" spans="1:11" ht="18" customHeight="1" x14ac:dyDescent="0.25">
      <c r="A35" s="428" t="s">
        <v>568</v>
      </c>
      <c r="B35" s="414" t="s">
        <v>1034</v>
      </c>
      <c r="C35" s="414" t="s">
        <v>1002</v>
      </c>
      <c r="D35" s="415">
        <v>132</v>
      </c>
      <c r="E35" s="441">
        <v>0.1</v>
      </c>
      <c r="F35" s="442">
        <f t="shared" si="0"/>
        <v>13.200000000000001</v>
      </c>
      <c r="G35" s="442">
        <f t="shared" si="1"/>
        <v>145.19999999999999</v>
      </c>
      <c r="H35" s="414" t="e">
        <f ca="1">IF(TODAY()-#REF!&gt;90,"⚠️ DESATUALIZADO","✅ OK")</f>
        <v>#REF!</v>
      </c>
      <c r="I35" s="414"/>
      <c r="J35" s="452">
        <f t="shared" si="2"/>
        <v>29039.999999999996</v>
      </c>
      <c r="K35" s="484">
        <v>46149</v>
      </c>
    </row>
    <row r="36" spans="1:11" ht="18" customHeight="1" x14ac:dyDescent="0.25">
      <c r="A36" s="429" t="s">
        <v>570</v>
      </c>
      <c r="B36" s="419" t="s">
        <v>1035</v>
      </c>
      <c r="C36" s="419" t="s">
        <v>1004</v>
      </c>
      <c r="D36" s="420">
        <v>10</v>
      </c>
      <c r="E36" s="443">
        <v>0.15</v>
      </c>
      <c r="F36" s="444">
        <f t="shared" ref="F36:F57" si="3">D36*E36</f>
        <v>1.5</v>
      </c>
      <c r="G36" s="444">
        <f t="shared" ref="G36:G57" si="4">D36+F36</f>
        <v>11.5</v>
      </c>
      <c r="H36" s="419" t="e">
        <f ca="1">IF(TODAY()-#REF!&gt;90,"⚠️ DESATUALIZADO","✅ OK")</f>
        <v>#REF!</v>
      </c>
      <c r="I36" s="419"/>
      <c r="J36" s="452">
        <f t="shared" ref="J36:J57" si="5">G36*200</f>
        <v>2300</v>
      </c>
      <c r="K36" s="484"/>
    </row>
    <row r="37" spans="1:11" ht="18" customHeight="1" x14ac:dyDescent="0.25">
      <c r="A37" s="428" t="s">
        <v>572</v>
      </c>
      <c r="B37" s="414" t="s">
        <v>1036</v>
      </c>
      <c r="C37" s="414" t="s">
        <v>1002</v>
      </c>
      <c r="D37" s="415">
        <v>80</v>
      </c>
      <c r="E37" s="441">
        <v>0.1</v>
      </c>
      <c r="F37" s="442">
        <f t="shared" si="3"/>
        <v>8</v>
      </c>
      <c r="G37" s="442">
        <f t="shared" si="4"/>
        <v>88</v>
      </c>
      <c r="H37" s="414" t="e">
        <f ca="1">IF(TODAY()-#REF!&gt;90,"⚠️ DESATUALIZADO","✅ OK")</f>
        <v>#REF!</v>
      </c>
      <c r="I37" s="414"/>
      <c r="J37" s="452">
        <f t="shared" si="5"/>
        <v>17600</v>
      </c>
      <c r="K37" s="484">
        <v>46149</v>
      </c>
    </row>
    <row r="38" spans="1:11" ht="18" customHeight="1" x14ac:dyDescent="0.25">
      <c r="A38" s="429" t="s">
        <v>574</v>
      </c>
      <c r="B38" s="419" t="s">
        <v>1037</v>
      </c>
      <c r="C38" s="419" t="s">
        <v>1002</v>
      </c>
      <c r="D38" s="420">
        <v>110</v>
      </c>
      <c r="E38" s="443">
        <v>0.12</v>
      </c>
      <c r="F38" s="444">
        <f t="shared" si="3"/>
        <v>13.2</v>
      </c>
      <c r="G38" s="444">
        <f t="shared" si="4"/>
        <v>123.2</v>
      </c>
      <c r="H38" s="419" t="e">
        <f ca="1">IF(TODAY()-#REF!&gt;90,"⚠️ DESATUALIZADO","✅ OK")</f>
        <v>#REF!</v>
      </c>
      <c r="I38" s="419"/>
      <c r="J38" s="452">
        <f t="shared" si="5"/>
        <v>24640</v>
      </c>
      <c r="K38" s="484">
        <v>46149</v>
      </c>
    </row>
    <row r="39" spans="1:11" ht="18" customHeight="1" x14ac:dyDescent="0.25">
      <c r="A39" s="428" t="s">
        <v>576</v>
      </c>
      <c r="B39" s="414" t="s">
        <v>1038</v>
      </c>
      <c r="C39" s="414" t="s">
        <v>1002</v>
      </c>
      <c r="D39" s="415">
        <v>90</v>
      </c>
      <c r="E39" s="441">
        <v>0.12</v>
      </c>
      <c r="F39" s="442">
        <f t="shared" si="3"/>
        <v>10.799999999999999</v>
      </c>
      <c r="G39" s="442">
        <f t="shared" si="4"/>
        <v>100.8</v>
      </c>
      <c r="H39" s="414" t="e">
        <f ca="1">IF(TODAY()-#REF!&gt;90,"⚠️ DESATUALIZADO","✅ OK")</f>
        <v>#REF!</v>
      </c>
      <c r="I39" s="414"/>
      <c r="J39" s="452">
        <f t="shared" si="5"/>
        <v>20160</v>
      </c>
      <c r="K39" s="484">
        <v>46149</v>
      </c>
    </row>
    <row r="40" spans="1:11" ht="18" customHeight="1" x14ac:dyDescent="0.25">
      <c r="A40" s="429" t="s">
        <v>578</v>
      </c>
      <c r="B40" s="419" t="s">
        <v>1039</v>
      </c>
      <c r="C40" s="419" t="s">
        <v>1002</v>
      </c>
      <c r="D40" s="420">
        <v>103.6</v>
      </c>
      <c r="E40" s="443">
        <v>0.12</v>
      </c>
      <c r="F40" s="444">
        <f t="shared" si="3"/>
        <v>12.431999999999999</v>
      </c>
      <c r="G40" s="444">
        <f t="shared" si="4"/>
        <v>116.032</v>
      </c>
      <c r="H40" s="419" t="e">
        <f ca="1">IF(TODAY()-#REF!&gt;90,"⚠️ DESATUALIZADO","✅ OK")</f>
        <v>#REF!</v>
      </c>
      <c r="I40" s="419"/>
      <c r="J40" s="452">
        <f t="shared" si="5"/>
        <v>23206.399999999998</v>
      </c>
      <c r="K40" s="484"/>
    </row>
    <row r="41" spans="1:11" ht="18" customHeight="1" x14ac:dyDescent="0.25">
      <c r="A41" s="428" t="s">
        <v>580</v>
      </c>
      <c r="B41" s="414" t="s">
        <v>1040</v>
      </c>
      <c r="C41" s="414" t="s">
        <v>1004</v>
      </c>
      <c r="D41" s="415">
        <v>5</v>
      </c>
      <c r="E41" s="441">
        <v>0.15</v>
      </c>
      <c r="F41" s="442">
        <f t="shared" si="3"/>
        <v>0.75</v>
      </c>
      <c r="G41" s="442">
        <f t="shared" si="4"/>
        <v>5.75</v>
      </c>
      <c r="H41" s="414" t="e">
        <f ca="1">IF(TODAY()-#REF!&gt;90,"⚠️ DESATUALIZADO","✅ OK")</f>
        <v>#REF!</v>
      </c>
      <c r="I41" s="414"/>
      <c r="J41" s="452">
        <f t="shared" si="5"/>
        <v>1150</v>
      </c>
      <c r="K41" s="484"/>
    </row>
    <row r="42" spans="1:11" ht="18" customHeight="1" x14ac:dyDescent="0.25">
      <c r="A42" s="429" t="s">
        <v>582</v>
      </c>
      <c r="B42" s="419" t="s">
        <v>1041</v>
      </c>
      <c r="C42" s="419" t="s">
        <v>1002</v>
      </c>
      <c r="D42" s="420">
        <v>103</v>
      </c>
      <c r="E42" s="443">
        <v>0.12</v>
      </c>
      <c r="F42" s="444">
        <f t="shared" si="3"/>
        <v>12.36</v>
      </c>
      <c r="G42" s="444">
        <f t="shared" si="4"/>
        <v>115.36</v>
      </c>
      <c r="H42" s="419" t="e">
        <f ca="1">IF(TODAY()-#REF!&gt;90,"⚠️ DESATUALIZADO","✅ OK")</f>
        <v>#REF!</v>
      </c>
      <c r="I42" s="419"/>
      <c r="J42" s="452">
        <f t="shared" si="5"/>
        <v>23072</v>
      </c>
      <c r="K42" s="484">
        <v>46149</v>
      </c>
    </row>
    <row r="43" spans="1:11" ht="18" customHeight="1" x14ac:dyDescent="0.25">
      <c r="A43" s="428" t="s">
        <v>584</v>
      </c>
      <c r="B43" s="414" t="s">
        <v>1042</v>
      </c>
      <c r="C43" s="414" t="s">
        <v>1004</v>
      </c>
      <c r="D43" s="415">
        <v>3.5</v>
      </c>
      <c r="E43" s="441">
        <v>0.15</v>
      </c>
      <c r="F43" s="442">
        <f t="shared" si="3"/>
        <v>0.52500000000000002</v>
      </c>
      <c r="G43" s="442">
        <f t="shared" si="4"/>
        <v>4.0250000000000004</v>
      </c>
      <c r="H43" s="414" t="e">
        <f ca="1">IF(TODAY()-#REF!&gt;90,"⚠️ DESATUALIZADO","✅ OK")</f>
        <v>#REF!</v>
      </c>
      <c r="I43" s="414"/>
      <c r="J43" s="452">
        <f t="shared" si="5"/>
        <v>805.00000000000011</v>
      </c>
      <c r="K43" s="484"/>
    </row>
    <row r="44" spans="1:11" ht="18" customHeight="1" x14ac:dyDescent="0.25">
      <c r="A44" s="429" t="s">
        <v>586</v>
      </c>
      <c r="B44" s="419" t="s">
        <v>1043</v>
      </c>
      <c r="C44" s="419" t="s">
        <v>1002</v>
      </c>
      <c r="D44" s="420">
        <v>95</v>
      </c>
      <c r="E44" s="443">
        <v>0.12</v>
      </c>
      <c r="F44" s="444">
        <f t="shared" si="3"/>
        <v>11.4</v>
      </c>
      <c r="G44" s="444">
        <f t="shared" si="4"/>
        <v>106.4</v>
      </c>
      <c r="H44" s="419" t="e">
        <f ca="1">IF(TODAY()-#REF!&gt;90,"⚠️ DESATUALIZADO","✅ OK")</f>
        <v>#REF!</v>
      </c>
      <c r="I44" s="419"/>
      <c r="J44" s="452">
        <f t="shared" si="5"/>
        <v>21280</v>
      </c>
      <c r="K44" s="484"/>
    </row>
    <row r="45" spans="1:11" ht="18" customHeight="1" x14ac:dyDescent="0.25">
      <c r="A45" s="428" t="s">
        <v>588</v>
      </c>
      <c r="B45" s="414" t="s">
        <v>1044</v>
      </c>
      <c r="C45" s="414" t="s">
        <v>1002</v>
      </c>
      <c r="D45" s="415">
        <v>80</v>
      </c>
      <c r="E45" s="441">
        <v>0.1</v>
      </c>
      <c r="F45" s="442">
        <f t="shared" si="3"/>
        <v>8</v>
      </c>
      <c r="G45" s="442">
        <f t="shared" si="4"/>
        <v>88</v>
      </c>
      <c r="H45" s="414" t="e">
        <f ca="1">IF(TODAY()-#REF!&gt;90,"⚠️ DESATUALIZADO","✅ OK")</f>
        <v>#REF!</v>
      </c>
      <c r="I45" s="414"/>
      <c r="J45" s="452">
        <f t="shared" si="5"/>
        <v>17600</v>
      </c>
      <c r="K45" s="484">
        <v>46149</v>
      </c>
    </row>
    <row r="46" spans="1:11" ht="18" customHeight="1" x14ac:dyDescent="0.25">
      <c r="A46" s="429" t="s">
        <v>590</v>
      </c>
      <c r="B46" s="419" t="s">
        <v>1045</v>
      </c>
      <c r="C46" s="419" t="s">
        <v>1002</v>
      </c>
      <c r="D46" s="420">
        <v>350</v>
      </c>
      <c r="E46" s="443">
        <v>0.12</v>
      </c>
      <c r="F46" s="444">
        <f t="shared" si="3"/>
        <v>42</v>
      </c>
      <c r="G46" s="444">
        <f t="shared" si="4"/>
        <v>392</v>
      </c>
      <c r="H46" s="419" t="e">
        <f ca="1">IF(TODAY()-#REF!&gt;90,"⚠️ DESATUALIZADO","✅ OK")</f>
        <v>#REF!</v>
      </c>
      <c r="I46" s="419"/>
      <c r="J46" s="452">
        <f t="shared" si="5"/>
        <v>78400</v>
      </c>
      <c r="K46" s="484"/>
    </row>
    <row r="47" spans="1:11" ht="18" customHeight="1" x14ac:dyDescent="0.25">
      <c r="A47" s="428" t="s">
        <v>592</v>
      </c>
      <c r="B47" s="414" t="s">
        <v>1046</v>
      </c>
      <c r="C47" s="414" t="s">
        <v>1002</v>
      </c>
      <c r="D47" s="415">
        <v>120</v>
      </c>
      <c r="E47" s="441">
        <v>0.12</v>
      </c>
      <c r="F47" s="442">
        <f t="shared" si="3"/>
        <v>14.399999999999999</v>
      </c>
      <c r="G47" s="442">
        <f t="shared" si="4"/>
        <v>134.4</v>
      </c>
      <c r="H47" s="414" t="e">
        <f ca="1">IF(TODAY()-#REF!&gt;90,"⚠️ DESATUALIZADO","✅ OK")</f>
        <v>#REF!</v>
      </c>
      <c r="I47" s="414"/>
      <c r="J47" s="452">
        <f t="shared" si="5"/>
        <v>26880</v>
      </c>
      <c r="K47" s="484"/>
    </row>
    <row r="48" spans="1:11" ht="18" customHeight="1" x14ac:dyDescent="0.25">
      <c r="A48" s="429" t="s">
        <v>594</v>
      </c>
      <c r="B48" s="419" t="s">
        <v>1047</v>
      </c>
      <c r="C48" s="419" t="s">
        <v>1002</v>
      </c>
      <c r="D48" s="420">
        <v>180</v>
      </c>
      <c r="E48" s="443">
        <v>0.1</v>
      </c>
      <c r="F48" s="444">
        <f t="shared" si="3"/>
        <v>18</v>
      </c>
      <c r="G48" s="444">
        <f t="shared" si="4"/>
        <v>198</v>
      </c>
      <c r="H48" s="419" t="e">
        <f ca="1">IF(TODAY()-#REF!&gt;90,"⚠️ DESATUALIZADO","✅ OK")</f>
        <v>#REF!</v>
      </c>
      <c r="I48" s="419"/>
      <c r="J48" s="452">
        <f t="shared" si="5"/>
        <v>39600</v>
      </c>
      <c r="K48" s="484"/>
    </row>
    <row r="49" spans="1:11" ht="18" customHeight="1" x14ac:dyDescent="0.25">
      <c r="A49" s="428" t="s">
        <v>596</v>
      </c>
      <c r="B49" s="414" t="s">
        <v>1048</v>
      </c>
      <c r="C49" s="414" t="s">
        <v>1002</v>
      </c>
      <c r="D49" s="415">
        <v>180</v>
      </c>
      <c r="E49" s="441">
        <v>0.1</v>
      </c>
      <c r="F49" s="442">
        <f t="shared" si="3"/>
        <v>18</v>
      </c>
      <c r="G49" s="442">
        <f t="shared" si="4"/>
        <v>198</v>
      </c>
      <c r="H49" s="414" t="e">
        <f ca="1">IF(TODAY()-#REF!&gt;90,"⚠️ DESATUALIZADO","✅ OK")</f>
        <v>#REF!</v>
      </c>
      <c r="I49" s="414"/>
      <c r="J49" s="452">
        <f t="shared" si="5"/>
        <v>39600</v>
      </c>
      <c r="K49" s="484">
        <v>46149</v>
      </c>
    </row>
    <row r="50" spans="1:11" ht="18" customHeight="1" x14ac:dyDescent="0.25">
      <c r="A50" s="429" t="s">
        <v>598</v>
      </c>
      <c r="B50" s="419" t="s">
        <v>1049</v>
      </c>
      <c r="C50" s="419" t="s">
        <v>1002</v>
      </c>
      <c r="D50" s="420">
        <v>70</v>
      </c>
      <c r="E50" s="443">
        <v>0.12</v>
      </c>
      <c r="F50" s="444">
        <f t="shared" si="3"/>
        <v>8.4</v>
      </c>
      <c r="G50" s="444">
        <f t="shared" si="4"/>
        <v>78.400000000000006</v>
      </c>
      <c r="H50" s="419" t="e">
        <f ca="1">IF(TODAY()-#REF!&gt;90,"⚠️ DESATUALIZADO","✅ OK")</f>
        <v>#REF!</v>
      </c>
      <c r="I50" s="419"/>
      <c r="J50" s="452">
        <f t="shared" si="5"/>
        <v>15680.000000000002</v>
      </c>
      <c r="K50" s="484"/>
    </row>
    <row r="51" spans="1:11" ht="18" customHeight="1" x14ac:dyDescent="0.25">
      <c r="A51" s="428" t="s">
        <v>600</v>
      </c>
      <c r="B51" s="414" t="s">
        <v>593</v>
      </c>
      <c r="C51" s="414" t="s">
        <v>1004</v>
      </c>
      <c r="D51" s="415">
        <v>10</v>
      </c>
      <c r="E51" s="441">
        <v>0.2</v>
      </c>
      <c r="F51" s="442">
        <f t="shared" si="3"/>
        <v>2</v>
      </c>
      <c r="G51" s="442">
        <f t="shared" si="4"/>
        <v>12</v>
      </c>
      <c r="H51" s="414" t="e">
        <f ca="1">IF(TODAY()-#REF!&gt;90,"⚠️ DESATUALIZADO","✅ OK")</f>
        <v>#REF!</v>
      </c>
      <c r="I51" s="414"/>
      <c r="J51" s="452">
        <f t="shared" si="5"/>
        <v>2400</v>
      </c>
      <c r="K51" s="484"/>
    </row>
    <row r="52" spans="1:11" ht="18" customHeight="1" x14ac:dyDescent="0.25">
      <c r="A52" s="429" t="s">
        <v>602</v>
      </c>
      <c r="B52" s="419" t="s">
        <v>1050</v>
      </c>
      <c r="C52" s="419" t="s">
        <v>1004</v>
      </c>
      <c r="D52" s="420">
        <v>30</v>
      </c>
      <c r="E52" s="443">
        <v>0.15</v>
      </c>
      <c r="F52" s="444">
        <f t="shared" si="3"/>
        <v>4.5</v>
      </c>
      <c r="G52" s="444">
        <f t="shared" si="4"/>
        <v>34.5</v>
      </c>
      <c r="H52" s="419" t="e">
        <f ca="1">IF(TODAY()-#REF!&gt;90,"⚠️ DESATUALIZADO","✅ OK")</f>
        <v>#REF!</v>
      </c>
      <c r="I52" s="419"/>
      <c r="J52" s="452">
        <f t="shared" si="5"/>
        <v>6900</v>
      </c>
      <c r="K52" s="484"/>
    </row>
    <row r="53" spans="1:11" ht="18" customHeight="1" x14ac:dyDescent="0.25">
      <c r="A53" s="428" t="s">
        <v>604</v>
      </c>
      <c r="B53" s="414" t="s">
        <v>1051</v>
      </c>
      <c r="C53" s="414" t="s">
        <v>1002</v>
      </c>
      <c r="D53" s="415">
        <v>174.5</v>
      </c>
      <c r="E53" s="441">
        <v>0.15</v>
      </c>
      <c r="F53" s="442">
        <f t="shared" si="3"/>
        <v>26.175000000000001</v>
      </c>
      <c r="G53" s="442">
        <f t="shared" si="4"/>
        <v>200.67500000000001</v>
      </c>
      <c r="H53" s="414" t="e">
        <f ca="1">IF(TODAY()-#REF!&gt;90,"⚠️ DESATUALIZADO","✅ OK")</f>
        <v>#REF!</v>
      </c>
      <c r="I53" s="414"/>
      <c r="J53" s="452">
        <f t="shared" si="5"/>
        <v>40135</v>
      </c>
      <c r="K53" s="484"/>
    </row>
    <row r="54" spans="1:11" ht="18" customHeight="1" x14ac:dyDescent="0.25">
      <c r="A54" s="429" t="s">
        <v>606</v>
      </c>
      <c r="B54" s="419" t="s">
        <v>1052</v>
      </c>
      <c r="C54" s="419" t="s">
        <v>1002</v>
      </c>
      <c r="D54" s="420">
        <v>90</v>
      </c>
      <c r="E54" s="443">
        <v>0.12</v>
      </c>
      <c r="F54" s="444">
        <f t="shared" si="3"/>
        <v>10.799999999999999</v>
      </c>
      <c r="G54" s="444">
        <f t="shared" si="4"/>
        <v>100.8</v>
      </c>
      <c r="H54" s="419" t="e">
        <f ca="1">IF(TODAY()-#REF!&gt;90,"⚠️ DESATUALIZADO","✅ OK")</f>
        <v>#REF!</v>
      </c>
      <c r="I54" s="419"/>
      <c r="J54" s="452">
        <f t="shared" si="5"/>
        <v>20160</v>
      </c>
      <c r="K54" s="484"/>
    </row>
    <row r="55" spans="1:11" ht="18" customHeight="1" x14ac:dyDescent="0.25">
      <c r="A55" s="428" t="s">
        <v>608</v>
      </c>
      <c r="B55" s="414" t="s">
        <v>1053</v>
      </c>
      <c r="C55" s="414" t="s">
        <v>1002</v>
      </c>
      <c r="D55" s="415">
        <v>200</v>
      </c>
      <c r="E55" s="441">
        <v>0.1</v>
      </c>
      <c r="F55" s="442">
        <f t="shared" si="3"/>
        <v>20</v>
      </c>
      <c r="G55" s="442">
        <f t="shared" si="4"/>
        <v>220</v>
      </c>
      <c r="H55" s="414" t="e">
        <f ca="1">IF(TODAY()-#REF!&gt;90,"⚠️ DESATUALIZADO","✅ OK")</f>
        <v>#REF!</v>
      </c>
      <c r="I55" s="414"/>
      <c r="J55" s="452">
        <f t="shared" si="5"/>
        <v>44000</v>
      </c>
      <c r="K55" s="484"/>
    </row>
    <row r="56" spans="1:11" ht="18" customHeight="1" x14ac:dyDescent="0.25">
      <c r="A56" s="429" t="s">
        <v>610</v>
      </c>
      <c r="B56" s="419" t="s">
        <v>1054</v>
      </c>
      <c r="C56" s="419" t="s">
        <v>1004</v>
      </c>
      <c r="D56" s="420">
        <v>240</v>
      </c>
      <c r="E56" s="443">
        <v>0.15</v>
      </c>
      <c r="F56" s="444">
        <f t="shared" si="3"/>
        <v>36</v>
      </c>
      <c r="G56" s="444">
        <f t="shared" si="4"/>
        <v>276</v>
      </c>
      <c r="H56" s="419" t="e">
        <f ca="1">IF(TODAY()-#REF!&gt;90,"⚠️ DESATUALIZADO","✅ OK")</f>
        <v>#REF!</v>
      </c>
      <c r="I56" s="419"/>
      <c r="J56" s="452">
        <f t="shared" si="5"/>
        <v>55200</v>
      </c>
      <c r="K56" s="484">
        <v>46149</v>
      </c>
    </row>
    <row r="57" spans="1:11" ht="18" customHeight="1" thickBot="1" x14ac:dyDescent="0.3">
      <c r="A57" s="445" t="s">
        <v>612</v>
      </c>
      <c r="B57" s="446" t="s">
        <v>1055</v>
      </c>
      <c r="C57" s="446" t="s">
        <v>1002</v>
      </c>
      <c r="D57" s="447">
        <v>80</v>
      </c>
      <c r="E57" s="448">
        <v>0.1</v>
      </c>
      <c r="F57" s="449">
        <f t="shared" si="3"/>
        <v>8</v>
      </c>
      <c r="G57" s="449">
        <f t="shared" si="4"/>
        <v>88</v>
      </c>
      <c r="H57" s="446" t="e">
        <f ca="1">IF(TODAY()-#REF!&gt;90,"⚠️ DESATUALIZADO","✅ OK")</f>
        <v>#REF!</v>
      </c>
      <c r="I57" s="446"/>
      <c r="J57" s="453">
        <f t="shared" si="5"/>
        <v>17600</v>
      </c>
      <c r="K57" s="484"/>
    </row>
  </sheetData>
  <mergeCells count="2">
    <mergeCell ref="A1:G1"/>
    <mergeCell ref="A2:G2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4153-858F-46B3-B304-DC9053E935A4}">
  <sheetPr codeName="Planilha8">
    <tabColor rgb="FFC55A11"/>
  </sheetPr>
  <dimension ref="A1:G43"/>
  <sheetViews>
    <sheetView workbookViewId="0">
      <selection activeCell="B44" sqref="B44"/>
    </sheetView>
  </sheetViews>
  <sheetFormatPr defaultRowHeight="15" x14ac:dyDescent="0.25"/>
  <cols>
    <col min="1" max="1" width="13" customWidth="1"/>
    <col min="2" max="2" width="52.28515625" bestFit="1" customWidth="1"/>
    <col min="3" max="3" width="12" customWidth="1"/>
    <col min="4" max="4" width="20.28515625" customWidth="1"/>
    <col min="5" max="5" width="15.28515625" bestFit="1" customWidth="1"/>
    <col min="6" max="6" width="15.28515625" style="470" customWidth="1"/>
    <col min="7" max="7" width="15.7109375" bestFit="1" customWidth="1"/>
  </cols>
  <sheetData>
    <row r="1" spans="1:7" ht="24" customHeight="1" x14ac:dyDescent="0.25">
      <c r="A1" s="582" t="s">
        <v>1056</v>
      </c>
      <c r="B1" s="583"/>
      <c r="C1" s="583"/>
      <c r="D1" s="583"/>
      <c r="E1" s="583"/>
      <c r="F1" s="583"/>
      <c r="G1" s="583"/>
    </row>
    <row r="2" spans="1:7" ht="16.149999999999999" customHeight="1" x14ac:dyDescent="0.25">
      <c r="A2" s="584" t="s">
        <v>1057</v>
      </c>
      <c r="B2" s="585"/>
      <c r="C2" s="585"/>
      <c r="D2" s="585"/>
      <c r="E2" s="585"/>
      <c r="F2" s="585"/>
      <c r="G2" s="585"/>
    </row>
    <row r="3" spans="1:7" ht="36" customHeight="1" x14ac:dyDescent="0.25">
      <c r="A3" s="426" t="s">
        <v>279</v>
      </c>
      <c r="B3" s="408" t="s">
        <v>278</v>
      </c>
      <c r="C3" s="408" t="s">
        <v>12</v>
      </c>
      <c r="D3" s="408" t="s">
        <v>1058</v>
      </c>
      <c r="E3" s="408" t="s">
        <v>1059</v>
      </c>
      <c r="F3" s="408" t="s">
        <v>971</v>
      </c>
      <c r="G3" s="408" t="s">
        <v>1060</v>
      </c>
    </row>
    <row r="4" spans="1:7" ht="18" customHeight="1" x14ac:dyDescent="0.25">
      <c r="A4" s="427" t="s">
        <v>618</v>
      </c>
      <c r="B4" s="409" t="s">
        <v>1061</v>
      </c>
      <c r="C4" s="409" t="s">
        <v>1062</v>
      </c>
      <c r="D4" s="410">
        <v>120</v>
      </c>
      <c r="E4" s="409" t="s">
        <v>1063</v>
      </c>
      <c r="F4" s="471"/>
      <c r="G4" s="409" t="s">
        <v>1064</v>
      </c>
    </row>
    <row r="5" spans="1:7" ht="18" customHeight="1" x14ac:dyDescent="0.25">
      <c r="A5" s="428" t="s">
        <v>620</v>
      </c>
      <c r="B5" s="414" t="s">
        <v>1065</v>
      </c>
      <c r="C5" s="414" t="s">
        <v>1062</v>
      </c>
      <c r="D5" s="415">
        <v>110</v>
      </c>
      <c r="E5" s="414" t="s">
        <v>1063</v>
      </c>
      <c r="F5" s="472"/>
      <c r="G5" s="414" t="s">
        <v>1064</v>
      </c>
    </row>
    <row r="6" spans="1:7" ht="18" customHeight="1" x14ac:dyDescent="0.25">
      <c r="A6" s="429" t="s">
        <v>622</v>
      </c>
      <c r="B6" s="419" t="s">
        <v>1066</v>
      </c>
      <c r="C6" s="419" t="s">
        <v>1062</v>
      </c>
      <c r="D6" s="420">
        <v>100</v>
      </c>
      <c r="E6" s="419" t="s">
        <v>1063</v>
      </c>
      <c r="F6" s="473"/>
      <c r="G6" s="419" t="s">
        <v>1064</v>
      </c>
    </row>
    <row r="7" spans="1:7" ht="18" customHeight="1" x14ac:dyDescent="0.25">
      <c r="A7" s="428" t="s">
        <v>625</v>
      </c>
      <c r="B7" s="414" t="s">
        <v>1067</v>
      </c>
      <c r="C7" s="414" t="s">
        <v>1062</v>
      </c>
      <c r="D7" s="415">
        <v>145</v>
      </c>
      <c r="E7" s="414" t="s">
        <v>1063</v>
      </c>
      <c r="F7" s="472"/>
      <c r="G7" s="414" t="s">
        <v>1064</v>
      </c>
    </row>
    <row r="8" spans="1:7" ht="18" customHeight="1" x14ac:dyDescent="0.25">
      <c r="A8" s="429" t="s">
        <v>627</v>
      </c>
      <c r="B8" s="419" t="s">
        <v>1068</v>
      </c>
      <c r="C8" s="419" t="s">
        <v>1062</v>
      </c>
      <c r="D8" s="420">
        <v>145</v>
      </c>
      <c r="E8" s="419" t="s">
        <v>1063</v>
      </c>
      <c r="F8" s="473"/>
      <c r="G8" s="419" t="s">
        <v>1064</v>
      </c>
    </row>
    <row r="9" spans="1:7" ht="18" customHeight="1" x14ac:dyDescent="0.25">
      <c r="A9" s="428" t="s">
        <v>629</v>
      </c>
      <c r="B9" s="414" t="s">
        <v>1069</v>
      </c>
      <c r="C9" s="414" t="s">
        <v>1062</v>
      </c>
      <c r="D9" s="415">
        <v>140</v>
      </c>
      <c r="E9" s="414" t="s">
        <v>1063</v>
      </c>
      <c r="F9" s="472"/>
      <c r="G9" s="414" t="s">
        <v>1064</v>
      </c>
    </row>
    <row r="10" spans="1:7" ht="18" customHeight="1" x14ac:dyDescent="0.25">
      <c r="A10" s="429" t="s">
        <v>631</v>
      </c>
      <c r="B10" s="419" t="s">
        <v>1070</v>
      </c>
      <c r="C10" s="419" t="s">
        <v>1062</v>
      </c>
      <c r="D10" s="420">
        <v>147</v>
      </c>
      <c r="E10" s="419" t="s">
        <v>1063</v>
      </c>
      <c r="F10" s="473"/>
      <c r="G10" s="419" t="s">
        <v>1064</v>
      </c>
    </row>
    <row r="11" spans="1:7" ht="18" customHeight="1" x14ac:dyDescent="0.25">
      <c r="A11" s="428" t="s">
        <v>633</v>
      </c>
      <c r="B11" s="414" t="s">
        <v>1071</v>
      </c>
      <c r="C11" s="414" t="s">
        <v>1062</v>
      </c>
      <c r="D11" s="415">
        <v>165</v>
      </c>
      <c r="E11" s="414" t="s">
        <v>1063</v>
      </c>
      <c r="F11" s="472"/>
      <c r="G11" s="414" t="s">
        <v>1064</v>
      </c>
    </row>
    <row r="12" spans="1:7" ht="18" customHeight="1" x14ac:dyDescent="0.25">
      <c r="A12" s="429" t="s">
        <v>635</v>
      </c>
      <c r="B12" s="419" t="s">
        <v>1072</v>
      </c>
      <c r="C12" s="419" t="s">
        <v>1062</v>
      </c>
      <c r="D12" s="420">
        <v>147</v>
      </c>
      <c r="E12" s="419" t="s">
        <v>1063</v>
      </c>
      <c r="F12" s="473"/>
      <c r="G12" s="419" t="s">
        <v>1064</v>
      </c>
    </row>
    <row r="13" spans="1:7" ht="18" customHeight="1" x14ac:dyDescent="0.25">
      <c r="A13" s="428" t="s">
        <v>637</v>
      </c>
      <c r="B13" s="414" t="s">
        <v>1073</v>
      </c>
      <c r="C13" s="414" t="s">
        <v>1062</v>
      </c>
      <c r="D13" s="415">
        <v>360.05</v>
      </c>
      <c r="E13" s="414" t="s">
        <v>1074</v>
      </c>
      <c r="F13" s="472"/>
      <c r="G13" s="414" t="s">
        <v>1064</v>
      </c>
    </row>
    <row r="14" spans="1:7" ht="18" customHeight="1" x14ac:dyDescent="0.25">
      <c r="A14" s="429" t="s">
        <v>639</v>
      </c>
      <c r="B14" s="419" t="s">
        <v>1075</v>
      </c>
      <c r="C14" s="419" t="s">
        <v>1062</v>
      </c>
      <c r="D14" s="420">
        <v>360.05</v>
      </c>
      <c r="E14" s="419" t="s">
        <v>1076</v>
      </c>
      <c r="F14" s="473"/>
      <c r="G14" s="419" t="s">
        <v>1077</v>
      </c>
    </row>
    <row r="15" spans="1:7" ht="18" customHeight="1" x14ac:dyDescent="0.25">
      <c r="A15" s="428" t="s">
        <v>641</v>
      </c>
      <c r="B15" s="414" t="s">
        <v>1078</v>
      </c>
      <c r="C15" s="414" t="s">
        <v>1079</v>
      </c>
      <c r="D15" s="415">
        <v>6091</v>
      </c>
      <c r="E15" s="414" t="s">
        <v>1080</v>
      </c>
      <c r="F15" s="474">
        <v>46149</v>
      </c>
      <c r="G15" s="414" t="s">
        <v>1081</v>
      </c>
    </row>
    <row r="16" spans="1:7" ht="18" customHeight="1" x14ac:dyDescent="0.25">
      <c r="A16" s="429" t="s">
        <v>643</v>
      </c>
      <c r="B16" s="419" t="s">
        <v>1082</v>
      </c>
      <c r="C16" s="419" t="s">
        <v>1079</v>
      </c>
      <c r="D16" s="420">
        <v>4121</v>
      </c>
      <c r="E16" s="419" t="s">
        <v>1080</v>
      </c>
      <c r="F16" s="477">
        <v>46149</v>
      </c>
      <c r="G16" s="419" t="s">
        <v>1083</v>
      </c>
    </row>
    <row r="17" spans="1:7" ht="18" customHeight="1" x14ac:dyDescent="0.25">
      <c r="A17" s="428" t="s">
        <v>645</v>
      </c>
      <c r="B17" s="414" t="s">
        <v>1084</v>
      </c>
      <c r="C17" s="414" t="s">
        <v>1079</v>
      </c>
      <c r="D17" s="415">
        <v>3850</v>
      </c>
      <c r="E17" s="414" t="s">
        <v>1080</v>
      </c>
      <c r="F17" s="472"/>
      <c r="G17" s="414" t="s">
        <v>1083</v>
      </c>
    </row>
    <row r="18" spans="1:7" ht="18" customHeight="1" x14ac:dyDescent="0.25">
      <c r="A18" s="429" t="s">
        <v>647</v>
      </c>
      <c r="B18" s="419" t="s">
        <v>1085</v>
      </c>
      <c r="C18" s="419" t="s">
        <v>624</v>
      </c>
      <c r="D18" s="420">
        <v>8.5</v>
      </c>
      <c r="E18" s="419" t="s">
        <v>1086</v>
      </c>
      <c r="F18" s="473"/>
      <c r="G18" s="419" t="s">
        <v>1087</v>
      </c>
    </row>
    <row r="19" spans="1:7" ht="18" customHeight="1" x14ac:dyDescent="0.25">
      <c r="A19" s="428" t="s">
        <v>649</v>
      </c>
      <c r="B19" s="414" t="s">
        <v>1088</v>
      </c>
      <c r="C19" s="414" t="s">
        <v>624</v>
      </c>
      <c r="D19" s="415">
        <v>12</v>
      </c>
      <c r="E19" s="414" t="s">
        <v>1086</v>
      </c>
      <c r="F19" s="472"/>
      <c r="G19" s="414" t="s">
        <v>1087</v>
      </c>
    </row>
    <row r="20" spans="1:7" ht="18" customHeight="1" x14ac:dyDescent="0.25">
      <c r="A20" s="429" t="s">
        <v>652</v>
      </c>
      <c r="B20" s="419" t="s">
        <v>1089</v>
      </c>
      <c r="C20" s="419" t="s">
        <v>624</v>
      </c>
      <c r="D20" s="420">
        <v>18</v>
      </c>
      <c r="E20" s="419" t="s">
        <v>1086</v>
      </c>
      <c r="F20" s="473"/>
      <c r="G20" s="419" t="s">
        <v>1087</v>
      </c>
    </row>
    <row r="21" spans="1:7" ht="18" customHeight="1" x14ac:dyDescent="0.25">
      <c r="A21" s="428" t="s">
        <v>654</v>
      </c>
      <c r="B21" s="414" t="s">
        <v>1090</v>
      </c>
      <c r="C21" s="414" t="s">
        <v>624</v>
      </c>
      <c r="D21" s="415">
        <v>35</v>
      </c>
      <c r="E21" s="414" t="s">
        <v>1091</v>
      </c>
      <c r="F21" s="472"/>
      <c r="G21" s="414" t="s">
        <v>1087</v>
      </c>
    </row>
    <row r="22" spans="1:7" ht="18" customHeight="1" x14ac:dyDescent="0.25">
      <c r="A22" s="429" t="s">
        <v>656</v>
      </c>
      <c r="B22" s="419" t="s">
        <v>1092</v>
      </c>
      <c r="C22" s="419" t="s">
        <v>624</v>
      </c>
      <c r="D22" s="420">
        <v>55</v>
      </c>
      <c r="E22" s="419" t="s">
        <v>1091</v>
      </c>
      <c r="F22" s="473"/>
      <c r="G22" s="419" t="s">
        <v>1087</v>
      </c>
    </row>
    <row r="23" spans="1:7" ht="18" customHeight="1" x14ac:dyDescent="0.25">
      <c r="A23" s="428" t="s">
        <v>658</v>
      </c>
      <c r="B23" s="414" t="s">
        <v>1093</v>
      </c>
      <c r="C23" s="414" t="s">
        <v>624</v>
      </c>
      <c r="D23" s="415">
        <v>85</v>
      </c>
      <c r="E23" s="414" t="s">
        <v>1091</v>
      </c>
      <c r="F23" s="472"/>
      <c r="G23" s="414" t="s">
        <v>1087</v>
      </c>
    </row>
    <row r="24" spans="1:7" ht="18" customHeight="1" x14ac:dyDescent="0.25">
      <c r="A24" s="429" t="s">
        <v>660</v>
      </c>
      <c r="B24" s="419" t="s">
        <v>1094</v>
      </c>
      <c r="C24" s="419" t="s">
        <v>624</v>
      </c>
      <c r="D24" s="420">
        <v>125</v>
      </c>
      <c r="E24" s="419" t="s">
        <v>1091</v>
      </c>
      <c r="F24" s="473"/>
      <c r="G24" s="419" t="s">
        <v>1087</v>
      </c>
    </row>
    <row r="25" spans="1:7" ht="18" customHeight="1" x14ac:dyDescent="0.25">
      <c r="A25" s="428" t="s">
        <v>663</v>
      </c>
      <c r="B25" s="414" t="s">
        <v>1095</v>
      </c>
      <c r="C25" s="414" t="s">
        <v>624</v>
      </c>
      <c r="D25" s="415">
        <v>175</v>
      </c>
      <c r="E25" s="414" t="s">
        <v>1091</v>
      </c>
      <c r="F25" s="472"/>
      <c r="G25" s="414" t="s">
        <v>1087</v>
      </c>
    </row>
    <row r="26" spans="1:7" ht="18" customHeight="1" x14ac:dyDescent="0.25">
      <c r="A26" s="429" t="s">
        <v>666</v>
      </c>
      <c r="B26" s="419" t="s">
        <v>1096</v>
      </c>
      <c r="C26" s="419" t="s">
        <v>624</v>
      </c>
      <c r="D26" s="420">
        <v>249.5</v>
      </c>
      <c r="E26" s="419" t="s">
        <v>1097</v>
      </c>
      <c r="F26" s="473"/>
      <c r="G26" s="419" t="s">
        <v>1064</v>
      </c>
    </row>
    <row r="27" spans="1:7" ht="18" customHeight="1" x14ac:dyDescent="0.25">
      <c r="A27" s="428" t="s">
        <v>668</v>
      </c>
      <c r="B27" s="414" t="s">
        <v>1098</v>
      </c>
      <c r="C27" s="414" t="s">
        <v>624</v>
      </c>
      <c r="D27" s="415">
        <v>299.5</v>
      </c>
      <c r="E27" s="414" t="s">
        <v>1097</v>
      </c>
      <c r="F27" s="472"/>
      <c r="G27" s="414" t="s">
        <v>1064</v>
      </c>
    </row>
    <row r="28" spans="1:7" ht="18" customHeight="1" x14ac:dyDescent="0.25">
      <c r="A28" s="429" t="s">
        <v>670</v>
      </c>
      <c r="B28" s="419" t="s">
        <v>1099</v>
      </c>
      <c r="C28" s="419" t="s">
        <v>624</v>
      </c>
      <c r="D28" s="420">
        <v>299.5</v>
      </c>
      <c r="E28" s="419" t="s">
        <v>1097</v>
      </c>
      <c r="F28" s="473"/>
      <c r="G28" s="419" t="s">
        <v>1064</v>
      </c>
    </row>
    <row r="29" spans="1:7" ht="18" customHeight="1" x14ac:dyDescent="0.25">
      <c r="A29" s="428" t="s">
        <v>672</v>
      </c>
      <c r="B29" s="414" t="s">
        <v>1100</v>
      </c>
      <c r="C29" s="414" t="s">
        <v>624</v>
      </c>
      <c r="D29" s="415">
        <v>331.5</v>
      </c>
      <c r="E29" s="414" t="s">
        <v>1097</v>
      </c>
      <c r="F29" s="472"/>
      <c r="G29" s="414" t="s">
        <v>1064</v>
      </c>
    </row>
    <row r="30" spans="1:7" ht="18" customHeight="1" x14ac:dyDescent="0.25">
      <c r="A30" s="429" t="s">
        <v>675</v>
      </c>
      <c r="B30" s="419" t="s">
        <v>1101</v>
      </c>
      <c r="C30" s="419" t="s">
        <v>624</v>
      </c>
      <c r="D30" s="420">
        <v>249.5</v>
      </c>
      <c r="E30" s="419" t="s">
        <v>1097</v>
      </c>
      <c r="F30" s="473"/>
      <c r="G30" s="419" t="s">
        <v>1064</v>
      </c>
    </row>
    <row r="31" spans="1:7" ht="18" customHeight="1" x14ac:dyDescent="0.25">
      <c r="A31" s="428" t="s">
        <v>677</v>
      </c>
      <c r="B31" s="414" t="s">
        <v>1102</v>
      </c>
      <c r="C31" s="414" t="s">
        <v>624</v>
      </c>
      <c r="D31" s="415">
        <v>299.5</v>
      </c>
      <c r="E31" s="414" t="s">
        <v>1097</v>
      </c>
      <c r="F31" s="472"/>
      <c r="G31" s="414" t="s">
        <v>1064</v>
      </c>
    </row>
    <row r="32" spans="1:7" ht="18" customHeight="1" x14ac:dyDescent="0.25">
      <c r="A32" s="429" t="s">
        <v>679</v>
      </c>
      <c r="B32" s="419" t="s">
        <v>1103</v>
      </c>
      <c r="C32" s="419" t="s">
        <v>624</v>
      </c>
      <c r="D32" s="420">
        <v>299.5</v>
      </c>
      <c r="E32" s="419" t="s">
        <v>1097</v>
      </c>
      <c r="F32" s="473"/>
      <c r="G32" s="419" t="s">
        <v>1064</v>
      </c>
    </row>
    <row r="33" spans="1:7" ht="18" customHeight="1" x14ac:dyDescent="0.25">
      <c r="A33" s="428" t="s">
        <v>682</v>
      </c>
      <c r="B33" s="414" t="s">
        <v>1104</v>
      </c>
      <c r="C33" s="414" t="s">
        <v>624</v>
      </c>
      <c r="D33" s="415">
        <v>299.5</v>
      </c>
      <c r="E33" s="414" t="s">
        <v>1097</v>
      </c>
      <c r="F33" s="472"/>
      <c r="G33" s="414" t="s">
        <v>1064</v>
      </c>
    </row>
    <row r="34" spans="1:7" ht="18" customHeight="1" x14ac:dyDescent="0.25">
      <c r="A34" s="429" t="s">
        <v>684</v>
      </c>
      <c r="B34" s="419" t="s">
        <v>1105</v>
      </c>
      <c r="C34" s="419" t="s">
        <v>1106</v>
      </c>
      <c r="D34" s="420">
        <v>125</v>
      </c>
      <c r="E34" s="419" t="s">
        <v>1107</v>
      </c>
      <c r="F34" s="473"/>
      <c r="G34" s="419" t="s">
        <v>1064</v>
      </c>
    </row>
    <row r="35" spans="1:7" ht="18" customHeight="1" x14ac:dyDescent="0.25">
      <c r="A35" s="428" t="s">
        <v>686</v>
      </c>
      <c r="B35" s="414" t="s">
        <v>1108</v>
      </c>
      <c r="C35" s="414" t="s">
        <v>624</v>
      </c>
      <c r="D35" s="415">
        <v>63.21</v>
      </c>
      <c r="E35" s="414" t="s">
        <v>1109</v>
      </c>
      <c r="F35" s="472"/>
      <c r="G35" s="414" t="s">
        <v>1064</v>
      </c>
    </row>
    <row r="36" spans="1:7" ht="18" customHeight="1" x14ac:dyDescent="0.25">
      <c r="A36" s="429" t="s">
        <v>687</v>
      </c>
      <c r="B36" s="419" t="s">
        <v>1110</v>
      </c>
      <c r="C36" s="419" t="s">
        <v>1106</v>
      </c>
      <c r="D36" s="420">
        <v>8.2899999999999991</v>
      </c>
      <c r="E36" s="419" t="s">
        <v>1091</v>
      </c>
      <c r="F36" s="473"/>
      <c r="G36" s="419" t="s">
        <v>1087</v>
      </c>
    </row>
    <row r="37" spans="1:7" ht="18" customHeight="1" x14ac:dyDescent="0.25">
      <c r="A37" s="428" t="s">
        <v>689</v>
      </c>
      <c r="B37" s="414" t="s">
        <v>1111</v>
      </c>
      <c r="C37" s="414" t="s">
        <v>1112</v>
      </c>
      <c r="D37" s="415">
        <v>38</v>
      </c>
      <c r="E37" s="414" t="s">
        <v>1113</v>
      </c>
      <c r="F37" s="472"/>
      <c r="G37" s="414" t="s">
        <v>1064</v>
      </c>
    </row>
    <row r="38" spans="1:7" ht="18" customHeight="1" x14ac:dyDescent="0.25">
      <c r="A38" s="429" t="s">
        <v>691</v>
      </c>
      <c r="B38" s="419" t="s">
        <v>1114</v>
      </c>
      <c r="C38" s="419" t="s">
        <v>651</v>
      </c>
      <c r="D38" s="420">
        <v>6.8</v>
      </c>
      <c r="E38" s="419" t="s">
        <v>1115</v>
      </c>
      <c r="F38" s="473"/>
      <c r="G38" s="419" t="s">
        <v>1064</v>
      </c>
    </row>
    <row r="39" spans="1:7" ht="18" customHeight="1" x14ac:dyDescent="0.25">
      <c r="A39" s="428" t="s">
        <v>693</v>
      </c>
      <c r="B39" s="414" t="s">
        <v>1116</v>
      </c>
      <c r="C39" s="414" t="s">
        <v>624</v>
      </c>
      <c r="D39" s="415">
        <v>147</v>
      </c>
      <c r="E39" s="414" t="s">
        <v>1117</v>
      </c>
      <c r="F39" s="472"/>
      <c r="G39" s="414" t="s">
        <v>1077</v>
      </c>
    </row>
    <row r="40" spans="1:7" ht="18" customHeight="1" thickBot="1" x14ac:dyDescent="0.3">
      <c r="A40" s="430" t="s">
        <v>696</v>
      </c>
      <c r="B40" s="431" t="s">
        <v>1118</v>
      </c>
      <c r="C40" s="431" t="s">
        <v>1106</v>
      </c>
      <c r="D40" s="432">
        <v>3.08</v>
      </c>
      <c r="E40" s="431" t="s">
        <v>1080</v>
      </c>
      <c r="F40" s="475"/>
      <c r="G40" s="431" t="s">
        <v>1119</v>
      </c>
    </row>
    <row r="41" spans="1:7" x14ac:dyDescent="0.25">
      <c r="B41" s="83" t="s">
        <v>1120</v>
      </c>
      <c r="C41" s="83" t="s">
        <v>1079</v>
      </c>
      <c r="D41" s="476">
        <v>3463</v>
      </c>
      <c r="E41" s="83" t="s">
        <v>1080</v>
      </c>
      <c r="F41" s="474">
        <v>46149</v>
      </c>
      <c r="G41" s="83" t="s">
        <v>1081</v>
      </c>
    </row>
    <row r="42" spans="1:7" x14ac:dyDescent="0.25">
      <c r="B42" s="55" t="s">
        <v>1121</v>
      </c>
      <c r="C42" s="55" t="s">
        <v>1079</v>
      </c>
      <c r="D42" s="479">
        <v>588</v>
      </c>
      <c r="F42" s="478">
        <v>46149</v>
      </c>
      <c r="G42" s="55" t="s">
        <v>1122</v>
      </c>
    </row>
    <row r="43" spans="1:7" ht="16.149999999999999" customHeight="1" x14ac:dyDescent="0.25">
      <c r="B43" s="83" t="s">
        <v>1123</v>
      </c>
      <c r="C43" s="83" t="s">
        <v>1124</v>
      </c>
      <c r="D43" s="476">
        <v>14.51</v>
      </c>
      <c r="E43" s="480" t="s">
        <v>1125</v>
      </c>
      <c r="F43" s="478">
        <v>46149</v>
      </c>
      <c r="G43" s="83" t="s">
        <v>1122</v>
      </c>
    </row>
  </sheetData>
  <mergeCells count="2">
    <mergeCell ref="A1:G1"/>
    <mergeCell ref="A2:G2"/>
  </mergeCells>
  <phoneticPr fontId="12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ECB92-86E2-47CC-87A8-03C52CF38A8C}">
  <sheetPr codeName="Planilha9">
    <tabColor rgb="FF4472C4"/>
  </sheetPr>
  <dimension ref="A1:E245"/>
  <sheetViews>
    <sheetView workbookViewId="0">
      <selection activeCell="D11" sqref="D11"/>
    </sheetView>
  </sheetViews>
  <sheetFormatPr defaultRowHeight="15" x14ac:dyDescent="0.25"/>
  <cols>
    <col min="1" max="1" width="37" customWidth="1"/>
    <col min="2" max="2" width="7.42578125" customWidth="1"/>
    <col min="3" max="4" width="18.5703125" customWidth="1"/>
    <col min="5" max="5" width="16.7109375" customWidth="1"/>
  </cols>
  <sheetData>
    <row r="1" spans="1:5" ht="15.75" x14ac:dyDescent="0.25">
      <c r="A1" s="586" t="s">
        <v>1126</v>
      </c>
      <c r="B1" s="498"/>
      <c r="C1" s="498"/>
      <c r="D1" s="498"/>
      <c r="E1" s="498"/>
    </row>
    <row r="2" spans="1:5" x14ac:dyDescent="0.25">
      <c r="A2" s="114" t="s">
        <v>1127</v>
      </c>
      <c r="B2" s="114" t="s">
        <v>793</v>
      </c>
      <c r="C2" s="114" t="s">
        <v>795</v>
      </c>
      <c r="D2" s="114" t="s">
        <v>1128</v>
      </c>
      <c r="E2" s="114" t="s">
        <v>1129</v>
      </c>
    </row>
    <row r="3" spans="1:5" x14ac:dyDescent="0.25">
      <c r="A3" s="55" t="s">
        <v>1130</v>
      </c>
      <c r="B3" s="55" t="s">
        <v>1131</v>
      </c>
      <c r="C3" s="55" t="s">
        <v>833</v>
      </c>
      <c r="D3" s="115">
        <v>1.35</v>
      </c>
      <c r="E3" s="74">
        <v>0.32</v>
      </c>
    </row>
    <row r="4" spans="1:5" x14ac:dyDescent="0.25">
      <c r="A4" s="116" t="s">
        <v>1132</v>
      </c>
      <c r="B4" s="116" t="s">
        <v>1131</v>
      </c>
      <c r="C4" s="116" t="s">
        <v>833</v>
      </c>
      <c r="D4" s="117">
        <v>1.4</v>
      </c>
      <c r="E4" s="118">
        <v>0.32500000000000001</v>
      </c>
    </row>
    <row r="5" spans="1:5" x14ac:dyDescent="0.25">
      <c r="A5" s="55" t="s">
        <v>1133</v>
      </c>
      <c r="B5" s="55" t="s">
        <v>1131</v>
      </c>
      <c r="C5" s="55" t="s">
        <v>833</v>
      </c>
      <c r="D5" s="115">
        <v>1.45</v>
      </c>
      <c r="E5" s="74">
        <v>0.33</v>
      </c>
    </row>
    <row r="6" spans="1:5" x14ac:dyDescent="0.25">
      <c r="A6" s="116" t="s">
        <v>1134</v>
      </c>
      <c r="B6" s="116" t="s">
        <v>1131</v>
      </c>
      <c r="C6" s="116" t="s">
        <v>833</v>
      </c>
      <c r="D6" s="117">
        <v>1.28</v>
      </c>
      <c r="E6" s="118">
        <v>0.31</v>
      </c>
    </row>
    <row r="7" spans="1:5" x14ac:dyDescent="0.25">
      <c r="A7" s="55" t="s">
        <v>1135</v>
      </c>
      <c r="B7" s="55" t="s">
        <v>1131</v>
      </c>
      <c r="C7" s="55" t="s">
        <v>833</v>
      </c>
      <c r="D7" s="115">
        <v>1.38</v>
      </c>
      <c r="E7" s="74">
        <v>0.32</v>
      </c>
    </row>
    <row r="8" spans="1:5" x14ac:dyDescent="0.25">
      <c r="A8" s="116" t="s">
        <v>1136</v>
      </c>
      <c r="B8" s="116" t="s">
        <v>1131</v>
      </c>
      <c r="C8" s="116" t="s">
        <v>833</v>
      </c>
      <c r="D8" s="117">
        <v>1.4</v>
      </c>
      <c r="E8" s="118">
        <v>0.32500000000000001</v>
      </c>
    </row>
    <row r="9" spans="1:5" x14ac:dyDescent="0.25">
      <c r="A9" s="55" t="s">
        <v>1137</v>
      </c>
      <c r="B9" s="55" t="s">
        <v>1138</v>
      </c>
      <c r="C9" s="55" t="s">
        <v>876</v>
      </c>
      <c r="D9" s="115">
        <v>1.08</v>
      </c>
      <c r="E9" s="74">
        <v>0.28199999999999997</v>
      </c>
    </row>
    <row r="10" spans="1:5" x14ac:dyDescent="0.25">
      <c r="A10" s="116" t="s">
        <v>1139</v>
      </c>
      <c r="B10" s="116" t="s">
        <v>1138</v>
      </c>
      <c r="C10" s="116" t="s">
        <v>876</v>
      </c>
      <c r="D10" s="117">
        <v>1.05</v>
      </c>
      <c r="E10" s="118">
        <v>0.27800000000000002</v>
      </c>
    </row>
    <row r="11" spans="1:5" x14ac:dyDescent="0.25">
      <c r="A11" s="55" t="s">
        <v>1140</v>
      </c>
      <c r="B11" s="55" t="s">
        <v>1138</v>
      </c>
      <c r="C11" s="55" t="s">
        <v>876</v>
      </c>
      <c r="D11" s="115">
        <v>1.1000000000000001</v>
      </c>
      <c r="E11" s="74">
        <v>0.28399999999999997</v>
      </c>
    </row>
    <row r="12" spans="1:5" x14ac:dyDescent="0.25">
      <c r="A12" s="116" t="s">
        <v>1141</v>
      </c>
      <c r="B12" s="116" t="s">
        <v>1138</v>
      </c>
      <c r="C12" s="116" t="s">
        <v>876</v>
      </c>
      <c r="D12" s="117">
        <v>1.1200000000000001</v>
      </c>
      <c r="E12" s="118">
        <v>0.28599999999999998</v>
      </c>
    </row>
    <row r="13" spans="1:5" x14ac:dyDescent="0.25">
      <c r="A13" s="55" t="s">
        <v>1142</v>
      </c>
      <c r="B13" s="55" t="s">
        <v>1138</v>
      </c>
      <c r="C13" s="55" t="s">
        <v>876</v>
      </c>
      <c r="D13" s="115">
        <v>1.1399999999999999</v>
      </c>
      <c r="E13" s="74">
        <v>0.28799999999999998</v>
      </c>
    </row>
    <row r="14" spans="1:5" x14ac:dyDescent="0.25">
      <c r="A14" s="116" t="s">
        <v>1143</v>
      </c>
      <c r="B14" s="116" t="s">
        <v>1138</v>
      </c>
      <c r="C14" s="116" t="s">
        <v>876</v>
      </c>
      <c r="D14" s="117">
        <v>1.1000000000000001</v>
      </c>
      <c r="E14" s="118">
        <v>0.28399999999999997</v>
      </c>
    </row>
    <row r="15" spans="1:5" x14ac:dyDescent="0.25">
      <c r="A15" s="55" t="s">
        <v>1144</v>
      </c>
      <c r="B15" s="55" t="s">
        <v>1145</v>
      </c>
      <c r="C15" s="55" t="s">
        <v>833</v>
      </c>
      <c r="D15" s="115">
        <v>1.42</v>
      </c>
      <c r="E15" s="74">
        <v>0.32700000000000001</v>
      </c>
    </row>
    <row r="16" spans="1:5" x14ac:dyDescent="0.25">
      <c r="A16" s="116" t="s">
        <v>1146</v>
      </c>
      <c r="B16" s="116" t="s">
        <v>1145</v>
      </c>
      <c r="C16" s="116" t="s">
        <v>833</v>
      </c>
      <c r="D16" s="117">
        <v>1.3</v>
      </c>
      <c r="E16" s="118">
        <v>0.312</v>
      </c>
    </row>
    <row r="17" spans="1:5" x14ac:dyDescent="0.25">
      <c r="A17" s="55" t="s">
        <v>1147</v>
      </c>
      <c r="B17" s="55" t="s">
        <v>1145</v>
      </c>
      <c r="C17" s="55" t="s">
        <v>833</v>
      </c>
      <c r="D17" s="115">
        <v>1.55</v>
      </c>
      <c r="E17" s="74">
        <v>0.34</v>
      </c>
    </row>
    <row r="18" spans="1:5" x14ac:dyDescent="0.25">
      <c r="A18" s="116" t="s">
        <v>1148</v>
      </c>
      <c r="B18" s="116" t="s">
        <v>1145</v>
      </c>
      <c r="C18" s="116" t="s">
        <v>833</v>
      </c>
      <c r="D18" s="117">
        <v>1.28</v>
      </c>
      <c r="E18" s="118">
        <v>0.31</v>
      </c>
    </row>
    <row r="19" spans="1:5" x14ac:dyDescent="0.25">
      <c r="A19" s="55" t="s">
        <v>1149</v>
      </c>
      <c r="B19" s="55" t="s">
        <v>1150</v>
      </c>
      <c r="C19" s="55" t="s">
        <v>833</v>
      </c>
      <c r="D19" s="115">
        <v>1.48</v>
      </c>
      <c r="E19" s="74">
        <v>0.33500000000000002</v>
      </c>
    </row>
    <row r="20" spans="1:5" x14ac:dyDescent="0.25">
      <c r="A20" s="116" t="s">
        <v>1151</v>
      </c>
      <c r="B20" s="116" t="s">
        <v>1150</v>
      </c>
      <c r="C20" s="116" t="s">
        <v>833</v>
      </c>
      <c r="D20" s="117">
        <v>1.32</v>
      </c>
      <c r="E20" s="118">
        <v>0.315</v>
      </c>
    </row>
    <row r="21" spans="1:5" x14ac:dyDescent="0.25">
      <c r="A21" s="55" t="s">
        <v>1152</v>
      </c>
      <c r="B21" s="55" t="s">
        <v>1150</v>
      </c>
      <c r="C21" s="55" t="s">
        <v>833</v>
      </c>
      <c r="D21" s="115">
        <v>1.35</v>
      </c>
      <c r="E21" s="74">
        <v>0.318</v>
      </c>
    </row>
    <row r="22" spans="1:5" x14ac:dyDescent="0.25">
      <c r="A22" s="116" t="s">
        <v>1153</v>
      </c>
      <c r="B22" s="116" t="s">
        <v>1150</v>
      </c>
      <c r="C22" s="116" t="s">
        <v>833</v>
      </c>
      <c r="D22" s="117">
        <v>1.22</v>
      </c>
      <c r="E22" s="118">
        <v>0.30199999999999999</v>
      </c>
    </row>
    <row r="23" spans="1:5" x14ac:dyDescent="0.25">
      <c r="A23" s="55" t="s">
        <v>1154</v>
      </c>
      <c r="B23" s="55" t="s">
        <v>1150</v>
      </c>
      <c r="C23" s="55" t="s">
        <v>833</v>
      </c>
      <c r="D23" s="115">
        <v>1.45</v>
      </c>
      <c r="E23" s="74">
        <v>0.33</v>
      </c>
    </row>
    <row r="24" spans="1:5" x14ac:dyDescent="0.25">
      <c r="A24" s="116" t="s">
        <v>1155</v>
      </c>
      <c r="B24" s="116" t="s">
        <v>1150</v>
      </c>
      <c r="C24" s="116" t="s">
        <v>833</v>
      </c>
      <c r="D24" s="117">
        <v>1.4</v>
      </c>
      <c r="E24" s="118">
        <v>0.32500000000000001</v>
      </c>
    </row>
    <row r="25" spans="1:5" x14ac:dyDescent="0.25">
      <c r="A25" s="55" t="s">
        <v>1156</v>
      </c>
      <c r="B25" s="55" t="s">
        <v>1150</v>
      </c>
      <c r="C25" s="55" t="s">
        <v>833</v>
      </c>
      <c r="D25" s="115">
        <v>1.5</v>
      </c>
      <c r="E25" s="74">
        <v>0.33800000000000002</v>
      </c>
    </row>
    <row r="26" spans="1:5" x14ac:dyDescent="0.25">
      <c r="A26" s="116" t="s">
        <v>1157</v>
      </c>
      <c r="B26" s="116" t="s">
        <v>1158</v>
      </c>
      <c r="C26" s="116" t="s">
        <v>876</v>
      </c>
      <c r="D26" s="117">
        <v>1.05</v>
      </c>
      <c r="E26" s="118">
        <v>0.27750000000000002</v>
      </c>
    </row>
    <row r="27" spans="1:5" x14ac:dyDescent="0.25">
      <c r="A27" s="55" t="s">
        <v>1159</v>
      </c>
      <c r="B27" s="55" t="s">
        <v>1158</v>
      </c>
      <c r="C27" s="55" t="s">
        <v>876</v>
      </c>
      <c r="D27" s="115">
        <v>1.1200000000000001</v>
      </c>
      <c r="E27" s="74">
        <v>0.28599999999999998</v>
      </c>
    </row>
    <row r="28" spans="1:5" x14ac:dyDescent="0.25">
      <c r="A28" s="116" t="s">
        <v>1160</v>
      </c>
      <c r="B28" s="116" t="s">
        <v>1158</v>
      </c>
      <c r="C28" s="116" t="s">
        <v>876</v>
      </c>
      <c r="D28" s="117">
        <v>1.1000000000000001</v>
      </c>
      <c r="E28" s="118">
        <v>0.28399999999999997</v>
      </c>
    </row>
    <row r="29" spans="1:5" x14ac:dyDescent="0.25">
      <c r="A29" s="55" t="s">
        <v>1161</v>
      </c>
      <c r="B29" s="55" t="s">
        <v>1158</v>
      </c>
      <c r="C29" s="55" t="s">
        <v>876</v>
      </c>
      <c r="D29" s="115">
        <v>1.02</v>
      </c>
      <c r="E29" s="74">
        <v>0.27350000000000002</v>
      </c>
    </row>
    <row r="30" spans="1:5" x14ac:dyDescent="0.25">
      <c r="A30" s="116" t="s">
        <v>1162</v>
      </c>
      <c r="B30" s="116" t="s">
        <v>1158</v>
      </c>
      <c r="C30" s="116" t="s">
        <v>876</v>
      </c>
      <c r="D30" s="117">
        <v>1.03</v>
      </c>
      <c r="E30" s="118">
        <v>0.27450000000000002</v>
      </c>
    </row>
    <row r="31" spans="1:5" x14ac:dyDescent="0.25">
      <c r="A31" s="55" t="s">
        <v>1163</v>
      </c>
      <c r="B31" s="55" t="s">
        <v>1158</v>
      </c>
      <c r="C31" s="55" t="s">
        <v>876</v>
      </c>
      <c r="D31" s="115">
        <v>1.05</v>
      </c>
      <c r="E31" s="74">
        <v>0.27750000000000002</v>
      </c>
    </row>
    <row r="32" spans="1:5" x14ac:dyDescent="0.25">
      <c r="A32" s="116" t="s">
        <v>1164</v>
      </c>
      <c r="B32" s="116" t="s">
        <v>1158</v>
      </c>
      <c r="C32" s="116" t="s">
        <v>876</v>
      </c>
      <c r="D32" s="117">
        <v>1.05</v>
      </c>
      <c r="E32" s="118">
        <v>0.27750000000000002</v>
      </c>
    </row>
    <row r="33" spans="1:5" x14ac:dyDescent="0.25">
      <c r="A33" s="55" t="s">
        <v>1165</v>
      </c>
      <c r="B33" s="55" t="s">
        <v>1158</v>
      </c>
      <c r="C33" s="55" t="s">
        <v>876</v>
      </c>
      <c r="D33" s="115">
        <v>1.08</v>
      </c>
      <c r="E33" s="74">
        <v>0.28100000000000003</v>
      </c>
    </row>
    <row r="34" spans="1:5" x14ac:dyDescent="0.25">
      <c r="A34" s="116" t="s">
        <v>1166</v>
      </c>
      <c r="B34" s="116" t="s">
        <v>1158</v>
      </c>
      <c r="C34" s="116" t="s">
        <v>876</v>
      </c>
      <c r="D34" s="117">
        <v>1.1000000000000001</v>
      </c>
      <c r="E34" s="118">
        <v>0.28399999999999997</v>
      </c>
    </row>
    <row r="35" spans="1:5" x14ac:dyDescent="0.25">
      <c r="A35" s="55" t="s">
        <v>1167</v>
      </c>
      <c r="B35" s="55" t="s">
        <v>1158</v>
      </c>
      <c r="C35" s="55" t="s">
        <v>876</v>
      </c>
      <c r="D35" s="115">
        <v>1.02</v>
      </c>
      <c r="E35" s="74">
        <v>0.27350000000000002</v>
      </c>
    </row>
    <row r="36" spans="1:5" x14ac:dyDescent="0.25">
      <c r="A36" s="116" t="s">
        <v>1168</v>
      </c>
      <c r="B36" s="116" t="s">
        <v>1158</v>
      </c>
      <c r="C36" s="116" t="s">
        <v>876</v>
      </c>
      <c r="D36" s="117">
        <v>1.08</v>
      </c>
      <c r="E36" s="118">
        <v>0.28149999999999997</v>
      </c>
    </row>
    <row r="37" spans="1:5" x14ac:dyDescent="0.25">
      <c r="A37" s="55" t="s">
        <v>1169</v>
      </c>
      <c r="B37" s="55" t="s">
        <v>1158</v>
      </c>
      <c r="C37" s="55" t="s">
        <v>876</v>
      </c>
      <c r="D37" s="115">
        <v>1</v>
      </c>
      <c r="E37" s="74">
        <v>0.2712</v>
      </c>
    </row>
    <row r="38" spans="1:5" x14ac:dyDescent="0.25">
      <c r="A38" s="116" t="s">
        <v>1170</v>
      </c>
      <c r="B38" s="116" t="s">
        <v>1158</v>
      </c>
      <c r="C38" s="116" t="s">
        <v>876</v>
      </c>
      <c r="D38" s="117">
        <v>1.05</v>
      </c>
      <c r="E38" s="118">
        <v>0.27750000000000002</v>
      </c>
    </row>
    <row r="39" spans="1:5" x14ac:dyDescent="0.25">
      <c r="A39" s="55" t="s">
        <v>1171</v>
      </c>
      <c r="B39" s="55" t="s">
        <v>1158</v>
      </c>
      <c r="C39" s="55" t="s">
        <v>876</v>
      </c>
      <c r="D39" s="115">
        <v>1.07</v>
      </c>
      <c r="E39" s="74">
        <v>0.28000000000000003</v>
      </c>
    </row>
    <row r="40" spans="1:5" x14ac:dyDescent="0.25">
      <c r="A40" s="116" t="s">
        <v>1172</v>
      </c>
      <c r="B40" s="116" t="s">
        <v>1158</v>
      </c>
      <c r="C40" s="116" t="s">
        <v>876</v>
      </c>
      <c r="D40" s="117">
        <v>1.05</v>
      </c>
      <c r="E40" s="118">
        <v>0.27750000000000002</v>
      </c>
    </row>
    <row r="41" spans="1:5" x14ac:dyDescent="0.25">
      <c r="A41" s="55" t="s">
        <v>1173</v>
      </c>
      <c r="B41" s="55" t="s">
        <v>1174</v>
      </c>
      <c r="C41" s="55" t="s">
        <v>876</v>
      </c>
      <c r="D41" s="115">
        <v>1.02</v>
      </c>
      <c r="E41" s="74">
        <v>0.27300000000000002</v>
      </c>
    </row>
    <row r="42" spans="1:5" x14ac:dyDescent="0.25">
      <c r="A42" s="116" t="s">
        <v>1175</v>
      </c>
      <c r="B42" s="116" t="s">
        <v>1174</v>
      </c>
      <c r="C42" s="116" t="s">
        <v>876</v>
      </c>
      <c r="D42" s="117">
        <v>1.08</v>
      </c>
      <c r="E42" s="118">
        <v>0.28100000000000003</v>
      </c>
    </row>
    <row r="43" spans="1:5" x14ac:dyDescent="0.25">
      <c r="A43" s="55" t="s">
        <v>1176</v>
      </c>
      <c r="B43" s="55" t="s">
        <v>1174</v>
      </c>
      <c r="C43" s="55" t="s">
        <v>876</v>
      </c>
      <c r="D43" s="115">
        <v>1</v>
      </c>
      <c r="E43" s="74">
        <v>0.27050000000000002</v>
      </c>
    </row>
    <row r="44" spans="1:5" x14ac:dyDescent="0.25">
      <c r="A44" s="116" t="s">
        <v>1177</v>
      </c>
      <c r="B44" s="116" t="s">
        <v>1174</v>
      </c>
      <c r="C44" s="116" t="s">
        <v>876</v>
      </c>
      <c r="D44" s="117">
        <v>1.06</v>
      </c>
      <c r="E44" s="118">
        <v>0.27900000000000003</v>
      </c>
    </row>
    <row r="45" spans="1:5" x14ac:dyDescent="0.25">
      <c r="A45" s="55" t="s">
        <v>1178</v>
      </c>
      <c r="B45" s="55" t="s">
        <v>1174</v>
      </c>
      <c r="C45" s="55" t="s">
        <v>876</v>
      </c>
      <c r="D45" s="115">
        <v>1.03</v>
      </c>
      <c r="E45" s="74">
        <v>0.27450000000000002</v>
      </c>
    </row>
    <row r="46" spans="1:5" x14ac:dyDescent="0.25">
      <c r="A46" s="116" t="s">
        <v>1179</v>
      </c>
      <c r="B46" s="116" t="s">
        <v>1174</v>
      </c>
      <c r="C46" s="116" t="s">
        <v>876</v>
      </c>
      <c r="D46" s="117">
        <v>1.05</v>
      </c>
      <c r="E46" s="118">
        <v>0.27750000000000002</v>
      </c>
    </row>
    <row r="47" spans="1:5" x14ac:dyDescent="0.25">
      <c r="A47" s="55" t="s">
        <v>1180</v>
      </c>
      <c r="B47" s="55" t="s">
        <v>1181</v>
      </c>
      <c r="C47" s="55" t="s">
        <v>941</v>
      </c>
      <c r="D47" s="115">
        <v>0.95</v>
      </c>
      <c r="E47" s="74">
        <v>0.26500000000000001</v>
      </c>
    </row>
    <row r="48" spans="1:5" x14ac:dyDescent="0.25">
      <c r="A48" s="116" t="s">
        <v>1182</v>
      </c>
      <c r="B48" s="116" t="s">
        <v>1183</v>
      </c>
      <c r="C48" s="116" t="s">
        <v>957</v>
      </c>
      <c r="D48" s="117">
        <v>1</v>
      </c>
      <c r="E48" s="118">
        <v>0.27100000000000002</v>
      </c>
    </row>
    <row r="49" spans="1:5" x14ac:dyDescent="0.25">
      <c r="A49" s="55" t="s">
        <v>1184</v>
      </c>
      <c r="B49" s="55" t="s">
        <v>1183</v>
      </c>
      <c r="C49" s="55" t="s">
        <v>957</v>
      </c>
      <c r="D49" s="115">
        <v>1.02</v>
      </c>
      <c r="E49" s="74">
        <v>0.27300000000000002</v>
      </c>
    </row>
    <row r="50" spans="1:5" x14ac:dyDescent="0.25">
      <c r="A50" s="116" t="s">
        <v>1185</v>
      </c>
      <c r="B50" s="116" t="s">
        <v>1183</v>
      </c>
      <c r="C50" s="116" t="s">
        <v>957</v>
      </c>
      <c r="D50" s="117">
        <v>1.05</v>
      </c>
      <c r="E50" s="118">
        <v>0.27750000000000002</v>
      </c>
    </row>
    <row r="51" spans="1:5" x14ac:dyDescent="0.25">
      <c r="A51" s="55" t="s">
        <v>1186</v>
      </c>
      <c r="B51" s="55" t="s">
        <v>1183</v>
      </c>
      <c r="C51" s="55" t="s">
        <v>957</v>
      </c>
      <c r="D51" s="115">
        <v>1.03</v>
      </c>
      <c r="E51" s="74">
        <v>0.27450000000000002</v>
      </c>
    </row>
    <row r="52" spans="1:5" x14ac:dyDescent="0.25">
      <c r="A52" s="116" t="s">
        <v>1187</v>
      </c>
      <c r="B52" s="116" t="s">
        <v>1183</v>
      </c>
      <c r="C52" s="116" t="s">
        <v>957</v>
      </c>
      <c r="D52" s="117">
        <v>1.04</v>
      </c>
      <c r="E52" s="118">
        <v>0.27600000000000002</v>
      </c>
    </row>
    <row r="53" spans="1:5" x14ac:dyDescent="0.25">
      <c r="A53" s="55" t="s">
        <v>1188</v>
      </c>
      <c r="B53" s="55" t="s">
        <v>1183</v>
      </c>
      <c r="C53" s="55" t="s">
        <v>957</v>
      </c>
      <c r="D53" s="115">
        <v>0.99</v>
      </c>
      <c r="E53" s="74">
        <v>0.27</v>
      </c>
    </row>
    <row r="54" spans="1:5" x14ac:dyDescent="0.25">
      <c r="A54" s="116" t="s">
        <v>1189</v>
      </c>
      <c r="B54" s="116" t="s">
        <v>1183</v>
      </c>
      <c r="C54" s="116" t="s">
        <v>957</v>
      </c>
      <c r="D54" s="117">
        <v>0.98</v>
      </c>
      <c r="E54" s="118">
        <v>0.26900000000000002</v>
      </c>
    </row>
    <row r="55" spans="1:5" x14ac:dyDescent="0.25">
      <c r="A55" s="55" t="s">
        <v>1190</v>
      </c>
      <c r="B55" s="55" t="s">
        <v>1183</v>
      </c>
      <c r="C55" s="55" t="s">
        <v>957</v>
      </c>
      <c r="D55" s="115">
        <v>0.97</v>
      </c>
      <c r="E55" s="74">
        <v>0.26800000000000002</v>
      </c>
    </row>
    <row r="56" spans="1:5" x14ac:dyDescent="0.25">
      <c r="A56" s="116" t="s">
        <v>891</v>
      </c>
      <c r="B56" s="116" t="s">
        <v>799</v>
      </c>
      <c r="C56" s="116" t="s">
        <v>941</v>
      </c>
      <c r="D56" s="117">
        <v>1.06</v>
      </c>
      <c r="E56" s="118">
        <v>0.28749999999999998</v>
      </c>
    </row>
    <row r="57" spans="1:5" x14ac:dyDescent="0.25">
      <c r="A57" s="55" t="s">
        <v>804</v>
      </c>
      <c r="B57" s="55" t="s">
        <v>799</v>
      </c>
      <c r="C57" s="55" t="s">
        <v>941</v>
      </c>
      <c r="D57" s="115">
        <v>1.0049999999999999</v>
      </c>
      <c r="E57" s="74">
        <v>0.27300000000000002</v>
      </c>
    </row>
    <row r="58" spans="1:5" x14ac:dyDescent="0.25">
      <c r="A58" s="116" t="s">
        <v>802</v>
      </c>
      <c r="B58" s="116" t="s">
        <v>799</v>
      </c>
      <c r="C58" s="116" t="s">
        <v>941</v>
      </c>
      <c r="D58" s="117">
        <v>0.998</v>
      </c>
      <c r="E58" s="118">
        <v>0.2712</v>
      </c>
    </row>
    <row r="59" spans="1:5" x14ac:dyDescent="0.25">
      <c r="A59" s="55" t="s">
        <v>855</v>
      </c>
      <c r="B59" s="55" t="s">
        <v>799</v>
      </c>
      <c r="C59" s="55" t="s">
        <v>941</v>
      </c>
      <c r="D59" s="115">
        <v>1.0549999999999999</v>
      </c>
      <c r="E59" s="74">
        <v>0.28599999999999998</v>
      </c>
    </row>
    <row r="60" spans="1:5" x14ac:dyDescent="0.25">
      <c r="A60" s="116" t="s">
        <v>905</v>
      </c>
      <c r="B60" s="116" t="s">
        <v>799</v>
      </c>
      <c r="C60" s="116" t="s">
        <v>941</v>
      </c>
      <c r="D60" s="117">
        <v>1.05</v>
      </c>
      <c r="E60" s="118">
        <v>0.28499999999999998</v>
      </c>
    </row>
    <row r="61" spans="1:5" x14ac:dyDescent="0.25">
      <c r="A61" s="55" t="s">
        <v>814</v>
      </c>
      <c r="B61" s="55" t="s">
        <v>799</v>
      </c>
      <c r="C61" s="55" t="s">
        <v>941</v>
      </c>
      <c r="D61" s="115">
        <v>1.01</v>
      </c>
      <c r="E61" s="74">
        <v>0.27400000000000002</v>
      </c>
    </row>
    <row r="62" spans="1:5" x14ac:dyDescent="0.25">
      <c r="A62" s="116" t="s">
        <v>873</v>
      </c>
      <c r="B62" s="116" t="s">
        <v>799</v>
      </c>
      <c r="C62" s="116" t="s">
        <v>941</v>
      </c>
      <c r="D62" s="117">
        <v>1.06</v>
      </c>
      <c r="E62" s="118">
        <v>0.28749999999999998</v>
      </c>
    </row>
    <row r="63" spans="1:5" x14ac:dyDescent="0.25">
      <c r="A63" s="55" t="s">
        <v>816</v>
      </c>
      <c r="B63" s="55" t="s">
        <v>799</v>
      </c>
      <c r="C63" s="55" t="s">
        <v>941</v>
      </c>
      <c r="D63" s="115">
        <v>1.0149999999999999</v>
      </c>
      <c r="E63" s="74">
        <v>0.27550000000000002</v>
      </c>
    </row>
    <row r="64" spans="1:5" x14ac:dyDescent="0.25">
      <c r="A64" s="116" t="s">
        <v>846</v>
      </c>
      <c r="B64" s="116" t="s">
        <v>799</v>
      </c>
      <c r="C64" s="116" t="s">
        <v>941</v>
      </c>
      <c r="D64" s="117">
        <v>1.0249999999999999</v>
      </c>
      <c r="E64" s="118">
        <v>0.27800000000000002</v>
      </c>
    </row>
    <row r="65" spans="1:5" x14ac:dyDescent="0.25">
      <c r="A65" s="55" t="s">
        <v>899</v>
      </c>
      <c r="B65" s="55" t="s">
        <v>799</v>
      </c>
      <c r="C65" s="55" t="s">
        <v>941</v>
      </c>
      <c r="D65" s="115">
        <v>1.04</v>
      </c>
      <c r="E65" s="74">
        <v>0.28199999999999997</v>
      </c>
    </row>
    <row r="66" spans="1:5" x14ac:dyDescent="0.25">
      <c r="A66" s="116" t="s">
        <v>889</v>
      </c>
      <c r="B66" s="116" t="s">
        <v>799</v>
      </c>
      <c r="C66" s="116" t="s">
        <v>941</v>
      </c>
      <c r="D66" s="117">
        <v>1.0549999999999999</v>
      </c>
      <c r="E66" s="118">
        <v>0.28599999999999998</v>
      </c>
    </row>
    <row r="67" spans="1:5" x14ac:dyDescent="0.25">
      <c r="A67" s="55" t="s">
        <v>869</v>
      </c>
      <c r="B67" s="55" t="s">
        <v>799</v>
      </c>
      <c r="C67" s="55" t="s">
        <v>941</v>
      </c>
      <c r="D67" s="115">
        <v>1.0049999999999999</v>
      </c>
      <c r="E67" s="74">
        <v>0.27300000000000002</v>
      </c>
    </row>
    <row r="68" spans="1:5" x14ac:dyDescent="0.25">
      <c r="A68" s="116" t="s">
        <v>901</v>
      </c>
      <c r="B68" s="116" t="s">
        <v>799</v>
      </c>
      <c r="C68" s="116" t="s">
        <v>941</v>
      </c>
      <c r="D68" s="117">
        <v>1.0449999999999999</v>
      </c>
      <c r="E68" s="118">
        <v>0.28349999999999997</v>
      </c>
    </row>
    <row r="69" spans="1:5" x14ac:dyDescent="0.25">
      <c r="A69" s="55" t="s">
        <v>822</v>
      </c>
      <c r="B69" s="55" t="s">
        <v>799</v>
      </c>
      <c r="C69" s="55" t="s">
        <v>941</v>
      </c>
      <c r="D69" s="115">
        <v>1</v>
      </c>
      <c r="E69" s="74">
        <v>0.2712</v>
      </c>
    </row>
    <row r="70" spans="1:5" x14ac:dyDescent="0.25">
      <c r="A70" s="116" t="s">
        <v>832</v>
      </c>
      <c r="B70" s="116" t="s">
        <v>799</v>
      </c>
      <c r="C70" s="116" t="s">
        <v>941</v>
      </c>
      <c r="D70" s="117">
        <v>1.0249999999999999</v>
      </c>
      <c r="E70" s="118">
        <v>0.27800000000000002</v>
      </c>
    </row>
    <row r="71" spans="1:5" x14ac:dyDescent="0.25">
      <c r="A71" s="55" t="s">
        <v>798</v>
      </c>
      <c r="B71" s="55" t="s">
        <v>799</v>
      </c>
      <c r="C71" s="55" t="s">
        <v>941</v>
      </c>
      <c r="D71" s="115">
        <v>1</v>
      </c>
      <c r="E71" s="74">
        <v>0.2712</v>
      </c>
    </row>
    <row r="72" spans="1:5" x14ac:dyDescent="0.25">
      <c r="A72" s="116" t="s">
        <v>838</v>
      </c>
      <c r="B72" s="116" t="s">
        <v>799</v>
      </c>
      <c r="C72" s="116" t="s">
        <v>941</v>
      </c>
      <c r="D72" s="117">
        <v>1.01</v>
      </c>
      <c r="E72" s="118">
        <v>0.27400000000000002</v>
      </c>
    </row>
    <row r="73" spans="1:5" x14ac:dyDescent="0.25">
      <c r="A73" s="55" t="s">
        <v>850</v>
      </c>
      <c r="B73" s="55" t="s">
        <v>799</v>
      </c>
      <c r="C73" s="55" t="s">
        <v>941</v>
      </c>
      <c r="D73" s="115">
        <v>1.04</v>
      </c>
      <c r="E73" s="74">
        <v>0.28199999999999997</v>
      </c>
    </row>
    <row r="74" spans="1:5" x14ac:dyDescent="0.25">
      <c r="A74" s="116" t="s">
        <v>885</v>
      </c>
      <c r="B74" s="116" t="s">
        <v>799</v>
      </c>
      <c r="C74" s="116" t="s">
        <v>941</v>
      </c>
      <c r="D74" s="117">
        <v>1.03</v>
      </c>
      <c r="E74" s="118">
        <v>0.27900000000000003</v>
      </c>
    </row>
    <row r="75" spans="1:5" x14ac:dyDescent="0.25">
      <c r="A75" s="55" t="s">
        <v>811</v>
      </c>
      <c r="B75" s="55" t="s">
        <v>799</v>
      </c>
      <c r="C75" s="55" t="s">
        <v>941</v>
      </c>
      <c r="D75" s="115">
        <v>0.995</v>
      </c>
      <c r="E75" s="74">
        <v>0.27</v>
      </c>
    </row>
    <row r="76" spans="1:5" x14ac:dyDescent="0.25">
      <c r="A76" s="116" t="s">
        <v>835</v>
      </c>
      <c r="B76" s="116" t="s">
        <v>799</v>
      </c>
      <c r="C76" s="116" t="s">
        <v>941</v>
      </c>
      <c r="D76" s="117">
        <v>1.02</v>
      </c>
      <c r="E76" s="118">
        <v>0.27650000000000002</v>
      </c>
    </row>
    <row r="77" spans="1:5" x14ac:dyDescent="0.25">
      <c r="A77" s="55" t="s">
        <v>809</v>
      </c>
      <c r="B77" s="55" t="s">
        <v>799</v>
      </c>
      <c r="C77" s="55" t="s">
        <v>941</v>
      </c>
      <c r="D77" s="115">
        <v>1.03</v>
      </c>
      <c r="E77" s="74">
        <v>0.27900000000000003</v>
      </c>
    </row>
    <row r="78" spans="1:5" x14ac:dyDescent="0.25">
      <c r="A78" s="116" t="s">
        <v>853</v>
      </c>
      <c r="B78" s="116" t="s">
        <v>799</v>
      </c>
      <c r="C78" s="116" t="s">
        <v>941</v>
      </c>
      <c r="D78" s="117">
        <v>1.0449999999999999</v>
      </c>
      <c r="E78" s="118">
        <v>0.28349999999999997</v>
      </c>
    </row>
    <row r="79" spans="1:5" x14ac:dyDescent="0.25">
      <c r="A79" s="55" t="s">
        <v>819</v>
      </c>
      <c r="B79" s="55" t="s">
        <v>799</v>
      </c>
      <c r="C79" s="55" t="s">
        <v>941</v>
      </c>
      <c r="D79" s="115">
        <v>0.99</v>
      </c>
      <c r="E79" s="74">
        <v>0.26800000000000002</v>
      </c>
    </row>
    <row r="80" spans="1:5" x14ac:dyDescent="0.25">
      <c r="A80" s="116" t="s">
        <v>861</v>
      </c>
      <c r="B80" s="116" t="s">
        <v>799</v>
      </c>
      <c r="C80" s="116" t="s">
        <v>941</v>
      </c>
      <c r="D80" s="117">
        <v>1.0349999999999999</v>
      </c>
      <c r="E80" s="118">
        <v>0.28050000000000003</v>
      </c>
    </row>
    <row r="81" spans="1:5" x14ac:dyDescent="0.25">
      <c r="A81" s="55" t="s">
        <v>842</v>
      </c>
      <c r="B81" s="55" t="s">
        <v>799</v>
      </c>
      <c r="C81" s="55" t="s">
        <v>941</v>
      </c>
      <c r="D81" s="115">
        <v>1.05</v>
      </c>
      <c r="E81" s="74">
        <v>0.28499999999999998</v>
      </c>
    </row>
    <row r="82" spans="1:5" x14ac:dyDescent="0.25">
      <c r="A82" s="116" t="s">
        <v>865</v>
      </c>
      <c r="B82" s="116" t="s">
        <v>799</v>
      </c>
      <c r="C82" s="116" t="s">
        <v>941</v>
      </c>
      <c r="D82" s="117">
        <v>1.0049999999999999</v>
      </c>
      <c r="E82" s="118">
        <v>0.27300000000000002</v>
      </c>
    </row>
    <row r="83" spans="1:5" x14ac:dyDescent="0.25">
      <c r="A83" s="55" t="s">
        <v>871</v>
      </c>
      <c r="B83" s="55" t="s">
        <v>799</v>
      </c>
      <c r="C83" s="55" t="s">
        <v>941</v>
      </c>
      <c r="D83" s="115">
        <v>1.0449999999999999</v>
      </c>
      <c r="E83" s="74">
        <v>0.28349999999999997</v>
      </c>
    </row>
    <row r="84" spans="1:5" x14ac:dyDescent="0.25">
      <c r="A84" s="116" t="s">
        <v>887</v>
      </c>
      <c r="B84" s="116" t="s">
        <v>799</v>
      </c>
      <c r="C84" s="116" t="s">
        <v>941</v>
      </c>
      <c r="D84" s="117">
        <v>1.0649999999999999</v>
      </c>
      <c r="E84" s="118">
        <v>0.28899999999999998</v>
      </c>
    </row>
    <row r="85" spans="1:5" x14ac:dyDescent="0.25">
      <c r="A85" s="55" t="s">
        <v>907</v>
      </c>
      <c r="B85" s="55" t="s">
        <v>799</v>
      </c>
      <c r="C85" s="55" t="s">
        <v>941</v>
      </c>
      <c r="D85" s="115">
        <v>1</v>
      </c>
      <c r="E85" s="74">
        <v>0.2712</v>
      </c>
    </row>
    <row r="86" spans="1:5" x14ac:dyDescent="0.25">
      <c r="A86" s="116" t="s">
        <v>880</v>
      </c>
      <c r="B86" s="116" t="s">
        <v>799</v>
      </c>
      <c r="C86" s="116" t="s">
        <v>941</v>
      </c>
      <c r="D86" s="117">
        <v>1.0149999999999999</v>
      </c>
      <c r="E86" s="118">
        <v>0.27550000000000002</v>
      </c>
    </row>
    <row r="87" spans="1:5" x14ac:dyDescent="0.25">
      <c r="A87" s="55" t="s">
        <v>895</v>
      </c>
      <c r="B87" s="55" t="s">
        <v>799</v>
      </c>
      <c r="C87" s="55" t="s">
        <v>941</v>
      </c>
      <c r="D87" s="115">
        <v>1.0349999999999999</v>
      </c>
      <c r="E87" s="74">
        <v>0.28050000000000003</v>
      </c>
    </row>
    <row r="88" spans="1:5" x14ac:dyDescent="0.25">
      <c r="A88" s="116" t="s">
        <v>903</v>
      </c>
      <c r="B88" s="116" t="s">
        <v>799</v>
      </c>
      <c r="C88" s="116" t="s">
        <v>941</v>
      </c>
      <c r="D88" s="117">
        <v>1.04</v>
      </c>
      <c r="E88" s="118">
        <v>0.28199999999999997</v>
      </c>
    </row>
    <row r="89" spans="1:5" x14ac:dyDescent="0.25">
      <c r="A89" s="55" t="s">
        <v>867</v>
      </c>
      <c r="B89" s="55" t="s">
        <v>799</v>
      </c>
      <c r="C89" s="55" t="s">
        <v>941</v>
      </c>
      <c r="D89" s="115">
        <v>1.01</v>
      </c>
      <c r="E89" s="74">
        <v>0.27400000000000002</v>
      </c>
    </row>
    <row r="90" spans="1:5" x14ac:dyDescent="0.25">
      <c r="A90" s="116" t="s">
        <v>824</v>
      </c>
      <c r="B90" s="116" t="s">
        <v>799</v>
      </c>
      <c r="C90" s="116" t="s">
        <v>941</v>
      </c>
      <c r="D90" s="117">
        <v>0.98499999999999999</v>
      </c>
      <c r="E90" s="118">
        <v>0.26600000000000001</v>
      </c>
    </row>
    <row r="91" spans="1:5" x14ac:dyDescent="0.25">
      <c r="A91" s="55" t="s">
        <v>844</v>
      </c>
      <c r="B91" s="55" t="s">
        <v>799</v>
      </c>
      <c r="C91" s="55" t="s">
        <v>941</v>
      </c>
      <c r="D91" s="115">
        <v>1.0449999999999999</v>
      </c>
      <c r="E91" s="74">
        <v>0.28349999999999997</v>
      </c>
    </row>
    <row r="92" spans="1:5" x14ac:dyDescent="0.25">
      <c r="A92" s="116" t="s">
        <v>875</v>
      </c>
      <c r="B92" s="116" t="s">
        <v>799</v>
      </c>
      <c r="C92" s="116" t="s">
        <v>941</v>
      </c>
      <c r="D92" s="117">
        <v>1.0549999999999999</v>
      </c>
      <c r="E92" s="118">
        <v>0.28599999999999998</v>
      </c>
    </row>
    <row r="93" spans="1:5" x14ac:dyDescent="0.25">
      <c r="A93" s="55" t="s">
        <v>863</v>
      </c>
      <c r="B93" s="55" t="s">
        <v>799</v>
      </c>
      <c r="C93" s="55" t="s">
        <v>941</v>
      </c>
      <c r="D93" s="115">
        <v>1.03</v>
      </c>
      <c r="E93" s="74">
        <v>0.27900000000000003</v>
      </c>
    </row>
    <row r="94" spans="1:5" x14ac:dyDescent="0.25">
      <c r="A94" s="116" t="s">
        <v>806</v>
      </c>
      <c r="B94" s="116" t="s">
        <v>799</v>
      </c>
      <c r="C94" s="116" t="s">
        <v>941</v>
      </c>
      <c r="D94" s="117">
        <v>1.02</v>
      </c>
      <c r="E94" s="118">
        <v>0.27650000000000002</v>
      </c>
    </row>
    <row r="95" spans="1:5" x14ac:dyDescent="0.25">
      <c r="A95" s="55" t="s">
        <v>848</v>
      </c>
      <c r="B95" s="55" t="s">
        <v>799</v>
      </c>
      <c r="C95" s="55" t="s">
        <v>941</v>
      </c>
      <c r="D95" s="115">
        <v>1.03</v>
      </c>
      <c r="E95" s="74">
        <v>0.27900000000000003</v>
      </c>
    </row>
    <row r="96" spans="1:5" x14ac:dyDescent="0.25">
      <c r="A96" s="116" t="s">
        <v>893</v>
      </c>
      <c r="B96" s="116" t="s">
        <v>799</v>
      </c>
      <c r="C96" s="116" t="s">
        <v>941</v>
      </c>
      <c r="D96" s="117">
        <v>1.0649999999999999</v>
      </c>
      <c r="E96" s="118">
        <v>0.28899999999999998</v>
      </c>
    </row>
    <row r="97" spans="1:5" x14ac:dyDescent="0.25">
      <c r="A97" s="55" t="s">
        <v>878</v>
      </c>
      <c r="B97" s="55" t="s">
        <v>799</v>
      </c>
      <c r="C97" s="55" t="s">
        <v>941</v>
      </c>
      <c r="D97" s="115">
        <v>1.0249999999999999</v>
      </c>
      <c r="E97" s="74">
        <v>0.27800000000000002</v>
      </c>
    </row>
    <row r="98" spans="1:5" x14ac:dyDescent="0.25">
      <c r="A98" s="116" t="s">
        <v>830</v>
      </c>
      <c r="B98" s="116" t="s">
        <v>799</v>
      </c>
      <c r="C98" s="116" t="s">
        <v>941</v>
      </c>
      <c r="D98" s="117">
        <v>0.998</v>
      </c>
      <c r="E98" s="118">
        <v>0.27050000000000002</v>
      </c>
    </row>
    <row r="99" spans="1:5" x14ac:dyDescent="0.25">
      <c r="A99" s="55" t="s">
        <v>897</v>
      </c>
      <c r="B99" s="55" t="s">
        <v>799</v>
      </c>
      <c r="C99" s="55" t="s">
        <v>941</v>
      </c>
      <c r="D99" s="115">
        <v>1.0449999999999999</v>
      </c>
      <c r="E99" s="74">
        <v>0.28349999999999997</v>
      </c>
    </row>
    <row r="100" spans="1:5" x14ac:dyDescent="0.25">
      <c r="A100" s="116" t="s">
        <v>883</v>
      </c>
      <c r="B100" s="116" t="s">
        <v>799</v>
      </c>
      <c r="C100" s="116" t="s">
        <v>941</v>
      </c>
      <c r="D100" s="117">
        <v>1.01</v>
      </c>
      <c r="E100" s="118">
        <v>0.27400000000000002</v>
      </c>
    </row>
    <row r="101" spans="1:5" x14ac:dyDescent="0.25">
      <c r="A101" s="55" t="s">
        <v>828</v>
      </c>
      <c r="B101" s="55" t="s">
        <v>799</v>
      </c>
      <c r="C101" s="55" t="s">
        <v>941</v>
      </c>
      <c r="D101" s="115">
        <v>0.995</v>
      </c>
      <c r="E101" s="74">
        <v>0.27</v>
      </c>
    </row>
    <row r="102" spans="1:5" x14ac:dyDescent="0.25">
      <c r="A102" s="116" t="s">
        <v>840</v>
      </c>
      <c r="B102" s="116" t="s">
        <v>799</v>
      </c>
      <c r="C102" s="116" t="s">
        <v>941</v>
      </c>
      <c r="D102" s="117">
        <v>1.04</v>
      </c>
      <c r="E102" s="118">
        <v>0.28199999999999997</v>
      </c>
    </row>
    <row r="103" spans="1:5" x14ac:dyDescent="0.25">
      <c r="A103" s="55" t="s">
        <v>826</v>
      </c>
      <c r="B103" s="55" t="s">
        <v>799</v>
      </c>
      <c r="C103" s="55" t="s">
        <v>941</v>
      </c>
      <c r="D103" s="115">
        <v>0.98</v>
      </c>
      <c r="E103" s="74">
        <v>0.26400000000000001</v>
      </c>
    </row>
    <row r="104" spans="1:5" x14ac:dyDescent="0.25">
      <c r="A104" s="116" t="s">
        <v>1191</v>
      </c>
      <c r="B104" s="116" t="s">
        <v>1192</v>
      </c>
      <c r="C104" s="116" t="s">
        <v>876</v>
      </c>
      <c r="D104" s="117">
        <v>1.18</v>
      </c>
      <c r="E104" s="118">
        <v>0.29599999999999999</v>
      </c>
    </row>
    <row r="105" spans="1:5" x14ac:dyDescent="0.25">
      <c r="A105" s="55" t="s">
        <v>1193</v>
      </c>
      <c r="B105" s="55" t="s">
        <v>1192</v>
      </c>
      <c r="C105" s="55" t="s">
        <v>876</v>
      </c>
      <c r="D105" s="115">
        <v>1.1499999999999999</v>
      </c>
      <c r="E105" s="74">
        <v>0.29199999999999998</v>
      </c>
    </row>
    <row r="106" spans="1:5" x14ac:dyDescent="0.25">
      <c r="A106" s="116" t="s">
        <v>1194</v>
      </c>
      <c r="B106" s="116" t="s">
        <v>1192</v>
      </c>
      <c r="C106" s="116" t="s">
        <v>876</v>
      </c>
      <c r="D106" s="117">
        <v>1.1200000000000001</v>
      </c>
      <c r="E106" s="118">
        <v>0.28799999999999998</v>
      </c>
    </row>
    <row r="107" spans="1:5" x14ac:dyDescent="0.25">
      <c r="A107" s="55" t="s">
        <v>1195</v>
      </c>
      <c r="B107" s="55" t="s">
        <v>1192</v>
      </c>
      <c r="C107" s="55" t="s">
        <v>876</v>
      </c>
      <c r="D107" s="115">
        <v>1.1000000000000001</v>
      </c>
      <c r="E107" s="74">
        <v>0.28499999999999998</v>
      </c>
    </row>
    <row r="108" spans="1:5" x14ac:dyDescent="0.25">
      <c r="A108" s="116" t="s">
        <v>1196</v>
      </c>
      <c r="B108" s="116" t="s">
        <v>1192</v>
      </c>
      <c r="C108" s="116" t="s">
        <v>876</v>
      </c>
      <c r="D108" s="117">
        <v>1.05</v>
      </c>
      <c r="E108" s="118">
        <v>0.27800000000000002</v>
      </c>
    </row>
    <row r="109" spans="1:5" x14ac:dyDescent="0.25">
      <c r="A109" s="55" t="s">
        <v>1197</v>
      </c>
      <c r="B109" s="55" t="s">
        <v>1192</v>
      </c>
      <c r="C109" s="55" t="s">
        <v>876</v>
      </c>
      <c r="D109" s="115">
        <v>1.1200000000000001</v>
      </c>
      <c r="E109" s="74">
        <v>0.28699999999999998</v>
      </c>
    </row>
    <row r="110" spans="1:5" x14ac:dyDescent="0.25">
      <c r="A110" s="116" t="s">
        <v>1198</v>
      </c>
      <c r="B110" s="116" t="s">
        <v>858</v>
      </c>
      <c r="C110" s="116" t="s">
        <v>941</v>
      </c>
      <c r="D110" s="117">
        <v>1.18</v>
      </c>
      <c r="E110" s="118">
        <v>0.29699999999999999</v>
      </c>
    </row>
    <row r="111" spans="1:5" x14ac:dyDescent="0.25">
      <c r="A111" s="55" t="s">
        <v>857</v>
      </c>
      <c r="B111" s="55" t="s">
        <v>858</v>
      </c>
      <c r="C111" s="55" t="s">
        <v>941</v>
      </c>
      <c r="D111" s="115">
        <v>1.0549999999999999</v>
      </c>
      <c r="E111" s="74">
        <v>0.28599999999999998</v>
      </c>
    </row>
    <row r="112" spans="1:5" x14ac:dyDescent="0.25">
      <c r="A112" s="116" t="s">
        <v>1199</v>
      </c>
      <c r="B112" s="116" t="s">
        <v>858</v>
      </c>
      <c r="C112" s="116" t="s">
        <v>941</v>
      </c>
      <c r="D112" s="117">
        <v>1.08</v>
      </c>
      <c r="E112" s="118">
        <v>0.28100000000000003</v>
      </c>
    </row>
    <row r="113" spans="1:5" x14ac:dyDescent="0.25">
      <c r="A113" s="55" t="s">
        <v>1200</v>
      </c>
      <c r="B113" s="55" t="s">
        <v>858</v>
      </c>
      <c r="C113" s="55" t="s">
        <v>941</v>
      </c>
      <c r="D113" s="115">
        <v>1.05</v>
      </c>
      <c r="E113" s="74">
        <v>0.27750000000000002</v>
      </c>
    </row>
    <row r="114" spans="1:5" x14ac:dyDescent="0.25">
      <c r="A114" s="116" t="s">
        <v>1201</v>
      </c>
      <c r="B114" s="116" t="s">
        <v>858</v>
      </c>
      <c r="C114" s="116" t="s">
        <v>941</v>
      </c>
      <c r="D114" s="117">
        <v>1.1200000000000001</v>
      </c>
      <c r="E114" s="118">
        <v>0.28699999999999998</v>
      </c>
    </row>
    <row r="115" spans="1:5" x14ac:dyDescent="0.25">
      <c r="A115" s="55" t="s">
        <v>1202</v>
      </c>
      <c r="B115" s="55" t="s">
        <v>858</v>
      </c>
      <c r="C115" s="55" t="s">
        <v>941</v>
      </c>
      <c r="D115" s="115">
        <v>1.07</v>
      </c>
      <c r="E115" s="74">
        <v>0.28000000000000003</v>
      </c>
    </row>
    <row r="116" spans="1:5" x14ac:dyDescent="0.25">
      <c r="A116" s="116" t="s">
        <v>1203</v>
      </c>
      <c r="B116" s="116" t="s">
        <v>858</v>
      </c>
      <c r="C116" s="116" t="s">
        <v>941</v>
      </c>
      <c r="D116" s="117">
        <v>1.1000000000000001</v>
      </c>
      <c r="E116" s="118">
        <v>0.28449999999999998</v>
      </c>
    </row>
    <row r="117" spans="1:5" x14ac:dyDescent="0.25">
      <c r="A117" s="55" t="s">
        <v>1204</v>
      </c>
      <c r="B117" s="55" t="s">
        <v>858</v>
      </c>
      <c r="C117" s="55" t="s">
        <v>941</v>
      </c>
      <c r="D117" s="115">
        <v>1.1200000000000001</v>
      </c>
      <c r="E117" s="74">
        <v>0.28699999999999998</v>
      </c>
    </row>
    <row r="118" spans="1:5" x14ac:dyDescent="0.25">
      <c r="A118" s="116" t="s">
        <v>1205</v>
      </c>
      <c r="B118" s="116" t="s">
        <v>858</v>
      </c>
      <c r="C118" s="116" t="s">
        <v>941</v>
      </c>
      <c r="D118" s="117">
        <v>1.08</v>
      </c>
      <c r="E118" s="118">
        <v>0.28149999999999997</v>
      </c>
    </row>
    <row r="119" spans="1:5" x14ac:dyDescent="0.25">
      <c r="A119" s="55" t="s">
        <v>1206</v>
      </c>
      <c r="B119" s="55" t="s">
        <v>858</v>
      </c>
      <c r="C119" s="55" t="s">
        <v>941</v>
      </c>
      <c r="D119" s="115">
        <v>1.05</v>
      </c>
      <c r="E119" s="74">
        <v>0.27750000000000002</v>
      </c>
    </row>
    <row r="120" spans="1:5" x14ac:dyDescent="0.25">
      <c r="A120" s="116" t="s">
        <v>1207</v>
      </c>
      <c r="B120" s="116" t="s">
        <v>1208</v>
      </c>
      <c r="C120" s="116" t="s">
        <v>941</v>
      </c>
      <c r="D120" s="117">
        <v>1.02</v>
      </c>
      <c r="E120" s="118">
        <v>0.27350000000000002</v>
      </c>
    </row>
    <row r="121" spans="1:5" x14ac:dyDescent="0.25">
      <c r="A121" s="55" t="s">
        <v>1209</v>
      </c>
      <c r="B121" s="55" t="s">
        <v>1208</v>
      </c>
      <c r="C121" s="55" t="s">
        <v>941</v>
      </c>
      <c r="D121" s="115">
        <v>1.1499999999999999</v>
      </c>
      <c r="E121" s="74">
        <v>0.29099999999999998</v>
      </c>
    </row>
    <row r="122" spans="1:5" x14ac:dyDescent="0.25">
      <c r="A122" s="116" t="s">
        <v>1210</v>
      </c>
      <c r="B122" s="116" t="s">
        <v>1208</v>
      </c>
      <c r="C122" s="116" t="s">
        <v>941</v>
      </c>
      <c r="D122" s="117">
        <v>1.05</v>
      </c>
      <c r="E122" s="118">
        <v>0.27750000000000002</v>
      </c>
    </row>
    <row r="123" spans="1:5" x14ac:dyDescent="0.25">
      <c r="A123" s="55" t="s">
        <v>1211</v>
      </c>
      <c r="B123" s="55" t="s">
        <v>1208</v>
      </c>
      <c r="C123" s="55" t="s">
        <v>941</v>
      </c>
      <c r="D123" s="115">
        <v>1.1000000000000001</v>
      </c>
      <c r="E123" s="74">
        <v>0.28449999999999998</v>
      </c>
    </row>
    <row r="124" spans="1:5" x14ac:dyDescent="0.25">
      <c r="A124" s="116" t="s">
        <v>1212</v>
      </c>
      <c r="B124" s="116" t="s">
        <v>1208</v>
      </c>
      <c r="C124" s="116" t="s">
        <v>941</v>
      </c>
      <c r="D124" s="117">
        <v>1.07</v>
      </c>
      <c r="E124" s="118">
        <v>0.28000000000000003</v>
      </c>
    </row>
    <row r="125" spans="1:5" x14ac:dyDescent="0.25">
      <c r="A125" s="55" t="s">
        <v>1213</v>
      </c>
      <c r="B125" s="55" t="s">
        <v>1214</v>
      </c>
      <c r="C125" s="55" t="s">
        <v>957</v>
      </c>
      <c r="D125" s="115">
        <v>1.02</v>
      </c>
      <c r="E125" s="74">
        <v>0.27300000000000002</v>
      </c>
    </row>
    <row r="126" spans="1:5" x14ac:dyDescent="0.25">
      <c r="A126" s="116" t="s">
        <v>1215</v>
      </c>
      <c r="B126" s="116" t="s">
        <v>1214</v>
      </c>
      <c r="C126" s="116" t="s">
        <v>957</v>
      </c>
      <c r="D126" s="117">
        <v>1.03</v>
      </c>
      <c r="E126" s="118">
        <v>0.27450000000000002</v>
      </c>
    </row>
    <row r="127" spans="1:5" x14ac:dyDescent="0.25">
      <c r="A127" s="55" t="s">
        <v>1216</v>
      </c>
      <c r="B127" s="55" t="s">
        <v>1214</v>
      </c>
      <c r="C127" s="55" t="s">
        <v>957</v>
      </c>
      <c r="D127" s="115">
        <v>0.97</v>
      </c>
      <c r="E127" s="74">
        <v>0.26800000000000002</v>
      </c>
    </row>
    <row r="128" spans="1:5" x14ac:dyDescent="0.25">
      <c r="A128" s="116" t="s">
        <v>1217</v>
      </c>
      <c r="B128" s="116" t="s">
        <v>1214</v>
      </c>
      <c r="C128" s="116" t="s">
        <v>957</v>
      </c>
      <c r="D128" s="117">
        <v>0.95</v>
      </c>
      <c r="E128" s="118">
        <v>0.26550000000000001</v>
      </c>
    </row>
    <row r="129" spans="1:5" x14ac:dyDescent="0.25">
      <c r="A129" s="55" t="s">
        <v>1218</v>
      </c>
      <c r="B129" s="55" t="s">
        <v>1214</v>
      </c>
      <c r="C129" s="55" t="s">
        <v>957</v>
      </c>
      <c r="D129" s="115">
        <v>0.97</v>
      </c>
      <c r="E129" s="74">
        <v>0.26800000000000002</v>
      </c>
    </row>
    <row r="130" spans="1:5" x14ac:dyDescent="0.25">
      <c r="A130" s="116" t="s">
        <v>1219</v>
      </c>
      <c r="B130" s="116" t="s">
        <v>1214</v>
      </c>
      <c r="C130" s="116" t="s">
        <v>957</v>
      </c>
      <c r="D130" s="117">
        <v>1</v>
      </c>
      <c r="E130" s="118">
        <v>0.27100000000000002</v>
      </c>
    </row>
    <row r="131" spans="1:5" x14ac:dyDescent="0.25">
      <c r="A131" s="55" t="s">
        <v>1220</v>
      </c>
      <c r="B131" s="55" t="s">
        <v>1214</v>
      </c>
      <c r="C131" s="55" t="s">
        <v>957</v>
      </c>
      <c r="D131" s="115">
        <v>1.02</v>
      </c>
      <c r="E131" s="74">
        <v>0.27300000000000002</v>
      </c>
    </row>
    <row r="132" spans="1:5" x14ac:dyDescent="0.25">
      <c r="A132" s="116" t="s">
        <v>1221</v>
      </c>
      <c r="B132" s="116" t="s">
        <v>1214</v>
      </c>
      <c r="C132" s="116" t="s">
        <v>957</v>
      </c>
      <c r="D132" s="117">
        <v>1</v>
      </c>
      <c r="E132" s="118">
        <v>0.27100000000000002</v>
      </c>
    </row>
    <row r="133" spans="1:5" x14ac:dyDescent="0.25">
      <c r="A133" s="55" t="s">
        <v>1222</v>
      </c>
      <c r="B133" s="55" t="s">
        <v>1214</v>
      </c>
      <c r="C133" s="55" t="s">
        <v>957</v>
      </c>
      <c r="D133" s="115">
        <v>0.98</v>
      </c>
      <c r="E133" s="74">
        <v>0.26900000000000002</v>
      </c>
    </row>
    <row r="134" spans="1:5" x14ac:dyDescent="0.25">
      <c r="A134" s="116" t="s">
        <v>1223</v>
      </c>
      <c r="B134" s="116" t="s">
        <v>1214</v>
      </c>
      <c r="C134" s="116" t="s">
        <v>957</v>
      </c>
      <c r="D134" s="117">
        <v>1.01</v>
      </c>
      <c r="E134" s="118">
        <v>0.27200000000000002</v>
      </c>
    </row>
    <row r="135" spans="1:5" x14ac:dyDescent="0.25">
      <c r="A135" s="55" t="s">
        <v>1224</v>
      </c>
      <c r="B135" s="55" t="s">
        <v>1214</v>
      </c>
      <c r="C135" s="55" t="s">
        <v>957</v>
      </c>
      <c r="D135" s="115">
        <v>1.05</v>
      </c>
      <c r="E135" s="74">
        <v>0.27750000000000002</v>
      </c>
    </row>
    <row r="136" spans="1:5" x14ac:dyDescent="0.25">
      <c r="A136" s="116" t="s">
        <v>1225</v>
      </c>
      <c r="B136" s="116" t="s">
        <v>1214</v>
      </c>
      <c r="C136" s="116" t="s">
        <v>957</v>
      </c>
      <c r="D136" s="117">
        <v>1.03</v>
      </c>
      <c r="E136" s="118">
        <v>0.27450000000000002</v>
      </c>
    </row>
    <row r="137" spans="1:5" x14ac:dyDescent="0.25">
      <c r="A137" s="55" t="s">
        <v>1226</v>
      </c>
      <c r="B137" s="55" t="s">
        <v>1214</v>
      </c>
      <c r="C137" s="55" t="s">
        <v>957</v>
      </c>
      <c r="D137" s="115">
        <v>1.04</v>
      </c>
      <c r="E137" s="74">
        <v>0.27600000000000002</v>
      </c>
    </row>
    <row r="138" spans="1:5" x14ac:dyDescent="0.25">
      <c r="A138" s="116" t="s">
        <v>1227</v>
      </c>
      <c r="B138" s="116" t="s">
        <v>1214</v>
      </c>
      <c r="C138" s="116" t="s">
        <v>957</v>
      </c>
      <c r="D138" s="117">
        <v>1</v>
      </c>
      <c r="E138" s="118">
        <v>0.27100000000000002</v>
      </c>
    </row>
    <row r="139" spans="1:5" x14ac:dyDescent="0.25">
      <c r="A139" s="55" t="s">
        <v>1228</v>
      </c>
      <c r="B139" s="55" t="s">
        <v>1214</v>
      </c>
      <c r="C139" s="55" t="s">
        <v>957</v>
      </c>
      <c r="D139" s="115">
        <v>1</v>
      </c>
      <c r="E139" s="74">
        <v>0.27100000000000002</v>
      </c>
    </row>
    <row r="140" spans="1:5" x14ac:dyDescent="0.25">
      <c r="A140" s="116" t="s">
        <v>1229</v>
      </c>
      <c r="B140" s="116" t="s">
        <v>1214</v>
      </c>
      <c r="C140" s="116" t="s">
        <v>957</v>
      </c>
      <c r="D140" s="117">
        <v>0.98</v>
      </c>
      <c r="E140" s="118">
        <v>0.26900000000000002</v>
      </c>
    </row>
    <row r="141" spans="1:5" x14ac:dyDescent="0.25">
      <c r="A141" s="55" t="s">
        <v>1230</v>
      </c>
      <c r="B141" s="55" t="s">
        <v>1214</v>
      </c>
      <c r="C141" s="55" t="s">
        <v>957</v>
      </c>
      <c r="D141" s="115">
        <v>0.99</v>
      </c>
      <c r="E141" s="74">
        <v>0.27</v>
      </c>
    </row>
    <row r="142" spans="1:5" x14ac:dyDescent="0.25">
      <c r="A142" s="116" t="s">
        <v>1231</v>
      </c>
      <c r="B142" s="116" t="s">
        <v>1214</v>
      </c>
      <c r="C142" s="116" t="s">
        <v>957</v>
      </c>
      <c r="D142" s="117">
        <v>0.98</v>
      </c>
      <c r="E142" s="118">
        <v>0.26900000000000002</v>
      </c>
    </row>
    <row r="143" spans="1:5" x14ac:dyDescent="0.25">
      <c r="A143" s="55" t="s">
        <v>1232</v>
      </c>
      <c r="B143" s="55" t="s">
        <v>1214</v>
      </c>
      <c r="C143" s="55" t="s">
        <v>957</v>
      </c>
      <c r="D143" s="115">
        <v>1</v>
      </c>
      <c r="E143" s="74">
        <v>0.27100000000000002</v>
      </c>
    </row>
    <row r="144" spans="1:5" x14ac:dyDescent="0.25">
      <c r="A144" s="116" t="s">
        <v>1233</v>
      </c>
      <c r="B144" s="116" t="s">
        <v>1214</v>
      </c>
      <c r="C144" s="116" t="s">
        <v>957</v>
      </c>
      <c r="D144" s="117">
        <v>1</v>
      </c>
      <c r="E144" s="118">
        <v>0.27100000000000002</v>
      </c>
    </row>
    <row r="145" spans="1:5" x14ac:dyDescent="0.25">
      <c r="A145" s="55" t="s">
        <v>1234</v>
      </c>
      <c r="B145" s="55" t="s">
        <v>1235</v>
      </c>
      <c r="C145" s="55" t="s">
        <v>833</v>
      </c>
      <c r="D145" s="115">
        <v>1.35</v>
      </c>
      <c r="E145" s="74">
        <v>0.318</v>
      </c>
    </row>
    <row r="146" spans="1:5" x14ac:dyDescent="0.25">
      <c r="A146" s="116" t="s">
        <v>1236</v>
      </c>
      <c r="B146" s="116" t="s">
        <v>1235</v>
      </c>
      <c r="C146" s="116" t="s">
        <v>833</v>
      </c>
      <c r="D146" s="117">
        <v>1.2</v>
      </c>
      <c r="E146" s="118">
        <v>0.30099999999999999</v>
      </c>
    </row>
    <row r="147" spans="1:5" x14ac:dyDescent="0.25">
      <c r="A147" s="55" t="s">
        <v>1237</v>
      </c>
      <c r="B147" s="55" t="s">
        <v>1235</v>
      </c>
      <c r="C147" s="55" t="s">
        <v>833</v>
      </c>
      <c r="D147" s="115">
        <v>1.18</v>
      </c>
      <c r="E147" s="74">
        <v>0.29849999999999999</v>
      </c>
    </row>
    <row r="148" spans="1:5" x14ac:dyDescent="0.25">
      <c r="A148" s="116" t="s">
        <v>1238</v>
      </c>
      <c r="B148" s="116" t="s">
        <v>1235</v>
      </c>
      <c r="C148" s="116" t="s">
        <v>833</v>
      </c>
      <c r="D148" s="117">
        <v>1.22</v>
      </c>
      <c r="E148" s="118">
        <v>0.30199999999999999</v>
      </c>
    </row>
    <row r="149" spans="1:5" x14ac:dyDescent="0.25">
      <c r="A149" s="55" t="s">
        <v>1239</v>
      </c>
      <c r="B149" s="55" t="s">
        <v>1235</v>
      </c>
      <c r="C149" s="55" t="s">
        <v>833</v>
      </c>
      <c r="D149" s="115">
        <v>1.28</v>
      </c>
      <c r="E149" s="74">
        <v>0.31</v>
      </c>
    </row>
    <row r="150" spans="1:5" x14ac:dyDescent="0.25">
      <c r="A150" s="116" t="s">
        <v>1240</v>
      </c>
      <c r="B150" s="116" t="s">
        <v>1235</v>
      </c>
      <c r="C150" s="116" t="s">
        <v>833</v>
      </c>
      <c r="D150" s="117">
        <v>1.3</v>
      </c>
      <c r="E150" s="118">
        <v>0.312</v>
      </c>
    </row>
    <row r="151" spans="1:5" x14ac:dyDescent="0.25">
      <c r="A151" s="55" t="s">
        <v>1241</v>
      </c>
      <c r="B151" s="55" t="s">
        <v>1235</v>
      </c>
      <c r="C151" s="55" t="s">
        <v>833</v>
      </c>
      <c r="D151" s="115">
        <v>1.32</v>
      </c>
      <c r="E151" s="74">
        <v>0.315</v>
      </c>
    </row>
    <row r="152" spans="1:5" x14ac:dyDescent="0.25">
      <c r="A152" s="116" t="s">
        <v>1242</v>
      </c>
      <c r="B152" s="116" t="s">
        <v>1243</v>
      </c>
      <c r="C152" s="116" t="s">
        <v>876</v>
      </c>
      <c r="D152" s="117">
        <v>1.05</v>
      </c>
      <c r="E152" s="118">
        <v>0.27750000000000002</v>
      </c>
    </row>
    <row r="153" spans="1:5" x14ac:dyDescent="0.25">
      <c r="A153" s="55" t="s">
        <v>1244</v>
      </c>
      <c r="B153" s="55" t="s">
        <v>1243</v>
      </c>
      <c r="C153" s="55" t="s">
        <v>876</v>
      </c>
      <c r="D153" s="115">
        <v>1.03</v>
      </c>
      <c r="E153" s="74">
        <v>0.27450000000000002</v>
      </c>
    </row>
    <row r="154" spans="1:5" x14ac:dyDescent="0.25">
      <c r="A154" s="116" t="s">
        <v>1245</v>
      </c>
      <c r="B154" s="116" t="s">
        <v>1243</v>
      </c>
      <c r="C154" s="116" t="s">
        <v>876</v>
      </c>
      <c r="D154" s="117">
        <v>1.02</v>
      </c>
      <c r="E154" s="118">
        <v>0.27300000000000002</v>
      </c>
    </row>
    <row r="155" spans="1:5" x14ac:dyDescent="0.25">
      <c r="A155" s="55" t="s">
        <v>1246</v>
      </c>
      <c r="B155" s="55" t="s">
        <v>1243</v>
      </c>
      <c r="C155" s="55" t="s">
        <v>876</v>
      </c>
      <c r="D155" s="115">
        <v>1.08</v>
      </c>
      <c r="E155" s="74">
        <v>0.28100000000000003</v>
      </c>
    </row>
    <row r="156" spans="1:5" x14ac:dyDescent="0.25">
      <c r="A156" s="116" t="s">
        <v>1247</v>
      </c>
      <c r="B156" s="116" t="s">
        <v>1243</v>
      </c>
      <c r="C156" s="116" t="s">
        <v>876</v>
      </c>
      <c r="D156" s="117">
        <v>1.05</v>
      </c>
      <c r="E156" s="118">
        <v>0.27750000000000002</v>
      </c>
    </row>
    <row r="157" spans="1:5" x14ac:dyDescent="0.25">
      <c r="A157" s="55" t="s">
        <v>1248</v>
      </c>
      <c r="B157" s="55" t="s">
        <v>1243</v>
      </c>
      <c r="C157" s="55" t="s">
        <v>876</v>
      </c>
      <c r="D157" s="115">
        <v>1.1000000000000001</v>
      </c>
      <c r="E157" s="74">
        <v>0.28399999999999997</v>
      </c>
    </row>
    <row r="158" spans="1:5" x14ac:dyDescent="0.25">
      <c r="A158" s="116" t="s">
        <v>1249</v>
      </c>
      <c r="B158" s="116" t="s">
        <v>1250</v>
      </c>
      <c r="C158" s="116" t="s">
        <v>812</v>
      </c>
      <c r="D158" s="117">
        <v>1</v>
      </c>
      <c r="E158" s="118">
        <v>0.27100000000000002</v>
      </c>
    </row>
    <row r="159" spans="1:5" x14ac:dyDescent="0.25">
      <c r="A159" s="55" t="s">
        <v>1251</v>
      </c>
      <c r="B159" s="55" t="s">
        <v>1250</v>
      </c>
      <c r="C159" s="55" t="s">
        <v>812</v>
      </c>
      <c r="D159" s="115">
        <v>1.02</v>
      </c>
      <c r="E159" s="74">
        <v>0.27300000000000002</v>
      </c>
    </row>
    <row r="160" spans="1:5" x14ac:dyDescent="0.25">
      <c r="A160" s="116" t="s">
        <v>1252</v>
      </c>
      <c r="B160" s="116" t="s">
        <v>1250</v>
      </c>
      <c r="C160" s="116" t="s">
        <v>812</v>
      </c>
      <c r="D160" s="117">
        <v>0.97</v>
      </c>
      <c r="E160" s="118">
        <v>0.26800000000000002</v>
      </c>
    </row>
    <row r="161" spans="1:5" x14ac:dyDescent="0.25">
      <c r="A161" s="55" t="s">
        <v>1253</v>
      </c>
      <c r="B161" s="55" t="s">
        <v>1250</v>
      </c>
      <c r="C161" s="55" t="s">
        <v>812</v>
      </c>
      <c r="D161" s="115">
        <v>0.94</v>
      </c>
      <c r="E161" s="74">
        <v>0.26400000000000001</v>
      </c>
    </row>
    <row r="162" spans="1:5" x14ac:dyDescent="0.25">
      <c r="A162" s="116" t="s">
        <v>1254</v>
      </c>
      <c r="B162" s="116" t="s">
        <v>1250</v>
      </c>
      <c r="C162" s="116" t="s">
        <v>812</v>
      </c>
      <c r="D162" s="117">
        <v>1.03</v>
      </c>
      <c r="E162" s="118">
        <v>0.27450000000000002</v>
      </c>
    </row>
    <row r="163" spans="1:5" x14ac:dyDescent="0.25">
      <c r="A163" s="55" t="s">
        <v>1255</v>
      </c>
      <c r="B163" s="55" t="s">
        <v>1250</v>
      </c>
      <c r="C163" s="55" t="s">
        <v>812</v>
      </c>
      <c r="D163" s="115">
        <v>1.04</v>
      </c>
      <c r="E163" s="74">
        <v>0.27600000000000002</v>
      </c>
    </row>
    <row r="164" spans="1:5" x14ac:dyDescent="0.25">
      <c r="A164" s="116" t="s">
        <v>1256</v>
      </c>
      <c r="B164" s="116" t="s">
        <v>1250</v>
      </c>
      <c r="C164" s="116" t="s">
        <v>812</v>
      </c>
      <c r="D164" s="117">
        <v>0.97</v>
      </c>
      <c r="E164" s="118">
        <v>0.26800000000000002</v>
      </c>
    </row>
    <row r="165" spans="1:5" x14ac:dyDescent="0.25">
      <c r="A165" s="55" t="s">
        <v>1257</v>
      </c>
      <c r="B165" s="55" t="s">
        <v>1250</v>
      </c>
      <c r="C165" s="55" t="s">
        <v>812</v>
      </c>
      <c r="D165" s="115">
        <v>0.96</v>
      </c>
      <c r="E165" s="74">
        <v>0.26650000000000001</v>
      </c>
    </row>
    <row r="166" spans="1:5" x14ac:dyDescent="0.25">
      <c r="A166" s="116" t="s">
        <v>1258</v>
      </c>
      <c r="B166" s="116" t="s">
        <v>1250</v>
      </c>
      <c r="C166" s="116" t="s">
        <v>812</v>
      </c>
      <c r="D166" s="117">
        <v>1.02</v>
      </c>
      <c r="E166" s="118">
        <v>0.27300000000000002</v>
      </c>
    </row>
    <row r="167" spans="1:5" x14ac:dyDescent="0.25">
      <c r="A167" s="55" t="s">
        <v>1259</v>
      </c>
      <c r="B167" s="55" t="s">
        <v>1250</v>
      </c>
      <c r="C167" s="55" t="s">
        <v>812</v>
      </c>
      <c r="D167" s="115">
        <v>1</v>
      </c>
      <c r="E167" s="74">
        <v>0.27100000000000002</v>
      </c>
    </row>
    <row r="168" spans="1:5" x14ac:dyDescent="0.25">
      <c r="A168" s="116" t="s">
        <v>1260</v>
      </c>
      <c r="B168" s="116" t="s">
        <v>1250</v>
      </c>
      <c r="C168" s="116" t="s">
        <v>812</v>
      </c>
      <c r="D168" s="117">
        <v>0.96</v>
      </c>
      <c r="E168" s="118">
        <v>0.26650000000000001</v>
      </c>
    </row>
    <row r="169" spans="1:5" x14ac:dyDescent="0.25">
      <c r="A169" s="55" t="s">
        <v>1261</v>
      </c>
      <c r="B169" s="55" t="s">
        <v>1250</v>
      </c>
      <c r="C169" s="55" t="s">
        <v>812</v>
      </c>
      <c r="D169" s="115">
        <v>1.02</v>
      </c>
      <c r="E169" s="74">
        <v>0.27300000000000002</v>
      </c>
    </row>
    <row r="170" spans="1:5" x14ac:dyDescent="0.25">
      <c r="A170" s="116" t="s">
        <v>1262</v>
      </c>
      <c r="B170" s="116" t="s">
        <v>1263</v>
      </c>
      <c r="C170" s="116" t="s">
        <v>876</v>
      </c>
      <c r="D170" s="117">
        <v>1.03</v>
      </c>
      <c r="E170" s="118">
        <v>0.27450000000000002</v>
      </c>
    </row>
    <row r="171" spans="1:5" x14ac:dyDescent="0.25">
      <c r="A171" s="55" t="s">
        <v>1264</v>
      </c>
      <c r="B171" s="55" t="s">
        <v>1263</v>
      </c>
      <c r="C171" s="55" t="s">
        <v>876</v>
      </c>
      <c r="D171" s="115">
        <v>1.07</v>
      </c>
      <c r="E171" s="74">
        <v>0.28000000000000003</v>
      </c>
    </row>
    <row r="172" spans="1:5" x14ac:dyDescent="0.25">
      <c r="A172" s="116" t="s">
        <v>1265</v>
      </c>
      <c r="B172" s="116" t="s">
        <v>1263</v>
      </c>
      <c r="C172" s="116" t="s">
        <v>876</v>
      </c>
      <c r="D172" s="117">
        <v>1</v>
      </c>
      <c r="E172" s="118">
        <v>0.27100000000000002</v>
      </c>
    </row>
    <row r="173" spans="1:5" x14ac:dyDescent="0.25">
      <c r="A173" s="55" t="s">
        <v>1266</v>
      </c>
      <c r="B173" s="55" t="s">
        <v>1263</v>
      </c>
      <c r="C173" s="55" t="s">
        <v>876</v>
      </c>
      <c r="D173" s="115">
        <v>1.08</v>
      </c>
      <c r="E173" s="74">
        <v>0.28149999999999997</v>
      </c>
    </row>
    <row r="174" spans="1:5" x14ac:dyDescent="0.25">
      <c r="A174" s="116" t="s">
        <v>1267</v>
      </c>
      <c r="B174" s="116" t="s">
        <v>1263</v>
      </c>
      <c r="C174" s="116" t="s">
        <v>876</v>
      </c>
      <c r="D174" s="117">
        <v>0.98</v>
      </c>
      <c r="E174" s="118">
        <v>0.26900000000000002</v>
      </c>
    </row>
    <row r="175" spans="1:5" x14ac:dyDescent="0.25">
      <c r="A175" s="55" t="s">
        <v>1268</v>
      </c>
      <c r="B175" s="55" t="s">
        <v>1263</v>
      </c>
      <c r="C175" s="55" t="s">
        <v>876</v>
      </c>
      <c r="D175" s="115">
        <v>1.1000000000000001</v>
      </c>
      <c r="E175" s="74">
        <v>0.28399999999999997</v>
      </c>
    </row>
    <row r="176" spans="1:5" x14ac:dyDescent="0.25">
      <c r="A176" s="116" t="s">
        <v>1269</v>
      </c>
      <c r="B176" s="116" t="s">
        <v>1270</v>
      </c>
      <c r="C176" s="116" t="s">
        <v>876</v>
      </c>
      <c r="D176" s="117">
        <v>1.1200000000000001</v>
      </c>
      <c r="E176" s="118">
        <v>0.28599999999999998</v>
      </c>
    </row>
    <row r="177" spans="1:5" x14ac:dyDescent="0.25">
      <c r="A177" s="55" t="s">
        <v>1271</v>
      </c>
      <c r="B177" s="55" t="s">
        <v>1270</v>
      </c>
      <c r="C177" s="55" t="s">
        <v>876</v>
      </c>
      <c r="D177" s="115">
        <v>1.1399999999999999</v>
      </c>
      <c r="E177" s="74">
        <v>0.28799999999999998</v>
      </c>
    </row>
    <row r="178" spans="1:5" x14ac:dyDescent="0.25">
      <c r="A178" s="116" t="s">
        <v>1272</v>
      </c>
      <c r="B178" s="116" t="s">
        <v>1270</v>
      </c>
      <c r="C178" s="116" t="s">
        <v>876</v>
      </c>
      <c r="D178" s="117">
        <v>1.05</v>
      </c>
      <c r="E178" s="118">
        <v>0.27750000000000002</v>
      </c>
    </row>
    <row r="179" spans="1:5" x14ac:dyDescent="0.25">
      <c r="A179" s="55" t="s">
        <v>1273</v>
      </c>
      <c r="B179" s="55" t="s">
        <v>1274</v>
      </c>
      <c r="C179" s="55" t="s">
        <v>957</v>
      </c>
      <c r="D179" s="115">
        <v>0.95</v>
      </c>
      <c r="E179" s="74">
        <v>0.26600000000000001</v>
      </c>
    </row>
    <row r="180" spans="1:5" x14ac:dyDescent="0.25">
      <c r="A180" s="116" t="s">
        <v>1275</v>
      </c>
      <c r="B180" s="116" t="s">
        <v>1274</v>
      </c>
      <c r="C180" s="116" t="s">
        <v>957</v>
      </c>
      <c r="D180" s="117">
        <v>0.98</v>
      </c>
      <c r="E180" s="118">
        <v>0.26900000000000002</v>
      </c>
    </row>
    <row r="181" spans="1:5" x14ac:dyDescent="0.25">
      <c r="A181" s="55" t="s">
        <v>1276</v>
      </c>
      <c r="B181" s="55" t="s">
        <v>1274</v>
      </c>
      <c r="C181" s="55" t="s">
        <v>957</v>
      </c>
      <c r="D181" s="115">
        <v>0.95</v>
      </c>
      <c r="E181" s="74">
        <v>0.26550000000000001</v>
      </c>
    </row>
    <row r="182" spans="1:5" x14ac:dyDescent="0.25">
      <c r="A182" s="116" t="s">
        <v>1277</v>
      </c>
      <c r="B182" s="116" t="s">
        <v>1274</v>
      </c>
      <c r="C182" s="116" t="s">
        <v>957</v>
      </c>
      <c r="D182" s="117">
        <v>1</v>
      </c>
      <c r="E182" s="118">
        <v>0.27100000000000002</v>
      </c>
    </row>
    <row r="183" spans="1:5" x14ac:dyDescent="0.25">
      <c r="A183" s="55" t="s">
        <v>1278</v>
      </c>
      <c r="B183" s="55" t="s">
        <v>1274</v>
      </c>
      <c r="C183" s="55" t="s">
        <v>957</v>
      </c>
      <c r="D183" s="115">
        <v>0.94</v>
      </c>
      <c r="E183" s="74">
        <v>0.26450000000000001</v>
      </c>
    </row>
    <row r="184" spans="1:5" x14ac:dyDescent="0.25">
      <c r="A184" s="116" t="s">
        <v>1279</v>
      </c>
      <c r="B184" s="116" t="s">
        <v>1274</v>
      </c>
      <c r="C184" s="116" t="s">
        <v>957</v>
      </c>
      <c r="D184" s="117">
        <v>1</v>
      </c>
      <c r="E184" s="118">
        <v>0.27100000000000002</v>
      </c>
    </row>
    <row r="185" spans="1:5" x14ac:dyDescent="0.25">
      <c r="A185" s="55" t="s">
        <v>1280</v>
      </c>
      <c r="B185" s="55" t="s">
        <v>1274</v>
      </c>
      <c r="C185" s="55" t="s">
        <v>957</v>
      </c>
      <c r="D185" s="115">
        <v>0.95</v>
      </c>
      <c r="E185" s="74">
        <v>0.26600000000000001</v>
      </c>
    </row>
    <row r="186" spans="1:5" x14ac:dyDescent="0.25">
      <c r="A186" s="116" t="s">
        <v>1281</v>
      </c>
      <c r="B186" s="116" t="s">
        <v>1274</v>
      </c>
      <c r="C186" s="116" t="s">
        <v>957</v>
      </c>
      <c r="D186" s="117">
        <v>0.98</v>
      </c>
      <c r="E186" s="118">
        <v>0.26900000000000002</v>
      </c>
    </row>
    <row r="187" spans="1:5" x14ac:dyDescent="0.25">
      <c r="A187" s="55" t="s">
        <v>751</v>
      </c>
      <c r="B187" s="55" t="s">
        <v>1274</v>
      </c>
      <c r="C187" s="55" t="s">
        <v>957</v>
      </c>
      <c r="D187" s="115">
        <v>0.93</v>
      </c>
      <c r="E187" s="74">
        <v>0.26300000000000001</v>
      </c>
    </row>
    <row r="188" spans="1:5" x14ac:dyDescent="0.25">
      <c r="A188" s="116" t="s">
        <v>1282</v>
      </c>
      <c r="B188" s="116" t="s">
        <v>1274</v>
      </c>
      <c r="C188" s="116" t="s">
        <v>957</v>
      </c>
      <c r="D188" s="117">
        <v>0.95</v>
      </c>
      <c r="E188" s="118">
        <v>0.26600000000000001</v>
      </c>
    </row>
    <row r="189" spans="1:5" x14ac:dyDescent="0.25">
      <c r="A189" s="55" t="s">
        <v>1283</v>
      </c>
      <c r="B189" s="55" t="s">
        <v>1274</v>
      </c>
      <c r="C189" s="55" t="s">
        <v>957</v>
      </c>
      <c r="D189" s="115">
        <v>0.95</v>
      </c>
      <c r="E189" s="74">
        <v>0.26550000000000001</v>
      </c>
    </row>
    <row r="190" spans="1:5" x14ac:dyDescent="0.25">
      <c r="A190" s="116" t="s">
        <v>1284</v>
      </c>
      <c r="B190" s="116" t="s">
        <v>1274</v>
      </c>
      <c r="C190" s="116" t="s">
        <v>957</v>
      </c>
      <c r="D190" s="117">
        <v>0.97</v>
      </c>
      <c r="E190" s="118">
        <v>0.26800000000000002</v>
      </c>
    </row>
    <row r="191" spans="1:5" x14ac:dyDescent="0.25">
      <c r="A191" s="55" t="s">
        <v>1285</v>
      </c>
      <c r="B191" s="55" t="s">
        <v>1286</v>
      </c>
      <c r="C191" s="55" t="s">
        <v>876</v>
      </c>
      <c r="D191" s="115">
        <v>1.08</v>
      </c>
      <c r="E191" s="74">
        <v>0.28149999999999997</v>
      </c>
    </row>
    <row r="192" spans="1:5" x14ac:dyDescent="0.25">
      <c r="A192" s="116" t="s">
        <v>1287</v>
      </c>
      <c r="B192" s="116" t="s">
        <v>1286</v>
      </c>
      <c r="C192" s="116" t="s">
        <v>876</v>
      </c>
      <c r="D192" s="117">
        <v>1.05</v>
      </c>
      <c r="E192" s="118">
        <v>0.27750000000000002</v>
      </c>
    </row>
    <row r="193" spans="1:5" x14ac:dyDescent="0.25">
      <c r="A193" s="55" t="s">
        <v>1288</v>
      </c>
      <c r="B193" s="55" t="s">
        <v>1286</v>
      </c>
      <c r="C193" s="55" t="s">
        <v>876</v>
      </c>
      <c r="D193" s="115">
        <v>1.02</v>
      </c>
      <c r="E193" s="74">
        <v>0.27300000000000002</v>
      </c>
    </row>
    <row r="194" spans="1:5" x14ac:dyDescent="0.25">
      <c r="A194" s="116" t="s">
        <v>1289</v>
      </c>
      <c r="B194" s="116" t="s">
        <v>1286</v>
      </c>
      <c r="C194" s="116" t="s">
        <v>876</v>
      </c>
      <c r="D194" s="117">
        <v>1.02</v>
      </c>
      <c r="E194" s="118">
        <v>0.27300000000000002</v>
      </c>
    </row>
    <row r="195" spans="1:5" x14ac:dyDescent="0.25">
      <c r="A195" s="55" t="s">
        <v>1290</v>
      </c>
      <c r="B195" s="55" t="s">
        <v>1291</v>
      </c>
      <c r="C195" s="55" t="s">
        <v>812</v>
      </c>
      <c r="D195" s="115">
        <v>1.05</v>
      </c>
      <c r="E195" s="74">
        <v>0.27750000000000002</v>
      </c>
    </row>
    <row r="196" spans="1:5" x14ac:dyDescent="0.25">
      <c r="A196" s="116" t="s">
        <v>1292</v>
      </c>
      <c r="B196" s="116" t="s">
        <v>1291</v>
      </c>
      <c r="C196" s="116" t="s">
        <v>812</v>
      </c>
      <c r="D196" s="117">
        <v>0.97</v>
      </c>
      <c r="E196" s="118">
        <v>0.26800000000000002</v>
      </c>
    </row>
    <row r="197" spans="1:5" x14ac:dyDescent="0.25">
      <c r="A197" s="55" t="s">
        <v>1293</v>
      </c>
      <c r="B197" s="55" t="s">
        <v>1291</v>
      </c>
      <c r="C197" s="55" t="s">
        <v>812</v>
      </c>
      <c r="D197" s="115">
        <v>0.98</v>
      </c>
      <c r="E197" s="74">
        <v>0.26900000000000002</v>
      </c>
    </row>
    <row r="198" spans="1:5" x14ac:dyDescent="0.25">
      <c r="A198" s="116" t="s">
        <v>1294</v>
      </c>
      <c r="B198" s="116" t="s">
        <v>1291</v>
      </c>
      <c r="C198" s="116" t="s">
        <v>812</v>
      </c>
      <c r="D198" s="117">
        <v>0.97</v>
      </c>
      <c r="E198" s="118">
        <v>0.26800000000000002</v>
      </c>
    </row>
    <row r="199" spans="1:5" x14ac:dyDescent="0.25">
      <c r="A199" s="55" t="s">
        <v>1295</v>
      </c>
      <c r="B199" s="55" t="s">
        <v>1291</v>
      </c>
      <c r="C199" s="55" t="s">
        <v>812</v>
      </c>
      <c r="D199" s="115">
        <v>0.97</v>
      </c>
      <c r="E199" s="74">
        <v>0.26800000000000002</v>
      </c>
    </row>
    <row r="200" spans="1:5" x14ac:dyDescent="0.25">
      <c r="A200" s="116" t="s">
        <v>1296</v>
      </c>
      <c r="B200" s="116" t="s">
        <v>1291</v>
      </c>
      <c r="C200" s="116" t="s">
        <v>812</v>
      </c>
      <c r="D200" s="117">
        <v>1.02</v>
      </c>
      <c r="E200" s="118">
        <v>0.27300000000000002</v>
      </c>
    </row>
    <row r="201" spans="1:5" x14ac:dyDescent="0.25">
      <c r="A201" s="55" t="s">
        <v>1297</v>
      </c>
      <c r="B201" s="55" t="s">
        <v>1291</v>
      </c>
      <c r="C201" s="55" t="s">
        <v>812</v>
      </c>
      <c r="D201" s="115">
        <v>1.02</v>
      </c>
      <c r="E201" s="74">
        <v>0.27300000000000002</v>
      </c>
    </row>
    <row r="202" spans="1:5" x14ac:dyDescent="0.25">
      <c r="A202" s="116" t="s">
        <v>1298</v>
      </c>
      <c r="B202" s="116" t="s">
        <v>1291</v>
      </c>
      <c r="C202" s="116" t="s">
        <v>812</v>
      </c>
      <c r="D202" s="117">
        <v>0.95</v>
      </c>
      <c r="E202" s="118">
        <v>0.26579999999999998</v>
      </c>
    </row>
    <row r="203" spans="1:5" x14ac:dyDescent="0.25">
      <c r="A203" s="55" t="s">
        <v>1299</v>
      </c>
      <c r="B203" s="55" t="s">
        <v>1291</v>
      </c>
      <c r="C203" s="55" t="s">
        <v>812</v>
      </c>
      <c r="D203" s="115">
        <v>1</v>
      </c>
      <c r="E203" s="74">
        <v>0.27100000000000002</v>
      </c>
    </row>
    <row r="204" spans="1:5" x14ac:dyDescent="0.25">
      <c r="A204" s="116" t="s">
        <v>1300</v>
      </c>
      <c r="B204" s="116" t="s">
        <v>1291</v>
      </c>
      <c r="C204" s="116" t="s">
        <v>812</v>
      </c>
      <c r="D204" s="117">
        <v>0.97</v>
      </c>
      <c r="E204" s="118">
        <v>0.26800000000000002</v>
      </c>
    </row>
    <row r="205" spans="1:5" x14ac:dyDescent="0.25">
      <c r="A205" s="55" t="s">
        <v>1301</v>
      </c>
      <c r="B205" s="55" t="s">
        <v>1291</v>
      </c>
      <c r="C205" s="55" t="s">
        <v>812</v>
      </c>
      <c r="D205" s="115">
        <v>1.05</v>
      </c>
      <c r="E205" s="74">
        <v>0.27750000000000002</v>
      </c>
    </row>
    <row r="206" spans="1:5" x14ac:dyDescent="0.25">
      <c r="A206" s="116" t="s">
        <v>1302</v>
      </c>
      <c r="B206" s="116" t="s">
        <v>1303</v>
      </c>
      <c r="C206" s="116" t="s">
        <v>833</v>
      </c>
      <c r="D206" s="117">
        <v>1.25</v>
      </c>
      <c r="E206" s="118">
        <v>0.307</v>
      </c>
    </row>
    <row r="207" spans="1:5" x14ac:dyDescent="0.25">
      <c r="A207" s="55" t="s">
        <v>1304</v>
      </c>
      <c r="B207" s="55" t="s">
        <v>1303</v>
      </c>
      <c r="C207" s="55" t="s">
        <v>833</v>
      </c>
      <c r="D207" s="115">
        <v>1.22</v>
      </c>
      <c r="E207" s="74">
        <v>0.30299999999999999</v>
      </c>
    </row>
    <row r="208" spans="1:5" x14ac:dyDescent="0.25">
      <c r="A208" s="116" t="s">
        <v>1305</v>
      </c>
      <c r="B208" s="116" t="s">
        <v>1303</v>
      </c>
      <c r="C208" s="116" t="s">
        <v>833</v>
      </c>
      <c r="D208" s="117">
        <v>1.18</v>
      </c>
      <c r="E208" s="118">
        <v>0.29849999999999999</v>
      </c>
    </row>
    <row r="209" spans="1:5" x14ac:dyDescent="0.25">
      <c r="A209" s="55" t="s">
        <v>1306</v>
      </c>
      <c r="B209" s="55" t="s">
        <v>1303</v>
      </c>
      <c r="C209" s="55" t="s">
        <v>833</v>
      </c>
      <c r="D209" s="115">
        <v>1.25</v>
      </c>
      <c r="E209" s="74">
        <v>0.307</v>
      </c>
    </row>
    <row r="210" spans="1:5" x14ac:dyDescent="0.25">
      <c r="A210" s="116" t="s">
        <v>1307</v>
      </c>
      <c r="B210" s="116" t="s">
        <v>1308</v>
      </c>
      <c r="C210" s="116" t="s">
        <v>833</v>
      </c>
      <c r="D210" s="117">
        <v>1.38</v>
      </c>
      <c r="E210" s="118">
        <v>0.32100000000000001</v>
      </c>
    </row>
    <row r="211" spans="1:5" x14ac:dyDescent="0.25">
      <c r="A211" s="55" t="s">
        <v>1309</v>
      </c>
      <c r="B211" s="55" t="s">
        <v>1308</v>
      </c>
      <c r="C211" s="55" t="s">
        <v>833</v>
      </c>
      <c r="D211" s="115">
        <v>1.5</v>
      </c>
      <c r="E211" s="74">
        <v>0.33800000000000002</v>
      </c>
    </row>
    <row r="212" spans="1:5" x14ac:dyDescent="0.25">
      <c r="A212" s="116" t="s">
        <v>1310</v>
      </c>
      <c r="B212" s="116" t="s">
        <v>1311</v>
      </c>
      <c r="C212" s="116" t="s">
        <v>812</v>
      </c>
      <c r="D212" s="117">
        <v>0.97</v>
      </c>
      <c r="E212" s="118">
        <v>0.26800000000000002</v>
      </c>
    </row>
    <row r="213" spans="1:5" x14ac:dyDescent="0.25">
      <c r="A213" s="55" t="s">
        <v>1312</v>
      </c>
      <c r="B213" s="55" t="s">
        <v>1311</v>
      </c>
      <c r="C213" s="55" t="s">
        <v>812</v>
      </c>
      <c r="D213" s="115">
        <v>0.97</v>
      </c>
      <c r="E213" s="74">
        <v>0.26800000000000002</v>
      </c>
    </row>
    <row r="214" spans="1:5" x14ac:dyDescent="0.25">
      <c r="A214" s="116" t="s">
        <v>1313</v>
      </c>
      <c r="B214" s="116" t="s">
        <v>1311</v>
      </c>
      <c r="C214" s="116" t="s">
        <v>812</v>
      </c>
      <c r="D214" s="117">
        <v>1.02</v>
      </c>
      <c r="E214" s="118">
        <v>0.27300000000000002</v>
      </c>
    </row>
    <row r="215" spans="1:5" x14ac:dyDescent="0.25">
      <c r="A215" s="55" t="s">
        <v>1314</v>
      </c>
      <c r="B215" s="55" t="s">
        <v>1311</v>
      </c>
      <c r="C215" s="55" t="s">
        <v>812</v>
      </c>
      <c r="D215" s="115">
        <v>0.99</v>
      </c>
      <c r="E215" s="74">
        <v>0.27</v>
      </c>
    </row>
    <row r="216" spans="1:5" x14ac:dyDescent="0.25">
      <c r="A216" s="116" t="s">
        <v>1315</v>
      </c>
      <c r="B216" s="116" t="s">
        <v>1311</v>
      </c>
      <c r="C216" s="116" t="s">
        <v>812</v>
      </c>
      <c r="D216" s="117">
        <v>0.95</v>
      </c>
      <c r="E216" s="118">
        <v>0.26550000000000001</v>
      </c>
    </row>
    <row r="217" spans="1:5" x14ac:dyDescent="0.25">
      <c r="A217" s="55" t="s">
        <v>1316</v>
      </c>
      <c r="B217" s="55" t="s">
        <v>1311</v>
      </c>
      <c r="C217" s="55" t="s">
        <v>812</v>
      </c>
      <c r="D217" s="115">
        <v>0.97</v>
      </c>
      <c r="E217" s="74">
        <v>0.26800000000000002</v>
      </c>
    </row>
    <row r="218" spans="1:5" x14ac:dyDescent="0.25">
      <c r="A218" s="116" t="s">
        <v>1317</v>
      </c>
      <c r="B218" s="116" t="s">
        <v>1311</v>
      </c>
      <c r="C218" s="116" t="s">
        <v>812</v>
      </c>
      <c r="D218" s="117">
        <v>0.96</v>
      </c>
      <c r="E218" s="118">
        <v>0.26650000000000001</v>
      </c>
    </row>
    <row r="219" spans="1:5" x14ac:dyDescent="0.25">
      <c r="A219" s="55" t="s">
        <v>1318</v>
      </c>
      <c r="B219" s="55" t="s">
        <v>1311</v>
      </c>
      <c r="C219" s="55" t="s">
        <v>812</v>
      </c>
      <c r="D219" s="115">
        <v>1.02</v>
      </c>
      <c r="E219" s="74">
        <v>0.27300000000000002</v>
      </c>
    </row>
    <row r="220" spans="1:5" x14ac:dyDescent="0.25">
      <c r="A220" s="116" t="s">
        <v>1319</v>
      </c>
      <c r="B220" s="116" t="s">
        <v>1311</v>
      </c>
      <c r="C220" s="116" t="s">
        <v>812</v>
      </c>
      <c r="D220" s="117">
        <v>0.96</v>
      </c>
      <c r="E220" s="118">
        <v>0.26650000000000001</v>
      </c>
    </row>
    <row r="221" spans="1:5" x14ac:dyDescent="0.25">
      <c r="A221" s="55" t="s">
        <v>1320</v>
      </c>
      <c r="B221" s="55" t="s">
        <v>1321</v>
      </c>
      <c r="C221" s="55" t="s">
        <v>957</v>
      </c>
      <c r="D221" s="115">
        <v>0.97</v>
      </c>
      <c r="E221" s="74">
        <v>0.26800000000000002</v>
      </c>
    </row>
    <row r="222" spans="1:5" x14ac:dyDescent="0.25">
      <c r="A222" s="116" t="s">
        <v>1322</v>
      </c>
      <c r="B222" s="116" t="s">
        <v>1321</v>
      </c>
      <c r="C222" s="116" t="s">
        <v>957</v>
      </c>
      <c r="D222" s="117">
        <v>0.93</v>
      </c>
      <c r="E222" s="118">
        <v>0.26300000000000001</v>
      </c>
    </row>
    <row r="223" spans="1:5" x14ac:dyDescent="0.25">
      <c r="A223" s="55" t="s">
        <v>1323</v>
      </c>
      <c r="B223" s="55" t="s">
        <v>1321</v>
      </c>
      <c r="C223" s="55" t="s">
        <v>957</v>
      </c>
      <c r="D223" s="115">
        <v>0.97</v>
      </c>
      <c r="E223" s="74">
        <v>0.26800000000000002</v>
      </c>
    </row>
    <row r="224" spans="1:5" x14ac:dyDescent="0.25">
      <c r="A224" s="116" t="s">
        <v>1324</v>
      </c>
      <c r="B224" s="116" t="s">
        <v>1321</v>
      </c>
      <c r="C224" s="116" t="s">
        <v>957</v>
      </c>
      <c r="D224" s="117">
        <v>0.92</v>
      </c>
      <c r="E224" s="118">
        <v>0.26200000000000001</v>
      </c>
    </row>
    <row r="225" spans="1:5" x14ac:dyDescent="0.25">
      <c r="A225" s="55" t="s">
        <v>1325</v>
      </c>
      <c r="B225" s="55" t="s">
        <v>1321</v>
      </c>
      <c r="C225" s="55" t="s">
        <v>957</v>
      </c>
      <c r="D225" s="115">
        <v>0.93</v>
      </c>
      <c r="E225" s="74">
        <v>0.26300000000000001</v>
      </c>
    </row>
    <row r="226" spans="1:5" x14ac:dyDescent="0.25">
      <c r="A226" s="116" t="s">
        <v>1326</v>
      </c>
      <c r="B226" s="116" t="s">
        <v>1321</v>
      </c>
      <c r="C226" s="116" t="s">
        <v>957</v>
      </c>
      <c r="D226" s="117">
        <v>0.94</v>
      </c>
      <c r="E226" s="118">
        <v>0.26450000000000001</v>
      </c>
    </row>
    <row r="227" spans="1:5" x14ac:dyDescent="0.25">
      <c r="A227" s="55" t="s">
        <v>1327</v>
      </c>
      <c r="B227" s="55" t="s">
        <v>1321</v>
      </c>
      <c r="C227" s="55" t="s">
        <v>957</v>
      </c>
      <c r="D227" s="115">
        <v>0.92</v>
      </c>
      <c r="E227" s="74">
        <v>0.26179999999999998</v>
      </c>
    </row>
    <row r="228" spans="1:5" x14ac:dyDescent="0.25">
      <c r="A228" s="116" t="s">
        <v>1328</v>
      </c>
      <c r="B228" s="116" t="s">
        <v>1321</v>
      </c>
      <c r="C228" s="116" t="s">
        <v>957</v>
      </c>
      <c r="D228" s="117">
        <v>0.95</v>
      </c>
      <c r="E228" s="118">
        <v>0.26579999999999998</v>
      </c>
    </row>
    <row r="229" spans="1:5" x14ac:dyDescent="0.25">
      <c r="A229" s="55" t="s">
        <v>1329</v>
      </c>
      <c r="B229" s="55" t="s">
        <v>1321</v>
      </c>
      <c r="C229" s="55" t="s">
        <v>957</v>
      </c>
      <c r="D229" s="115">
        <v>0.99</v>
      </c>
      <c r="E229" s="74">
        <v>0.27</v>
      </c>
    </row>
    <row r="230" spans="1:5" x14ac:dyDescent="0.25">
      <c r="A230" s="116" t="s">
        <v>1330</v>
      </c>
      <c r="B230" s="116" t="s">
        <v>1321</v>
      </c>
      <c r="C230" s="116" t="s">
        <v>957</v>
      </c>
      <c r="D230" s="117">
        <v>0.95</v>
      </c>
      <c r="E230" s="118">
        <v>0.26550000000000001</v>
      </c>
    </row>
    <row r="231" spans="1:5" x14ac:dyDescent="0.25">
      <c r="A231" s="55" t="s">
        <v>1331</v>
      </c>
      <c r="B231" s="55" t="s">
        <v>1321</v>
      </c>
      <c r="C231" s="55" t="s">
        <v>957</v>
      </c>
      <c r="D231" s="115">
        <v>0.92</v>
      </c>
      <c r="E231" s="74">
        <v>0.26179999999999998</v>
      </c>
    </row>
    <row r="232" spans="1:5" x14ac:dyDescent="0.25">
      <c r="A232" s="116" t="s">
        <v>1332</v>
      </c>
      <c r="B232" s="116" t="s">
        <v>1321</v>
      </c>
      <c r="C232" s="116" t="s">
        <v>957</v>
      </c>
      <c r="D232" s="117">
        <v>0.95</v>
      </c>
      <c r="E232" s="118">
        <v>0.26579999999999998</v>
      </c>
    </row>
    <row r="233" spans="1:5" x14ac:dyDescent="0.25">
      <c r="A233" s="55" t="s">
        <v>1333</v>
      </c>
      <c r="B233" s="55" t="s">
        <v>1321</v>
      </c>
      <c r="C233" s="55" t="s">
        <v>957</v>
      </c>
      <c r="D233" s="115">
        <v>0.91</v>
      </c>
      <c r="E233" s="74">
        <v>0.26050000000000001</v>
      </c>
    </row>
    <row r="234" spans="1:5" x14ac:dyDescent="0.25">
      <c r="A234" s="116" t="s">
        <v>1334</v>
      </c>
      <c r="B234" s="116" t="s">
        <v>1321</v>
      </c>
      <c r="C234" s="116" t="s">
        <v>957</v>
      </c>
      <c r="D234" s="117">
        <v>0.97</v>
      </c>
      <c r="E234" s="118">
        <v>0.26800000000000002</v>
      </c>
    </row>
    <row r="235" spans="1:5" x14ac:dyDescent="0.25">
      <c r="A235" s="55" t="s">
        <v>1335</v>
      </c>
      <c r="B235" s="55" t="s">
        <v>1321</v>
      </c>
      <c r="C235" s="55" t="s">
        <v>957</v>
      </c>
      <c r="D235" s="115">
        <v>0.94</v>
      </c>
      <c r="E235" s="74">
        <v>0.26450000000000001</v>
      </c>
    </row>
    <row r="236" spans="1:5" x14ac:dyDescent="0.25">
      <c r="A236" s="116" t="s">
        <v>1336</v>
      </c>
      <c r="B236" s="116" t="s">
        <v>1321</v>
      </c>
      <c r="C236" s="116" t="s">
        <v>957</v>
      </c>
      <c r="D236" s="117">
        <v>0.9</v>
      </c>
      <c r="E236" s="118">
        <v>0.25900000000000001</v>
      </c>
    </row>
    <row r="237" spans="1:5" x14ac:dyDescent="0.25">
      <c r="A237" s="55" t="s">
        <v>1337</v>
      </c>
      <c r="B237" s="55" t="s">
        <v>1321</v>
      </c>
      <c r="C237" s="55" t="s">
        <v>957</v>
      </c>
      <c r="D237" s="115">
        <v>0.95</v>
      </c>
      <c r="E237" s="74">
        <v>0.26579999999999998</v>
      </c>
    </row>
    <row r="238" spans="1:5" x14ac:dyDescent="0.25">
      <c r="A238" s="116" t="s">
        <v>1338</v>
      </c>
      <c r="B238" s="116" t="s">
        <v>1339</v>
      </c>
      <c r="C238" s="116" t="s">
        <v>876</v>
      </c>
      <c r="D238" s="117">
        <v>1.02</v>
      </c>
      <c r="E238" s="118">
        <v>0.27300000000000002</v>
      </c>
    </row>
    <row r="239" spans="1:5" x14ac:dyDescent="0.25">
      <c r="A239" s="55" t="s">
        <v>1340</v>
      </c>
      <c r="B239" s="55" t="s">
        <v>1339</v>
      </c>
      <c r="C239" s="55" t="s">
        <v>876</v>
      </c>
      <c r="D239" s="115">
        <v>1.06</v>
      </c>
      <c r="E239" s="74">
        <v>0.27900000000000003</v>
      </c>
    </row>
    <row r="240" spans="1:5" x14ac:dyDescent="0.25">
      <c r="A240" s="116" t="s">
        <v>1341</v>
      </c>
      <c r="B240" s="116" t="s">
        <v>1339</v>
      </c>
      <c r="C240" s="116" t="s">
        <v>876</v>
      </c>
      <c r="D240" s="117">
        <v>1.08</v>
      </c>
      <c r="E240" s="118">
        <v>0.28100000000000003</v>
      </c>
    </row>
    <row r="241" spans="1:5" x14ac:dyDescent="0.25">
      <c r="A241" s="55" t="s">
        <v>1342</v>
      </c>
      <c r="B241" s="55" t="s">
        <v>1339</v>
      </c>
      <c r="C241" s="55" t="s">
        <v>876</v>
      </c>
      <c r="D241" s="115">
        <v>1.03</v>
      </c>
      <c r="E241" s="74">
        <v>0.27450000000000002</v>
      </c>
    </row>
    <row r="242" spans="1:5" x14ac:dyDescent="0.25">
      <c r="A242" s="116" t="s">
        <v>1343</v>
      </c>
      <c r="B242" s="116" t="s">
        <v>1344</v>
      </c>
      <c r="C242" s="116" t="s">
        <v>833</v>
      </c>
      <c r="D242" s="117">
        <v>1.1499999999999999</v>
      </c>
      <c r="E242" s="118">
        <v>0.29199999999999998</v>
      </c>
    </row>
    <row r="243" spans="1:5" x14ac:dyDescent="0.25">
      <c r="A243" s="55" t="s">
        <v>1345</v>
      </c>
      <c r="B243" s="55" t="s">
        <v>1344</v>
      </c>
      <c r="C243" s="55" t="s">
        <v>833</v>
      </c>
      <c r="D243" s="115">
        <v>1.1200000000000001</v>
      </c>
      <c r="E243" s="74">
        <v>0.28749999999999998</v>
      </c>
    </row>
    <row r="244" spans="1:5" x14ac:dyDescent="0.25">
      <c r="A244" s="116" t="s">
        <v>1346</v>
      </c>
      <c r="B244" s="116" t="s">
        <v>1344</v>
      </c>
      <c r="C244" s="116" t="s">
        <v>833</v>
      </c>
      <c r="D244" s="117">
        <v>1.1000000000000001</v>
      </c>
      <c r="E244" s="118">
        <v>0.28499999999999998</v>
      </c>
    </row>
    <row r="245" spans="1:5" x14ac:dyDescent="0.25">
      <c r="A245" s="55" t="s">
        <v>1347</v>
      </c>
      <c r="B245" s="55" t="s">
        <v>1344</v>
      </c>
      <c r="C245" s="55" t="s">
        <v>833</v>
      </c>
      <c r="D245" s="115">
        <v>1.1200000000000001</v>
      </c>
      <c r="E245" s="74">
        <v>0.28699999999999998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B0FA2-09E2-493B-B1DC-9070A73D7D45}">
  <sheetPr codeName="Planilha10">
    <tabColor rgb="FF1F3864"/>
  </sheetPr>
  <dimension ref="A1:M76"/>
  <sheetViews>
    <sheetView workbookViewId="0">
      <selection activeCell="D6" sqref="D6"/>
    </sheetView>
  </sheetViews>
  <sheetFormatPr defaultRowHeight="15" x14ac:dyDescent="0.25"/>
  <cols>
    <col min="1" max="1" width="13.85546875" customWidth="1"/>
    <col min="2" max="2" width="44.42578125" customWidth="1"/>
    <col min="3" max="3" width="8.140625" bestFit="1" customWidth="1"/>
    <col min="4" max="5" width="14.7109375" customWidth="1"/>
    <col min="6" max="6" width="40.7109375" customWidth="1"/>
    <col min="7" max="7" width="8.28515625" bestFit="1" customWidth="1"/>
    <col min="8" max="8" width="20.28515625" customWidth="1"/>
    <col min="9" max="9" width="37" customWidth="1"/>
    <col min="10" max="10" width="11.140625" customWidth="1"/>
    <col min="11" max="11" width="20.28515625" customWidth="1"/>
    <col min="12" max="12" width="16.7109375" customWidth="1"/>
    <col min="13" max="13" width="18.5703125" customWidth="1"/>
  </cols>
  <sheetData>
    <row r="1" spans="1:13" ht="24" customHeight="1" x14ac:dyDescent="0.25">
      <c r="A1" s="582" t="s">
        <v>1348</v>
      </c>
      <c r="B1" s="583"/>
      <c r="C1" s="583"/>
      <c r="D1" s="583"/>
      <c r="E1" s="583"/>
      <c r="F1" s="583"/>
      <c r="G1" s="583"/>
      <c r="H1" s="583"/>
      <c r="I1" s="583"/>
      <c r="J1" s="583"/>
      <c r="K1" s="583"/>
      <c r="L1" s="583"/>
      <c r="M1" s="587"/>
    </row>
    <row r="2" spans="1:13" ht="16.149999999999999" customHeight="1" x14ac:dyDescent="0.25">
      <c r="A2" s="584" t="s">
        <v>1349</v>
      </c>
      <c r="B2" s="585"/>
      <c r="C2" s="585"/>
      <c r="D2" s="585"/>
      <c r="E2" s="585"/>
      <c r="F2" s="585"/>
      <c r="G2" s="585"/>
      <c r="H2" s="585"/>
      <c r="I2" s="585"/>
      <c r="J2" s="585"/>
      <c r="K2" s="585"/>
      <c r="L2" s="585"/>
      <c r="M2" s="588"/>
    </row>
    <row r="3" spans="1:13" ht="36" customHeight="1" x14ac:dyDescent="0.25">
      <c r="A3" s="426" t="s">
        <v>279</v>
      </c>
      <c r="B3" s="408" t="s">
        <v>1350</v>
      </c>
      <c r="C3" s="408" t="s">
        <v>12</v>
      </c>
      <c r="D3" s="408" t="s">
        <v>185</v>
      </c>
      <c r="E3" s="408" t="s">
        <v>1351</v>
      </c>
      <c r="F3" s="408" t="s">
        <v>1352</v>
      </c>
      <c r="G3" s="408" t="s">
        <v>1353</v>
      </c>
      <c r="H3" s="408" t="s">
        <v>1354</v>
      </c>
      <c r="I3" s="408" t="s">
        <v>1355</v>
      </c>
      <c r="J3" s="408" t="s">
        <v>1356</v>
      </c>
      <c r="K3" s="408" t="s">
        <v>1357</v>
      </c>
      <c r="L3" s="408" t="s">
        <v>1358</v>
      </c>
      <c r="M3" s="438" t="s">
        <v>1359</v>
      </c>
    </row>
    <row r="4" spans="1:13" ht="18" customHeight="1" x14ac:dyDescent="0.25">
      <c r="A4" s="427" t="s">
        <v>198</v>
      </c>
      <c r="B4" s="409" t="s">
        <v>1360</v>
      </c>
      <c r="C4" s="409" t="s">
        <v>1361</v>
      </c>
      <c r="D4" s="454">
        <v>0.625</v>
      </c>
      <c r="E4" s="455">
        <f t="shared" ref="E4:E35" si="0">IF(D4&gt;0,1/D4,"")</f>
        <v>1.6</v>
      </c>
      <c r="F4" s="409" t="s">
        <v>1362</v>
      </c>
      <c r="G4" s="409">
        <v>4</v>
      </c>
      <c r="H4" s="440">
        <v>60.81</v>
      </c>
      <c r="I4" s="409" t="s">
        <v>1363</v>
      </c>
      <c r="J4" s="409">
        <v>2</v>
      </c>
      <c r="K4" s="440">
        <v>60</v>
      </c>
      <c r="L4" s="409" t="s">
        <v>1364</v>
      </c>
      <c r="M4" s="451">
        <v>0</v>
      </c>
    </row>
    <row r="5" spans="1:13" ht="18" customHeight="1" x14ac:dyDescent="0.25">
      <c r="A5" s="428" t="s">
        <v>199</v>
      </c>
      <c r="B5" s="414" t="s">
        <v>1365</v>
      </c>
      <c r="C5" s="414" t="s">
        <v>681</v>
      </c>
      <c r="D5" s="456">
        <v>500</v>
      </c>
      <c r="E5" s="457">
        <f t="shared" si="0"/>
        <v>2E-3</v>
      </c>
      <c r="F5" s="414" t="s">
        <v>1366</v>
      </c>
      <c r="G5" s="414">
        <v>3</v>
      </c>
      <c r="H5" s="442">
        <v>64.77</v>
      </c>
      <c r="I5" s="414" t="s">
        <v>1367</v>
      </c>
      <c r="J5" s="414">
        <v>1</v>
      </c>
      <c r="K5" s="442">
        <v>180.8</v>
      </c>
      <c r="L5" s="414" t="s">
        <v>1364</v>
      </c>
      <c r="M5" s="452">
        <v>0</v>
      </c>
    </row>
    <row r="6" spans="1:13" ht="18" customHeight="1" x14ac:dyDescent="0.25">
      <c r="A6" s="429" t="s">
        <v>200</v>
      </c>
      <c r="B6" s="419" t="s">
        <v>1368</v>
      </c>
      <c r="C6" s="419" t="s">
        <v>681</v>
      </c>
      <c r="D6" s="458">
        <v>250</v>
      </c>
      <c r="E6" s="459">
        <f t="shared" si="0"/>
        <v>4.0000000000000001E-3</v>
      </c>
      <c r="F6" s="419" t="s">
        <v>1369</v>
      </c>
      <c r="G6" s="419">
        <v>5</v>
      </c>
      <c r="H6" s="444">
        <v>105.31</v>
      </c>
      <c r="I6" s="419" t="s">
        <v>1370</v>
      </c>
      <c r="J6" s="419">
        <v>2</v>
      </c>
      <c r="K6" s="444">
        <v>431.8</v>
      </c>
      <c r="L6" s="419" t="s">
        <v>1364</v>
      </c>
      <c r="M6" s="452">
        <v>0</v>
      </c>
    </row>
    <row r="7" spans="1:13" ht="18" customHeight="1" x14ac:dyDescent="0.25">
      <c r="A7" s="428" t="s">
        <v>201</v>
      </c>
      <c r="B7" s="414" t="s">
        <v>1371</v>
      </c>
      <c r="C7" s="414" t="s">
        <v>1106</v>
      </c>
      <c r="D7" s="456">
        <v>500</v>
      </c>
      <c r="E7" s="457">
        <f t="shared" si="0"/>
        <v>2E-3</v>
      </c>
      <c r="F7" s="414" t="s">
        <v>1366</v>
      </c>
      <c r="G7" s="414">
        <v>3</v>
      </c>
      <c r="H7" s="442">
        <v>64.77</v>
      </c>
      <c r="I7" s="414" t="s">
        <v>1367</v>
      </c>
      <c r="J7" s="414">
        <v>1</v>
      </c>
      <c r="K7" s="442">
        <v>180.8</v>
      </c>
      <c r="L7" s="414" t="s">
        <v>1364</v>
      </c>
      <c r="M7" s="452">
        <v>0</v>
      </c>
    </row>
    <row r="8" spans="1:13" ht="18" customHeight="1" x14ac:dyDescent="0.25">
      <c r="A8" s="429" t="s">
        <v>202</v>
      </c>
      <c r="B8" s="419" t="s">
        <v>1372</v>
      </c>
      <c r="C8" s="419" t="s">
        <v>662</v>
      </c>
      <c r="D8" s="458">
        <v>6.25</v>
      </c>
      <c r="E8" s="459">
        <f t="shared" si="0"/>
        <v>0.16</v>
      </c>
      <c r="F8" s="419" t="s">
        <v>1373</v>
      </c>
      <c r="G8" s="419">
        <v>6</v>
      </c>
      <c r="H8" s="444">
        <v>120.14</v>
      </c>
      <c r="I8" s="419" t="s">
        <v>1370</v>
      </c>
      <c r="J8" s="419">
        <v>2</v>
      </c>
      <c r="K8" s="444">
        <v>431.8</v>
      </c>
      <c r="L8" s="419" t="s">
        <v>1364</v>
      </c>
      <c r="M8" s="452">
        <v>0</v>
      </c>
    </row>
    <row r="9" spans="1:13" ht="18" customHeight="1" x14ac:dyDescent="0.25">
      <c r="A9" s="428" t="s">
        <v>203</v>
      </c>
      <c r="B9" s="414" t="s">
        <v>1374</v>
      </c>
      <c r="C9" s="414" t="s">
        <v>681</v>
      </c>
      <c r="D9" s="456">
        <v>1428.57</v>
      </c>
      <c r="E9" s="457">
        <f t="shared" si="0"/>
        <v>7.0000070000070008E-4</v>
      </c>
      <c r="F9" s="414" t="s">
        <v>1375</v>
      </c>
      <c r="G9" s="414">
        <v>3</v>
      </c>
      <c r="H9" s="442">
        <v>45.98</v>
      </c>
      <c r="I9" s="414" t="s">
        <v>1376</v>
      </c>
      <c r="J9" s="414">
        <v>2</v>
      </c>
      <c r="K9" s="442">
        <v>30</v>
      </c>
      <c r="L9" s="414" t="s">
        <v>1364</v>
      </c>
      <c r="M9" s="452">
        <v>0</v>
      </c>
    </row>
    <row r="10" spans="1:13" ht="18" customHeight="1" x14ac:dyDescent="0.25">
      <c r="A10" s="429" t="s">
        <v>204</v>
      </c>
      <c r="B10" s="419" t="s">
        <v>1377</v>
      </c>
      <c r="C10" s="419" t="s">
        <v>681</v>
      </c>
      <c r="D10" s="458">
        <v>625</v>
      </c>
      <c r="E10" s="459">
        <f t="shared" si="0"/>
        <v>1.6000000000000001E-3</v>
      </c>
      <c r="F10" s="419" t="s">
        <v>1378</v>
      </c>
      <c r="G10" s="419">
        <v>5</v>
      </c>
      <c r="H10" s="444">
        <v>95.92</v>
      </c>
      <c r="I10" s="419" t="s">
        <v>1379</v>
      </c>
      <c r="J10" s="419">
        <v>2</v>
      </c>
      <c r="K10" s="444">
        <v>210.8</v>
      </c>
      <c r="L10" s="419" t="s">
        <v>1364</v>
      </c>
      <c r="M10" s="452">
        <v>0</v>
      </c>
    </row>
    <row r="11" spans="1:13" ht="18" customHeight="1" x14ac:dyDescent="0.25">
      <c r="A11" s="428" t="s">
        <v>205</v>
      </c>
      <c r="B11" s="414" t="s">
        <v>1380</v>
      </c>
      <c r="C11" s="414" t="s">
        <v>681</v>
      </c>
      <c r="D11" s="456">
        <v>375</v>
      </c>
      <c r="E11" s="457">
        <f t="shared" si="0"/>
        <v>2.6666666666666666E-3</v>
      </c>
      <c r="F11" s="414" t="s">
        <v>1381</v>
      </c>
      <c r="G11" s="414">
        <v>7</v>
      </c>
      <c r="H11" s="442">
        <v>136.46</v>
      </c>
      <c r="I11" s="414" t="s">
        <v>1382</v>
      </c>
      <c r="J11" s="414">
        <v>3</v>
      </c>
      <c r="K11" s="442">
        <v>461.8</v>
      </c>
      <c r="L11" s="414" t="s">
        <v>1364</v>
      </c>
      <c r="M11" s="452">
        <v>0</v>
      </c>
    </row>
    <row r="12" spans="1:13" ht="18" customHeight="1" x14ac:dyDescent="0.25">
      <c r="A12" s="429" t="s">
        <v>206</v>
      </c>
      <c r="B12" s="419" t="s">
        <v>1383</v>
      </c>
      <c r="C12" s="419" t="s">
        <v>695</v>
      </c>
      <c r="D12" s="458">
        <v>9</v>
      </c>
      <c r="E12" s="459">
        <f t="shared" si="0"/>
        <v>0.1111111111111111</v>
      </c>
      <c r="F12" s="419" t="s">
        <v>1384</v>
      </c>
      <c r="G12" s="419">
        <v>5</v>
      </c>
      <c r="H12" s="444">
        <v>105.31</v>
      </c>
      <c r="I12" s="419" t="s">
        <v>1385</v>
      </c>
      <c r="J12" s="419">
        <v>1</v>
      </c>
      <c r="K12" s="444">
        <v>369.2</v>
      </c>
      <c r="L12" s="419" t="s">
        <v>1364</v>
      </c>
      <c r="M12" s="452">
        <v>0</v>
      </c>
    </row>
    <row r="13" spans="1:13" ht="18" customHeight="1" x14ac:dyDescent="0.25">
      <c r="A13" s="428" t="s">
        <v>208</v>
      </c>
      <c r="B13" s="414" t="s">
        <v>1386</v>
      </c>
      <c r="C13" s="414" t="s">
        <v>1062</v>
      </c>
      <c r="D13" s="456">
        <v>37.5</v>
      </c>
      <c r="E13" s="457">
        <f t="shared" si="0"/>
        <v>2.6666666666666668E-2</v>
      </c>
      <c r="F13" s="414" t="s">
        <v>1387</v>
      </c>
      <c r="G13" s="414">
        <v>4</v>
      </c>
      <c r="H13" s="442">
        <v>90.48</v>
      </c>
      <c r="I13" s="414" t="s">
        <v>1388</v>
      </c>
      <c r="J13" s="414">
        <v>1</v>
      </c>
      <c r="K13" s="442">
        <v>74.5</v>
      </c>
      <c r="L13" s="414" t="s">
        <v>1364</v>
      </c>
      <c r="M13" s="452">
        <v>0</v>
      </c>
    </row>
    <row r="14" spans="1:13" ht="18" customHeight="1" x14ac:dyDescent="0.25">
      <c r="A14" s="429" t="s">
        <v>209</v>
      </c>
      <c r="B14" s="419" t="s">
        <v>1389</v>
      </c>
      <c r="C14" s="419" t="s">
        <v>1062</v>
      </c>
      <c r="D14" s="458">
        <v>159.63</v>
      </c>
      <c r="E14" s="459">
        <f t="shared" si="0"/>
        <v>6.264486625321055E-3</v>
      </c>
      <c r="F14" s="419" t="s">
        <v>1390</v>
      </c>
      <c r="G14" s="419">
        <v>6</v>
      </c>
      <c r="H14" s="444">
        <v>154.46</v>
      </c>
      <c r="I14" s="419" t="s">
        <v>1391</v>
      </c>
      <c r="J14" s="419">
        <v>4</v>
      </c>
      <c r="K14" s="444">
        <v>563.29999999999995</v>
      </c>
      <c r="L14" s="419" t="s">
        <v>1364</v>
      </c>
      <c r="M14" s="452">
        <v>0</v>
      </c>
    </row>
    <row r="15" spans="1:13" ht="18" customHeight="1" x14ac:dyDescent="0.25">
      <c r="A15" s="428" t="s">
        <v>210</v>
      </c>
      <c r="B15" s="414" t="s">
        <v>1392</v>
      </c>
      <c r="C15" s="414" t="s">
        <v>1062</v>
      </c>
      <c r="D15" s="456">
        <v>239.04</v>
      </c>
      <c r="E15" s="457">
        <f t="shared" si="0"/>
        <v>4.1834002677376171E-3</v>
      </c>
      <c r="F15" s="414" t="s">
        <v>1393</v>
      </c>
      <c r="G15" s="414">
        <v>7</v>
      </c>
      <c r="H15" s="442">
        <v>175.52</v>
      </c>
      <c r="I15" s="414" t="s">
        <v>1394</v>
      </c>
      <c r="J15" s="414">
        <v>5</v>
      </c>
      <c r="K15" s="442">
        <v>690.8</v>
      </c>
      <c r="L15" s="414" t="s">
        <v>1364</v>
      </c>
      <c r="M15" s="452">
        <v>0</v>
      </c>
    </row>
    <row r="16" spans="1:13" ht="18" customHeight="1" x14ac:dyDescent="0.25">
      <c r="A16" s="429" t="s">
        <v>211</v>
      </c>
      <c r="B16" s="419" t="s">
        <v>1395</v>
      </c>
      <c r="C16" s="419" t="s">
        <v>1062</v>
      </c>
      <c r="D16" s="458">
        <v>165.74</v>
      </c>
      <c r="E16" s="459">
        <f t="shared" si="0"/>
        <v>6.0335465186436583E-3</v>
      </c>
      <c r="F16" s="419" t="s">
        <v>1390</v>
      </c>
      <c r="G16" s="419">
        <v>6</v>
      </c>
      <c r="H16" s="444">
        <v>154.46</v>
      </c>
      <c r="I16" s="419" t="s">
        <v>1396</v>
      </c>
      <c r="J16" s="419">
        <v>4</v>
      </c>
      <c r="K16" s="444">
        <v>871.45</v>
      </c>
      <c r="L16" s="419" t="s">
        <v>1364</v>
      </c>
      <c r="M16" s="452">
        <v>0</v>
      </c>
    </row>
    <row r="17" spans="1:13" ht="18" customHeight="1" x14ac:dyDescent="0.25">
      <c r="A17" s="428" t="s">
        <v>212</v>
      </c>
      <c r="B17" s="414" t="s">
        <v>1397</v>
      </c>
      <c r="C17" s="414" t="s">
        <v>1062</v>
      </c>
      <c r="D17" s="456">
        <v>165.74</v>
      </c>
      <c r="E17" s="457">
        <f t="shared" si="0"/>
        <v>6.0335465186436583E-3</v>
      </c>
      <c r="F17" s="414" t="s">
        <v>1393</v>
      </c>
      <c r="G17" s="414">
        <v>7</v>
      </c>
      <c r="H17" s="442">
        <v>175.52</v>
      </c>
      <c r="I17" s="414" t="s">
        <v>1398</v>
      </c>
      <c r="J17" s="414">
        <v>5</v>
      </c>
      <c r="K17" s="442">
        <v>1074.8</v>
      </c>
      <c r="L17" s="414" t="s">
        <v>1364</v>
      </c>
      <c r="M17" s="452">
        <v>0</v>
      </c>
    </row>
    <row r="18" spans="1:13" ht="18" customHeight="1" x14ac:dyDescent="0.25">
      <c r="A18" s="429" t="s">
        <v>213</v>
      </c>
      <c r="B18" s="419" t="s">
        <v>1399</v>
      </c>
      <c r="C18" s="419" t="s">
        <v>1062</v>
      </c>
      <c r="D18" s="458">
        <v>144.91999999999999</v>
      </c>
      <c r="E18" s="459">
        <f t="shared" si="0"/>
        <v>6.9003588186585712E-3</v>
      </c>
      <c r="F18" s="419" t="s">
        <v>1390</v>
      </c>
      <c r="G18" s="419">
        <v>6</v>
      </c>
      <c r="H18" s="444">
        <v>154.46</v>
      </c>
      <c r="I18" s="419" t="s">
        <v>1400</v>
      </c>
      <c r="J18" s="419">
        <v>4</v>
      </c>
      <c r="K18" s="444">
        <v>792</v>
      </c>
      <c r="L18" s="419" t="s">
        <v>1364</v>
      </c>
      <c r="M18" s="452">
        <v>0</v>
      </c>
    </row>
    <row r="19" spans="1:13" ht="18" customHeight="1" x14ac:dyDescent="0.25">
      <c r="A19" s="428" t="s">
        <v>214</v>
      </c>
      <c r="B19" s="414" t="s">
        <v>1401</v>
      </c>
      <c r="C19" s="414" t="s">
        <v>1062</v>
      </c>
      <c r="D19" s="456">
        <v>144.91999999999999</v>
      </c>
      <c r="E19" s="457">
        <f t="shared" si="0"/>
        <v>6.9003588186585712E-3</v>
      </c>
      <c r="F19" s="414" t="s">
        <v>1393</v>
      </c>
      <c r="G19" s="414">
        <v>7</v>
      </c>
      <c r="H19" s="442">
        <v>175.52</v>
      </c>
      <c r="I19" s="414" t="s">
        <v>1402</v>
      </c>
      <c r="J19" s="414">
        <v>5</v>
      </c>
      <c r="K19" s="442">
        <v>940.4</v>
      </c>
      <c r="L19" s="414" t="s">
        <v>1364</v>
      </c>
      <c r="M19" s="452">
        <v>0</v>
      </c>
    </row>
    <row r="20" spans="1:13" ht="18" customHeight="1" x14ac:dyDescent="0.25">
      <c r="A20" s="429" t="s">
        <v>215</v>
      </c>
      <c r="B20" s="419" t="s">
        <v>1403</v>
      </c>
      <c r="C20" s="419" t="s">
        <v>1062</v>
      </c>
      <c r="D20" s="458">
        <v>162.12</v>
      </c>
      <c r="E20" s="459">
        <f t="shared" si="0"/>
        <v>6.1682704169750803E-3</v>
      </c>
      <c r="F20" s="419" t="s">
        <v>1404</v>
      </c>
      <c r="G20" s="419">
        <v>5</v>
      </c>
      <c r="H20" s="444">
        <v>133.4</v>
      </c>
      <c r="I20" s="419" t="s">
        <v>1405</v>
      </c>
      <c r="J20" s="419">
        <v>3</v>
      </c>
      <c r="K20" s="444">
        <v>429.8</v>
      </c>
      <c r="L20" s="419" t="s">
        <v>1364</v>
      </c>
      <c r="M20" s="452">
        <v>0</v>
      </c>
    </row>
    <row r="21" spans="1:13" ht="18" customHeight="1" x14ac:dyDescent="0.25">
      <c r="A21" s="428" t="s">
        <v>216</v>
      </c>
      <c r="B21" s="414" t="s">
        <v>1406</v>
      </c>
      <c r="C21" s="414" t="s">
        <v>1062</v>
      </c>
      <c r="D21" s="456">
        <v>149.51</v>
      </c>
      <c r="E21" s="457">
        <f t="shared" si="0"/>
        <v>6.6885158183399105E-3</v>
      </c>
      <c r="F21" s="414" t="s">
        <v>1407</v>
      </c>
      <c r="G21" s="414">
        <v>5</v>
      </c>
      <c r="H21" s="442">
        <v>154.46</v>
      </c>
      <c r="I21" s="414" t="s">
        <v>1408</v>
      </c>
      <c r="J21" s="414">
        <v>4</v>
      </c>
      <c r="K21" s="442">
        <v>519.79999999999995</v>
      </c>
      <c r="L21" s="414" t="s">
        <v>1364</v>
      </c>
      <c r="M21" s="452">
        <v>0</v>
      </c>
    </row>
    <row r="22" spans="1:13" ht="18" customHeight="1" x14ac:dyDescent="0.25">
      <c r="A22" s="429" t="s">
        <v>217</v>
      </c>
      <c r="B22" s="419" t="s">
        <v>1409</v>
      </c>
      <c r="C22" s="419" t="s">
        <v>1062</v>
      </c>
      <c r="D22" s="458">
        <v>250</v>
      </c>
      <c r="E22" s="459">
        <f t="shared" si="0"/>
        <v>4.0000000000000001E-3</v>
      </c>
      <c r="F22" s="419" t="s">
        <v>1410</v>
      </c>
      <c r="G22" s="419">
        <v>4</v>
      </c>
      <c r="H22" s="444">
        <v>133.4</v>
      </c>
      <c r="I22" s="419" t="s">
        <v>1405</v>
      </c>
      <c r="J22" s="419">
        <v>3</v>
      </c>
      <c r="K22" s="444">
        <v>429.8</v>
      </c>
      <c r="L22" s="419" t="s">
        <v>639</v>
      </c>
      <c r="M22" s="452">
        <v>360.05</v>
      </c>
    </row>
    <row r="23" spans="1:13" ht="18" customHeight="1" x14ac:dyDescent="0.25">
      <c r="A23" s="428" t="s">
        <v>218</v>
      </c>
      <c r="B23" s="414" t="s">
        <v>1411</v>
      </c>
      <c r="C23" s="414" t="s">
        <v>1062</v>
      </c>
      <c r="D23" s="456">
        <v>20</v>
      </c>
      <c r="E23" s="457">
        <f t="shared" si="0"/>
        <v>0.05</v>
      </c>
      <c r="F23" s="414" t="s">
        <v>1412</v>
      </c>
      <c r="G23" s="414">
        <v>3</v>
      </c>
      <c r="H23" s="442">
        <v>91.28</v>
      </c>
      <c r="I23" s="414" t="s">
        <v>1413</v>
      </c>
      <c r="J23" s="414">
        <v>2</v>
      </c>
      <c r="K23" s="442">
        <v>276</v>
      </c>
      <c r="L23" s="414" t="s">
        <v>633</v>
      </c>
      <c r="M23" s="452">
        <v>165</v>
      </c>
    </row>
    <row r="24" spans="1:13" ht="18" customHeight="1" x14ac:dyDescent="0.25">
      <c r="A24" s="429" t="s">
        <v>219</v>
      </c>
      <c r="B24" s="419" t="s">
        <v>1414</v>
      </c>
      <c r="C24" s="419" t="s">
        <v>1106</v>
      </c>
      <c r="D24" s="458">
        <v>157.25</v>
      </c>
      <c r="E24" s="459">
        <f t="shared" si="0"/>
        <v>6.3593004769475362E-3</v>
      </c>
      <c r="F24" s="419" t="s">
        <v>1412</v>
      </c>
      <c r="G24" s="419">
        <v>3</v>
      </c>
      <c r="H24" s="444">
        <v>91.28</v>
      </c>
      <c r="I24" s="419" t="s">
        <v>1413</v>
      </c>
      <c r="J24" s="419">
        <v>2</v>
      </c>
      <c r="K24" s="444">
        <v>276</v>
      </c>
      <c r="L24" s="419" t="s">
        <v>1364</v>
      </c>
      <c r="M24" s="452">
        <v>0</v>
      </c>
    </row>
    <row r="25" spans="1:13" ht="18" customHeight="1" x14ac:dyDescent="0.25">
      <c r="A25" s="428" t="s">
        <v>220</v>
      </c>
      <c r="B25" s="414" t="s">
        <v>1415</v>
      </c>
      <c r="C25" s="414" t="s">
        <v>1062</v>
      </c>
      <c r="D25" s="456">
        <v>82.03</v>
      </c>
      <c r="E25" s="457">
        <f t="shared" si="0"/>
        <v>1.2190661952944045E-2</v>
      </c>
      <c r="F25" s="414" t="s">
        <v>1412</v>
      </c>
      <c r="G25" s="414">
        <v>3</v>
      </c>
      <c r="H25" s="442">
        <v>91.28</v>
      </c>
      <c r="I25" s="414" t="s">
        <v>1413</v>
      </c>
      <c r="J25" s="414">
        <v>2</v>
      </c>
      <c r="K25" s="442">
        <v>276</v>
      </c>
      <c r="L25" s="414" t="s">
        <v>631</v>
      </c>
      <c r="M25" s="452">
        <v>147</v>
      </c>
    </row>
    <row r="26" spans="1:13" ht="18" customHeight="1" x14ac:dyDescent="0.25">
      <c r="A26" s="429" t="s">
        <v>221</v>
      </c>
      <c r="B26" s="419" t="s">
        <v>1416</v>
      </c>
      <c r="C26" s="419" t="s">
        <v>1062</v>
      </c>
      <c r="D26" s="458">
        <v>138</v>
      </c>
      <c r="E26" s="459">
        <f t="shared" si="0"/>
        <v>7.246376811594203E-3</v>
      </c>
      <c r="F26" s="419" t="s">
        <v>1412</v>
      </c>
      <c r="G26" s="419">
        <v>3</v>
      </c>
      <c r="H26" s="444">
        <v>91.28</v>
      </c>
      <c r="I26" s="419" t="s">
        <v>1413</v>
      </c>
      <c r="J26" s="419">
        <v>2</v>
      </c>
      <c r="K26" s="444">
        <v>276</v>
      </c>
      <c r="L26" s="419" t="s">
        <v>637</v>
      </c>
      <c r="M26" s="452">
        <v>360.05</v>
      </c>
    </row>
    <row r="27" spans="1:13" ht="18" customHeight="1" x14ac:dyDescent="0.25">
      <c r="A27" s="428" t="s">
        <v>222</v>
      </c>
      <c r="B27" s="414" t="s">
        <v>1417</v>
      </c>
      <c r="C27" s="414" t="s">
        <v>1062</v>
      </c>
      <c r="D27" s="456">
        <v>19</v>
      </c>
      <c r="E27" s="457">
        <f t="shared" si="0"/>
        <v>5.2631578947368418E-2</v>
      </c>
      <c r="F27" s="414" t="s">
        <v>1412</v>
      </c>
      <c r="G27" s="414">
        <v>3</v>
      </c>
      <c r="H27" s="442">
        <v>70.22</v>
      </c>
      <c r="I27" s="414" t="s">
        <v>1418</v>
      </c>
      <c r="J27" s="414">
        <v>1</v>
      </c>
      <c r="K27" s="442">
        <v>186</v>
      </c>
      <c r="L27" s="414" t="s">
        <v>633</v>
      </c>
      <c r="M27" s="452">
        <v>165</v>
      </c>
    </row>
    <row r="28" spans="1:13" ht="18" customHeight="1" x14ac:dyDescent="0.25">
      <c r="A28" s="429" t="s">
        <v>224</v>
      </c>
      <c r="B28" s="419" t="s">
        <v>1419</v>
      </c>
      <c r="C28" s="419" t="s">
        <v>624</v>
      </c>
      <c r="D28" s="458">
        <v>1</v>
      </c>
      <c r="E28" s="459">
        <f t="shared" si="0"/>
        <v>1</v>
      </c>
      <c r="F28" s="419" t="s">
        <v>1420</v>
      </c>
      <c r="G28" s="419">
        <v>5</v>
      </c>
      <c r="H28" s="444">
        <v>146.11000000000001</v>
      </c>
      <c r="I28" s="419" t="s">
        <v>1421</v>
      </c>
      <c r="J28" s="419">
        <v>2</v>
      </c>
      <c r="K28" s="444">
        <v>123.5</v>
      </c>
      <c r="L28" s="419" t="s">
        <v>666</v>
      </c>
      <c r="M28" s="452">
        <v>249.5</v>
      </c>
    </row>
    <row r="29" spans="1:13" ht="18" customHeight="1" x14ac:dyDescent="0.25">
      <c r="A29" s="428" t="s">
        <v>225</v>
      </c>
      <c r="B29" s="414" t="s">
        <v>1422</v>
      </c>
      <c r="C29" s="414" t="s">
        <v>624</v>
      </c>
      <c r="D29" s="456">
        <v>1</v>
      </c>
      <c r="E29" s="457">
        <f t="shared" si="0"/>
        <v>1</v>
      </c>
      <c r="F29" s="414" t="s">
        <v>1420</v>
      </c>
      <c r="G29" s="414">
        <v>5</v>
      </c>
      <c r="H29" s="442">
        <v>146.11000000000001</v>
      </c>
      <c r="I29" s="414" t="s">
        <v>1421</v>
      </c>
      <c r="J29" s="414">
        <v>2</v>
      </c>
      <c r="K29" s="442">
        <v>123.5</v>
      </c>
      <c r="L29" s="414" t="s">
        <v>668</v>
      </c>
      <c r="M29" s="452">
        <v>299.5</v>
      </c>
    </row>
    <row r="30" spans="1:13" ht="18" customHeight="1" x14ac:dyDescent="0.25">
      <c r="A30" s="429" t="s">
        <v>226</v>
      </c>
      <c r="B30" s="419" t="s">
        <v>1423</v>
      </c>
      <c r="C30" s="419" t="s">
        <v>179</v>
      </c>
      <c r="D30" s="458">
        <v>0.75</v>
      </c>
      <c r="E30" s="459">
        <f t="shared" si="0"/>
        <v>1.3333333333333333</v>
      </c>
      <c r="F30" s="419" t="s">
        <v>1420</v>
      </c>
      <c r="G30" s="419">
        <v>5</v>
      </c>
      <c r="H30" s="444">
        <v>146.11000000000001</v>
      </c>
      <c r="I30" s="419" t="s">
        <v>1421</v>
      </c>
      <c r="J30" s="419">
        <v>2</v>
      </c>
      <c r="K30" s="444">
        <v>123.5</v>
      </c>
      <c r="L30" s="419" t="s">
        <v>670</v>
      </c>
      <c r="M30" s="452">
        <v>299.5</v>
      </c>
    </row>
    <row r="31" spans="1:13" ht="18" customHeight="1" x14ac:dyDescent="0.25">
      <c r="A31" s="428" t="s">
        <v>227</v>
      </c>
      <c r="B31" s="414" t="s">
        <v>1424</v>
      </c>
      <c r="C31" s="414" t="s">
        <v>179</v>
      </c>
      <c r="D31" s="456">
        <v>0.75</v>
      </c>
      <c r="E31" s="457">
        <f t="shared" si="0"/>
        <v>1.3333333333333333</v>
      </c>
      <c r="F31" s="414" t="s">
        <v>1420</v>
      </c>
      <c r="G31" s="414">
        <v>5</v>
      </c>
      <c r="H31" s="442">
        <v>146.11000000000001</v>
      </c>
      <c r="I31" s="414" t="s">
        <v>1421</v>
      </c>
      <c r="J31" s="414">
        <v>2</v>
      </c>
      <c r="K31" s="442">
        <v>123.5</v>
      </c>
      <c r="L31" s="414" t="s">
        <v>672</v>
      </c>
      <c r="M31" s="452">
        <v>331.5</v>
      </c>
    </row>
    <row r="32" spans="1:13" ht="18" customHeight="1" x14ac:dyDescent="0.25">
      <c r="A32" s="429" t="s">
        <v>228</v>
      </c>
      <c r="B32" s="419" t="s">
        <v>1425</v>
      </c>
      <c r="C32" s="419" t="s">
        <v>179</v>
      </c>
      <c r="D32" s="458">
        <v>0.5</v>
      </c>
      <c r="E32" s="459">
        <f t="shared" si="0"/>
        <v>2</v>
      </c>
      <c r="F32" s="419" t="s">
        <v>1420</v>
      </c>
      <c r="G32" s="419">
        <v>5</v>
      </c>
      <c r="H32" s="444">
        <v>146.11000000000001</v>
      </c>
      <c r="I32" s="419" t="s">
        <v>1421</v>
      </c>
      <c r="J32" s="419">
        <v>2</v>
      </c>
      <c r="K32" s="444">
        <v>123.5</v>
      </c>
      <c r="L32" s="419" t="s">
        <v>675</v>
      </c>
      <c r="M32" s="452">
        <v>249.5</v>
      </c>
    </row>
    <row r="33" spans="1:13" ht="18" customHeight="1" x14ac:dyDescent="0.25">
      <c r="A33" s="428" t="s">
        <v>229</v>
      </c>
      <c r="B33" s="414" t="s">
        <v>1426</v>
      </c>
      <c r="C33" s="414" t="s">
        <v>179</v>
      </c>
      <c r="D33" s="456">
        <v>0.5</v>
      </c>
      <c r="E33" s="457">
        <f t="shared" si="0"/>
        <v>2</v>
      </c>
      <c r="F33" s="414" t="s">
        <v>1420</v>
      </c>
      <c r="G33" s="414">
        <v>5</v>
      </c>
      <c r="H33" s="442">
        <v>146.11000000000001</v>
      </c>
      <c r="I33" s="414" t="s">
        <v>1421</v>
      </c>
      <c r="J33" s="414">
        <v>2</v>
      </c>
      <c r="K33" s="442">
        <v>123.5</v>
      </c>
      <c r="L33" s="414" t="s">
        <v>677</v>
      </c>
      <c r="M33" s="452">
        <v>299.5</v>
      </c>
    </row>
    <row r="34" spans="1:13" ht="18" customHeight="1" x14ac:dyDescent="0.25">
      <c r="A34" s="429" t="s">
        <v>230</v>
      </c>
      <c r="B34" s="419" t="s">
        <v>1427</v>
      </c>
      <c r="C34" s="419" t="s">
        <v>179</v>
      </c>
      <c r="D34" s="458">
        <v>0.375</v>
      </c>
      <c r="E34" s="459">
        <f t="shared" si="0"/>
        <v>2.6666666666666665</v>
      </c>
      <c r="F34" s="419" t="s">
        <v>1420</v>
      </c>
      <c r="G34" s="419">
        <v>5</v>
      </c>
      <c r="H34" s="444">
        <v>146.11000000000001</v>
      </c>
      <c r="I34" s="419" t="s">
        <v>1421</v>
      </c>
      <c r="J34" s="419">
        <v>2</v>
      </c>
      <c r="K34" s="444">
        <v>123.5</v>
      </c>
      <c r="L34" s="419" t="s">
        <v>679</v>
      </c>
      <c r="M34" s="452">
        <v>299.5</v>
      </c>
    </row>
    <row r="35" spans="1:13" ht="18" customHeight="1" x14ac:dyDescent="0.25">
      <c r="A35" s="428" t="s">
        <v>231</v>
      </c>
      <c r="B35" s="414" t="s">
        <v>1428</v>
      </c>
      <c r="C35" s="414" t="s">
        <v>179</v>
      </c>
      <c r="D35" s="456">
        <v>0.25</v>
      </c>
      <c r="E35" s="457">
        <f t="shared" si="0"/>
        <v>4</v>
      </c>
      <c r="F35" s="414" t="s">
        <v>1420</v>
      </c>
      <c r="G35" s="414">
        <v>5</v>
      </c>
      <c r="H35" s="442">
        <v>146.11000000000001</v>
      </c>
      <c r="I35" s="414" t="s">
        <v>1421</v>
      </c>
      <c r="J35" s="414">
        <v>2</v>
      </c>
      <c r="K35" s="442">
        <v>123.5</v>
      </c>
      <c r="L35" s="414" t="s">
        <v>682</v>
      </c>
      <c r="M35" s="452">
        <v>299.5</v>
      </c>
    </row>
    <row r="36" spans="1:13" ht="18" customHeight="1" x14ac:dyDescent="0.25">
      <c r="A36" s="429" t="s">
        <v>232</v>
      </c>
      <c r="B36" s="419" t="s">
        <v>1429</v>
      </c>
      <c r="C36" s="419" t="s">
        <v>179</v>
      </c>
      <c r="D36" s="458">
        <v>0.75</v>
      </c>
      <c r="E36" s="459">
        <f t="shared" ref="E36:E67" si="1">IF(D36&gt;0,1/D36,"")</f>
        <v>1.3333333333333333</v>
      </c>
      <c r="F36" s="419" t="s">
        <v>1430</v>
      </c>
      <c r="G36" s="419">
        <v>9</v>
      </c>
      <c r="H36" s="444">
        <v>246.79</v>
      </c>
      <c r="I36" s="419" t="s">
        <v>1431</v>
      </c>
      <c r="J36" s="419">
        <v>3</v>
      </c>
      <c r="K36" s="444">
        <v>126.5</v>
      </c>
      <c r="L36" s="419" t="s">
        <v>1364</v>
      </c>
      <c r="M36" s="452">
        <v>0</v>
      </c>
    </row>
    <row r="37" spans="1:13" ht="18" customHeight="1" x14ac:dyDescent="0.25">
      <c r="A37" s="428" t="s">
        <v>233</v>
      </c>
      <c r="B37" s="414" t="s">
        <v>1432</v>
      </c>
      <c r="C37" s="414" t="s">
        <v>179</v>
      </c>
      <c r="D37" s="456">
        <v>0.75</v>
      </c>
      <c r="E37" s="457">
        <f t="shared" si="1"/>
        <v>1.3333333333333333</v>
      </c>
      <c r="F37" s="414" t="s">
        <v>1430</v>
      </c>
      <c r="G37" s="414">
        <v>9</v>
      </c>
      <c r="H37" s="442">
        <v>246.79</v>
      </c>
      <c r="I37" s="414" t="s">
        <v>1431</v>
      </c>
      <c r="J37" s="414">
        <v>3</v>
      </c>
      <c r="K37" s="442">
        <v>126.5</v>
      </c>
      <c r="L37" s="414" t="s">
        <v>1364</v>
      </c>
      <c r="M37" s="452">
        <v>0</v>
      </c>
    </row>
    <row r="38" spans="1:13" ht="18" customHeight="1" x14ac:dyDescent="0.25">
      <c r="A38" s="429" t="s">
        <v>234</v>
      </c>
      <c r="B38" s="419" t="s">
        <v>1433</v>
      </c>
      <c r="C38" s="419" t="s">
        <v>179</v>
      </c>
      <c r="D38" s="458">
        <v>0.3</v>
      </c>
      <c r="E38" s="459">
        <f t="shared" si="1"/>
        <v>3.3333333333333335</v>
      </c>
      <c r="F38" s="419" t="s">
        <v>1430</v>
      </c>
      <c r="G38" s="419">
        <v>9</v>
      </c>
      <c r="H38" s="444">
        <v>296.79000000000002</v>
      </c>
      <c r="I38" s="419" t="s">
        <v>1431</v>
      </c>
      <c r="J38" s="419">
        <v>3</v>
      </c>
      <c r="K38" s="444">
        <v>126.5</v>
      </c>
      <c r="L38" s="419" t="s">
        <v>1364</v>
      </c>
      <c r="M38" s="452">
        <v>0</v>
      </c>
    </row>
    <row r="39" spans="1:13" ht="18" customHeight="1" x14ac:dyDescent="0.25">
      <c r="A39" s="428" t="s">
        <v>235</v>
      </c>
      <c r="B39" s="414" t="s">
        <v>1434</v>
      </c>
      <c r="C39" s="414" t="s">
        <v>179</v>
      </c>
      <c r="D39" s="456">
        <v>0.25</v>
      </c>
      <c r="E39" s="457">
        <f t="shared" si="1"/>
        <v>4</v>
      </c>
      <c r="F39" s="414" t="s">
        <v>1430</v>
      </c>
      <c r="G39" s="414">
        <v>9</v>
      </c>
      <c r="H39" s="442">
        <v>296.79000000000002</v>
      </c>
      <c r="I39" s="414" t="s">
        <v>1431</v>
      </c>
      <c r="J39" s="414">
        <v>3</v>
      </c>
      <c r="K39" s="442">
        <v>126.5</v>
      </c>
      <c r="L39" s="414" t="s">
        <v>1364</v>
      </c>
      <c r="M39" s="452">
        <v>0</v>
      </c>
    </row>
    <row r="40" spans="1:13" ht="18" customHeight="1" x14ac:dyDescent="0.25">
      <c r="A40" s="429" t="s">
        <v>236</v>
      </c>
      <c r="B40" s="419" t="s">
        <v>1435</v>
      </c>
      <c r="C40" s="419" t="s">
        <v>179</v>
      </c>
      <c r="D40" s="458">
        <v>0.25</v>
      </c>
      <c r="E40" s="459">
        <f t="shared" si="1"/>
        <v>4</v>
      </c>
      <c r="F40" s="419" t="s">
        <v>1430</v>
      </c>
      <c r="G40" s="419">
        <v>9</v>
      </c>
      <c r="H40" s="444">
        <v>296.79000000000002</v>
      </c>
      <c r="I40" s="419" t="s">
        <v>1431</v>
      </c>
      <c r="J40" s="419">
        <v>3</v>
      </c>
      <c r="K40" s="444">
        <v>126.5</v>
      </c>
      <c r="L40" s="419" t="s">
        <v>1364</v>
      </c>
      <c r="M40" s="452">
        <v>0</v>
      </c>
    </row>
    <row r="41" spans="1:13" ht="18" customHeight="1" x14ac:dyDescent="0.25">
      <c r="A41" s="428" t="s">
        <v>237</v>
      </c>
      <c r="B41" s="414" t="s">
        <v>1436</v>
      </c>
      <c r="C41" s="414" t="s">
        <v>179</v>
      </c>
      <c r="D41" s="456">
        <v>0.2</v>
      </c>
      <c r="E41" s="457">
        <f t="shared" si="1"/>
        <v>5</v>
      </c>
      <c r="F41" s="414" t="s">
        <v>1437</v>
      </c>
      <c r="G41" s="414">
        <v>10</v>
      </c>
      <c r="H41" s="442">
        <v>346.79</v>
      </c>
      <c r="I41" s="414" t="s">
        <v>1431</v>
      </c>
      <c r="J41" s="414">
        <v>3</v>
      </c>
      <c r="K41" s="442">
        <v>126.5</v>
      </c>
      <c r="L41" s="414" t="s">
        <v>1364</v>
      </c>
      <c r="M41" s="452">
        <v>0</v>
      </c>
    </row>
    <row r="42" spans="1:13" ht="18" customHeight="1" x14ac:dyDescent="0.25">
      <c r="A42" s="429" t="s">
        <v>238</v>
      </c>
      <c r="B42" s="419" t="s">
        <v>1438</v>
      </c>
      <c r="C42" s="419" t="s">
        <v>179</v>
      </c>
      <c r="D42" s="458">
        <v>0.15</v>
      </c>
      <c r="E42" s="459">
        <f t="shared" si="1"/>
        <v>6.666666666666667</v>
      </c>
      <c r="F42" s="419" t="s">
        <v>1437</v>
      </c>
      <c r="G42" s="419">
        <v>10</v>
      </c>
      <c r="H42" s="444">
        <v>346.79</v>
      </c>
      <c r="I42" s="419" t="s">
        <v>1431</v>
      </c>
      <c r="J42" s="419">
        <v>3</v>
      </c>
      <c r="K42" s="444">
        <v>126.5</v>
      </c>
      <c r="L42" s="419" t="s">
        <v>1364</v>
      </c>
      <c r="M42" s="452">
        <v>0</v>
      </c>
    </row>
    <row r="43" spans="1:13" ht="18" customHeight="1" x14ac:dyDescent="0.25">
      <c r="A43" s="428" t="s">
        <v>239</v>
      </c>
      <c r="B43" s="414" t="s">
        <v>1439</v>
      </c>
      <c r="C43" s="414" t="s">
        <v>179</v>
      </c>
      <c r="D43" s="456">
        <v>0.05</v>
      </c>
      <c r="E43" s="457">
        <f t="shared" si="1"/>
        <v>20</v>
      </c>
      <c r="F43" s="414" t="s">
        <v>1440</v>
      </c>
      <c r="G43" s="414">
        <v>11</v>
      </c>
      <c r="H43" s="442">
        <v>396.79</v>
      </c>
      <c r="I43" s="414" t="s">
        <v>1431</v>
      </c>
      <c r="J43" s="414">
        <v>3</v>
      </c>
      <c r="K43" s="442">
        <v>126.5</v>
      </c>
      <c r="L43" s="414" t="s">
        <v>1364</v>
      </c>
      <c r="M43" s="452">
        <v>0</v>
      </c>
    </row>
    <row r="44" spans="1:13" ht="18" customHeight="1" x14ac:dyDescent="0.25">
      <c r="A44" s="429" t="s">
        <v>240</v>
      </c>
      <c r="B44" s="419" t="s">
        <v>1441</v>
      </c>
      <c r="C44" s="419" t="s">
        <v>1442</v>
      </c>
      <c r="D44" s="458">
        <v>4.2000000000000003E-2</v>
      </c>
      <c r="E44" s="459">
        <f t="shared" si="1"/>
        <v>23.809523809523807</v>
      </c>
      <c r="F44" s="419" t="s">
        <v>1443</v>
      </c>
      <c r="G44" s="419">
        <v>7</v>
      </c>
      <c r="H44" s="444">
        <v>175.77</v>
      </c>
      <c r="I44" s="419" t="s">
        <v>1444</v>
      </c>
      <c r="J44" s="419">
        <v>2</v>
      </c>
      <c r="K44" s="444">
        <v>255.3</v>
      </c>
      <c r="L44" s="419" t="s">
        <v>1364</v>
      </c>
      <c r="M44" s="452">
        <v>0</v>
      </c>
    </row>
    <row r="45" spans="1:13" ht="18" customHeight="1" x14ac:dyDescent="0.25">
      <c r="A45" s="428" t="s">
        <v>241</v>
      </c>
      <c r="B45" s="414" t="s">
        <v>1445</v>
      </c>
      <c r="C45" s="414" t="s">
        <v>1442</v>
      </c>
      <c r="D45" s="456">
        <v>1.7999999999999999E-2</v>
      </c>
      <c r="E45" s="457">
        <f t="shared" si="1"/>
        <v>55.555555555555557</v>
      </c>
      <c r="F45" s="414" t="s">
        <v>1443</v>
      </c>
      <c r="G45" s="414">
        <v>7</v>
      </c>
      <c r="H45" s="442">
        <v>175.77</v>
      </c>
      <c r="I45" s="414" t="s">
        <v>1444</v>
      </c>
      <c r="J45" s="414">
        <v>2</v>
      </c>
      <c r="K45" s="442">
        <v>255.3</v>
      </c>
      <c r="L45" s="414" t="s">
        <v>1364</v>
      </c>
      <c r="M45" s="452">
        <v>0</v>
      </c>
    </row>
    <row r="46" spans="1:13" ht="18" customHeight="1" x14ac:dyDescent="0.25">
      <c r="A46" s="429" t="s">
        <v>243</v>
      </c>
      <c r="B46" s="419" t="s">
        <v>1446</v>
      </c>
      <c r="C46" s="419" t="s">
        <v>624</v>
      </c>
      <c r="D46" s="458">
        <v>15</v>
      </c>
      <c r="E46" s="459">
        <f t="shared" si="1"/>
        <v>6.6666666666666666E-2</v>
      </c>
      <c r="F46" s="419" t="s">
        <v>1447</v>
      </c>
      <c r="G46" s="419">
        <v>5</v>
      </c>
      <c r="H46" s="444">
        <v>134.99</v>
      </c>
      <c r="I46" s="419" t="s">
        <v>1448</v>
      </c>
      <c r="J46" s="419">
        <v>2</v>
      </c>
      <c r="K46" s="444">
        <v>123.5</v>
      </c>
      <c r="L46" s="419" t="s">
        <v>647</v>
      </c>
      <c r="M46" s="452">
        <v>0</v>
      </c>
    </row>
    <row r="47" spans="1:13" ht="18" customHeight="1" x14ac:dyDescent="0.25">
      <c r="A47" s="428" t="s">
        <v>244</v>
      </c>
      <c r="B47" s="414" t="s">
        <v>1449</v>
      </c>
      <c r="C47" s="414" t="s">
        <v>624</v>
      </c>
      <c r="D47" s="456">
        <v>14.25</v>
      </c>
      <c r="E47" s="457">
        <f t="shared" si="1"/>
        <v>7.0175438596491224E-2</v>
      </c>
      <c r="F47" s="414" t="s">
        <v>1447</v>
      </c>
      <c r="G47" s="414">
        <v>5</v>
      </c>
      <c r="H47" s="442">
        <v>134.99</v>
      </c>
      <c r="I47" s="414" t="s">
        <v>1448</v>
      </c>
      <c r="J47" s="414">
        <v>2</v>
      </c>
      <c r="K47" s="442">
        <v>123.5</v>
      </c>
      <c r="L47" s="414" t="s">
        <v>649</v>
      </c>
      <c r="M47" s="452">
        <v>0</v>
      </c>
    </row>
    <row r="48" spans="1:13" ht="18" customHeight="1" x14ac:dyDescent="0.25">
      <c r="A48" s="429" t="s">
        <v>245</v>
      </c>
      <c r="B48" s="419" t="s">
        <v>1450</v>
      </c>
      <c r="C48" s="419" t="s">
        <v>624</v>
      </c>
      <c r="D48" s="458">
        <v>12.824999999999999</v>
      </c>
      <c r="E48" s="459">
        <f t="shared" si="1"/>
        <v>7.797270955165693E-2</v>
      </c>
      <c r="F48" s="419" t="s">
        <v>1447</v>
      </c>
      <c r="G48" s="419">
        <v>5</v>
      </c>
      <c r="H48" s="444">
        <v>134.99</v>
      </c>
      <c r="I48" s="419" t="s">
        <v>1448</v>
      </c>
      <c r="J48" s="419">
        <v>2</v>
      </c>
      <c r="K48" s="444">
        <v>123.5</v>
      </c>
      <c r="L48" s="419" t="s">
        <v>652</v>
      </c>
      <c r="M48" s="452">
        <v>0</v>
      </c>
    </row>
    <row r="49" spans="1:13" ht="18" customHeight="1" x14ac:dyDescent="0.25">
      <c r="A49" s="428" t="s">
        <v>246</v>
      </c>
      <c r="B49" s="414" t="s">
        <v>1451</v>
      </c>
      <c r="C49" s="414" t="s">
        <v>624</v>
      </c>
      <c r="D49" s="456">
        <v>12.824999999999999</v>
      </c>
      <c r="E49" s="457">
        <f t="shared" si="1"/>
        <v>7.797270955165693E-2</v>
      </c>
      <c r="F49" s="414" t="s">
        <v>1447</v>
      </c>
      <c r="G49" s="414">
        <v>5</v>
      </c>
      <c r="H49" s="442">
        <v>134.99</v>
      </c>
      <c r="I49" s="414" t="s">
        <v>1448</v>
      </c>
      <c r="J49" s="414">
        <v>2</v>
      </c>
      <c r="K49" s="442">
        <v>123.5</v>
      </c>
      <c r="L49" s="414" t="s">
        <v>654</v>
      </c>
      <c r="M49" s="452">
        <v>0</v>
      </c>
    </row>
    <row r="50" spans="1:13" ht="18" customHeight="1" x14ac:dyDescent="0.25">
      <c r="A50" s="429" t="s">
        <v>247</v>
      </c>
      <c r="B50" s="419" t="s">
        <v>1452</v>
      </c>
      <c r="C50" s="419" t="s">
        <v>624</v>
      </c>
      <c r="D50" s="458">
        <v>11.5425</v>
      </c>
      <c r="E50" s="459">
        <f t="shared" si="1"/>
        <v>8.6636343946285457E-2</v>
      </c>
      <c r="F50" s="419" t="s">
        <v>1447</v>
      </c>
      <c r="G50" s="419">
        <v>5</v>
      </c>
      <c r="H50" s="444">
        <v>134.99</v>
      </c>
      <c r="I50" s="419" t="s">
        <v>1448</v>
      </c>
      <c r="J50" s="419">
        <v>2</v>
      </c>
      <c r="K50" s="444">
        <v>123.5</v>
      </c>
      <c r="L50" s="419" t="s">
        <v>656</v>
      </c>
      <c r="M50" s="452">
        <v>0</v>
      </c>
    </row>
    <row r="51" spans="1:13" ht="18" customHeight="1" x14ac:dyDescent="0.25">
      <c r="A51" s="428" t="s">
        <v>248</v>
      </c>
      <c r="B51" s="414" t="s">
        <v>1092</v>
      </c>
      <c r="C51" s="414" t="s">
        <v>624</v>
      </c>
      <c r="D51" s="456">
        <v>11.5425</v>
      </c>
      <c r="E51" s="457">
        <f t="shared" si="1"/>
        <v>8.6636343946285457E-2</v>
      </c>
      <c r="F51" s="414" t="s">
        <v>1447</v>
      </c>
      <c r="G51" s="414">
        <v>5</v>
      </c>
      <c r="H51" s="442">
        <v>134.99</v>
      </c>
      <c r="I51" s="414" t="s">
        <v>1448</v>
      </c>
      <c r="J51" s="414">
        <v>2</v>
      </c>
      <c r="K51" s="442">
        <v>123.5</v>
      </c>
      <c r="L51" s="414" t="s">
        <v>656</v>
      </c>
      <c r="M51" s="452">
        <v>0</v>
      </c>
    </row>
    <row r="52" spans="1:13" ht="18" customHeight="1" x14ac:dyDescent="0.25">
      <c r="A52" s="429" t="s">
        <v>249</v>
      </c>
      <c r="B52" s="419" t="s">
        <v>1093</v>
      </c>
      <c r="C52" s="419" t="s">
        <v>624</v>
      </c>
      <c r="D52" s="458">
        <v>10.965</v>
      </c>
      <c r="E52" s="459">
        <f t="shared" si="1"/>
        <v>9.1199270405836752E-2</v>
      </c>
      <c r="F52" s="419" t="s">
        <v>1453</v>
      </c>
      <c r="G52" s="419">
        <v>6</v>
      </c>
      <c r="H52" s="444">
        <v>175.77</v>
      </c>
      <c r="I52" s="419" t="s">
        <v>1448</v>
      </c>
      <c r="J52" s="419">
        <v>2</v>
      </c>
      <c r="K52" s="444">
        <v>123.5</v>
      </c>
      <c r="L52" s="419" t="s">
        <v>658</v>
      </c>
      <c r="M52" s="452">
        <v>0</v>
      </c>
    </row>
    <row r="53" spans="1:13" ht="18" customHeight="1" x14ac:dyDescent="0.25">
      <c r="A53" s="428" t="s">
        <v>250</v>
      </c>
      <c r="B53" s="414" t="s">
        <v>1094</v>
      </c>
      <c r="C53" s="414" t="s">
        <v>624</v>
      </c>
      <c r="D53" s="456">
        <v>10.4175</v>
      </c>
      <c r="E53" s="457">
        <f t="shared" si="1"/>
        <v>9.5992320614350854E-2</v>
      </c>
      <c r="F53" s="414" t="s">
        <v>1453</v>
      </c>
      <c r="G53" s="414">
        <v>6</v>
      </c>
      <c r="H53" s="442">
        <v>175.77</v>
      </c>
      <c r="I53" s="414" t="s">
        <v>1448</v>
      </c>
      <c r="J53" s="414">
        <v>2</v>
      </c>
      <c r="K53" s="442">
        <v>123.5</v>
      </c>
      <c r="L53" s="414" t="s">
        <v>660</v>
      </c>
      <c r="M53" s="452">
        <v>0</v>
      </c>
    </row>
    <row r="54" spans="1:13" ht="18" customHeight="1" x14ac:dyDescent="0.25">
      <c r="A54" s="429" t="s">
        <v>251</v>
      </c>
      <c r="B54" s="419" t="s">
        <v>1095</v>
      </c>
      <c r="C54" s="419" t="s">
        <v>624</v>
      </c>
      <c r="D54" s="458">
        <v>9.8962500000000002</v>
      </c>
      <c r="E54" s="459">
        <f t="shared" si="1"/>
        <v>0.10104837691044588</v>
      </c>
      <c r="F54" s="419" t="s">
        <v>1453</v>
      </c>
      <c r="G54" s="419">
        <v>6</v>
      </c>
      <c r="H54" s="444">
        <v>175.77</v>
      </c>
      <c r="I54" s="419" t="s">
        <v>1448</v>
      </c>
      <c r="J54" s="419">
        <v>2</v>
      </c>
      <c r="K54" s="444">
        <v>123.5</v>
      </c>
      <c r="L54" s="419" t="s">
        <v>663</v>
      </c>
      <c r="M54" s="452">
        <v>0</v>
      </c>
    </row>
    <row r="55" spans="1:13" ht="18" customHeight="1" x14ac:dyDescent="0.25">
      <c r="A55" s="428" t="s">
        <v>253</v>
      </c>
      <c r="B55" s="414" t="s">
        <v>1454</v>
      </c>
      <c r="C55" s="414" t="s">
        <v>1106</v>
      </c>
      <c r="D55" s="456">
        <v>300</v>
      </c>
      <c r="E55" s="457">
        <f t="shared" si="1"/>
        <v>3.3333333333333335E-3</v>
      </c>
      <c r="F55" s="414" t="s">
        <v>1455</v>
      </c>
      <c r="G55" s="414">
        <v>5</v>
      </c>
      <c r="H55" s="442">
        <v>133.4</v>
      </c>
      <c r="I55" s="414" t="s">
        <v>1456</v>
      </c>
      <c r="J55" s="414">
        <v>3</v>
      </c>
      <c r="K55" s="442">
        <v>376</v>
      </c>
      <c r="L55" s="414" t="s">
        <v>1364</v>
      </c>
      <c r="M55" s="452">
        <v>0</v>
      </c>
    </row>
    <row r="56" spans="1:13" ht="18" customHeight="1" x14ac:dyDescent="0.25">
      <c r="A56" s="429" t="s">
        <v>254</v>
      </c>
      <c r="B56" s="419" t="s">
        <v>1457</v>
      </c>
      <c r="C56" s="419" t="s">
        <v>1062</v>
      </c>
      <c r="D56" s="458">
        <v>220</v>
      </c>
      <c r="E56" s="459">
        <f t="shared" si="1"/>
        <v>4.5454545454545452E-3</v>
      </c>
      <c r="F56" s="419" t="s">
        <v>1458</v>
      </c>
      <c r="G56" s="419">
        <v>6</v>
      </c>
      <c r="H56" s="444">
        <v>154.46</v>
      </c>
      <c r="I56" s="419" t="s">
        <v>1459</v>
      </c>
      <c r="J56" s="419">
        <v>5</v>
      </c>
      <c r="K56" s="444">
        <v>802.7</v>
      </c>
      <c r="L56" s="419" t="s">
        <v>625</v>
      </c>
      <c r="M56" s="452">
        <v>85</v>
      </c>
    </row>
    <row r="57" spans="1:13" ht="18" customHeight="1" x14ac:dyDescent="0.25">
      <c r="A57" s="428" t="s">
        <v>255</v>
      </c>
      <c r="B57" s="414" t="s">
        <v>1460</v>
      </c>
      <c r="C57" s="414" t="s">
        <v>1062</v>
      </c>
      <c r="D57" s="456">
        <v>55</v>
      </c>
      <c r="E57" s="457">
        <f t="shared" si="1"/>
        <v>1.8181818181818181E-2</v>
      </c>
      <c r="F57" s="414" t="s">
        <v>1458</v>
      </c>
      <c r="G57" s="414">
        <v>6</v>
      </c>
      <c r="H57" s="442">
        <v>154.46</v>
      </c>
      <c r="I57" s="414" t="s">
        <v>1459</v>
      </c>
      <c r="J57" s="414">
        <v>5</v>
      </c>
      <c r="K57" s="442">
        <v>802.7</v>
      </c>
      <c r="L57" s="414" t="s">
        <v>627</v>
      </c>
      <c r="M57" s="452">
        <v>85</v>
      </c>
    </row>
    <row r="58" spans="1:13" ht="18" customHeight="1" x14ac:dyDescent="0.25">
      <c r="A58" s="429" t="s">
        <v>256</v>
      </c>
      <c r="B58" s="419" t="s">
        <v>1461</v>
      </c>
      <c r="C58" s="419" t="s">
        <v>1062</v>
      </c>
      <c r="D58" s="458">
        <v>55</v>
      </c>
      <c r="E58" s="459">
        <f t="shared" si="1"/>
        <v>1.8181818181818181E-2</v>
      </c>
      <c r="F58" s="419" t="s">
        <v>1458</v>
      </c>
      <c r="G58" s="419">
        <v>6</v>
      </c>
      <c r="H58" s="444">
        <v>154.46</v>
      </c>
      <c r="I58" s="419" t="s">
        <v>1459</v>
      </c>
      <c r="J58" s="419">
        <v>5</v>
      </c>
      <c r="K58" s="444">
        <v>802.7</v>
      </c>
      <c r="L58" s="419" t="s">
        <v>629</v>
      </c>
      <c r="M58" s="452">
        <v>85</v>
      </c>
    </row>
    <row r="59" spans="1:13" ht="18" customHeight="1" x14ac:dyDescent="0.25">
      <c r="A59" s="428" t="s">
        <v>257</v>
      </c>
      <c r="B59" s="414" t="s">
        <v>1462</v>
      </c>
      <c r="C59" s="414" t="s">
        <v>1106</v>
      </c>
      <c r="D59" s="456">
        <v>900</v>
      </c>
      <c r="E59" s="457">
        <f t="shared" si="1"/>
        <v>1.1111111111111111E-3</v>
      </c>
      <c r="F59" s="414" t="s">
        <v>1463</v>
      </c>
      <c r="G59" s="414">
        <v>3</v>
      </c>
      <c r="H59" s="442">
        <v>54.91</v>
      </c>
      <c r="I59" s="414" t="s">
        <v>1464</v>
      </c>
      <c r="J59" s="414">
        <v>2</v>
      </c>
      <c r="K59" s="442">
        <v>187.5</v>
      </c>
      <c r="L59" s="414" t="s">
        <v>696</v>
      </c>
      <c r="M59" s="452">
        <v>3.08</v>
      </c>
    </row>
    <row r="60" spans="1:13" ht="18" customHeight="1" x14ac:dyDescent="0.25">
      <c r="A60" s="429" t="s">
        <v>258</v>
      </c>
      <c r="B60" s="419" t="s">
        <v>1465</v>
      </c>
      <c r="C60" s="419" t="s">
        <v>1106</v>
      </c>
      <c r="D60" s="458">
        <v>816.67</v>
      </c>
      <c r="E60" s="459">
        <f t="shared" si="1"/>
        <v>1.2244847980212327E-3</v>
      </c>
      <c r="F60" s="419" t="s">
        <v>1463</v>
      </c>
      <c r="G60" s="419">
        <v>3</v>
      </c>
      <c r="H60" s="444">
        <v>54.91</v>
      </c>
      <c r="I60" s="419" t="s">
        <v>1464</v>
      </c>
      <c r="J60" s="419">
        <v>2</v>
      </c>
      <c r="K60" s="444">
        <v>187.5</v>
      </c>
      <c r="L60" s="419" t="s">
        <v>645</v>
      </c>
      <c r="M60" s="452">
        <v>1.5</v>
      </c>
    </row>
    <row r="61" spans="1:13" ht="18" customHeight="1" x14ac:dyDescent="0.25">
      <c r="A61" s="428" t="s">
        <v>259</v>
      </c>
      <c r="B61" s="414" t="s">
        <v>1466</v>
      </c>
      <c r="C61" s="414" t="s">
        <v>1106</v>
      </c>
      <c r="D61" s="456">
        <v>816.67</v>
      </c>
      <c r="E61" s="457">
        <f t="shared" si="1"/>
        <v>1.2244847980212327E-3</v>
      </c>
      <c r="F61" s="414" t="s">
        <v>1467</v>
      </c>
      <c r="G61" s="414">
        <v>5</v>
      </c>
      <c r="H61" s="442">
        <v>119.35</v>
      </c>
      <c r="I61" s="414" t="s">
        <v>1468</v>
      </c>
      <c r="J61" s="414">
        <v>4</v>
      </c>
      <c r="K61" s="442">
        <v>433.35</v>
      </c>
      <c r="L61" s="414" t="s">
        <v>641</v>
      </c>
      <c r="M61" s="452">
        <v>381.6</v>
      </c>
    </row>
    <row r="62" spans="1:13" ht="18" customHeight="1" x14ac:dyDescent="0.25">
      <c r="A62" s="429" t="s">
        <v>260</v>
      </c>
      <c r="B62" s="419" t="s">
        <v>1469</v>
      </c>
      <c r="C62" s="419" t="s">
        <v>624</v>
      </c>
      <c r="D62" s="458">
        <v>6.67</v>
      </c>
      <c r="E62" s="459">
        <f t="shared" si="1"/>
        <v>0.14992503748125938</v>
      </c>
      <c r="F62" s="419" t="s">
        <v>1470</v>
      </c>
      <c r="G62" s="419">
        <v>5</v>
      </c>
      <c r="H62" s="444">
        <v>94.43</v>
      </c>
      <c r="I62" s="419" t="s">
        <v>1388</v>
      </c>
      <c r="J62" s="419">
        <v>1</v>
      </c>
      <c r="K62" s="444">
        <v>74.5</v>
      </c>
      <c r="L62" s="419" t="s">
        <v>693</v>
      </c>
      <c r="M62" s="452">
        <v>147</v>
      </c>
    </row>
    <row r="63" spans="1:13" ht="18" customHeight="1" x14ac:dyDescent="0.25">
      <c r="A63" s="428" t="s">
        <v>261</v>
      </c>
      <c r="B63" s="414" t="s">
        <v>1471</v>
      </c>
      <c r="C63" s="414" t="s">
        <v>1062</v>
      </c>
      <c r="D63" s="456">
        <v>26.1</v>
      </c>
      <c r="E63" s="457">
        <f t="shared" si="1"/>
        <v>3.8314176245210725E-2</v>
      </c>
      <c r="F63" s="414" t="s">
        <v>1472</v>
      </c>
      <c r="G63" s="414">
        <v>4</v>
      </c>
      <c r="H63" s="442">
        <v>77.23</v>
      </c>
      <c r="I63" s="414" t="s">
        <v>1473</v>
      </c>
      <c r="J63" s="414">
        <v>4</v>
      </c>
      <c r="K63" s="442">
        <v>581.20000000000005</v>
      </c>
      <c r="L63" s="414" t="s">
        <v>1364</v>
      </c>
      <c r="M63" s="452">
        <v>0</v>
      </c>
    </row>
    <row r="64" spans="1:13" ht="18" customHeight="1" x14ac:dyDescent="0.25">
      <c r="A64" s="429" t="s">
        <v>262</v>
      </c>
      <c r="B64" s="419" t="s">
        <v>1474</v>
      </c>
      <c r="C64" s="419" t="s">
        <v>1106</v>
      </c>
      <c r="D64" s="458">
        <v>74.069999999999993</v>
      </c>
      <c r="E64" s="459">
        <f t="shared" si="1"/>
        <v>1.3500742540839748E-2</v>
      </c>
      <c r="F64" s="419" t="s">
        <v>1467</v>
      </c>
      <c r="G64" s="419">
        <v>5</v>
      </c>
      <c r="H64" s="444">
        <v>119.35</v>
      </c>
      <c r="I64" s="419" t="s">
        <v>1468</v>
      </c>
      <c r="J64" s="419">
        <v>4</v>
      </c>
      <c r="K64" s="444">
        <v>433.35</v>
      </c>
      <c r="L64" s="419" t="s">
        <v>641</v>
      </c>
      <c r="M64" s="452">
        <v>381.6</v>
      </c>
    </row>
    <row r="65" spans="1:13" ht="18" customHeight="1" x14ac:dyDescent="0.25">
      <c r="A65" s="428" t="s">
        <v>263</v>
      </c>
      <c r="B65" s="414" t="s">
        <v>1475</v>
      </c>
      <c r="C65" s="414" t="s">
        <v>1106</v>
      </c>
      <c r="D65" s="456">
        <v>277</v>
      </c>
      <c r="E65" s="457">
        <f t="shared" si="1"/>
        <v>3.6101083032490976E-3</v>
      </c>
      <c r="F65" s="414" t="s">
        <v>1476</v>
      </c>
      <c r="G65" s="414">
        <v>4</v>
      </c>
      <c r="H65" s="442">
        <v>97.03</v>
      </c>
      <c r="I65" s="414" t="s">
        <v>1477</v>
      </c>
      <c r="J65" s="414">
        <v>3</v>
      </c>
      <c r="K65" s="442">
        <v>205</v>
      </c>
      <c r="L65" s="414" t="s">
        <v>643</v>
      </c>
      <c r="M65" s="452">
        <v>3.85</v>
      </c>
    </row>
    <row r="66" spans="1:13" ht="18" customHeight="1" x14ac:dyDescent="0.25">
      <c r="A66" s="429" t="s">
        <v>264</v>
      </c>
      <c r="B66" s="419" t="s">
        <v>1478</v>
      </c>
      <c r="C66" s="419" t="s">
        <v>1106</v>
      </c>
      <c r="D66" s="458">
        <v>25</v>
      </c>
      <c r="E66" s="459">
        <f t="shared" si="1"/>
        <v>0.04</v>
      </c>
      <c r="F66" s="419" t="s">
        <v>1479</v>
      </c>
      <c r="G66" s="419">
        <v>9</v>
      </c>
      <c r="H66" s="444">
        <v>234.87</v>
      </c>
      <c r="I66" s="419" t="s">
        <v>1480</v>
      </c>
      <c r="J66" s="419">
        <v>2</v>
      </c>
      <c r="K66" s="444">
        <v>84.5</v>
      </c>
      <c r="L66" s="419" t="s">
        <v>684</v>
      </c>
      <c r="M66" s="452">
        <v>125</v>
      </c>
    </row>
    <row r="67" spans="1:13" ht="18" customHeight="1" x14ac:dyDescent="0.25">
      <c r="A67" s="428" t="s">
        <v>265</v>
      </c>
      <c r="B67" s="414" t="s">
        <v>1481</v>
      </c>
      <c r="C67" s="414" t="s">
        <v>624</v>
      </c>
      <c r="D67" s="456">
        <v>15</v>
      </c>
      <c r="E67" s="457">
        <f t="shared" si="1"/>
        <v>6.6666666666666666E-2</v>
      </c>
      <c r="F67" s="414" t="s">
        <v>1482</v>
      </c>
      <c r="G67" s="414">
        <v>5</v>
      </c>
      <c r="H67" s="442">
        <v>134.99</v>
      </c>
      <c r="I67" s="414" t="s">
        <v>1483</v>
      </c>
      <c r="J67" s="414">
        <v>2</v>
      </c>
      <c r="K67" s="442">
        <v>77.5</v>
      </c>
      <c r="L67" s="414" t="s">
        <v>686</v>
      </c>
      <c r="M67" s="452">
        <v>63.21</v>
      </c>
    </row>
    <row r="68" spans="1:13" ht="18" customHeight="1" x14ac:dyDescent="0.25">
      <c r="A68" s="429" t="s">
        <v>267</v>
      </c>
      <c r="B68" s="419" t="s">
        <v>1484</v>
      </c>
      <c r="C68" s="419" t="s">
        <v>179</v>
      </c>
      <c r="D68" s="458">
        <v>37.5</v>
      </c>
      <c r="E68" s="459">
        <f t="shared" ref="E68:E76" si="2">IF(D68&gt;0,1/D68,"")</f>
        <v>2.6666666666666668E-2</v>
      </c>
      <c r="F68" s="419" t="s">
        <v>1485</v>
      </c>
      <c r="G68" s="419">
        <v>4</v>
      </c>
      <c r="H68" s="444">
        <v>129.55000000000001</v>
      </c>
      <c r="I68" s="419" t="s">
        <v>1486</v>
      </c>
      <c r="J68" s="419">
        <v>1</v>
      </c>
      <c r="K68" s="444">
        <v>20</v>
      </c>
      <c r="L68" s="419" t="s">
        <v>1364</v>
      </c>
      <c r="M68" s="452">
        <v>0</v>
      </c>
    </row>
    <row r="69" spans="1:13" ht="18" customHeight="1" x14ac:dyDescent="0.25">
      <c r="A69" s="428" t="s">
        <v>268</v>
      </c>
      <c r="B69" s="414" t="s">
        <v>1487</v>
      </c>
      <c r="C69" s="414" t="s">
        <v>179</v>
      </c>
      <c r="D69" s="456">
        <v>50</v>
      </c>
      <c r="E69" s="457">
        <f t="shared" si="2"/>
        <v>0.02</v>
      </c>
      <c r="F69" s="414" t="s">
        <v>1485</v>
      </c>
      <c r="G69" s="414">
        <v>4</v>
      </c>
      <c r="H69" s="442">
        <v>129.55000000000001</v>
      </c>
      <c r="I69" s="414" t="s">
        <v>1486</v>
      </c>
      <c r="J69" s="414">
        <v>1</v>
      </c>
      <c r="K69" s="442">
        <v>20</v>
      </c>
      <c r="L69" s="414" t="s">
        <v>1364</v>
      </c>
      <c r="M69" s="452">
        <v>0</v>
      </c>
    </row>
    <row r="70" spans="1:13" ht="18" customHeight="1" x14ac:dyDescent="0.25">
      <c r="A70" s="429" t="s">
        <v>269</v>
      </c>
      <c r="B70" s="419" t="s">
        <v>1488</v>
      </c>
      <c r="C70" s="419" t="s">
        <v>179</v>
      </c>
      <c r="D70" s="458">
        <v>42.86</v>
      </c>
      <c r="E70" s="459">
        <f t="shared" si="2"/>
        <v>2.3331777881474568E-2</v>
      </c>
      <c r="F70" s="419" t="s">
        <v>1489</v>
      </c>
      <c r="G70" s="419">
        <v>3</v>
      </c>
      <c r="H70" s="444">
        <v>64.77</v>
      </c>
      <c r="I70" s="419" t="s">
        <v>1486</v>
      </c>
      <c r="J70" s="419">
        <v>1</v>
      </c>
      <c r="K70" s="444">
        <v>20</v>
      </c>
      <c r="L70" s="419" t="s">
        <v>1364</v>
      </c>
      <c r="M70" s="452">
        <v>0</v>
      </c>
    </row>
    <row r="71" spans="1:13" ht="18" customHeight="1" x14ac:dyDescent="0.25">
      <c r="A71" s="428" t="s">
        <v>270</v>
      </c>
      <c r="B71" s="414" t="s">
        <v>1490</v>
      </c>
      <c r="C71" s="414" t="s">
        <v>179</v>
      </c>
      <c r="D71" s="456">
        <v>142.86000000000001</v>
      </c>
      <c r="E71" s="457">
        <f t="shared" si="2"/>
        <v>6.9998600027999435E-3</v>
      </c>
      <c r="F71" s="414" t="s">
        <v>1362</v>
      </c>
      <c r="G71" s="414">
        <v>4</v>
      </c>
      <c r="H71" s="442">
        <v>60.81</v>
      </c>
      <c r="I71" s="414" t="s">
        <v>1376</v>
      </c>
      <c r="J71" s="414">
        <v>2</v>
      </c>
      <c r="K71" s="442">
        <v>30</v>
      </c>
      <c r="L71" s="414" t="s">
        <v>1364</v>
      </c>
      <c r="M71" s="452">
        <v>0</v>
      </c>
    </row>
    <row r="72" spans="1:13" ht="18" customHeight="1" x14ac:dyDescent="0.25">
      <c r="A72" s="429" t="s">
        <v>271</v>
      </c>
      <c r="B72" s="419" t="s">
        <v>1491</v>
      </c>
      <c r="C72" s="419" t="s">
        <v>681</v>
      </c>
      <c r="D72" s="458">
        <v>327.5</v>
      </c>
      <c r="E72" s="459">
        <f t="shared" si="2"/>
        <v>3.0534351145038168E-3</v>
      </c>
      <c r="F72" s="419" t="s">
        <v>1470</v>
      </c>
      <c r="G72" s="419">
        <v>5</v>
      </c>
      <c r="H72" s="444">
        <v>94.43</v>
      </c>
      <c r="I72" s="419" t="s">
        <v>1486</v>
      </c>
      <c r="J72" s="419">
        <v>1</v>
      </c>
      <c r="K72" s="444">
        <v>20</v>
      </c>
      <c r="L72" s="419" t="s">
        <v>687</v>
      </c>
      <c r="M72" s="452">
        <v>8.2899999999999991</v>
      </c>
    </row>
    <row r="73" spans="1:13" ht="18" customHeight="1" x14ac:dyDescent="0.25">
      <c r="A73" s="428" t="s">
        <v>272</v>
      </c>
      <c r="B73" s="414" t="s">
        <v>1492</v>
      </c>
      <c r="C73" s="414" t="s">
        <v>1493</v>
      </c>
      <c r="D73" s="456">
        <v>0.14299999999999999</v>
      </c>
      <c r="E73" s="457">
        <f t="shared" si="2"/>
        <v>6.9930069930069934</v>
      </c>
      <c r="F73" s="414" t="s">
        <v>1494</v>
      </c>
      <c r="G73" s="414">
        <v>3</v>
      </c>
      <c r="H73" s="442">
        <v>119.39</v>
      </c>
      <c r="I73" s="414" t="s">
        <v>1495</v>
      </c>
      <c r="J73" s="414">
        <v>2</v>
      </c>
      <c r="K73" s="442">
        <v>130</v>
      </c>
      <c r="L73" s="414" t="s">
        <v>1364</v>
      </c>
      <c r="M73" s="452">
        <v>0</v>
      </c>
    </row>
    <row r="74" spans="1:13" ht="18" customHeight="1" x14ac:dyDescent="0.25">
      <c r="A74" s="429" t="s">
        <v>273</v>
      </c>
      <c r="B74" s="419" t="s">
        <v>1496</v>
      </c>
      <c r="C74" s="419" t="s">
        <v>1106</v>
      </c>
      <c r="D74" s="458">
        <v>25</v>
      </c>
      <c r="E74" s="459">
        <f t="shared" si="2"/>
        <v>0.04</v>
      </c>
      <c r="F74" s="419" t="s">
        <v>1497</v>
      </c>
      <c r="G74" s="419">
        <v>9</v>
      </c>
      <c r="H74" s="444">
        <v>59.68</v>
      </c>
      <c r="I74" s="419" t="s">
        <v>1364</v>
      </c>
      <c r="J74" s="419">
        <v>0</v>
      </c>
      <c r="K74" s="444">
        <v>0</v>
      </c>
      <c r="L74" s="419" t="s">
        <v>684</v>
      </c>
      <c r="M74" s="452">
        <v>125</v>
      </c>
    </row>
    <row r="75" spans="1:13" ht="18" customHeight="1" x14ac:dyDescent="0.25">
      <c r="A75" s="428" t="s">
        <v>274</v>
      </c>
      <c r="B75" s="414" t="s">
        <v>1498</v>
      </c>
      <c r="C75" s="414" t="s">
        <v>624</v>
      </c>
      <c r="D75" s="456">
        <v>15</v>
      </c>
      <c r="E75" s="457">
        <f t="shared" si="2"/>
        <v>6.6666666666666666E-2</v>
      </c>
      <c r="F75" s="414" t="s">
        <v>1499</v>
      </c>
      <c r="G75" s="414">
        <v>4</v>
      </c>
      <c r="H75" s="442">
        <v>64.510000000000005</v>
      </c>
      <c r="I75" s="414" t="s">
        <v>1364</v>
      </c>
      <c r="J75" s="414">
        <v>0</v>
      </c>
      <c r="K75" s="442">
        <v>0</v>
      </c>
      <c r="L75" s="414" t="s">
        <v>686</v>
      </c>
      <c r="M75" s="452">
        <v>63.21</v>
      </c>
    </row>
    <row r="76" spans="1:13" ht="18" customHeight="1" thickBot="1" x14ac:dyDescent="0.3">
      <c r="A76" s="430" t="s">
        <v>275</v>
      </c>
      <c r="B76" s="431" t="s">
        <v>1500</v>
      </c>
      <c r="C76" s="431" t="s">
        <v>1106</v>
      </c>
      <c r="D76" s="460">
        <v>25</v>
      </c>
      <c r="E76" s="461">
        <f t="shared" si="2"/>
        <v>0.04</v>
      </c>
      <c r="F76" s="431" t="s">
        <v>1501</v>
      </c>
      <c r="G76" s="431">
        <v>2</v>
      </c>
      <c r="H76" s="462">
        <v>1.05</v>
      </c>
      <c r="I76" s="431" t="s">
        <v>1364</v>
      </c>
      <c r="J76" s="431">
        <v>0</v>
      </c>
      <c r="K76" s="462">
        <v>0</v>
      </c>
      <c r="L76" s="431" t="s">
        <v>1364</v>
      </c>
      <c r="M76" s="453">
        <v>0</v>
      </c>
    </row>
  </sheetData>
  <mergeCells count="2">
    <mergeCell ref="A1:M1"/>
    <mergeCell ref="A2:M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38F0-A310-4D75-8BE7-8F481A714364}">
  <sheetPr codeName="Planilha31">
    <tabColor theme="7" tint="0.39997558519241921"/>
  </sheetPr>
  <dimension ref="A1:AS56"/>
  <sheetViews>
    <sheetView showGridLines="0" workbookViewId="0">
      <pane ySplit="2" topLeftCell="A3" activePane="bottomLeft" state="frozen"/>
      <selection activeCell="D4" sqref="D4:Z4"/>
      <selection pane="bottomLeft" activeCell="B7" sqref="B7"/>
    </sheetView>
  </sheetViews>
  <sheetFormatPr defaultRowHeight="15" x14ac:dyDescent="0.25"/>
  <cols>
    <col min="2" max="2" width="46.28515625" customWidth="1"/>
    <col min="4" max="4" width="13.85546875" bestFit="1" customWidth="1"/>
    <col min="5" max="5" width="23.7109375" customWidth="1"/>
    <col min="6" max="6" width="9.85546875" bestFit="1" customWidth="1"/>
    <col min="9" max="9" width="10" bestFit="1" customWidth="1"/>
  </cols>
  <sheetData>
    <row r="1" spans="1:45" ht="40.5" customHeight="1" x14ac:dyDescent="0.25"/>
    <row r="2" spans="1:45" s="2" customFormat="1" ht="12.75" x14ac:dyDescent="0.25">
      <c r="A2" s="21" t="s">
        <v>613</v>
      </c>
      <c r="B2" s="21" t="s">
        <v>614</v>
      </c>
      <c r="C2" s="21" t="s">
        <v>177</v>
      </c>
      <c r="D2" s="21" t="s">
        <v>615</v>
      </c>
      <c r="E2" s="21" t="s">
        <v>1502</v>
      </c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</row>
    <row r="3" spans="1:45" s="1" customFormat="1" ht="12.75" x14ac:dyDescent="0.2">
      <c r="A3" s="19" t="s">
        <v>1503</v>
      </c>
      <c r="B3" s="19" t="s">
        <v>1504</v>
      </c>
      <c r="C3" s="19" t="s">
        <v>681</v>
      </c>
      <c r="D3" s="16">
        <f>56.7/(1-5%)</f>
        <v>59.684210526315795</v>
      </c>
      <c r="E3" s="19"/>
      <c r="F3" s="16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1:45" s="1" customFormat="1" ht="12.75" x14ac:dyDescent="0.2">
      <c r="A4" s="19" t="s">
        <v>1505</v>
      </c>
      <c r="B4" s="19" t="s">
        <v>1506</v>
      </c>
      <c r="C4" s="19" t="s">
        <v>179</v>
      </c>
      <c r="D4" s="16">
        <f>61.28/(1-5%)</f>
        <v>64.505263157894746</v>
      </c>
      <c r="E4" s="19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1:45" s="1" customFormat="1" ht="12.75" x14ac:dyDescent="0.2">
      <c r="A5" s="19" t="s">
        <v>1507</v>
      </c>
      <c r="B5" s="19" t="s">
        <v>1508</v>
      </c>
      <c r="C5" s="19" t="s">
        <v>681</v>
      </c>
      <c r="D5" s="16">
        <f>1/(1-5%)</f>
        <v>1.0526315789473684</v>
      </c>
      <c r="E5" s="19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1:45" s="1" customFormat="1" ht="12.75" x14ac:dyDescent="0.2">
      <c r="A6" s="19" t="s">
        <v>1509</v>
      </c>
      <c r="B6" s="19" t="s">
        <v>1510</v>
      </c>
      <c r="C6" s="19" t="s">
        <v>681</v>
      </c>
      <c r="D6" s="16">
        <v>10.5</v>
      </c>
      <c r="E6" s="19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</row>
    <row r="7" spans="1:45" s="1" customFormat="1" ht="12.75" x14ac:dyDescent="0.2">
      <c r="A7" s="19" t="s">
        <v>1511</v>
      </c>
      <c r="B7" s="19" t="s">
        <v>1512</v>
      </c>
      <c r="C7" s="19" t="s">
        <v>681</v>
      </c>
      <c r="D7" s="16">
        <v>7.5</v>
      </c>
      <c r="E7" s="19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</row>
    <row r="8" spans="1:45" s="1" customFormat="1" ht="12.75" x14ac:dyDescent="0.2">
      <c r="A8" s="19" t="s">
        <v>1513</v>
      </c>
      <c r="B8" s="19" t="s">
        <v>1514</v>
      </c>
      <c r="C8" s="19" t="s">
        <v>665</v>
      </c>
      <c r="D8" s="16">
        <v>170</v>
      </c>
      <c r="E8" s="19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</row>
    <row r="9" spans="1:45" s="1" customFormat="1" ht="12.75" x14ac:dyDescent="0.2">
      <c r="A9" s="19" t="s">
        <v>1515</v>
      </c>
      <c r="B9" s="19" t="s">
        <v>1516</v>
      </c>
      <c r="C9" s="19" t="s">
        <v>665</v>
      </c>
      <c r="D9" s="16">
        <v>150</v>
      </c>
      <c r="E9" s="19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</row>
    <row r="10" spans="1:45" s="1" customFormat="1" ht="12.75" x14ac:dyDescent="0.2">
      <c r="A10" s="19" t="s">
        <v>1517</v>
      </c>
      <c r="B10" s="19" t="s">
        <v>1518</v>
      </c>
      <c r="C10" s="19" t="s">
        <v>681</v>
      </c>
      <c r="D10" s="16">
        <v>4.5</v>
      </c>
      <c r="E10" s="19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</row>
    <row r="11" spans="1:45" s="1" customFormat="1" ht="12.75" x14ac:dyDescent="0.2">
      <c r="A11" s="19" t="s">
        <v>1519</v>
      </c>
      <c r="B11" s="19" t="s">
        <v>1520</v>
      </c>
      <c r="C11" s="19" t="s">
        <v>681</v>
      </c>
      <c r="D11" s="16">
        <v>6.5</v>
      </c>
      <c r="E11" s="19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</row>
    <row r="12" spans="1:45" s="1" customFormat="1" ht="12.75" x14ac:dyDescent="0.2">
      <c r="A12" s="19" t="s">
        <v>1521</v>
      </c>
      <c r="B12" s="19"/>
      <c r="C12" s="19"/>
      <c r="D12" s="16"/>
      <c r="E12" s="19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</row>
    <row r="13" spans="1:45" s="1" customFormat="1" ht="12.75" x14ac:dyDescent="0.2">
      <c r="A13" s="19" t="s">
        <v>1522</v>
      </c>
      <c r="B13" s="19"/>
      <c r="C13" s="19"/>
      <c r="D13" s="16"/>
      <c r="E13" s="19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</row>
    <row r="14" spans="1:45" s="1" customFormat="1" ht="12.75" x14ac:dyDescent="0.2">
      <c r="A14" s="19" t="s">
        <v>1523</v>
      </c>
      <c r="B14" s="19"/>
      <c r="C14" s="19"/>
      <c r="D14" s="16"/>
      <c r="E14" s="19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</row>
    <row r="15" spans="1:45" s="1" customFormat="1" ht="12.75" x14ac:dyDescent="0.2">
      <c r="A15" s="19" t="s">
        <v>1524</v>
      </c>
      <c r="B15" s="19"/>
      <c r="C15" s="19"/>
      <c r="D15" s="16"/>
      <c r="E15" s="19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</row>
    <row r="16" spans="1:45" s="1" customFormat="1" ht="12.75" x14ac:dyDescent="0.2">
      <c r="A16" s="19" t="s">
        <v>1525</v>
      </c>
      <c r="B16" s="19"/>
      <c r="C16" s="19"/>
      <c r="D16" s="16"/>
      <c r="E16" s="19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</row>
    <row r="17" spans="1:45" s="1" customFormat="1" ht="12.75" x14ac:dyDescent="0.2">
      <c r="A17" s="19" t="s">
        <v>1526</v>
      </c>
      <c r="B17" s="19"/>
      <c r="C17" s="19"/>
      <c r="D17" s="16"/>
      <c r="E17" s="19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</row>
    <row r="18" spans="1:45" s="1" customFormat="1" ht="12.75" x14ac:dyDescent="0.2">
      <c r="A18" s="19" t="s">
        <v>1527</v>
      </c>
      <c r="B18" s="19"/>
      <c r="C18" s="19"/>
      <c r="D18" s="16"/>
      <c r="E18" s="19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</row>
    <row r="19" spans="1:45" s="1" customFormat="1" ht="12.75" x14ac:dyDescent="0.2">
      <c r="A19" s="19" t="s">
        <v>1528</v>
      </c>
      <c r="B19" s="19"/>
      <c r="C19" s="19"/>
      <c r="D19" s="16"/>
      <c r="E19" s="19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</row>
    <row r="20" spans="1:45" s="1" customFormat="1" ht="12.75" x14ac:dyDescent="0.2">
      <c r="A20" s="19" t="s">
        <v>1529</v>
      </c>
      <c r="B20" s="19"/>
      <c r="C20" s="19"/>
      <c r="D20" s="16"/>
      <c r="E20" s="19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</row>
    <row r="21" spans="1:45" s="1" customFormat="1" ht="12.75" x14ac:dyDescent="0.2">
      <c r="A21" s="19" t="s">
        <v>1530</v>
      </c>
      <c r="B21" s="19"/>
      <c r="C21" s="19"/>
      <c r="D21" s="16"/>
      <c r="E21" s="19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</row>
    <row r="22" spans="1:45" s="1" customFormat="1" ht="12.75" x14ac:dyDescent="0.2">
      <c r="A22" s="19" t="s">
        <v>1531</v>
      </c>
      <c r="B22" s="19"/>
      <c r="C22" s="19"/>
      <c r="D22" s="16"/>
      <c r="E22" s="19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</row>
    <row r="23" spans="1:45" s="1" customFormat="1" ht="12.75" x14ac:dyDescent="0.2">
      <c r="A23" s="19" t="s">
        <v>1532</v>
      </c>
      <c r="B23" s="19"/>
      <c r="C23" s="19"/>
      <c r="D23" s="16"/>
      <c r="E23" s="19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</row>
    <row r="24" spans="1:45" s="1" customFormat="1" ht="12.75" x14ac:dyDescent="0.2">
      <c r="A24" s="19" t="s">
        <v>1533</v>
      </c>
      <c r="B24" s="19"/>
      <c r="C24" s="19"/>
      <c r="D24" s="16"/>
      <c r="E24" s="19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</row>
    <row r="25" spans="1:45" s="1" customFormat="1" ht="12.75" x14ac:dyDescent="0.2">
      <c r="A25" s="19" t="s">
        <v>1534</v>
      </c>
      <c r="B25" s="19"/>
      <c r="C25" s="19"/>
      <c r="D25" s="16"/>
      <c r="E25" s="19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</row>
    <row r="26" spans="1:45" s="1" customFormat="1" ht="12.75" x14ac:dyDescent="0.2">
      <c r="A26" s="19" t="s">
        <v>1535</v>
      </c>
      <c r="B26" s="19"/>
      <c r="C26" s="19"/>
      <c r="D26" s="16"/>
      <c r="E26" s="19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</row>
    <row r="27" spans="1:45" s="1" customFormat="1" ht="12.75" x14ac:dyDescent="0.2">
      <c r="A27" s="19" t="s">
        <v>1536</v>
      </c>
      <c r="B27" s="19"/>
      <c r="C27" s="19"/>
      <c r="D27" s="16"/>
      <c r="E27" s="19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</row>
    <row r="28" spans="1:45" s="1" customFormat="1" ht="12.75" x14ac:dyDescent="0.2">
      <c r="A28" s="19" t="s">
        <v>1537</v>
      </c>
      <c r="B28" s="19"/>
      <c r="C28" s="19"/>
      <c r="D28" s="16"/>
      <c r="E28" s="19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</row>
    <row r="29" spans="1:45" s="1" customFormat="1" ht="12.75" x14ac:dyDescent="0.2">
      <c r="A29" s="19" t="s">
        <v>1538</v>
      </c>
      <c r="B29" s="19"/>
      <c r="C29" s="19"/>
      <c r="D29" s="16"/>
      <c r="E29" s="19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</row>
    <row r="30" spans="1:45" s="1" customFormat="1" ht="12.75" x14ac:dyDescent="0.2">
      <c r="A30" s="19" t="s">
        <v>1539</v>
      </c>
      <c r="B30" s="19"/>
      <c r="C30" s="19"/>
      <c r="D30" s="16"/>
      <c r="E30" s="19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</row>
    <row r="31" spans="1:45" s="1" customFormat="1" ht="12.75" x14ac:dyDescent="0.2">
      <c r="A31" s="19" t="s">
        <v>1540</v>
      </c>
      <c r="B31" s="19"/>
      <c r="C31" s="19"/>
      <c r="D31" s="16"/>
      <c r="E31" s="19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</row>
    <row r="32" spans="1:45" s="1" customFormat="1" ht="12.75" x14ac:dyDescent="0.2">
      <c r="A32" s="19" t="s">
        <v>1541</v>
      </c>
      <c r="B32" s="19"/>
      <c r="C32" s="19"/>
      <c r="D32" s="16"/>
      <c r="E32" s="19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</row>
    <row r="33" spans="1:45" s="1" customFormat="1" ht="12.75" x14ac:dyDescent="0.2">
      <c r="A33" s="19" t="s">
        <v>1542</v>
      </c>
      <c r="B33" s="19"/>
      <c r="C33" s="19"/>
      <c r="D33" s="16"/>
      <c r="E33" s="19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5" s="1" customFormat="1" ht="12.75" x14ac:dyDescent="0.2">
      <c r="A34" s="19" t="s">
        <v>1543</v>
      </c>
      <c r="B34" s="19"/>
      <c r="C34" s="19"/>
      <c r="D34" s="16"/>
      <c r="E34" s="19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</row>
    <row r="35" spans="1:45" s="1" customFormat="1" ht="12.75" x14ac:dyDescent="0.2">
      <c r="A35" s="19" t="s">
        <v>1544</v>
      </c>
      <c r="B35" s="19"/>
      <c r="C35" s="19"/>
      <c r="D35" s="16"/>
      <c r="E35" s="19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</row>
    <row r="36" spans="1:45" s="1" customFormat="1" ht="12.75" x14ac:dyDescent="0.2">
      <c r="A36" s="19" t="s">
        <v>1545</v>
      </c>
      <c r="B36" s="19"/>
      <c r="C36" s="19"/>
      <c r="D36" s="16"/>
      <c r="E36" s="19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</row>
    <row r="37" spans="1:45" s="1" customFormat="1" ht="12.75" x14ac:dyDescent="0.2">
      <c r="A37" s="19" t="s">
        <v>1546</v>
      </c>
      <c r="B37" s="19"/>
      <c r="C37" s="19"/>
      <c r="D37" s="16"/>
      <c r="E37" s="19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</row>
    <row r="38" spans="1:45" s="1" customFormat="1" ht="12.75" x14ac:dyDescent="0.2">
      <c r="A38" s="19" t="s">
        <v>1547</v>
      </c>
      <c r="B38" s="19"/>
      <c r="C38" s="19"/>
      <c r="D38" s="16"/>
      <c r="E38" s="19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</row>
    <row r="39" spans="1:45" s="1" customFormat="1" ht="12.75" x14ac:dyDescent="0.2">
      <c r="A39" s="19" t="s">
        <v>1548</v>
      </c>
      <c r="B39" s="19"/>
      <c r="C39" s="19"/>
      <c r="D39" s="16"/>
      <c r="E39" s="19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</row>
    <row r="40" spans="1:45" s="1" customFormat="1" ht="12.75" x14ac:dyDescent="0.2">
      <c r="A40" s="19" t="s">
        <v>1549</v>
      </c>
      <c r="B40" s="19"/>
      <c r="C40" s="19"/>
      <c r="D40" s="16"/>
      <c r="E40" s="19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</row>
    <row r="41" spans="1:45" s="1" customFormat="1" ht="12.75" x14ac:dyDescent="0.2">
      <c r="A41" s="19" t="s">
        <v>1550</v>
      </c>
      <c r="B41" s="19"/>
      <c r="C41" s="19"/>
      <c r="D41" s="16"/>
      <c r="E41" s="19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</row>
    <row r="42" spans="1:45" s="1" customFormat="1" ht="12.75" x14ac:dyDescent="0.2">
      <c r="A42" s="19" t="s">
        <v>1551</v>
      </c>
      <c r="B42" s="19"/>
      <c r="C42" s="19"/>
      <c r="D42" s="16"/>
      <c r="E42" s="19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</row>
    <row r="43" spans="1:45" s="1" customFormat="1" ht="12.75" x14ac:dyDescent="0.2">
      <c r="A43" s="19" t="s">
        <v>1552</v>
      </c>
      <c r="B43" s="19"/>
      <c r="C43" s="19"/>
      <c r="D43" s="16"/>
      <c r="E43" s="19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</row>
    <row r="44" spans="1:45" s="1" customFormat="1" ht="12.75" x14ac:dyDescent="0.2">
      <c r="A44" s="19" t="s">
        <v>1553</v>
      </c>
      <c r="B44" s="19"/>
      <c r="C44" s="19"/>
      <c r="D44" s="16"/>
      <c r="E44" s="19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</row>
    <row r="45" spans="1:45" s="1" customFormat="1" ht="12.75" x14ac:dyDescent="0.2">
      <c r="A45" s="19" t="s">
        <v>1554</v>
      </c>
      <c r="B45" s="19"/>
      <c r="C45" s="19"/>
      <c r="D45" s="16"/>
      <c r="E45" s="19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</row>
    <row r="46" spans="1:45" s="1" customFormat="1" ht="12.75" x14ac:dyDescent="0.2">
      <c r="A46" s="19" t="s">
        <v>1555</v>
      </c>
      <c r="B46" s="19"/>
      <c r="C46" s="19"/>
      <c r="D46" s="16"/>
      <c r="E46" s="19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</row>
    <row r="47" spans="1:45" s="1" customFormat="1" ht="12.75" x14ac:dyDescent="0.2">
      <c r="A47" s="19" t="s">
        <v>1556</v>
      </c>
      <c r="B47" s="19"/>
      <c r="C47" s="19"/>
      <c r="D47" s="16"/>
      <c r="E47" s="19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</row>
    <row r="48" spans="1:45" s="1" customFormat="1" ht="12.75" x14ac:dyDescent="0.2">
      <c r="A48" s="19" t="s">
        <v>1557</v>
      </c>
      <c r="B48" s="19"/>
      <c r="C48" s="19"/>
      <c r="D48" s="16"/>
      <c r="E48" s="19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</row>
    <row r="49" spans="1:45" s="1" customFormat="1" ht="12.75" x14ac:dyDescent="0.2">
      <c r="A49" s="19" t="s">
        <v>1558</v>
      </c>
      <c r="B49" s="19"/>
      <c r="C49" s="19"/>
      <c r="D49" s="16"/>
      <c r="E49" s="19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 s="1" customFormat="1" ht="12.75" x14ac:dyDescent="0.2">
      <c r="A50" s="19" t="s">
        <v>1559</v>
      </c>
      <c r="B50" s="19"/>
      <c r="C50" s="19"/>
      <c r="D50" s="16"/>
      <c r="E50" s="19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</row>
    <row r="51" spans="1:45" s="1" customFormat="1" ht="12.75" x14ac:dyDescent="0.2">
      <c r="A51" s="19" t="s">
        <v>1560</v>
      </c>
      <c r="B51" s="19"/>
      <c r="C51" s="19"/>
      <c r="D51" s="16"/>
      <c r="E51" s="19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</row>
    <row r="52" spans="1:45" s="1" customFormat="1" ht="12.75" x14ac:dyDescent="0.2">
      <c r="A52" s="19" t="s">
        <v>1561</v>
      </c>
      <c r="B52" s="19"/>
      <c r="C52" s="19"/>
      <c r="D52" s="16"/>
      <c r="E52" s="19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</row>
    <row r="53" spans="1:45" s="1" customFormat="1" ht="12.75" x14ac:dyDescent="0.2">
      <c r="A53" s="19" t="s">
        <v>1562</v>
      </c>
      <c r="B53" s="19"/>
      <c r="C53" s="19"/>
      <c r="D53" s="16"/>
      <c r="E53" s="19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</row>
    <row r="54" spans="1:45" s="1" customFormat="1" ht="12.75" x14ac:dyDescent="0.2">
      <c r="A54" s="19" t="s">
        <v>1563</v>
      </c>
      <c r="B54" s="19"/>
      <c r="C54" s="19"/>
      <c r="D54" s="16"/>
      <c r="E54" s="19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</row>
    <row r="55" spans="1:45" s="1" customFormat="1" ht="12.75" x14ac:dyDescent="0.2">
      <c r="A55" s="19" t="s">
        <v>1564</v>
      </c>
      <c r="B55" s="19"/>
      <c r="C55" s="19"/>
      <c r="D55" s="16"/>
      <c r="E55" s="19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</row>
    <row r="56" spans="1:45" s="1" customFormat="1" ht="12.75" x14ac:dyDescent="0.2">
      <c r="A56" s="19" t="s">
        <v>1565</v>
      </c>
      <c r="B56" s="19"/>
      <c r="C56" s="19"/>
      <c r="D56" s="16"/>
      <c r="E56" s="19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</row>
  </sheetData>
  <phoneticPr fontId="12" type="noConversion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61793" r:id="rId3" name="ComboBox16">
          <controlPr defaultSize="0" autoLine="0" r:id="rId4">
            <anchor moveWithCells="1">
              <from>
                <xdr:col>2</xdr:col>
                <xdr:colOff>0</xdr:colOff>
                <xdr:row>0</xdr:row>
                <xdr:rowOff>209550</xdr:rowOff>
              </from>
              <to>
                <xdr:col>6</xdr:col>
                <xdr:colOff>76200</xdr:colOff>
                <xdr:row>0</xdr:row>
                <xdr:rowOff>447675</xdr:rowOff>
              </to>
            </anchor>
          </controlPr>
        </control>
      </mc:Choice>
      <mc:Fallback>
        <control shapeId="161793" r:id="rId3" name="ComboBox16"/>
      </mc:Fallback>
    </mc:AlternateContent>
    <mc:AlternateContent xmlns:mc="http://schemas.openxmlformats.org/markup-compatibility/2006">
      <mc:Choice Requires="x14">
        <control shapeId="161794" r:id="rId5" name="Label1">
          <controlPr defaultSize="0" autoLine="0" r:id="rId6">
            <anchor moveWithCells="1">
              <from>
                <xdr:col>2</xdr:col>
                <xdr:colOff>0</xdr:colOff>
                <xdr:row>0</xdr:row>
                <xdr:rowOff>57150</xdr:rowOff>
              </from>
              <to>
                <xdr:col>5</xdr:col>
                <xdr:colOff>590550</xdr:colOff>
                <xdr:row>0</xdr:row>
                <xdr:rowOff>190500</xdr:rowOff>
              </to>
            </anchor>
          </controlPr>
        </control>
      </mc:Choice>
      <mc:Fallback>
        <control shapeId="161794" r:id="rId5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4DA1-26E2-4C50-B1A1-2C46AEA2AB54}">
  <sheetPr codeName="Planilha2">
    <tabColor theme="1"/>
  </sheetPr>
  <dimension ref="A1:Y18"/>
  <sheetViews>
    <sheetView showGridLines="0" zoomScale="80" zoomScaleNormal="80" workbookViewId="0">
      <selection activeCell="K16" sqref="K16"/>
    </sheetView>
  </sheetViews>
  <sheetFormatPr defaultRowHeight="15" x14ac:dyDescent="0.25"/>
  <cols>
    <col min="1" max="1" width="6.140625" bestFit="1" customWidth="1"/>
    <col min="2" max="2" width="23" bestFit="1" customWidth="1"/>
    <col min="3" max="3" width="14.7109375" bestFit="1" customWidth="1"/>
    <col min="4" max="4" width="1.28515625" customWidth="1"/>
    <col min="5" max="5" width="8.5703125" customWidth="1"/>
    <col min="6" max="6" width="23" bestFit="1" customWidth="1"/>
    <col min="7" max="7" width="14.7109375" bestFit="1" customWidth="1"/>
    <col min="8" max="8" width="1.28515625" customWidth="1"/>
    <col min="9" max="9" width="8.5703125" customWidth="1"/>
    <col min="10" max="10" width="23" bestFit="1" customWidth="1"/>
    <col min="11" max="11" width="14.7109375" bestFit="1" customWidth="1"/>
    <col min="12" max="12" width="1.28515625" customWidth="1"/>
    <col min="13" max="13" width="6.140625" bestFit="1" customWidth="1"/>
    <col min="14" max="14" width="23.140625" bestFit="1" customWidth="1"/>
    <col min="15" max="15" width="15" bestFit="1" customWidth="1"/>
    <col min="16" max="16" width="2" customWidth="1"/>
    <col min="17" max="17" width="6.140625" bestFit="1" customWidth="1"/>
    <col min="18" max="18" width="23.140625" bestFit="1" customWidth="1"/>
    <col min="19" max="19" width="15" bestFit="1" customWidth="1"/>
  </cols>
  <sheetData>
    <row r="1" spans="1:25" ht="36.75" customHeight="1" x14ac:dyDescent="0.25"/>
    <row r="2" spans="1:25" x14ac:dyDescent="0.25">
      <c r="A2" s="589" t="s">
        <v>1566</v>
      </c>
      <c r="B2" s="589"/>
      <c r="C2" s="589"/>
      <c r="E2" s="589" t="s">
        <v>1567</v>
      </c>
      <c r="F2" s="589"/>
      <c r="G2" s="589"/>
      <c r="I2" s="589" t="s">
        <v>1568</v>
      </c>
      <c r="J2" s="589"/>
      <c r="K2" s="589"/>
      <c r="M2" s="589" t="s">
        <v>1569</v>
      </c>
      <c r="N2" s="589"/>
      <c r="O2" s="589"/>
      <c r="Q2" s="589" t="s">
        <v>1570</v>
      </c>
      <c r="R2" s="589"/>
      <c r="S2" s="589"/>
      <c r="Y2" s="171"/>
    </row>
    <row r="3" spans="1:25" x14ac:dyDescent="0.25">
      <c r="A3" s="172" t="s">
        <v>1571</v>
      </c>
      <c r="B3" s="172" t="s">
        <v>176</v>
      </c>
      <c r="C3" s="172" t="s">
        <v>1572</v>
      </c>
      <c r="D3" s="14"/>
      <c r="E3" s="172" t="s">
        <v>1571</v>
      </c>
      <c r="F3" s="172" t="s">
        <v>176</v>
      </c>
      <c r="G3" s="172"/>
      <c r="H3" s="14"/>
      <c r="I3" s="172" t="s">
        <v>1571</v>
      </c>
      <c r="J3" s="172" t="s">
        <v>176</v>
      </c>
      <c r="K3" s="172" t="s">
        <v>1572</v>
      </c>
      <c r="L3" s="14"/>
      <c r="M3" s="172" t="s">
        <v>1571</v>
      </c>
      <c r="N3" s="172" t="s">
        <v>176</v>
      </c>
      <c r="O3" s="172" t="s">
        <v>1572</v>
      </c>
      <c r="Q3" s="172" t="s">
        <v>1571</v>
      </c>
      <c r="R3" s="172" t="s">
        <v>176</v>
      </c>
      <c r="S3" s="172" t="s">
        <v>1572</v>
      </c>
    </row>
    <row r="4" spans="1:25" x14ac:dyDescent="0.25">
      <c r="A4" s="173" t="s">
        <v>1131</v>
      </c>
      <c r="B4" s="173" t="s">
        <v>1573</v>
      </c>
      <c r="C4" s="174">
        <v>0.05</v>
      </c>
      <c r="E4" s="173" t="s">
        <v>1131</v>
      </c>
      <c r="F4" s="173" t="s">
        <v>1573</v>
      </c>
      <c r="G4" s="174"/>
      <c r="I4" s="173" t="s">
        <v>1131</v>
      </c>
      <c r="J4" s="173" t="s">
        <v>1573</v>
      </c>
      <c r="K4" s="174">
        <f>C4</f>
        <v>0.05</v>
      </c>
      <c r="M4" s="173" t="s">
        <v>1131</v>
      </c>
      <c r="N4" s="173" t="s">
        <v>1573</v>
      </c>
      <c r="O4" s="174">
        <v>0.04</v>
      </c>
      <c r="Q4" s="173" t="s">
        <v>1131</v>
      </c>
      <c r="R4" s="173" t="s">
        <v>1573</v>
      </c>
      <c r="S4" s="174">
        <f>O4</f>
        <v>0.04</v>
      </c>
    </row>
    <row r="5" spans="1:25" x14ac:dyDescent="0.25">
      <c r="A5" s="173" t="s">
        <v>1181</v>
      </c>
      <c r="B5" s="173" t="s">
        <v>1574</v>
      </c>
      <c r="C5" s="174">
        <v>1.4999999999999999E-2</v>
      </c>
      <c r="E5" s="173" t="s">
        <v>1181</v>
      </c>
      <c r="F5" s="173" t="s">
        <v>1574</v>
      </c>
      <c r="G5" s="174"/>
      <c r="I5" s="173" t="s">
        <v>1181</v>
      </c>
      <c r="J5" s="173" t="s">
        <v>1574</v>
      </c>
      <c r="K5" s="174">
        <f>C5</f>
        <v>1.4999999999999999E-2</v>
      </c>
      <c r="M5" s="173" t="s">
        <v>1181</v>
      </c>
      <c r="N5" s="173" t="s">
        <v>1574</v>
      </c>
      <c r="O5" s="174"/>
      <c r="Q5" s="173" t="s">
        <v>1181</v>
      </c>
      <c r="R5" s="173" t="s">
        <v>1574</v>
      </c>
      <c r="S5" s="174">
        <f>O5</f>
        <v>0</v>
      </c>
    </row>
    <row r="6" spans="1:25" x14ac:dyDescent="0.25">
      <c r="A6" s="173" t="s">
        <v>1575</v>
      </c>
      <c r="B6" s="173" t="s">
        <v>1576</v>
      </c>
      <c r="C6" s="174">
        <v>0.01</v>
      </c>
      <c r="E6" s="173" t="s">
        <v>1575</v>
      </c>
      <c r="F6" s="173" t="s">
        <v>1576</v>
      </c>
      <c r="G6" s="174"/>
      <c r="I6" s="173" t="s">
        <v>1575</v>
      </c>
      <c r="J6" s="173" t="s">
        <v>1576</v>
      </c>
      <c r="K6" s="174">
        <v>0.01</v>
      </c>
      <c r="M6" s="173" t="s">
        <v>1575</v>
      </c>
      <c r="N6" s="173" t="s">
        <v>1576</v>
      </c>
      <c r="O6" s="174"/>
      <c r="Q6" s="173" t="s">
        <v>1575</v>
      </c>
      <c r="R6" s="173" t="s">
        <v>1576</v>
      </c>
      <c r="S6" s="174">
        <f>O6</f>
        <v>0</v>
      </c>
    </row>
    <row r="7" spans="1:25" x14ac:dyDescent="0.25">
      <c r="A7" s="173" t="s">
        <v>1577</v>
      </c>
      <c r="B7" s="173" t="s">
        <v>1578</v>
      </c>
      <c r="C7" s="175">
        <v>0.09</v>
      </c>
      <c r="E7" s="173" t="s">
        <v>1577</v>
      </c>
      <c r="F7" s="173" t="s">
        <v>1578</v>
      </c>
      <c r="G7" s="175">
        <v>0.05</v>
      </c>
      <c r="I7" s="173" t="s">
        <v>1577</v>
      </c>
      <c r="J7" s="173" t="s">
        <v>1578</v>
      </c>
      <c r="K7" s="174">
        <f>C7</f>
        <v>0.09</v>
      </c>
      <c r="M7" s="173" t="s">
        <v>1577</v>
      </c>
      <c r="N7" s="173" t="s">
        <v>1578</v>
      </c>
      <c r="O7" s="175">
        <v>0.02</v>
      </c>
      <c r="Q7" s="173" t="s">
        <v>1577</v>
      </c>
      <c r="R7" s="173" t="s">
        <v>1578</v>
      </c>
      <c r="S7" s="174">
        <f>G7</f>
        <v>0.05</v>
      </c>
    </row>
    <row r="8" spans="1:25" x14ac:dyDescent="0.25">
      <c r="A8" s="176"/>
      <c r="B8" s="176" t="s">
        <v>1579</v>
      </c>
      <c r="C8" s="177">
        <f>IF(TRIBUTOS=2,3%,7.6%)</f>
        <v>0.03</v>
      </c>
      <c r="E8" s="176"/>
      <c r="F8" s="176" t="s">
        <v>1579</v>
      </c>
      <c r="G8" s="177"/>
      <c r="I8" s="176"/>
      <c r="J8" s="176" t="s">
        <v>1579</v>
      </c>
      <c r="K8" s="177">
        <f>IF(TRIBUTOS=2,3%,7.6%)</f>
        <v>0.03</v>
      </c>
      <c r="M8" s="176"/>
      <c r="N8" s="176" t="s">
        <v>1579</v>
      </c>
      <c r="O8" s="177">
        <f>IF(TRIBUTOS=2,3%,7.6%)</f>
        <v>0.03</v>
      </c>
      <c r="Q8" s="176"/>
      <c r="R8" s="176" t="s">
        <v>1579</v>
      </c>
      <c r="S8" s="177">
        <f>IF(TRIBUTOS=2,3%,7.6%)</f>
        <v>0.03</v>
      </c>
    </row>
    <row r="9" spans="1:25" x14ac:dyDescent="0.25">
      <c r="A9" s="176"/>
      <c r="B9" s="176" t="s">
        <v>1580</v>
      </c>
      <c r="C9" s="177">
        <v>0.05</v>
      </c>
      <c r="E9" s="176"/>
      <c r="F9" s="176" t="s">
        <v>1580</v>
      </c>
      <c r="G9" s="177"/>
      <c r="I9" s="176"/>
      <c r="J9" s="176" t="s">
        <v>1580</v>
      </c>
      <c r="K9" s="177">
        <v>0.05</v>
      </c>
      <c r="M9" s="176"/>
      <c r="N9" s="176" t="s">
        <v>1580</v>
      </c>
      <c r="O9" s="177">
        <v>0.05</v>
      </c>
      <c r="Q9" s="176"/>
      <c r="R9" s="176" t="s">
        <v>1580</v>
      </c>
      <c r="S9" s="177">
        <v>0.05</v>
      </c>
    </row>
    <row r="10" spans="1:25" x14ac:dyDescent="0.25">
      <c r="A10" s="176"/>
      <c r="B10" s="176" t="s">
        <v>1581</v>
      </c>
      <c r="C10" s="177">
        <f>IF(TRIBUTOS=2,0.65%,1.65%)</f>
        <v>6.5000000000000006E-3</v>
      </c>
      <c r="E10" s="176"/>
      <c r="F10" s="176" t="s">
        <v>1581</v>
      </c>
      <c r="G10" s="177"/>
      <c r="I10" s="176"/>
      <c r="J10" s="176" t="s">
        <v>1581</v>
      </c>
      <c r="K10" s="177">
        <f>IF(TRIBUTOS=2,0.65%,1.65%)</f>
        <v>6.5000000000000006E-3</v>
      </c>
      <c r="M10" s="176"/>
      <c r="N10" s="176" t="s">
        <v>1581</v>
      </c>
      <c r="O10" s="177">
        <f>IF(TRIBUTOS=2,0.65%,1.65%)</f>
        <v>6.5000000000000006E-3</v>
      </c>
      <c r="Q10" s="176"/>
      <c r="R10" s="176" t="s">
        <v>1581</v>
      </c>
      <c r="S10" s="177">
        <f>IF(TRIBUTOS=2,0.65%,1.65%)</f>
        <v>6.5000000000000006E-3</v>
      </c>
    </row>
    <row r="11" spans="1:25" x14ac:dyDescent="0.25">
      <c r="A11" s="176"/>
      <c r="B11" s="176" t="s">
        <v>1582</v>
      </c>
      <c r="C11" s="177">
        <v>1.9900000000000001E-2</v>
      </c>
      <c r="E11" s="176"/>
      <c r="F11" s="176" t="s">
        <v>1582</v>
      </c>
      <c r="G11" s="177"/>
      <c r="I11" s="176"/>
      <c r="J11" s="176" t="s">
        <v>1582</v>
      </c>
      <c r="K11" s="177">
        <v>1.9900000000000001E-2</v>
      </c>
      <c r="M11" s="176"/>
      <c r="N11" s="176" t="s">
        <v>1582</v>
      </c>
      <c r="O11" s="177">
        <v>1.9900000000000001E-2</v>
      </c>
      <c r="Q11" s="176"/>
      <c r="R11" s="176" t="s">
        <v>1582</v>
      </c>
      <c r="S11" s="177">
        <v>1.9900000000000001E-2</v>
      </c>
    </row>
    <row r="12" spans="1:25" x14ac:dyDescent="0.25">
      <c r="A12" s="176"/>
      <c r="B12" s="176" t="s">
        <v>1583</v>
      </c>
      <c r="C12" s="177">
        <v>2.7400000000000001E-2</v>
      </c>
      <c r="E12" s="176"/>
      <c r="F12" s="176" t="s">
        <v>1583</v>
      </c>
      <c r="G12" s="177"/>
      <c r="I12" s="176"/>
      <c r="J12" s="176" t="s">
        <v>1583</v>
      </c>
      <c r="K12" s="177">
        <v>2.7400000000000001E-2</v>
      </c>
      <c r="M12" s="176"/>
      <c r="N12" s="176" t="s">
        <v>1583</v>
      </c>
      <c r="O12" s="177">
        <v>2.7400000000000001E-2</v>
      </c>
      <c r="Q12" s="176"/>
      <c r="R12" s="176" t="s">
        <v>1583</v>
      </c>
      <c r="S12" s="177">
        <v>2.7400000000000001E-2</v>
      </c>
    </row>
    <row r="13" spans="1:25" x14ac:dyDescent="0.25">
      <c r="A13" s="173" t="s">
        <v>178</v>
      </c>
      <c r="B13" s="173" t="s">
        <v>1584</v>
      </c>
      <c r="C13" s="174">
        <f>SUM(C8:C12)</f>
        <v>0.1338</v>
      </c>
      <c r="E13" s="173" t="s">
        <v>178</v>
      </c>
      <c r="F13" s="173" t="s">
        <v>1584</v>
      </c>
      <c r="G13" s="174">
        <f>SUM(G8:G12)</f>
        <v>0</v>
      </c>
      <c r="I13" s="173" t="s">
        <v>178</v>
      </c>
      <c r="J13" s="173" t="s">
        <v>1584</v>
      </c>
      <c r="K13" s="174">
        <f>SUM(K8:K12)</f>
        <v>0.1338</v>
      </c>
      <c r="M13" s="173" t="s">
        <v>178</v>
      </c>
      <c r="N13" s="173" t="s">
        <v>1584</v>
      </c>
      <c r="O13" s="174">
        <f>SUM(O8:O12)</f>
        <v>0.1338</v>
      </c>
      <c r="Q13" s="173" t="s">
        <v>178</v>
      </c>
      <c r="R13" s="173" t="s">
        <v>1584</v>
      </c>
      <c r="S13" s="174">
        <f>SUM(S8:S12)</f>
        <v>0.1338</v>
      </c>
    </row>
    <row r="14" spans="1:25" hidden="1" x14ac:dyDescent="0.25">
      <c r="A14" s="173" t="s">
        <v>1585</v>
      </c>
      <c r="B14" s="173" t="s">
        <v>1586</v>
      </c>
      <c r="C14" s="174"/>
      <c r="E14" s="173" t="s">
        <v>1585</v>
      </c>
      <c r="F14" s="173" t="s">
        <v>1586</v>
      </c>
      <c r="G14" s="175">
        <f>C14</f>
        <v>0</v>
      </c>
      <c r="I14" s="173" t="s">
        <v>1585</v>
      </c>
      <c r="J14" s="173" t="s">
        <v>1586</v>
      </c>
      <c r="K14" s="175">
        <f>C14</f>
        <v>0</v>
      </c>
      <c r="M14" s="173" t="s">
        <v>1585</v>
      </c>
      <c r="N14" s="173" t="s">
        <v>1586</v>
      </c>
      <c r="O14" s="175">
        <f>K14</f>
        <v>0</v>
      </c>
      <c r="Q14" s="173" t="s">
        <v>1585</v>
      </c>
      <c r="R14" s="173" t="s">
        <v>1586</v>
      </c>
      <c r="S14" s="174">
        <f>O14</f>
        <v>0</v>
      </c>
    </row>
    <row r="16" spans="1:25" x14ac:dyDescent="0.25">
      <c r="A16" s="178" t="s">
        <v>1587</v>
      </c>
      <c r="B16" s="178" t="s">
        <v>1588</v>
      </c>
      <c r="C16" s="179">
        <f>((((1+C4)*(1+C5)*(1+C6)*(1+C7)*(1+C14))/(1-C13))-1)</f>
        <v>0.35451878896328792</v>
      </c>
      <c r="E16" s="178" t="s">
        <v>1587</v>
      </c>
      <c r="F16" s="178" t="s">
        <v>1588</v>
      </c>
      <c r="G16" s="179">
        <f>((((1+G4)*(1+G5)*(1+G6)*(1+G7)*(1+G14))/(1-G13))-1)</f>
        <v>5.0000000000000044E-2</v>
      </c>
      <c r="I16" s="178" t="s">
        <v>1587</v>
      </c>
      <c r="J16" s="178" t="s">
        <v>1588</v>
      </c>
      <c r="K16" s="179">
        <f>((((1+K4)*(1+K5)*(1+K6)*(1+K7)*(1+K14))/(1-K13))-1)</f>
        <v>0.35451878896328792</v>
      </c>
      <c r="M16" s="178" t="s">
        <v>1587</v>
      </c>
      <c r="N16" s="178" t="s">
        <v>1588</v>
      </c>
      <c r="O16" s="179">
        <f>((((1+O4)*(1+O5)*(1+O6)*(1+O7)*(1+O14))/(1-O13))-1)</f>
        <v>0.22465943200184713</v>
      </c>
      <c r="Q16" s="178" t="s">
        <v>1587</v>
      </c>
      <c r="R16" s="178" t="s">
        <v>1588</v>
      </c>
      <c r="S16" s="179">
        <f>((((1+S4)*(1+S5)*(1+S6)*(1+S7)*(1+S14))/(1-S13))-1)</f>
        <v>0.2606788270607252</v>
      </c>
    </row>
    <row r="18" spans="3:3" x14ac:dyDescent="0.25">
      <c r="C18" s="15"/>
    </row>
  </sheetData>
  <mergeCells count="5">
    <mergeCell ref="A2:C2"/>
    <mergeCell ref="E2:G2"/>
    <mergeCell ref="I2:K2"/>
    <mergeCell ref="M2:O2"/>
    <mergeCell ref="Q2: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1B16C-4907-4632-B50F-B1E7D0658E8F}">
  <sheetPr codeName="Planilha11">
    <tabColor theme="7"/>
  </sheetPr>
  <dimension ref="A1:J38"/>
  <sheetViews>
    <sheetView workbookViewId="0">
      <pane ySplit="4" topLeftCell="A5" activePane="bottomLeft" state="frozen"/>
      <selection pane="bottomLeft" activeCell="J29" sqref="J29"/>
    </sheetView>
  </sheetViews>
  <sheetFormatPr defaultRowHeight="15" x14ac:dyDescent="0.25"/>
  <cols>
    <col min="1" max="1" width="22" customWidth="1"/>
    <col min="2" max="2" width="32.28515625" customWidth="1"/>
    <col min="3" max="3" width="24.140625" customWidth="1"/>
    <col min="4" max="4" width="11.85546875" customWidth="1"/>
    <col min="5" max="5" width="14" bestFit="1" customWidth="1"/>
    <col min="6" max="6" width="14.28515625" customWidth="1"/>
    <col min="7" max="7" width="10" customWidth="1"/>
    <col min="8" max="8" width="11.140625" bestFit="1" customWidth="1"/>
    <col min="9" max="9" width="11.140625" customWidth="1"/>
    <col min="10" max="10" width="20.28515625" customWidth="1"/>
  </cols>
  <sheetData>
    <row r="1" spans="1:10" ht="18.75" x14ac:dyDescent="0.3">
      <c r="A1" s="593" t="s">
        <v>1589</v>
      </c>
      <c r="B1" s="593"/>
      <c r="C1" s="593"/>
      <c r="D1" s="593"/>
      <c r="E1" s="593"/>
      <c r="F1" s="593"/>
      <c r="G1" s="593"/>
      <c r="H1" s="593"/>
      <c r="I1" s="593"/>
      <c r="J1" s="593"/>
    </row>
    <row r="2" spans="1:10" x14ac:dyDescent="0.25">
      <c r="A2" s="594" t="s">
        <v>1590</v>
      </c>
      <c r="B2" s="594"/>
      <c r="C2" s="594"/>
      <c r="D2" s="594"/>
      <c r="E2" s="594"/>
      <c r="F2" s="594"/>
      <c r="G2" s="594"/>
      <c r="H2" s="594"/>
      <c r="I2" s="594"/>
      <c r="J2" s="594"/>
    </row>
    <row r="3" spans="1:10" ht="15.75" thickBot="1" x14ac:dyDescent="0.3"/>
    <row r="4" spans="1:10" ht="43.9" customHeight="1" x14ac:dyDescent="0.25">
      <c r="A4" s="153" t="s">
        <v>1591</v>
      </c>
      <c r="B4" s="151" t="s">
        <v>1592</v>
      </c>
      <c r="C4" s="150" t="s">
        <v>1593</v>
      </c>
      <c r="D4" s="138" t="s">
        <v>1594</v>
      </c>
      <c r="E4" s="138" t="s">
        <v>1595</v>
      </c>
      <c r="F4" s="138" t="s">
        <v>1596</v>
      </c>
      <c r="G4" s="138" t="s">
        <v>1597</v>
      </c>
      <c r="H4" s="138" t="s">
        <v>1598</v>
      </c>
      <c r="I4" s="138" t="s">
        <v>1599</v>
      </c>
      <c r="J4" s="159" t="s">
        <v>1600</v>
      </c>
    </row>
    <row r="5" spans="1:10" x14ac:dyDescent="0.25">
      <c r="A5" s="595" t="s">
        <v>1601</v>
      </c>
      <c r="B5" s="596"/>
      <c r="C5" s="596"/>
      <c r="D5" s="596"/>
      <c r="E5" s="596"/>
      <c r="F5" s="596"/>
      <c r="G5" s="596"/>
      <c r="H5" s="596"/>
      <c r="I5" s="596"/>
      <c r="J5" s="597"/>
    </row>
    <row r="6" spans="1:10" x14ac:dyDescent="0.25">
      <c r="A6" s="154" t="s">
        <v>1602</v>
      </c>
      <c r="B6" s="164" t="s">
        <v>1603</v>
      </c>
      <c r="C6" s="165">
        <v>9629000</v>
      </c>
      <c r="D6" s="166">
        <v>0.1578</v>
      </c>
      <c r="E6" s="166">
        <v>2.2599999999999999E-2</v>
      </c>
      <c r="F6" s="166">
        <v>0</v>
      </c>
      <c r="G6" s="166">
        <v>6.0000000000000001E-3</v>
      </c>
      <c r="H6" s="166">
        <v>1.8800000000000001E-2</v>
      </c>
      <c r="I6" s="166">
        <v>1.0800000000000001E-2</v>
      </c>
      <c r="J6" s="167">
        <f>SUM(D6:I6)</f>
        <v>0.21600000000000003</v>
      </c>
    </row>
    <row r="7" spans="1:10" x14ac:dyDescent="0.25">
      <c r="A7" s="154" t="s">
        <v>1602</v>
      </c>
      <c r="B7" s="164" t="s">
        <v>1604</v>
      </c>
      <c r="C7" s="165">
        <v>8418471.9315955639</v>
      </c>
      <c r="D7" s="166">
        <v>0.38990000000000002</v>
      </c>
      <c r="E7" s="166">
        <v>2.93E-2</v>
      </c>
      <c r="F7" s="166">
        <v>4.48E-2</v>
      </c>
      <c r="G7" s="166">
        <v>1.9E-2</v>
      </c>
      <c r="H7" s="166">
        <v>4.48E-2</v>
      </c>
      <c r="I7" s="166">
        <v>2.9899999999999999E-2</v>
      </c>
      <c r="J7" s="167">
        <f>SUM(D7:I7)</f>
        <v>0.55770000000000008</v>
      </c>
    </row>
    <row r="8" spans="1:10" x14ac:dyDescent="0.25">
      <c r="A8" s="154" t="s">
        <v>1602</v>
      </c>
      <c r="B8" s="164" t="s">
        <v>1605</v>
      </c>
      <c r="C8" s="165">
        <v>7383537.6467485121</v>
      </c>
      <c r="D8" s="166">
        <v>0.27860000000000001</v>
      </c>
      <c r="E8" s="166">
        <v>2.81E-2</v>
      </c>
      <c r="F8" s="166">
        <v>2.0400000000000001E-2</v>
      </c>
      <c r="G8" s="166">
        <v>5.3E-3</v>
      </c>
      <c r="H8" s="166">
        <v>4.9599999999999998E-2</v>
      </c>
      <c r="I8" s="166">
        <v>3.3099999999999997E-2</v>
      </c>
      <c r="J8" s="167">
        <f>SUM(D8:I8)</f>
        <v>0.41510000000000008</v>
      </c>
    </row>
    <row r="9" spans="1:10" x14ac:dyDescent="0.25">
      <c r="A9" s="154" t="s">
        <v>1602</v>
      </c>
      <c r="B9" s="164"/>
      <c r="C9" s="165"/>
      <c r="D9" s="166"/>
      <c r="E9" s="166"/>
      <c r="F9" s="166"/>
      <c r="G9" s="166"/>
      <c r="H9" s="166"/>
      <c r="I9" s="166"/>
      <c r="J9" s="167"/>
    </row>
    <row r="10" spans="1:10" x14ac:dyDescent="0.25">
      <c r="A10" s="154" t="s">
        <v>1602</v>
      </c>
      <c r="B10" s="164"/>
      <c r="C10" s="165"/>
      <c r="D10" s="166"/>
      <c r="E10" s="166"/>
      <c r="F10" s="166"/>
      <c r="G10" s="166"/>
      <c r="H10" s="166"/>
      <c r="I10" s="166"/>
      <c r="J10" s="167"/>
    </row>
    <row r="11" spans="1:10" x14ac:dyDescent="0.25">
      <c r="A11" s="154" t="s">
        <v>1602</v>
      </c>
      <c r="B11" s="164"/>
      <c r="C11" s="165"/>
      <c r="D11" s="166"/>
      <c r="E11" s="166"/>
      <c r="F11" s="166"/>
      <c r="G11" s="166"/>
      <c r="H11" s="166"/>
      <c r="I11" s="166"/>
      <c r="J11" s="167"/>
    </row>
    <row r="12" spans="1:10" x14ac:dyDescent="0.25">
      <c r="A12" s="155" t="s">
        <v>1606</v>
      </c>
      <c r="B12" s="142"/>
      <c r="C12" s="143">
        <f>IFERROR(AVERAGEIF(B6:B11,"&lt;&gt;""",C6:C11),"-")</f>
        <v>8477003.192781359</v>
      </c>
      <c r="D12" s="144">
        <f t="shared" ref="D12:I12" si="0">IFERROR(AVERAGEIF(D6:D11,"&lt;&gt;""",D6:D11),"-")</f>
        <v>0.27543333333333336</v>
      </c>
      <c r="E12" s="144">
        <f t="shared" si="0"/>
        <v>2.6666666666666668E-2</v>
      </c>
      <c r="F12" s="144">
        <f t="shared" si="0"/>
        <v>2.1733333333333337E-2</v>
      </c>
      <c r="G12" s="144">
        <f t="shared" si="0"/>
        <v>1.01E-2</v>
      </c>
      <c r="H12" s="144">
        <f t="shared" si="0"/>
        <v>3.7733333333333334E-2</v>
      </c>
      <c r="I12" s="144">
        <f t="shared" si="0"/>
        <v>2.46E-2</v>
      </c>
      <c r="J12" s="160">
        <f t="shared" ref="J12" si="1">IFERROR(AVERAGEIF(J6:J11,"&lt;&gt;""",J6:J11),"-")</f>
        <v>0.39626666666666671</v>
      </c>
    </row>
    <row r="13" spans="1:10" x14ac:dyDescent="0.25">
      <c r="A13" s="168"/>
      <c r="B13" s="169"/>
      <c r="C13" s="169"/>
      <c r="D13" s="169"/>
      <c r="E13" s="169"/>
      <c r="F13" s="169"/>
      <c r="G13" s="169"/>
      <c r="H13" s="169"/>
      <c r="I13" s="169"/>
      <c r="J13" s="170"/>
    </row>
    <row r="14" spans="1:10" x14ac:dyDescent="0.25">
      <c r="A14" s="598" t="s">
        <v>1607</v>
      </c>
      <c r="B14" s="599"/>
      <c r="C14" s="599"/>
      <c r="D14" s="599"/>
      <c r="E14" s="599"/>
      <c r="F14" s="599"/>
      <c r="G14" s="599"/>
      <c r="H14" s="599"/>
      <c r="I14" s="599"/>
      <c r="J14" s="600"/>
    </row>
    <row r="15" spans="1:10" x14ac:dyDescent="0.25">
      <c r="A15" s="154" t="s">
        <v>1608</v>
      </c>
      <c r="B15" s="164" t="s">
        <v>1603</v>
      </c>
      <c r="C15" s="165">
        <v>37469328.479296289</v>
      </c>
      <c r="D15" s="166">
        <v>0.29089999999999999</v>
      </c>
      <c r="E15" s="166">
        <v>2.3599999999999999E-2</v>
      </c>
      <c r="F15" s="166">
        <v>0</v>
      </c>
      <c r="G15" s="166">
        <v>3.4500000000000003E-2</v>
      </c>
      <c r="H15" s="166">
        <v>2.3599999999999999E-2</v>
      </c>
      <c r="I15" s="166">
        <v>1.5699999999999999E-2</v>
      </c>
      <c r="J15" s="167">
        <f>SUM(D15:I15)</f>
        <v>0.38829999999999998</v>
      </c>
    </row>
    <row r="16" spans="1:10" x14ac:dyDescent="0.25">
      <c r="A16" s="154" t="s">
        <v>1608</v>
      </c>
      <c r="B16" s="164" t="s">
        <v>1609</v>
      </c>
      <c r="C16" s="165">
        <v>23707305.800000004</v>
      </c>
      <c r="D16" s="166">
        <v>0.2253</v>
      </c>
      <c r="E16" s="166">
        <v>8.6E-3</v>
      </c>
      <c r="F16" s="166">
        <v>0</v>
      </c>
      <c r="G16" s="166">
        <v>1.5699999999999999E-2</v>
      </c>
      <c r="H16" s="166">
        <v>5.1499999999999997E-2</v>
      </c>
      <c r="I16" s="166">
        <v>3.4299999999999997E-2</v>
      </c>
      <c r="J16" s="167">
        <f>SUM(D16:I16)</f>
        <v>0.33539999999999998</v>
      </c>
    </row>
    <row r="17" spans="1:10" x14ac:dyDescent="0.25">
      <c r="A17" s="154" t="s">
        <v>1608</v>
      </c>
      <c r="B17" s="164" t="s">
        <v>1610</v>
      </c>
      <c r="C17" s="165">
        <v>29658632.569415648</v>
      </c>
      <c r="D17" s="166">
        <v>0.13370000000000001</v>
      </c>
      <c r="E17" s="166">
        <v>6.1000000000000004E-3</v>
      </c>
      <c r="F17" s="166">
        <v>5.7000000000000002E-3</v>
      </c>
      <c r="G17" s="166">
        <v>8.9999999999999993E-3</v>
      </c>
      <c r="H17" s="166">
        <v>2.5899999999999999E-2</v>
      </c>
      <c r="I17" s="166">
        <v>1.7299999999999999E-2</v>
      </c>
      <c r="J17" s="167">
        <f>SUM(D17:I17)</f>
        <v>0.19770000000000004</v>
      </c>
    </row>
    <row r="18" spans="1:10" x14ac:dyDescent="0.25">
      <c r="A18" s="154" t="s">
        <v>1608</v>
      </c>
      <c r="B18" s="164" t="s">
        <v>1611</v>
      </c>
      <c r="C18" s="165">
        <v>28173290.577976599</v>
      </c>
      <c r="D18" s="166">
        <v>0.14449999999999999</v>
      </c>
      <c r="E18" s="166">
        <v>1.01E-2</v>
      </c>
      <c r="F18" s="166">
        <v>0</v>
      </c>
      <c r="G18" s="166">
        <v>8.0000000000000002E-3</v>
      </c>
      <c r="H18" s="166">
        <v>2.18E-2</v>
      </c>
      <c r="I18" s="166">
        <v>1.4500000000000001E-2</v>
      </c>
      <c r="J18" s="167">
        <f>SUM(D18:I18)</f>
        <v>0.19890000000000002</v>
      </c>
    </row>
    <row r="19" spans="1:10" x14ac:dyDescent="0.25">
      <c r="A19" s="154" t="s">
        <v>1608</v>
      </c>
      <c r="B19" s="164" t="s">
        <v>1612</v>
      </c>
      <c r="C19" s="165">
        <v>26935762.146581162</v>
      </c>
      <c r="D19" s="166">
        <v>0.2525</v>
      </c>
      <c r="E19" s="166">
        <v>1.9900000000000001E-2</v>
      </c>
      <c r="F19" s="166">
        <v>9.1999999999999998E-3</v>
      </c>
      <c r="G19" s="166">
        <v>1.8499999999999999E-2</v>
      </c>
      <c r="H19" s="166">
        <v>2.52E-2</v>
      </c>
      <c r="I19" s="166">
        <v>1.6799999999999999E-2</v>
      </c>
      <c r="J19" s="167">
        <f>SUM(D19:I19)</f>
        <v>0.34209999999999996</v>
      </c>
    </row>
    <row r="20" spans="1:10" x14ac:dyDescent="0.25">
      <c r="A20" s="154" t="s">
        <v>1608</v>
      </c>
      <c r="B20" s="164"/>
      <c r="C20" s="165"/>
      <c r="D20" s="166"/>
      <c r="E20" s="166"/>
      <c r="F20" s="166"/>
      <c r="G20" s="166"/>
      <c r="H20" s="166"/>
      <c r="I20" s="166"/>
      <c r="J20" s="167"/>
    </row>
    <row r="21" spans="1:10" x14ac:dyDescent="0.25">
      <c r="A21" s="154" t="s">
        <v>1608</v>
      </c>
      <c r="B21" s="164"/>
      <c r="C21" s="165"/>
      <c r="D21" s="166"/>
      <c r="E21" s="166"/>
      <c r="F21" s="166"/>
      <c r="G21" s="166"/>
      <c r="H21" s="166"/>
      <c r="I21" s="166"/>
      <c r="J21" s="167"/>
    </row>
    <row r="22" spans="1:10" x14ac:dyDescent="0.25">
      <c r="A22" s="156" t="s">
        <v>1613</v>
      </c>
      <c r="B22" s="145"/>
      <c r="C22" s="146">
        <f>IFERROR(AVERAGEIF(B15:B21,"&lt;&gt;""",C15:C21),"-")</f>
        <v>29188863.914653938</v>
      </c>
      <c r="D22" s="147">
        <f>IFERROR(AVERAGEIF(D15:D21,"&lt;&gt;""",D15:D21),"-")</f>
        <v>0.20937999999999998</v>
      </c>
      <c r="E22" s="147">
        <f>IFERROR(AVERAGEIF(E15:E21,"&lt;&gt;""",E15:E21),"-")</f>
        <v>1.366E-2</v>
      </c>
      <c r="F22" s="147">
        <f t="shared" ref="F22:J22" si="2">IFERROR(AVERAGEIF(F15:F21,"&lt;&gt;""",F15:F21),"-")</f>
        <v>2.98E-3</v>
      </c>
      <c r="G22" s="147">
        <f t="shared" si="2"/>
        <v>1.7140000000000002E-2</v>
      </c>
      <c r="H22" s="147">
        <f t="shared" si="2"/>
        <v>2.9600000000000005E-2</v>
      </c>
      <c r="I22" s="147">
        <f t="shared" si="2"/>
        <v>1.9719999999999998E-2</v>
      </c>
      <c r="J22" s="161">
        <f t="shared" si="2"/>
        <v>0.29248000000000002</v>
      </c>
    </row>
    <row r="23" spans="1:10" x14ac:dyDescent="0.25">
      <c r="A23" s="168"/>
      <c r="B23" s="169"/>
      <c r="C23" s="169"/>
      <c r="D23" s="169"/>
      <c r="E23" s="169"/>
      <c r="F23" s="169"/>
      <c r="G23" s="169"/>
      <c r="H23" s="169"/>
      <c r="I23" s="169"/>
      <c r="J23" s="170"/>
    </row>
    <row r="24" spans="1:10" x14ac:dyDescent="0.25">
      <c r="A24" s="601" t="s">
        <v>1614</v>
      </c>
      <c r="B24" s="602"/>
      <c r="C24" s="602"/>
      <c r="D24" s="602"/>
      <c r="E24" s="602"/>
      <c r="F24" s="602"/>
      <c r="G24" s="602"/>
      <c r="H24" s="602"/>
      <c r="I24" s="602"/>
      <c r="J24" s="603"/>
    </row>
    <row r="25" spans="1:10" x14ac:dyDescent="0.25">
      <c r="A25" s="154" t="s">
        <v>1615</v>
      </c>
      <c r="B25" s="164" t="s">
        <v>1616</v>
      </c>
      <c r="C25" s="165">
        <v>119315336</v>
      </c>
      <c r="D25" s="166">
        <v>0.13350000000000001</v>
      </c>
      <c r="E25" s="166">
        <v>0</v>
      </c>
      <c r="F25" s="166">
        <v>1.84E-2</v>
      </c>
      <c r="G25" s="166">
        <v>0</v>
      </c>
      <c r="H25" s="166">
        <v>9.2999999999999992E-3</v>
      </c>
      <c r="I25" s="166">
        <v>1E-3</v>
      </c>
      <c r="J25" s="167">
        <f>SUM(D25:I25)</f>
        <v>0.16220000000000001</v>
      </c>
    </row>
    <row r="26" spans="1:10" x14ac:dyDescent="0.25">
      <c r="A26" s="154" t="s">
        <v>1615</v>
      </c>
      <c r="B26" s="164" t="s">
        <v>1617</v>
      </c>
      <c r="C26" s="165">
        <v>92905684.367362902</v>
      </c>
      <c r="D26" s="166">
        <v>0.15909999999999999</v>
      </c>
      <c r="E26" s="166">
        <v>1.12E-2</v>
      </c>
      <c r="F26" s="166">
        <v>1.5E-3</v>
      </c>
      <c r="G26" s="166">
        <v>7.7999999999999996E-3</v>
      </c>
      <c r="H26" s="166">
        <v>5.3800000000000001E-2</v>
      </c>
      <c r="I26" s="166">
        <v>2.5000000000000001E-3</v>
      </c>
      <c r="J26" s="167">
        <f>SUM(D26:I26)</f>
        <v>0.2359</v>
      </c>
    </row>
    <row r="27" spans="1:10" x14ac:dyDescent="0.25">
      <c r="A27" s="154" t="s">
        <v>1615</v>
      </c>
      <c r="B27" s="164"/>
      <c r="C27" s="165"/>
      <c r="D27" s="166"/>
      <c r="E27" s="166"/>
      <c r="F27" s="166"/>
      <c r="G27" s="166"/>
      <c r="H27" s="166"/>
      <c r="I27" s="166"/>
      <c r="J27" s="167"/>
    </row>
    <row r="28" spans="1:10" x14ac:dyDescent="0.25">
      <c r="A28" s="154" t="s">
        <v>1615</v>
      </c>
      <c r="B28" s="164"/>
      <c r="C28" s="165"/>
      <c r="D28" s="166"/>
      <c r="E28" s="166"/>
      <c r="F28" s="166"/>
      <c r="G28" s="166"/>
      <c r="H28" s="166"/>
      <c r="I28" s="166"/>
      <c r="J28" s="167"/>
    </row>
    <row r="29" spans="1:10" x14ac:dyDescent="0.25">
      <c r="A29" s="157" t="s">
        <v>1618</v>
      </c>
      <c r="B29" s="141"/>
      <c r="C29" s="148">
        <f>IFERROR(AVERAGEIF(B25:B28,"&lt;&gt;""",C25:C28),"-")</f>
        <v>106110510.18368146</v>
      </c>
      <c r="D29" s="149">
        <f t="shared" ref="D29:I29" si="3">IFERROR(AVERAGEIF(D25:D28,"&lt;&gt;""",D25:D28),"-")</f>
        <v>0.14629999999999999</v>
      </c>
      <c r="E29" s="149">
        <f t="shared" si="3"/>
        <v>5.5999999999999999E-3</v>
      </c>
      <c r="F29" s="149">
        <f t="shared" si="3"/>
        <v>9.9500000000000005E-3</v>
      </c>
      <c r="G29" s="149">
        <f t="shared" si="3"/>
        <v>3.8999999999999998E-3</v>
      </c>
      <c r="H29" s="149">
        <f t="shared" si="3"/>
        <v>3.1550000000000002E-2</v>
      </c>
      <c r="I29" s="149">
        <f t="shared" si="3"/>
        <v>1.75E-3</v>
      </c>
      <c r="J29" s="162">
        <f t="shared" ref="J29" si="4">IFERROR(AVERAGEIF(J25:J28,"&lt;&gt;""",J25:J28),"-")</f>
        <v>0.19905</v>
      </c>
    </row>
    <row r="30" spans="1:10" x14ac:dyDescent="0.25">
      <c r="A30" s="168"/>
      <c r="B30" s="169"/>
      <c r="C30" s="169"/>
      <c r="D30" s="169"/>
      <c r="E30" s="169"/>
      <c r="F30" s="169"/>
      <c r="G30" s="169"/>
      <c r="H30" s="169"/>
      <c r="I30" s="169"/>
      <c r="J30" s="170"/>
    </row>
    <row r="31" spans="1:10" ht="15.75" thickBot="1" x14ac:dyDescent="0.3">
      <c r="A31" s="158" t="s">
        <v>1619</v>
      </c>
      <c r="B31" s="592" t="s">
        <v>1620</v>
      </c>
      <c r="C31" s="592"/>
      <c r="D31" s="152">
        <f t="shared" ref="D31:I31" ca="1" si="5">IFERROR(AVERAGEIF(D6:D29,"&lt;&gt;""",D6:D28),"-")</f>
        <v>0.21514717948717951</v>
      </c>
      <c r="E31" s="152">
        <f t="shared" ca="1" si="5"/>
        <v>1.5802051282051279E-2</v>
      </c>
      <c r="F31" s="152">
        <f t="shared" ca="1" si="5"/>
        <v>1.0358717948717951E-2</v>
      </c>
      <c r="G31" s="152">
        <f t="shared" ca="1" si="5"/>
        <v>1.1918461538461536E-2</v>
      </c>
      <c r="H31" s="152">
        <f t="shared" ca="1" si="5"/>
        <v>3.2552564102564102E-2</v>
      </c>
      <c r="I31" s="152">
        <f t="shared" ca="1" si="5"/>
        <v>1.7074615384615386E-2</v>
      </c>
      <c r="J31" s="163">
        <f t="shared" ref="J31" si="6">IFERROR(AVERAGEIF(J6:J28,"&lt;&gt;""",J6:J28),"-")</f>
        <v>0.31150388888888886</v>
      </c>
    </row>
    <row r="33" spans="1:10" x14ac:dyDescent="0.25">
      <c r="A33" s="591" t="s">
        <v>1621</v>
      </c>
      <c r="B33" s="591"/>
      <c r="C33" s="591"/>
      <c r="D33" s="591"/>
      <c r="E33" s="591"/>
      <c r="F33" s="591"/>
      <c r="G33" s="591"/>
      <c r="H33" s="591"/>
      <c r="I33" s="591"/>
      <c r="J33" s="591"/>
    </row>
    <row r="34" spans="1:10" x14ac:dyDescent="0.25">
      <c r="A34" s="590" t="s">
        <v>1622</v>
      </c>
      <c r="B34" s="590"/>
      <c r="C34" s="590"/>
      <c r="D34" s="590"/>
      <c r="E34" s="590"/>
      <c r="F34" s="590"/>
      <c r="G34" s="590"/>
      <c r="H34" s="590"/>
      <c r="I34" s="590"/>
      <c r="J34" s="590"/>
    </row>
    <row r="35" spans="1:10" x14ac:dyDescent="0.25">
      <c r="A35" s="590" t="s">
        <v>1623</v>
      </c>
      <c r="B35" s="590"/>
      <c r="C35" s="590"/>
      <c r="D35" s="590"/>
      <c r="E35" s="590"/>
      <c r="F35" s="590"/>
      <c r="G35" s="590"/>
      <c r="H35" s="590"/>
      <c r="I35" s="590"/>
      <c r="J35" s="590"/>
    </row>
    <row r="36" spans="1:10" x14ac:dyDescent="0.25">
      <c r="A36" s="590" t="s">
        <v>1624</v>
      </c>
      <c r="B36" s="590"/>
      <c r="C36" s="590"/>
      <c r="D36" s="590"/>
      <c r="E36" s="590"/>
      <c r="F36" s="590"/>
      <c r="G36" s="590"/>
      <c r="H36" s="590"/>
      <c r="I36" s="590"/>
      <c r="J36" s="590"/>
    </row>
    <row r="37" spans="1:10" x14ac:dyDescent="0.25">
      <c r="A37" s="590" t="s">
        <v>1625</v>
      </c>
      <c r="B37" s="590"/>
      <c r="C37" s="590"/>
      <c r="D37" s="590"/>
      <c r="E37" s="590"/>
      <c r="F37" s="590"/>
      <c r="G37" s="590"/>
      <c r="H37" s="590"/>
      <c r="I37" s="590"/>
      <c r="J37" s="590"/>
    </row>
    <row r="38" spans="1:10" x14ac:dyDescent="0.25">
      <c r="A38" s="590" t="s">
        <v>1626</v>
      </c>
      <c r="B38" s="590"/>
      <c r="C38" s="590"/>
      <c r="D38" s="590"/>
      <c r="E38" s="590"/>
      <c r="F38" s="590"/>
      <c r="G38" s="590"/>
      <c r="H38" s="590"/>
      <c r="I38" s="590"/>
      <c r="J38" s="590"/>
    </row>
  </sheetData>
  <mergeCells count="12">
    <mergeCell ref="A33:J33"/>
    <mergeCell ref="B31:C31"/>
    <mergeCell ref="A1:J1"/>
    <mergeCell ref="A2:J2"/>
    <mergeCell ref="A5:J5"/>
    <mergeCell ref="A14:J14"/>
    <mergeCell ref="A24:J24"/>
    <mergeCell ref="A34:J34"/>
    <mergeCell ref="A35:J35"/>
    <mergeCell ref="A36:J36"/>
    <mergeCell ref="A37:J37"/>
    <mergeCell ref="A38:J38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368F9-FAB7-40D4-B472-BD8B48A7A943}">
  <sheetPr codeName="Planilha12"/>
  <dimension ref="A1:J11"/>
  <sheetViews>
    <sheetView showGridLines="0" zoomScale="85" zoomScaleNormal="85" workbookViewId="0">
      <selection activeCell="R8" sqref="R8"/>
    </sheetView>
  </sheetViews>
  <sheetFormatPr defaultRowHeight="15" x14ac:dyDescent="0.25"/>
  <cols>
    <col min="1" max="1" width="21.7109375" bestFit="1" customWidth="1"/>
    <col min="2" max="2" width="16" bestFit="1" customWidth="1"/>
    <col min="3" max="3" width="9.5703125" bestFit="1" customWidth="1"/>
    <col min="4" max="4" width="7.140625" bestFit="1" customWidth="1"/>
    <col min="5" max="5" width="10.140625" bestFit="1" customWidth="1"/>
    <col min="6" max="6" width="10.7109375" bestFit="1" customWidth="1"/>
    <col min="7" max="7" width="8" bestFit="1" customWidth="1"/>
    <col min="8" max="8" width="7.42578125" bestFit="1" customWidth="1"/>
    <col min="9" max="9" width="8.42578125" bestFit="1" customWidth="1"/>
    <col min="10" max="10" width="13.140625" bestFit="1" customWidth="1"/>
  </cols>
  <sheetData>
    <row r="1" spans="1:10" ht="31.9" customHeight="1" x14ac:dyDescent="0.25">
      <c r="A1" s="463" t="s">
        <v>1627</v>
      </c>
      <c r="B1" s="463" t="s">
        <v>1628</v>
      </c>
      <c r="C1" s="463" t="s">
        <v>1629</v>
      </c>
      <c r="D1" s="463" t="s">
        <v>1630</v>
      </c>
      <c r="E1" s="463" t="s">
        <v>1631</v>
      </c>
      <c r="F1" s="463" t="s">
        <v>1632</v>
      </c>
      <c r="G1" s="463" t="s">
        <v>1633</v>
      </c>
      <c r="H1" s="463" t="s">
        <v>1634</v>
      </c>
      <c r="I1" s="463" t="s">
        <v>1635</v>
      </c>
      <c r="J1" s="463" t="s">
        <v>1636</v>
      </c>
    </row>
    <row r="2" spans="1:10" ht="18" customHeight="1" x14ac:dyDescent="0.25">
      <c r="A2" s="142" t="s">
        <v>1603</v>
      </c>
      <c r="B2" s="464">
        <v>9629000</v>
      </c>
      <c r="C2" s="465">
        <v>0.216</v>
      </c>
      <c r="D2" s="465">
        <v>0.1578</v>
      </c>
      <c r="E2" s="465">
        <v>2.2599999999999999E-2</v>
      </c>
      <c r="F2" s="465">
        <v>0</v>
      </c>
      <c r="G2" s="465">
        <v>6.0000000000000001E-3</v>
      </c>
      <c r="H2" s="465">
        <v>1.8800000000000001E-2</v>
      </c>
      <c r="I2" s="465">
        <v>1.0800000000000001E-2</v>
      </c>
      <c r="J2" s="142" t="s">
        <v>1637</v>
      </c>
    </row>
    <row r="3" spans="1:10" ht="18" customHeight="1" x14ac:dyDescent="0.25">
      <c r="A3" s="142" t="s">
        <v>1604</v>
      </c>
      <c r="B3" s="464">
        <v>8418472</v>
      </c>
      <c r="C3" s="465">
        <v>0.55769999999999997</v>
      </c>
      <c r="D3" s="465">
        <v>0.38990000000000002</v>
      </c>
      <c r="E3" s="465">
        <v>2.93E-2</v>
      </c>
      <c r="F3" s="465">
        <v>4.48E-2</v>
      </c>
      <c r="G3" s="465">
        <v>1.9E-2</v>
      </c>
      <c r="H3" s="465">
        <v>4.48E-2</v>
      </c>
      <c r="I3" s="465">
        <v>2.9899999999999999E-2</v>
      </c>
      <c r="J3" s="142" t="s">
        <v>1637</v>
      </c>
    </row>
    <row r="4" spans="1:10" ht="18" customHeight="1" x14ac:dyDescent="0.25">
      <c r="A4" s="142" t="s">
        <v>1605</v>
      </c>
      <c r="B4" s="464">
        <v>7383538</v>
      </c>
      <c r="C4" s="465">
        <v>0.41510000000000002</v>
      </c>
      <c r="D4" s="465">
        <v>0.27860000000000001</v>
      </c>
      <c r="E4" s="465">
        <v>2.81E-2</v>
      </c>
      <c r="F4" s="465">
        <v>2.0400000000000001E-2</v>
      </c>
      <c r="G4" s="465">
        <v>5.3E-3</v>
      </c>
      <c r="H4" s="465">
        <v>4.9599999999999998E-2</v>
      </c>
      <c r="I4" s="465">
        <v>3.3099999999999997E-2</v>
      </c>
      <c r="J4" s="142" t="s">
        <v>1637</v>
      </c>
    </row>
    <row r="5" spans="1:10" ht="18" customHeight="1" x14ac:dyDescent="0.25">
      <c r="A5" s="139" t="s">
        <v>1638</v>
      </c>
      <c r="B5" s="466">
        <v>37469328</v>
      </c>
      <c r="C5" s="467">
        <v>0.38829999999999998</v>
      </c>
      <c r="D5" s="467">
        <v>0.29089999999999999</v>
      </c>
      <c r="E5" s="467">
        <v>2.3599999999999999E-2</v>
      </c>
      <c r="F5" s="467">
        <v>0</v>
      </c>
      <c r="G5" s="467">
        <v>3.4500000000000003E-2</v>
      </c>
      <c r="H5" s="467">
        <v>2.3599999999999999E-2</v>
      </c>
      <c r="I5" s="467">
        <v>1.5699999999999999E-2</v>
      </c>
      <c r="J5" s="139" t="s">
        <v>1608</v>
      </c>
    </row>
    <row r="6" spans="1:10" ht="18" customHeight="1" x14ac:dyDescent="0.25">
      <c r="A6" s="139" t="s">
        <v>1639</v>
      </c>
      <c r="B6" s="466">
        <v>23707306</v>
      </c>
      <c r="C6" s="467">
        <v>0.33539999999999998</v>
      </c>
      <c r="D6" s="467">
        <v>0.2253</v>
      </c>
      <c r="E6" s="467">
        <v>8.6E-3</v>
      </c>
      <c r="F6" s="467">
        <v>0</v>
      </c>
      <c r="G6" s="467">
        <v>1.5699999999999999E-2</v>
      </c>
      <c r="H6" s="467">
        <v>5.1499999999999997E-2</v>
      </c>
      <c r="I6" s="467">
        <v>3.4299999999999997E-2</v>
      </c>
      <c r="J6" s="139" t="s">
        <v>1608</v>
      </c>
    </row>
    <row r="7" spans="1:10" ht="18" customHeight="1" x14ac:dyDescent="0.25">
      <c r="A7" s="139" t="s">
        <v>1640</v>
      </c>
      <c r="B7" s="466">
        <v>29658633</v>
      </c>
      <c r="C7" s="467">
        <v>0.19769999999999999</v>
      </c>
      <c r="D7" s="467">
        <v>0.13370000000000001</v>
      </c>
      <c r="E7" s="467">
        <v>6.1000000000000004E-3</v>
      </c>
      <c r="F7" s="467">
        <v>5.7000000000000002E-3</v>
      </c>
      <c r="G7" s="467">
        <v>8.9999999999999993E-3</v>
      </c>
      <c r="H7" s="467">
        <v>2.5899999999999999E-2</v>
      </c>
      <c r="I7" s="467">
        <v>1.7299999999999999E-2</v>
      </c>
      <c r="J7" s="139" t="s">
        <v>1608</v>
      </c>
    </row>
    <row r="8" spans="1:10" ht="18" customHeight="1" x14ac:dyDescent="0.25">
      <c r="A8" s="139" t="s">
        <v>1641</v>
      </c>
      <c r="B8" s="466">
        <v>28173291</v>
      </c>
      <c r="C8" s="467">
        <v>0.19889999999999999</v>
      </c>
      <c r="D8" s="467">
        <v>0.14449999999999999</v>
      </c>
      <c r="E8" s="467">
        <v>1.01E-2</v>
      </c>
      <c r="F8" s="467">
        <v>0</v>
      </c>
      <c r="G8" s="467">
        <v>8.0000000000000002E-3</v>
      </c>
      <c r="H8" s="467">
        <v>2.18E-2</v>
      </c>
      <c r="I8" s="467">
        <v>1.4500000000000001E-2</v>
      </c>
      <c r="J8" s="139" t="s">
        <v>1608</v>
      </c>
    </row>
    <row r="9" spans="1:10" ht="18" customHeight="1" x14ac:dyDescent="0.25">
      <c r="A9" s="139" t="s">
        <v>1612</v>
      </c>
      <c r="B9" s="466">
        <v>26935762</v>
      </c>
      <c r="C9" s="467">
        <v>0.34210000000000002</v>
      </c>
      <c r="D9" s="467">
        <v>0.2525</v>
      </c>
      <c r="E9" s="467">
        <v>1.9900000000000001E-2</v>
      </c>
      <c r="F9" s="467">
        <v>9.1999999999999998E-3</v>
      </c>
      <c r="G9" s="467">
        <v>1.8499999999999999E-2</v>
      </c>
      <c r="H9" s="467">
        <v>2.52E-2</v>
      </c>
      <c r="I9" s="467">
        <v>1.6799999999999999E-2</v>
      </c>
      <c r="J9" s="139" t="s">
        <v>1608</v>
      </c>
    </row>
    <row r="10" spans="1:10" ht="18" customHeight="1" x14ac:dyDescent="0.25">
      <c r="A10" s="140" t="s">
        <v>1642</v>
      </c>
      <c r="B10" s="468">
        <v>119315336</v>
      </c>
      <c r="C10" s="469">
        <v>0.1613</v>
      </c>
      <c r="D10" s="469">
        <v>0.13350000000000001</v>
      </c>
      <c r="E10" s="469">
        <v>0</v>
      </c>
      <c r="F10" s="469">
        <v>1.84E-2</v>
      </c>
      <c r="G10" s="469">
        <v>0</v>
      </c>
      <c r="H10" s="469">
        <v>9.2999999999999992E-3</v>
      </c>
      <c r="I10" s="469">
        <v>1E-3</v>
      </c>
      <c r="J10" s="140" t="s">
        <v>1643</v>
      </c>
    </row>
    <row r="11" spans="1:10" ht="18" customHeight="1" x14ac:dyDescent="0.25">
      <c r="A11" s="140" t="s">
        <v>1644</v>
      </c>
      <c r="B11" s="468">
        <v>92905684</v>
      </c>
      <c r="C11" s="469">
        <v>0.2359</v>
      </c>
      <c r="D11" s="469">
        <v>0.15909999999999999</v>
      </c>
      <c r="E11" s="469">
        <v>1.12E-2</v>
      </c>
      <c r="F11" s="469">
        <v>1.5E-3</v>
      </c>
      <c r="G11" s="469">
        <v>7.7999999999999996E-3</v>
      </c>
      <c r="H11" s="469">
        <v>5.3800000000000001E-2</v>
      </c>
      <c r="I11" s="469">
        <v>2.5000000000000001E-3</v>
      </c>
      <c r="J11" s="140" t="s">
        <v>1643</v>
      </c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DF9809CAA1F2468FC49A62C88613CD" ma:contentTypeVersion="13" ma:contentTypeDescription="Crie um novo documento." ma:contentTypeScope="" ma:versionID="7f29231fb41cd9634ac48e691282767f">
  <xsd:schema xmlns:xsd="http://www.w3.org/2001/XMLSchema" xmlns:xs="http://www.w3.org/2001/XMLSchema" xmlns:p="http://schemas.microsoft.com/office/2006/metadata/properties" xmlns:ns2="ab0356ca-97f7-4653-91ac-1df5f874ddc6" xmlns:ns3="cd0583c0-15fb-4a6a-b530-98f8ac3a2a89" targetNamespace="http://schemas.microsoft.com/office/2006/metadata/properties" ma:root="true" ma:fieldsID="a8572d54561b618a002ac5d99ff54178" ns2:_="" ns3:_="">
    <xsd:import namespace="ab0356ca-97f7-4653-91ac-1df5f874ddc6"/>
    <xsd:import namespace="cd0583c0-15fb-4a6a-b530-98f8ac3a2a8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0356ca-97f7-4653-91ac-1df5f874dd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9628cbd6-190e-40ac-89dd-69f2596ae5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0583c0-15fb-4a6a-b530-98f8ac3a2a8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3651e71-8cc6-4bcd-9b23-9bf739dc8f5a}" ma:internalName="TaxCatchAll" ma:showField="CatchAllData" ma:web="cd0583c0-15fb-4a6a-b530-98f8ac3a2a8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0356ca-97f7-4653-91ac-1df5f874ddc6">
      <Terms xmlns="http://schemas.microsoft.com/office/infopath/2007/PartnerControls"/>
    </lcf76f155ced4ddcb4097134ff3c332f>
    <TaxCatchAll xmlns="cd0583c0-15fb-4a6a-b530-98f8ac3a2a89" xsi:nil="true"/>
  </documentManagement>
</p:properties>
</file>

<file path=customXml/itemProps1.xml><?xml version="1.0" encoding="utf-8"?>
<ds:datastoreItem xmlns:ds="http://schemas.openxmlformats.org/officeDocument/2006/customXml" ds:itemID="{0052CCA7-179A-4E04-A341-B4AB58253D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A4D0913-7A75-442E-8A68-E7BDB2B1F3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0356ca-97f7-4653-91ac-1df5f874ddc6"/>
    <ds:schemaRef ds:uri="cd0583c0-15fb-4a6a-b530-98f8ac3a2a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1366D-3E91-4983-8085-02AAC863DFDE}">
  <ds:schemaRefs>
    <ds:schemaRef ds:uri="http://schemas.microsoft.com/office/2006/metadata/properties"/>
    <ds:schemaRef ds:uri="http://schemas.microsoft.com/office/infopath/2007/PartnerControls"/>
    <ds:schemaRef ds:uri="ab0356ca-97f7-4653-91ac-1df5f874ddc6"/>
    <ds:schemaRef ds:uri="cd0583c0-15fb-4a6a-b530-98f8ac3a2a8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</vt:i4>
      </vt:variant>
    </vt:vector>
  </HeadingPairs>
  <TitlesOfParts>
    <vt:vector size="21" baseType="lpstr">
      <vt:lpstr>ORÇAMENTO</vt:lpstr>
      <vt:lpstr>ENCARGOS</vt:lpstr>
      <vt:lpstr>PU VENDA</vt:lpstr>
      <vt:lpstr>MÃO DE OBRA</vt:lpstr>
      <vt:lpstr>EQUIPAMENTOS</vt:lpstr>
      <vt:lpstr>MATERIAIS</vt:lpstr>
      <vt:lpstr>PARÂMETROS</vt:lpstr>
      <vt:lpstr>BD_MÃO_DE_OBRA</vt:lpstr>
      <vt:lpstr>BD_EQUIPAMENTOS</vt:lpstr>
      <vt:lpstr>BD_MATERIAIS</vt:lpstr>
      <vt:lpstr>BD_CIDADES</vt:lpstr>
      <vt:lpstr>BD_PRODUTIVIDADES</vt:lpstr>
      <vt:lpstr>SERVIÇOS TERCEIRIZADOS</vt:lpstr>
      <vt:lpstr>BDI</vt:lpstr>
      <vt:lpstr>BENCHMARK_INDIRETOS</vt:lpstr>
      <vt:lpstr>TENDÊNCIA INDIRETO</vt:lpstr>
      <vt:lpstr>ORÇAMENTO!Area_de_impressao</vt:lpstr>
      <vt:lpstr>EQUIPAMENTOS</vt:lpstr>
      <vt:lpstr>HORISTA</vt:lpstr>
      <vt:lpstr>MAO_DE_OBRA</vt:lpstr>
      <vt:lpstr>MENSALISTA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Simeão</dc:creator>
  <cp:keywords/>
  <dc:description/>
  <cp:lastModifiedBy>Alacir Junior</cp:lastModifiedBy>
  <cp:revision/>
  <dcterms:created xsi:type="dcterms:W3CDTF">2013-07-11T20:45:58Z</dcterms:created>
  <dcterms:modified xsi:type="dcterms:W3CDTF">2026-05-19T19:27:07Z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0x0101000EDF9809CAA1F2468FC49A62C88613CD</vt:lpwstr>
  </property>
  <property fmtid="{D5CDD505-2E9C-101B-9397-08002B2CF9AE}" pid="3" name="Order">
    <vt:r8>61859400</vt:r8>
  </property>
  <property fmtid="{D5CDD505-2E9C-101B-9397-08002B2CF9AE}" pid="4" name="TriggerFlowInfo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MediaServiceImageTags">
    <vt:lpwstr/>
  </property>
</Properties>
</file>